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Game" sheetId="1" r:id="rId3"/>
    <sheet state="visible" name="NG+" sheetId="2" r:id="rId4"/>
    <sheet state="visible" name="NG+2" sheetId="3" r:id="rId5"/>
    <sheet state="visible" name="NG+3" sheetId="4" r:id="rId6"/>
    <sheet state="visible" name="NG+4" sheetId="5" r:id="rId7"/>
    <sheet state="visible" name="NG+5" sheetId="6" r:id="rId8"/>
    <sheet state="visible" name="NG+6" sheetId="7" r:id="rId9"/>
    <sheet state="hidden" name="NPC_Raw_Data" sheetId="8" r:id="rId10"/>
    <sheet state="visible" name="NPC_Scaling_Values" sheetId="9" r:id="rId11"/>
    <sheet state="visible" name="NPC_with_own_characer_sheet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(not Damage)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Additional AttackRating against Monster under some conditions
Hit after Shield Block /
CritSpot Hit ( i.e. Gaping Dragon Head ) /
Hit after Enemy Shield kicked away
</t>
      </text>
    </comment>
    <comment authorId="0" ref="S1">
      <text>
        <t xml:space="preserve">% Amount of Liquid Humanity gain per Kill
ends with area boss kill?</t>
      </text>
    </comment>
    <comment authorId="0" ref="T1">
      <text>
        <t xml:space="preserve">x1.1 AttackRating for all
Divine Weapons
Added before ArmorReduce
</t>
      </text>
    </comment>
    <comment authorId="0" ref="U1">
      <text>
        <t xml:space="preserve">x1.1 AttackRating for all
Occult Weapons
Added before ArmorReduce</t>
      </text>
    </comment>
    <comment authorId="0" ref="V1">
      <text>
        <t xml:space="preserve">x1.1 AttackRating for Artorias Sword
Added before ArmorReduce</t>
      </text>
    </comment>
    <comment authorId="0" ref="Z1">
      <text>
        <t xml:space="preserve">Data are from "NpcParam.param" (id 0Ch).</t>
      </text>
    </comment>
    <comment authorId="0" ref="AA1">
      <text>
        <t xml:space="preserve">NPC Level Modifier.
Details in "Special Effect" Sheet</t>
      </text>
    </comment>
    <comment authorId="0" ref="AB1">
      <text>
        <t xml:space="preserve">NPC Boost in NG+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 are from "NpcParam.param" (id 0Ch).</t>
      </text>
    </comment>
    <comment authorId="0" ref="B1">
      <text>
        <t xml:space="preserve">Will get filled in with proper English names over time;</t>
      </text>
    </comment>
    <comment authorId="0" ref="D1">
      <text>
        <t xml:space="preserve">Base Hitpoints.
Multiplier in Special Effect colums -&gt; 4 + 6</t>
      </text>
    </comment>
    <comment authorId="0" ref="E1">
      <text>
        <t xml:space="preserve">Souls gained per kill.</t>
      </text>
    </comment>
    <comment authorId="0" ref="R1">
      <text>
        <t xml:space="preserve">Google Translated description: "It used to determine repelling of the enemy attack.
This is intended to popping usually also attack the guard outside.
The enemy of hard skin , does not matter if enemies usually felt such ... like that may be repelled or may not be anything." from the Japanese text "敵の攻撃のはじき判定に使用。//ガード以外の通常攻撃でもはじけるようにするためのものです.//硬い表皮の敵は、何もしなくてもはじかれることがある…みたいな感じ通常の敵なら関係ないです.".</t>
      </text>
    </comment>
    <comment authorId="0" ref="AD1">
      <text>
        <t xml:space="preserve">Block Level ???</t>
      </text>
    </comment>
    <comment authorId="0" ref="AH1">
      <text>
        <t xml:space="preserve">Additional AttackRating against Monster under some conditions
Hit after Shield Block /
CritSpot Hit ( i.e. Gaping Dragon Head ) /
Hit after Enemy Shield kicked away
</t>
      </text>
    </comment>
    <comment authorId="0" ref="AJ1">
      <text>
        <t xml:space="preserve">x1.1 AttackRating for all
Divine Weapons
Added before ArmorReduce
</t>
      </text>
    </comment>
    <comment authorId="0" ref="AK1">
      <text>
        <t xml:space="preserve">x1.1 AttackRating for all
Occult Weapons
Added before ArmorReduce</t>
      </text>
    </comment>
    <comment authorId="0" ref="AL1">
      <text>
        <t xml:space="preserve">x1.1 AttackRating for Artorias Sword
Added before ArmorReduce</t>
      </text>
    </comment>
    <comment authorId="0" ref="AO1">
      <text>
        <t xml:space="preserve">Drops on death; indexes the "Item lots" sheet.</t>
      </text>
    </comment>
    <comment authorId="0" ref="AQ1">
      <text>
        <t xml:space="preserve">Handles Bleed, Poison, Curse, Disease
Immunities</t>
      </text>
    </comment>
    <comment authorId="0" ref="AR1">
      <text>
        <t xml:space="preserve">NPC Level Modifier.
Details in "Special Effect" Sheet</t>
      </text>
    </comment>
    <comment authorId="0" ref="AS1">
      <text>
        <t xml:space="preserve">NPC Boost in NG+
</t>
      </text>
    </comment>
    <comment authorId="0" ref="AT1">
      <text>
        <t xml:space="preserve">These seem to match the "Variation Ids" in the "Behaviors" sheet.</t>
      </text>
    </comment>
    <comment authorId="0" ref="AZ1">
      <text>
        <t xml:space="preserve">Disable ...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 are from "NpcParam.param" (id 0Ch).</t>
      </text>
    </comment>
    <comment authorId="0" ref="B1">
      <text>
        <t xml:space="preserve">Will get filled in with proper English names over time;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 are from "NpcParam.param" (id 0Ch).</t>
      </text>
    </comment>
    <comment authorId="0" ref="C1">
      <text>
        <t xml:space="preserve">Base Hitpoints.
Multiplier in Special Effect colums -&gt; 4 + 6</t>
      </text>
    </comment>
    <comment authorId="0" ref="D1">
      <text>
        <t xml:space="preserve">Souls gained per kill.</t>
      </text>
    </comment>
    <comment authorId="0" ref="E1">
      <text>
        <t xml:space="preserve">These seem to match the "Variation Ids" in the "Behaviors" sheet.</t>
      </text>
    </comment>
    <comment authorId="0" ref="G1">
      <text>
        <t xml:space="preserve">Name id; this is an index into "NPC名.fmg" (id 12h). This seems to only be used for invasions.</t>
      </text>
    </comment>
    <comment authorId="0" ref="M1">
      <text>
        <t xml:space="preserve">Manapoints
( unused game mechanic? )</t>
      </text>
    </comment>
    <comment authorId="0" ref="N1">
      <text>
        <t xml:space="preserve">Drops on death; indexes the "Item lots" sheet.</t>
      </text>
    </comment>
    <comment authorId="0" ref="Y1">
      <text>
        <t xml:space="preserve">NPC Level Modifier.
Details in "Special Effect" Sheet</t>
      </text>
    </comment>
    <comment authorId="0" ref="BK1">
      <text>
        <t xml:space="preserve">Google Translated description: "It used to determine repelling of the enemy attack.
This is intended to popping usually also attack the guard outside.
The enemy of hard skin , does not matter if enemies usually felt such ... like that may be repelled or may not be anything." from the Japanese text "敵の攻撃のはじき判定に使用。//ガード以外の通常攻撃でもはじけるようにするためのものです.//硬い表皮の敵は、何もしなくてもはじかれることがある…みたいな感じ通常の敵なら関係ないです.".</t>
      </text>
    </comment>
    <comment authorId="0" ref="BX1">
      <text>
        <t xml:space="preserve">Japanese short name: "ドロップアイテムの表示形式", Google translated: "Display format of drop items".
Japanese description: "アイテムドロップ時の表示方法(死体発光orアイテム表示)", Google translated: "Display how the item -drop ( dead body emission or item display )".</t>
      </text>
    </comment>
  </commentList>
</comments>
</file>

<file path=xl/sharedStrings.xml><?xml version="1.0" encoding="utf-8"?>
<sst xmlns="http://schemas.openxmlformats.org/spreadsheetml/2006/main" count="7181" uniqueCount="577">
  <si>
    <t>Name</t>
  </si>
  <si>
    <t>Area</t>
  </si>
  <si>
    <t>HP</t>
  </si>
  <si>
    <t>Souls</t>
  </si>
  <si>
    <t>Physical Defense</t>
  </si>
  <si>
    <t>Magic Defense</t>
  </si>
  <si>
    <t>Fire Defense</t>
  </si>
  <si>
    <t>Lightn. Defense</t>
  </si>
  <si>
    <t>Slash
Defense</t>
  </si>
  <si>
    <t>Blow Defense</t>
  </si>
  <si>
    <t>Thrust Defense</t>
  </si>
  <si>
    <t>Resist Poison</t>
  </si>
  <si>
    <t>Resist Disease</t>
  </si>
  <si>
    <t>Resist Bleed</t>
  </si>
  <si>
    <t>Stamina</t>
  </si>
  <si>
    <t>Stamina Recovery Base Rate</t>
  </si>
  <si>
    <t xml:space="preserve">AttackRate 
Scaling
</t>
  </si>
  <si>
    <t>Weak Parts Damage Rate</t>
  </si>
  <si>
    <t>Humanity Gain</t>
  </si>
  <si>
    <t>Is Weak Saint</t>
  </si>
  <si>
    <t>Is Weak Occult</t>
  </si>
  <si>
    <t>Is Weak Artorias</t>
  </si>
  <si>
    <t>Id</t>
  </si>
  <si>
    <t>NPC Level</t>
  </si>
  <si>
    <t>Game Clear Special Effect ID</t>
  </si>
  <si>
    <t>Black Soul Check</t>
  </si>
  <si>
    <t>Hellkite Dragon's ( Tail )</t>
  </si>
  <si>
    <t>Undead Parish</t>
  </si>
  <si>
    <t>Belltower Gargoyle's Tail</t>
  </si>
  <si>
    <t>Seath the Scaleless ( Tail )</t>
  </si>
  <si>
    <t>The Duke's Archives</t>
  </si>
  <si>
    <t>Sanctuary Guardian ( Tail )</t>
  </si>
  <si>
    <t>DLC</t>
  </si>
  <si>
    <t>Black Dragon Kalameet's Tail</t>
  </si>
  <si>
    <t>Gaping Dragon ( Tail )</t>
  </si>
  <si>
    <t>Depths</t>
  </si>
  <si>
    <t>Stone Dragon ( Tail )</t>
  </si>
  <si>
    <t>Ash Lake</t>
  </si>
  <si>
    <t>Gargoyle ( Tail )</t>
  </si>
  <si>
    <t>Anor Londo</t>
  </si>
  <si>
    <t>Crossbreed Priscilla ( Tail )</t>
  </si>
  <si>
    <t>Painted World of Ariamis</t>
  </si>
  <si>
    <t>Undead Dragon ( lower body ) - Painted World</t>
  </si>
  <si>
    <t>Hollow ( Unarmed )</t>
  </si>
  <si>
    <t>Undead Asylum</t>
  </si>
  <si>
    <t>Bed Of Chaos ( Core )</t>
  </si>
  <si>
    <t>Lost Izalith</t>
  </si>
  <si>
    <t>Wisp</t>
  </si>
  <si>
    <t>The Catacombs</t>
  </si>
  <si>
    <t>New Londo Ruins</t>
  </si>
  <si>
    <t>Undead Rat</t>
  </si>
  <si>
    <t>Firelink Shrine</t>
  </si>
  <si>
    <t>Giant Mosquito</t>
  </si>
  <si>
    <t>Blighttown</t>
  </si>
  <si>
    <t>Hollow</t>
  </si>
  <si>
    <t>Undead Burg</t>
  </si>
  <si>
    <t>Hollow ( Torch )</t>
  </si>
  <si>
    <t xml:space="preserve">Undead Merchant ( Male ) </t>
  </si>
  <si>
    <t>Hollow ( Bow )</t>
  </si>
  <si>
    <t xml:space="preserve">Undead Merchant ( Female ) </t>
  </si>
  <si>
    <t>Asylum Demon</t>
  </si>
  <si>
    <t>Hollow Warrior ( Sword )</t>
  </si>
  <si>
    <t>Hollow Warrior ( Axe )</t>
  </si>
  <si>
    <t>Hollow Warrior ( Molotov Cocktail )</t>
  </si>
  <si>
    <t>Hollow Warrior ( Sword ) ( Black Soul )</t>
  </si>
  <si>
    <t>Hollow Warrior ( Axe ) ( Black Soul )</t>
  </si>
  <si>
    <t>Anastacia of Astora</t>
  </si>
  <si>
    <t>The Crow</t>
  </si>
  <si>
    <t>Hollow ( Black Soul )</t>
  </si>
  <si>
    <t>Undead Attack Dog</t>
  </si>
  <si>
    <t>Undead Attack Dog ( Kin of Thee? )</t>
  </si>
  <si>
    <t>Taurus Demon</t>
  </si>
  <si>
    <t>Hollow Soldier ( Spear )</t>
  </si>
  <si>
    <t>Hollow Soldier ( Longsword )</t>
  </si>
  <si>
    <t>Hollow Soldier ( Crossbow )</t>
  </si>
  <si>
    <t>Andre of Astora ( Blacksmith )</t>
  </si>
  <si>
    <t>Mushroom Child</t>
  </si>
  <si>
    <t>Darkroot Basin</t>
  </si>
  <si>
    <t>Mushroom Child ( Black Soul )</t>
  </si>
  <si>
    <t>Undead Rat ( Small )</t>
  </si>
  <si>
    <t>Undead Rat ( Small ) ( Black Soul )</t>
  </si>
  <si>
    <t>Hollow Thief</t>
  </si>
  <si>
    <t>Hollow Thief ( Black Soul )</t>
  </si>
  <si>
    <t>Giant Leech</t>
  </si>
  <si>
    <t>Hollow ( Torch ) ( Black Soul )</t>
  </si>
  <si>
    <t>Undead Rat ( Giant )</t>
  </si>
  <si>
    <t>Hollow Soldier ( Spear ) (Black Soul)</t>
  </si>
  <si>
    <t>Hollow Soldier ( Longsword ) ( Black Soul)</t>
  </si>
  <si>
    <t>Belltower Gargoyle ( First )</t>
  </si>
  <si>
    <t>Belltower Gargoyle ( Second )</t>
  </si>
  <si>
    <t>Chaos Bug</t>
  </si>
  <si>
    <t>Demon Ruins</t>
  </si>
  <si>
    <t>Chaos Bug ( Red-eyed )</t>
  </si>
  <si>
    <t>Butcher</t>
  </si>
  <si>
    <t>Butcher ( Black Soul )</t>
  </si>
  <si>
    <t>Princess Gwynevere</t>
  </si>
  <si>
    <t>Vagrant ( Item Drop )</t>
  </si>
  <si>
    <t>VAGRANT</t>
  </si>
  <si>
    <t>Vagrant ( Item Drop ) ( Black Soul )</t>
  </si>
  <si>
    <t>Balder Knight ( Crossbow )</t>
  </si>
  <si>
    <t>Frog-Ray</t>
  </si>
  <si>
    <t>Darkroot Garden</t>
  </si>
  <si>
    <t>Basilisk</t>
  </si>
  <si>
    <t>Quelaag's Sister</t>
  </si>
  <si>
    <t>Kingseeker Frampt</t>
  </si>
  <si>
    <t>Tree Lizard</t>
  </si>
  <si>
    <t>Undead Attack Dog ( Butcher )</t>
  </si>
  <si>
    <t>Infested Barbarian ( Club )</t>
  </si>
  <si>
    <t>Infested Barbarian ( Club ) ( Black Soul )</t>
  </si>
  <si>
    <t>Infested Barbarian ( Boulder )</t>
  </si>
  <si>
    <t>Infested Barbarian ( Boulder ) ( Black Soul )</t>
  </si>
  <si>
    <t>Vagrant ( Humanity Drop )</t>
  </si>
  <si>
    <t>Vagrant ( Humanity x2 Drop ) ( Black Soul )</t>
  </si>
  <si>
    <t>Mushroom Parent</t>
  </si>
  <si>
    <t>Mushroom Parent ( Black Soul )</t>
  </si>
  <si>
    <t>Balder Knight ( Longsword )</t>
  </si>
  <si>
    <t>Balder Knight ( Longsword ) ( Black Soul )</t>
  </si>
  <si>
    <t>Balder Knight ( Rapier ) ( Black Soul )</t>
  </si>
  <si>
    <t>Necromancer</t>
  </si>
  <si>
    <t>Egg Carrier</t>
  </si>
  <si>
    <t>Eingyi</t>
  </si>
  <si>
    <t>Infested Ghoul ( Sword )</t>
  </si>
  <si>
    <t>Infested Ghoul ( Spear )</t>
  </si>
  <si>
    <t>Infested Ghoul ( Blunt )</t>
  </si>
  <si>
    <t>Infested Ghoul ( Sword ) ( Black Soul )</t>
  </si>
  <si>
    <t>Infested Ghoul ( Spear ) ( Black Soul )</t>
  </si>
  <si>
    <t>Infested Ghoul ( Blunt ) ( Black Soul )</t>
  </si>
  <si>
    <t>Capra Demon</t>
  </si>
  <si>
    <t>Undead Asylum ( Return )</t>
  </si>
  <si>
    <t>Channeler</t>
  </si>
  <si>
    <t>Heavy Knight ( Greatsword )</t>
  </si>
  <si>
    <t>Heavy Knight ( Large Mace )</t>
  </si>
  <si>
    <t>Heavy Knight ( Greatsword ) ( Black Soul )</t>
  </si>
  <si>
    <t>Parasite ???</t>
  </si>
  <si>
    <t>Ghost ( Male )</t>
  </si>
  <si>
    <t>Gaping Dragon</t>
  </si>
  <si>
    <t>Ghost ( Female )</t>
  </si>
  <si>
    <t>Pinwheel</t>
  </si>
  <si>
    <t>Pinwheel ( Alter Ego )</t>
  </si>
  <si>
    <t>Demonic Foliage</t>
  </si>
  <si>
    <t>Undead Dragon ( Valley )</t>
  </si>
  <si>
    <t>Possessed Tree</t>
  </si>
  <si>
    <t>Smough</t>
  </si>
  <si>
    <t>Smough ( Uber )</t>
  </si>
  <si>
    <t>Flaming Attack Dog</t>
  </si>
  <si>
    <t>Crystal Lizard</t>
  </si>
  <si>
    <t>Moonlight Butterfly</t>
  </si>
  <si>
    <t>Blowdart Sniper</t>
  </si>
  <si>
    <t>Mass of Souls</t>
  </si>
  <si>
    <t>Great Feline</t>
  </si>
  <si>
    <t>Bounding Demon of Izalith</t>
  </si>
  <si>
    <t>Hydra</t>
  </si>
  <si>
    <t>Balder Knight ( Rapier )</t>
  </si>
  <si>
    <t>Hellkite Dragon</t>
  </si>
  <si>
    <t>Pisaca</t>
  </si>
  <si>
    <t>Pisaca ( Black Soul )</t>
  </si>
  <si>
    <t>Humanity Phantom ( Large )</t>
  </si>
  <si>
    <t>Humanity Phantom ( Medium )</t>
  </si>
  <si>
    <t>Humanity Phantom ( Small )</t>
  </si>
  <si>
    <t>Alvina</t>
  </si>
  <si>
    <t>DLC - Past Forest</t>
  </si>
  <si>
    <t>Undead Dragon - Painted World</t>
  </si>
  <si>
    <t>Undead Dragon ( wing )- Painted World</t>
  </si>
  <si>
    <t>Skeleton Baby</t>
  </si>
  <si>
    <t>Tomb of Giants</t>
  </si>
  <si>
    <t>Giant ( Fire Bomb )</t>
  </si>
  <si>
    <t>Sen's Fortress</t>
  </si>
  <si>
    <t>Giant ( Bolder )</t>
  </si>
  <si>
    <t>Prowling Demon</t>
  </si>
  <si>
    <t>Black Knight ( Sword)</t>
  </si>
  <si>
    <t>Bloathead Sorcerer</t>
  </si>
  <si>
    <t>Bloathead Sorcerer ( Black Soul )</t>
  </si>
  <si>
    <t>Frenzied Bloathead Sorcerer</t>
  </si>
  <si>
    <t>Cragspider</t>
  </si>
  <si>
    <t>Chaos Eater</t>
  </si>
  <si>
    <t>Chaos Eater ( Black Soul )</t>
  </si>
  <si>
    <t>Giant Blacksmith</t>
  </si>
  <si>
    <t>Snow Rat</t>
  </si>
  <si>
    <t>Phalanx</t>
  </si>
  <si>
    <t>Bat Wing Demon</t>
  </si>
  <si>
    <t>Pinwheel Servant</t>
  </si>
  <si>
    <t>Black Knight ( Greatsword )</t>
  </si>
  <si>
    <t>Mimic ( Lightning Spear )</t>
  </si>
  <si>
    <t>Engorged Zombie ( Torch )</t>
  </si>
  <si>
    <t>Engorged Zombie ( Unarmed )</t>
  </si>
  <si>
    <t>Engorged Zombie ( Unarmed ) ( Special Drop )</t>
  </si>
  <si>
    <t>Engorged Zombie ( Torch ) ( Black Soul )</t>
  </si>
  <si>
    <t>Engorged Zombie ( Unarmed ) ( Black Soul )</t>
  </si>
  <si>
    <t>Bloathead</t>
  </si>
  <si>
    <t>Bloathead ( Black Soul )</t>
  </si>
  <si>
    <t>Frenzied Bloathead</t>
  </si>
  <si>
    <t>Skeleton Wheel</t>
  </si>
  <si>
    <t>Skeleton Wheel ( Black Soul )</t>
  </si>
  <si>
    <t>Painting Guardian</t>
  </si>
  <si>
    <t>Crystal Golem</t>
  </si>
  <si>
    <t>Mimic ( Occult Club )</t>
  </si>
  <si>
    <t>Mimic ( Crystal Halberd )</t>
  </si>
  <si>
    <t>Mimic ( Silver Coin )</t>
  </si>
  <si>
    <t>Mimic ( Gold Coin )</t>
  </si>
  <si>
    <t>Centipede Demon ( Arm )</t>
  </si>
  <si>
    <t>Centipede Demon ( Tail )</t>
  </si>
  <si>
    <t>Parasitic Wall Hugger</t>
  </si>
  <si>
    <t>Skeleton ( Scimitar )</t>
  </si>
  <si>
    <t>Skeleton ( Bow )</t>
  </si>
  <si>
    <t>Skeleton ( Falchion )</t>
  </si>
  <si>
    <t>Dark Sun Gwyndolin</t>
  </si>
  <si>
    <t>Marvellous Chester ( DLC )</t>
  </si>
  <si>
    <t>Marvellous Chester ( Invader ) ( DLC )</t>
  </si>
  <si>
    <t>Demon Firesage</t>
  </si>
  <si>
    <t>Chaos Witch Quelaag</t>
  </si>
  <si>
    <t>Stray Demon</t>
  </si>
  <si>
    <t>Gargoyle</t>
  </si>
  <si>
    <t>Sif, the Great Grey Wolf</t>
  </si>
  <si>
    <t>Golden Crystal Golem</t>
  </si>
  <si>
    <t>Skeleton ( Scimitar ) ( Black Soul )</t>
  </si>
  <si>
    <t>Skeleton ( Falchion ) ( Black Soul )</t>
  </si>
  <si>
    <t>Skeleton ( Scimitar ) ( Undead )</t>
  </si>
  <si>
    <t>Skeleton ( Bow ) ( Undead )</t>
  </si>
  <si>
    <t>Skeleton ( Falchion ) ( Undead )</t>
  </si>
  <si>
    <t>Scarecrow ( Plow )</t>
  </si>
  <si>
    <t>Scarecrow ( Plow ) ( Black Soul )</t>
  </si>
  <si>
    <t>Scarecrow ( Shears )</t>
  </si>
  <si>
    <t>Scarecrow ( Shears ) ( Black Soul )</t>
  </si>
  <si>
    <t>Black Knight ( Halberd )</t>
  </si>
  <si>
    <t>Vamos</t>
  </si>
  <si>
    <t>Centipede Demon</t>
  </si>
  <si>
    <t>Pisaca ( Older Sister )</t>
  </si>
  <si>
    <t>Pisaca ( Younger Sister )</t>
  </si>
  <si>
    <t>Minor Taurus Demon</t>
  </si>
  <si>
    <t>Skeleton ( large ) ( Greatsword )</t>
  </si>
  <si>
    <t>Minor Taurus Demon ( 7 Hero )</t>
  </si>
  <si>
    <t>Mimic ( Enchanted Falchion )</t>
  </si>
  <si>
    <t>Mimic ( Crystal Knight Shield )</t>
  </si>
  <si>
    <t>Mimic ( Symbol of Avarice )</t>
  </si>
  <si>
    <t>Black Knight ( Axe )</t>
  </si>
  <si>
    <t>Four Kings ( Total )</t>
  </si>
  <si>
    <t>Four Kings ( Single )</t>
  </si>
  <si>
    <t>Minor Capra Demon</t>
  </si>
  <si>
    <t>Minor Capra Demon ( Black Soul )</t>
  </si>
  <si>
    <t>Sanctuary Guardian ( Old )</t>
  </si>
  <si>
    <t>Sanctuary Guardian</t>
  </si>
  <si>
    <t>Sanctuary Guardian ( Lesser )</t>
  </si>
  <si>
    <t>Sif ( Coop )</t>
  </si>
  <si>
    <t>Stone Dragon</t>
  </si>
  <si>
    <t>Giant Skeleton ( Longbow )</t>
  </si>
  <si>
    <t>Giant Skeleton ( Murakumo )</t>
  </si>
  <si>
    <t>Crystal Butterfly</t>
  </si>
  <si>
    <t>Crow Demon</t>
  </si>
  <si>
    <t>Sentinel</t>
  </si>
  <si>
    <t>Sentinel ( Black Soul )</t>
  </si>
  <si>
    <t>Darkwraith</t>
  </si>
  <si>
    <t>Darkwraith ( Black Soul )</t>
  </si>
  <si>
    <t>Wyvern</t>
  </si>
  <si>
    <t>Fang Boar</t>
  </si>
  <si>
    <t>Black Knight ( Sword )</t>
  </si>
  <si>
    <t>Ceaseless Discharge</t>
  </si>
  <si>
    <t>Silver Knight ( Sword )</t>
  </si>
  <si>
    <t>Silver Knight ( Spear )</t>
  </si>
  <si>
    <t>Silver Knight ( Bow )</t>
  </si>
  <si>
    <t>Silver Knight ( Sword ) ( Black Soul )</t>
  </si>
  <si>
    <t>Silver Knight ( Spear ) ( Black Soul )</t>
  </si>
  <si>
    <t>Gravelord Nito</t>
  </si>
  <si>
    <t>Giant Skeleton ( Murakumo ) ( Undead )</t>
  </si>
  <si>
    <t>Crossbreed Priscilla</t>
  </si>
  <si>
    <t>Manus ( DLC )</t>
  </si>
  <si>
    <t>Skeleton Beast</t>
  </si>
  <si>
    <t>Skeleton Beast ( Black Soul )</t>
  </si>
  <si>
    <t>Ornstein ( Super )</t>
  </si>
  <si>
    <t>Serpent Mage</t>
  </si>
  <si>
    <t>Serpent Mage ( Black Soul )</t>
  </si>
  <si>
    <t>Seath the Scaleless</t>
  </si>
  <si>
    <t>Royal Sentinel</t>
  </si>
  <si>
    <t>Royal Sentinel ( Black Soul )</t>
  </si>
  <si>
    <t>Ornstein</t>
  </si>
  <si>
    <t>Gwyn, Lord of Cinder</t>
  </si>
  <si>
    <t>Kiln of the first flame</t>
  </si>
  <si>
    <t>Serpent Soldier</t>
  </si>
  <si>
    <t>Serpent Soldier ( Black Soul )</t>
  </si>
  <si>
    <t>Darkstalker Kaathe</t>
  </si>
  <si>
    <t>Bone Tower</t>
  </si>
  <si>
    <t>Chained Prisoner</t>
  </si>
  <si>
    <t>Chained Prisoner ( Black Soul )</t>
  </si>
  <si>
    <t>Heavy Knight ( Grearsword ) ( Black Soul )</t>
  </si>
  <si>
    <t>Black Knight ( Sword ) ( Black Soul )</t>
  </si>
  <si>
    <t>Black Knight ( Greatsword ) ( Black Soul )</t>
  </si>
  <si>
    <t>Black Knight ( Axe ) ( Black Soul )</t>
  </si>
  <si>
    <t>Black Knight ( Halberd ) ( Black Soul )</t>
  </si>
  <si>
    <t>Giant Skeleton ( Longbow ) ( sealed after strength of the king )</t>
  </si>
  <si>
    <t>Giant Skeleton ( Murakumo ) ( sealed after strength of the king )</t>
  </si>
  <si>
    <t>Giant Skeleton ( Murakumo ) ( Black Soul )</t>
  </si>
  <si>
    <t>Artorias</t>
  </si>
  <si>
    <t>Serpent Soldier ( Strong )</t>
  </si>
  <si>
    <t>Crystal Golem ( Black Soul )</t>
  </si>
  <si>
    <t>Iron Golem</t>
  </si>
  <si>
    <t>Burrowing Rockworm</t>
  </si>
  <si>
    <t>Burrowing Rockworm ( ground )</t>
  </si>
  <si>
    <t>Burrowing Rockworm ( wall )</t>
  </si>
  <si>
    <t>Burrowing Rockworm ( ceiling )</t>
  </si>
  <si>
    <t>Man-Eater Shell</t>
  </si>
  <si>
    <t>Man Eater Shell</t>
  </si>
  <si>
    <t>Crystal Golem ( Golden )</t>
  </si>
  <si>
    <t>Demonic Statue</t>
  </si>
  <si>
    <t>Serpent Mage ( Warden )</t>
  </si>
  <si>
    <t>Giant Stone Knight</t>
  </si>
  <si>
    <t>Giant Stone Knight ( Black Soul )</t>
  </si>
  <si>
    <t>Serpent Soldier ( Prison Key )</t>
  </si>
  <si>
    <t>Black Dragon Kalameet</t>
  </si>
  <si>
    <t>Hollow Crystal Soldier ( Bow )</t>
  </si>
  <si>
    <t>Hawkeye Gough ( DLC )</t>
  </si>
  <si>
    <t>Hollow Crystal Soldier ( Sword )</t>
  </si>
  <si>
    <t>Stone Guardian</t>
  </si>
  <si>
    <t>Stone Guardian ( Black Soul )</t>
  </si>
  <si>
    <t>Slime</t>
  </si>
  <si>
    <t>Slash Defense</t>
  </si>
  <si>
    <t>AttackRate Scaling</t>
  </si>
  <si>
    <t>Ornstein ( Uber )</t>
  </si>
  <si>
    <t>Proper English Name</t>
  </si>
  <si>
    <t>Hp</t>
  </si>
  <si>
    <t>Lightning Defense</t>
  </si>
  <si>
    <t>Defense Flick Power</t>
  </si>
  <si>
    <t>Flick Damage Cut Rate</t>
  </si>
  <si>
    <t>Poise Recover Correction</t>
  </si>
  <si>
    <t>Poise Brake Knockback Distance</t>
  </si>
  <si>
    <t>Poise Durability</t>
  </si>
  <si>
    <t>Knockback Rate</t>
  </si>
  <si>
    <t>Knockback Param Id</t>
  </si>
  <si>
    <t>Fall Damage Dump</t>
  </si>
  <si>
    <t>Physical Guard Cut Rate</t>
  </si>
  <si>
    <t>Magical Guard Cut Rate</t>
  </si>
  <si>
    <t>Fire Guard Cut Rate</t>
  </si>
  <si>
    <t>Lightning Guard Cut Rate</t>
  </si>
  <si>
    <t>Guard Level</t>
  </si>
  <si>
    <t>Poison Guard Resist</t>
  </si>
  <si>
    <t>Disease Guard Resist</t>
  </si>
  <si>
    <t>Bleed Guard Resist</t>
  </si>
  <si>
    <t>Disable Respawn</t>
  </si>
  <si>
    <t>Is Weak A</t>
  </si>
  <si>
    <t>Is Weak B</t>
  </si>
  <si>
    <t>Is Demon</t>
  </si>
  <si>
    <t>Is Ghost</t>
  </si>
  <si>
    <t>Loot ID</t>
  </si>
  <si>
    <t>Humanity Gain +%</t>
  </si>
  <si>
    <t>Special Effect Id 7</t>
  </si>
  <si>
    <t>Behavior Varation Id</t>
  </si>
  <si>
    <t>Ai Think Id</t>
  </si>
  <si>
    <t>Turn Velocity</t>
  </si>
  <si>
    <t>Hit Height</t>
  </si>
  <si>
    <t>Hit Radius</t>
  </si>
  <si>
    <t>Weight</t>
  </si>
  <si>
    <t>Special Effect Id 2</t>
  </si>
  <si>
    <t>Special Effect Id 3</t>
  </si>
  <si>
    <t>Special Effect Id 5</t>
  </si>
  <si>
    <t>Special Effect Id 6</t>
  </si>
  <si>
    <t>Bleed</t>
  </si>
  <si>
    <t>Curse</t>
  </si>
  <si>
    <t>Curse, Plague</t>
  </si>
  <si>
    <t>Bleed, Poison</t>
  </si>
  <si>
    <t>HP Scale</t>
  </si>
  <si>
    <t>Soul Rate</t>
  </si>
  <si>
    <t>Physical Defense Rate</t>
  </si>
  <si>
    <t>Magic Defense Rate</t>
  </si>
  <si>
    <t>Fire Defense Rate</t>
  </si>
  <si>
    <t>Lightning Defense Rate</t>
  </si>
  <si>
    <t>Physical Attack Power Rate</t>
  </si>
  <si>
    <t>Magic Attack Power Rate</t>
  </si>
  <si>
    <t>Fire Attack Power Rate</t>
  </si>
  <si>
    <t>Lightning Attack Power Rate</t>
  </si>
  <si>
    <t>Max Stamina Rate</t>
  </si>
  <si>
    <t>Stamina Attack Rate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</si>
  <si>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</si>
  <si>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</si>
  <si>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</si>
  <si>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</si>
  <si>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</si>
  <si>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</si>
  <si>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</si>
  <si>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</si>
  <si>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</si>
  <si>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</si>
  <si>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</si>
  <si>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</si>
  <si>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</si>
  <si>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</si>
  <si>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</si>
  <si>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Black Soul (2x HP, 1,8x attack, 1,2x defense)</t>
  </si>
  <si>
    <t>Round -up power level _ 1</t>
  </si>
  <si>
    <t>Round -up power _ level 2</t>
  </si>
  <si>
    <t>Round -up power level 3 _</t>
  </si>
  <si>
    <t>Round -up power _ Level 4</t>
  </si>
  <si>
    <t>Round -up power level _ 5</t>
  </si>
  <si>
    <t>Round -up power level _ 6</t>
  </si>
  <si>
    <t>Round -up power level _ 7</t>
  </si>
  <si>
    <t>Round -up power level _ 8</t>
  </si>
  <si>
    <t>Round -up power level _ 9</t>
  </si>
  <si>
    <t>Round -up power level _ 10</t>
  </si>
  <si>
    <t>Round -up power level _ 11</t>
  </si>
  <si>
    <t>Round -up power level _ 12</t>
  </si>
  <si>
    <t>Round -up power level _ 13</t>
  </si>
  <si>
    <t>Round -up power level _ 14</t>
  </si>
  <si>
    <t>Round -up power level _ 15</t>
  </si>
  <si>
    <t>Name Id</t>
  </si>
  <si>
    <t>Hit Y Offset</t>
  </si>
  <si>
    <t>Mp</t>
  </si>
  <si>
    <t>Item Lots 1</t>
  </si>
  <si>
    <t>Item Lots 2</t>
  </si>
  <si>
    <t>Item Lots 3</t>
  </si>
  <si>
    <t>Item Lots 4</t>
  </si>
  <si>
    <t>Item Lots 5</t>
  </si>
  <si>
    <t>Item Lots 6</t>
  </si>
  <si>
    <t>Humanity Lot Id</t>
  </si>
  <si>
    <t>Special Effect Id 0</t>
  </si>
  <si>
    <t>Special Effect Id 1</t>
  </si>
  <si>
    <t>Special Effect Id 4</t>
  </si>
  <si>
    <t>Animation Id Offset</t>
  </si>
  <si>
    <t>Move Animation Id</t>
  </si>
  <si>
    <t>SpMoveAnimId1</t>
  </si>
  <si>
    <t>SpMoveAnimId2</t>
  </si>
  <si>
    <t>Network Warp Distance</t>
  </si>
  <si>
    <t>Debug Behavior R1</t>
  </si>
  <si>
    <t>Debug Behavior L1</t>
  </si>
  <si>
    <t>Debug Behavior R2</t>
  </si>
  <si>
    <t>Debug Behavior L2</t>
  </si>
  <si>
    <t>Debug Behavior RL</t>
  </si>
  <si>
    <t>Debug Behavior RR</t>
  </si>
  <si>
    <t>Debug Behavior RD</t>
  </si>
  <si>
    <t>Debug Behavior RU</t>
  </si>
  <si>
    <t>Debug Behavior LL</t>
  </si>
  <si>
    <t>Debug Behavior LR</t>
  </si>
  <si>
    <t>Debug Behavior LD</t>
  </si>
  <si>
    <t>Debug Behavior LU</t>
  </si>
  <si>
    <t>Animation Id Offset 2</t>
  </si>
  <si>
    <t>Super Armor Recover Correction</t>
  </si>
  <si>
    <t>Super Armor Brake Knockback Distance</t>
  </si>
  <si>
    <t>Resist Curse</t>
  </si>
  <si>
    <t>Ghost Model Id</t>
  </si>
  <si>
    <t>Normal Change Resource Id</t>
  </si>
  <si>
    <t>Guard Angle</t>
  </si>
  <si>
    <t>Slash Guard Cut Rate</t>
  </si>
  <si>
    <t>Blow Guard Cut Rate</t>
  </si>
  <si>
    <t>Thrust Guard Cut Rate</t>
  </si>
  <si>
    <t>Super Armor Durability</t>
  </si>
  <si>
    <t>Normal Change Tex Chr Id</t>
  </si>
  <si>
    <t>Drop Type</t>
  </si>
  <si>
    <t>Stamina Guard Def</t>
  </si>
  <si>
    <t>Pc Attr B</t>
  </si>
  <si>
    <t>Pc Attr W</t>
  </si>
  <si>
    <t>Pc Attr L</t>
  </si>
  <si>
    <t>Pc Attr R</t>
  </si>
  <si>
    <t>Area Attr B</t>
  </si>
  <si>
    <t>Area Attr W</t>
  </si>
  <si>
    <t>Area Attr L</t>
  </si>
  <si>
    <t>Area Attr R</t>
  </si>
  <si>
    <t>Mp Recover Base Vel</t>
  </si>
  <si>
    <t>Default Lod Param Id</t>
  </si>
  <si>
    <t>Draw Type</t>
  </si>
  <si>
    <t>Npc Type</t>
  </si>
  <si>
    <t>Team Type</t>
  </si>
  <si>
    <t>Move Type</t>
  </si>
  <si>
    <t>Lock Dist</t>
  </si>
  <si>
    <t>Material</t>
  </si>
  <si>
    <t>Material Sfx</t>
  </si>
  <si>
    <t>Material Weak</t>
  </si>
  <si>
    <t>Material Sfx Weak</t>
  </si>
  <si>
    <t>Parts Damage Type</t>
  </si>
  <si>
    <t>Max Unduration Ang</t>
  </si>
  <si>
    <t>Burn Sfx Type</t>
  </si>
  <si>
    <t>Curse Guard Resist</t>
  </si>
  <si>
    <t>Parry Attack</t>
  </si>
  <si>
    <t>Parry Defense</t>
  </si>
  <si>
    <t>Parts Damage Rate 1</t>
  </si>
  <si>
    <t>Parts Damage Rate 2</t>
  </si>
  <si>
    <t>Parts Damage Rate 3</t>
  </si>
  <si>
    <t>Parts Damage Rate 4</t>
  </si>
  <si>
    <t>Parts Damage Rate 5</t>
  </si>
  <si>
    <t>Parts Damage Rate 6</t>
  </si>
  <si>
    <t>Parts Damage Rate 7</t>
  </si>
  <si>
    <t>Parts Damage Rate 8</t>
  </si>
  <si>
    <t>Sfx Size</t>
  </si>
  <si>
    <t>Push Out Cam Region Radius</t>
  </si>
  <si>
    <t>Hit Stop Type</t>
  </si>
  <si>
    <t>Ladder End Check Offset Top</t>
  </si>
  <si>
    <t>Ladder End Check Offset Low</t>
  </si>
  <si>
    <t>Use Ragdoll Camera Hit</t>
  </si>
  <si>
    <t>Disable Cloth Rigid Hit</t>
  </si>
  <si>
    <t>Use Ragdoll</t>
  </si>
  <si>
    <t>Is No Damage Motion</t>
  </si>
  <si>
    <t>Is Unduration</t>
  </si>
  <si>
    <t>Is Change Wander Ghost</t>
  </si>
  <si>
    <t>Model Display Mask 0</t>
  </si>
  <si>
    <t>Model Display Mask 1</t>
  </si>
  <si>
    <t>Model Display Mask 2</t>
  </si>
  <si>
    <t>Model Display Mask 3</t>
  </si>
  <si>
    <t>Model Display Mask 4</t>
  </si>
  <si>
    <t>Model Display Mask 5</t>
  </si>
  <si>
    <t>Model Display Mask 6</t>
  </si>
  <si>
    <t>Model Display Mask 7</t>
  </si>
  <si>
    <t>Model Display Mask 8</t>
  </si>
  <si>
    <t>Model Display Mask 9</t>
  </si>
  <si>
    <t>Model Display Mask 10</t>
  </si>
  <si>
    <t>Model Display Mask 11</t>
  </si>
  <si>
    <t>Model Display Mask 12</t>
  </si>
  <si>
    <t>Model Display Mask 13</t>
  </si>
  <si>
    <t>Model Display Mask 14</t>
  </si>
  <si>
    <t>Model Display Mask 15</t>
  </si>
  <si>
    <t>Is Enable Neck Turn</t>
  </si>
  <si>
    <t>Is Move Animation Wait</t>
  </si>
  <si>
    <t>Is Crowd</t>
  </si>
  <si>
    <t>Vow Type</t>
  </si>
  <si>
    <t>Disable Initialize Dead</t>
  </si>
  <si>
    <t>Solaire of Astora ( Undead Burg )</t>
  </si>
  <si>
    <t>Solaire of Astora ( Sunlight Altar )</t>
  </si>
  <si>
    <t>Solaire of Astora ( Anor Londo )</t>
  </si>
  <si>
    <t>Solaire of Astora ( Lost Izalith )</t>
  </si>
  <si>
    <t>Solaire of Astora ( Lost Izalith ) ( Sunlight Maggot )</t>
  </si>
  <si>
    <t>Darkmoon Knightess ( Firekeeper Anor Londo )</t>
  </si>
  <si>
    <t>Oscar, Knight of Astora ( Tutorial )</t>
  </si>
  <si>
    <t>Oscar, Knight of Astora ( Hollow )</t>
  </si>
  <si>
    <t>Big Hat Logan</t>
  </si>
  <si>
    <t>Big Hat Logan ( Hollow )</t>
  </si>
  <si>
    <t>Griggs of Vinheim</t>
  </si>
  <si>
    <t>Griggs of Vinheim ( Hollow )</t>
  </si>
  <si>
    <t>Dusk of Oolacile</t>
  </si>
  <si>
    <t>Rhea of Thorolund</t>
  </si>
  <si>
    <t>Petrus of Thorolund</t>
  </si>
  <si>
    <t>Vince OR Nico of Thorolund</t>
  </si>
  <si>
    <t>Vince OR Nico of Thorolund ( Hollow )</t>
  </si>
  <si>
    <t>Laurentius of the Great Swamp</t>
  </si>
  <si>
    <t>Laurentius of the Great Swamp ( Hollow )</t>
  </si>
  <si>
    <t>Quelaana of Izalith</t>
  </si>
  <si>
    <t>Ingward</t>
  </si>
  <si>
    <t>Rickert of Vinheim</t>
  </si>
  <si>
    <t>Crestfallen Merchant</t>
  </si>
  <si>
    <t>Domhnall of Zena</t>
  </si>
  <si>
    <t>Crestfallen Warrior</t>
  </si>
  <si>
    <t>Crestfallen Warrior ( Hollow )</t>
  </si>
  <si>
    <t>Siegmeyer of Catarina</t>
  </si>
  <si>
    <t>Sieglinde of Catarina</t>
  </si>
  <si>
    <t>Knight Lautrec</t>
  </si>
  <si>
    <t>Knight Lautrec ( Invasion )</t>
  </si>
  <si>
    <t>Shiva of the East</t>
  </si>
  <si>
    <t>Shiva of the East ( Invader )</t>
  </si>
  <si>
    <t>Patches</t>
  </si>
  <si>
    <t>Oswald of Carim</t>
  </si>
  <si>
    <t>Black Iron Tarkus</t>
  </si>
  <si>
    <t>Shiva's Bodyguard</t>
  </si>
  <si>
    <t>Knight Lautrec ( Invasion ) NPC 1</t>
  </si>
  <si>
    <t>Knight Lautrec ( Invasion ) NPC 2</t>
  </si>
  <si>
    <t>Black Iron Tarkus ( Coop )</t>
  </si>
  <si>
    <t>Witch Beatrice</t>
  </si>
  <si>
    <t>Maneater Mildred ( Coop ) ( Blighttown )</t>
  </si>
  <si>
    <t>Maneater Mildred ( Invasion )</t>
  </si>
  <si>
    <t>Solaire of Astora ( Coop ) ( Undead Parish )</t>
  </si>
  <si>
    <t>Solaire of Astora ( Coop ) ( Depths )</t>
  </si>
  <si>
    <t>Solaire of Astora ( Coop ) ( Anor Londo )</t>
  </si>
  <si>
    <t>Solaire of Astora ( Coop ) ( Demon Ruins )</t>
  </si>
  <si>
    <t>Solaire of Astora ( Coop ) ( Kiln of the first flame )</t>
  </si>
  <si>
    <t>Paladin Leeroy ( Coop ) ( The Catacombs )</t>
  </si>
  <si>
    <t>Paladin Leeroy ( Invasion ) ( Tomb of Giants )</t>
  </si>
  <si>
    <t>Kirk ( Invader ) - The Depths</t>
  </si>
  <si>
    <t>Kirk ( Invader ) - Demon Ruins</t>
  </si>
  <si>
    <t>Kirk ( Invader ) - Lost Izalith</t>
  </si>
  <si>
    <t>King Jeremiah ( Invader )</t>
  </si>
  <si>
    <t>Havel the Rock</t>
  </si>
  <si>
    <t>Undead Prince Ricard</t>
  </si>
  <si>
    <t>Crystal General</t>
  </si>
  <si>
    <t>Daughter Of Chaos</t>
  </si>
  <si>
    <t>Darkmoon Soldier ( Heavy Knight )</t>
  </si>
  <si>
    <t>Darkmoon Soldier ( Balder Knight )</t>
  </si>
  <si>
    <t>Lord's Blade Ciaran</t>
  </si>
  <si>
    <t>Forest Hunter - Bandit</t>
  </si>
  <si>
    <t>Forest Hunter - Knight</t>
  </si>
  <si>
    <t>Forest Hunter - Hunter</t>
  </si>
  <si>
    <t>Forest Hunter - Sorcerer</t>
  </si>
  <si>
    <t>Forest Hunter - Cleric</t>
  </si>
  <si>
    <t>Forest Hunter - Thief</t>
  </si>
  <si>
    <t>Hollow ( in Asylum Cell Decoration )</t>
  </si>
  <si>
    <t>??? Undead Dragon #3 Where?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</si>
</sst>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1.0"/>
    </font>
    <font/>
    <font>
      <sz val="11.0"/>
      <name val="Arial"/>
    </font>
    <font>
      <sz val="11.0"/>
      <color rgb="FFB7B7B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2">
    <dxf>
      <font>
        <color rgb="FFB7B7B7"/>
      </font>
      <fill>
        <patternFill patternType="none"/>
      </fill>
      <border/>
    </dxf>
    <dxf>
      <font>
        <color rgb="FF66666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0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26</v>
      </c>
      <c r="B2" s="1" t="s">
        <v>27</v>
      </c>
      <c r="C2" s="5">
        <f>ROUND( VLOOKUP(Z2, NPC_Raw_Data!A:D, 4)*VLOOKUP(AA2, NPC_Scaling_Values!A:C, 3) ,0)</f>
        <v>1</v>
      </c>
      <c r="D2" s="5">
        <f>ROUND( VLOOKUP(Z2, NPC_Raw_Data!A:E, 5)*VLOOKUP(AA2, NPC_Scaling_Values!A:D, 4),0)</f>
        <v>0</v>
      </c>
      <c r="E2" s="5">
        <f>ROUND( VLOOKUP(Z2, NPC_Raw_Data!A:L, 6) * VLOOKUP(AA2, NPC_Scaling_Values!A:N, 5),0)</f>
        <v>0</v>
      </c>
      <c r="F2" s="5">
        <f>ROUND( VLOOKUP(Z2, NPC_Raw_Data!A:L, 7) * VLOOKUP(AA2, NPC_Scaling_Values!A:N, 6),0)</f>
        <v>0</v>
      </c>
      <c r="G2" s="5">
        <f>ROUND( VLOOKUP(Z2, NPC_Raw_Data!A:L, 8) * VLOOKUP(AA2, NPC_Scaling_Values!A:N, 7),0)</f>
        <v>0</v>
      </c>
      <c r="H2" s="5">
        <f>ROUND( VLOOKUP(Z2, NPC_Raw_Data!A:L, 9) * VLOOKUP(AA2, NPC_Scaling_Values!A:N, 8),0)</f>
        <v>0</v>
      </c>
      <c r="I2" s="5">
        <v>0.0</v>
      </c>
      <c r="J2" s="5">
        <v>0.0</v>
      </c>
      <c r="K2" s="5">
        <v>0.0</v>
      </c>
      <c r="L2" s="5">
        <f>ROUND( VLOOKUP(Z2, NPC_Raw_Data!A:O, 13),0)</f>
        <v>0</v>
      </c>
      <c r="M2" s="5">
        <f>ROUND( VLOOKUP(Z2, NPC_Raw_Data!A:O, 14),0)</f>
        <v>0</v>
      </c>
      <c r="N2" s="5">
        <f>ROUND( VLOOKUP(Z2, NPC_Raw_Data!A:O, 15),0)</f>
        <v>0</v>
      </c>
      <c r="O2" s="5">
        <f>ROUND( VLOOKUP(Z2, NPC_Raw_Data!A:Q, 16) * VLOOKUP(AA2, NPC_Scaling_Values!A:N, 14),0)</f>
        <v>106</v>
      </c>
      <c r="P2" s="2">
        <f>ROUND( VLOOKUP(Z2, NPC_Raw_Data!A:Q, 17) * VLOOKUP(AA2, NPC_Scaling_Values!A:N, 14),0)</f>
        <v>42</v>
      </c>
      <c r="Q2" s="6">
        <f>VLOOKUP(AA2, NPC_Scaling_Values!A:N, 9)</f>
        <v>1.25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343100.0</v>
      </c>
      <c r="AA2" s="1">
        <v>7003.0</v>
      </c>
      <c r="AB2" s="1">
        <v>7403.0</v>
      </c>
      <c r="AC2" s="8">
        <v>0.0</v>
      </c>
    </row>
    <row r="3">
      <c r="A3" s="9" t="s">
        <v>28</v>
      </c>
      <c r="B3" s="1" t="s">
        <v>27</v>
      </c>
      <c r="C3" s="5">
        <f>ROUND( VLOOKUP(Z3, NPC_Raw_Data!A:D, 4)*VLOOKUP(AA3, NPC_Scaling_Values!A:C, 3) ,0)</f>
        <v>1</v>
      </c>
      <c r="D3" s="5">
        <f>ROUND( VLOOKUP(Z3, NPC_Raw_Data!A:E, 5)*VLOOKUP(AA3, NPC_Scaling_Values!A:D, 4),0)</f>
        <v>0</v>
      </c>
      <c r="E3" s="5">
        <f>ROUND( VLOOKUP(Z3, NPC_Raw_Data!A:L, 6) * VLOOKUP(AA3, NPC_Scaling_Values!A:N, 5),0)</f>
        <v>0</v>
      </c>
      <c r="F3" s="5">
        <f>ROUND( VLOOKUP(Z3, NPC_Raw_Data!A:L, 7) * VLOOKUP(AA3, NPC_Scaling_Values!A:N, 6),0)</f>
        <v>0</v>
      </c>
      <c r="G3" s="5">
        <f>ROUND( VLOOKUP(Z3, NPC_Raw_Data!A:L, 8) * VLOOKUP(AA3, NPC_Scaling_Values!A:N, 7),0)</f>
        <v>0</v>
      </c>
      <c r="H3" s="5">
        <f>ROUND( VLOOKUP(Z3, NPC_Raw_Data!A:L, 9) * VLOOKUP(AA3, NPC_Scaling_Values!A:N, 8),0)</f>
        <v>0</v>
      </c>
      <c r="I3" s="5">
        <v>0.0</v>
      </c>
      <c r="J3" s="5">
        <v>0.0</v>
      </c>
      <c r="K3" s="5">
        <v>0.0</v>
      </c>
      <c r="L3" s="5">
        <f>ROUND( VLOOKUP(Z3, NPC_Raw_Data!A:O, 13),0)</f>
        <v>0</v>
      </c>
      <c r="M3" s="5">
        <f>ROUND( VLOOKUP(Z3, NPC_Raw_Data!A:O, 14),0)</f>
        <v>0</v>
      </c>
      <c r="N3" s="5">
        <f>ROUND( VLOOKUP(Z3, NPC_Raw_Data!A:O, 15),0)</f>
        <v>0</v>
      </c>
      <c r="O3" s="5">
        <f>ROUND( VLOOKUP(Z3, NPC_Raw_Data!A:Q, 16) * VLOOKUP(AA3, NPC_Scaling_Values!A:N, 14),0)</f>
        <v>106</v>
      </c>
      <c r="P3" s="2">
        <f>ROUND( VLOOKUP(Z3, NPC_Raw_Data!A:Q, 17) * VLOOKUP(AA3, NPC_Scaling_Values!A:N, 14),0)</f>
        <v>42</v>
      </c>
      <c r="Q3" s="6">
        <f>VLOOKUP(AA3, NPC_Scaling_Values!A:N, 9)</f>
        <v>1.25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535200.0</v>
      </c>
      <c r="AA3" s="1">
        <v>7003.0</v>
      </c>
      <c r="AB3" s="1">
        <v>7403.0</v>
      </c>
      <c r="AC3" s="8">
        <v>0.0</v>
      </c>
    </row>
    <row r="4">
      <c r="A4" s="9" t="s">
        <v>29</v>
      </c>
      <c r="B4" s="1" t="s">
        <v>30</v>
      </c>
      <c r="C4" s="5">
        <f>ROUND( VLOOKUP(Z4, NPC_Raw_Data!A:D, 4)*VLOOKUP(AA4, NPC_Scaling_Values!A:C, 3) ,0)</f>
        <v>3</v>
      </c>
      <c r="D4" s="5">
        <f>ROUND( VLOOKUP(Z4, NPC_Raw_Data!A:E, 5)*VLOOKUP(AA4, NPC_Scaling_Values!A:D, 4),0)</f>
        <v>0</v>
      </c>
      <c r="E4" s="5">
        <f>ROUND( VLOOKUP(Z4, NPC_Raw_Data!A:L, 6) * VLOOKUP(AA4, NPC_Scaling_Values!A:N, 5),0)</f>
        <v>0</v>
      </c>
      <c r="F4" s="5">
        <f>ROUND( VLOOKUP(Z4, NPC_Raw_Data!A:L, 7) * VLOOKUP(AA4, NPC_Scaling_Values!A:N, 6),0)</f>
        <v>0</v>
      </c>
      <c r="G4" s="5">
        <f>ROUND( VLOOKUP(Z4, NPC_Raw_Data!A:L, 8) * VLOOKUP(AA4, NPC_Scaling_Values!A:N, 7),0)</f>
        <v>0</v>
      </c>
      <c r="H4" s="5">
        <f>ROUND( VLOOKUP(Z4, NPC_Raw_Data!A:L, 9) * VLOOKUP(AA4, NPC_Scaling_Values!A:N, 8),0)</f>
        <v>0</v>
      </c>
      <c r="I4" s="5">
        <v>0.0</v>
      </c>
      <c r="J4" s="5">
        <v>0.0</v>
      </c>
      <c r="K4" s="5">
        <v>0.0</v>
      </c>
      <c r="L4" s="5">
        <f>ROUND( VLOOKUP(Z4, NPC_Raw_Data!A:O, 13),0)</f>
        <v>0</v>
      </c>
      <c r="M4" s="5">
        <f>ROUND( VLOOKUP(Z4, NPC_Raw_Data!A:O, 14),0)</f>
        <v>0</v>
      </c>
      <c r="N4" s="5">
        <f>ROUND( VLOOKUP(Z4, NPC_Raw_Data!A:O, 15),0)</f>
        <v>0</v>
      </c>
      <c r="O4" s="5">
        <f>ROUND( VLOOKUP(Z4, NPC_Raw_Data!A:Q, 16) * VLOOKUP(AA4, NPC_Scaling_Values!A:N, 14),0)</f>
        <v>195</v>
      </c>
      <c r="P4" s="2">
        <f>ROUND( VLOOKUP(Z4, NPC_Raw_Data!A:Q, 17) * VLOOKUP(AA4, NPC_Scaling_Values!A:N, 14),0)</f>
        <v>78</v>
      </c>
      <c r="Q4" s="6">
        <f>VLOOKUP(AA4, NPC_Scaling_Values!A:N, 9)</f>
        <v>2.4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529100.0</v>
      </c>
      <c r="AA4" s="1">
        <v>7014.0</v>
      </c>
      <c r="AB4" s="1">
        <v>7414.0</v>
      </c>
      <c r="AC4" s="8">
        <v>0.0</v>
      </c>
    </row>
    <row r="5">
      <c r="A5" s="9" t="s">
        <v>31</v>
      </c>
      <c r="B5" s="1" t="s">
        <v>32</v>
      </c>
      <c r="C5" s="5">
        <f>ROUND( VLOOKUP(Z5, NPC_Raw_Data!A:D, 4)*VLOOKUP(AA5, NPC_Scaling_Values!A:C, 3) ,0)</f>
        <v>3</v>
      </c>
      <c r="D5" s="5">
        <f>ROUND( VLOOKUP(Z5, NPC_Raw_Data!A:E, 5)*VLOOKUP(AA5, NPC_Scaling_Values!A:D, 4),0)</f>
        <v>0</v>
      </c>
      <c r="E5" s="5">
        <f>ROUND( VLOOKUP(Z5, NPC_Raw_Data!A:L, 6) * VLOOKUP(AA5, NPC_Scaling_Values!A:N, 5),0)</f>
        <v>0</v>
      </c>
      <c r="F5" s="5">
        <f>ROUND( VLOOKUP(Z5, NPC_Raw_Data!A:L, 7) * VLOOKUP(AA5, NPC_Scaling_Values!A:N, 6),0)</f>
        <v>0</v>
      </c>
      <c r="G5" s="5">
        <f>ROUND( VLOOKUP(Z5, NPC_Raw_Data!A:L, 8) * VLOOKUP(AA5, NPC_Scaling_Values!A:N, 7),0)</f>
        <v>0</v>
      </c>
      <c r="H5" s="5">
        <f>ROUND( VLOOKUP(Z5, NPC_Raw_Data!A:L, 9) * VLOOKUP(AA5, NPC_Scaling_Values!A:N, 8),0)</f>
        <v>0</v>
      </c>
      <c r="I5" s="5">
        <v>0.0</v>
      </c>
      <c r="J5" s="5">
        <v>0.0</v>
      </c>
      <c r="K5" s="5">
        <v>0.0</v>
      </c>
      <c r="L5" s="5">
        <f>ROUND( VLOOKUP(Z5, NPC_Raw_Data!A:O, 13),0)</f>
        <v>0</v>
      </c>
      <c r="M5" s="5">
        <f>ROUND( VLOOKUP(Z5, NPC_Raw_Data!A:O, 14),0)</f>
        <v>0</v>
      </c>
      <c r="N5" s="5">
        <f>ROUND( VLOOKUP(Z5, NPC_Raw_Data!A:O, 15),0)</f>
        <v>0</v>
      </c>
      <c r="O5" s="5">
        <f>ROUND( VLOOKUP(Z5, NPC_Raw_Data!A:Q, 16) * VLOOKUP(AA5, NPC_Scaling_Values!A:N, 14),0)</f>
        <v>195</v>
      </c>
      <c r="P5" s="2">
        <f>ROUND( VLOOKUP(Z5, NPC_Raw_Data!A:Q, 17) * VLOOKUP(AA5, NPC_Scaling_Values!A:N, 14),0)</f>
        <v>78</v>
      </c>
      <c r="Q5" s="6">
        <f>VLOOKUP(AA5, NPC_Scaling_Values!A:N, 9)</f>
        <v>2.4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347200.0</v>
      </c>
      <c r="AA5" s="1">
        <v>7014.0</v>
      </c>
      <c r="AB5" s="1">
        <v>7414.0</v>
      </c>
      <c r="AC5" s="10">
        <v>5151.0</v>
      </c>
    </row>
    <row r="6">
      <c r="A6" s="9" t="s">
        <v>33</v>
      </c>
      <c r="B6" s="1" t="s">
        <v>32</v>
      </c>
      <c r="C6" s="5">
        <f>ROUND( VLOOKUP(Z6, NPC_Raw_Data!A:D, 4)*VLOOKUP(AA6, NPC_Scaling_Values!A:C, 3) ,0)</f>
        <v>3</v>
      </c>
      <c r="D6" s="5">
        <f>ROUND( VLOOKUP(Z6, NPC_Raw_Data!A:E, 5)*VLOOKUP(AA6, NPC_Scaling_Values!A:D, 4),0)</f>
        <v>0</v>
      </c>
      <c r="E6" s="5">
        <f>ROUND( VLOOKUP(Z6, NPC_Raw_Data!A:L, 6) * VLOOKUP(AA6, NPC_Scaling_Values!A:N, 5),0)</f>
        <v>0</v>
      </c>
      <c r="F6" s="5">
        <f>ROUND( VLOOKUP(Z6, NPC_Raw_Data!A:L, 7) * VLOOKUP(AA6, NPC_Scaling_Values!A:N, 6),0)</f>
        <v>0</v>
      </c>
      <c r="G6" s="5">
        <f>ROUND( VLOOKUP(Z6, NPC_Raw_Data!A:L, 8) * VLOOKUP(AA6, NPC_Scaling_Values!A:N, 7),0)</f>
        <v>0</v>
      </c>
      <c r="H6" s="5">
        <f>ROUND( VLOOKUP(Z6, NPC_Raw_Data!A:L, 9) * VLOOKUP(AA6, NPC_Scaling_Values!A:N, 8),0)</f>
        <v>0</v>
      </c>
      <c r="I6" s="5">
        <v>0.0</v>
      </c>
      <c r="J6" s="5">
        <v>0.0</v>
      </c>
      <c r="K6" s="5">
        <v>0.0</v>
      </c>
      <c r="L6" s="5">
        <f>ROUND( VLOOKUP(Z6, NPC_Raw_Data!A:O, 13),0)</f>
        <v>0</v>
      </c>
      <c r="M6" s="5">
        <f>ROUND( VLOOKUP(Z6, NPC_Raw_Data!A:O, 14),0)</f>
        <v>0</v>
      </c>
      <c r="N6" s="5">
        <f>ROUND( VLOOKUP(Z6, NPC_Raw_Data!A:O, 15),0)</f>
        <v>0</v>
      </c>
      <c r="O6" s="5">
        <f>ROUND( VLOOKUP(Z6, NPC_Raw_Data!A:Q, 16) * VLOOKUP(AA6, NPC_Scaling_Values!A:N, 14),0)</f>
        <v>195</v>
      </c>
      <c r="P6" s="2">
        <f>ROUND( VLOOKUP(Z6, NPC_Raw_Data!A:Q, 17) * VLOOKUP(AA6, NPC_Scaling_Values!A:N, 14),0)</f>
        <v>78</v>
      </c>
      <c r="Q6" s="6">
        <f>VLOOKUP(AA6, NPC_Scaling_Values!A:N, 9)</f>
        <v>2.4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451100.0</v>
      </c>
      <c r="AA6" s="1">
        <v>7014.0</v>
      </c>
      <c r="AB6" s="1">
        <v>7414.0</v>
      </c>
      <c r="AC6" s="10">
        <v>5151.0</v>
      </c>
    </row>
    <row r="7">
      <c r="A7" s="9" t="s">
        <v>34</v>
      </c>
      <c r="B7" s="1" t="s">
        <v>35</v>
      </c>
      <c r="C7" s="5">
        <f>ROUND( VLOOKUP(Z7, NPC_Raw_Data!A:D, 4)*VLOOKUP(AA7, NPC_Scaling_Values!A:C, 3) ,0)</f>
        <v>2</v>
      </c>
      <c r="D7" s="5">
        <f>ROUND( VLOOKUP(Z7, NPC_Raw_Data!A:E, 5)*VLOOKUP(AA7, NPC_Scaling_Values!A:D, 4),0)</f>
        <v>0</v>
      </c>
      <c r="E7" s="5">
        <f>ROUND( VLOOKUP(Z7, NPC_Raw_Data!A:L, 6) * VLOOKUP(AA7, NPC_Scaling_Values!A:N, 5),0)</f>
        <v>0</v>
      </c>
      <c r="F7" s="5">
        <f>ROUND( VLOOKUP(Z7, NPC_Raw_Data!A:L, 7) * VLOOKUP(AA7, NPC_Scaling_Values!A:N, 6),0)</f>
        <v>0</v>
      </c>
      <c r="G7" s="5">
        <f>ROUND( VLOOKUP(Z7, NPC_Raw_Data!A:L, 8) * VLOOKUP(AA7, NPC_Scaling_Values!A:N, 7),0)</f>
        <v>0</v>
      </c>
      <c r="H7" s="5">
        <f>ROUND( VLOOKUP(Z7, NPC_Raw_Data!A:L, 9) * VLOOKUP(AA7, NPC_Scaling_Values!A:N, 8),0)</f>
        <v>0</v>
      </c>
      <c r="I7" s="5">
        <v>0.0</v>
      </c>
      <c r="J7" s="5">
        <v>0.0</v>
      </c>
      <c r="K7" s="5">
        <v>0.0</v>
      </c>
      <c r="L7" s="5">
        <f>ROUND( VLOOKUP(Z7, NPC_Raw_Data!A:O, 13),0)</f>
        <v>0</v>
      </c>
      <c r="M7" s="5">
        <f>ROUND( VLOOKUP(Z7, NPC_Raw_Data!A:O, 14),0)</f>
        <v>0</v>
      </c>
      <c r="N7" s="5">
        <f>ROUND( VLOOKUP(Z7, NPC_Raw_Data!A:O, 15),0)</f>
        <v>0</v>
      </c>
      <c r="O7" s="5">
        <f>ROUND( VLOOKUP(Z7, NPC_Raw_Data!A:Q, 16) * VLOOKUP(AA7, NPC_Scaling_Values!A:N, 14),0)</f>
        <v>138</v>
      </c>
      <c r="P7" s="2">
        <f>ROUND( VLOOKUP(Z7, NPC_Raw_Data!A:Q, 17) * VLOOKUP(AA7, NPC_Scaling_Values!A:N, 14),0)</f>
        <v>55</v>
      </c>
      <c r="Q7" s="6">
        <f>VLOOKUP(AA7, NPC_Scaling_Values!A:N, 9)</f>
        <v>1.8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526100.0</v>
      </c>
      <c r="AA7" s="1">
        <v>7008.0</v>
      </c>
      <c r="AB7" s="1">
        <v>7408.0</v>
      </c>
      <c r="AC7" s="8">
        <v>0.0</v>
      </c>
    </row>
    <row r="8">
      <c r="A8" s="9" t="s">
        <v>36</v>
      </c>
      <c r="B8" s="1" t="s">
        <v>37</v>
      </c>
      <c r="C8" s="5">
        <f>ROUND( VLOOKUP(Z8, NPC_Raw_Data!A:D, 4)*VLOOKUP(AA8, NPC_Scaling_Values!A:C, 3) ,0)</f>
        <v>2</v>
      </c>
      <c r="D8" s="5">
        <f>ROUND( VLOOKUP(Z8, NPC_Raw_Data!A:E, 5)*VLOOKUP(AA8, NPC_Scaling_Values!A:D, 4),0)</f>
        <v>0</v>
      </c>
      <c r="E8" s="5">
        <f>ROUND( VLOOKUP(Z8, NPC_Raw_Data!A:L, 6) * VLOOKUP(AA8, NPC_Scaling_Values!A:N, 5),0)</f>
        <v>0</v>
      </c>
      <c r="F8" s="5">
        <f>ROUND( VLOOKUP(Z8, NPC_Raw_Data!A:L, 7) * VLOOKUP(AA8, NPC_Scaling_Values!A:N, 6),0)</f>
        <v>0</v>
      </c>
      <c r="G8" s="5">
        <f>ROUND( VLOOKUP(Z8, NPC_Raw_Data!A:L, 8) * VLOOKUP(AA8, NPC_Scaling_Values!A:N, 7),0)</f>
        <v>0</v>
      </c>
      <c r="H8" s="5">
        <f>ROUND( VLOOKUP(Z8, NPC_Raw_Data!A:L, 9) * VLOOKUP(AA8, NPC_Scaling_Values!A:N, 8),0)</f>
        <v>0</v>
      </c>
      <c r="I8" s="5">
        <v>0.0</v>
      </c>
      <c r="J8" s="5">
        <v>0.0</v>
      </c>
      <c r="K8" s="5">
        <v>0.0</v>
      </c>
      <c r="L8" s="5">
        <f>ROUND( VLOOKUP(Z8, NPC_Raw_Data!A:O, 13),0)</f>
        <v>0</v>
      </c>
      <c r="M8" s="5">
        <f>ROUND( VLOOKUP(Z8, NPC_Raw_Data!A:O, 14),0)</f>
        <v>0</v>
      </c>
      <c r="N8" s="5">
        <f>ROUND( VLOOKUP(Z8, NPC_Raw_Data!A:O, 15),0)</f>
        <v>0</v>
      </c>
      <c r="O8" s="5">
        <f>ROUND( VLOOKUP(Z8, NPC_Raw_Data!A:Q, 16) * VLOOKUP(AA8, NPC_Scaling_Values!A:N, 14),0)</f>
        <v>174</v>
      </c>
      <c r="P8" s="2">
        <f>ROUND( VLOOKUP(Z8, NPC_Raw_Data!A:Q, 17) * VLOOKUP(AA8, NPC_Scaling_Values!A:N, 14),0)</f>
        <v>70</v>
      </c>
      <c r="Q8" s="6">
        <f>VLOOKUP(AA8, NPC_Scaling_Values!A:N, 9)</f>
        <v>2.2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345100.0</v>
      </c>
      <c r="AA8" s="1">
        <v>7012.0</v>
      </c>
      <c r="AB8" s="1">
        <v>7412.0</v>
      </c>
      <c r="AC8" s="8">
        <v>0.0</v>
      </c>
    </row>
    <row r="9">
      <c r="A9" s="1" t="s">
        <v>38</v>
      </c>
      <c r="B9" s="1" t="s">
        <v>39</v>
      </c>
      <c r="C9" s="5">
        <f>ROUND( VLOOKUP(Z9, NPC_Raw_Data!A:D, 4)*VLOOKUP(AA9, NPC_Scaling_Values!A:C, 3) ,0)</f>
        <v>2</v>
      </c>
      <c r="D9" s="5">
        <f>ROUND( VLOOKUP(Z9, NPC_Raw_Data!A:E, 5)*VLOOKUP(AA9, NPC_Scaling_Values!A:D, 4),0)</f>
        <v>0</v>
      </c>
      <c r="E9" s="5">
        <f>ROUND( VLOOKUP(Z9, NPC_Raw_Data!A:L, 6) * VLOOKUP(AA9, NPC_Scaling_Values!A:N, 5),0)</f>
        <v>0</v>
      </c>
      <c r="F9" s="5">
        <f>ROUND( VLOOKUP(Z9, NPC_Raw_Data!A:L, 7) * VLOOKUP(AA9, NPC_Scaling_Values!A:N, 6),0)</f>
        <v>0</v>
      </c>
      <c r="G9" s="5">
        <f>ROUND( VLOOKUP(Z9, NPC_Raw_Data!A:L, 8) * VLOOKUP(AA9, NPC_Scaling_Values!A:N, 7),0)</f>
        <v>0</v>
      </c>
      <c r="H9" s="5">
        <f>ROUND( VLOOKUP(Z9, NPC_Raw_Data!A:L, 9) * VLOOKUP(AA9, NPC_Scaling_Values!A:N, 8),0)</f>
        <v>0</v>
      </c>
      <c r="I9" s="5">
        <v>0.0</v>
      </c>
      <c r="J9" s="5">
        <v>0.0</v>
      </c>
      <c r="K9" s="5">
        <v>0.0</v>
      </c>
      <c r="L9" s="5">
        <f>ROUND( VLOOKUP(Z9, NPC_Raw_Data!A:O, 13),0)</f>
        <v>0</v>
      </c>
      <c r="M9" s="5">
        <f>ROUND( VLOOKUP(Z9, NPC_Raw_Data!A:O, 14),0)</f>
        <v>0</v>
      </c>
      <c r="N9" s="5">
        <f>ROUND( VLOOKUP(Z9, NPC_Raw_Data!A:O, 15),0)</f>
        <v>0</v>
      </c>
      <c r="O9" s="5">
        <f>ROUND( VLOOKUP(Z9, NPC_Raw_Data!A:Q, 16) * VLOOKUP(AA9, NPC_Scaling_Values!A:N, 14),0)</f>
        <v>154</v>
      </c>
      <c r="P9" s="2">
        <f>ROUND( VLOOKUP(Z9, NPC_Raw_Data!A:Q, 17) * VLOOKUP(AA9, NPC_Scaling_Values!A:N, 14),0)</f>
        <v>62</v>
      </c>
      <c r="Q9" s="6">
        <f>VLOOKUP(AA9, NPC_Scaling_Values!A:N, 9)</f>
        <v>2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535300.0</v>
      </c>
      <c r="AA9" s="1">
        <v>7010.0</v>
      </c>
      <c r="AB9" s="1">
        <v>7410.0</v>
      </c>
      <c r="AC9" s="8">
        <v>0.0</v>
      </c>
    </row>
    <row r="10">
      <c r="A10" s="9" t="s">
        <v>40</v>
      </c>
      <c r="B10" s="1" t="s">
        <v>41</v>
      </c>
      <c r="C10" s="5">
        <f>ROUND( VLOOKUP(Z10, NPC_Raw_Data!A:D, 4)*VLOOKUP(AA10, NPC_Scaling_Values!A:C, 3) ,0)</f>
        <v>3</v>
      </c>
      <c r="D10" s="5">
        <f>ROUND( VLOOKUP(Z10, NPC_Raw_Data!A:E, 5)*VLOOKUP(AA10, NPC_Scaling_Values!A:D, 4),0)</f>
        <v>0</v>
      </c>
      <c r="E10" s="5">
        <f>ROUND( VLOOKUP(Z10, NPC_Raw_Data!A:L, 6) * VLOOKUP(AA10, NPC_Scaling_Values!A:N, 5),0)</f>
        <v>3</v>
      </c>
      <c r="F10" s="5">
        <f>ROUND( VLOOKUP(Z10, NPC_Raw_Data!A:L, 7) * VLOOKUP(AA10, NPC_Scaling_Values!A:N, 6),0)</f>
        <v>3</v>
      </c>
      <c r="G10" s="5">
        <f>ROUND( VLOOKUP(Z10, NPC_Raw_Data!A:L, 8) * VLOOKUP(AA10, NPC_Scaling_Values!A:N, 7),0)</f>
        <v>3</v>
      </c>
      <c r="H10" s="5">
        <f>ROUND( VLOOKUP(Z10, NPC_Raw_Data!A:L, 9) * VLOOKUP(AA10, NPC_Scaling_Values!A:N, 8),0)</f>
        <v>3</v>
      </c>
      <c r="I10" s="5">
        <v>0.0</v>
      </c>
      <c r="J10" s="5">
        <v>0.0</v>
      </c>
      <c r="K10" s="5">
        <v>0.0</v>
      </c>
      <c r="L10" s="5">
        <f>ROUND( VLOOKUP(Z10, NPC_Raw_Data!A:O, 13),0)</f>
        <v>75</v>
      </c>
      <c r="M10" s="5">
        <f>ROUND( VLOOKUP(Z10, NPC_Raw_Data!A:O, 14),0)</f>
        <v>75</v>
      </c>
      <c r="N10" s="5">
        <f>ROUND( VLOOKUP(Z10, NPC_Raw_Data!A:O, 15),0)</f>
        <v>75</v>
      </c>
      <c r="O10" s="5">
        <f>ROUND( VLOOKUP(Z10, NPC_Raw_Data!A:Q, 16) * VLOOKUP(AA10, NPC_Scaling_Values!A:N, 14),0)</f>
        <v>195</v>
      </c>
      <c r="P10" s="2">
        <f>ROUND( VLOOKUP(Z10, NPC_Raw_Data!A:Q, 17) * VLOOKUP(AA10, NPC_Scaling_Values!A:N, 14),0)</f>
        <v>78</v>
      </c>
      <c r="Q10" s="6">
        <f>VLOOKUP(AA10, NPC_Scaling_Values!A:N, 9)</f>
        <v>2.4</v>
      </c>
      <c r="R10" s="1">
        <v>1.0</v>
      </c>
      <c r="S10" s="1">
        <v>-1.0</v>
      </c>
      <c r="T10" s="7" t="b">
        <v>0</v>
      </c>
      <c r="U10" s="7" t="b">
        <v>0</v>
      </c>
      <c r="V10" s="7" t="b">
        <v>0</v>
      </c>
      <c r="Z10" s="1">
        <v>273100.0</v>
      </c>
      <c r="AA10" s="1">
        <v>7014.0</v>
      </c>
      <c r="AB10" s="1">
        <v>7414.0</v>
      </c>
      <c r="AC10" s="8">
        <v>0.0</v>
      </c>
    </row>
    <row r="11">
      <c r="A11" s="1" t="s">
        <v>42</v>
      </c>
      <c r="B11" s="1" t="s">
        <v>41</v>
      </c>
      <c r="C11" s="5">
        <f>ROUND( VLOOKUP(Z11, NPC_Raw_Data!A:D, 4)*VLOOKUP(AA11, NPC_Scaling_Values!A:C, 3) ,0)</f>
        <v>3</v>
      </c>
      <c r="D11" s="5">
        <f>ROUND( VLOOKUP(Z11, NPC_Raw_Data!A:E, 5)*VLOOKUP(AA11, NPC_Scaling_Values!A:D, 4),0)</f>
        <v>0</v>
      </c>
      <c r="E11" s="5">
        <f>ROUND( VLOOKUP(Z11, NPC_Raw_Data!A:L, 6) * VLOOKUP(AA11, NPC_Scaling_Values!A:N, 5),0)</f>
        <v>3</v>
      </c>
      <c r="F11" s="5">
        <f>ROUND( VLOOKUP(Z11, NPC_Raw_Data!A:L, 7) * VLOOKUP(AA11, NPC_Scaling_Values!A:N, 6),0)</f>
        <v>0</v>
      </c>
      <c r="G11" s="5">
        <f>ROUND( VLOOKUP(Z11, NPC_Raw_Data!A:L, 8) * VLOOKUP(AA11, NPC_Scaling_Values!A:N, 7),0)</f>
        <v>0</v>
      </c>
      <c r="H11" s="5">
        <f>ROUND( VLOOKUP(Z11, NPC_Raw_Data!A:L, 9) * VLOOKUP(AA11, NPC_Scaling_Values!A:N, 8),0)</f>
        <v>0</v>
      </c>
      <c r="I11" s="5">
        <v>0.0</v>
      </c>
      <c r="J11" s="5">
        <v>0.0</v>
      </c>
      <c r="K11" s="5">
        <v>0.0</v>
      </c>
      <c r="L11" s="5">
        <f>ROUND( VLOOKUP(Z11, NPC_Raw_Data!A:O, 13),0)</f>
        <v>999</v>
      </c>
      <c r="M11" s="5">
        <f>ROUND( VLOOKUP(Z11, NPC_Raw_Data!A:O, 14),0)</f>
        <v>999</v>
      </c>
      <c r="N11" s="5">
        <f>ROUND( VLOOKUP(Z11, NPC_Raw_Data!A:O, 15),0)</f>
        <v>75</v>
      </c>
      <c r="O11" s="5">
        <f>ROUND( VLOOKUP(Z11, NPC_Raw_Data!A:Q, 16) * VLOOKUP(AA11, NPC_Scaling_Values!A:N, 14),0)</f>
        <v>195</v>
      </c>
      <c r="P11" s="2">
        <f>ROUND( VLOOKUP(Z11, NPC_Raw_Data!A:Q, 17) * VLOOKUP(AA11, NPC_Scaling_Values!A:N, 14),0)</f>
        <v>78</v>
      </c>
      <c r="Q11" s="6">
        <f>VLOOKUP(AA11, NPC_Scaling_Values!A:N, 9)</f>
        <v>2.4</v>
      </c>
      <c r="R11" s="1">
        <v>1.0</v>
      </c>
      <c r="S11" s="1">
        <v>-1.0</v>
      </c>
      <c r="T11" s="7" t="b">
        <v>0</v>
      </c>
      <c r="U11" s="7" t="b">
        <v>0</v>
      </c>
      <c r="V11" s="7" t="b">
        <v>0</v>
      </c>
      <c r="Z11" s="1">
        <v>342100.0</v>
      </c>
      <c r="AA11" s="1">
        <v>7014.0</v>
      </c>
      <c r="AB11" s="1">
        <v>7414.0</v>
      </c>
      <c r="AC11" s="8">
        <v>0.0</v>
      </c>
    </row>
    <row r="12">
      <c r="A12" s="1" t="s">
        <v>43</v>
      </c>
      <c r="B12" s="1" t="s">
        <v>44</v>
      </c>
      <c r="C12" s="5">
        <f>ROUND( VLOOKUP(Z12, NPC_Raw_Data!A:D, 4)*VLOOKUP(AA12, NPC_Scaling_Values!A:C, 3) ,0)</f>
        <v>44</v>
      </c>
      <c r="D12" s="5">
        <f>ROUND( VLOOKUP(Z12, NPC_Raw_Data!A:E, 5)*VLOOKUP(AA12, NPC_Scaling_Values!A:D, 4),0)</f>
        <v>20</v>
      </c>
      <c r="E12" s="5">
        <f>ROUND( VLOOKUP(Z12, NPC_Raw_Data!A:L, 6) * VLOOKUP(AA12, NPC_Scaling_Values!A:N, 5),0)</f>
        <v>10</v>
      </c>
      <c r="F12" s="5">
        <f>ROUND( VLOOKUP(Z12, NPC_Raw_Data!A:L, 7) * VLOOKUP(AA12, NPC_Scaling_Values!A:N, 6),0)</f>
        <v>8</v>
      </c>
      <c r="G12" s="5">
        <f>ROUND( VLOOKUP(Z12, NPC_Raw_Data!A:L, 8) * VLOOKUP(AA12, NPC_Scaling_Values!A:N, 7),0)</f>
        <v>7</v>
      </c>
      <c r="H12" s="5">
        <f>ROUND( VLOOKUP(Z12, NPC_Raw_Data!A:L, 9) * VLOOKUP(AA12, NPC_Scaling_Values!A:N, 8),0)</f>
        <v>8</v>
      </c>
      <c r="I12" s="5">
        <v>0.0</v>
      </c>
      <c r="J12" s="5">
        <v>0.0</v>
      </c>
      <c r="K12" s="5">
        <v>0.0</v>
      </c>
      <c r="L12" s="5">
        <f>ROUND( VLOOKUP(Z12, NPC_Raw_Data!A:O, 13),0)</f>
        <v>66</v>
      </c>
      <c r="M12" s="5">
        <f>ROUND( VLOOKUP(Z12, NPC_Raw_Data!A:O, 14),0)</f>
        <v>66</v>
      </c>
      <c r="N12" s="5">
        <f>ROUND( VLOOKUP(Z12, NPC_Raw_Data!A:O, 15),0)</f>
        <v>66</v>
      </c>
      <c r="O12" s="5">
        <f>ROUND( VLOOKUP(Z12, NPC_Raw_Data!A:Q, 16) * VLOOKUP(AA12, NPC_Scaling_Values!A:N, 14),0)</f>
        <v>50</v>
      </c>
      <c r="P12" s="2">
        <f>ROUND( VLOOKUP(Z12, NPC_Raw_Data!A:Q, 17) * VLOOKUP(AA12, NPC_Scaling_Values!A:N, 14),0)</f>
        <v>40</v>
      </c>
      <c r="Q12" s="6">
        <f>VLOOKUP(AA12, NPC_Scaling_Values!A:N, 9)</f>
        <v>1</v>
      </c>
      <c r="R12" s="1">
        <v>1.5</v>
      </c>
      <c r="S12" s="1">
        <v>2.0</v>
      </c>
      <c r="T12" s="7" t="b">
        <v>0</v>
      </c>
      <c r="U12" s="7" t="b">
        <v>0</v>
      </c>
      <c r="V12" s="7" t="b">
        <v>0</v>
      </c>
      <c r="Z12" s="1">
        <v>250020.0</v>
      </c>
      <c r="AA12" s="1">
        <v>7001.0</v>
      </c>
      <c r="AB12" s="1">
        <v>7401.0</v>
      </c>
      <c r="AC12" s="8">
        <v>0.0</v>
      </c>
    </row>
    <row r="13">
      <c r="A13" s="2" t="s">
        <v>45</v>
      </c>
      <c r="B13" s="1" t="s">
        <v>46</v>
      </c>
      <c r="C13" s="5">
        <f>ROUND( VLOOKUP(Z13, NPC_Raw_Data!A:D, 4)*VLOOKUP(AA13, NPC_Scaling_Values!A:C, 3) ,0)</f>
        <v>3</v>
      </c>
      <c r="D13" s="5">
        <f>ROUND( VLOOKUP(Z13, NPC_Raw_Data!A:E, 5)*VLOOKUP(AA13, NPC_Scaling_Values!A:D, 4),0)</f>
        <v>60000</v>
      </c>
      <c r="E13" s="5">
        <f>ROUND( VLOOKUP(Z13, NPC_Raw_Data!A:L, 6) * VLOOKUP(AA13, NPC_Scaling_Values!A:N, 5),0)</f>
        <v>30</v>
      </c>
      <c r="F13" s="5">
        <f>ROUND( VLOOKUP(Z13, NPC_Raw_Data!A:L, 7) * VLOOKUP(AA13, NPC_Scaling_Values!A:N, 6),0)</f>
        <v>24</v>
      </c>
      <c r="G13" s="5">
        <f>ROUND( VLOOKUP(Z13, NPC_Raw_Data!A:L, 8) * VLOOKUP(AA13, NPC_Scaling_Values!A:N, 7),0)</f>
        <v>60</v>
      </c>
      <c r="H13" s="5">
        <f>ROUND( VLOOKUP(Z13, NPC_Raw_Data!A:L, 9) * VLOOKUP(AA13, NPC_Scaling_Values!A:N, 8),0)</f>
        <v>24</v>
      </c>
      <c r="I13" s="5">
        <v>0.0</v>
      </c>
      <c r="J13" s="5">
        <v>0.0</v>
      </c>
      <c r="K13" s="5">
        <v>0.0</v>
      </c>
      <c r="L13" s="5">
        <f>ROUND( VLOOKUP(Z13, NPC_Raw_Data!A:O, 13),0)</f>
        <v>999</v>
      </c>
      <c r="M13" s="5">
        <f>ROUND( VLOOKUP(Z13, NPC_Raw_Data!A:O, 14),0)</f>
        <v>999</v>
      </c>
      <c r="N13" s="5">
        <f>ROUND( VLOOKUP(Z13, NPC_Raw_Data!A:O, 15),0)</f>
        <v>999</v>
      </c>
      <c r="O13" s="5">
        <f>ROUND( VLOOKUP(Z13, NPC_Raw_Data!A:Q, 16) * VLOOKUP(AA13, NPC_Scaling_Values!A:N, 14),0)</f>
        <v>195</v>
      </c>
      <c r="P13" s="2">
        <f>ROUND( VLOOKUP(Z13, NPC_Raw_Data!A:Q, 17) * VLOOKUP(AA13, NPC_Scaling_Values!A:N, 14),0)</f>
        <v>78</v>
      </c>
      <c r="Q13" s="6">
        <f>VLOOKUP(AA13, NPC_Scaling_Values!A:N, 9)</f>
        <v>2.4</v>
      </c>
      <c r="R13" s="1">
        <v>1.0</v>
      </c>
      <c r="S13" s="1">
        <v>-1.0</v>
      </c>
      <c r="T13" s="7" t="b">
        <v>0</v>
      </c>
      <c r="U13" s="7" t="b">
        <v>0</v>
      </c>
      <c r="V13" s="7" t="b">
        <v>0</v>
      </c>
      <c r="Z13" s="1">
        <v>540100.0</v>
      </c>
      <c r="AA13" s="1">
        <v>7014.0</v>
      </c>
      <c r="AB13" s="1">
        <v>7414.0</v>
      </c>
      <c r="AC13" s="10">
        <v>5400.0</v>
      </c>
    </row>
    <row r="14">
      <c r="A14" s="1" t="s">
        <v>47</v>
      </c>
      <c r="B14" s="1" t="s">
        <v>48</v>
      </c>
      <c r="C14" s="5">
        <f>ROUND( VLOOKUP(Z14, NPC_Raw_Data!A:D, 4)*VLOOKUP(AA14, NPC_Scaling_Values!A:C, 3) ,0)</f>
        <v>15</v>
      </c>
      <c r="D14" s="5">
        <f>ROUND( VLOOKUP(Z14, NPC_Raw_Data!A:E, 5)*VLOOKUP(AA14, NPC_Scaling_Values!A:D, 4),0)</f>
        <v>0</v>
      </c>
      <c r="E14" s="5">
        <f>ROUND( VLOOKUP(Z14, NPC_Raw_Data!A:L, 6) * VLOOKUP(AA14, NPC_Scaling_Values!A:N, 5),0)</f>
        <v>45</v>
      </c>
      <c r="F14" s="5">
        <f>ROUND( VLOOKUP(Z14, NPC_Raw_Data!A:L, 7) * VLOOKUP(AA14, NPC_Scaling_Values!A:N, 6),0)</f>
        <v>35</v>
      </c>
      <c r="G14" s="5">
        <f>ROUND( VLOOKUP(Z14, NPC_Raw_Data!A:L, 8) * VLOOKUP(AA14, NPC_Scaling_Values!A:N, 7),0)</f>
        <v>45</v>
      </c>
      <c r="H14" s="5">
        <f>ROUND( VLOOKUP(Z14, NPC_Raw_Data!A:L, 9) * VLOOKUP(AA14, NPC_Scaling_Values!A:N, 8),0)</f>
        <v>35</v>
      </c>
      <c r="I14" s="5">
        <v>0.0</v>
      </c>
      <c r="J14" s="5">
        <v>0.0</v>
      </c>
      <c r="K14" s="5">
        <v>0.0</v>
      </c>
      <c r="L14" s="5">
        <f>ROUND( VLOOKUP(Z14, NPC_Raw_Data!A:O, 13),0)</f>
        <v>999</v>
      </c>
      <c r="M14" s="5">
        <f>ROUND( VLOOKUP(Z14, NPC_Raw_Data!A:O, 14),0)</f>
        <v>999</v>
      </c>
      <c r="N14" s="5">
        <f>ROUND( VLOOKUP(Z14, NPC_Raw_Data!A:O, 15),0)</f>
        <v>999</v>
      </c>
      <c r="O14" s="5">
        <f>ROUND( VLOOKUP(Z14, NPC_Raw_Data!A:Q, 16) * VLOOKUP(AA14, NPC_Scaling_Values!A:N, 14),0)</f>
        <v>260</v>
      </c>
      <c r="P14" s="2">
        <f>ROUND( VLOOKUP(Z14, NPC_Raw_Data!A:Q, 17) * VLOOKUP(AA14, NPC_Scaling_Values!A:N, 14),0)</f>
        <v>52</v>
      </c>
      <c r="Q14" s="6">
        <f>VLOOKUP(AA14, NPC_Scaling_Values!A:N, 9)</f>
        <v>1.7</v>
      </c>
      <c r="R14" s="1">
        <v>1.0</v>
      </c>
      <c r="S14" s="1">
        <v>-1.0</v>
      </c>
      <c r="T14" s="7" t="b">
        <v>0</v>
      </c>
      <c r="U14" s="7" t="b">
        <v>0</v>
      </c>
      <c r="V14" s="7" t="b">
        <v>0</v>
      </c>
      <c r="Z14" s="1">
        <v>350101.0</v>
      </c>
      <c r="AA14" s="1">
        <v>7007.0</v>
      </c>
      <c r="AB14" s="1">
        <v>7407.0</v>
      </c>
      <c r="AC14" s="8">
        <v>0.0</v>
      </c>
    </row>
    <row r="15">
      <c r="A15" s="1" t="s">
        <v>47</v>
      </c>
      <c r="B15" s="1" t="s">
        <v>49</v>
      </c>
      <c r="C15" s="5">
        <f>ROUND( VLOOKUP(Z15, NPC_Raw_Data!A:D, 4)*VLOOKUP(AA15, NPC_Scaling_Values!A:C, 3) ,0)</f>
        <v>20</v>
      </c>
      <c r="D15" s="5">
        <f>ROUND( VLOOKUP(Z15, NPC_Raw_Data!A:E, 5)*VLOOKUP(AA15, NPC_Scaling_Values!A:D, 4),0)</f>
        <v>0</v>
      </c>
      <c r="E15" s="5">
        <f>ROUND( VLOOKUP(Z15, NPC_Raw_Data!A:L, 6) * VLOOKUP(AA15, NPC_Scaling_Values!A:N, 5),0)</f>
        <v>57</v>
      </c>
      <c r="F15" s="5">
        <f>ROUND( VLOOKUP(Z15, NPC_Raw_Data!A:L, 7) * VLOOKUP(AA15, NPC_Scaling_Values!A:N, 6),0)</f>
        <v>44</v>
      </c>
      <c r="G15" s="5">
        <f>ROUND( VLOOKUP(Z15, NPC_Raw_Data!A:L, 8) * VLOOKUP(AA15, NPC_Scaling_Values!A:N, 7),0)</f>
        <v>57</v>
      </c>
      <c r="H15" s="5">
        <f>ROUND( VLOOKUP(Z15, NPC_Raw_Data!A:L, 9) * VLOOKUP(AA15, NPC_Scaling_Values!A:N, 8),0)</f>
        <v>44</v>
      </c>
      <c r="I15" s="5">
        <v>0.0</v>
      </c>
      <c r="J15" s="5">
        <v>0.0</v>
      </c>
      <c r="K15" s="5">
        <v>0.0</v>
      </c>
      <c r="L15" s="5">
        <f>ROUND( VLOOKUP(Z15, NPC_Raw_Data!A:O, 13),0)</f>
        <v>999</v>
      </c>
      <c r="M15" s="5">
        <f>ROUND( VLOOKUP(Z15, NPC_Raw_Data!A:O, 14),0)</f>
        <v>999</v>
      </c>
      <c r="N15" s="5">
        <f>ROUND( VLOOKUP(Z15, NPC_Raw_Data!A:O, 15),0)</f>
        <v>999</v>
      </c>
      <c r="O15" s="5">
        <f>ROUND( VLOOKUP(Z15, NPC_Raw_Data!A:Q, 16) * VLOOKUP(AA15, NPC_Scaling_Values!A:N, 14),0)</f>
        <v>328</v>
      </c>
      <c r="P15" s="2">
        <f>ROUND( VLOOKUP(Z15, NPC_Raw_Data!A:Q, 17) * VLOOKUP(AA15, NPC_Scaling_Values!A:N, 14),0)</f>
        <v>66</v>
      </c>
      <c r="Q15" s="6">
        <f>VLOOKUP(AA15, NPC_Scaling_Values!A:N, 9)</f>
        <v>2.1</v>
      </c>
      <c r="R15" s="1">
        <v>1.0</v>
      </c>
      <c r="S15" s="1">
        <v>-1.0</v>
      </c>
      <c r="T15" s="7" t="b">
        <v>0</v>
      </c>
      <c r="U15" s="7" t="b">
        <v>0</v>
      </c>
      <c r="V15" s="7" t="b">
        <v>0</v>
      </c>
      <c r="Z15" s="1">
        <v>350100.0</v>
      </c>
      <c r="AA15" s="1">
        <v>7011.0</v>
      </c>
      <c r="AB15" s="1">
        <v>7411.0</v>
      </c>
      <c r="AC15" s="8">
        <v>0.0</v>
      </c>
    </row>
    <row r="16">
      <c r="A16" s="1" t="s">
        <v>50</v>
      </c>
      <c r="B16" s="1" t="s">
        <v>51</v>
      </c>
      <c r="C16" s="5">
        <f>ROUND( VLOOKUP(Z16, NPC_Raw_Data!A:D, 4)*VLOOKUP(AA16, NPC_Scaling_Values!A:C, 3) ,0)</f>
        <v>80</v>
      </c>
      <c r="D16" s="5">
        <f>ROUND( VLOOKUP(Z16, NPC_Raw_Data!A:E, 5)*VLOOKUP(AA16, NPC_Scaling_Values!A:D, 4),0)</f>
        <v>20</v>
      </c>
      <c r="E16" s="5">
        <f>ROUND( VLOOKUP(Z16, NPC_Raw_Data!A:L, 6) * VLOOKUP(AA16, NPC_Scaling_Values!A:N, 5),0)</f>
        <v>68</v>
      </c>
      <c r="F16" s="5">
        <f>ROUND( VLOOKUP(Z16, NPC_Raw_Data!A:L, 7) * VLOOKUP(AA16, NPC_Scaling_Values!A:N, 6),0)</f>
        <v>51</v>
      </c>
      <c r="G16" s="5">
        <f>ROUND( VLOOKUP(Z16, NPC_Raw_Data!A:L, 8) * VLOOKUP(AA16, NPC_Scaling_Values!A:N, 7),0)</f>
        <v>41</v>
      </c>
      <c r="H16" s="5">
        <f>ROUND( VLOOKUP(Z16, NPC_Raw_Data!A:L, 9) * VLOOKUP(AA16, NPC_Scaling_Values!A:N, 8),0)</f>
        <v>51</v>
      </c>
      <c r="I16" s="5">
        <v>-25.0</v>
      </c>
      <c r="J16" s="5">
        <v>0.0</v>
      </c>
      <c r="K16" s="5">
        <v>0.0</v>
      </c>
      <c r="L16" s="5">
        <f>ROUND( VLOOKUP(Z16, NPC_Raw_Data!A:O, 13),0)</f>
        <v>190</v>
      </c>
      <c r="M16" s="5">
        <f>ROUND( VLOOKUP(Z16, NPC_Raw_Data!A:O, 14),0)</f>
        <v>190</v>
      </c>
      <c r="N16" s="5">
        <f>ROUND( VLOOKUP(Z16, NPC_Raw_Data!A:O, 15),0)</f>
        <v>60</v>
      </c>
      <c r="O16" s="5">
        <f>ROUND( VLOOKUP(Z16, NPC_Raw_Data!A:Q, 16) * VLOOKUP(AA16, NPC_Scaling_Values!A:N, 14),0)</f>
        <v>103</v>
      </c>
      <c r="P16" s="2">
        <f>ROUND( VLOOKUP(Z16, NPC_Raw_Data!A:Q, 17) * VLOOKUP(AA16, NPC_Scaling_Values!A:N, 14),0)</f>
        <v>41</v>
      </c>
      <c r="Q16" s="6">
        <f>VLOOKUP(AA16, NPC_Scaling_Values!A:N, 9)</f>
        <v>1.125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120100.0</v>
      </c>
      <c r="AA16" s="1">
        <v>7002.0</v>
      </c>
      <c r="AB16" s="1">
        <v>7402.0</v>
      </c>
      <c r="AC16" s="8">
        <v>0.0</v>
      </c>
    </row>
    <row r="17">
      <c r="A17" s="2" t="s">
        <v>52</v>
      </c>
      <c r="B17" s="1" t="s">
        <v>53</v>
      </c>
      <c r="C17" s="5">
        <f>ROUND( VLOOKUP(Z17, NPC_Raw_Data!A:D, 4)*VLOOKUP(AA17, NPC_Scaling_Values!A:C, 3) ,0)</f>
        <v>50</v>
      </c>
      <c r="D17" s="5">
        <f>ROUND( VLOOKUP(Z17, NPC_Raw_Data!A:E, 5)*VLOOKUP(AA17, NPC_Scaling_Values!A:D, 4),0)</f>
        <v>30</v>
      </c>
      <c r="E17" s="5">
        <f>ROUND( VLOOKUP(Z17, NPC_Raw_Data!A:L, 6) * VLOOKUP(AA17, NPC_Scaling_Values!A:N, 5),0)</f>
        <v>70</v>
      </c>
      <c r="F17" s="5">
        <f>ROUND( VLOOKUP(Z17, NPC_Raw_Data!A:L, 7) * VLOOKUP(AA17, NPC_Scaling_Values!A:N, 6),0)</f>
        <v>53</v>
      </c>
      <c r="G17" s="5">
        <f>ROUND( VLOOKUP(Z17, NPC_Raw_Data!A:L, 8) * VLOOKUP(AA17, NPC_Scaling_Values!A:N, 7),0)</f>
        <v>48</v>
      </c>
      <c r="H17" s="5">
        <f>ROUND( VLOOKUP(Z17, NPC_Raw_Data!A:L, 9) * VLOOKUP(AA17, NPC_Scaling_Values!A:N, 8),0)</f>
        <v>53</v>
      </c>
      <c r="I17" s="5">
        <v>0.0</v>
      </c>
      <c r="J17" s="5">
        <v>0.0</v>
      </c>
      <c r="K17" s="5">
        <v>0.0</v>
      </c>
      <c r="L17" s="5">
        <f>ROUND( VLOOKUP(Z17, NPC_Raw_Data!A:O, 13),0)</f>
        <v>360</v>
      </c>
      <c r="M17" s="5">
        <f>ROUND( VLOOKUP(Z17, NPC_Raw_Data!A:O, 14),0)</f>
        <v>360</v>
      </c>
      <c r="N17" s="5">
        <f>ROUND( VLOOKUP(Z17, NPC_Raw_Data!A:O, 15),0)</f>
        <v>100</v>
      </c>
      <c r="O17" s="5">
        <f>ROUND( VLOOKUP(Z17, NPC_Raw_Data!A:Q, 16) * VLOOKUP(AA17, NPC_Scaling_Values!A:N, 14),0)</f>
        <v>138</v>
      </c>
      <c r="P17" s="2">
        <f>ROUND( VLOOKUP(Z17, NPC_Raw_Data!A:Q, 17) * VLOOKUP(AA17, NPC_Scaling_Values!A:N, 14),0)</f>
        <v>55</v>
      </c>
      <c r="Q17" s="6">
        <f>VLOOKUP(AA17, NPC_Scaling_Values!A:N, 9)</f>
        <v>1.8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309000.0</v>
      </c>
      <c r="AA17" s="1">
        <v>7008.0</v>
      </c>
      <c r="AB17" s="1">
        <v>7408.0</v>
      </c>
      <c r="AC17" s="8">
        <v>0.0</v>
      </c>
    </row>
    <row r="18">
      <c r="A18" s="1" t="s">
        <v>54</v>
      </c>
      <c r="B18" s="1" t="s">
        <v>55</v>
      </c>
      <c r="C18" s="5">
        <f>ROUND( VLOOKUP(Z18, NPC_Raw_Data!A:D, 4)*VLOOKUP(AA18, NPC_Scaling_Values!A:C, 3) ,0)</f>
        <v>53</v>
      </c>
      <c r="D18" s="5">
        <f>ROUND( VLOOKUP(Z18, NPC_Raw_Data!A:E, 5)*VLOOKUP(AA18, NPC_Scaling_Values!A:D, 4),0)</f>
        <v>20</v>
      </c>
      <c r="E18" s="5">
        <f>ROUND( VLOOKUP(Z18, NPC_Raw_Data!A:L, 6) * VLOOKUP(AA18, NPC_Scaling_Values!A:N, 5),0)</f>
        <v>77</v>
      </c>
      <c r="F18" s="5">
        <f>ROUND( VLOOKUP(Z18, NPC_Raw_Data!A:L, 7) * VLOOKUP(AA18, NPC_Scaling_Values!A:N, 6),0)</f>
        <v>58</v>
      </c>
      <c r="G18" s="5">
        <f>ROUND( VLOOKUP(Z18, NPC_Raw_Data!A:L, 8) * VLOOKUP(AA18, NPC_Scaling_Values!A:N, 7),0)</f>
        <v>54</v>
      </c>
      <c r="H18" s="5">
        <f>ROUND( VLOOKUP(Z18, NPC_Raw_Data!A:L, 9) * VLOOKUP(AA18, NPC_Scaling_Values!A:N, 8),0)</f>
        <v>58</v>
      </c>
      <c r="I18" s="5">
        <v>0.0</v>
      </c>
      <c r="J18" s="5">
        <v>0.0</v>
      </c>
      <c r="K18" s="5">
        <v>0.0</v>
      </c>
      <c r="L18" s="5">
        <f>ROUND( VLOOKUP(Z18, NPC_Raw_Data!A:O, 13),0)</f>
        <v>66</v>
      </c>
      <c r="M18" s="5">
        <f>ROUND( VLOOKUP(Z18, NPC_Raw_Data!A:O, 14),0)</f>
        <v>66</v>
      </c>
      <c r="N18" s="5">
        <f>ROUND( VLOOKUP(Z18, NPC_Raw_Data!A:O, 15),0)</f>
        <v>66</v>
      </c>
      <c r="O18" s="5">
        <f>ROUND( VLOOKUP(Z18, NPC_Raw_Data!A:Q, 16) * VLOOKUP(AA18, NPC_Scaling_Values!A:N, 14),0)</f>
        <v>52</v>
      </c>
      <c r="P18" s="2">
        <f>ROUND( VLOOKUP(Z18, NPC_Raw_Data!A:Q, 17) * VLOOKUP(AA18, NPC_Scaling_Values!A:N, 14),0)</f>
        <v>41</v>
      </c>
      <c r="Q18" s="6">
        <f>VLOOKUP(AA18, NPC_Scaling_Values!A:N, 9)</f>
        <v>1.125</v>
      </c>
      <c r="R18" s="1">
        <v>1.5</v>
      </c>
      <c r="S18" s="1">
        <v>2.0</v>
      </c>
      <c r="T18" s="7" t="b">
        <v>0</v>
      </c>
      <c r="U18" s="7" t="b">
        <v>0</v>
      </c>
      <c r="V18" s="7" t="b">
        <v>0</v>
      </c>
      <c r="Z18" s="1">
        <v>250000.0</v>
      </c>
      <c r="AA18" s="1">
        <v>7002.0</v>
      </c>
      <c r="AB18" s="1">
        <v>7402.0</v>
      </c>
      <c r="AC18" s="8">
        <v>0.0</v>
      </c>
    </row>
    <row r="19">
      <c r="A19" s="1" t="s">
        <v>56</v>
      </c>
      <c r="B19" s="1" t="s">
        <v>55</v>
      </c>
      <c r="C19" s="5">
        <f>ROUND( VLOOKUP(Z19, NPC_Raw_Data!A:D, 4)*VLOOKUP(AA19, NPC_Scaling_Values!A:C, 3) ,0)</f>
        <v>53</v>
      </c>
      <c r="D19" s="5">
        <f>ROUND( VLOOKUP(Z19, NPC_Raw_Data!A:E, 5)*VLOOKUP(AA19, NPC_Scaling_Values!A:D, 4),0)</f>
        <v>20</v>
      </c>
      <c r="E19" s="5">
        <f>ROUND( VLOOKUP(Z19, NPC_Raw_Data!A:L, 6) * VLOOKUP(AA19, NPC_Scaling_Values!A:N, 5),0)</f>
        <v>77</v>
      </c>
      <c r="F19" s="5">
        <f>ROUND( VLOOKUP(Z19, NPC_Raw_Data!A:L, 7) * VLOOKUP(AA19, NPC_Scaling_Values!A:N, 6),0)</f>
        <v>58</v>
      </c>
      <c r="G19" s="5">
        <f>ROUND( VLOOKUP(Z19, NPC_Raw_Data!A:L, 8) * VLOOKUP(AA19, NPC_Scaling_Values!A:N, 7),0)</f>
        <v>62</v>
      </c>
      <c r="H19" s="5">
        <f>ROUND( VLOOKUP(Z19, NPC_Raw_Data!A:L, 9) * VLOOKUP(AA19, NPC_Scaling_Values!A:N, 8),0)</f>
        <v>58</v>
      </c>
      <c r="I19" s="5">
        <v>0.0</v>
      </c>
      <c r="J19" s="5">
        <v>0.0</v>
      </c>
      <c r="K19" s="5">
        <v>0.0</v>
      </c>
      <c r="L19" s="5">
        <f>ROUND( VLOOKUP(Z19, NPC_Raw_Data!A:O, 13),0)</f>
        <v>66</v>
      </c>
      <c r="M19" s="5">
        <f>ROUND( VLOOKUP(Z19, NPC_Raw_Data!A:O, 14),0)</f>
        <v>66</v>
      </c>
      <c r="N19" s="5">
        <f>ROUND( VLOOKUP(Z19, NPC_Raw_Data!A:O, 15),0)</f>
        <v>66</v>
      </c>
      <c r="O19" s="5">
        <f>ROUND( VLOOKUP(Z19, NPC_Raw_Data!A:Q, 16) * VLOOKUP(AA19, NPC_Scaling_Values!A:N, 14),0)</f>
        <v>52</v>
      </c>
      <c r="P19" s="2">
        <f>ROUND( VLOOKUP(Z19, NPC_Raw_Data!A:Q, 17) * VLOOKUP(AA19, NPC_Scaling_Values!A:N, 14),0)</f>
        <v>41</v>
      </c>
      <c r="Q19" s="6">
        <f>VLOOKUP(AA19, NPC_Scaling_Values!A:N, 9)</f>
        <v>1.125</v>
      </c>
      <c r="R19" s="1">
        <v>1.5</v>
      </c>
      <c r="S19" s="1">
        <v>2.0</v>
      </c>
      <c r="T19" s="7" t="b">
        <v>0</v>
      </c>
      <c r="U19" s="7" t="b">
        <v>0</v>
      </c>
      <c r="V19" s="7" t="b">
        <v>0</v>
      </c>
      <c r="Z19" s="1">
        <v>250001.0</v>
      </c>
      <c r="AA19" s="1">
        <v>7002.0</v>
      </c>
      <c r="AB19" s="1">
        <v>7402.0</v>
      </c>
      <c r="AC19" s="8">
        <v>0.0</v>
      </c>
    </row>
    <row r="20">
      <c r="A20" s="1" t="s">
        <v>57</v>
      </c>
      <c r="B20" s="1" t="s">
        <v>55</v>
      </c>
      <c r="C20" s="5">
        <f>ROUND( VLOOKUP(Z20, NPC_Raw_Data!A:D, 4)*VLOOKUP(AA20, NPC_Scaling_Values!A:C, 3) ,0)</f>
        <v>360</v>
      </c>
      <c r="D20" s="5">
        <f>ROUND( VLOOKUP(Z20, NPC_Raw_Data!A:E, 5)*VLOOKUP(AA20, NPC_Scaling_Values!A:D, 4),0)</f>
        <v>50</v>
      </c>
      <c r="E20" s="5">
        <f>ROUND( VLOOKUP(Z20, NPC_Raw_Data!A:L, 6) * VLOOKUP(AA20, NPC_Scaling_Values!A:N, 5),0)</f>
        <v>77</v>
      </c>
      <c r="F20" s="5">
        <f>ROUND( VLOOKUP(Z20, NPC_Raw_Data!A:L, 7) * VLOOKUP(AA20, NPC_Scaling_Values!A:N, 6),0)</f>
        <v>58</v>
      </c>
      <c r="G20" s="5">
        <f>ROUND( VLOOKUP(Z20, NPC_Raw_Data!A:L, 8) * VLOOKUP(AA20, NPC_Scaling_Values!A:N, 7),0)</f>
        <v>46</v>
      </c>
      <c r="H20" s="5">
        <f>ROUND( VLOOKUP(Z20, NPC_Raw_Data!A:L, 9) * VLOOKUP(AA20, NPC_Scaling_Values!A:N, 8),0)</f>
        <v>58</v>
      </c>
      <c r="I20" s="5">
        <v>0.0</v>
      </c>
      <c r="J20" s="5">
        <v>0.0</v>
      </c>
      <c r="K20" s="5">
        <v>0.0</v>
      </c>
      <c r="L20" s="5">
        <f>ROUND( VLOOKUP(Z20, NPC_Raw_Data!A:O, 13),0)</f>
        <v>66</v>
      </c>
      <c r="M20" s="5">
        <f>ROUND( VLOOKUP(Z20, NPC_Raw_Data!A:O, 14),0)</f>
        <v>66</v>
      </c>
      <c r="N20" s="5">
        <f>ROUND( VLOOKUP(Z20, NPC_Raw_Data!A:O, 15),0)</f>
        <v>66</v>
      </c>
      <c r="O20" s="5">
        <f>ROUND( VLOOKUP(Z20, NPC_Raw_Data!A:Q, 16) * VLOOKUP(AA20, NPC_Scaling_Values!A:N, 14),0)</f>
        <v>52</v>
      </c>
      <c r="P20" s="2">
        <f>ROUND( VLOOKUP(Z20, NPC_Raw_Data!A:Q, 17) * VLOOKUP(AA20, NPC_Scaling_Values!A:N, 14),0)</f>
        <v>41</v>
      </c>
      <c r="Q20" s="6">
        <f>VLOOKUP(AA20, NPC_Scaling_Values!A:N, 9)</f>
        <v>1.125</v>
      </c>
      <c r="R20" s="1">
        <v>1.5</v>
      </c>
      <c r="S20" s="1">
        <v>50.0</v>
      </c>
      <c r="T20" s="7" t="b">
        <v>0</v>
      </c>
      <c r="U20" s="7" t="b">
        <v>0</v>
      </c>
      <c r="V20" s="7" t="b">
        <v>0</v>
      </c>
      <c r="Z20" s="1">
        <v>251001.0</v>
      </c>
      <c r="AA20" s="1">
        <v>7002.0</v>
      </c>
      <c r="AB20" s="1">
        <v>7402.0</v>
      </c>
      <c r="AC20" s="8">
        <v>0.0</v>
      </c>
    </row>
    <row r="21">
      <c r="A21" s="1" t="s">
        <v>58</v>
      </c>
      <c r="B21" s="1" t="s">
        <v>44</v>
      </c>
      <c r="C21" s="5">
        <f>ROUND( VLOOKUP(Z21, NPC_Raw_Data!A:D, 4)*VLOOKUP(AA21, NPC_Scaling_Values!A:C, 3) ,0)</f>
        <v>69</v>
      </c>
      <c r="D21" s="5">
        <f>ROUND( VLOOKUP(Z21, NPC_Raw_Data!A:E, 5)*VLOOKUP(AA21, NPC_Scaling_Values!A:D, 4),0)</f>
        <v>20</v>
      </c>
      <c r="E21" s="5">
        <f>ROUND( VLOOKUP(Z21, NPC_Raw_Data!A:L, 6) * VLOOKUP(AA21, NPC_Scaling_Values!A:N, 5),0)</f>
        <v>77</v>
      </c>
      <c r="F21" s="5">
        <f>ROUND( VLOOKUP(Z21, NPC_Raw_Data!A:L, 7) * VLOOKUP(AA21, NPC_Scaling_Values!A:N, 6),0)</f>
        <v>58</v>
      </c>
      <c r="G21" s="5">
        <f>ROUND( VLOOKUP(Z21, NPC_Raw_Data!A:L, 8) * VLOOKUP(AA21, NPC_Scaling_Values!A:N, 7),0)</f>
        <v>54</v>
      </c>
      <c r="H21" s="5">
        <f>ROUND( VLOOKUP(Z21, NPC_Raw_Data!A:L, 9) * VLOOKUP(AA21, NPC_Scaling_Values!A:N, 8),0)</f>
        <v>58</v>
      </c>
      <c r="I21" s="5">
        <v>0.0</v>
      </c>
      <c r="J21" s="5">
        <v>0.0</v>
      </c>
      <c r="K21" s="5">
        <v>0.0</v>
      </c>
      <c r="L21" s="5">
        <f>ROUND( VLOOKUP(Z21, NPC_Raw_Data!A:O, 13),0)</f>
        <v>66</v>
      </c>
      <c r="M21" s="5">
        <f>ROUND( VLOOKUP(Z21, NPC_Raw_Data!A:O, 14),0)</f>
        <v>66</v>
      </c>
      <c r="N21" s="5">
        <f>ROUND( VLOOKUP(Z21, NPC_Raw_Data!A:O, 15),0)</f>
        <v>66</v>
      </c>
      <c r="O21" s="5">
        <f>ROUND( VLOOKUP(Z21, NPC_Raw_Data!A:Q, 16) * VLOOKUP(AA21, NPC_Scaling_Values!A:N, 14),0)</f>
        <v>50</v>
      </c>
      <c r="P21" s="2">
        <f>ROUND( VLOOKUP(Z21, NPC_Raw_Data!A:Q, 17) * VLOOKUP(AA21, NPC_Scaling_Values!A:N, 14),0)</f>
        <v>40</v>
      </c>
      <c r="Q21" s="6">
        <f>VLOOKUP(AA21, NPC_Scaling_Values!A:N, 9)</f>
        <v>1</v>
      </c>
      <c r="R21" s="1">
        <v>1.5</v>
      </c>
      <c r="S21" s="1">
        <v>2.0</v>
      </c>
      <c r="T21" s="7" t="b">
        <v>0</v>
      </c>
      <c r="U21" s="7" t="b">
        <v>0</v>
      </c>
      <c r="V21" s="7" t="b">
        <v>0</v>
      </c>
      <c r="Z21" s="1">
        <v>250021.0</v>
      </c>
      <c r="AA21" s="1">
        <v>7001.0</v>
      </c>
      <c r="AB21" s="1">
        <v>7401.0</v>
      </c>
      <c r="AC21" s="8">
        <v>0.0</v>
      </c>
    </row>
    <row r="22">
      <c r="A22" s="1" t="s">
        <v>54</v>
      </c>
      <c r="B22" s="1" t="s">
        <v>44</v>
      </c>
      <c r="C22" s="5">
        <f>ROUND( VLOOKUP(Z22, NPC_Raw_Data!A:D, 4)*VLOOKUP(AA22, NPC_Scaling_Values!A:C, 3) ,0)</f>
        <v>69</v>
      </c>
      <c r="D22" s="5">
        <f>ROUND( VLOOKUP(Z22, NPC_Raw_Data!A:E, 5)*VLOOKUP(AA22, NPC_Scaling_Values!A:D, 4),0)</f>
        <v>20</v>
      </c>
      <c r="E22" s="5">
        <f>ROUND( VLOOKUP(Z22, NPC_Raw_Data!A:L, 6) * VLOOKUP(AA22, NPC_Scaling_Values!A:N, 5),0)</f>
        <v>77</v>
      </c>
      <c r="F22" s="5">
        <f>ROUND( VLOOKUP(Z22, NPC_Raw_Data!A:L, 7) * VLOOKUP(AA22, NPC_Scaling_Values!A:N, 6),0)</f>
        <v>58</v>
      </c>
      <c r="G22" s="5">
        <f>ROUND( VLOOKUP(Z22, NPC_Raw_Data!A:L, 8) * VLOOKUP(AA22, NPC_Scaling_Values!A:N, 7),0)</f>
        <v>54</v>
      </c>
      <c r="H22" s="5">
        <f>ROUND( VLOOKUP(Z22, NPC_Raw_Data!A:L, 9) * VLOOKUP(AA22, NPC_Scaling_Values!A:N, 8),0)</f>
        <v>58</v>
      </c>
      <c r="I22" s="5">
        <v>0.0</v>
      </c>
      <c r="J22" s="5">
        <v>0.0</v>
      </c>
      <c r="K22" s="5">
        <v>0.0</v>
      </c>
      <c r="L22" s="5">
        <f>ROUND( VLOOKUP(Z22, NPC_Raw_Data!A:O, 13),0)</f>
        <v>66</v>
      </c>
      <c r="M22" s="5">
        <f>ROUND( VLOOKUP(Z22, NPC_Raw_Data!A:O, 14),0)</f>
        <v>66</v>
      </c>
      <c r="N22" s="5">
        <f>ROUND( VLOOKUP(Z22, NPC_Raw_Data!A:O, 15),0)</f>
        <v>66</v>
      </c>
      <c r="O22" s="5">
        <f>ROUND( VLOOKUP(Z22, NPC_Raw_Data!A:Q, 16) * VLOOKUP(AA22, NPC_Scaling_Values!A:N, 14),0)</f>
        <v>50</v>
      </c>
      <c r="P22" s="2">
        <f>ROUND( VLOOKUP(Z22, NPC_Raw_Data!A:Q, 17) * VLOOKUP(AA22, NPC_Scaling_Values!A:N, 14),0)</f>
        <v>40</v>
      </c>
      <c r="Q22" s="6">
        <f>VLOOKUP(AA22, NPC_Scaling_Values!A:N, 9)</f>
        <v>1</v>
      </c>
      <c r="R22" s="1">
        <v>1.5</v>
      </c>
      <c r="S22" s="1">
        <v>2.0</v>
      </c>
      <c r="T22" s="7" t="b">
        <v>0</v>
      </c>
      <c r="U22" s="7" t="b">
        <v>0</v>
      </c>
      <c r="V22" s="7" t="b">
        <v>0</v>
      </c>
      <c r="Z22" s="1">
        <v>250022.0</v>
      </c>
      <c r="AA22" s="1">
        <v>7001.0</v>
      </c>
      <c r="AB22" s="1">
        <v>7401.0</v>
      </c>
      <c r="AC22" s="8">
        <v>0.0</v>
      </c>
    </row>
    <row r="23">
      <c r="A23" s="1" t="s">
        <v>59</v>
      </c>
      <c r="B23" s="1" t="s">
        <v>51</v>
      </c>
      <c r="C23" s="5">
        <f>ROUND( VLOOKUP(Z23, NPC_Raw_Data!A:D, 4)*VLOOKUP(AA23, NPC_Scaling_Values!A:C, 3) ,0)</f>
        <v>420</v>
      </c>
      <c r="D23" s="5">
        <f>ROUND( VLOOKUP(Z23, NPC_Raw_Data!A:E, 5)*VLOOKUP(AA23, NPC_Scaling_Values!A:D, 4),0)</f>
        <v>50</v>
      </c>
      <c r="E23" s="5">
        <f>ROUND( VLOOKUP(Z23, NPC_Raw_Data!A:L, 6) * VLOOKUP(AA23, NPC_Scaling_Values!A:N, 5),0)</f>
        <v>77</v>
      </c>
      <c r="F23" s="5">
        <f>ROUND( VLOOKUP(Z23, NPC_Raw_Data!A:L, 7) * VLOOKUP(AA23, NPC_Scaling_Values!A:N, 6),0)</f>
        <v>58</v>
      </c>
      <c r="G23" s="5">
        <f>ROUND( VLOOKUP(Z23, NPC_Raw_Data!A:L, 8) * VLOOKUP(AA23, NPC_Scaling_Values!A:N, 7),0)</f>
        <v>46</v>
      </c>
      <c r="H23" s="5">
        <f>ROUND( VLOOKUP(Z23, NPC_Raw_Data!A:L, 9) * VLOOKUP(AA23, NPC_Scaling_Values!A:N, 8),0)</f>
        <v>58</v>
      </c>
      <c r="I23" s="5">
        <v>0.0</v>
      </c>
      <c r="J23" s="5">
        <v>0.0</v>
      </c>
      <c r="K23" s="5">
        <v>0.0</v>
      </c>
      <c r="L23" s="5">
        <f>ROUND( VLOOKUP(Z23, NPC_Raw_Data!A:O, 13),0)</f>
        <v>66</v>
      </c>
      <c r="M23" s="5">
        <f>ROUND( VLOOKUP(Z23, NPC_Raw_Data!A:O, 14),0)</f>
        <v>66</v>
      </c>
      <c r="N23" s="5">
        <f>ROUND( VLOOKUP(Z23, NPC_Raw_Data!A:O, 15),0)</f>
        <v>66</v>
      </c>
      <c r="O23" s="5">
        <f>ROUND( VLOOKUP(Z23, NPC_Raw_Data!A:Q, 16) * VLOOKUP(AA23, NPC_Scaling_Values!A:N, 14),0)</f>
        <v>52</v>
      </c>
      <c r="P23" s="2">
        <f>ROUND( VLOOKUP(Z23, NPC_Raw_Data!A:Q, 17) * VLOOKUP(AA23, NPC_Scaling_Values!A:N, 14),0)</f>
        <v>41</v>
      </c>
      <c r="Q23" s="6">
        <f>VLOOKUP(AA23, NPC_Scaling_Values!A:N, 9)</f>
        <v>1.125</v>
      </c>
      <c r="R23" s="1">
        <v>1.5</v>
      </c>
      <c r="S23" s="1">
        <v>50.0</v>
      </c>
      <c r="T23" s="7" t="b">
        <v>0</v>
      </c>
      <c r="U23" s="7" t="b">
        <v>0</v>
      </c>
      <c r="V23" s="7" t="b">
        <v>0</v>
      </c>
      <c r="Z23" s="1">
        <v>251000.0</v>
      </c>
      <c r="AA23" s="1">
        <v>7002.0</v>
      </c>
      <c r="AB23" s="1">
        <v>7402.0</v>
      </c>
      <c r="AC23" s="8">
        <v>0.0</v>
      </c>
    </row>
    <row r="24">
      <c r="A24" s="1" t="s">
        <v>60</v>
      </c>
      <c r="B24" s="1" t="s">
        <v>44</v>
      </c>
      <c r="C24" s="5">
        <f>ROUND( VLOOKUP(Z24, NPC_Raw_Data!A:D, 4)*VLOOKUP(AA24, NPC_Scaling_Values!A:C, 3) ,0)</f>
        <v>813</v>
      </c>
      <c r="D24" s="5">
        <f>ROUND( VLOOKUP(Z24, NPC_Raw_Data!A:E, 5)*VLOOKUP(AA24, NPC_Scaling_Values!A:D, 4),0)</f>
        <v>2000</v>
      </c>
      <c r="E24" s="5">
        <f>ROUND( VLOOKUP(Z24, NPC_Raw_Data!A:L, 6) * VLOOKUP(AA24, NPC_Scaling_Values!A:N, 5),0)</f>
        <v>83</v>
      </c>
      <c r="F24" s="5">
        <f>ROUND( VLOOKUP(Z24, NPC_Raw_Data!A:L, 7) * VLOOKUP(AA24, NPC_Scaling_Values!A:N, 6),0)</f>
        <v>62</v>
      </c>
      <c r="G24" s="5">
        <f>ROUND( VLOOKUP(Z24, NPC_Raw_Data!A:L, 8) * VLOOKUP(AA24, NPC_Scaling_Values!A:N, 7),0)</f>
        <v>66</v>
      </c>
      <c r="H24" s="5">
        <f>ROUND( VLOOKUP(Z24, NPC_Raw_Data!A:L, 9) * VLOOKUP(AA24, NPC_Scaling_Values!A:N, 8),0)</f>
        <v>54</v>
      </c>
      <c r="I24" s="5">
        <v>0.0</v>
      </c>
      <c r="J24" s="5">
        <v>0.0</v>
      </c>
      <c r="K24" s="5">
        <v>0.0</v>
      </c>
      <c r="L24" s="5">
        <f>ROUND( VLOOKUP(Z24, NPC_Raw_Data!A:O, 13),0)</f>
        <v>104</v>
      </c>
      <c r="M24" s="5">
        <f>ROUND( VLOOKUP(Z24, NPC_Raw_Data!A:O, 14),0)</f>
        <v>104</v>
      </c>
      <c r="N24" s="5">
        <f>ROUND( VLOOKUP(Z24, NPC_Raw_Data!A:O, 15),0)</f>
        <v>75</v>
      </c>
      <c r="O24" s="5">
        <f>ROUND( VLOOKUP(Z24, NPC_Raw_Data!A:Q, 16) * VLOOKUP(AA24, NPC_Scaling_Values!A:N, 14),0)</f>
        <v>100</v>
      </c>
      <c r="P24" s="2">
        <f>ROUND( VLOOKUP(Z24, NPC_Raw_Data!A:Q, 17) * VLOOKUP(AA24, NPC_Scaling_Values!A:N, 14),0)</f>
        <v>40</v>
      </c>
      <c r="Q24" s="6">
        <f>VLOOKUP(AA24, NPC_Scaling_Values!A:N, 9)</f>
        <v>1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223200.0</v>
      </c>
      <c r="AA24" s="1">
        <v>7001.0</v>
      </c>
      <c r="AB24" s="1">
        <v>7401.0</v>
      </c>
      <c r="AC24" s="10">
        <v>5151.0</v>
      </c>
    </row>
    <row r="25">
      <c r="A25" s="9" t="s">
        <v>61</v>
      </c>
      <c r="B25" s="1" t="s">
        <v>55</v>
      </c>
      <c r="C25" s="5">
        <f>ROUND( VLOOKUP(Z25, NPC_Raw_Data!A:D, 4)*VLOOKUP(AA25, NPC_Scaling_Values!A:C, 3) ,0)</f>
        <v>75</v>
      </c>
      <c r="D25" s="5">
        <f>ROUND( VLOOKUP(Z25, NPC_Raw_Data!A:E, 5)*VLOOKUP(AA25, NPC_Scaling_Values!A:D, 4),0)</f>
        <v>60</v>
      </c>
      <c r="E25" s="5">
        <f>ROUND( VLOOKUP(Z25, NPC_Raw_Data!A:L, 6) * VLOOKUP(AA25, NPC_Scaling_Values!A:N, 5),0)</f>
        <v>85</v>
      </c>
      <c r="F25" s="5">
        <f>ROUND( VLOOKUP(Z25, NPC_Raw_Data!A:L, 7) * VLOOKUP(AA25, NPC_Scaling_Values!A:N, 6),0)</f>
        <v>64</v>
      </c>
      <c r="G25" s="5">
        <f>ROUND( VLOOKUP(Z25, NPC_Raw_Data!A:L, 8) * VLOOKUP(AA25, NPC_Scaling_Values!A:N, 7),0)</f>
        <v>60</v>
      </c>
      <c r="H25" s="5">
        <f>ROUND( VLOOKUP(Z25, NPC_Raw_Data!A:L, 9) * VLOOKUP(AA25, NPC_Scaling_Values!A:N, 8),0)</f>
        <v>60</v>
      </c>
      <c r="I25" s="5">
        <v>0.0</v>
      </c>
      <c r="J25" s="5">
        <v>0.0</v>
      </c>
      <c r="K25" s="5">
        <v>0.0</v>
      </c>
      <c r="L25" s="5">
        <f>ROUND( VLOOKUP(Z25, NPC_Raw_Data!A:O, 13),0)</f>
        <v>72</v>
      </c>
      <c r="M25" s="5">
        <f>ROUND( VLOOKUP(Z25, NPC_Raw_Data!A:O, 14),0)</f>
        <v>72</v>
      </c>
      <c r="N25" s="5">
        <f>ROUND( VLOOKUP(Z25, NPC_Raw_Data!A:O, 15),0)</f>
        <v>72</v>
      </c>
      <c r="O25" s="5">
        <f>ROUND( VLOOKUP(Z25, NPC_Raw_Data!A:Q, 16) * VLOOKUP(AA25, NPC_Scaling_Values!A:N, 14),0)</f>
        <v>52</v>
      </c>
      <c r="P25" s="2">
        <f>ROUND( VLOOKUP(Z25, NPC_Raw_Data!A:Q, 17) * VLOOKUP(AA25, NPC_Scaling_Values!A:N, 14),0)</f>
        <v>41</v>
      </c>
      <c r="Q25" s="6">
        <f>VLOOKUP(AA25, NPC_Scaling_Values!A:N, 9)</f>
        <v>1.125</v>
      </c>
      <c r="R25" s="1">
        <v>1.3</v>
      </c>
      <c r="S25" s="1">
        <v>3.0</v>
      </c>
      <c r="T25" s="7" t="b">
        <v>0</v>
      </c>
      <c r="U25" s="7" t="b">
        <v>0</v>
      </c>
      <c r="V25" s="7" t="b">
        <v>0</v>
      </c>
      <c r="Z25" s="1">
        <v>254010.0</v>
      </c>
      <c r="AA25" s="1">
        <v>7002.0</v>
      </c>
      <c r="AB25" s="1">
        <v>7402.0</v>
      </c>
      <c r="AC25" s="8">
        <v>0.0</v>
      </c>
    </row>
    <row r="26">
      <c r="A26" s="9" t="s">
        <v>62</v>
      </c>
      <c r="B26" s="1" t="s">
        <v>55</v>
      </c>
      <c r="C26" s="5">
        <f>ROUND( VLOOKUP(Z26, NPC_Raw_Data!A:D, 4)*VLOOKUP(AA26, NPC_Scaling_Values!A:C, 3) ,0)</f>
        <v>75</v>
      </c>
      <c r="D26" s="5">
        <f>ROUND( VLOOKUP(Z26, NPC_Raw_Data!A:E, 5)*VLOOKUP(AA26, NPC_Scaling_Values!A:D, 4),0)</f>
        <v>60</v>
      </c>
      <c r="E26" s="5">
        <f>ROUND( VLOOKUP(Z26, NPC_Raw_Data!A:L, 6) * VLOOKUP(AA26, NPC_Scaling_Values!A:N, 5),0)</f>
        <v>85</v>
      </c>
      <c r="F26" s="5">
        <f>ROUND( VLOOKUP(Z26, NPC_Raw_Data!A:L, 7) * VLOOKUP(AA26, NPC_Scaling_Values!A:N, 6),0)</f>
        <v>64</v>
      </c>
      <c r="G26" s="5">
        <f>ROUND( VLOOKUP(Z26, NPC_Raw_Data!A:L, 8) * VLOOKUP(AA26, NPC_Scaling_Values!A:N, 7),0)</f>
        <v>60</v>
      </c>
      <c r="H26" s="5">
        <f>ROUND( VLOOKUP(Z26, NPC_Raw_Data!A:L, 9) * VLOOKUP(AA26, NPC_Scaling_Values!A:N, 8),0)</f>
        <v>60</v>
      </c>
      <c r="I26" s="5">
        <v>0.0</v>
      </c>
      <c r="J26" s="5">
        <v>0.0</v>
      </c>
      <c r="K26" s="5">
        <v>0.0</v>
      </c>
      <c r="L26" s="5">
        <f>ROUND( VLOOKUP(Z26, NPC_Raw_Data!A:O, 13),0)</f>
        <v>72</v>
      </c>
      <c r="M26" s="5">
        <f>ROUND( VLOOKUP(Z26, NPC_Raw_Data!A:O, 14),0)</f>
        <v>72</v>
      </c>
      <c r="N26" s="5">
        <f>ROUND( VLOOKUP(Z26, NPC_Raw_Data!A:O, 15),0)</f>
        <v>72</v>
      </c>
      <c r="O26" s="5">
        <f>ROUND( VLOOKUP(Z26, NPC_Raw_Data!A:Q, 16) * VLOOKUP(AA26, NPC_Scaling_Values!A:N, 14),0)</f>
        <v>52</v>
      </c>
      <c r="P26" s="2">
        <f>ROUND( VLOOKUP(Z26, NPC_Raw_Data!A:Q, 17) * VLOOKUP(AA26, NPC_Scaling_Values!A:N, 14),0)</f>
        <v>41</v>
      </c>
      <c r="Q26" s="6">
        <f>VLOOKUP(AA26, NPC_Scaling_Values!A:N, 9)</f>
        <v>1.125</v>
      </c>
      <c r="R26" s="1">
        <v>1.3</v>
      </c>
      <c r="S26" s="1">
        <v>3.0</v>
      </c>
      <c r="T26" s="7" t="b">
        <v>0</v>
      </c>
      <c r="U26" s="7" t="b">
        <v>0</v>
      </c>
      <c r="V26" s="7" t="b">
        <v>0</v>
      </c>
      <c r="Z26" s="1">
        <v>254011.0</v>
      </c>
      <c r="AA26" s="1">
        <v>7002.0</v>
      </c>
      <c r="AB26" s="1">
        <v>7402.0</v>
      </c>
      <c r="AC26" s="8">
        <v>0.0</v>
      </c>
    </row>
    <row r="27">
      <c r="A27" s="1" t="s">
        <v>63</v>
      </c>
      <c r="B27" s="1" t="s">
        <v>55</v>
      </c>
      <c r="C27" s="5">
        <f>ROUND( VLOOKUP(Z27, NPC_Raw_Data!A:D, 4)*VLOOKUP(AA27, NPC_Scaling_Values!A:C, 3) ,0)</f>
        <v>75</v>
      </c>
      <c r="D27" s="5">
        <f>ROUND( VLOOKUP(Z27, NPC_Raw_Data!A:E, 5)*VLOOKUP(AA27, NPC_Scaling_Values!A:D, 4),0)</f>
        <v>60</v>
      </c>
      <c r="E27" s="5">
        <f>ROUND( VLOOKUP(Z27, NPC_Raw_Data!A:L, 6) * VLOOKUP(AA27, NPC_Scaling_Values!A:N, 5),0)</f>
        <v>85</v>
      </c>
      <c r="F27" s="5">
        <f>ROUND( VLOOKUP(Z27, NPC_Raw_Data!A:L, 7) * VLOOKUP(AA27, NPC_Scaling_Values!A:N, 6),0)</f>
        <v>64</v>
      </c>
      <c r="G27" s="5">
        <f>ROUND( VLOOKUP(Z27, NPC_Raw_Data!A:L, 8) * VLOOKUP(AA27, NPC_Scaling_Values!A:N, 7),0)</f>
        <v>60</v>
      </c>
      <c r="H27" s="5">
        <f>ROUND( VLOOKUP(Z27, NPC_Raw_Data!A:L, 9) * VLOOKUP(AA27, NPC_Scaling_Values!A:N, 8),0)</f>
        <v>60</v>
      </c>
      <c r="I27" s="5">
        <v>0.0</v>
      </c>
      <c r="J27" s="5">
        <v>0.0</v>
      </c>
      <c r="K27" s="5">
        <v>0.0</v>
      </c>
      <c r="L27" s="5">
        <f>ROUND( VLOOKUP(Z27, NPC_Raw_Data!A:O, 13),0)</f>
        <v>72</v>
      </c>
      <c r="M27" s="5">
        <f>ROUND( VLOOKUP(Z27, NPC_Raw_Data!A:O, 14),0)</f>
        <v>72</v>
      </c>
      <c r="N27" s="5">
        <f>ROUND( VLOOKUP(Z27, NPC_Raw_Data!A:O, 15),0)</f>
        <v>72</v>
      </c>
      <c r="O27" s="5">
        <f>ROUND( VLOOKUP(Z27, NPC_Raw_Data!A:Q, 16) * VLOOKUP(AA27, NPC_Scaling_Values!A:N, 14),0)</f>
        <v>52</v>
      </c>
      <c r="P27" s="2">
        <f>ROUND( VLOOKUP(Z27, NPC_Raw_Data!A:Q, 17) * VLOOKUP(AA27, NPC_Scaling_Values!A:N, 14),0)</f>
        <v>41</v>
      </c>
      <c r="Q27" s="6">
        <f>VLOOKUP(AA27, NPC_Scaling_Values!A:N, 9)</f>
        <v>1.125</v>
      </c>
      <c r="R27" s="1">
        <v>1.3</v>
      </c>
      <c r="S27" s="1">
        <v>3.0</v>
      </c>
      <c r="T27" s="7" t="b">
        <v>0</v>
      </c>
      <c r="U27" s="7" t="b">
        <v>0</v>
      </c>
      <c r="V27" s="7" t="b">
        <v>0</v>
      </c>
      <c r="Z27" s="1">
        <v>254012.0</v>
      </c>
      <c r="AA27" s="1">
        <v>7002.0</v>
      </c>
      <c r="AB27" s="1">
        <v>7402.0</v>
      </c>
      <c r="AC27" s="8">
        <v>0.0</v>
      </c>
    </row>
    <row r="28">
      <c r="A28" s="9" t="s">
        <v>64</v>
      </c>
      <c r="B28" s="1" t="s">
        <v>55</v>
      </c>
      <c r="C28" s="5">
        <f>ROUND( VLOOKUP(Z28, NPC_Raw_Data!A:D, 4)*VLOOKUP(AA28, NPC_Scaling_Values!A:C, 3) ,0)</f>
        <v>75</v>
      </c>
      <c r="D28" s="5">
        <f>ROUND( VLOOKUP(Z28, NPC_Raw_Data!A:E, 5)*VLOOKUP(AA28, NPC_Scaling_Values!A:D, 4),0)</f>
        <v>60</v>
      </c>
      <c r="E28" s="5">
        <f>ROUND( VLOOKUP(Z28, NPC_Raw_Data!A:L, 6) * VLOOKUP(AA28, NPC_Scaling_Values!A:N, 5),0)</f>
        <v>85</v>
      </c>
      <c r="F28" s="5">
        <f>ROUND( VLOOKUP(Z28, NPC_Raw_Data!A:L, 7) * VLOOKUP(AA28, NPC_Scaling_Values!A:N, 6),0)</f>
        <v>64</v>
      </c>
      <c r="G28" s="5">
        <f>ROUND( VLOOKUP(Z28, NPC_Raw_Data!A:L, 8) * VLOOKUP(AA28, NPC_Scaling_Values!A:N, 7),0)</f>
        <v>60</v>
      </c>
      <c r="H28" s="5">
        <f>ROUND( VLOOKUP(Z28, NPC_Raw_Data!A:L, 9) * VLOOKUP(AA28, NPC_Scaling_Values!A:N, 8),0)</f>
        <v>60</v>
      </c>
      <c r="I28" s="5">
        <v>0.0</v>
      </c>
      <c r="J28" s="5">
        <v>0.0</v>
      </c>
      <c r="K28" s="5">
        <v>0.0</v>
      </c>
      <c r="L28" s="5">
        <f>ROUND( VLOOKUP(Z28, NPC_Raw_Data!A:O, 13),0)</f>
        <v>72</v>
      </c>
      <c r="M28" s="5">
        <f>ROUND( VLOOKUP(Z28, NPC_Raw_Data!A:O, 14),0)</f>
        <v>72</v>
      </c>
      <c r="N28" s="5">
        <f>ROUND( VLOOKUP(Z28, NPC_Raw_Data!A:O, 15),0)</f>
        <v>72</v>
      </c>
      <c r="O28" s="5">
        <f>ROUND( VLOOKUP(Z28, NPC_Raw_Data!A:Q, 16) * VLOOKUP(AA28, NPC_Scaling_Values!A:N, 14),0)</f>
        <v>52</v>
      </c>
      <c r="P28" s="2">
        <f>ROUND( VLOOKUP(Z28, NPC_Raw_Data!A:Q, 17) * VLOOKUP(AA28, NPC_Scaling_Values!A:N, 14),0)</f>
        <v>41</v>
      </c>
      <c r="Q28" s="6">
        <f>VLOOKUP(AA28, NPC_Scaling_Values!A:N, 9)</f>
        <v>1.125</v>
      </c>
      <c r="R28" s="1">
        <v>1.3</v>
      </c>
      <c r="S28" s="1">
        <v>6.0</v>
      </c>
      <c r="T28" s="7" t="b">
        <v>0</v>
      </c>
      <c r="U28" s="7" t="b">
        <v>0</v>
      </c>
      <c r="V28" s="7" t="b">
        <v>0</v>
      </c>
      <c r="Z28" s="1">
        <v>254013.0</v>
      </c>
      <c r="AA28" s="1">
        <v>7002.0</v>
      </c>
      <c r="AB28" s="1">
        <v>7402.0</v>
      </c>
      <c r="AC28" s="10">
        <v>7100.0</v>
      </c>
    </row>
    <row r="29">
      <c r="A29" s="9" t="s">
        <v>65</v>
      </c>
      <c r="B29" s="1" t="s">
        <v>55</v>
      </c>
      <c r="C29" s="5">
        <f>ROUND( VLOOKUP(Z29, NPC_Raw_Data!A:D, 4)*VLOOKUP(AA29, NPC_Scaling_Values!A:C, 3) ,0)</f>
        <v>75</v>
      </c>
      <c r="D29" s="5">
        <f>ROUND( VLOOKUP(Z29, NPC_Raw_Data!A:E, 5)*VLOOKUP(AA29, NPC_Scaling_Values!A:D, 4),0)</f>
        <v>60</v>
      </c>
      <c r="E29" s="5">
        <f>ROUND( VLOOKUP(Z29, NPC_Raw_Data!A:L, 6) * VLOOKUP(AA29, NPC_Scaling_Values!A:N, 5),0)</f>
        <v>85</v>
      </c>
      <c r="F29" s="5">
        <f>ROUND( VLOOKUP(Z29, NPC_Raw_Data!A:L, 7) * VLOOKUP(AA29, NPC_Scaling_Values!A:N, 6),0)</f>
        <v>64</v>
      </c>
      <c r="G29" s="5">
        <f>ROUND( VLOOKUP(Z29, NPC_Raw_Data!A:L, 8) * VLOOKUP(AA29, NPC_Scaling_Values!A:N, 7),0)</f>
        <v>60</v>
      </c>
      <c r="H29" s="5">
        <f>ROUND( VLOOKUP(Z29, NPC_Raw_Data!A:L, 9) * VLOOKUP(AA29, NPC_Scaling_Values!A:N, 8),0)</f>
        <v>60</v>
      </c>
      <c r="I29" s="5">
        <v>0.0</v>
      </c>
      <c r="J29" s="5">
        <v>0.0</v>
      </c>
      <c r="K29" s="5">
        <v>0.0</v>
      </c>
      <c r="L29" s="5">
        <f>ROUND( VLOOKUP(Z29, NPC_Raw_Data!A:O, 13),0)</f>
        <v>72</v>
      </c>
      <c r="M29" s="5">
        <f>ROUND( VLOOKUP(Z29, NPC_Raw_Data!A:O, 14),0)</f>
        <v>72</v>
      </c>
      <c r="N29" s="5">
        <f>ROUND( VLOOKUP(Z29, NPC_Raw_Data!A:O, 15),0)</f>
        <v>72</v>
      </c>
      <c r="O29" s="5">
        <f>ROUND( VLOOKUP(Z29, NPC_Raw_Data!A:Q, 16) * VLOOKUP(AA29, NPC_Scaling_Values!A:N, 14),0)</f>
        <v>52</v>
      </c>
      <c r="P29" s="2">
        <f>ROUND( VLOOKUP(Z29, NPC_Raw_Data!A:Q, 17) * VLOOKUP(AA29, NPC_Scaling_Values!A:N, 14),0)</f>
        <v>41</v>
      </c>
      <c r="Q29" s="6">
        <f>VLOOKUP(AA29, NPC_Scaling_Values!A:N, 9)</f>
        <v>1.125</v>
      </c>
      <c r="R29" s="1">
        <v>1.3</v>
      </c>
      <c r="S29" s="1">
        <v>6.0</v>
      </c>
      <c r="T29" s="7" t="b">
        <v>0</v>
      </c>
      <c r="U29" s="7" t="b">
        <v>0</v>
      </c>
      <c r="V29" s="7" t="b">
        <v>0</v>
      </c>
      <c r="Z29" s="1">
        <v>254014.0</v>
      </c>
      <c r="AA29" s="1">
        <v>7002.0</v>
      </c>
      <c r="AB29" s="1">
        <v>7402.0</v>
      </c>
      <c r="AC29" s="10">
        <v>7100.0</v>
      </c>
    </row>
    <row r="30">
      <c r="A30" s="1" t="s">
        <v>61</v>
      </c>
      <c r="B30" s="1" t="s">
        <v>51</v>
      </c>
      <c r="C30" s="5">
        <f>ROUND( VLOOKUP(Z30, NPC_Raw_Data!A:D, 4)*VLOOKUP(AA30, NPC_Scaling_Values!A:C, 3) ,0)</f>
        <v>75</v>
      </c>
      <c r="D30" s="5">
        <f>ROUND( VLOOKUP(Z30, NPC_Raw_Data!A:E, 5)*VLOOKUP(AA30, NPC_Scaling_Values!A:D, 4),0)</f>
        <v>60</v>
      </c>
      <c r="E30" s="5">
        <f>ROUND( VLOOKUP(Z30, NPC_Raw_Data!A:L, 6) * VLOOKUP(AA30, NPC_Scaling_Values!A:N, 5),0)</f>
        <v>85</v>
      </c>
      <c r="F30" s="5">
        <f>ROUND( VLOOKUP(Z30, NPC_Raw_Data!A:L, 7) * VLOOKUP(AA30, NPC_Scaling_Values!A:N, 6),0)</f>
        <v>64</v>
      </c>
      <c r="G30" s="5">
        <f>ROUND( VLOOKUP(Z30, NPC_Raw_Data!A:L, 8) * VLOOKUP(AA30, NPC_Scaling_Values!A:N, 7),0)</f>
        <v>60</v>
      </c>
      <c r="H30" s="5">
        <f>ROUND( VLOOKUP(Z30, NPC_Raw_Data!A:L, 9) * VLOOKUP(AA30, NPC_Scaling_Values!A:N, 8),0)</f>
        <v>64</v>
      </c>
      <c r="I30" s="5">
        <v>0.0</v>
      </c>
      <c r="J30" s="5">
        <v>0.0</v>
      </c>
      <c r="K30" s="5">
        <v>0.0</v>
      </c>
      <c r="L30" s="5">
        <f>ROUND( VLOOKUP(Z30, NPC_Raw_Data!A:O, 13),0)</f>
        <v>72</v>
      </c>
      <c r="M30" s="5">
        <f>ROUND( VLOOKUP(Z30, NPC_Raw_Data!A:O, 14),0)</f>
        <v>72</v>
      </c>
      <c r="N30" s="5">
        <f>ROUND( VLOOKUP(Z30, NPC_Raw_Data!A:O, 15),0)</f>
        <v>72</v>
      </c>
      <c r="O30" s="5">
        <f>ROUND( VLOOKUP(Z30, NPC_Raw_Data!A:Q, 16) * VLOOKUP(AA30, NPC_Scaling_Values!A:N, 14),0)</f>
        <v>52</v>
      </c>
      <c r="P30" s="2">
        <f>ROUND( VLOOKUP(Z30, NPC_Raw_Data!A:Q, 17) * VLOOKUP(AA30, NPC_Scaling_Values!A:N, 14),0)</f>
        <v>41</v>
      </c>
      <c r="Q30" s="6">
        <f>VLOOKUP(AA30, NPC_Scaling_Values!A:N, 9)</f>
        <v>1.125</v>
      </c>
      <c r="R30" s="1">
        <v>1.3</v>
      </c>
      <c r="S30" s="1">
        <v>3.0</v>
      </c>
      <c r="T30" s="7" t="b">
        <v>0</v>
      </c>
      <c r="U30" s="7" t="b">
        <v>0</v>
      </c>
      <c r="V30" s="7" t="b">
        <v>0</v>
      </c>
      <c r="Z30" s="1">
        <v>254000.0</v>
      </c>
      <c r="AA30" s="1">
        <v>7002.0</v>
      </c>
      <c r="AB30" s="1">
        <v>7402.0</v>
      </c>
      <c r="AC30" s="8">
        <v>0.0</v>
      </c>
    </row>
    <row r="31">
      <c r="A31" s="1" t="s">
        <v>62</v>
      </c>
      <c r="B31" s="1" t="s">
        <v>51</v>
      </c>
      <c r="C31" s="5">
        <f>ROUND( VLOOKUP(Z31, NPC_Raw_Data!A:D, 4)*VLOOKUP(AA31, NPC_Scaling_Values!A:C, 3) ,0)</f>
        <v>75</v>
      </c>
      <c r="D31" s="5">
        <f>ROUND( VLOOKUP(Z31, NPC_Raw_Data!A:E, 5)*VLOOKUP(AA31, NPC_Scaling_Values!A:D, 4),0)</f>
        <v>60</v>
      </c>
      <c r="E31" s="5">
        <f>ROUND( VLOOKUP(Z31, NPC_Raw_Data!A:L, 6) * VLOOKUP(AA31, NPC_Scaling_Values!A:N, 5),0)</f>
        <v>85</v>
      </c>
      <c r="F31" s="5">
        <f>ROUND( VLOOKUP(Z31, NPC_Raw_Data!A:L, 7) * VLOOKUP(AA31, NPC_Scaling_Values!A:N, 6),0)</f>
        <v>64</v>
      </c>
      <c r="G31" s="5">
        <f>ROUND( VLOOKUP(Z31, NPC_Raw_Data!A:L, 8) * VLOOKUP(AA31, NPC_Scaling_Values!A:N, 7),0)</f>
        <v>60</v>
      </c>
      <c r="H31" s="5">
        <f>ROUND( VLOOKUP(Z31, NPC_Raw_Data!A:L, 9) * VLOOKUP(AA31, NPC_Scaling_Values!A:N, 8),0)</f>
        <v>64</v>
      </c>
      <c r="I31" s="5">
        <v>0.0</v>
      </c>
      <c r="J31" s="5">
        <v>0.0</v>
      </c>
      <c r="K31" s="5">
        <v>0.0</v>
      </c>
      <c r="L31" s="5">
        <f>ROUND( VLOOKUP(Z31, NPC_Raw_Data!A:O, 13),0)</f>
        <v>72</v>
      </c>
      <c r="M31" s="5">
        <f>ROUND( VLOOKUP(Z31, NPC_Raw_Data!A:O, 14),0)</f>
        <v>72</v>
      </c>
      <c r="N31" s="5">
        <f>ROUND( VLOOKUP(Z31, NPC_Raw_Data!A:O, 15),0)</f>
        <v>72</v>
      </c>
      <c r="O31" s="5">
        <f>ROUND( VLOOKUP(Z31, NPC_Raw_Data!A:Q, 16) * VLOOKUP(AA31, NPC_Scaling_Values!A:N, 14),0)</f>
        <v>52</v>
      </c>
      <c r="P31" s="2">
        <f>ROUND( VLOOKUP(Z31, NPC_Raw_Data!A:Q, 17) * VLOOKUP(AA31, NPC_Scaling_Values!A:N, 14),0)</f>
        <v>41</v>
      </c>
      <c r="Q31" s="6">
        <f>VLOOKUP(AA31, NPC_Scaling_Values!A:N, 9)</f>
        <v>1.125</v>
      </c>
      <c r="R31" s="1">
        <v>1.3</v>
      </c>
      <c r="S31" s="1">
        <v>3.0</v>
      </c>
      <c r="T31" s="7" t="b">
        <v>0</v>
      </c>
      <c r="U31" s="7" t="b">
        <v>0</v>
      </c>
      <c r="V31" s="7" t="b">
        <v>0</v>
      </c>
      <c r="Z31" s="1">
        <v>254001.0</v>
      </c>
      <c r="AA31" s="1">
        <v>7002.0</v>
      </c>
      <c r="AB31" s="1">
        <v>7402.0</v>
      </c>
      <c r="AC31" s="8">
        <v>0.0</v>
      </c>
    </row>
    <row r="32">
      <c r="A32" s="1" t="s">
        <v>63</v>
      </c>
      <c r="B32" s="1" t="s">
        <v>51</v>
      </c>
      <c r="C32" s="5">
        <f>ROUND( VLOOKUP(Z32, NPC_Raw_Data!A:D, 4)*VLOOKUP(AA32, NPC_Scaling_Values!A:C, 3) ,0)</f>
        <v>75</v>
      </c>
      <c r="D32" s="5">
        <f>ROUND( VLOOKUP(Z32, NPC_Raw_Data!A:E, 5)*VLOOKUP(AA32, NPC_Scaling_Values!A:D, 4),0)</f>
        <v>60</v>
      </c>
      <c r="E32" s="5">
        <f>ROUND( VLOOKUP(Z32, NPC_Raw_Data!A:L, 6) * VLOOKUP(AA32, NPC_Scaling_Values!A:N, 5),0)</f>
        <v>85</v>
      </c>
      <c r="F32" s="5">
        <f>ROUND( VLOOKUP(Z32, NPC_Raw_Data!A:L, 7) * VLOOKUP(AA32, NPC_Scaling_Values!A:N, 6),0)</f>
        <v>64</v>
      </c>
      <c r="G32" s="5">
        <f>ROUND( VLOOKUP(Z32, NPC_Raw_Data!A:L, 8) * VLOOKUP(AA32, NPC_Scaling_Values!A:N, 7),0)</f>
        <v>60</v>
      </c>
      <c r="H32" s="5">
        <f>ROUND( VLOOKUP(Z32, NPC_Raw_Data!A:L, 9) * VLOOKUP(AA32, NPC_Scaling_Values!A:N, 8),0)</f>
        <v>64</v>
      </c>
      <c r="I32" s="5">
        <v>0.0</v>
      </c>
      <c r="J32" s="5">
        <v>0.0</v>
      </c>
      <c r="K32" s="5">
        <v>0.0</v>
      </c>
      <c r="L32" s="5">
        <f>ROUND( VLOOKUP(Z32, NPC_Raw_Data!A:O, 13),0)</f>
        <v>72</v>
      </c>
      <c r="M32" s="5">
        <f>ROUND( VLOOKUP(Z32, NPC_Raw_Data!A:O, 14),0)</f>
        <v>72</v>
      </c>
      <c r="N32" s="5">
        <f>ROUND( VLOOKUP(Z32, NPC_Raw_Data!A:O, 15),0)</f>
        <v>72</v>
      </c>
      <c r="O32" s="5">
        <f>ROUND( VLOOKUP(Z32, NPC_Raw_Data!A:Q, 16) * VLOOKUP(AA32, NPC_Scaling_Values!A:N, 14),0)</f>
        <v>52</v>
      </c>
      <c r="P32" s="2">
        <f>ROUND( VLOOKUP(Z32, NPC_Raw_Data!A:Q, 17) * VLOOKUP(AA32, NPC_Scaling_Values!A:N, 14),0)</f>
        <v>41</v>
      </c>
      <c r="Q32" s="6">
        <f>VLOOKUP(AA32, NPC_Scaling_Values!A:N, 9)</f>
        <v>1.125</v>
      </c>
      <c r="R32" s="1">
        <v>1.3</v>
      </c>
      <c r="S32" s="1">
        <v>3.0</v>
      </c>
      <c r="T32" s="7" t="b">
        <v>0</v>
      </c>
      <c r="U32" s="7" t="b">
        <v>0</v>
      </c>
      <c r="V32" s="7" t="b">
        <v>0</v>
      </c>
      <c r="Z32" s="1">
        <v>254002.0</v>
      </c>
      <c r="AA32" s="1">
        <v>7002.0</v>
      </c>
      <c r="AB32" s="1">
        <v>7402.0</v>
      </c>
      <c r="AC32" s="8">
        <v>0.0</v>
      </c>
    </row>
    <row r="33">
      <c r="A33" s="9" t="s">
        <v>50</v>
      </c>
      <c r="B33" s="1" t="s">
        <v>27</v>
      </c>
      <c r="C33" s="5">
        <f>ROUND( VLOOKUP(Z33, NPC_Raw_Data!A:D, 4)*VLOOKUP(AA33, NPC_Scaling_Values!A:C, 3) ,0)</f>
        <v>96</v>
      </c>
      <c r="D33" s="5">
        <f>ROUND( VLOOKUP(Z33, NPC_Raw_Data!A:E, 5)*VLOOKUP(AA33, NPC_Scaling_Values!A:D, 4),0)</f>
        <v>20</v>
      </c>
      <c r="E33" s="5">
        <f>ROUND( VLOOKUP(Z33, NPC_Raw_Data!A:L, 6) * VLOOKUP(AA33, NPC_Scaling_Values!A:N, 5),0)</f>
        <v>86</v>
      </c>
      <c r="F33" s="5">
        <f>ROUND( VLOOKUP(Z33, NPC_Raw_Data!A:L, 7) * VLOOKUP(AA33, NPC_Scaling_Values!A:N, 6),0)</f>
        <v>65</v>
      </c>
      <c r="G33" s="5">
        <f>ROUND( VLOOKUP(Z33, NPC_Raw_Data!A:L, 8) * VLOOKUP(AA33, NPC_Scaling_Values!A:N, 7),0)</f>
        <v>52</v>
      </c>
      <c r="H33" s="5">
        <f>ROUND( VLOOKUP(Z33, NPC_Raw_Data!A:L, 9) * VLOOKUP(AA33, NPC_Scaling_Values!A:N, 8),0)</f>
        <v>65</v>
      </c>
      <c r="I33" s="5">
        <v>-25.0</v>
      </c>
      <c r="J33" s="5">
        <v>0.0</v>
      </c>
      <c r="K33" s="5">
        <v>0.0</v>
      </c>
      <c r="L33" s="5">
        <f>ROUND( VLOOKUP(Z33, NPC_Raw_Data!A:O, 13),0)</f>
        <v>190</v>
      </c>
      <c r="M33" s="5">
        <f>ROUND( VLOOKUP(Z33, NPC_Raw_Data!A:O, 14),0)</f>
        <v>190</v>
      </c>
      <c r="N33" s="5">
        <f>ROUND( VLOOKUP(Z33, NPC_Raw_Data!A:O, 15),0)</f>
        <v>60</v>
      </c>
      <c r="O33" s="5">
        <f>ROUND( VLOOKUP(Z33, NPC_Raw_Data!A:Q, 16) * VLOOKUP(AA33, NPC_Scaling_Values!A:N, 14),0)</f>
        <v>106</v>
      </c>
      <c r="P33" s="2">
        <f>ROUND( VLOOKUP(Z33, NPC_Raw_Data!A:Q, 17) * VLOOKUP(AA33, NPC_Scaling_Values!A:N, 14),0)</f>
        <v>42</v>
      </c>
      <c r="Q33" s="6">
        <f>VLOOKUP(AA33, NPC_Scaling_Values!A:N, 9)</f>
        <v>1.25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120101.0</v>
      </c>
      <c r="AA33" s="1">
        <v>7003.0</v>
      </c>
      <c r="AB33" s="1">
        <v>7403.0</v>
      </c>
      <c r="AC33" s="8">
        <v>0.0</v>
      </c>
    </row>
    <row r="34">
      <c r="A34" s="1" t="s">
        <v>66</v>
      </c>
      <c r="B34" s="1" t="s">
        <v>51</v>
      </c>
      <c r="C34" s="5">
        <f>ROUND( VLOOKUP(Z34, NPC_Raw_Data!A:D, 4)*VLOOKUP(AA34, NPC_Scaling_Values!A:C, 3) ,0)</f>
        <v>32</v>
      </c>
      <c r="D34" s="5">
        <f>ROUND( VLOOKUP(Z34, NPC_Raw_Data!A:E, 5)*VLOOKUP(AA34, NPC_Scaling_Values!A:D, 4),0)</f>
        <v>0</v>
      </c>
      <c r="E34" s="5">
        <f>ROUND( VLOOKUP(Z34, NPC_Raw_Data!A:L, 6) * VLOOKUP(AA34, NPC_Scaling_Values!A:N, 5),0)</f>
        <v>90</v>
      </c>
      <c r="F34" s="5">
        <f>ROUND( VLOOKUP(Z34, NPC_Raw_Data!A:L, 7) * VLOOKUP(AA34, NPC_Scaling_Values!A:N, 6),0)</f>
        <v>68</v>
      </c>
      <c r="G34" s="5">
        <f>ROUND( VLOOKUP(Z34, NPC_Raw_Data!A:L, 8) * VLOOKUP(AA34, NPC_Scaling_Values!A:N, 7),0)</f>
        <v>63</v>
      </c>
      <c r="H34" s="5">
        <f>ROUND( VLOOKUP(Z34, NPC_Raw_Data!A:L, 9) * VLOOKUP(AA34, NPC_Scaling_Values!A:N, 8),0)</f>
        <v>68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14),0)</f>
        <v>103</v>
      </c>
      <c r="P34" s="2">
        <f>ROUND( VLOOKUP(Z34, NPC_Raw_Data!A:Q, 17) * VLOOKUP(AA34, NPC_Scaling_Values!A:N, 14),0)</f>
        <v>41</v>
      </c>
      <c r="Q34" s="6">
        <f>VLOOKUP(AA34, NPC_Scaling_Values!A:N, 9)</f>
        <v>1.125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275000.0</v>
      </c>
      <c r="AA34" s="1">
        <v>7002.0</v>
      </c>
      <c r="AB34" s="1">
        <v>7402.0</v>
      </c>
      <c r="AC34" s="10">
        <v>5151.0</v>
      </c>
    </row>
    <row r="35">
      <c r="A35" s="9" t="s">
        <v>67</v>
      </c>
      <c r="B35" s="11" t="s">
        <v>51</v>
      </c>
      <c r="C35" s="5">
        <f>ROUND( VLOOKUP(Z35, NPC_Raw_Data!A:D, 4)*VLOOKUP(AA35, NPC_Scaling_Values!A:C, 3) ,0)</f>
        <v>1160</v>
      </c>
      <c r="D35" s="5">
        <f>ROUND( VLOOKUP(Z35, NPC_Raw_Data!A:E, 5)*VLOOKUP(AA35, NPC_Scaling_Values!A:D, 4),0)</f>
        <v>5000</v>
      </c>
      <c r="E35" s="5">
        <f>ROUND( VLOOKUP(Z35, NPC_Raw_Data!A:L, 6) * VLOOKUP(AA35, NPC_Scaling_Values!A:N, 5),0)</f>
        <v>95</v>
      </c>
      <c r="F35" s="5">
        <f>ROUND( VLOOKUP(Z35, NPC_Raw_Data!A:L, 7) * VLOOKUP(AA35, NPC_Scaling_Values!A:N, 6),0)</f>
        <v>71</v>
      </c>
      <c r="G35" s="5">
        <f>ROUND( VLOOKUP(Z35, NPC_Raw_Data!A:L, 8) * VLOOKUP(AA35, NPC_Scaling_Values!A:N, 7),0)</f>
        <v>57</v>
      </c>
      <c r="H35" s="5">
        <f>ROUND( VLOOKUP(Z35, NPC_Raw_Data!A:L, 9) * VLOOKUP(AA35, NPC_Scaling_Values!A:N, 8),0)</f>
        <v>71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14),0)</f>
        <v>206</v>
      </c>
      <c r="P35" s="2">
        <f>ROUND( VLOOKUP(Z35, NPC_Raw_Data!A:Q, 17) * VLOOKUP(AA35, NPC_Scaling_Values!A:N, 14),0)</f>
        <v>41</v>
      </c>
      <c r="Q35" s="6">
        <f>VLOOKUP(AA35, NPC_Scaling_Values!A:N, 9)</f>
        <v>1.125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351000.0</v>
      </c>
      <c r="AA35" s="1">
        <v>7002.0</v>
      </c>
      <c r="AB35" s="1">
        <v>7402.0</v>
      </c>
      <c r="AC35" s="8">
        <v>0.0</v>
      </c>
    </row>
    <row r="36">
      <c r="A36" s="1" t="s">
        <v>54</v>
      </c>
      <c r="B36" s="1" t="s">
        <v>27</v>
      </c>
      <c r="C36" s="5">
        <f>ROUND( VLOOKUP(Z36, NPC_Raw_Data!A:D, 4)*VLOOKUP(AA36, NPC_Scaling_Values!A:C, 3) ,0)</f>
        <v>64</v>
      </c>
      <c r="D36" s="5">
        <f>ROUND( VLOOKUP(Z36, NPC_Raw_Data!A:E, 5)*VLOOKUP(AA36, NPC_Scaling_Values!A:D, 4),0)</f>
        <v>20</v>
      </c>
      <c r="E36" s="5">
        <f>ROUND( VLOOKUP(Z36, NPC_Raw_Data!A:L, 6) * VLOOKUP(AA36, NPC_Scaling_Values!A:N, 5),0)</f>
        <v>98</v>
      </c>
      <c r="F36" s="5">
        <f>ROUND( VLOOKUP(Z36, NPC_Raw_Data!A:L, 7) * VLOOKUP(AA36, NPC_Scaling_Values!A:N, 6),0)</f>
        <v>74</v>
      </c>
      <c r="G36" s="5">
        <f>ROUND( VLOOKUP(Z36, NPC_Raw_Data!A:L, 8) * VLOOKUP(AA36, NPC_Scaling_Values!A:N, 7),0)</f>
        <v>69</v>
      </c>
      <c r="H36" s="5">
        <f>ROUND( VLOOKUP(Z36, NPC_Raw_Data!A:L, 9) * VLOOKUP(AA36, NPC_Scaling_Values!A:N, 8),0)</f>
        <v>74</v>
      </c>
      <c r="I36" s="5">
        <v>0.0</v>
      </c>
      <c r="J36" s="5">
        <v>0.0</v>
      </c>
      <c r="K36" s="5">
        <v>0.0</v>
      </c>
      <c r="L36" s="5">
        <f>ROUND( VLOOKUP(Z36, NPC_Raw_Data!A:O, 13),0)</f>
        <v>66</v>
      </c>
      <c r="M36" s="5">
        <f>ROUND( VLOOKUP(Z36, NPC_Raw_Data!A:O, 14),0)</f>
        <v>66</v>
      </c>
      <c r="N36" s="5">
        <f>ROUND( VLOOKUP(Z36, NPC_Raw_Data!A:O, 15),0)</f>
        <v>66</v>
      </c>
      <c r="O36" s="5">
        <f>ROUND( VLOOKUP(Z36, NPC_Raw_Data!A:Q, 16) * VLOOKUP(AA36, NPC_Scaling_Values!A:N, 14),0)</f>
        <v>53</v>
      </c>
      <c r="P36" s="2">
        <f>ROUND( VLOOKUP(Z36, NPC_Raw_Data!A:Q, 17) * VLOOKUP(AA36, NPC_Scaling_Values!A:N, 14),0)</f>
        <v>42</v>
      </c>
      <c r="Q36" s="6">
        <f>VLOOKUP(AA36, NPC_Scaling_Values!A:N, 9)</f>
        <v>1.25</v>
      </c>
      <c r="R36" s="1">
        <v>1.5</v>
      </c>
      <c r="S36" s="1">
        <v>2.0</v>
      </c>
      <c r="T36" s="7" t="b">
        <v>0</v>
      </c>
      <c r="U36" s="7" t="b">
        <v>0</v>
      </c>
      <c r="V36" s="7" t="b">
        <v>0</v>
      </c>
      <c r="Z36" s="1">
        <v>250050.0</v>
      </c>
      <c r="AA36" s="1">
        <v>7003.0</v>
      </c>
      <c r="AB36" s="1">
        <v>7403.0</v>
      </c>
      <c r="AC36" s="8">
        <v>0.0</v>
      </c>
    </row>
    <row r="37">
      <c r="A37" s="1" t="s">
        <v>56</v>
      </c>
      <c r="B37" s="1" t="s">
        <v>27</v>
      </c>
      <c r="C37" s="5">
        <f>ROUND( VLOOKUP(Z37, NPC_Raw_Data!A:D, 4)*VLOOKUP(AA37, NPC_Scaling_Values!A:C, 3) ,0)</f>
        <v>64</v>
      </c>
      <c r="D37" s="5">
        <f>ROUND( VLOOKUP(Z37, NPC_Raw_Data!A:E, 5)*VLOOKUP(AA37, NPC_Scaling_Values!A:D, 4),0)</f>
        <v>20</v>
      </c>
      <c r="E37" s="5">
        <f>ROUND( VLOOKUP(Z37, NPC_Raw_Data!A:L, 6) * VLOOKUP(AA37, NPC_Scaling_Values!A:N, 5),0)</f>
        <v>98</v>
      </c>
      <c r="F37" s="5">
        <f>ROUND( VLOOKUP(Z37, NPC_Raw_Data!A:L, 7) * VLOOKUP(AA37, NPC_Scaling_Values!A:N, 6),0)</f>
        <v>74</v>
      </c>
      <c r="G37" s="5">
        <f>ROUND( VLOOKUP(Z37, NPC_Raw_Data!A:L, 8) * VLOOKUP(AA37, NPC_Scaling_Values!A:N, 7),0)</f>
        <v>79</v>
      </c>
      <c r="H37" s="5">
        <f>ROUND( VLOOKUP(Z37, NPC_Raw_Data!A:L, 9) * VLOOKUP(AA37, NPC_Scaling_Values!A:N, 8),0)</f>
        <v>74</v>
      </c>
      <c r="I37" s="5">
        <v>0.0</v>
      </c>
      <c r="J37" s="5">
        <v>0.0</v>
      </c>
      <c r="K37" s="5">
        <v>0.0</v>
      </c>
      <c r="L37" s="5">
        <f>ROUND( VLOOKUP(Z37, NPC_Raw_Data!A:O, 13),0)</f>
        <v>66</v>
      </c>
      <c r="M37" s="5">
        <f>ROUND( VLOOKUP(Z37, NPC_Raw_Data!A:O, 14),0)</f>
        <v>66</v>
      </c>
      <c r="N37" s="5">
        <f>ROUND( VLOOKUP(Z37, NPC_Raw_Data!A:O, 15),0)</f>
        <v>66</v>
      </c>
      <c r="O37" s="5">
        <f>ROUND( VLOOKUP(Z37, NPC_Raw_Data!A:Q, 16) * VLOOKUP(AA37, NPC_Scaling_Values!A:N, 14),0)</f>
        <v>53</v>
      </c>
      <c r="P37" s="2">
        <f>ROUND( VLOOKUP(Z37, NPC_Raw_Data!A:Q, 17) * VLOOKUP(AA37, NPC_Scaling_Values!A:N, 14),0)</f>
        <v>42</v>
      </c>
      <c r="Q37" s="6">
        <f>VLOOKUP(AA37, NPC_Scaling_Values!A:N, 9)</f>
        <v>1.25</v>
      </c>
      <c r="R37" s="1">
        <v>1.5</v>
      </c>
      <c r="S37" s="1">
        <v>2.0</v>
      </c>
      <c r="T37" s="7" t="b">
        <v>0</v>
      </c>
      <c r="U37" s="7" t="b">
        <v>0</v>
      </c>
      <c r="V37" s="7" t="b">
        <v>0</v>
      </c>
      <c r="Z37" s="1">
        <v>250051.0</v>
      </c>
      <c r="AA37" s="1">
        <v>7003.0</v>
      </c>
      <c r="AB37" s="1">
        <v>7403.0</v>
      </c>
      <c r="AC37" s="8">
        <v>0.0</v>
      </c>
    </row>
    <row r="38">
      <c r="A38" s="1" t="s">
        <v>58</v>
      </c>
      <c r="B38" s="1" t="s">
        <v>27</v>
      </c>
      <c r="C38" s="5">
        <f>ROUND( VLOOKUP(Z38, NPC_Raw_Data!A:D, 4)*VLOOKUP(AA38, NPC_Scaling_Values!A:C, 3) ,0)</f>
        <v>64</v>
      </c>
      <c r="D38" s="5">
        <f>ROUND( VLOOKUP(Z38, NPC_Raw_Data!A:E, 5)*VLOOKUP(AA38, NPC_Scaling_Values!A:D, 4),0)</f>
        <v>20</v>
      </c>
      <c r="E38" s="5">
        <f>ROUND( VLOOKUP(Z38, NPC_Raw_Data!A:L, 6) * VLOOKUP(AA38, NPC_Scaling_Values!A:N, 5),0)</f>
        <v>98</v>
      </c>
      <c r="F38" s="5">
        <f>ROUND( VLOOKUP(Z38, NPC_Raw_Data!A:L, 7) * VLOOKUP(AA38, NPC_Scaling_Values!A:N, 6),0)</f>
        <v>74</v>
      </c>
      <c r="G38" s="5">
        <f>ROUND( VLOOKUP(Z38, NPC_Raw_Data!A:L, 8) * VLOOKUP(AA38, NPC_Scaling_Values!A:N, 7),0)</f>
        <v>69</v>
      </c>
      <c r="H38" s="5">
        <f>ROUND( VLOOKUP(Z38, NPC_Raw_Data!A:L, 9) * VLOOKUP(AA38, NPC_Scaling_Values!A:N, 8),0)</f>
        <v>74</v>
      </c>
      <c r="I38" s="5">
        <v>0.0</v>
      </c>
      <c r="J38" s="5">
        <v>0.0</v>
      </c>
      <c r="K38" s="5">
        <v>0.0</v>
      </c>
      <c r="L38" s="5">
        <f>ROUND( VLOOKUP(Z38, NPC_Raw_Data!A:O, 13),0)</f>
        <v>66</v>
      </c>
      <c r="M38" s="5">
        <f>ROUND( VLOOKUP(Z38, NPC_Raw_Data!A:O, 14),0)</f>
        <v>66</v>
      </c>
      <c r="N38" s="5">
        <f>ROUND( VLOOKUP(Z38, NPC_Raw_Data!A:O, 15),0)</f>
        <v>66</v>
      </c>
      <c r="O38" s="5">
        <f>ROUND( VLOOKUP(Z38, NPC_Raw_Data!A:Q, 16) * VLOOKUP(AA38, NPC_Scaling_Values!A:N, 14),0)</f>
        <v>53</v>
      </c>
      <c r="P38" s="2">
        <f>ROUND( VLOOKUP(Z38, NPC_Raw_Data!A:Q, 17) * VLOOKUP(AA38, NPC_Scaling_Values!A:N, 14),0)</f>
        <v>42</v>
      </c>
      <c r="Q38" s="6">
        <f>VLOOKUP(AA38, NPC_Scaling_Values!A:N, 9)</f>
        <v>1.25</v>
      </c>
      <c r="R38" s="1">
        <v>1.5</v>
      </c>
      <c r="S38" s="1">
        <v>2.0</v>
      </c>
      <c r="T38" s="7" t="b">
        <v>0</v>
      </c>
      <c r="U38" s="7" t="b">
        <v>0</v>
      </c>
      <c r="V38" s="7" t="b">
        <v>0</v>
      </c>
      <c r="Z38" s="1">
        <v>250052.0</v>
      </c>
      <c r="AA38" s="1">
        <v>7003.0</v>
      </c>
      <c r="AB38" s="1">
        <v>7403.0</v>
      </c>
      <c r="AC38" s="8">
        <v>0.0</v>
      </c>
    </row>
    <row r="39">
      <c r="A39" s="1" t="s">
        <v>68</v>
      </c>
      <c r="B39" s="1" t="s">
        <v>27</v>
      </c>
      <c r="C39" s="5">
        <f>ROUND( VLOOKUP(Z39, NPC_Raw_Data!A:D, 4)*VLOOKUP(AA39, NPC_Scaling_Values!A:C, 3) ,0)</f>
        <v>64</v>
      </c>
      <c r="D39" s="5">
        <f>ROUND( VLOOKUP(Z39, NPC_Raw_Data!A:E, 5)*VLOOKUP(AA39, NPC_Scaling_Values!A:D, 4),0)</f>
        <v>20</v>
      </c>
      <c r="E39" s="5">
        <f>ROUND( VLOOKUP(Z39, NPC_Raw_Data!A:L, 6) * VLOOKUP(AA39, NPC_Scaling_Values!A:N, 5),0)</f>
        <v>98</v>
      </c>
      <c r="F39" s="5">
        <f>ROUND( VLOOKUP(Z39, NPC_Raw_Data!A:L, 7) * VLOOKUP(AA39, NPC_Scaling_Values!A:N, 6),0)</f>
        <v>74</v>
      </c>
      <c r="G39" s="5">
        <f>ROUND( VLOOKUP(Z39, NPC_Raw_Data!A:L, 8) * VLOOKUP(AA39, NPC_Scaling_Values!A:N, 7),0)</f>
        <v>69</v>
      </c>
      <c r="H39" s="5">
        <f>ROUND( VLOOKUP(Z39, NPC_Raw_Data!A:L, 9) * VLOOKUP(AA39, NPC_Scaling_Values!A:N, 8),0)</f>
        <v>74</v>
      </c>
      <c r="I39" s="5">
        <v>0.0</v>
      </c>
      <c r="J39" s="5">
        <v>0.0</v>
      </c>
      <c r="K39" s="5">
        <v>0.0</v>
      </c>
      <c r="L39" s="5">
        <f>ROUND( VLOOKUP(Z39, NPC_Raw_Data!A:O, 13),0)</f>
        <v>66</v>
      </c>
      <c r="M39" s="5">
        <f>ROUND( VLOOKUP(Z39, NPC_Raw_Data!A:O, 14),0)</f>
        <v>66</v>
      </c>
      <c r="N39" s="5">
        <f>ROUND( VLOOKUP(Z39, NPC_Raw_Data!A:O, 15),0)</f>
        <v>66</v>
      </c>
      <c r="O39" s="5">
        <f>ROUND( VLOOKUP(Z39, NPC_Raw_Data!A:Q, 16) * VLOOKUP(AA39, NPC_Scaling_Values!A:N, 14),0)</f>
        <v>53</v>
      </c>
      <c r="P39" s="2">
        <f>ROUND( VLOOKUP(Z39, NPC_Raw_Data!A:Q, 17) * VLOOKUP(AA39, NPC_Scaling_Values!A:N, 14),0)</f>
        <v>42</v>
      </c>
      <c r="Q39" s="6">
        <f>VLOOKUP(AA39, NPC_Scaling_Values!A:N, 9)</f>
        <v>1.25</v>
      </c>
      <c r="R39" s="1">
        <v>1.5</v>
      </c>
      <c r="S39" s="1">
        <v>3.0</v>
      </c>
      <c r="T39" s="7" t="b">
        <v>0</v>
      </c>
      <c r="U39" s="7" t="b">
        <v>0</v>
      </c>
      <c r="V39" s="7" t="b">
        <v>0</v>
      </c>
      <c r="Z39" s="1">
        <v>250053.0</v>
      </c>
      <c r="AA39" s="1">
        <v>7003.0</v>
      </c>
      <c r="AB39" s="1">
        <v>7403.0</v>
      </c>
      <c r="AC39" s="10">
        <v>7100.0</v>
      </c>
    </row>
    <row r="40">
      <c r="A40" s="9" t="s">
        <v>54</v>
      </c>
      <c r="B40" s="1" t="s">
        <v>49</v>
      </c>
      <c r="C40" s="5">
        <f>ROUND( VLOOKUP(Z40, NPC_Raw_Data!A:D, 4)*VLOOKUP(AA40, NPC_Scaling_Values!A:C, 3) ,0)</f>
        <v>64</v>
      </c>
      <c r="D40" s="5">
        <f>ROUND( VLOOKUP(Z40, NPC_Raw_Data!A:E, 5)*VLOOKUP(AA40, NPC_Scaling_Values!A:D, 4),0)</f>
        <v>20</v>
      </c>
      <c r="E40" s="5">
        <f>ROUND( VLOOKUP(Z40, NPC_Raw_Data!A:L, 6) * VLOOKUP(AA40, NPC_Scaling_Values!A:N, 5),0)</f>
        <v>98</v>
      </c>
      <c r="F40" s="5">
        <f>ROUND( VLOOKUP(Z40, NPC_Raw_Data!A:L, 7) * VLOOKUP(AA40, NPC_Scaling_Values!A:N, 6),0)</f>
        <v>74</v>
      </c>
      <c r="G40" s="5">
        <f>ROUND( VLOOKUP(Z40, NPC_Raw_Data!A:L, 8) * VLOOKUP(AA40, NPC_Scaling_Values!A:N, 7),0)</f>
        <v>69</v>
      </c>
      <c r="H40" s="5">
        <f>ROUND( VLOOKUP(Z40, NPC_Raw_Data!A:L, 9) * VLOOKUP(AA40, NPC_Scaling_Values!A:N, 8),0)</f>
        <v>74</v>
      </c>
      <c r="I40" s="5">
        <v>0.0</v>
      </c>
      <c r="J40" s="5">
        <v>0.0</v>
      </c>
      <c r="K40" s="5">
        <v>0.0</v>
      </c>
      <c r="L40" s="5">
        <f>ROUND( VLOOKUP(Z40, NPC_Raw_Data!A:O, 13),0)</f>
        <v>66</v>
      </c>
      <c r="M40" s="5">
        <f>ROUND( VLOOKUP(Z40, NPC_Raw_Data!A:O, 14),0)</f>
        <v>66</v>
      </c>
      <c r="N40" s="5">
        <f>ROUND( VLOOKUP(Z40, NPC_Raw_Data!A:O, 15),0)</f>
        <v>66</v>
      </c>
      <c r="O40" s="5">
        <f>ROUND( VLOOKUP(Z40, NPC_Raw_Data!A:Q, 16) * VLOOKUP(AA40, NPC_Scaling_Values!A:N, 14),0)</f>
        <v>53</v>
      </c>
      <c r="P40" s="2">
        <f>ROUND( VLOOKUP(Z40, NPC_Raw_Data!A:Q, 17) * VLOOKUP(AA40, NPC_Scaling_Values!A:N, 14),0)</f>
        <v>42</v>
      </c>
      <c r="Q40" s="6">
        <f>VLOOKUP(AA40, NPC_Scaling_Values!A:N, 9)</f>
        <v>1.25</v>
      </c>
      <c r="R40" s="1">
        <v>1.5</v>
      </c>
      <c r="S40" s="1">
        <v>2.0</v>
      </c>
      <c r="T40" s="7" t="b">
        <v>0</v>
      </c>
      <c r="U40" s="7" t="b">
        <v>0</v>
      </c>
      <c r="V40" s="7" t="b">
        <v>0</v>
      </c>
      <c r="Z40" s="1">
        <v>250040.0</v>
      </c>
      <c r="AA40" s="1">
        <v>7003.0</v>
      </c>
      <c r="AB40" s="1">
        <v>7403.0</v>
      </c>
      <c r="AC40" s="8">
        <v>0.0</v>
      </c>
    </row>
    <row r="41">
      <c r="A41" s="9" t="s">
        <v>69</v>
      </c>
      <c r="B41" s="1" t="s">
        <v>27</v>
      </c>
      <c r="C41" s="5">
        <f>ROUND( VLOOKUP(Z41, NPC_Raw_Data!A:D, 4)*VLOOKUP(AA41, NPC_Scaling_Values!A:C, 3) ,0)</f>
        <v>101</v>
      </c>
      <c r="D41" s="5">
        <f>ROUND( VLOOKUP(Z41, NPC_Raw_Data!A:E, 5)*VLOOKUP(AA41, NPC_Scaling_Values!A:D, 4),0)</f>
        <v>80</v>
      </c>
      <c r="E41" s="5">
        <f>ROUND( VLOOKUP(Z41, NPC_Raw_Data!A:L, 6) * VLOOKUP(AA41, NPC_Scaling_Values!A:N, 5),0)</f>
        <v>100</v>
      </c>
      <c r="F41" s="5">
        <f>ROUND( VLOOKUP(Z41, NPC_Raw_Data!A:L, 7) * VLOOKUP(AA41, NPC_Scaling_Values!A:N, 6),0)</f>
        <v>75</v>
      </c>
      <c r="G41" s="5">
        <f>ROUND( VLOOKUP(Z41, NPC_Raw_Data!A:L, 8) * VLOOKUP(AA41, NPC_Scaling_Values!A:N, 7),0)</f>
        <v>60</v>
      </c>
      <c r="H41" s="5">
        <f>ROUND( VLOOKUP(Z41, NPC_Raw_Data!A:L, 9) * VLOOKUP(AA41, NPC_Scaling_Values!A:N, 8),0)</f>
        <v>75</v>
      </c>
      <c r="I41" s="5">
        <v>0.0</v>
      </c>
      <c r="J41" s="5">
        <v>0.0</v>
      </c>
      <c r="K41" s="5">
        <v>0.0</v>
      </c>
      <c r="L41" s="5">
        <f>ROUND( VLOOKUP(Z41, NPC_Raw_Data!A:O, 13),0)</f>
        <v>150</v>
      </c>
      <c r="M41" s="5">
        <f>ROUND( VLOOKUP(Z41, NPC_Raw_Data!A:O, 14),0)</f>
        <v>150</v>
      </c>
      <c r="N41" s="5">
        <f>ROUND( VLOOKUP(Z41, NPC_Raw_Data!A:O, 15),0)</f>
        <v>100</v>
      </c>
      <c r="O41" s="5">
        <f>ROUND( VLOOKUP(Z41, NPC_Raw_Data!A:Q, 16) * VLOOKUP(AA41, NPC_Scaling_Values!A:N, 14),0)</f>
        <v>106</v>
      </c>
      <c r="P41" s="2">
        <f>ROUND( VLOOKUP(Z41, NPC_Raw_Data!A:Q, 17) * VLOOKUP(AA41, NPC_Scaling_Values!A:N, 14),0)</f>
        <v>42</v>
      </c>
      <c r="Q41" s="6">
        <f>VLOOKUP(AA41, NPC_Scaling_Values!A:N, 9)</f>
        <v>1.25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334000.0</v>
      </c>
      <c r="AA41" s="1">
        <v>7003.0</v>
      </c>
      <c r="AB41" s="1">
        <v>7403.0</v>
      </c>
      <c r="AC41" s="8">
        <v>0.0</v>
      </c>
    </row>
    <row r="42">
      <c r="A42" s="9" t="s">
        <v>70</v>
      </c>
      <c r="B42" s="1" t="s">
        <v>27</v>
      </c>
      <c r="C42" s="5">
        <f>ROUND( VLOOKUP(Z42, NPC_Raw_Data!A:D, 4)*VLOOKUP(AA42, NPC_Scaling_Values!A:C, 3) ,0)</f>
        <v>101</v>
      </c>
      <c r="D42" s="5">
        <f>ROUND( VLOOKUP(Z42, NPC_Raw_Data!A:E, 5)*VLOOKUP(AA42, NPC_Scaling_Values!A:D, 4),0)</f>
        <v>150</v>
      </c>
      <c r="E42" s="5">
        <f>ROUND( VLOOKUP(Z42, NPC_Raw_Data!A:L, 6) * VLOOKUP(AA42, NPC_Scaling_Values!A:N, 5),0)</f>
        <v>100</v>
      </c>
      <c r="F42" s="5">
        <f>ROUND( VLOOKUP(Z42, NPC_Raw_Data!A:L, 7) * VLOOKUP(AA42, NPC_Scaling_Values!A:N, 6),0)</f>
        <v>75</v>
      </c>
      <c r="G42" s="5">
        <f>ROUND( VLOOKUP(Z42, NPC_Raw_Data!A:L, 8) * VLOOKUP(AA42, NPC_Scaling_Values!A:N, 7),0)</f>
        <v>60</v>
      </c>
      <c r="H42" s="5">
        <f>ROUND( VLOOKUP(Z42, NPC_Raw_Data!A:L, 9) * VLOOKUP(AA42, NPC_Scaling_Values!A:N, 8),0)</f>
        <v>75</v>
      </c>
      <c r="I42" s="5">
        <v>0.0</v>
      </c>
      <c r="J42" s="5">
        <v>0.0</v>
      </c>
      <c r="K42" s="5">
        <v>0.0</v>
      </c>
      <c r="L42" s="5">
        <f>ROUND( VLOOKUP(Z42, NPC_Raw_Data!A:O, 13),0)</f>
        <v>150</v>
      </c>
      <c r="M42" s="5">
        <f>ROUND( VLOOKUP(Z42, NPC_Raw_Data!A:O, 14),0)</f>
        <v>150</v>
      </c>
      <c r="N42" s="5">
        <f>ROUND( VLOOKUP(Z42, NPC_Raw_Data!A:O, 15),0)</f>
        <v>100</v>
      </c>
      <c r="O42" s="5">
        <f>ROUND( VLOOKUP(Z42, NPC_Raw_Data!A:Q, 16) * VLOOKUP(AA42, NPC_Scaling_Values!A:N, 14),0)</f>
        <v>106</v>
      </c>
      <c r="P42" s="2">
        <f>ROUND( VLOOKUP(Z42, NPC_Raw_Data!A:Q, 17) * VLOOKUP(AA42, NPC_Scaling_Values!A:N, 14),0)</f>
        <v>42</v>
      </c>
      <c r="Q42" s="6">
        <f>VLOOKUP(AA42, NPC_Scaling_Values!A:N, 9)</f>
        <v>1.25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334003.0</v>
      </c>
      <c r="AA42" s="1">
        <v>7003.0</v>
      </c>
      <c r="AB42" s="1">
        <v>7403.0</v>
      </c>
      <c r="AC42" s="8">
        <v>0.0</v>
      </c>
    </row>
    <row r="43">
      <c r="A43" s="1" t="s">
        <v>71</v>
      </c>
      <c r="B43" s="1" t="s">
        <v>55</v>
      </c>
      <c r="C43" s="5">
        <f>ROUND( VLOOKUP(Z43, NPC_Raw_Data!A:D, 4)*VLOOKUP(AA43, NPC_Scaling_Values!A:C, 3) ,0)</f>
        <v>1215</v>
      </c>
      <c r="D43" s="5">
        <f>ROUND( VLOOKUP(Z43, NPC_Raw_Data!A:E, 5)*VLOOKUP(AA43, NPC_Scaling_Values!A:D, 4),0)</f>
        <v>2000</v>
      </c>
      <c r="E43" s="5">
        <f>ROUND( VLOOKUP(Z43, NPC_Raw_Data!A:L, 6) * VLOOKUP(AA43, NPC_Scaling_Values!A:N, 5),0)</f>
        <v>103</v>
      </c>
      <c r="F43" s="5">
        <f>ROUND( VLOOKUP(Z43, NPC_Raw_Data!A:L, 7) * VLOOKUP(AA43, NPC_Scaling_Values!A:N, 6),0)</f>
        <v>77</v>
      </c>
      <c r="G43" s="5">
        <f>ROUND( VLOOKUP(Z43, NPC_Raw_Data!A:L, 8) * VLOOKUP(AA43, NPC_Scaling_Values!A:N, 7),0)</f>
        <v>88</v>
      </c>
      <c r="H43" s="5">
        <f>ROUND( VLOOKUP(Z43, NPC_Raw_Data!A:L, 9) * VLOOKUP(AA43, NPC_Scaling_Values!A:N, 8),0)</f>
        <v>67</v>
      </c>
      <c r="I43" s="5">
        <v>0.0</v>
      </c>
      <c r="J43" s="5">
        <v>0.0</v>
      </c>
      <c r="K43" s="5">
        <v>0.0</v>
      </c>
      <c r="L43" s="5">
        <f>ROUND( VLOOKUP(Z43, NPC_Raw_Data!A:O, 13),0)</f>
        <v>150</v>
      </c>
      <c r="M43" s="5">
        <f>ROUND( VLOOKUP(Z43, NPC_Raw_Data!A:O, 14),0)</f>
        <v>150</v>
      </c>
      <c r="N43" s="5">
        <f>ROUND( VLOOKUP(Z43, NPC_Raw_Data!A:O, 15),0)</f>
        <v>150</v>
      </c>
      <c r="O43" s="5">
        <f>ROUND( VLOOKUP(Z43, NPC_Raw_Data!A:Q, 16) * VLOOKUP(AA43, NPC_Scaling_Values!A:N, 14),0)</f>
        <v>103</v>
      </c>
      <c r="P43" s="2">
        <f>ROUND( VLOOKUP(Z43, NPC_Raw_Data!A:Q, 17) * VLOOKUP(AA43, NPC_Scaling_Values!A:N, 14),0)</f>
        <v>41</v>
      </c>
      <c r="Q43" s="6">
        <f>VLOOKUP(AA43, NPC_Scaling_Values!A:N, 9)</f>
        <v>1.125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225000.0</v>
      </c>
      <c r="AA43" s="1">
        <v>7002.0</v>
      </c>
      <c r="AB43" s="1">
        <v>7402.0</v>
      </c>
      <c r="AC43" s="10">
        <v>5151.0</v>
      </c>
    </row>
    <row r="44">
      <c r="A44" s="1" t="s">
        <v>72</v>
      </c>
      <c r="B44" s="1" t="s">
        <v>55</v>
      </c>
      <c r="C44" s="5">
        <f>ROUND( VLOOKUP(Z44, NPC_Raw_Data!A:D, 4)*VLOOKUP(AA44, NPC_Scaling_Values!A:C, 3) ,0)</f>
        <v>85</v>
      </c>
      <c r="D44" s="5">
        <f>ROUND( VLOOKUP(Z44, NPC_Raw_Data!A:E, 5)*VLOOKUP(AA44, NPC_Scaling_Values!A:D, 4),0)</f>
        <v>100</v>
      </c>
      <c r="E44" s="5">
        <f>ROUND( VLOOKUP(Z44, NPC_Raw_Data!A:L, 6) * VLOOKUP(AA44, NPC_Scaling_Values!A:N, 5),0)</f>
        <v>103</v>
      </c>
      <c r="F44" s="5">
        <f>ROUND( VLOOKUP(Z44, NPC_Raw_Data!A:L, 7) * VLOOKUP(AA44, NPC_Scaling_Values!A:N, 6),0)</f>
        <v>77</v>
      </c>
      <c r="G44" s="5">
        <f>ROUND( VLOOKUP(Z44, NPC_Raw_Data!A:L, 8) * VLOOKUP(AA44, NPC_Scaling_Values!A:N, 7),0)</f>
        <v>72</v>
      </c>
      <c r="H44" s="5">
        <f>ROUND( VLOOKUP(Z44, NPC_Raw_Data!A:L, 9) * VLOOKUP(AA44, NPC_Scaling_Values!A:N, 8),0)</f>
        <v>72</v>
      </c>
      <c r="I44" s="5">
        <v>0.0</v>
      </c>
      <c r="J44" s="5">
        <v>0.0</v>
      </c>
      <c r="K44" s="5">
        <v>0.0</v>
      </c>
      <c r="L44" s="5">
        <f>ROUND( VLOOKUP(Z44, NPC_Raw_Data!A:O, 13),0)</f>
        <v>76</v>
      </c>
      <c r="M44" s="5">
        <f>ROUND( VLOOKUP(Z44, NPC_Raw_Data!A:O, 14),0)</f>
        <v>76</v>
      </c>
      <c r="N44" s="5">
        <f>ROUND( VLOOKUP(Z44, NPC_Raw_Data!A:O, 15),0)</f>
        <v>76</v>
      </c>
      <c r="O44" s="5">
        <f>ROUND( VLOOKUP(Z44, NPC_Raw_Data!A:Q, 16) * VLOOKUP(AA44, NPC_Scaling_Values!A:N, 14),0)</f>
        <v>52</v>
      </c>
      <c r="P44" s="2">
        <f>ROUND( VLOOKUP(Z44, NPC_Raw_Data!A:Q, 17) * VLOOKUP(AA44, NPC_Scaling_Values!A:N, 14),0)</f>
        <v>41</v>
      </c>
      <c r="Q44" s="6">
        <f>VLOOKUP(AA44, NPC_Scaling_Values!A:N, 9)</f>
        <v>1.125</v>
      </c>
      <c r="R44" s="1">
        <v>1.3</v>
      </c>
      <c r="S44" s="1">
        <v>6.0</v>
      </c>
      <c r="T44" s="7" t="b">
        <v>0</v>
      </c>
      <c r="U44" s="7" t="b">
        <v>0</v>
      </c>
      <c r="V44" s="7" t="b">
        <v>0</v>
      </c>
      <c r="Z44" s="1">
        <v>255000.0</v>
      </c>
      <c r="AA44" s="1">
        <v>7002.0</v>
      </c>
      <c r="AB44" s="1">
        <v>7402.0</v>
      </c>
      <c r="AC44" s="8">
        <v>0.0</v>
      </c>
    </row>
    <row r="45">
      <c r="A45" s="1" t="s">
        <v>73</v>
      </c>
      <c r="B45" s="1" t="s">
        <v>55</v>
      </c>
      <c r="C45" s="5">
        <f>ROUND( VLOOKUP(Z45, NPC_Raw_Data!A:D, 4)*VLOOKUP(AA45, NPC_Scaling_Values!A:C, 3) ,0)</f>
        <v>85</v>
      </c>
      <c r="D45" s="5">
        <f>ROUND( VLOOKUP(Z45, NPC_Raw_Data!A:E, 5)*VLOOKUP(AA45, NPC_Scaling_Values!A:D, 4),0)</f>
        <v>80</v>
      </c>
      <c r="E45" s="5">
        <f>ROUND( VLOOKUP(Z45, NPC_Raw_Data!A:L, 6) * VLOOKUP(AA45, NPC_Scaling_Values!A:N, 5),0)</f>
        <v>103</v>
      </c>
      <c r="F45" s="5">
        <f>ROUND( VLOOKUP(Z45, NPC_Raw_Data!A:L, 7) * VLOOKUP(AA45, NPC_Scaling_Values!A:N, 6),0)</f>
        <v>77</v>
      </c>
      <c r="G45" s="5">
        <f>ROUND( VLOOKUP(Z45, NPC_Raw_Data!A:L, 8) * VLOOKUP(AA45, NPC_Scaling_Values!A:N, 7),0)</f>
        <v>72</v>
      </c>
      <c r="H45" s="5">
        <f>ROUND( VLOOKUP(Z45, NPC_Raw_Data!A:L, 9) * VLOOKUP(AA45, NPC_Scaling_Values!A:N, 8),0)</f>
        <v>72</v>
      </c>
      <c r="I45" s="5">
        <v>0.0</v>
      </c>
      <c r="J45" s="5">
        <v>0.0</v>
      </c>
      <c r="K45" s="5">
        <v>0.0</v>
      </c>
      <c r="L45" s="5">
        <f>ROUND( VLOOKUP(Z45, NPC_Raw_Data!A:O, 13),0)</f>
        <v>76</v>
      </c>
      <c r="M45" s="5">
        <f>ROUND( VLOOKUP(Z45, NPC_Raw_Data!A:O, 14),0)</f>
        <v>76</v>
      </c>
      <c r="N45" s="5">
        <f>ROUND( VLOOKUP(Z45, NPC_Raw_Data!A:O, 15),0)</f>
        <v>76</v>
      </c>
      <c r="O45" s="5">
        <f>ROUND( VLOOKUP(Z45, NPC_Raw_Data!A:Q, 16) * VLOOKUP(AA45, NPC_Scaling_Values!A:N, 14),0)</f>
        <v>52</v>
      </c>
      <c r="P45" s="2">
        <f>ROUND( VLOOKUP(Z45, NPC_Raw_Data!A:Q, 17) * VLOOKUP(AA45, NPC_Scaling_Values!A:N, 14),0)</f>
        <v>41</v>
      </c>
      <c r="Q45" s="6">
        <f>VLOOKUP(AA45, NPC_Scaling_Values!A:N, 9)</f>
        <v>1.125</v>
      </c>
      <c r="R45" s="1">
        <v>1.3</v>
      </c>
      <c r="S45" s="1">
        <v>6.0</v>
      </c>
      <c r="T45" s="7" t="b">
        <v>0</v>
      </c>
      <c r="U45" s="7" t="b">
        <v>0</v>
      </c>
      <c r="V45" s="7" t="b">
        <v>0</v>
      </c>
      <c r="Z45" s="1">
        <v>255001.0</v>
      </c>
      <c r="AA45" s="1">
        <v>7002.0</v>
      </c>
      <c r="AB45" s="1">
        <v>7402.0</v>
      </c>
      <c r="AC45" s="8">
        <v>0.0</v>
      </c>
    </row>
    <row r="46">
      <c r="A46" s="1" t="s">
        <v>74</v>
      </c>
      <c r="B46" s="1" t="s">
        <v>55</v>
      </c>
      <c r="C46" s="5">
        <f>ROUND( VLOOKUP(Z46, NPC_Raw_Data!A:D, 4)*VLOOKUP(AA46, NPC_Scaling_Values!A:C, 3) ,0)</f>
        <v>85</v>
      </c>
      <c r="D46" s="5">
        <f>ROUND( VLOOKUP(Z46, NPC_Raw_Data!A:E, 5)*VLOOKUP(AA46, NPC_Scaling_Values!A:D, 4),0)</f>
        <v>80</v>
      </c>
      <c r="E46" s="5">
        <f>ROUND( VLOOKUP(Z46, NPC_Raw_Data!A:L, 6) * VLOOKUP(AA46, NPC_Scaling_Values!A:N, 5),0)</f>
        <v>103</v>
      </c>
      <c r="F46" s="5">
        <f>ROUND( VLOOKUP(Z46, NPC_Raw_Data!A:L, 7) * VLOOKUP(AA46, NPC_Scaling_Values!A:N, 6),0)</f>
        <v>77</v>
      </c>
      <c r="G46" s="5">
        <f>ROUND( VLOOKUP(Z46, NPC_Raw_Data!A:L, 8) * VLOOKUP(AA46, NPC_Scaling_Values!A:N, 7),0)</f>
        <v>72</v>
      </c>
      <c r="H46" s="5">
        <f>ROUND( VLOOKUP(Z46, NPC_Raw_Data!A:L, 9) * VLOOKUP(AA46, NPC_Scaling_Values!A:N, 8),0)</f>
        <v>72</v>
      </c>
      <c r="I46" s="5">
        <v>0.0</v>
      </c>
      <c r="J46" s="5">
        <v>0.0</v>
      </c>
      <c r="K46" s="5">
        <v>0.0</v>
      </c>
      <c r="L46" s="5">
        <f>ROUND( VLOOKUP(Z46, NPC_Raw_Data!A:O, 13),0)</f>
        <v>76</v>
      </c>
      <c r="M46" s="5">
        <f>ROUND( VLOOKUP(Z46, NPC_Raw_Data!A:O, 14),0)</f>
        <v>76</v>
      </c>
      <c r="N46" s="5">
        <f>ROUND( VLOOKUP(Z46, NPC_Raw_Data!A:O, 15),0)</f>
        <v>76</v>
      </c>
      <c r="O46" s="5">
        <f>ROUND( VLOOKUP(Z46, NPC_Raw_Data!A:Q, 16) * VLOOKUP(AA46, NPC_Scaling_Values!A:N, 14),0)</f>
        <v>52</v>
      </c>
      <c r="P46" s="2">
        <f>ROUND( VLOOKUP(Z46, NPC_Raw_Data!A:Q, 17) * VLOOKUP(AA46, NPC_Scaling_Values!A:N, 14),0)</f>
        <v>41</v>
      </c>
      <c r="Q46" s="6">
        <f>VLOOKUP(AA46, NPC_Scaling_Values!A:N, 9)</f>
        <v>1.125</v>
      </c>
      <c r="R46" s="1">
        <v>1.3</v>
      </c>
      <c r="S46" s="1">
        <v>6.0</v>
      </c>
      <c r="T46" s="7" t="b">
        <v>0</v>
      </c>
      <c r="U46" s="7" t="b">
        <v>0</v>
      </c>
      <c r="V46" s="7" t="b">
        <v>0</v>
      </c>
      <c r="Z46" s="1">
        <v>255002.0</v>
      </c>
      <c r="AA46" s="1">
        <v>7002.0</v>
      </c>
      <c r="AB46" s="1">
        <v>7402.0</v>
      </c>
      <c r="AC46" s="8">
        <v>0.0</v>
      </c>
    </row>
    <row r="47">
      <c r="A47" s="1" t="s">
        <v>73</v>
      </c>
      <c r="B47" s="1" t="s">
        <v>51</v>
      </c>
      <c r="C47" s="5">
        <f>ROUND( VLOOKUP(Z47, NPC_Raw_Data!A:D, 4)*VLOOKUP(AA47, NPC_Scaling_Values!A:C, 3) ,0)</f>
        <v>85</v>
      </c>
      <c r="D47" s="5">
        <f>ROUND( VLOOKUP(Z47, NPC_Raw_Data!A:E, 5)*VLOOKUP(AA47, NPC_Scaling_Values!A:D, 4),0)</f>
        <v>80</v>
      </c>
      <c r="E47" s="5">
        <f>ROUND( VLOOKUP(Z47, NPC_Raw_Data!A:L, 6) * VLOOKUP(AA47, NPC_Scaling_Values!A:N, 5),0)</f>
        <v>103</v>
      </c>
      <c r="F47" s="5">
        <f>ROUND( VLOOKUP(Z47, NPC_Raw_Data!A:L, 7) * VLOOKUP(AA47, NPC_Scaling_Values!A:N, 6),0)</f>
        <v>77</v>
      </c>
      <c r="G47" s="5">
        <f>ROUND( VLOOKUP(Z47, NPC_Raw_Data!A:L, 8) * VLOOKUP(AA47, NPC_Scaling_Values!A:N, 7),0)</f>
        <v>72</v>
      </c>
      <c r="H47" s="5">
        <f>ROUND( VLOOKUP(Z47, NPC_Raw_Data!A:L, 9) * VLOOKUP(AA47, NPC_Scaling_Values!A:N, 8),0)</f>
        <v>72</v>
      </c>
      <c r="I47" s="5">
        <v>0.0</v>
      </c>
      <c r="J47" s="5">
        <v>0.0</v>
      </c>
      <c r="K47" s="5">
        <v>0.0</v>
      </c>
      <c r="L47" s="5">
        <f>ROUND( VLOOKUP(Z47, NPC_Raw_Data!A:O, 13),0)</f>
        <v>76</v>
      </c>
      <c r="M47" s="5">
        <f>ROUND( VLOOKUP(Z47, NPC_Raw_Data!A:O, 14),0)</f>
        <v>76</v>
      </c>
      <c r="N47" s="5">
        <f>ROUND( VLOOKUP(Z47, NPC_Raw_Data!A:O, 15),0)</f>
        <v>76</v>
      </c>
      <c r="O47" s="5">
        <f>ROUND( VLOOKUP(Z47, NPC_Raw_Data!A:Q, 16) * VLOOKUP(AA47, NPC_Scaling_Values!A:N, 14),0)</f>
        <v>52</v>
      </c>
      <c r="P47" s="2">
        <f>ROUND( VLOOKUP(Z47, NPC_Raw_Data!A:Q, 17) * VLOOKUP(AA47, NPC_Scaling_Values!A:N, 14),0)</f>
        <v>41</v>
      </c>
      <c r="Q47" s="6">
        <f>VLOOKUP(AA47, NPC_Scaling_Values!A:N, 9)</f>
        <v>1.125</v>
      </c>
      <c r="R47" s="1">
        <v>1.3</v>
      </c>
      <c r="S47" s="1">
        <v>6.0</v>
      </c>
      <c r="T47" s="7" t="b">
        <v>0</v>
      </c>
      <c r="U47" s="7" t="b">
        <v>0</v>
      </c>
      <c r="V47" s="7" t="b">
        <v>0</v>
      </c>
      <c r="Z47" s="1">
        <v>255010.0</v>
      </c>
      <c r="AA47" s="1">
        <v>7002.0</v>
      </c>
      <c r="AB47" s="1">
        <v>7402.0</v>
      </c>
      <c r="AC47" s="8">
        <v>0.0</v>
      </c>
    </row>
    <row r="48">
      <c r="A48" s="9" t="s">
        <v>75</v>
      </c>
      <c r="B48" s="1" t="s">
        <v>27</v>
      </c>
      <c r="C48" s="5">
        <f>ROUND( VLOOKUP(Z48, NPC_Raw_Data!A:D, 4)*VLOOKUP(AA48, NPC_Scaling_Values!A:C, 3) ,0)</f>
        <v>1066</v>
      </c>
      <c r="D48" s="5">
        <f>ROUND( VLOOKUP(Z48, NPC_Raw_Data!A:E, 5)*VLOOKUP(AA48, NPC_Scaling_Values!A:D, 4),0)</f>
        <v>1000</v>
      </c>
      <c r="E48" s="5">
        <f>ROUND( VLOOKUP(Z48, NPC_Raw_Data!A:L, 6) * VLOOKUP(AA48, NPC_Scaling_Values!A:N, 5),0)</f>
        <v>110</v>
      </c>
      <c r="F48" s="5">
        <f>ROUND( VLOOKUP(Z48, NPC_Raw_Data!A:L, 7) * VLOOKUP(AA48, NPC_Scaling_Values!A:N, 6),0)</f>
        <v>83</v>
      </c>
      <c r="G48" s="5">
        <f>ROUND( VLOOKUP(Z48, NPC_Raw_Data!A:L, 8) * VLOOKUP(AA48, NPC_Scaling_Values!A:N, 7),0)</f>
        <v>77</v>
      </c>
      <c r="H48" s="5">
        <f>ROUND( VLOOKUP(Z48, NPC_Raw_Data!A:L, 9) * VLOOKUP(AA48, NPC_Scaling_Values!A:N, 8),0)</f>
        <v>83</v>
      </c>
      <c r="I48" s="5">
        <v>-25.0</v>
      </c>
      <c r="J48" s="5">
        <v>0.0</v>
      </c>
      <c r="K48" s="5">
        <v>0.0</v>
      </c>
      <c r="L48" s="5">
        <f>ROUND( VLOOKUP(Z48, NPC_Raw_Data!A:O, 13),0)</f>
        <v>75</v>
      </c>
      <c r="M48" s="5">
        <f>ROUND( VLOOKUP(Z48, NPC_Raw_Data!A:O, 14),0)</f>
        <v>75</v>
      </c>
      <c r="N48" s="5">
        <f>ROUND( VLOOKUP(Z48, NPC_Raw_Data!A:O, 15),0)</f>
        <v>75</v>
      </c>
      <c r="O48" s="5">
        <f>ROUND( VLOOKUP(Z48, NPC_Raw_Data!A:Q, 16) * VLOOKUP(AA48, NPC_Scaling_Values!A:N, 14),0)</f>
        <v>106</v>
      </c>
      <c r="P48" s="2">
        <f>ROUND( VLOOKUP(Z48, NPC_Raw_Data!A:Q, 17) * VLOOKUP(AA48, NPC_Scaling_Values!A:N, 14),0)</f>
        <v>42</v>
      </c>
      <c r="Q48" s="6">
        <f>VLOOKUP(AA48, NPC_Scaling_Values!A:N, 9)</f>
        <v>1.25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264000.0</v>
      </c>
      <c r="AA48" s="1">
        <v>7003.0</v>
      </c>
      <c r="AB48" s="1">
        <v>7403.0</v>
      </c>
      <c r="AC48" s="8">
        <v>0.0</v>
      </c>
    </row>
    <row r="49">
      <c r="A49" s="2" t="s">
        <v>76</v>
      </c>
      <c r="B49" s="1" t="s">
        <v>77</v>
      </c>
      <c r="C49" s="5">
        <f>ROUND( VLOOKUP(Z49, NPC_Raw_Data!A:D, 4)*VLOOKUP(AA49, NPC_Scaling_Values!A:C, 3) ,0)</f>
        <v>634</v>
      </c>
      <c r="D49" s="5">
        <f>ROUND( VLOOKUP(Z49, NPC_Raw_Data!A:E, 5)*VLOOKUP(AA49, NPC_Scaling_Values!A:D, 4),0)</f>
        <v>50</v>
      </c>
      <c r="E49" s="5">
        <f>ROUND( VLOOKUP(Z49, NPC_Raw_Data!A:L, 6) * VLOOKUP(AA49, NPC_Scaling_Values!A:N, 5),0)</f>
        <v>112</v>
      </c>
      <c r="F49" s="5">
        <f>ROUND( VLOOKUP(Z49, NPC_Raw_Data!A:L, 7) * VLOOKUP(AA49, NPC_Scaling_Values!A:N, 6),0)</f>
        <v>101</v>
      </c>
      <c r="G49" s="5">
        <f>ROUND( VLOOKUP(Z49, NPC_Raw_Data!A:L, 8) * VLOOKUP(AA49, NPC_Scaling_Values!A:N, 7),0)</f>
        <v>68</v>
      </c>
      <c r="H49" s="5">
        <f>ROUND( VLOOKUP(Z49, NPC_Raw_Data!A:L, 9) * VLOOKUP(AA49, NPC_Scaling_Values!A:N, 8),0)</f>
        <v>224</v>
      </c>
      <c r="I49" s="5">
        <v>-25.0</v>
      </c>
      <c r="J49" s="5">
        <v>25.0</v>
      </c>
      <c r="K49" s="5">
        <v>0.0</v>
      </c>
      <c r="L49" s="5">
        <f>ROUND( VLOOKUP(Z49, NPC_Raw_Data!A:O, 13),0)</f>
        <v>173</v>
      </c>
      <c r="M49" s="5">
        <f>ROUND( VLOOKUP(Z49, NPC_Raw_Data!A:O, 14),0)</f>
        <v>173</v>
      </c>
      <c r="N49" s="5">
        <f>ROUND( VLOOKUP(Z49, NPC_Raw_Data!A:O, 15),0)</f>
        <v>173</v>
      </c>
      <c r="O49" s="5">
        <f>ROUND( VLOOKUP(Z49, NPC_Raw_Data!A:Q, 16) * VLOOKUP(AA49, NPC_Scaling_Values!A:N, 14),0)</f>
        <v>164</v>
      </c>
      <c r="P49" s="2">
        <f>ROUND( VLOOKUP(Z49, NPC_Raw_Data!A:Q, 17) * VLOOKUP(AA49, NPC_Scaling_Values!A:N, 14),0)</f>
        <v>66</v>
      </c>
      <c r="Q49" s="6">
        <f>VLOOKUP(AA49, NPC_Scaling_Values!A:N, 9)</f>
        <v>2.1</v>
      </c>
      <c r="R49" s="1">
        <v>1.0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228000.0</v>
      </c>
      <c r="AA49" s="1">
        <v>7011.0</v>
      </c>
      <c r="AB49" s="1">
        <v>7411.0</v>
      </c>
      <c r="AC49" s="8">
        <v>0.0</v>
      </c>
    </row>
    <row r="50">
      <c r="A50" s="2" t="s">
        <v>78</v>
      </c>
      <c r="B50" s="1" t="s">
        <v>77</v>
      </c>
      <c r="C50" s="5">
        <f>ROUND( VLOOKUP(Z50, NPC_Raw_Data!A:D, 4)*VLOOKUP(AA50, NPC_Scaling_Values!A:C, 3) ,0)</f>
        <v>634</v>
      </c>
      <c r="D50" s="5">
        <f>ROUND( VLOOKUP(Z50, NPC_Raw_Data!A:E, 5)*VLOOKUP(AA50, NPC_Scaling_Values!A:D, 4),0)</f>
        <v>50</v>
      </c>
      <c r="E50" s="5">
        <f>ROUND( VLOOKUP(Z50, NPC_Raw_Data!A:L, 6) * VLOOKUP(AA50, NPC_Scaling_Values!A:N, 5),0)</f>
        <v>112</v>
      </c>
      <c r="F50" s="5">
        <f>ROUND( VLOOKUP(Z50, NPC_Raw_Data!A:L, 7) * VLOOKUP(AA50, NPC_Scaling_Values!A:N, 6),0)</f>
        <v>101</v>
      </c>
      <c r="G50" s="5">
        <f>ROUND( VLOOKUP(Z50, NPC_Raw_Data!A:L, 8) * VLOOKUP(AA50, NPC_Scaling_Values!A:N, 7),0)</f>
        <v>68</v>
      </c>
      <c r="H50" s="5">
        <f>ROUND( VLOOKUP(Z50, NPC_Raw_Data!A:L, 9) * VLOOKUP(AA50, NPC_Scaling_Values!A:N, 8),0)</f>
        <v>224</v>
      </c>
      <c r="I50" s="5">
        <v>-25.0</v>
      </c>
      <c r="J50" s="5">
        <v>25.0</v>
      </c>
      <c r="K50" s="5">
        <v>0.0</v>
      </c>
      <c r="L50" s="5">
        <f>ROUND( VLOOKUP(Z50, NPC_Raw_Data!A:O, 13),0)</f>
        <v>173</v>
      </c>
      <c r="M50" s="5">
        <f>ROUND( VLOOKUP(Z50, NPC_Raw_Data!A:O, 14),0)</f>
        <v>173</v>
      </c>
      <c r="N50" s="5">
        <f>ROUND( VLOOKUP(Z50, NPC_Raw_Data!A:O, 15),0)</f>
        <v>173</v>
      </c>
      <c r="O50" s="5">
        <f>ROUND( VLOOKUP(Z50, NPC_Raw_Data!A:Q, 16) * VLOOKUP(AA50, NPC_Scaling_Values!A:N, 14),0)</f>
        <v>164</v>
      </c>
      <c r="P50" s="2">
        <f>ROUND( VLOOKUP(Z50, NPC_Raw_Data!A:Q, 17) * VLOOKUP(AA50, NPC_Scaling_Values!A:N, 14),0)</f>
        <v>66</v>
      </c>
      <c r="Q50" s="6">
        <f>VLOOKUP(AA50, NPC_Scaling_Values!A:N, 9)</f>
        <v>2.1</v>
      </c>
      <c r="R50" s="1">
        <v>1.0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228002.0</v>
      </c>
      <c r="AA50" s="1">
        <v>7011.0</v>
      </c>
      <c r="AB50" s="1">
        <v>7411.0</v>
      </c>
      <c r="AC50" s="10">
        <v>7100.0</v>
      </c>
    </row>
    <row r="51">
      <c r="A51" s="1" t="s">
        <v>79</v>
      </c>
      <c r="B51" s="1" t="s">
        <v>35</v>
      </c>
      <c r="C51" s="5">
        <f>ROUND( VLOOKUP(Z51, NPC_Raw_Data!A:D, 4)*VLOOKUP(AA51, NPC_Scaling_Values!A:C, 3) ,0)</f>
        <v>112</v>
      </c>
      <c r="D51" s="5">
        <f>ROUND( VLOOKUP(Z51, NPC_Raw_Data!A:E, 5)*VLOOKUP(AA51, NPC_Scaling_Values!A:D, 4),0)</f>
        <v>60</v>
      </c>
      <c r="E51" s="5">
        <f>ROUND( VLOOKUP(Z51, NPC_Raw_Data!A:L, 6) * VLOOKUP(AA51, NPC_Scaling_Values!A:N, 5),0)</f>
        <v>114</v>
      </c>
      <c r="F51" s="5">
        <f>ROUND( VLOOKUP(Z51, NPC_Raw_Data!A:L, 7) * VLOOKUP(AA51, NPC_Scaling_Values!A:N, 6),0)</f>
        <v>85</v>
      </c>
      <c r="G51" s="5">
        <f>ROUND( VLOOKUP(Z51, NPC_Raw_Data!A:L, 8) * VLOOKUP(AA51, NPC_Scaling_Values!A:N, 7),0)</f>
        <v>68</v>
      </c>
      <c r="H51" s="5">
        <f>ROUND( VLOOKUP(Z51, NPC_Raw_Data!A:L, 9) * VLOOKUP(AA51, NPC_Scaling_Values!A:N, 8),0)</f>
        <v>85</v>
      </c>
      <c r="I51" s="5">
        <v>-25.0</v>
      </c>
      <c r="J51" s="5">
        <v>0.0</v>
      </c>
      <c r="K51" s="5">
        <v>0.0</v>
      </c>
      <c r="L51" s="5">
        <f>ROUND( VLOOKUP(Z51, NPC_Raw_Data!A:O, 13),0)</f>
        <v>190</v>
      </c>
      <c r="M51" s="5">
        <f>ROUND( VLOOKUP(Z51, NPC_Raw_Data!A:O, 14),0)</f>
        <v>190</v>
      </c>
      <c r="N51" s="5">
        <f>ROUND( VLOOKUP(Z51, NPC_Raw_Data!A:O, 15),0)</f>
        <v>60</v>
      </c>
      <c r="O51" s="5">
        <f>ROUND( VLOOKUP(Z51, NPC_Raw_Data!A:Q, 16) * VLOOKUP(AA51, NPC_Scaling_Values!A:N, 14),0)</f>
        <v>111</v>
      </c>
      <c r="P51" s="2">
        <f>ROUND( VLOOKUP(Z51, NPC_Raw_Data!A:Q, 17) * VLOOKUP(AA51, NPC_Scaling_Values!A:N, 14),0)</f>
        <v>44</v>
      </c>
      <c r="Q51" s="6">
        <f>VLOOKUP(AA51, NPC_Scaling_Values!A:N, 9)</f>
        <v>1.375</v>
      </c>
      <c r="R51" s="1">
        <v>1.0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120102.0</v>
      </c>
      <c r="AA51" s="1">
        <v>7004.0</v>
      </c>
      <c r="AB51" s="1">
        <v>7404.0</v>
      </c>
      <c r="AC51" s="8">
        <v>0.0</v>
      </c>
    </row>
    <row r="52">
      <c r="A52" s="1" t="s">
        <v>80</v>
      </c>
      <c r="B52" s="1" t="s">
        <v>35</v>
      </c>
      <c r="C52" s="5">
        <f>ROUND( VLOOKUP(Z52, NPC_Raw_Data!A:D, 4)*VLOOKUP(AA52, NPC_Scaling_Values!A:C, 3) ,0)</f>
        <v>112</v>
      </c>
      <c r="D52" s="5">
        <f>ROUND( VLOOKUP(Z52, NPC_Raw_Data!A:E, 5)*VLOOKUP(AA52, NPC_Scaling_Values!A:D, 4),0)</f>
        <v>60</v>
      </c>
      <c r="E52" s="5">
        <f>ROUND( VLOOKUP(Z52, NPC_Raw_Data!A:L, 6) * VLOOKUP(AA52, NPC_Scaling_Values!A:N, 5),0)</f>
        <v>114</v>
      </c>
      <c r="F52" s="5">
        <f>ROUND( VLOOKUP(Z52, NPC_Raw_Data!A:L, 7) * VLOOKUP(AA52, NPC_Scaling_Values!A:N, 6),0)</f>
        <v>85</v>
      </c>
      <c r="G52" s="5">
        <f>ROUND( VLOOKUP(Z52, NPC_Raw_Data!A:L, 8) * VLOOKUP(AA52, NPC_Scaling_Values!A:N, 7),0)</f>
        <v>68</v>
      </c>
      <c r="H52" s="5">
        <f>ROUND( VLOOKUP(Z52, NPC_Raw_Data!A:L, 9) * VLOOKUP(AA52, NPC_Scaling_Values!A:N, 8),0)</f>
        <v>85</v>
      </c>
      <c r="I52" s="5">
        <v>-25.0</v>
      </c>
      <c r="J52" s="5">
        <v>0.0</v>
      </c>
      <c r="K52" s="5">
        <v>0.0</v>
      </c>
      <c r="L52" s="5">
        <f>ROUND( VLOOKUP(Z52, NPC_Raw_Data!A:O, 13),0)</f>
        <v>190</v>
      </c>
      <c r="M52" s="5">
        <f>ROUND( VLOOKUP(Z52, NPC_Raw_Data!A:O, 14),0)</f>
        <v>190</v>
      </c>
      <c r="N52" s="5">
        <f>ROUND( VLOOKUP(Z52, NPC_Raw_Data!A:O, 15),0)</f>
        <v>60</v>
      </c>
      <c r="O52" s="5">
        <f>ROUND( VLOOKUP(Z52, NPC_Raw_Data!A:Q, 16) * VLOOKUP(AA52, NPC_Scaling_Values!A:N, 14),0)</f>
        <v>111</v>
      </c>
      <c r="P52" s="2">
        <f>ROUND( VLOOKUP(Z52, NPC_Raw_Data!A:Q, 17) * VLOOKUP(AA52, NPC_Scaling_Values!A:N, 14),0)</f>
        <v>44</v>
      </c>
      <c r="Q52" s="6">
        <f>VLOOKUP(AA52, NPC_Scaling_Values!A:N, 9)</f>
        <v>1.375</v>
      </c>
      <c r="R52" s="1">
        <v>1.0</v>
      </c>
      <c r="S52" s="1">
        <v>-1.0</v>
      </c>
      <c r="T52" s="7" t="b">
        <v>0</v>
      </c>
      <c r="U52" s="7" t="b">
        <v>0</v>
      </c>
      <c r="V52" s="7" t="b">
        <v>0</v>
      </c>
      <c r="Z52" s="1">
        <v>120104.0</v>
      </c>
      <c r="AA52" s="1">
        <v>7004.0</v>
      </c>
      <c r="AB52" s="1">
        <v>7404.0</v>
      </c>
      <c r="AC52" s="10">
        <v>7100.0</v>
      </c>
    </row>
    <row r="53">
      <c r="A53" s="9" t="s">
        <v>76</v>
      </c>
      <c r="B53" s="1" t="s">
        <v>37</v>
      </c>
      <c r="C53" s="5">
        <f>ROUND( VLOOKUP(Z53, NPC_Raw_Data!A:D, 4)*VLOOKUP(AA53, NPC_Scaling_Values!A:C, 3) ,0)</f>
        <v>662</v>
      </c>
      <c r="D53" s="5">
        <f>ROUND( VLOOKUP(Z53, NPC_Raw_Data!A:E, 5)*VLOOKUP(AA53, NPC_Scaling_Values!A:D, 4),0)</f>
        <v>50</v>
      </c>
      <c r="E53" s="5">
        <f>ROUND( VLOOKUP(Z53, NPC_Raw_Data!A:L, 6) * VLOOKUP(AA53, NPC_Scaling_Values!A:N, 5),0)</f>
        <v>117</v>
      </c>
      <c r="F53" s="5">
        <f>ROUND( VLOOKUP(Z53, NPC_Raw_Data!A:L, 7) * VLOOKUP(AA53, NPC_Scaling_Values!A:N, 6),0)</f>
        <v>106</v>
      </c>
      <c r="G53" s="5">
        <f>ROUND( VLOOKUP(Z53, NPC_Raw_Data!A:L, 8) * VLOOKUP(AA53, NPC_Scaling_Values!A:N, 7),0)</f>
        <v>71</v>
      </c>
      <c r="H53" s="5">
        <f>ROUND( VLOOKUP(Z53, NPC_Raw_Data!A:L, 9) * VLOOKUP(AA53, NPC_Scaling_Values!A:N, 8),0)</f>
        <v>235</v>
      </c>
      <c r="I53" s="5">
        <v>-25.0</v>
      </c>
      <c r="J53" s="5">
        <v>25.0</v>
      </c>
      <c r="K53" s="5">
        <v>0.0</v>
      </c>
      <c r="L53" s="5">
        <f>ROUND( VLOOKUP(Z53, NPC_Raw_Data!A:O, 13),0)</f>
        <v>173</v>
      </c>
      <c r="M53" s="5">
        <f>ROUND( VLOOKUP(Z53, NPC_Raw_Data!A:O, 14),0)</f>
        <v>173</v>
      </c>
      <c r="N53" s="5">
        <f>ROUND( VLOOKUP(Z53, NPC_Raw_Data!A:O, 15),0)</f>
        <v>173</v>
      </c>
      <c r="O53" s="5">
        <f>ROUND( VLOOKUP(Z53, NPC_Raw_Data!A:Q, 16) * VLOOKUP(AA53, NPC_Scaling_Values!A:N, 14),0)</f>
        <v>174</v>
      </c>
      <c r="P53" s="2">
        <f>ROUND( VLOOKUP(Z53, NPC_Raw_Data!A:Q, 17) * VLOOKUP(AA53, NPC_Scaling_Values!A:N, 14),0)</f>
        <v>70</v>
      </c>
      <c r="Q53" s="6">
        <f>VLOOKUP(AA53, NPC_Scaling_Values!A:N, 9)</f>
        <v>2.2</v>
      </c>
      <c r="R53" s="1">
        <v>1.0</v>
      </c>
      <c r="S53" s="1">
        <v>-1.0</v>
      </c>
      <c r="T53" s="7" t="b">
        <v>0</v>
      </c>
      <c r="U53" s="7" t="b">
        <v>0</v>
      </c>
      <c r="V53" s="7" t="b">
        <v>0</v>
      </c>
      <c r="Z53" s="1">
        <v>228001.0</v>
      </c>
      <c r="AA53" s="1">
        <v>7012.0</v>
      </c>
      <c r="AB53" s="1">
        <v>7412.0</v>
      </c>
      <c r="AC53" s="8">
        <v>0.0</v>
      </c>
    </row>
    <row r="54">
      <c r="A54" s="1" t="s">
        <v>50</v>
      </c>
      <c r="B54" s="1" t="s">
        <v>35</v>
      </c>
      <c r="C54" s="5">
        <f>ROUND( VLOOKUP(Z54, NPC_Raw_Data!A:D, 4)*VLOOKUP(AA54, NPC_Scaling_Values!A:C, 3) ,0)</f>
        <v>140</v>
      </c>
      <c r="D54" s="5">
        <f>ROUND( VLOOKUP(Z54, NPC_Raw_Data!A:E, 5)*VLOOKUP(AA54, NPC_Scaling_Values!A:D, 4),0)</f>
        <v>100</v>
      </c>
      <c r="E54" s="5">
        <f>ROUND( VLOOKUP(Z54, NPC_Raw_Data!A:L, 6) * VLOOKUP(AA54, NPC_Scaling_Values!A:N, 5),0)</f>
        <v>120</v>
      </c>
      <c r="F54" s="5">
        <f>ROUND( VLOOKUP(Z54, NPC_Raw_Data!A:L, 7) * VLOOKUP(AA54, NPC_Scaling_Values!A:N, 6),0)</f>
        <v>90</v>
      </c>
      <c r="G54" s="5">
        <f>ROUND( VLOOKUP(Z54, NPC_Raw_Data!A:L, 8) * VLOOKUP(AA54, NPC_Scaling_Values!A:N, 7),0)</f>
        <v>72</v>
      </c>
      <c r="H54" s="5">
        <f>ROUND( VLOOKUP(Z54, NPC_Raw_Data!A:L, 9) * VLOOKUP(AA54, NPC_Scaling_Values!A:N, 8),0)</f>
        <v>90</v>
      </c>
      <c r="I54" s="5">
        <v>-25.0</v>
      </c>
      <c r="J54" s="5">
        <v>0.0</v>
      </c>
      <c r="K54" s="5">
        <v>0.0</v>
      </c>
      <c r="L54" s="5">
        <f>ROUND( VLOOKUP(Z54, NPC_Raw_Data!A:O, 13),0)</f>
        <v>190</v>
      </c>
      <c r="M54" s="5">
        <f>ROUND( VLOOKUP(Z54, NPC_Raw_Data!A:O, 14),0)</f>
        <v>190</v>
      </c>
      <c r="N54" s="5">
        <f>ROUND( VLOOKUP(Z54, NPC_Raw_Data!A:O, 15),0)</f>
        <v>60</v>
      </c>
      <c r="O54" s="5">
        <f>ROUND( VLOOKUP(Z54, NPC_Raw_Data!A:Q, 16) * VLOOKUP(AA54, NPC_Scaling_Values!A:N, 14),0)</f>
        <v>111</v>
      </c>
      <c r="P54" s="2">
        <f>ROUND( VLOOKUP(Z54, NPC_Raw_Data!A:Q, 17) * VLOOKUP(AA54, NPC_Scaling_Values!A:N, 14),0)</f>
        <v>44</v>
      </c>
      <c r="Q54" s="6">
        <f>VLOOKUP(AA54, NPC_Scaling_Values!A:N, 9)</f>
        <v>1.375</v>
      </c>
      <c r="R54" s="1">
        <v>1.0</v>
      </c>
      <c r="S54" s="1">
        <v>-1.0</v>
      </c>
      <c r="T54" s="7" t="b">
        <v>0</v>
      </c>
      <c r="U54" s="7" t="b">
        <v>0</v>
      </c>
      <c r="V54" s="7" t="b">
        <v>0</v>
      </c>
      <c r="Z54" s="1">
        <v>120000.0</v>
      </c>
      <c r="AA54" s="1">
        <v>7004.0</v>
      </c>
      <c r="AB54" s="1">
        <v>7404.0</v>
      </c>
      <c r="AC54" s="12">
        <v>-1.0</v>
      </c>
    </row>
    <row r="55">
      <c r="A55" s="1" t="s">
        <v>81</v>
      </c>
      <c r="B55" s="1" t="s">
        <v>27</v>
      </c>
      <c r="C55" s="5">
        <f>ROUND( VLOOKUP(Z55, NPC_Raw_Data!A:D, 4)*VLOOKUP(AA55, NPC_Scaling_Values!A:C, 3) ,0)</f>
        <v>138</v>
      </c>
      <c r="D55" s="5">
        <f>ROUND( VLOOKUP(Z55, NPC_Raw_Data!A:E, 5)*VLOOKUP(AA55, NPC_Scaling_Values!A:D, 4),0)</f>
        <v>100</v>
      </c>
      <c r="E55" s="5">
        <f>ROUND( VLOOKUP(Z55, NPC_Raw_Data!A:L, 6) * VLOOKUP(AA55, NPC_Scaling_Values!A:N, 5),0)</f>
        <v>121</v>
      </c>
      <c r="F55" s="5">
        <f>ROUND( VLOOKUP(Z55, NPC_Raw_Data!A:L, 7) * VLOOKUP(AA55, NPC_Scaling_Values!A:N, 6),0)</f>
        <v>90</v>
      </c>
      <c r="G55" s="5">
        <f>ROUND( VLOOKUP(Z55, NPC_Raw_Data!A:L, 8) * VLOOKUP(AA55, NPC_Scaling_Values!A:N, 7),0)</f>
        <v>79</v>
      </c>
      <c r="H55" s="5">
        <f>ROUND( VLOOKUP(Z55, NPC_Raw_Data!A:L, 9) * VLOOKUP(AA55, NPC_Scaling_Values!A:N, 8),0)</f>
        <v>90</v>
      </c>
      <c r="I55" s="5">
        <v>0.0</v>
      </c>
      <c r="J55" s="5">
        <v>0.0</v>
      </c>
      <c r="K55" s="5">
        <v>0.0</v>
      </c>
      <c r="L55" s="5">
        <f>ROUND( VLOOKUP(Z55, NPC_Raw_Data!A:O, 13),0)</f>
        <v>125</v>
      </c>
      <c r="M55" s="5">
        <f>ROUND( VLOOKUP(Z55, NPC_Raw_Data!A:O, 14),0)</f>
        <v>125</v>
      </c>
      <c r="N55" s="5">
        <f>ROUND( VLOOKUP(Z55, NPC_Raw_Data!A:O, 15),0)</f>
        <v>98</v>
      </c>
      <c r="O55" s="5">
        <f>ROUND( VLOOKUP(Z55, NPC_Raw_Data!A:Q, 16) * VLOOKUP(AA55, NPC_Scaling_Values!A:N, 14),0)</f>
        <v>53</v>
      </c>
      <c r="P55" s="2">
        <f>ROUND( VLOOKUP(Z55, NPC_Raw_Data!A:Q, 17) * VLOOKUP(AA55, NPC_Scaling_Values!A:N, 14),0)</f>
        <v>42</v>
      </c>
      <c r="Q55" s="6">
        <f>VLOOKUP(AA55, NPC_Scaling_Values!A:N, 9)</f>
        <v>1.25</v>
      </c>
      <c r="R55" s="1">
        <v>1.5</v>
      </c>
      <c r="S55" s="1">
        <v>3.0</v>
      </c>
      <c r="T55" s="7" t="b">
        <v>0</v>
      </c>
      <c r="U55" s="7" t="b">
        <v>0</v>
      </c>
      <c r="V55" s="7" t="b">
        <v>0</v>
      </c>
      <c r="Z55" s="1">
        <v>252000.0</v>
      </c>
      <c r="AA55" s="1">
        <v>7003.0</v>
      </c>
      <c r="AB55" s="1">
        <v>7403.0</v>
      </c>
      <c r="AC55" s="8">
        <v>0.0</v>
      </c>
    </row>
    <row r="56">
      <c r="A56" s="1" t="s">
        <v>82</v>
      </c>
      <c r="B56" s="1" t="s">
        <v>27</v>
      </c>
      <c r="C56" s="5">
        <f>ROUND( VLOOKUP(Z56, NPC_Raw_Data!A:D, 4)*VLOOKUP(AA56, NPC_Scaling_Values!A:C, 3) ,0)</f>
        <v>138</v>
      </c>
      <c r="D56" s="5">
        <f>ROUND( VLOOKUP(Z56, NPC_Raw_Data!A:E, 5)*VLOOKUP(AA56, NPC_Scaling_Values!A:D, 4),0)</f>
        <v>100</v>
      </c>
      <c r="E56" s="5">
        <f>ROUND( VLOOKUP(Z56, NPC_Raw_Data!A:L, 6) * VLOOKUP(AA56, NPC_Scaling_Values!A:N, 5),0)</f>
        <v>121</v>
      </c>
      <c r="F56" s="5">
        <f>ROUND( VLOOKUP(Z56, NPC_Raw_Data!A:L, 7) * VLOOKUP(AA56, NPC_Scaling_Values!A:N, 6),0)</f>
        <v>90</v>
      </c>
      <c r="G56" s="5">
        <f>ROUND( VLOOKUP(Z56, NPC_Raw_Data!A:L, 8) * VLOOKUP(AA56, NPC_Scaling_Values!A:N, 7),0)</f>
        <v>79</v>
      </c>
      <c r="H56" s="5">
        <f>ROUND( VLOOKUP(Z56, NPC_Raw_Data!A:L, 9) * VLOOKUP(AA56, NPC_Scaling_Values!A:N, 8),0)</f>
        <v>90</v>
      </c>
      <c r="I56" s="5">
        <v>0.0</v>
      </c>
      <c r="J56" s="5">
        <v>0.0</v>
      </c>
      <c r="K56" s="5">
        <v>0.0</v>
      </c>
      <c r="L56" s="5">
        <f>ROUND( VLOOKUP(Z56, NPC_Raw_Data!A:O, 13),0)</f>
        <v>125</v>
      </c>
      <c r="M56" s="5">
        <f>ROUND( VLOOKUP(Z56, NPC_Raw_Data!A:O, 14),0)</f>
        <v>125</v>
      </c>
      <c r="N56" s="5">
        <f>ROUND( VLOOKUP(Z56, NPC_Raw_Data!A:O, 15),0)</f>
        <v>98</v>
      </c>
      <c r="O56" s="5">
        <f>ROUND( VLOOKUP(Z56, NPC_Raw_Data!A:Q, 16) * VLOOKUP(AA56, NPC_Scaling_Values!A:N, 14),0)</f>
        <v>53</v>
      </c>
      <c r="P56" s="2">
        <f>ROUND( VLOOKUP(Z56, NPC_Raw_Data!A:Q, 17) * VLOOKUP(AA56, NPC_Scaling_Values!A:N, 14),0)</f>
        <v>42</v>
      </c>
      <c r="Q56" s="6">
        <f>VLOOKUP(AA56, NPC_Scaling_Values!A:N, 9)</f>
        <v>1.25</v>
      </c>
      <c r="R56" s="1">
        <v>1.5</v>
      </c>
      <c r="S56" s="1">
        <v>6.0</v>
      </c>
      <c r="T56" s="7" t="b">
        <v>0</v>
      </c>
      <c r="U56" s="7" t="b">
        <v>0</v>
      </c>
      <c r="V56" s="7" t="b">
        <v>0</v>
      </c>
      <c r="Z56" s="1">
        <v>252001.0</v>
      </c>
      <c r="AA56" s="1">
        <v>7003.0</v>
      </c>
      <c r="AB56" s="1">
        <v>7403.0</v>
      </c>
      <c r="AC56" s="10">
        <v>7100.0</v>
      </c>
    </row>
    <row r="57">
      <c r="A57" s="2" t="s">
        <v>83</v>
      </c>
      <c r="B57" s="1" t="s">
        <v>53</v>
      </c>
      <c r="C57" s="5">
        <f>ROUND( VLOOKUP(Z57, NPC_Raw_Data!A:D, 4)*VLOOKUP(AA57, NPC_Scaling_Values!A:C, 3) ,0)</f>
        <v>124</v>
      </c>
      <c r="D57" s="5">
        <f>ROUND( VLOOKUP(Z57, NPC_Raw_Data!A:E, 5)*VLOOKUP(AA57, NPC_Scaling_Values!A:D, 4),0)</f>
        <v>100</v>
      </c>
      <c r="E57" s="5">
        <f>ROUND( VLOOKUP(Z57, NPC_Raw_Data!A:L, 6) * VLOOKUP(AA57, NPC_Scaling_Values!A:N, 5),0)</f>
        <v>128</v>
      </c>
      <c r="F57" s="5">
        <f>ROUND( VLOOKUP(Z57, NPC_Raw_Data!A:L, 7) * VLOOKUP(AA57, NPC_Scaling_Values!A:N, 6),0)</f>
        <v>90</v>
      </c>
      <c r="G57" s="5">
        <f>ROUND( VLOOKUP(Z57, NPC_Raw_Data!A:L, 8) * VLOOKUP(AA57, NPC_Scaling_Values!A:N, 7),0)</f>
        <v>101</v>
      </c>
      <c r="H57" s="5">
        <f>ROUND( VLOOKUP(Z57, NPC_Raw_Data!A:L, 9) * VLOOKUP(AA57, NPC_Scaling_Values!A:N, 8),0)</f>
        <v>97</v>
      </c>
      <c r="I57" s="5">
        <v>0.0</v>
      </c>
      <c r="J57" s="5">
        <v>0.0</v>
      </c>
      <c r="K57" s="5">
        <v>0.0</v>
      </c>
      <c r="L57" s="5">
        <f>ROUND( VLOOKUP(Z57, NPC_Raw_Data!A:O, 13),0)</f>
        <v>440</v>
      </c>
      <c r="M57" s="5">
        <f>ROUND( VLOOKUP(Z57, NPC_Raw_Data!A:O, 14),0)</f>
        <v>440</v>
      </c>
      <c r="N57" s="5">
        <f>ROUND( VLOOKUP(Z57, NPC_Raw_Data!A:O, 15),0)</f>
        <v>87</v>
      </c>
      <c r="O57" s="5">
        <f>ROUND( VLOOKUP(Z57, NPC_Raw_Data!A:Q, 16) * VLOOKUP(AA57, NPC_Scaling_Values!A:N, 14),0)</f>
        <v>138</v>
      </c>
      <c r="P57" s="2">
        <f>ROUND( VLOOKUP(Z57, NPC_Raw_Data!A:Q, 17) * VLOOKUP(AA57, NPC_Scaling_Values!A:N, 14),0)</f>
        <v>55</v>
      </c>
      <c r="Q57" s="6">
        <f>VLOOKUP(AA57, NPC_Scaling_Values!A:N, 9)</f>
        <v>1.8</v>
      </c>
      <c r="R57" s="1">
        <v>1.0</v>
      </c>
      <c r="S57" s="1">
        <v>-1.0</v>
      </c>
      <c r="T57" s="7" t="b">
        <v>0</v>
      </c>
      <c r="U57" s="7" t="b">
        <v>0</v>
      </c>
      <c r="V57" s="7" t="b">
        <v>0</v>
      </c>
      <c r="Z57" s="1">
        <v>338000.0</v>
      </c>
      <c r="AA57" s="1">
        <v>7008.0</v>
      </c>
      <c r="AB57" s="1">
        <v>7408.0</v>
      </c>
      <c r="AC57" s="8">
        <v>0.0</v>
      </c>
    </row>
    <row r="58">
      <c r="A58" s="1" t="s">
        <v>54</v>
      </c>
      <c r="B58" s="1" t="s">
        <v>35</v>
      </c>
      <c r="C58" s="5">
        <f>ROUND( VLOOKUP(Z58, NPC_Raw_Data!A:D, 4)*VLOOKUP(AA58, NPC_Scaling_Values!A:C, 3) ,0)</f>
        <v>74</v>
      </c>
      <c r="D58" s="5">
        <f>ROUND( VLOOKUP(Z58, NPC_Raw_Data!A:E, 5)*VLOOKUP(AA58, NPC_Scaling_Values!A:D, 4),0)</f>
        <v>50</v>
      </c>
      <c r="E58" s="5">
        <f>ROUND( VLOOKUP(Z58, NPC_Raw_Data!A:L, 6) * VLOOKUP(AA58, NPC_Scaling_Values!A:N, 5),0)</f>
        <v>129</v>
      </c>
      <c r="F58" s="5">
        <f>ROUND( VLOOKUP(Z58, NPC_Raw_Data!A:L, 7) * VLOOKUP(AA58, NPC_Scaling_Values!A:N, 6),0)</f>
        <v>97</v>
      </c>
      <c r="G58" s="5">
        <f>ROUND( VLOOKUP(Z58, NPC_Raw_Data!A:L, 8) * VLOOKUP(AA58, NPC_Scaling_Values!A:N, 7),0)</f>
        <v>90</v>
      </c>
      <c r="H58" s="5">
        <f>ROUND( VLOOKUP(Z58, NPC_Raw_Data!A:L, 9) * VLOOKUP(AA58, NPC_Scaling_Values!A:N, 8),0)</f>
        <v>97</v>
      </c>
      <c r="I58" s="5">
        <v>0.0</v>
      </c>
      <c r="J58" s="5">
        <v>0.0</v>
      </c>
      <c r="K58" s="5">
        <v>0.0</v>
      </c>
      <c r="L58" s="5">
        <f>ROUND( VLOOKUP(Z58, NPC_Raw_Data!A:O, 13),0)</f>
        <v>66</v>
      </c>
      <c r="M58" s="5">
        <f>ROUND( VLOOKUP(Z58, NPC_Raw_Data!A:O, 14),0)</f>
        <v>66</v>
      </c>
      <c r="N58" s="5">
        <f>ROUND( VLOOKUP(Z58, NPC_Raw_Data!A:O, 15),0)</f>
        <v>66</v>
      </c>
      <c r="O58" s="5">
        <f>ROUND( VLOOKUP(Z58, NPC_Raw_Data!A:Q, 16) * VLOOKUP(AA58, NPC_Scaling_Values!A:N, 14),0)</f>
        <v>56</v>
      </c>
      <c r="P58" s="2">
        <f>ROUND( VLOOKUP(Z58, NPC_Raw_Data!A:Q, 17) * VLOOKUP(AA58, NPC_Scaling_Values!A:N, 14),0)</f>
        <v>44</v>
      </c>
      <c r="Q58" s="6">
        <f>VLOOKUP(AA58, NPC_Scaling_Values!A:N, 9)</f>
        <v>1.375</v>
      </c>
      <c r="R58" s="1">
        <v>1.5</v>
      </c>
      <c r="S58" s="1">
        <v>6.0</v>
      </c>
      <c r="T58" s="7" t="b">
        <v>0</v>
      </c>
      <c r="U58" s="7" t="b">
        <v>0</v>
      </c>
      <c r="V58" s="7" t="b">
        <v>0</v>
      </c>
      <c r="Z58" s="1">
        <v>250030.0</v>
      </c>
      <c r="AA58" s="1">
        <v>7004.0</v>
      </c>
      <c r="AB58" s="1">
        <v>7404.0</v>
      </c>
      <c r="AC58" s="8">
        <v>0.0</v>
      </c>
    </row>
    <row r="59">
      <c r="A59" s="1" t="s">
        <v>56</v>
      </c>
      <c r="B59" s="1" t="s">
        <v>35</v>
      </c>
      <c r="C59" s="5">
        <f>ROUND( VLOOKUP(Z59, NPC_Raw_Data!A:D, 4)*VLOOKUP(AA59, NPC_Scaling_Values!A:C, 3) ,0)</f>
        <v>74</v>
      </c>
      <c r="D59" s="5">
        <f>ROUND( VLOOKUP(Z59, NPC_Raw_Data!A:E, 5)*VLOOKUP(AA59, NPC_Scaling_Values!A:D, 4),0)</f>
        <v>50</v>
      </c>
      <c r="E59" s="5">
        <f>ROUND( VLOOKUP(Z59, NPC_Raw_Data!A:L, 6) * VLOOKUP(AA59, NPC_Scaling_Values!A:N, 5),0)</f>
        <v>129</v>
      </c>
      <c r="F59" s="5">
        <f>ROUND( VLOOKUP(Z59, NPC_Raw_Data!A:L, 7) * VLOOKUP(AA59, NPC_Scaling_Values!A:N, 6),0)</f>
        <v>97</v>
      </c>
      <c r="G59" s="5">
        <f>ROUND( VLOOKUP(Z59, NPC_Raw_Data!A:L, 8) * VLOOKUP(AA59, NPC_Scaling_Values!A:N, 7),0)</f>
        <v>104</v>
      </c>
      <c r="H59" s="5">
        <f>ROUND( VLOOKUP(Z59, NPC_Raw_Data!A:L, 9) * VLOOKUP(AA59, NPC_Scaling_Values!A:N, 8),0)</f>
        <v>97</v>
      </c>
      <c r="I59" s="5">
        <v>0.0</v>
      </c>
      <c r="J59" s="5">
        <v>0.0</v>
      </c>
      <c r="K59" s="5">
        <v>0.0</v>
      </c>
      <c r="L59" s="5">
        <f>ROUND( VLOOKUP(Z59, NPC_Raw_Data!A:O, 13),0)</f>
        <v>66</v>
      </c>
      <c r="M59" s="5">
        <f>ROUND( VLOOKUP(Z59, NPC_Raw_Data!A:O, 14),0)</f>
        <v>66</v>
      </c>
      <c r="N59" s="5">
        <f>ROUND( VLOOKUP(Z59, NPC_Raw_Data!A:O, 15),0)</f>
        <v>66</v>
      </c>
      <c r="O59" s="5">
        <f>ROUND( VLOOKUP(Z59, NPC_Raw_Data!A:Q, 16) * VLOOKUP(AA59, NPC_Scaling_Values!A:N, 14),0)</f>
        <v>56</v>
      </c>
      <c r="P59" s="2">
        <f>ROUND( VLOOKUP(Z59, NPC_Raw_Data!A:Q, 17) * VLOOKUP(AA59, NPC_Scaling_Values!A:N, 14),0)</f>
        <v>44</v>
      </c>
      <c r="Q59" s="6">
        <f>VLOOKUP(AA59, NPC_Scaling_Values!A:N, 9)</f>
        <v>1.375</v>
      </c>
      <c r="R59" s="1">
        <v>1.5</v>
      </c>
      <c r="S59" s="1">
        <v>6.0</v>
      </c>
      <c r="T59" s="7" t="b">
        <v>0</v>
      </c>
      <c r="U59" s="7" t="b">
        <v>0</v>
      </c>
      <c r="V59" s="7" t="b">
        <v>0</v>
      </c>
      <c r="Z59" s="1">
        <v>250031.0</v>
      </c>
      <c r="AA59" s="1">
        <v>7004.0</v>
      </c>
      <c r="AB59" s="1">
        <v>7404.0</v>
      </c>
      <c r="AC59" s="8">
        <v>0.0</v>
      </c>
    </row>
    <row r="60">
      <c r="A60" s="1" t="s">
        <v>68</v>
      </c>
      <c r="B60" s="1" t="s">
        <v>35</v>
      </c>
      <c r="C60" s="5">
        <f>ROUND( VLOOKUP(Z60, NPC_Raw_Data!A:D, 4)*VLOOKUP(AA60, NPC_Scaling_Values!A:C, 3) ,0)</f>
        <v>74</v>
      </c>
      <c r="D60" s="5">
        <f>ROUND( VLOOKUP(Z60, NPC_Raw_Data!A:E, 5)*VLOOKUP(AA60, NPC_Scaling_Values!A:D, 4),0)</f>
        <v>50</v>
      </c>
      <c r="E60" s="5">
        <f>ROUND( VLOOKUP(Z60, NPC_Raw_Data!A:L, 6) * VLOOKUP(AA60, NPC_Scaling_Values!A:N, 5),0)</f>
        <v>129</v>
      </c>
      <c r="F60" s="5">
        <f>ROUND( VLOOKUP(Z60, NPC_Raw_Data!A:L, 7) * VLOOKUP(AA60, NPC_Scaling_Values!A:N, 6),0)</f>
        <v>97</v>
      </c>
      <c r="G60" s="5">
        <f>ROUND( VLOOKUP(Z60, NPC_Raw_Data!A:L, 8) * VLOOKUP(AA60, NPC_Scaling_Values!A:N, 7),0)</f>
        <v>90</v>
      </c>
      <c r="H60" s="5">
        <f>ROUND( VLOOKUP(Z60, NPC_Raw_Data!A:L, 9) * VLOOKUP(AA60, NPC_Scaling_Values!A:N, 8),0)</f>
        <v>97</v>
      </c>
      <c r="I60" s="5">
        <v>0.0</v>
      </c>
      <c r="J60" s="5">
        <v>0.0</v>
      </c>
      <c r="K60" s="5">
        <v>0.0</v>
      </c>
      <c r="L60" s="5">
        <f>ROUND( VLOOKUP(Z60, NPC_Raw_Data!A:O, 13),0)</f>
        <v>66</v>
      </c>
      <c r="M60" s="5">
        <f>ROUND( VLOOKUP(Z60, NPC_Raw_Data!A:O, 14),0)</f>
        <v>66</v>
      </c>
      <c r="N60" s="5">
        <f>ROUND( VLOOKUP(Z60, NPC_Raw_Data!A:O, 15),0)</f>
        <v>66</v>
      </c>
      <c r="O60" s="5">
        <f>ROUND( VLOOKUP(Z60, NPC_Raw_Data!A:Q, 16) * VLOOKUP(AA60, NPC_Scaling_Values!A:N, 14),0)</f>
        <v>56</v>
      </c>
      <c r="P60" s="2">
        <f>ROUND( VLOOKUP(Z60, NPC_Raw_Data!A:Q, 17) * VLOOKUP(AA60, NPC_Scaling_Values!A:N, 14),0)</f>
        <v>44</v>
      </c>
      <c r="Q60" s="6">
        <f>VLOOKUP(AA60, NPC_Scaling_Values!A:N, 9)</f>
        <v>1.375</v>
      </c>
      <c r="R60" s="1">
        <v>1.5</v>
      </c>
      <c r="S60" s="1">
        <v>10.0</v>
      </c>
      <c r="T60" s="7" t="b">
        <v>0</v>
      </c>
      <c r="U60" s="7" t="b">
        <v>0</v>
      </c>
      <c r="V60" s="7" t="b">
        <v>0</v>
      </c>
      <c r="Z60" s="1">
        <v>250032.0</v>
      </c>
      <c r="AA60" s="1">
        <v>7004.0</v>
      </c>
      <c r="AB60" s="1">
        <v>7404.0</v>
      </c>
      <c r="AC60" s="10">
        <v>7100.0</v>
      </c>
    </row>
    <row r="61">
      <c r="A61" s="1" t="s">
        <v>84</v>
      </c>
      <c r="B61" s="1" t="s">
        <v>35</v>
      </c>
      <c r="C61" s="5">
        <f>ROUND( VLOOKUP(Z61, NPC_Raw_Data!A:D, 4)*VLOOKUP(AA61, NPC_Scaling_Values!A:C, 3) ,0)</f>
        <v>74</v>
      </c>
      <c r="D61" s="5">
        <f>ROUND( VLOOKUP(Z61, NPC_Raw_Data!A:E, 5)*VLOOKUP(AA61, NPC_Scaling_Values!A:D, 4),0)</f>
        <v>50</v>
      </c>
      <c r="E61" s="5">
        <f>ROUND( VLOOKUP(Z61, NPC_Raw_Data!A:L, 6) * VLOOKUP(AA61, NPC_Scaling_Values!A:N, 5),0)</f>
        <v>129</v>
      </c>
      <c r="F61" s="5">
        <f>ROUND( VLOOKUP(Z61, NPC_Raw_Data!A:L, 7) * VLOOKUP(AA61, NPC_Scaling_Values!A:N, 6),0)</f>
        <v>97</v>
      </c>
      <c r="G61" s="5">
        <f>ROUND( VLOOKUP(Z61, NPC_Raw_Data!A:L, 8) * VLOOKUP(AA61, NPC_Scaling_Values!A:N, 7),0)</f>
        <v>104</v>
      </c>
      <c r="H61" s="5">
        <f>ROUND( VLOOKUP(Z61, NPC_Raw_Data!A:L, 9) * VLOOKUP(AA61, NPC_Scaling_Values!A:N, 8),0)</f>
        <v>97</v>
      </c>
      <c r="I61" s="5">
        <v>0.0</v>
      </c>
      <c r="J61" s="5">
        <v>0.0</v>
      </c>
      <c r="K61" s="5">
        <v>0.0</v>
      </c>
      <c r="L61" s="5">
        <f>ROUND( VLOOKUP(Z61, NPC_Raw_Data!A:O, 13),0)</f>
        <v>66</v>
      </c>
      <c r="M61" s="5">
        <f>ROUND( VLOOKUP(Z61, NPC_Raw_Data!A:O, 14),0)</f>
        <v>66</v>
      </c>
      <c r="N61" s="5">
        <f>ROUND( VLOOKUP(Z61, NPC_Raw_Data!A:O, 15),0)</f>
        <v>66</v>
      </c>
      <c r="O61" s="5">
        <f>ROUND( VLOOKUP(Z61, NPC_Raw_Data!A:Q, 16) * VLOOKUP(AA61, NPC_Scaling_Values!A:N, 14),0)</f>
        <v>56</v>
      </c>
      <c r="P61" s="2">
        <f>ROUND( VLOOKUP(Z61, NPC_Raw_Data!A:Q, 17) * VLOOKUP(AA61, NPC_Scaling_Values!A:N, 14),0)</f>
        <v>44</v>
      </c>
      <c r="Q61" s="6">
        <f>VLOOKUP(AA61, NPC_Scaling_Values!A:N, 9)</f>
        <v>1.375</v>
      </c>
      <c r="R61" s="1">
        <v>1.5</v>
      </c>
      <c r="S61" s="1">
        <v>10.0</v>
      </c>
      <c r="T61" s="7" t="b">
        <v>0</v>
      </c>
      <c r="U61" s="7" t="b">
        <v>0</v>
      </c>
      <c r="V61" s="7" t="b">
        <v>0</v>
      </c>
      <c r="Z61" s="1">
        <v>250033.0</v>
      </c>
      <c r="AA61" s="1">
        <v>7004.0</v>
      </c>
      <c r="AB61" s="1">
        <v>7404.0</v>
      </c>
      <c r="AC61" s="10">
        <v>7100.0</v>
      </c>
    </row>
    <row r="62">
      <c r="A62" s="1" t="s">
        <v>85</v>
      </c>
      <c r="B62" s="1" t="s">
        <v>35</v>
      </c>
      <c r="C62" s="5">
        <f>ROUND( VLOOKUP(Z62, NPC_Raw_Data!A:D, 4)*VLOOKUP(AA62, NPC_Scaling_Values!A:C, 3) ,0)</f>
        <v>693</v>
      </c>
      <c r="D62" s="5">
        <f>ROUND( VLOOKUP(Z62, NPC_Raw_Data!A:E, 5)*VLOOKUP(AA62, NPC_Scaling_Values!A:D, 4),0)</f>
        <v>1000</v>
      </c>
      <c r="E62" s="5">
        <f>ROUND( VLOOKUP(Z62, NPC_Raw_Data!A:L, 6) * VLOOKUP(AA62, NPC_Scaling_Values!A:N, 5),0)</f>
        <v>130</v>
      </c>
      <c r="F62" s="5">
        <f>ROUND( VLOOKUP(Z62, NPC_Raw_Data!A:L, 7) * VLOOKUP(AA62, NPC_Scaling_Values!A:N, 6),0)</f>
        <v>99</v>
      </c>
      <c r="G62" s="5">
        <f>ROUND( VLOOKUP(Z62, NPC_Raw_Data!A:L, 8) * VLOOKUP(AA62, NPC_Scaling_Values!A:N, 7),0)</f>
        <v>78</v>
      </c>
      <c r="H62" s="5">
        <f>ROUND( VLOOKUP(Z62, NPC_Raw_Data!A:L, 9) * VLOOKUP(AA62, NPC_Scaling_Values!A:N, 8),0)</f>
        <v>99</v>
      </c>
      <c r="I62" s="5">
        <v>-25.0</v>
      </c>
      <c r="J62" s="5">
        <v>0.0</v>
      </c>
      <c r="K62" s="5">
        <v>0.0</v>
      </c>
      <c r="L62" s="5">
        <f>ROUND( VLOOKUP(Z62, NPC_Raw_Data!A:O, 13),0)</f>
        <v>280</v>
      </c>
      <c r="M62" s="5">
        <f>ROUND( VLOOKUP(Z62, NPC_Raw_Data!A:O, 14),0)</f>
        <v>280</v>
      </c>
      <c r="N62" s="5">
        <f>ROUND( VLOOKUP(Z62, NPC_Raw_Data!A:O, 15),0)</f>
        <v>72</v>
      </c>
      <c r="O62" s="5">
        <f>ROUND( VLOOKUP(Z62, NPC_Raw_Data!A:Q, 16) * VLOOKUP(AA62, NPC_Scaling_Values!A:N, 14),0)</f>
        <v>111</v>
      </c>
      <c r="P62" s="2">
        <f>ROUND( VLOOKUP(Z62, NPC_Raw_Data!A:Q, 17) * VLOOKUP(AA62, NPC_Scaling_Values!A:N, 14),0)</f>
        <v>44</v>
      </c>
      <c r="Q62" s="6">
        <f>VLOOKUP(AA62, NPC_Scaling_Values!A:N, 9)</f>
        <v>1.375</v>
      </c>
      <c r="R62" s="1">
        <v>1.0</v>
      </c>
      <c r="S62" s="1">
        <v>-1.0</v>
      </c>
      <c r="T62" s="7" t="b">
        <v>0</v>
      </c>
      <c r="U62" s="7" t="b">
        <v>0</v>
      </c>
      <c r="V62" s="7" t="b">
        <v>0</v>
      </c>
      <c r="Z62" s="1">
        <v>120200.0</v>
      </c>
      <c r="AA62" s="1">
        <v>7004.0</v>
      </c>
      <c r="AB62" s="1">
        <v>7404.0</v>
      </c>
      <c r="AC62" s="8">
        <v>0.0</v>
      </c>
    </row>
    <row r="63">
      <c r="A63" s="1" t="s">
        <v>72</v>
      </c>
      <c r="B63" s="1" t="s">
        <v>27</v>
      </c>
      <c r="C63" s="5">
        <f>ROUND( VLOOKUP(Z63, NPC_Raw_Data!A:D, 4)*VLOOKUP(AA63, NPC_Scaling_Values!A:C, 3) ,0)</f>
        <v>102</v>
      </c>
      <c r="D63" s="5">
        <f>ROUND( VLOOKUP(Z63, NPC_Raw_Data!A:E, 5)*VLOOKUP(AA63, NPC_Scaling_Values!A:D, 4),0)</f>
        <v>100</v>
      </c>
      <c r="E63" s="5">
        <f>ROUND( VLOOKUP(Z63, NPC_Raw_Data!A:L, 6) * VLOOKUP(AA63, NPC_Scaling_Values!A:N, 5),0)</f>
        <v>131</v>
      </c>
      <c r="F63" s="5">
        <f>ROUND( VLOOKUP(Z63, NPC_Raw_Data!A:L, 7) * VLOOKUP(AA63, NPC_Scaling_Values!A:N, 6),0)</f>
        <v>98</v>
      </c>
      <c r="G63" s="5">
        <f>ROUND( VLOOKUP(Z63, NPC_Raw_Data!A:L, 8) * VLOOKUP(AA63, NPC_Scaling_Values!A:N, 7),0)</f>
        <v>91</v>
      </c>
      <c r="H63" s="5">
        <f>ROUND( VLOOKUP(Z63, NPC_Raw_Data!A:L, 9) * VLOOKUP(AA63, NPC_Scaling_Values!A:N, 8),0)</f>
        <v>91</v>
      </c>
      <c r="I63" s="5">
        <v>0.0</v>
      </c>
      <c r="J63" s="5">
        <v>0.0</v>
      </c>
      <c r="K63" s="5">
        <v>0.0</v>
      </c>
      <c r="L63" s="5">
        <f>ROUND( VLOOKUP(Z63, NPC_Raw_Data!A:O, 13),0)</f>
        <v>76</v>
      </c>
      <c r="M63" s="5">
        <f>ROUND( VLOOKUP(Z63, NPC_Raw_Data!A:O, 14),0)</f>
        <v>76</v>
      </c>
      <c r="N63" s="5">
        <f>ROUND( VLOOKUP(Z63, NPC_Raw_Data!A:O, 15),0)</f>
        <v>76</v>
      </c>
      <c r="O63" s="5">
        <f>ROUND( VLOOKUP(Z63, NPC_Raw_Data!A:Q, 16) * VLOOKUP(AA63, NPC_Scaling_Values!A:N, 14),0)</f>
        <v>53</v>
      </c>
      <c r="P63" s="2">
        <f>ROUND( VLOOKUP(Z63, NPC_Raw_Data!A:Q, 17) * VLOOKUP(AA63, NPC_Scaling_Values!A:N, 14),0)</f>
        <v>42</v>
      </c>
      <c r="Q63" s="6">
        <f>VLOOKUP(AA63, NPC_Scaling_Values!A:N, 9)</f>
        <v>1.25</v>
      </c>
      <c r="R63" s="1">
        <v>1.3</v>
      </c>
      <c r="S63" s="1">
        <v>6.0</v>
      </c>
      <c r="T63" s="7" t="b">
        <v>0</v>
      </c>
      <c r="U63" s="7" t="b">
        <v>0</v>
      </c>
      <c r="V63" s="7" t="b">
        <v>0</v>
      </c>
      <c r="Z63" s="1">
        <v>255040.0</v>
      </c>
      <c r="AA63" s="1">
        <v>7003.0</v>
      </c>
      <c r="AB63" s="1">
        <v>7403.0</v>
      </c>
      <c r="AC63" s="8">
        <v>0.0</v>
      </c>
    </row>
    <row r="64">
      <c r="A64" s="1" t="s">
        <v>73</v>
      </c>
      <c r="B64" s="1" t="s">
        <v>27</v>
      </c>
      <c r="C64" s="5">
        <f>ROUND( VLOOKUP(Z64, NPC_Raw_Data!A:D, 4)*VLOOKUP(AA64, NPC_Scaling_Values!A:C, 3) ,0)</f>
        <v>102</v>
      </c>
      <c r="D64" s="5">
        <f>ROUND( VLOOKUP(Z64, NPC_Raw_Data!A:E, 5)*VLOOKUP(AA64, NPC_Scaling_Values!A:D, 4),0)</f>
        <v>80</v>
      </c>
      <c r="E64" s="5">
        <f>ROUND( VLOOKUP(Z64, NPC_Raw_Data!A:L, 6) * VLOOKUP(AA64, NPC_Scaling_Values!A:N, 5),0)</f>
        <v>131</v>
      </c>
      <c r="F64" s="5">
        <f>ROUND( VLOOKUP(Z64, NPC_Raw_Data!A:L, 7) * VLOOKUP(AA64, NPC_Scaling_Values!A:N, 6),0)</f>
        <v>98</v>
      </c>
      <c r="G64" s="5">
        <f>ROUND( VLOOKUP(Z64, NPC_Raw_Data!A:L, 8) * VLOOKUP(AA64, NPC_Scaling_Values!A:N, 7),0)</f>
        <v>91</v>
      </c>
      <c r="H64" s="5">
        <f>ROUND( VLOOKUP(Z64, NPC_Raw_Data!A:L, 9) * VLOOKUP(AA64, NPC_Scaling_Values!A:N, 8),0)</f>
        <v>91</v>
      </c>
      <c r="I64" s="5">
        <v>0.0</v>
      </c>
      <c r="J64" s="5">
        <v>0.0</v>
      </c>
      <c r="K64" s="5">
        <v>0.0</v>
      </c>
      <c r="L64" s="5">
        <f>ROUND( VLOOKUP(Z64, NPC_Raw_Data!A:O, 13),0)</f>
        <v>76</v>
      </c>
      <c r="M64" s="5">
        <f>ROUND( VLOOKUP(Z64, NPC_Raw_Data!A:O, 14),0)</f>
        <v>76</v>
      </c>
      <c r="N64" s="5">
        <f>ROUND( VLOOKUP(Z64, NPC_Raw_Data!A:O, 15),0)</f>
        <v>76</v>
      </c>
      <c r="O64" s="5">
        <f>ROUND( VLOOKUP(Z64, NPC_Raw_Data!A:Q, 16) * VLOOKUP(AA64, NPC_Scaling_Values!A:N, 14),0)</f>
        <v>53</v>
      </c>
      <c r="P64" s="2">
        <f>ROUND( VLOOKUP(Z64, NPC_Raw_Data!A:Q, 17) * VLOOKUP(AA64, NPC_Scaling_Values!A:N, 14),0)</f>
        <v>42</v>
      </c>
      <c r="Q64" s="6">
        <f>VLOOKUP(AA64, NPC_Scaling_Values!A:N, 9)</f>
        <v>1.25</v>
      </c>
      <c r="R64" s="1">
        <v>1.3</v>
      </c>
      <c r="S64" s="1">
        <v>6.0</v>
      </c>
      <c r="T64" s="7" t="b">
        <v>0</v>
      </c>
      <c r="U64" s="7" t="b">
        <v>0</v>
      </c>
      <c r="V64" s="7" t="b">
        <v>0</v>
      </c>
      <c r="Z64" s="1">
        <v>255041.0</v>
      </c>
      <c r="AA64" s="1">
        <v>7003.0</v>
      </c>
      <c r="AB64" s="1">
        <v>7403.0</v>
      </c>
      <c r="AC64" s="8">
        <v>0.0</v>
      </c>
    </row>
    <row r="65">
      <c r="A65" s="1" t="s">
        <v>74</v>
      </c>
      <c r="B65" s="1" t="s">
        <v>27</v>
      </c>
      <c r="C65" s="5">
        <f>ROUND( VLOOKUP(Z65, NPC_Raw_Data!A:D, 4)*VLOOKUP(AA65, NPC_Scaling_Values!A:C, 3) ,0)</f>
        <v>102</v>
      </c>
      <c r="D65" s="5">
        <f>ROUND( VLOOKUP(Z65, NPC_Raw_Data!A:E, 5)*VLOOKUP(AA65, NPC_Scaling_Values!A:D, 4),0)</f>
        <v>80</v>
      </c>
      <c r="E65" s="5">
        <f>ROUND( VLOOKUP(Z65, NPC_Raw_Data!A:L, 6) * VLOOKUP(AA65, NPC_Scaling_Values!A:N, 5),0)</f>
        <v>131</v>
      </c>
      <c r="F65" s="5">
        <f>ROUND( VLOOKUP(Z65, NPC_Raw_Data!A:L, 7) * VLOOKUP(AA65, NPC_Scaling_Values!A:N, 6),0)</f>
        <v>98</v>
      </c>
      <c r="G65" s="5">
        <f>ROUND( VLOOKUP(Z65, NPC_Raw_Data!A:L, 8) * VLOOKUP(AA65, NPC_Scaling_Values!A:N, 7),0)</f>
        <v>91</v>
      </c>
      <c r="H65" s="5">
        <f>ROUND( VLOOKUP(Z65, NPC_Raw_Data!A:L, 9) * VLOOKUP(AA65, NPC_Scaling_Values!A:N, 8),0)</f>
        <v>91</v>
      </c>
      <c r="I65" s="5">
        <v>0.0</v>
      </c>
      <c r="J65" s="5">
        <v>0.0</v>
      </c>
      <c r="K65" s="5">
        <v>0.0</v>
      </c>
      <c r="L65" s="5">
        <f>ROUND( VLOOKUP(Z65, NPC_Raw_Data!A:O, 13),0)</f>
        <v>76</v>
      </c>
      <c r="M65" s="5">
        <f>ROUND( VLOOKUP(Z65, NPC_Raw_Data!A:O, 14),0)</f>
        <v>76</v>
      </c>
      <c r="N65" s="5">
        <f>ROUND( VLOOKUP(Z65, NPC_Raw_Data!A:O, 15),0)</f>
        <v>76</v>
      </c>
      <c r="O65" s="5">
        <f>ROUND( VLOOKUP(Z65, NPC_Raw_Data!A:Q, 16) * VLOOKUP(AA65, NPC_Scaling_Values!A:N, 14),0)</f>
        <v>53</v>
      </c>
      <c r="P65" s="2">
        <f>ROUND( VLOOKUP(Z65, NPC_Raw_Data!A:Q, 17) * VLOOKUP(AA65, NPC_Scaling_Values!A:N, 14),0)</f>
        <v>42</v>
      </c>
      <c r="Q65" s="6">
        <f>VLOOKUP(AA65, NPC_Scaling_Values!A:N, 9)</f>
        <v>1.25</v>
      </c>
      <c r="R65" s="1">
        <v>1.3</v>
      </c>
      <c r="S65" s="1">
        <v>6.0</v>
      </c>
      <c r="T65" s="7" t="b">
        <v>0</v>
      </c>
      <c r="U65" s="7" t="b">
        <v>0</v>
      </c>
      <c r="V65" s="7" t="b">
        <v>0</v>
      </c>
      <c r="Z65" s="1">
        <v>255042.0</v>
      </c>
      <c r="AA65" s="1">
        <v>7003.0</v>
      </c>
      <c r="AB65" s="1">
        <v>7403.0</v>
      </c>
      <c r="AC65" s="8">
        <v>0.0</v>
      </c>
    </row>
    <row r="66">
      <c r="A66" s="1" t="s">
        <v>86</v>
      </c>
      <c r="B66" s="1" t="s">
        <v>27</v>
      </c>
      <c r="C66" s="5">
        <f>ROUND( VLOOKUP(Z66, NPC_Raw_Data!A:D, 4)*VLOOKUP(AA66, NPC_Scaling_Values!A:C, 3) ,0)</f>
        <v>102</v>
      </c>
      <c r="D66" s="5">
        <f>ROUND( VLOOKUP(Z66, NPC_Raw_Data!A:E, 5)*VLOOKUP(AA66, NPC_Scaling_Values!A:D, 4),0)</f>
        <v>100</v>
      </c>
      <c r="E66" s="5">
        <f>ROUND( VLOOKUP(Z66, NPC_Raw_Data!A:L, 6) * VLOOKUP(AA66, NPC_Scaling_Values!A:N, 5),0)</f>
        <v>131</v>
      </c>
      <c r="F66" s="5">
        <f>ROUND( VLOOKUP(Z66, NPC_Raw_Data!A:L, 7) * VLOOKUP(AA66, NPC_Scaling_Values!A:N, 6),0)</f>
        <v>98</v>
      </c>
      <c r="G66" s="5">
        <f>ROUND( VLOOKUP(Z66, NPC_Raw_Data!A:L, 8) * VLOOKUP(AA66, NPC_Scaling_Values!A:N, 7),0)</f>
        <v>91</v>
      </c>
      <c r="H66" s="5">
        <f>ROUND( VLOOKUP(Z66, NPC_Raw_Data!A:L, 9) * VLOOKUP(AA66, NPC_Scaling_Values!A:N, 8),0)</f>
        <v>91</v>
      </c>
      <c r="I66" s="5">
        <v>0.0</v>
      </c>
      <c r="J66" s="5">
        <v>0.0</v>
      </c>
      <c r="K66" s="5">
        <v>0.0</v>
      </c>
      <c r="L66" s="5">
        <f>ROUND( VLOOKUP(Z66, NPC_Raw_Data!A:O, 13),0)</f>
        <v>76</v>
      </c>
      <c r="M66" s="5">
        <f>ROUND( VLOOKUP(Z66, NPC_Raw_Data!A:O, 14),0)</f>
        <v>76</v>
      </c>
      <c r="N66" s="5">
        <f>ROUND( VLOOKUP(Z66, NPC_Raw_Data!A:O, 15),0)</f>
        <v>76</v>
      </c>
      <c r="O66" s="5">
        <f>ROUND( VLOOKUP(Z66, NPC_Raw_Data!A:Q, 16) * VLOOKUP(AA66, NPC_Scaling_Values!A:N, 14),0)</f>
        <v>53</v>
      </c>
      <c r="P66" s="2">
        <f>ROUND( VLOOKUP(Z66, NPC_Raw_Data!A:Q, 17) * VLOOKUP(AA66, NPC_Scaling_Values!A:N, 14),0)</f>
        <v>42</v>
      </c>
      <c r="Q66" s="6">
        <f>VLOOKUP(AA66, NPC_Scaling_Values!A:N, 9)</f>
        <v>1.25</v>
      </c>
      <c r="R66" s="1">
        <v>1.3</v>
      </c>
      <c r="S66" s="1">
        <v>10.0</v>
      </c>
      <c r="T66" s="7" t="b">
        <v>0</v>
      </c>
      <c r="U66" s="7" t="b">
        <v>0</v>
      </c>
      <c r="V66" s="7" t="b">
        <v>0</v>
      </c>
      <c r="Z66" s="1">
        <v>255043.0</v>
      </c>
      <c r="AA66" s="1">
        <v>7003.0</v>
      </c>
      <c r="AB66" s="1">
        <v>7403.0</v>
      </c>
      <c r="AC66" s="10">
        <v>7100.0</v>
      </c>
    </row>
    <row r="67">
      <c r="A67" s="1" t="s">
        <v>87</v>
      </c>
      <c r="B67" s="1" t="s">
        <v>27</v>
      </c>
      <c r="C67" s="5">
        <f>ROUND( VLOOKUP(Z67, NPC_Raw_Data!A:D, 4)*VLOOKUP(AA67, NPC_Scaling_Values!A:C, 3) ,0)</f>
        <v>102</v>
      </c>
      <c r="D67" s="5">
        <f>ROUND( VLOOKUP(Z67, NPC_Raw_Data!A:E, 5)*VLOOKUP(AA67, NPC_Scaling_Values!A:D, 4),0)</f>
        <v>80</v>
      </c>
      <c r="E67" s="5">
        <f>ROUND( VLOOKUP(Z67, NPC_Raw_Data!A:L, 6) * VLOOKUP(AA67, NPC_Scaling_Values!A:N, 5),0)</f>
        <v>131</v>
      </c>
      <c r="F67" s="5">
        <f>ROUND( VLOOKUP(Z67, NPC_Raw_Data!A:L, 7) * VLOOKUP(AA67, NPC_Scaling_Values!A:N, 6),0)</f>
        <v>98</v>
      </c>
      <c r="G67" s="5">
        <f>ROUND( VLOOKUP(Z67, NPC_Raw_Data!A:L, 8) * VLOOKUP(AA67, NPC_Scaling_Values!A:N, 7),0)</f>
        <v>91</v>
      </c>
      <c r="H67" s="5">
        <f>ROUND( VLOOKUP(Z67, NPC_Raw_Data!A:L, 9) * VLOOKUP(AA67, NPC_Scaling_Values!A:N, 8),0)</f>
        <v>91</v>
      </c>
      <c r="I67" s="5">
        <v>0.0</v>
      </c>
      <c r="J67" s="5">
        <v>0.0</v>
      </c>
      <c r="K67" s="5">
        <v>0.0</v>
      </c>
      <c r="L67" s="5">
        <f>ROUND( VLOOKUP(Z67, NPC_Raw_Data!A:O, 13),0)</f>
        <v>76</v>
      </c>
      <c r="M67" s="5">
        <f>ROUND( VLOOKUP(Z67, NPC_Raw_Data!A:O, 14),0)</f>
        <v>76</v>
      </c>
      <c r="N67" s="5">
        <f>ROUND( VLOOKUP(Z67, NPC_Raw_Data!A:O, 15),0)</f>
        <v>76</v>
      </c>
      <c r="O67" s="5">
        <f>ROUND( VLOOKUP(Z67, NPC_Raw_Data!A:Q, 16) * VLOOKUP(AA67, NPC_Scaling_Values!A:N, 14),0)</f>
        <v>53</v>
      </c>
      <c r="P67" s="2">
        <f>ROUND( VLOOKUP(Z67, NPC_Raw_Data!A:Q, 17) * VLOOKUP(AA67, NPC_Scaling_Values!A:N, 14),0)</f>
        <v>42</v>
      </c>
      <c r="Q67" s="6">
        <f>VLOOKUP(AA67, NPC_Scaling_Values!A:N, 9)</f>
        <v>1.25</v>
      </c>
      <c r="R67" s="1">
        <v>1.3</v>
      </c>
      <c r="S67" s="1">
        <v>10.0</v>
      </c>
      <c r="T67" s="7" t="b">
        <v>0</v>
      </c>
      <c r="U67" s="7" t="b">
        <v>0</v>
      </c>
      <c r="V67" s="7" t="b">
        <v>0</v>
      </c>
      <c r="Z67" s="1">
        <v>255044.0</v>
      </c>
      <c r="AA67" s="1">
        <v>7003.0</v>
      </c>
      <c r="AB67" s="1">
        <v>7403.0</v>
      </c>
      <c r="AC67" s="10">
        <v>7100.0</v>
      </c>
    </row>
    <row r="68">
      <c r="A68" s="1" t="s">
        <v>73</v>
      </c>
      <c r="B68" s="1" t="s">
        <v>44</v>
      </c>
      <c r="C68" s="5">
        <f>ROUND( VLOOKUP(Z68, NPC_Raw_Data!A:D, 4)*VLOOKUP(AA68, NPC_Scaling_Values!A:C, 3) ,0)</f>
        <v>102</v>
      </c>
      <c r="D68" s="5">
        <f>ROUND( VLOOKUP(Z68, NPC_Raw_Data!A:E, 5)*VLOOKUP(AA68, NPC_Scaling_Values!A:D, 4),0)</f>
        <v>80</v>
      </c>
      <c r="E68" s="5">
        <f>ROUND( VLOOKUP(Z68, NPC_Raw_Data!A:L, 6) * VLOOKUP(AA68, NPC_Scaling_Values!A:N, 5),0)</f>
        <v>131</v>
      </c>
      <c r="F68" s="5">
        <f>ROUND( VLOOKUP(Z68, NPC_Raw_Data!A:L, 7) * VLOOKUP(AA68, NPC_Scaling_Values!A:N, 6),0)</f>
        <v>98</v>
      </c>
      <c r="G68" s="5">
        <f>ROUND( VLOOKUP(Z68, NPC_Raw_Data!A:L, 8) * VLOOKUP(AA68, NPC_Scaling_Values!A:N, 7),0)</f>
        <v>91</v>
      </c>
      <c r="H68" s="5">
        <f>ROUND( VLOOKUP(Z68, NPC_Raw_Data!A:L, 9) * VLOOKUP(AA68, NPC_Scaling_Values!A:N, 8),0)</f>
        <v>91</v>
      </c>
      <c r="I68" s="5">
        <v>0.0</v>
      </c>
      <c r="J68" s="5">
        <v>0.0</v>
      </c>
      <c r="K68" s="5">
        <v>0.0</v>
      </c>
      <c r="L68" s="5">
        <f>ROUND( VLOOKUP(Z68, NPC_Raw_Data!A:O, 13),0)</f>
        <v>76</v>
      </c>
      <c r="M68" s="5">
        <f>ROUND( VLOOKUP(Z68, NPC_Raw_Data!A:O, 14),0)</f>
        <v>76</v>
      </c>
      <c r="N68" s="5">
        <f>ROUND( VLOOKUP(Z68, NPC_Raw_Data!A:O, 15),0)</f>
        <v>76</v>
      </c>
      <c r="O68" s="5">
        <f>ROUND( VLOOKUP(Z68, NPC_Raw_Data!A:Q, 16) * VLOOKUP(AA68, NPC_Scaling_Values!A:N, 14),0)</f>
        <v>53</v>
      </c>
      <c r="P68" s="2">
        <f>ROUND( VLOOKUP(Z68, NPC_Raw_Data!A:Q, 17) * VLOOKUP(AA68, NPC_Scaling_Values!A:N, 14),0)</f>
        <v>42</v>
      </c>
      <c r="Q68" s="6">
        <f>VLOOKUP(AA68, NPC_Scaling_Values!A:N, 9)</f>
        <v>1.25</v>
      </c>
      <c r="R68" s="1">
        <v>1.3</v>
      </c>
      <c r="S68" s="1">
        <v>6.0</v>
      </c>
      <c r="T68" s="7" t="b">
        <v>0</v>
      </c>
      <c r="U68" s="7" t="b">
        <v>0</v>
      </c>
      <c r="V68" s="7" t="b">
        <v>0</v>
      </c>
      <c r="Z68" s="1">
        <v>255030.0</v>
      </c>
      <c r="AA68" s="1">
        <v>7003.0</v>
      </c>
      <c r="AB68" s="1">
        <v>7403.0</v>
      </c>
      <c r="AC68" s="8">
        <v>0.0</v>
      </c>
    </row>
    <row r="69">
      <c r="A69" s="9" t="s">
        <v>69</v>
      </c>
      <c r="B69" s="1" t="s">
        <v>35</v>
      </c>
      <c r="C69" s="5">
        <f>ROUND( VLOOKUP(Z69, NPC_Raw_Data!A:D, 4)*VLOOKUP(AA69, NPC_Scaling_Values!A:C, 3) ,0)</f>
        <v>118</v>
      </c>
      <c r="D69" s="5">
        <f>ROUND( VLOOKUP(Z69, NPC_Raw_Data!A:E, 5)*VLOOKUP(AA69, NPC_Scaling_Values!A:D, 4),0)</f>
        <v>100</v>
      </c>
      <c r="E69" s="5">
        <f>ROUND( VLOOKUP(Z69, NPC_Raw_Data!A:L, 6) * VLOOKUP(AA69, NPC_Scaling_Values!A:N, 5),0)</f>
        <v>132</v>
      </c>
      <c r="F69" s="5">
        <f>ROUND( VLOOKUP(Z69, NPC_Raw_Data!A:L, 7) * VLOOKUP(AA69, NPC_Scaling_Values!A:N, 6),0)</f>
        <v>99</v>
      </c>
      <c r="G69" s="5">
        <f>ROUND( VLOOKUP(Z69, NPC_Raw_Data!A:L, 8) * VLOOKUP(AA69, NPC_Scaling_Values!A:N, 7),0)</f>
        <v>78</v>
      </c>
      <c r="H69" s="5">
        <f>ROUND( VLOOKUP(Z69, NPC_Raw_Data!A:L, 9) * VLOOKUP(AA69, NPC_Scaling_Values!A:N, 8),0)</f>
        <v>99</v>
      </c>
      <c r="I69" s="5">
        <v>0.0</v>
      </c>
      <c r="J69" s="5">
        <v>0.0</v>
      </c>
      <c r="K69" s="5">
        <v>0.0</v>
      </c>
      <c r="L69" s="5">
        <f>ROUND( VLOOKUP(Z69, NPC_Raw_Data!A:O, 13),0)</f>
        <v>150</v>
      </c>
      <c r="M69" s="5">
        <f>ROUND( VLOOKUP(Z69, NPC_Raw_Data!A:O, 14),0)</f>
        <v>150</v>
      </c>
      <c r="N69" s="5">
        <f>ROUND( VLOOKUP(Z69, NPC_Raw_Data!A:O, 15),0)</f>
        <v>100</v>
      </c>
      <c r="O69" s="5">
        <f>ROUND( VLOOKUP(Z69, NPC_Raw_Data!A:Q, 16) * VLOOKUP(AA69, NPC_Scaling_Values!A:N, 14),0)</f>
        <v>111</v>
      </c>
      <c r="P69" s="2">
        <f>ROUND( VLOOKUP(Z69, NPC_Raw_Data!A:Q, 17) * VLOOKUP(AA69, NPC_Scaling_Values!A:N, 14),0)</f>
        <v>44</v>
      </c>
      <c r="Q69" s="6">
        <f>VLOOKUP(AA69, NPC_Scaling_Values!A:N, 9)</f>
        <v>1.375</v>
      </c>
      <c r="R69" s="1">
        <v>1.0</v>
      </c>
      <c r="S69" s="1">
        <v>-1.0</v>
      </c>
      <c r="T69" s="7" t="b">
        <v>0</v>
      </c>
      <c r="U69" s="7" t="b">
        <v>0</v>
      </c>
      <c r="V69" s="7" t="b">
        <v>0</v>
      </c>
      <c r="Z69" s="1">
        <v>334001.0</v>
      </c>
      <c r="AA69" s="1">
        <v>7004.0</v>
      </c>
      <c r="AB69" s="1">
        <v>7404.0</v>
      </c>
      <c r="AC69" s="8">
        <v>0.0</v>
      </c>
    </row>
    <row r="70">
      <c r="A70" s="9" t="s">
        <v>88</v>
      </c>
      <c r="B70" s="1" t="s">
        <v>27</v>
      </c>
      <c r="C70" s="5">
        <f>ROUND( VLOOKUP(Z70, NPC_Raw_Data!A:D, 4)*VLOOKUP(AA70, NPC_Scaling_Values!A:C, 3) ,0)</f>
        <v>1000</v>
      </c>
      <c r="D70" s="5">
        <f>ROUND( VLOOKUP(Z70, NPC_Raw_Data!A:E, 5)*VLOOKUP(AA70, NPC_Scaling_Values!A:D, 4),0)</f>
        <v>10000</v>
      </c>
      <c r="E70" s="5">
        <f>ROUND( VLOOKUP(Z70, NPC_Raw_Data!A:L, 6) * VLOOKUP(AA70, NPC_Scaling_Values!A:N, 5),0)</f>
        <v>133</v>
      </c>
      <c r="F70" s="5">
        <f>ROUND( VLOOKUP(Z70, NPC_Raw_Data!A:L, 7) * VLOOKUP(AA70, NPC_Scaling_Values!A:N, 6),0)</f>
        <v>103</v>
      </c>
      <c r="G70" s="5">
        <f>ROUND( VLOOKUP(Z70, NPC_Raw_Data!A:L, 8) * VLOOKUP(AA70, NPC_Scaling_Values!A:N, 7),0)</f>
        <v>98</v>
      </c>
      <c r="H70" s="5">
        <f>ROUND( VLOOKUP(Z70, NPC_Raw_Data!A:L, 9) * VLOOKUP(AA70, NPC_Scaling_Values!A:N, 8),0)</f>
        <v>104</v>
      </c>
      <c r="I70" s="5">
        <v>0.0</v>
      </c>
      <c r="J70" s="5">
        <v>0.0</v>
      </c>
      <c r="K70" s="5">
        <v>0.0</v>
      </c>
      <c r="L70" s="5">
        <f>ROUND( VLOOKUP(Z70, NPC_Raw_Data!A:O, 13),0)</f>
        <v>260</v>
      </c>
      <c r="M70" s="5">
        <f>ROUND( VLOOKUP(Z70, NPC_Raw_Data!A:O, 14),0)</f>
        <v>260</v>
      </c>
      <c r="N70" s="5">
        <f>ROUND( VLOOKUP(Z70, NPC_Raw_Data!A:O, 15),0)</f>
        <v>230</v>
      </c>
      <c r="O70" s="5">
        <f>ROUND( VLOOKUP(Z70, NPC_Raw_Data!A:Q, 16) * VLOOKUP(AA70, NPC_Scaling_Values!A:N, 14),0)</f>
        <v>106</v>
      </c>
      <c r="P70" s="2">
        <f>ROUND( VLOOKUP(Z70, NPC_Raw_Data!A:Q, 17) * VLOOKUP(AA70, NPC_Scaling_Values!A:N, 14),0)</f>
        <v>42</v>
      </c>
      <c r="Q70" s="6">
        <f>VLOOKUP(AA70, NPC_Scaling_Values!A:N, 9)</f>
        <v>1.25</v>
      </c>
      <c r="R70" s="1">
        <v>1.0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535000.0</v>
      </c>
      <c r="AA70" s="1">
        <v>7003.0</v>
      </c>
      <c r="AB70" s="1">
        <v>7403.0</v>
      </c>
      <c r="AC70" s="10">
        <v>5151.0</v>
      </c>
    </row>
    <row r="71">
      <c r="A71" s="9" t="s">
        <v>89</v>
      </c>
      <c r="B71" s="1" t="s">
        <v>27</v>
      </c>
      <c r="C71" s="5">
        <f>ROUND( VLOOKUP(Z71, NPC_Raw_Data!A:D, 4)*VLOOKUP(AA71, NPC_Scaling_Values!A:C, 3) ,0)</f>
        <v>480</v>
      </c>
      <c r="D71" s="5">
        <f>ROUND( VLOOKUP(Z71, NPC_Raw_Data!A:E, 5)*VLOOKUP(AA71, NPC_Scaling_Values!A:D, 4),0)</f>
        <v>10000</v>
      </c>
      <c r="E71" s="5">
        <f>ROUND( VLOOKUP(Z71, NPC_Raw_Data!A:L, 6) * VLOOKUP(AA71, NPC_Scaling_Values!A:N, 5),0)</f>
        <v>133</v>
      </c>
      <c r="F71" s="5">
        <f>ROUND( VLOOKUP(Z71, NPC_Raw_Data!A:L, 7) * VLOOKUP(AA71, NPC_Scaling_Values!A:N, 6),0)</f>
        <v>103</v>
      </c>
      <c r="G71" s="5">
        <f>ROUND( VLOOKUP(Z71, NPC_Raw_Data!A:L, 8) * VLOOKUP(AA71, NPC_Scaling_Values!A:N, 7),0)</f>
        <v>98</v>
      </c>
      <c r="H71" s="5">
        <f>ROUND( VLOOKUP(Z71, NPC_Raw_Data!A:L, 9) * VLOOKUP(AA71, NPC_Scaling_Values!A:N, 8),0)</f>
        <v>104</v>
      </c>
      <c r="I71" s="5">
        <v>0.0</v>
      </c>
      <c r="J71" s="5">
        <v>0.0</v>
      </c>
      <c r="K71" s="5">
        <v>0.0</v>
      </c>
      <c r="L71" s="5">
        <f>ROUND( VLOOKUP(Z71, NPC_Raw_Data!A:O, 13),0)</f>
        <v>260</v>
      </c>
      <c r="M71" s="5">
        <f>ROUND( VLOOKUP(Z71, NPC_Raw_Data!A:O, 14),0)</f>
        <v>260</v>
      </c>
      <c r="N71" s="5">
        <f>ROUND( VLOOKUP(Z71, NPC_Raw_Data!A:O, 15),0)</f>
        <v>230</v>
      </c>
      <c r="O71" s="5">
        <f>ROUND( VLOOKUP(Z71, NPC_Raw_Data!A:Q, 16) * VLOOKUP(AA71, NPC_Scaling_Values!A:N, 14),0)</f>
        <v>106</v>
      </c>
      <c r="P71" s="2">
        <f>ROUND( VLOOKUP(Z71, NPC_Raw_Data!A:Q, 17) * VLOOKUP(AA71, NPC_Scaling_Values!A:N, 14),0)</f>
        <v>42</v>
      </c>
      <c r="Q71" s="6">
        <f>VLOOKUP(AA71, NPC_Scaling_Values!A:N, 9)</f>
        <v>1.25</v>
      </c>
      <c r="R71" s="1">
        <v>1.0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535001.0</v>
      </c>
      <c r="AA71" s="1">
        <v>7003.0</v>
      </c>
      <c r="AB71" s="1">
        <v>7403.0</v>
      </c>
      <c r="AC71" s="10">
        <v>5151.0</v>
      </c>
    </row>
    <row r="72">
      <c r="A72" s="9" t="s">
        <v>90</v>
      </c>
      <c r="B72" s="1" t="s">
        <v>91</v>
      </c>
      <c r="C72" s="5">
        <f>ROUND( VLOOKUP(Z72, NPC_Raw_Data!A:D, 4)*VLOOKUP(AA72, NPC_Scaling_Values!A:C, 3) ,0)</f>
        <v>79</v>
      </c>
      <c r="D72" s="5">
        <f>ROUND( VLOOKUP(Z72, NPC_Raw_Data!A:E, 5)*VLOOKUP(AA72, NPC_Scaling_Values!A:D, 4),0)</f>
        <v>30</v>
      </c>
      <c r="E72" s="5">
        <f>ROUND( VLOOKUP(Z72, NPC_Raw_Data!A:L, 6) * VLOOKUP(AA72, NPC_Scaling_Values!A:N, 5),0)</f>
        <v>134</v>
      </c>
      <c r="F72" s="5">
        <f>ROUND( VLOOKUP(Z72, NPC_Raw_Data!A:L, 7) * VLOOKUP(AA72, NPC_Scaling_Values!A:N, 6),0)</f>
        <v>80</v>
      </c>
      <c r="G72" s="5">
        <f>ROUND( VLOOKUP(Z72, NPC_Raw_Data!A:L, 8) * VLOOKUP(AA72, NPC_Scaling_Values!A:N, 7),0)</f>
        <v>672</v>
      </c>
      <c r="H72" s="5">
        <f>ROUND( VLOOKUP(Z72, NPC_Raw_Data!A:L, 9) * VLOOKUP(AA72, NPC_Scaling_Values!A:N, 8),0)</f>
        <v>134</v>
      </c>
      <c r="I72" s="5">
        <v>0.0</v>
      </c>
      <c r="J72" s="5">
        <v>0.0</v>
      </c>
      <c r="K72" s="5">
        <v>0.0</v>
      </c>
      <c r="L72" s="5">
        <f>ROUND( VLOOKUP(Z72, NPC_Raw_Data!A:O, 13),0)</f>
        <v>96</v>
      </c>
      <c r="M72" s="5">
        <f>ROUND( VLOOKUP(Z72, NPC_Raw_Data!A:O, 14),0)</f>
        <v>96</v>
      </c>
      <c r="N72" s="5">
        <f>ROUND( VLOOKUP(Z72, NPC_Raw_Data!A:O, 15),0)</f>
        <v>96</v>
      </c>
      <c r="O72" s="5">
        <f>ROUND( VLOOKUP(Z72, NPC_Raw_Data!A:Q, 16) * VLOOKUP(AA72, NPC_Scaling_Values!A:N, 14),0)</f>
        <v>368</v>
      </c>
      <c r="P72" s="2">
        <f>ROUND( VLOOKUP(Z72, NPC_Raw_Data!A:Q, 17) * VLOOKUP(AA72, NPC_Scaling_Values!A:N, 14),0)</f>
        <v>74</v>
      </c>
      <c r="Q72" s="6">
        <f>VLOOKUP(AA72, NPC_Scaling_Values!A:N, 9)</f>
        <v>2.3</v>
      </c>
      <c r="R72" s="1">
        <v>1.0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348000.0</v>
      </c>
      <c r="AA72" s="1">
        <v>7013.0</v>
      </c>
      <c r="AB72" s="1">
        <v>7413.0</v>
      </c>
      <c r="AC72" s="8">
        <v>0.0</v>
      </c>
    </row>
    <row r="73">
      <c r="A73" s="1" t="s">
        <v>92</v>
      </c>
      <c r="B73" s="1" t="s">
        <v>91</v>
      </c>
      <c r="C73" s="5">
        <f>ROUND( VLOOKUP(Z73, NPC_Raw_Data!A:D, 4)*VLOOKUP(AA73, NPC_Scaling_Values!A:C, 3) ,0)</f>
        <v>79</v>
      </c>
      <c r="D73" s="5">
        <f>ROUND( VLOOKUP(Z73, NPC_Raw_Data!A:E, 5)*VLOOKUP(AA73, NPC_Scaling_Values!A:D, 4),0)</f>
        <v>100</v>
      </c>
      <c r="E73" s="5">
        <f>ROUND( VLOOKUP(Z73, NPC_Raw_Data!A:L, 6) * VLOOKUP(AA73, NPC_Scaling_Values!A:N, 5),0)</f>
        <v>134</v>
      </c>
      <c r="F73" s="5">
        <f>ROUND( VLOOKUP(Z73, NPC_Raw_Data!A:L, 7) * VLOOKUP(AA73, NPC_Scaling_Values!A:N, 6),0)</f>
        <v>80</v>
      </c>
      <c r="G73" s="5">
        <f>ROUND( VLOOKUP(Z73, NPC_Raw_Data!A:L, 8) * VLOOKUP(AA73, NPC_Scaling_Values!A:N, 7),0)</f>
        <v>672</v>
      </c>
      <c r="H73" s="5">
        <f>ROUND( VLOOKUP(Z73, NPC_Raw_Data!A:L, 9) * VLOOKUP(AA73, NPC_Scaling_Values!A:N, 8),0)</f>
        <v>134</v>
      </c>
      <c r="I73" s="5">
        <v>0.0</v>
      </c>
      <c r="J73" s="5">
        <v>0.0</v>
      </c>
      <c r="K73" s="5">
        <v>0.0</v>
      </c>
      <c r="L73" s="5">
        <f>ROUND( VLOOKUP(Z73, NPC_Raw_Data!A:O, 13),0)</f>
        <v>96</v>
      </c>
      <c r="M73" s="5">
        <f>ROUND( VLOOKUP(Z73, NPC_Raw_Data!A:O, 14),0)</f>
        <v>96</v>
      </c>
      <c r="N73" s="5">
        <f>ROUND( VLOOKUP(Z73, NPC_Raw_Data!A:O, 15),0)</f>
        <v>96</v>
      </c>
      <c r="O73" s="5">
        <f>ROUND( VLOOKUP(Z73, NPC_Raw_Data!A:Q, 16) * VLOOKUP(AA73, NPC_Scaling_Values!A:N, 14),0)</f>
        <v>368</v>
      </c>
      <c r="P73" s="2">
        <f>ROUND( VLOOKUP(Z73, NPC_Raw_Data!A:Q, 17) * VLOOKUP(AA73, NPC_Scaling_Values!A:N, 14),0)</f>
        <v>74</v>
      </c>
      <c r="Q73" s="6">
        <f>VLOOKUP(AA73, NPC_Scaling_Values!A:N, 9)</f>
        <v>2.3</v>
      </c>
      <c r="R73" s="1">
        <v>1.0</v>
      </c>
      <c r="S73" s="1">
        <v>-1.0</v>
      </c>
      <c r="T73" s="7" t="b">
        <v>0</v>
      </c>
      <c r="U73" s="7" t="b">
        <v>0</v>
      </c>
      <c r="V73" s="7" t="b">
        <v>0</v>
      </c>
      <c r="Z73" s="1">
        <v>348001.0</v>
      </c>
      <c r="AA73" s="1">
        <v>7013.0</v>
      </c>
      <c r="AB73" s="1">
        <v>7413.0</v>
      </c>
      <c r="AC73" s="8">
        <v>0.0</v>
      </c>
    </row>
    <row r="74">
      <c r="A74" s="1" t="s">
        <v>93</v>
      </c>
      <c r="B74" s="1" t="s">
        <v>35</v>
      </c>
      <c r="C74" s="5">
        <f>ROUND( VLOOKUP(Z74, NPC_Raw_Data!A:D, 4)*VLOOKUP(AA74, NPC_Scaling_Values!A:C, 3) ,0)</f>
        <v>672</v>
      </c>
      <c r="D74" s="5">
        <f>ROUND( VLOOKUP(Z74, NPC_Raw_Data!A:E, 5)*VLOOKUP(AA74, NPC_Scaling_Values!A:D, 4),0)</f>
        <v>1000</v>
      </c>
      <c r="E74" s="5">
        <f>ROUND( VLOOKUP(Z74, NPC_Raw_Data!A:L, 6) * VLOOKUP(AA74, NPC_Scaling_Values!A:N, 5),0)</f>
        <v>135</v>
      </c>
      <c r="F74" s="5">
        <f>ROUND( VLOOKUP(Z74, NPC_Raw_Data!A:L, 7) * VLOOKUP(AA74, NPC_Scaling_Values!A:N, 6),0)</f>
        <v>102</v>
      </c>
      <c r="G74" s="5">
        <f>ROUND( VLOOKUP(Z74, NPC_Raw_Data!A:L, 8) * VLOOKUP(AA74, NPC_Scaling_Values!A:N, 7),0)</f>
        <v>135</v>
      </c>
      <c r="H74" s="5">
        <f>ROUND( VLOOKUP(Z74, NPC_Raw_Data!A:L, 9) * VLOOKUP(AA74, NPC_Scaling_Values!A:N, 8),0)</f>
        <v>102</v>
      </c>
      <c r="I74" s="5">
        <v>25.0</v>
      </c>
      <c r="J74" s="5">
        <v>-25.0</v>
      </c>
      <c r="K74" s="5">
        <v>0.0</v>
      </c>
      <c r="L74" s="5">
        <f>ROUND( VLOOKUP(Z74, NPC_Raw_Data!A:O, 13),0)</f>
        <v>76</v>
      </c>
      <c r="M74" s="5">
        <f>ROUND( VLOOKUP(Z74, NPC_Raw_Data!A:O, 14),0)</f>
        <v>76</v>
      </c>
      <c r="N74" s="5">
        <f>ROUND( VLOOKUP(Z74, NPC_Raw_Data!A:O, 15),0)</f>
        <v>72</v>
      </c>
      <c r="O74" s="5">
        <f>ROUND( VLOOKUP(Z74, NPC_Raw_Data!A:Q, 16) * VLOOKUP(AA74, NPC_Scaling_Values!A:N, 14),0)</f>
        <v>111</v>
      </c>
      <c r="P74" s="2">
        <f>ROUND( VLOOKUP(Z74, NPC_Raw_Data!A:Q, 17) * VLOOKUP(AA74, NPC_Scaling_Values!A:N, 14),0)</f>
        <v>44</v>
      </c>
      <c r="Q74" s="6">
        <f>VLOOKUP(AA74, NPC_Scaling_Values!A:N, 9)</f>
        <v>1.375</v>
      </c>
      <c r="R74" s="1">
        <v>1.5</v>
      </c>
      <c r="S74" s="1">
        <v>40.0</v>
      </c>
      <c r="T74" s="7" t="b">
        <v>0</v>
      </c>
      <c r="U74" s="7" t="b">
        <v>0</v>
      </c>
      <c r="V74" s="7" t="b">
        <v>0</v>
      </c>
      <c r="Z74" s="1">
        <v>266000.0</v>
      </c>
      <c r="AA74" s="1">
        <v>7004.0</v>
      </c>
      <c r="AB74" s="1">
        <v>7404.0</v>
      </c>
      <c r="AC74" s="8">
        <v>0.0</v>
      </c>
    </row>
    <row r="75">
      <c r="A75" s="1" t="s">
        <v>94</v>
      </c>
      <c r="B75" s="1" t="s">
        <v>35</v>
      </c>
      <c r="C75" s="5">
        <f>ROUND( VLOOKUP(Z75, NPC_Raw_Data!A:D, 4)*VLOOKUP(AA75, NPC_Scaling_Values!A:C, 3) ,0)</f>
        <v>672</v>
      </c>
      <c r="D75" s="5">
        <f>ROUND( VLOOKUP(Z75, NPC_Raw_Data!A:E, 5)*VLOOKUP(AA75, NPC_Scaling_Values!A:D, 4),0)</f>
        <v>150</v>
      </c>
      <c r="E75" s="5">
        <f>ROUND( VLOOKUP(Z75, NPC_Raw_Data!A:L, 6) * VLOOKUP(AA75, NPC_Scaling_Values!A:N, 5),0)</f>
        <v>135</v>
      </c>
      <c r="F75" s="5">
        <f>ROUND( VLOOKUP(Z75, NPC_Raw_Data!A:L, 7) * VLOOKUP(AA75, NPC_Scaling_Values!A:N, 6),0)</f>
        <v>102</v>
      </c>
      <c r="G75" s="5">
        <f>ROUND( VLOOKUP(Z75, NPC_Raw_Data!A:L, 8) * VLOOKUP(AA75, NPC_Scaling_Values!A:N, 7),0)</f>
        <v>135</v>
      </c>
      <c r="H75" s="5">
        <f>ROUND( VLOOKUP(Z75, NPC_Raw_Data!A:L, 9) * VLOOKUP(AA75, NPC_Scaling_Values!A:N, 8),0)</f>
        <v>102</v>
      </c>
      <c r="I75" s="5">
        <v>25.0</v>
      </c>
      <c r="J75" s="5">
        <v>-25.0</v>
      </c>
      <c r="K75" s="5">
        <v>0.0</v>
      </c>
      <c r="L75" s="5">
        <f>ROUND( VLOOKUP(Z75, NPC_Raw_Data!A:O, 13),0)</f>
        <v>76</v>
      </c>
      <c r="M75" s="5">
        <f>ROUND( VLOOKUP(Z75, NPC_Raw_Data!A:O, 14),0)</f>
        <v>76</v>
      </c>
      <c r="N75" s="5">
        <f>ROUND( VLOOKUP(Z75, NPC_Raw_Data!A:O, 15),0)</f>
        <v>72</v>
      </c>
      <c r="O75" s="5">
        <f>ROUND( VLOOKUP(Z75, NPC_Raw_Data!A:Q, 16) * VLOOKUP(AA75, NPC_Scaling_Values!A:N, 14),0)</f>
        <v>111</v>
      </c>
      <c r="P75" s="2">
        <f>ROUND( VLOOKUP(Z75, NPC_Raw_Data!A:Q, 17) * VLOOKUP(AA75, NPC_Scaling_Values!A:N, 14),0)</f>
        <v>44</v>
      </c>
      <c r="Q75" s="6">
        <f>VLOOKUP(AA75, NPC_Scaling_Values!A:N, 9)</f>
        <v>1.375</v>
      </c>
      <c r="R75" s="1">
        <v>1.5</v>
      </c>
      <c r="S75" s="1">
        <v>50.0</v>
      </c>
      <c r="T75" s="7" t="b">
        <v>0</v>
      </c>
      <c r="U75" s="7" t="b">
        <v>0</v>
      </c>
      <c r="V75" s="7" t="b">
        <v>0</v>
      </c>
      <c r="Z75" s="1">
        <v>266001.0</v>
      </c>
      <c r="AA75" s="1">
        <v>7004.0</v>
      </c>
      <c r="AB75" s="1">
        <v>7404.0</v>
      </c>
      <c r="AC75" s="10">
        <v>7100.0</v>
      </c>
    </row>
    <row r="76">
      <c r="A76" s="9" t="s">
        <v>95</v>
      </c>
      <c r="B76" s="1" t="s">
        <v>39</v>
      </c>
      <c r="C76" s="5">
        <f>ROUND( VLOOKUP(Z76, NPC_Raw_Data!A:D, 4)*VLOOKUP(AA76, NPC_Scaling_Values!A:C, 3) ,0)</f>
        <v>2</v>
      </c>
      <c r="D76" s="5">
        <f>ROUND( VLOOKUP(Z76, NPC_Raw_Data!A:E, 5)*VLOOKUP(AA76, NPC_Scaling_Values!A:D, 4),0)</f>
        <v>0</v>
      </c>
      <c r="E76" s="5">
        <f>ROUND( VLOOKUP(Z76, NPC_Raw_Data!A:L, 6) * VLOOKUP(AA76, NPC_Scaling_Values!A:N, 5),0)</f>
        <v>135</v>
      </c>
      <c r="F76" s="5">
        <f>ROUND( VLOOKUP(Z76, NPC_Raw_Data!A:L, 7) * VLOOKUP(AA76, NPC_Scaling_Values!A:N, 6),0)</f>
        <v>101</v>
      </c>
      <c r="G76" s="5">
        <f>ROUND( VLOOKUP(Z76, NPC_Raw_Data!A:L, 8) * VLOOKUP(AA76, NPC_Scaling_Values!A:N, 7),0)</f>
        <v>96</v>
      </c>
      <c r="H76" s="5">
        <f>ROUND( VLOOKUP(Z76, NPC_Raw_Data!A:L, 9) * VLOOKUP(AA76, NPC_Scaling_Values!A:N, 8),0)</f>
        <v>101</v>
      </c>
      <c r="I76" s="5">
        <v>0.0</v>
      </c>
      <c r="J76" s="5">
        <v>0.0</v>
      </c>
      <c r="K76" s="5">
        <v>0.0</v>
      </c>
      <c r="L76" s="5">
        <f>ROUND( VLOOKUP(Z76, NPC_Raw_Data!A:O, 13),0)</f>
        <v>999</v>
      </c>
      <c r="M76" s="5">
        <f>ROUND( VLOOKUP(Z76, NPC_Raw_Data!A:O, 14),0)</f>
        <v>999</v>
      </c>
      <c r="N76" s="5">
        <f>ROUND( VLOOKUP(Z76, NPC_Raw_Data!A:O, 15),0)</f>
        <v>999</v>
      </c>
      <c r="O76" s="5">
        <f>ROUND( VLOOKUP(Z76, NPC_Raw_Data!A:Q, 16) * VLOOKUP(AA76, NPC_Scaling_Values!A:N, 14),0)</f>
        <v>154</v>
      </c>
      <c r="P76" s="2">
        <f>ROUND( VLOOKUP(Z76, NPC_Raw_Data!A:Q, 17) * VLOOKUP(AA76, NPC_Scaling_Values!A:N, 14),0)</f>
        <v>62</v>
      </c>
      <c r="Q76" s="6">
        <f>VLOOKUP(AA76, NPC_Scaling_Values!A:N, 9)</f>
        <v>2</v>
      </c>
      <c r="R76" s="1">
        <v>1.0</v>
      </c>
      <c r="S76" s="1">
        <v>-1.0</v>
      </c>
      <c r="T76" s="7" t="b">
        <v>0</v>
      </c>
      <c r="U76" s="7" t="b">
        <v>0</v>
      </c>
      <c r="V76" s="7" t="b">
        <v>0</v>
      </c>
      <c r="Z76" s="1">
        <v>531000.0</v>
      </c>
      <c r="AA76" s="1">
        <v>7010.0</v>
      </c>
      <c r="AB76" s="1">
        <v>7410.0</v>
      </c>
      <c r="AC76" s="8">
        <v>0.0</v>
      </c>
    </row>
    <row r="77">
      <c r="A77" s="1" t="s">
        <v>96</v>
      </c>
      <c r="B77" s="2" t="s">
        <v>97</v>
      </c>
      <c r="C77" s="5">
        <f>ROUND( VLOOKUP(Z77, NPC_Raw_Data!A:D, 4)*VLOOKUP(AA77, NPC_Scaling_Values!A:C, 3) ,0)</f>
        <v>62</v>
      </c>
      <c r="D77" s="5">
        <f>ROUND( VLOOKUP(Z77, NPC_Raw_Data!A:E, 5)*VLOOKUP(AA77, NPC_Scaling_Values!A:D, 4),0)</f>
        <v>100</v>
      </c>
      <c r="E77" s="5">
        <f>ROUND( VLOOKUP(Z77, NPC_Raw_Data!A:L, 6) * VLOOKUP(AA77, NPC_Scaling_Values!A:N, 5),0)</f>
        <v>136</v>
      </c>
      <c r="F77" s="5">
        <f>ROUND( VLOOKUP(Z77, NPC_Raw_Data!A:L, 7) * VLOOKUP(AA77, NPC_Scaling_Values!A:N, 6),0)</f>
        <v>102</v>
      </c>
      <c r="G77" s="5">
        <f>ROUND( VLOOKUP(Z77, NPC_Raw_Data!A:L, 8) * VLOOKUP(AA77, NPC_Scaling_Values!A:N, 7),0)</f>
        <v>95</v>
      </c>
      <c r="H77" s="5">
        <f>ROUND( VLOOKUP(Z77, NPC_Raw_Data!A:L, 9) * VLOOKUP(AA77, NPC_Scaling_Values!A:N, 8),0)</f>
        <v>136</v>
      </c>
      <c r="I77" s="5">
        <v>0.0</v>
      </c>
      <c r="J77" s="5">
        <v>0.0</v>
      </c>
      <c r="K77" s="5">
        <v>0.0</v>
      </c>
      <c r="L77" s="5">
        <f>ROUND( VLOOKUP(Z77, NPC_Raw_Data!A:O, 13),0)</f>
        <v>135</v>
      </c>
      <c r="M77" s="5">
        <f>ROUND( VLOOKUP(Z77, NPC_Raw_Data!A:O, 14),0)</f>
        <v>135</v>
      </c>
      <c r="N77" s="5">
        <f>ROUND( VLOOKUP(Z77, NPC_Raw_Data!A:O, 15),0)</f>
        <v>999</v>
      </c>
      <c r="O77" s="5">
        <f>ROUND( VLOOKUP(Z77, NPC_Raw_Data!A:Q, 16) * VLOOKUP(AA77, NPC_Scaling_Values!A:N, 14),0)</f>
        <v>100</v>
      </c>
      <c r="P77" s="2">
        <f>ROUND( VLOOKUP(Z77, NPC_Raw_Data!A:Q, 17) * VLOOKUP(AA77, NPC_Scaling_Values!A:N, 14),0)</f>
        <v>40</v>
      </c>
      <c r="Q77" s="6">
        <f>VLOOKUP(AA77, NPC_Scaling_Values!A:N, 9)</f>
        <v>1</v>
      </c>
      <c r="R77" s="1">
        <v>1.0</v>
      </c>
      <c r="S77" s="1">
        <v>-1.0</v>
      </c>
      <c r="T77" s="7" t="b">
        <v>0</v>
      </c>
      <c r="U77" s="7" t="b">
        <v>0</v>
      </c>
      <c r="V77" s="7" t="b">
        <v>0</v>
      </c>
      <c r="Z77" s="1">
        <v>349000.0</v>
      </c>
      <c r="AA77" s="1">
        <v>7001.0</v>
      </c>
      <c r="AB77" s="1">
        <v>7401.0</v>
      </c>
      <c r="AC77" s="8">
        <v>0.0</v>
      </c>
    </row>
    <row r="78">
      <c r="A78" s="1" t="s">
        <v>96</v>
      </c>
      <c r="B78" s="2" t="s">
        <v>97</v>
      </c>
      <c r="C78" s="5">
        <f>ROUND( VLOOKUP(Z78, NPC_Raw_Data!A:D, 4)*VLOOKUP(AA78, NPC_Scaling_Values!A:C, 3) ,0)</f>
        <v>62</v>
      </c>
      <c r="D78" s="5">
        <f>ROUND( VLOOKUP(Z78, NPC_Raw_Data!A:E, 5)*VLOOKUP(AA78, NPC_Scaling_Values!A:D, 4),0)</f>
        <v>100</v>
      </c>
      <c r="E78" s="5">
        <f>ROUND( VLOOKUP(Z78, NPC_Raw_Data!A:L, 6) * VLOOKUP(AA78, NPC_Scaling_Values!A:N, 5),0)</f>
        <v>136</v>
      </c>
      <c r="F78" s="5">
        <f>ROUND( VLOOKUP(Z78, NPC_Raw_Data!A:L, 7) * VLOOKUP(AA78, NPC_Scaling_Values!A:N, 6),0)</f>
        <v>102</v>
      </c>
      <c r="G78" s="5">
        <f>ROUND( VLOOKUP(Z78, NPC_Raw_Data!A:L, 8) * VLOOKUP(AA78, NPC_Scaling_Values!A:N, 7),0)</f>
        <v>95</v>
      </c>
      <c r="H78" s="5">
        <f>ROUND( VLOOKUP(Z78, NPC_Raw_Data!A:L, 9) * VLOOKUP(AA78, NPC_Scaling_Values!A:N, 8),0)</f>
        <v>136</v>
      </c>
      <c r="I78" s="5">
        <v>0.0</v>
      </c>
      <c r="J78" s="5">
        <v>0.0</v>
      </c>
      <c r="K78" s="5">
        <v>0.0</v>
      </c>
      <c r="L78" s="5">
        <f>ROUND( VLOOKUP(Z78, NPC_Raw_Data!A:O, 13),0)</f>
        <v>135</v>
      </c>
      <c r="M78" s="5">
        <f>ROUND( VLOOKUP(Z78, NPC_Raw_Data!A:O, 14),0)</f>
        <v>135</v>
      </c>
      <c r="N78" s="5">
        <f>ROUND( VLOOKUP(Z78, NPC_Raw_Data!A:O, 15),0)</f>
        <v>999</v>
      </c>
      <c r="O78" s="5">
        <f>ROUND( VLOOKUP(Z78, NPC_Raw_Data!A:Q, 16) * VLOOKUP(AA78, NPC_Scaling_Values!A:N, 14),0)</f>
        <v>103</v>
      </c>
      <c r="P78" s="2">
        <f>ROUND( VLOOKUP(Z78, NPC_Raw_Data!A:Q, 17) * VLOOKUP(AA78, NPC_Scaling_Values!A:N, 14),0)</f>
        <v>41</v>
      </c>
      <c r="Q78" s="6">
        <f>VLOOKUP(AA78, NPC_Scaling_Values!A:N, 9)</f>
        <v>1.125</v>
      </c>
      <c r="R78" s="1">
        <v>1.0</v>
      </c>
      <c r="S78" s="1">
        <v>-1.0</v>
      </c>
      <c r="T78" s="7" t="b">
        <v>0</v>
      </c>
      <c r="U78" s="7" t="b">
        <v>0</v>
      </c>
      <c r="V78" s="7" t="b">
        <v>0</v>
      </c>
      <c r="Z78" s="1">
        <v>349001.0</v>
      </c>
      <c r="AA78" s="1">
        <v>7002.0</v>
      </c>
      <c r="AB78" s="1">
        <v>7402.0</v>
      </c>
      <c r="AC78" s="8">
        <v>0.0</v>
      </c>
    </row>
    <row r="79">
      <c r="A79" s="1" t="s">
        <v>98</v>
      </c>
      <c r="B79" s="2" t="s">
        <v>97</v>
      </c>
      <c r="C79" s="5">
        <f>ROUND( VLOOKUP(Z79, NPC_Raw_Data!A:D, 4)*VLOOKUP(AA79, NPC_Scaling_Values!A:C, 3) ,0)</f>
        <v>62</v>
      </c>
      <c r="D79" s="5">
        <f>ROUND( VLOOKUP(Z79, NPC_Raw_Data!A:E, 5)*VLOOKUP(AA79, NPC_Scaling_Values!A:D, 4),0)</f>
        <v>100</v>
      </c>
      <c r="E79" s="5">
        <f>ROUND( VLOOKUP(Z79, NPC_Raw_Data!A:L, 6) * VLOOKUP(AA79, NPC_Scaling_Values!A:N, 5),0)</f>
        <v>136</v>
      </c>
      <c r="F79" s="5">
        <f>ROUND( VLOOKUP(Z79, NPC_Raw_Data!A:L, 7) * VLOOKUP(AA79, NPC_Scaling_Values!A:N, 6),0)</f>
        <v>102</v>
      </c>
      <c r="G79" s="5">
        <f>ROUND( VLOOKUP(Z79, NPC_Raw_Data!A:L, 8) * VLOOKUP(AA79, NPC_Scaling_Values!A:N, 7),0)</f>
        <v>95</v>
      </c>
      <c r="H79" s="5">
        <f>ROUND( VLOOKUP(Z79, NPC_Raw_Data!A:L, 9) * VLOOKUP(AA79, NPC_Scaling_Values!A:N, 8),0)</f>
        <v>136</v>
      </c>
      <c r="I79" s="5">
        <v>0.0</v>
      </c>
      <c r="J79" s="5">
        <v>0.0</v>
      </c>
      <c r="K79" s="5">
        <v>0.0</v>
      </c>
      <c r="L79" s="5">
        <f>ROUND( VLOOKUP(Z79, NPC_Raw_Data!A:O, 13),0)</f>
        <v>135</v>
      </c>
      <c r="M79" s="5">
        <f>ROUND( VLOOKUP(Z79, NPC_Raw_Data!A:O, 14),0)</f>
        <v>135</v>
      </c>
      <c r="N79" s="5">
        <f>ROUND( VLOOKUP(Z79, NPC_Raw_Data!A:O, 15),0)</f>
        <v>999</v>
      </c>
      <c r="O79" s="5">
        <f>ROUND( VLOOKUP(Z79, NPC_Raw_Data!A:Q, 16) * VLOOKUP(AA79, NPC_Scaling_Values!A:N, 14),0)</f>
        <v>100</v>
      </c>
      <c r="P79" s="2">
        <f>ROUND( VLOOKUP(Z79, NPC_Raw_Data!A:Q, 17) * VLOOKUP(AA79, NPC_Scaling_Values!A:N, 14),0)</f>
        <v>40</v>
      </c>
      <c r="Q79" s="6">
        <f>VLOOKUP(AA79, NPC_Scaling_Values!A:N, 9)</f>
        <v>1</v>
      </c>
      <c r="R79" s="1">
        <v>1.0</v>
      </c>
      <c r="S79" s="1">
        <v>-1.0</v>
      </c>
      <c r="T79" s="7" t="b">
        <v>0</v>
      </c>
      <c r="U79" s="7" t="b">
        <v>0</v>
      </c>
      <c r="V79" s="7" t="b">
        <v>0</v>
      </c>
      <c r="Z79" s="1">
        <v>349050.0</v>
      </c>
      <c r="AA79" s="1">
        <v>7001.0</v>
      </c>
      <c r="AB79" s="1">
        <v>7401.0</v>
      </c>
      <c r="AC79" s="10">
        <v>7100.0</v>
      </c>
    </row>
    <row r="80">
      <c r="A80" s="1" t="s">
        <v>98</v>
      </c>
      <c r="B80" s="2" t="s">
        <v>97</v>
      </c>
      <c r="C80" s="5">
        <f>ROUND( VLOOKUP(Z80, NPC_Raw_Data!A:D, 4)*VLOOKUP(AA80, NPC_Scaling_Values!A:C, 3) ,0)</f>
        <v>62</v>
      </c>
      <c r="D80" s="5">
        <f>ROUND( VLOOKUP(Z80, NPC_Raw_Data!A:E, 5)*VLOOKUP(AA80, NPC_Scaling_Values!A:D, 4),0)</f>
        <v>100</v>
      </c>
      <c r="E80" s="5">
        <f>ROUND( VLOOKUP(Z80, NPC_Raw_Data!A:L, 6) * VLOOKUP(AA80, NPC_Scaling_Values!A:N, 5),0)</f>
        <v>136</v>
      </c>
      <c r="F80" s="5">
        <f>ROUND( VLOOKUP(Z80, NPC_Raw_Data!A:L, 7) * VLOOKUP(AA80, NPC_Scaling_Values!A:N, 6),0)</f>
        <v>102</v>
      </c>
      <c r="G80" s="5">
        <f>ROUND( VLOOKUP(Z80, NPC_Raw_Data!A:L, 8) * VLOOKUP(AA80, NPC_Scaling_Values!A:N, 7),0)</f>
        <v>95</v>
      </c>
      <c r="H80" s="5">
        <f>ROUND( VLOOKUP(Z80, NPC_Raw_Data!A:L, 9) * VLOOKUP(AA80, NPC_Scaling_Values!A:N, 8),0)</f>
        <v>136</v>
      </c>
      <c r="I80" s="5">
        <v>0.0</v>
      </c>
      <c r="J80" s="5">
        <v>0.0</v>
      </c>
      <c r="K80" s="5">
        <v>0.0</v>
      </c>
      <c r="L80" s="5">
        <f>ROUND( VLOOKUP(Z80, NPC_Raw_Data!A:O, 13),0)</f>
        <v>135</v>
      </c>
      <c r="M80" s="5">
        <f>ROUND( VLOOKUP(Z80, NPC_Raw_Data!A:O, 14),0)</f>
        <v>135</v>
      </c>
      <c r="N80" s="5">
        <f>ROUND( VLOOKUP(Z80, NPC_Raw_Data!A:O, 15),0)</f>
        <v>999</v>
      </c>
      <c r="O80" s="5">
        <f>ROUND( VLOOKUP(Z80, NPC_Raw_Data!A:Q, 16) * VLOOKUP(AA80, NPC_Scaling_Values!A:N, 14),0)</f>
        <v>103</v>
      </c>
      <c r="P80" s="2">
        <f>ROUND( VLOOKUP(Z80, NPC_Raw_Data!A:Q, 17) * VLOOKUP(AA80, NPC_Scaling_Values!A:N, 14),0)</f>
        <v>41</v>
      </c>
      <c r="Q80" s="6">
        <f>VLOOKUP(AA80, NPC_Scaling_Values!A:N, 9)</f>
        <v>1.125</v>
      </c>
      <c r="R80" s="1">
        <v>1.0</v>
      </c>
      <c r="S80" s="1">
        <v>-1.0</v>
      </c>
      <c r="T80" s="7" t="b">
        <v>0</v>
      </c>
      <c r="U80" s="7" t="b">
        <v>0</v>
      </c>
      <c r="V80" s="7" t="b">
        <v>0</v>
      </c>
      <c r="Z80" s="1">
        <v>349051.0</v>
      </c>
      <c r="AA80" s="1">
        <v>7002.0</v>
      </c>
      <c r="AB80" s="1">
        <v>7402.0</v>
      </c>
      <c r="AC80" s="10">
        <v>7100.0</v>
      </c>
    </row>
    <row r="81">
      <c r="A81" s="1" t="s">
        <v>99</v>
      </c>
      <c r="B81" s="1" t="s">
        <v>27</v>
      </c>
      <c r="C81" s="5">
        <f>ROUND( VLOOKUP(Z81, NPC_Raw_Data!A:D, 4)*VLOOKUP(AA81, NPC_Scaling_Values!A:C, 3) ,0)</f>
        <v>80</v>
      </c>
      <c r="D81" s="5">
        <f>ROUND( VLOOKUP(Z81, NPC_Raw_Data!A:E, 5)*VLOOKUP(AA81, NPC_Scaling_Values!A:D, 4),0)</f>
        <v>160</v>
      </c>
      <c r="E81" s="5">
        <f>ROUND( VLOOKUP(Z81, NPC_Raw_Data!A:L, 6) * VLOOKUP(AA81, NPC_Scaling_Values!A:N, 5),0)</f>
        <v>137</v>
      </c>
      <c r="F81" s="5">
        <f>ROUND( VLOOKUP(Z81, NPC_Raw_Data!A:L, 7) * VLOOKUP(AA81, NPC_Scaling_Values!A:N, 6),0)</f>
        <v>100</v>
      </c>
      <c r="G81" s="5">
        <f>ROUND( VLOOKUP(Z81, NPC_Raw_Data!A:L, 8) * VLOOKUP(AA81, NPC_Scaling_Values!A:N, 7),0)</f>
        <v>103</v>
      </c>
      <c r="H81" s="5">
        <f>ROUND( VLOOKUP(Z81, NPC_Raw_Data!A:L, 9) * VLOOKUP(AA81, NPC_Scaling_Values!A:N, 8),0)</f>
        <v>89</v>
      </c>
      <c r="I81" s="5">
        <v>0.0</v>
      </c>
      <c r="J81" s="5">
        <v>0.0</v>
      </c>
      <c r="K81" s="5">
        <v>0.0</v>
      </c>
      <c r="L81" s="5">
        <f>ROUND( VLOOKUP(Z81, NPC_Raw_Data!A:O, 13),0)</f>
        <v>78</v>
      </c>
      <c r="M81" s="5">
        <f>ROUND( VLOOKUP(Z81, NPC_Raw_Data!A:O, 14),0)</f>
        <v>78</v>
      </c>
      <c r="N81" s="5">
        <f>ROUND( VLOOKUP(Z81, NPC_Raw_Data!A:O, 15),0)</f>
        <v>104</v>
      </c>
      <c r="O81" s="5">
        <f>ROUND( VLOOKUP(Z81, NPC_Raw_Data!A:Q, 16) * VLOOKUP(AA81, NPC_Scaling_Values!A:N, 14),0)</f>
        <v>127</v>
      </c>
      <c r="P81" s="2">
        <f>ROUND( VLOOKUP(Z81, NPC_Raw_Data!A:Q, 17) * VLOOKUP(AA81, NPC_Scaling_Values!A:N, 14),0)</f>
        <v>42</v>
      </c>
      <c r="Q81" s="6">
        <f>VLOOKUP(AA81, NPC_Scaling_Values!A:N, 9)</f>
        <v>1.25</v>
      </c>
      <c r="R81" s="1">
        <v>1.3</v>
      </c>
      <c r="S81" s="1">
        <v>10.0</v>
      </c>
      <c r="T81" s="7" t="b">
        <v>0</v>
      </c>
      <c r="U81" s="7" t="b">
        <v>0</v>
      </c>
      <c r="V81" s="7" t="b">
        <v>0</v>
      </c>
      <c r="Z81" s="1">
        <v>256001.0</v>
      </c>
      <c r="AA81" s="1">
        <v>7003.0</v>
      </c>
      <c r="AB81" s="1">
        <v>7403.0</v>
      </c>
      <c r="AC81" s="8">
        <v>0.0</v>
      </c>
    </row>
    <row r="82">
      <c r="A82" s="1" t="s">
        <v>100</v>
      </c>
      <c r="B82" s="1" t="s">
        <v>101</v>
      </c>
      <c r="C82" s="5">
        <f>ROUND( VLOOKUP(Z82, NPC_Raw_Data!A:D, 4)*VLOOKUP(AA82, NPC_Scaling_Values!A:C, 3) ,0)</f>
        <v>162</v>
      </c>
      <c r="D82" s="5">
        <f>ROUND( VLOOKUP(Z82, NPC_Raw_Data!A:E, 5)*VLOOKUP(AA82, NPC_Scaling_Values!A:D, 4),0)</f>
        <v>80</v>
      </c>
      <c r="E82" s="5">
        <f>ROUND( VLOOKUP(Z82, NPC_Raw_Data!A:L, 6) * VLOOKUP(AA82, NPC_Scaling_Values!A:N, 5),0)</f>
        <v>137</v>
      </c>
      <c r="F82" s="5">
        <f>ROUND( VLOOKUP(Z82, NPC_Raw_Data!A:L, 7) * VLOOKUP(AA82, NPC_Scaling_Values!A:N, 6),0)</f>
        <v>103</v>
      </c>
      <c r="G82" s="5">
        <f>ROUND( VLOOKUP(Z82, NPC_Raw_Data!A:L, 8) * VLOOKUP(AA82, NPC_Scaling_Values!A:N, 7),0)</f>
        <v>88</v>
      </c>
      <c r="H82" s="5">
        <f>ROUND( VLOOKUP(Z82, NPC_Raw_Data!A:L, 9) * VLOOKUP(AA82, NPC_Scaling_Values!A:N, 8),0)</f>
        <v>103</v>
      </c>
      <c r="I82" s="5">
        <v>-25.0</v>
      </c>
      <c r="J82" s="5">
        <v>0.0</v>
      </c>
      <c r="K82" s="5">
        <v>0.0</v>
      </c>
      <c r="L82" s="5">
        <f>ROUND( VLOOKUP(Z82, NPC_Raw_Data!A:O, 13),0)</f>
        <v>88</v>
      </c>
      <c r="M82" s="5">
        <f>ROUND( VLOOKUP(Z82, NPC_Raw_Data!A:O, 14),0)</f>
        <v>88</v>
      </c>
      <c r="N82" s="5">
        <f>ROUND( VLOOKUP(Z82, NPC_Raw_Data!A:O, 15),0)</f>
        <v>53</v>
      </c>
      <c r="O82" s="5">
        <f>ROUND( VLOOKUP(Z82, NPC_Raw_Data!A:Q, 16) * VLOOKUP(AA82, NPC_Scaling_Values!A:N, 14),0)</f>
        <v>116</v>
      </c>
      <c r="P82" s="2">
        <f>ROUND( VLOOKUP(Z82, NPC_Raw_Data!A:Q, 17) * VLOOKUP(AA82, NPC_Scaling_Values!A:N, 14),0)</f>
        <v>46</v>
      </c>
      <c r="Q82" s="6">
        <f>VLOOKUP(AA82, NPC_Scaling_Values!A:N, 9)</f>
        <v>1.5</v>
      </c>
      <c r="R82" s="1">
        <v>1.0</v>
      </c>
      <c r="S82" s="1">
        <v>-1.0</v>
      </c>
      <c r="T82" s="7" t="b">
        <v>0</v>
      </c>
      <c r="U82" s="7" t="b">
        <v>0</v>
      </c>
      <c r="V82" s="7" t="b">
        <v>0</v>
      </c>
      <c r="Z82" s="1">
        <v>341000.0</v>
      </c>
      <c r="AA82" s="1">
        <v>7005.0</v>
      </c>
      <c r="AB82" s="1">
        <v>7405.0</v>
      </c>
      <c r="AC82" s="8">
        <v>0.0</v>
      </c>
    </row>
    <row r="83">
      <c r="A83" s="1" t="s">
        <v>102</v>
      </c>
      <c r="B83" s="1" t="s">
        <v>35</v>
      </c>
      <c r="C83" s="5">
        <f>ROUND( VLOOKUP(Z83, NPC_Raw_Data!A:D, 4)*VLOOKUP(AA83, NPC_Scaling_Values!A:C, 3) ,0)</f>
        <v>118</v>
      </c>
      <c r="D83" s="5">
        <f>ROUND( VLOOKUP(Z83, NPC_Raw_Data!A:E, 5)*VLOOKUP(AA83, NPC_Scaling_Values!A:D, 4),0)</f>
        <v>200</v>
      </c>
      <c r="E83" s="5">
        <f>ROUND( VLOOKUP(Z83, NPC_Raw_Data!A:L, 6) * VLOOKUP(AA83, NPC_Scaling_Values!A:N, 5),0)</f>
        <v>139</v>
      </c>
      <c r="F83" s="5">
        <f>ROUND( VLOOKUP(Z83, NPC_Raw_Data!A:L, 7) * VLOOKUP(AA83, NPC_Scaling_Values!A:N, 6),0)</f>
        <v>110</v>
      </c>
      <c r="G83" s="5">
        <f>ROUND( VLOOKUP(Z83, NPC_Raw_Data!A:L, 8) * VLOOKUP(AA83, NPC_Scaling_Values!A:N, 7),0)</f>
        <v>84</v>
      </c>
      <c r="H83" s="5">
        <f>ROUND( VLOOKUP(Z83, NPC_Raw_Data!A:L, 9) * VLOOKUP(AA83, NPC_Scaling_Values!A:N, 8),0)</f>
        <v>104</v>
      </c>
      <c r="I83" s="5">
        <v>0.0</v>
      </c>
      <c r="J83" s="5">
        <v>0.0</v>
      </c>
      <c r="K83" s="5">
        <v>0.0</v>
      </c>
      <c r="L83" s="5">
        <f>ROUND( VLOOKUP(Z83, NPC_Raw_Data!A:O, 13),0)</f>
        <v>111</v>
      </c>
      <c r="M83" s="5">
        <f>ROUND( VLOOKUP(Z83, NPC_Raw_Data!A:O, 14),0)</f>
        <v>111</v>
      </c>
      <c r="N83" s="5">
        <f>ROUND( VLOOKUP(Z83, NPC_Raw_Data!A:O, 15),0)</f>
        <v>93</v>
      </c>
      <c r="O83" s="5">
        <f>ROUND( VLOOKUP(Z83, NPC_Raw_Data!A:Q, 16) * VLOOKUP(AA83, NPC_Scaling_Values!A:N, 14),0)</f>
        <v>111</v>
      </c>
      <c r="P83" s="2">
        <f>ROUND( VLOOKUP(Z83, NPC_Raw_Data!A:Q, 17) * VLOOKUP(AA83, NPC_Scaling_Values!A:N, 14),0)</f>
        <v>44</v>
      </c>
      <c r="Q83" s="6">
        <f>VLOOKUP(AA83, NPC_Scaling_Values!A:N, 9)</f>
        <v>1.375</v>
      </c>
      <c r="R83" s="1">
        <v>1.5</v>
      </c>
      <c r="S83" s="1">
        <v>-1.0</v>
      </c>
      <c r="T83" s="7" t="b">
        <v>0</v>
      </c>
      <c r="U83" s="7" t="b">
        <v>0</v>
      </c>
      <c r="V83" s="7" t="b">
        <v>0</v>
      </c>
      <c r="Z83" s="1">
        <v>327000.0</v>
      </c>
      <c r="AA83" s="1">
        <v>7004.0</v>
      </c>
      <c r="AB83" s="1">
        <v>7404.0</v>
      </c>
      <c r="AC83" s="8">
        <v>0.0</v>
      </c>
    </row>
    <row r="84">
      <c r="A84" s="9" t="s">
        <v>103</v>
      </c>
      <c r="B84" s="1" t="s">
        <v>53</v>
      </c>
      <c r="C84" s="5">
        <f>ROUND( VLOOKUP(Z84, NPC_Raw_Data!A:D, 4)*VLOOKUP(AA84, NPC_Scaling_Values!A:C, 3) ,0)</f>
        <v>270</v>
      </c>
      <c r="D84" s="5">
        <f>ROUND( VLOOKUP(Z84, NPC_Raw_Data!A:E, 5)*VLOOKUP(AA84, NPC_Scaling_Values!A:D, 4),0)</f>
        <v>5000</v>
      </c>
      <c r="E84" s="5">
        <f>ROUND( VLOOKUP(Z84, NPC_Raw_Data!A:L, 6) * VLOOKUP(AA84, NPC_Scaling_Values!A:N, 5),0)</f>
        <v>139</v>
      </c>
      <c r="F84" s="5">
        <f>ROUND( VLOOKUP(Z84, NPC_Raw_Data!A:L, 7) * VLOOKUP(AA84, NPC_Scaling_Values!A:N, 6),0)</f>
        <v>103</v>
      </c>
      <c r="G84" s="5">
        <f>ROUND( VLOOKUP(Z84, NPC_Raw_Data!A:L, 8) * VLOOKUP(AA84, NPC_Scaling_Values!A:N, 7),0)</f>
        <v>277</v>
      </c>
      <c r="H84" s="5">
        <f>ROUND( VLOOKUP(Z84, NPC_Raw_Data!A:L, 9) * VLOOKUP(AA84, NPC_Scaling_Values!A:N, 8),0)</f>
        <v>110</v>
      </c>
      <c r="I84" s="5">
        <v>0.0</v>
      </c>
      <c r="J84" s="5">
        <v>0.0</v>
      </c>
      <c r="K84" s="5">
        <v>0.0</v>
      </c>
      <c r="L84" s="5">
        <f>ROUND( VLOOKUP(Z84, NPC_Raw_Data!A:O, 13),0)</f>
        <v>999</v>
      </c>
      <c r="M84" s="5">
        <f>ROUND( VLOOKUP(Z84, NPC_Raw_Data!A:O, 14),0)</f>
        <v>999</v>
      </c>
      <c r="N84" s="5">
        <f>ROUND( VLOOKUP(Z84, NPC_Raw_Data!A:O, 15),0)</f>
        <v>110</v>
      </c>
      <c r="O84" s="5">
        <f>ROUND( VLOOKUP(Z84, NPC_Raw_Data!A:Q, 16) * VLOOKUP(AA84, NPC_Scaling_Values!A:N, 14),0)</f>
        <v>138</v>
      </c>
      <c r="P84" s="2">
        <f>ROUND( VLOOKUP(Z84, NPC_Raw_Data!A:Q, 17) * VLOOKUP(AA84, NPC_Scaling_Values!A:N, 14),0)</f>
        <v>55</v>
      </c>
      <c r="Q84" s="6">
        <f>VLOOKUP(AA84, NPC_Scaling_Values!A:N, 9)</f>
        <v>1.8</v>
      </c>
      <c r="R84" s="1">
        <v>1.0</v>
      </c>
      <c r="S84" s="1">
        <v>-1.0</v>
      </c>
      <c r="T84" s="7" t="b">
        <v>0</v>
      </c>
      <c r="U84" s="7" t="b">
        <v>0</v>
      </c>
      <c r="V84" s="7" t="b">
        <v>0</v>
      </c>
      <c r="Z84" s="1">
        <v>534000.0</v>
      </c>
      <c r="AA84" s="1">
        <v>7008.0</v>
      </c>
      <c r="AB84" s="1">
        <v>7408.0</v>
      </c>
      <c r="AC84" s="10">
        <v>5151.0</v>
      </c>
    </row>
    <row r="85">
      <c r="A85" s="9" t="s">
        <v>104</v>
      </c>
      <c r="B85" s="1" t="s">
        <v>51</v>
      </c>
      <c r="C85" s="5">
        <f>ROUND( VLOOKUP(Z85, NPC_Raw_Data!A:D, 4)*VLOOKUP(AA85, NPC_Scaling_Values!A:C, 3) ,0)</f>
        <v>11120</v>
      </c>
      <c r="D85" s="5">
        <f>ROUND( VLOOKUP(Z85, NPC_Raw_Data!A:E, 5)*VLOOKUP(AA85, NPC_Scaling_Values!A:D, 4),0)</f>
        <v>5000</v>
      </c>
      <c r="E85" s="5">
        <f>ROUND( VLOOKUP(Z85, NPC_Raw_Data!A:L, 6) * VLOOKUP(AA85, NPC_Scaling_Values!A:N, 5),0)</f>
        <v>140</v>
      </c>
      <c r="F85" s="5">
        <f>ROUND( VLOOKUP(Z85, NPC_Raw_Data!A:L, 7) * VLOOKUP(AA85, NPC_Scaling_Values!A:N, 6),0)</f>
        <v>105</v>
      </c>
      <c r="G85" s="5">
        <f>ROUND( VLOOKUP(Z85, NPC_Raw_Data!A:L, 8) * VLOOKUP(AA85, NPC_Scaling_Values!A:N, 7),0)</f>
        <v>98</v>
      </c>
      <c r="H85" s="5">
        <f>ROUND( VLOOKUP(Z85, NPC_Raw_Data!A:L, 9) * VLOOKUP(AA85, NPC_Scaling_Values!A:N, 8),0)</f>
        <v>105</v>
      </c>
      <c r="I85" s="5">
        <v>0.0</v>
      </c>
      <c r="J85" s="5">
        <v>0.0</v>
      </c>
      <c r="K85" s="5">
        <v>0.0</v>
      </c>
      <c r="L85" s="5">
        <f>ROUND( VLOOKUP(Z85, NPC_Raw_Data!A:O, 13),0)</f>
        <v>999</v>
      </c>
      <c r="M85" s="5">
        <f>ROUND( VLOOKUP(Z85, NPC_Raw_Data!A:O, 14),0)</f>
        <v>999</v>
      </c>
      <c r="N85" s="5">
        <f>ROUND( VLOOKUP(Z85, NPC_Raw_Data!A:O, 15),0)</f>
        <v>999</v>
      </c>
      <c r="O85" s="5">
        <f>ROUND( VLOOKUP(Z85, NPC_Raw_Data!A:Q, 16) * VLOOKUP(AA85, NPC_Scaling_Values!A:N, 14),0)</f>
        <v>103</v>
      </c>
      <c r="P85" s="2">
        <f>ROUND( VLOOKUP(Z85, NPC_Raw_Data!A:Q, 17) * VLOOKUP(AA85, NPC_Scaling_Values!A:N, 14),0)</f>
        <v>41</v>
      </c>
      <c r="Q85" s="6">
        <f>VLOOKUP(AA85, NPC_Scaling_Values!A:N, 9)</f>
        <v>1.125</v>
      </c>
      <c r="R85" s="1">
        <v>1.0</v>
      </c>
      <c r="S85" s="1">
        <v>-1.0</v>
      </c>
      <c r="T85" s="7" t="b">
        <v>0</v>
      </c>
      <c r="U85" s="7" t="b">
        <v>0</v>
      </c>
      <c r="V85" s="7" t="b">
        <v>1</v>
      </c>
      <c r="Z85" s="1">
        <v>533000.0</v>
      </c>
      <c r="AA85" s="1">
        <v>7002.0</v>
      </c>
      <c r="AB85" s="1">
        <v>7402.0</v>
      </c>
      <c r="AC85" s="8">
        <v>0.0</v>
      </c>
    </row>
    <row r="86">
      <c r="A86" s="1" t="s">
        <v>105</v>
      </c>
      <c r="B86" s="1" t="s">
        <v>101</v>
      </c>
      <c r="C86" s="5">
        <f>ROUND( VLOOKUP(Z86, NPC_Raw_Data!A:D, 4)*VLOOKUP(AA86, NPC_Scaling_Values!A:C, 3) ,0)</f>
        <v>170</v>
      </c>
      <c r="D86" s="5">
        <f>ROUND( VLOOKUP(Z86, NPC_Raw_Data!A:E, 5)*VLOOKUP(AA86, NPC_Scaling_Values!A:D, 4),0)</f>
        <v>60</v>
      </c>
      <c r="E86" s="5">
        <f>ROUND( VLOOKUP(Z86, NPC_Raw_Data!A:L, 6) * VLOOKUP(AA86, NPC_Scaling_Values!A:N, 5),0)</f>
        <v>140</v>
      </c>
      <c r="F86" s="5">
        <f>ROUND( VLOOKUP(Z86, NPC_Raw_Data!A:L, 7) * VLOOKUP(AA86, NPC_Scaling_Values!A:N, 6),0)</f>
        <v>106</v>
      </c>
      <c r="G86" s="5">
        <f>ROUND( VLOOKUP(Z86, NPC_Raw_Data!A:L, 8) * VLOOKUP(AA86, NPC_Scaling_Values!A:N, 7),0)</f>
        <v>85</v>
      </c>
      <c r="H86" s="5">
        <f>ROUND( VLOOKUP(Z86, NPC_Raw_Data!A:L, 9) * VLOOKUP(AA86, NPC_Scaling_Values!A:N, 8),0)</f>
        <v>106</v>
      </c>
      <c r="I86" s="5">
        <v>-25.0</v>
      </c>
      <c r="J86" s="5">
        <v>0.0</v>
      </c>
      <c r="K86" s="5">
        <v>0.0</v>
      </c>
      <c r="L86" s="5">
        <f>ROUND( VLOOKUP(Z86, NPC_Raw_Data!A:O, 13),0)</f>
        <v>106</v>
      </c>
      <c r="M86" s="5">
        <f>ROUND( VLOOKUP(Z86, NPC_Raw_Data!A:O, 14),0)</f>
        <v>106</v>
      </c>
      <c r="N86" s="5">
        <f>ROUND( VLOOKUP(Z86, NPC_Raw_Data!A:O, 15),0)</f>
        <v>68</v>
      </c>
      <c r="O86" s="5">
        <f>ROUND( VLOOKUP(Z86, NPC_Raw_Data!A:Q, 16) * VLOOKUP(AA86, NPC_Scaling_Values!A:N, 14),0)</f>
        <v>116</v>
      </c>
      <c r="P86" s="2">
        <f>ROUND( VLOOKUP(Z86, NPC_Raw_Data!A:Q, 17) * VLOOKUP(AA86, NPC_Scaling_Values!A:N, 14),0)</f>
        <v>46</v>
      </c>
      <c r="Q86" s="6">
        <f>VLOOKUP(AA86, NPC_Scaling_Values!A:N, 9)</f>
        <v>1.5</v>
      </c>
      <c r="R86" s="1">
        <v>1.0</v>
      </c>
      <c r="S86" s="1">
        <v>-1.0</v>
      </c>
      <c r="T86" s="7" t="b">
        <v>0</v>
      </c>
      <c r="U86" s="7" t="b">
        <v>0</v>
      </c>
      <c r="V86" s="7" t="b">
        <v>0</v>
      </c>
      <c r="Z86" s="1">
        <v>337000.0</v>
      </c>
      <c r="AA86" s="1">
        <v>7005.0</v>
      </c>
      <c r="AB86" s="1">
        <v>7405.0</v>
      </c>
      <c r="AC86" s="8">
        <v>0.0</v>
      </c>
    </row>
    <row r="87">
      <c r="A87" s="9" t="s">
        <v>106</v>
      </c>
      <c r="B87" s="1" t="s">
        <v>35</v>
      </c>
      <c r="C87" s="5">
        <f>ROUND( VLOOKUP(Z87, NPC_Raw_Data!A:D, 4)*VLOOKUP(AA87, NPC_Scaling_Values!A:C, 3) ,0)</f>
        <v>126</v>
      </c>
      <c r="D87" s="5">
        <f>ROUND( VLOOKUP(Z87, NPC_Raw_Data!A:E, 5)*VLOOKUP(AA87, NPC_Scaling_Values!A:D, 4),0)</f>
        <v>150</v>
      </c>
      <c r="E87" s="5">
        <f>ROUND( VLOOKUP(Z87, NPC_Raw_Data!A:L, 6) * VLOOKUP(AA87, NPC_Scaling_Values!A:N, 5),0)</f>
        <v>142</v>
      </c>
      <c r="F87" s="5">
        <f>ROUND( VLOOKUP(Z87, NPC_Raw_Data!A:L, 7) * VLOOKUP(AA87, NPC_Scaling_Values!A:N, 6),0)</f>
        <v>106</v>
      </c>
      <c r="G87" s="5">
        <f>ROUND( VLOOKUP(Z87, NPC_Raw_Data!A:L, 8) * VLOOKUP(AA87, NPC_Scaling_Values!A:N, 7),0)</f>
        <v>85</v>
      </c>
      <c r="H87" s="5">
        <f>ROUND( VLOOKUP(Z87, NPC_Raw_Data!A:L, 9) * VLOOKUP(AA87, NPC_Scaling_Values!A:N, 8),0)</f>
        <v>106</v>
      </c>
      <c r="I87" s="5">
        <v>0.0</v>
      </c>
      <c r="J87" s="5">
        <v>0.0</v>
      </c>
      <c r="K87" s="5">
        <v>0.0</v>
      </c>
      <c r="L87" s="5">
        <f>ROUND( VLOOKUP(Z87, NPC_Raw_Data!A:O, 13),0)</f>
        <v>150</v>
      </c>
      <c r="M87" s="5">
        <f>ROUND( VLOOKUP(Z87, NPC_Raw_Data!A:O, 14),0)</f>
        <v>150</v>
      </c>
      <c r="N87" s="5">
        <f>ROUND( VLOOKUP(Z87, NPC_Raw_Data!A:O, 15),0)</f>
        <v>100</v>
      </c>
      <c r="O87" s="5">
        <f>ROUND( VLOOKUP(Z87, NPC_Raw_Data!A:Q, 16) * VLOOKUP(AA87, NPC_Scaling_Values!A:N, 14),0)</f>
        <v>116</v>
      </c>
      <c r="P87" s="2">
        <f>ROUND( VLOOKUP(Z87, NPC_Raw_Data!A:Q, 17) * VLOOKUP(AA87, NPC_Scaling_Values!A:N, 14),0)</f>
        <v>46</v>
      </c>
      <c r="Q87" s="6">
        <f>VLOOKUP(AA87, NPC_Scaling_Values!A:N, 9)</f>
        <v>1.5</v>
      </c>
      <c r="R87" s="1">
        <v>1.0</v>
      </c>
      <c r="S87" s="1">
        <v>-1.0</v>
      </c>
      <c r="T87" s="7" t="b">
        <v>0</v>
      </c>
      <c r="U87" s="7" t="b">
        <v>0</v>
      </c>
      <c r="V87" s="7" t="b">
        <v>0</v>
      </c>
      <c r="Z87" s="1">
        <v>334002.0</v>
      </c>
      <c r="AA87" s="1">
        <v>7005.0</v>
      </c>
      <c r="AB87" s="1">
        <v>7405.0</v>
      </c>
      <c r="AC87" s="8">
        <v>0.0</v>
      </c>
    </row>
    <row r="88">
      <c r="A88" s="1" t="s">
        <v>107</v>
      </c>
      <c r="B88" s="1" t="s">
        <v>53</v>
      </c>
      <c r="C88" s="5">
        <f>ROUND( VLOOKUP(Z88, NPC_Raw_Data!A:D, 4)*VLOOKUP(AA88, NPC_Scaling_Values!A:C, 3) ,0)</f>
        <v>884</v>
      </c>
      <c r="D88" s="5">
        <f>ROUND( VLOOKUP(Z88, NPC_Raw_Data!A:E, 5)*VLOOKUP(AA88, NPC_Scaling_Values!A:D, 4),0)</f>
        <v>500</v>
      </c>
      <c r="E88" s="5">
        <f>ROUND( VLOOKUP(Z88, NPC_Raw_Data!A:L, 6) * VLOOKUP(AA88, NPC_Scaling_Values!A:N, 5),0)</f>
        <v>143</v>
      </c>
      <c r="F88" s="5">
        <f>ROUND( VLOOKUP(Z88, NPC_Raw_Data!A:L, 7) * VLOOKUP(AA88, NPC_Scaling_Values!A:N, 6),0)</f>
        <v>108</v>
      </c>
      <c r="G88" s="5">
        <f>ROUND( VLOOKUP(Z88, NPC_Raw_Data!A:L, 8) * VLOOKUP(AA88, NPC_Scaling_Values!A:N, 7),0)</f>
        <v>114</v>
      </c>
      <c r="H88" s="5">
        <f>ROUND( VLOOKUP(Z88, NPC_Raw_Data!A:L, 9) * VLOOKUP(AA88, NPC_Scaling_Values!A:N, 8),0)</f>
        <v>108</v>
      </c>
      <c r="I88" s="5">
        <v>-25.0</v>
      </c>
      <c r="J88" s="5">
        <v>25.0</v>
      </c>
      <c r="K88" s="5">
        <v>0.0</v>
      </c>
      <c r="L88" s="5">
        <f>ROUND( VLOOKUP(Z88, NPC_Raw_Data!A:O, 13),0)</f>
        <v>165</v>
      </c>
      <c r="M88" s="5">
        <f>ROUND( VLOOKUP(Z88, NPC_Raw_Data!A:O, 14),0)</f>
        <v>165</v>
      </c>
      <c r="N88" s="5">
        <f>ROUND( VLOOKUP(Z88, NPC_Raw_Data!A:O, 15),0)</f>
        <v>70</v>
      </c>
      <c r="O88" s="5">
        <f>ROUND( VLOOKUP(Z88, NPC_Raw_Data!A:Q, 16) * VLOOKUP(AA88, NPC_Scaling_Values!A:N, 14),0)</f>
        <v>138</v>
      </c>
      <c r="P88" s="2">
        <f>ROUND( VLOOKUP(Z88, NPC_Raw_Data!A:Q, 17) * VLOOKUP(AA88, NPC_Scaling_Values!A:N, 14),0)</f>
        <v>55</v>
      </c>
      <c r="Q88" s="6">
        <f>VLOOKUP(AA88, NPC_Scaling_Values!A:N, 9)</f>
        <v>1.8</v>
      </c>
      <c r="R88" s="1">
        <v>1.5</v>
      </c>
      <c r="S88" s="1">
        <v>10.0</v>
      </c>
      <c r="T88" s="7" t="b">
        <v>0</v>
      </c>
      <c r="U88" s="7" t="b">
        <v>0</v>
      </c>
      <c r="V88" s="7" t="b">
        <v>0</v>
      </c>
      <c r="Z88" s="1">
        <v>281000.0</v>
      </c>
      <c r="AA88" s="1">
        <v>7008.0</v>
      </c>
      <c r="AB88" s="1">
        <v>7408.0</v>
      </c>
      <c r="AC88" s="8">
        <v>0.0</v>
      </c>
    </row>
    <row r="89">
      <c r="A89" s="1" t="s">
        <v>108</v>
      </c>
      <c r="B89" s="1" t="s">
        <v>53</v>
      </c>
      <c r="C89" s="5">
        <f>ROUND( VLOOKUP(Z89, NPC_Raw_Data!A:D, 4)*VLOOKUP(AA89, NPC_Scaling_Values!A:C, 3) ,0)</f>
        <v>884</v>
      </c>
      <c r="D89" s="5">
        <f>ROUND( VLOOKUP(Z89, NPC_Raw_Data!A:E, 5)*VLOOKUP(AA89, NPC_Scaling_Values!A:D, 4),0)</f>
        <v>500</v>
      </c>
      <c r="E89" s="5">
        <f>ROUND( VLOOKUP(Z89, NPC_Raw_Data!A:L, 6) * VLOOKUP(AA89, NPC_Scaling_Values!A:N, 5),0)</f>
        <v>143</v>
      </c>
      <c r="F89" s="5">
        <f>ROUND( VLOOKUP(Z89, NPC_Raw_Data!A:L, 7) * VLOOKUP(AA89, NPC_Scaling_Values!A:N, 6),0)</f>
        <v>108</v>
      </c>
      <c r="G89" s="5">
        <f>ROUND( VLOOKUP(Z89, NPC_Raw_Data!A:L, 8) * VLOOKUP(AA89, NPC_Scaling_Values!A:N, 7),0)</f>
        <v>114</v>
      </c>
      <c r="H89" s="5">
        <f>ROUND( VLOOKUP(Z89, NPC_Raw_Data!A:L, 9) * VLOOKUP(AA89, NPC_Scaling_Values!A:N, 8),0)</f>
        <v>108</v>
      </c>
      <c r="I89" s="5">
        <v>-25.0</v>
      </c>
      <c r="J89" s="5">
        <v>25.0</v>
      </c>
      <c r="K89" s="5">
        <v>0.0</v>
      </c>
      <c r="L89" s="5">
        <f>ROUND( VLOOKUP(Z89, NPC_Raw_Data!A:O, 13),0)</f>
        <v>165</v>
      </c>
      <c r="M89" s="5">
        <f>ROUND( VLOOKUP(Z89, NPC_Raw_Data!A:O, 14),0)</f>
        <v>165</v>
      </c>
      <c r="N89" s="5">
        <f>ROUND( VLOOKUP(Z89, NPC_Raw_Data!A:O, 15),0)</f>
        <v>70</v>
      </c>
      <c r="O89" s="5">
        <f>ROUND( VLOOKUP(Z89, NPC_Raw_Data!A:Q, 16) * VLOOKUP(AA89, NPC_Scaling_Values!A:N, 14),0)</f>
        <v>138</v>
      </c>
      <c r="P89" s="2">
        <f>ROUND( VLOOKUP(Z89, NPC_Raw_Data!A:Q, 17) * VLOOKUP(AA89, NPC_Scaling_Values!A:N, 14),0)</f>
        <v>55</v>
      </c>
      <c r="Q89" s="6">
        <f>VLOOKUP(AA89, NPC_Scaling_Values!A:N, 9)</f>
        <v>1.8</v>
      </c>
      <c r="R89" s="1">
        <v>1.5</v>
      </c>
      <c r="S89" s="1">
        <v>20.0</v>
      </c>
      <c r="T89" s="7" t="b">
        <v>0</v>
      </c>
      <c r="U89" s="7" t="b">
        <v>0</v>
      </c>
      <c r="V89" s="7" t="b">
        <v>0</v>
      </c>
      <c r="Z89" s="1">
        <v>281001.0</v>
      </c>
      <c r="AA89" s="1">
        <v>7008.0</v>
      </c>
      <c r="AB89" s="1">
        <v>7408.0</v>
      </c>
      <c r="AC89" s="10">
        <v>7100.0</v>
      </c>
    </row>
    <row r="90">
      <c r="A90" s="1" t="s">
        <v>109</v>
      </c>
      <c r="B90" s="1" t="s">
        <v>53</v>
      </c>
      <c r="C90" s="5">
        <f>ROUND( VLOOKUP(Z90, NPC_Raw_Data!A:D, 4)*VLOOKUP(AA90, NPC_Scaling_Values!A:C, 3) ,0)</f>
        <v>884</v>
      </c>
      <c r="D90" s="5">
        <f>ROUND( VLOOKUP(Z90, NPC_Raw_Data!A:E, 5)*VLOOKUP(AA90, NPC_Scaling_Values!A:D, 4),0)</f>
        <v>500</v>
      </c>
      <c r="E90" s="5">
        <f>ROUND( VLOOKUP(Z90, NPC_Raw_Data!A:L, 6) * VLOOKUP(AA90, NPC_Scaling_Values!A:N, 5),0)</f>
        <v>143</v>
      </c>
      <c r="F90" s="5">
        <f>ROUND( VLOOKUP(Z90, NPC_Raw_Data!A:L, 7) * VLOOKUP(AA90, NPC_Scaling_Values!A:N, 6),0)</f>
        <v>108</v>
      </c>
      <c r="G90" s="5">
        <f>ROUND( VLOOKUP(Z90, NPC_Raw_Data!A:L, 8) * VLOOKUP(AA90, NPC_Scaling_Values!A:N, 7),0)</f>
        <v>114</v>
      </c>
      <c r="H90" s="5">
        <f>ROUND( VLOOKUP(Z90, NPC_Raw_Data!A:L, 9) * VLOOKUP(AA90, NPC_Scaling_Values!A:N, 8),0)</f>
        <v>108</v>
      </c>
      <c r="I90" s="5">
        <v>-25.0</v>
      </c>
      <c r="J90" s="5">
        <v>25.0</v>
      </c>
      <c r="K90" s="5">
        <v>0.0</v>
      </c>
      <c r="L90" s="5">
        <f>ROUND( VLOOKUP(Z90, NPC_Raw_Data!A:O, 13),0)</f>
        <v>165</v>
      </c>
      <c r="M90" s="5">
        <f>ROUND( VLOOKUP(Z90, NPC_Raw_Data!A:O, 14),0)</f>
        <v>165</v>
      </c>
      <c r="N90" s="5">
        <f>ROUND( VLOOKUP(Z90, NPC_Raw_Data!A:O, 15),0)</f>
        <v>70</v>
      </c>
      <c r="O90" s="5">
        <f>ROUND( VLOOKUP(Z90, NPC_Raw_Data!A:Q, 16) * VLOOKUP(AA90, NPC_Scaling_Values!A:N, 14),0)</f>
        <v>138</v>
      </c>
      <c r="P90" s="2">
        <f>ROUND( VLOOKUP(Z90, NPC_Raw_Data!A:Q, 17) * VLOOKUP(AA90, NPC_Scaling_Values!A:N, 14),0)</f>
        <v>55</v>
      </c>
      <c r="Q90" s="6">
        <f>VLOOKUP(AA90, NPC_Scaling_Values!A:N, 9)</f>
        <v>1.8</v>
      </c>
      <c r="R90" s="1">
        <v>1.5</v>
      </c>
      <c r="S90" s="1">
        <v>10.0</v>
      </c>
      <c r="T90" s="7" t="b">
        <v>0</v>
      </c>
      <c r="U90" s="7" t="b">
        <v>0</v>
      </c>
      <c r="V90" s="7" t="b">
        <v>0</v>
      </c>
      <c r="Z90" s="1">
        <v>281100.0</v>
      </c>
      <c r="AA90" s="1">
        <v>7008.0</v>
      </c>
      <c r="AB90" s="1">
        <v>7408.0</v>
      </c>
      <c r="AC90" s="8">
        <v>0.0</v>
      </c>
    </row>
    <row r="91">
      <c r="A91" s="1" t="s">
        <v>110</v>
      </c>
      <c r="B91" s="1" t="s">
        <v>53</v>
      </c>
      <c r="C91" s="5">
        <f>ROUND( VLOOKUP(Z91, NPC_Raw_Data!A:D, 4)*VLOOKUP(AA91, NPC_Scaling_Values!A:C, 3) ,0)</f>
        <v>884</v>
      </c>
      <c r="D91" s="5">
        <f>ROUND( VLOOKUP(Z91, NPC_Raw_Data!A:E, 5)*VLOOKUP(AA91, NPC_Scaling_Values!A:D, 4),0)</f>
        <v>500</v>
      </c>
      <c r="E91" s="5">
        <f>ROUND( VLOOKUP(Z91, NPC_Raw_Data!A:L, 6) * VLOOKUP(AA91, NPC_Scaling_Values!A:N, 5),0)</f>
        <v>143</v>
      </c>
      <c r="F91" s="5">
        <f>ROUND( VLOOKUP(Z91, NPC_Raw_Data!A:L, 7) * VLOOKUP(AA91, NPC_Scaling_Values!A:N, 6),0)</f>
        <v>108</v>
      </c>
      <c r="G91" s="5">
        <f>ROUND( VLOOKUP(Z91, NPC_Raw_Data!A:L, 8) * VLOOKUP(AA91, NPC_Scaling_Values!A:N, 7),0)</f>
        <v>114</v>
      </c>
      <c r="H91" s="5">
        <f>ROUND( VLOOKUP(Z91, NPC_Raw_Data!A:L, 9) * VLOOKUP(AA91, NPC_Scaling_Values!A:N, 8),0)</f>
        <v>108</v>
      </c>
      <c r="I91" s="5">
        <v>-25.0</v>
      </c>
      <c r="J91" s="5">
        <v>25.0</v>
      </c>
      <c r="K91" s="5">
        <v>0.0</v>
      </c>
      <c r="L91" s="5">
        <f>ROUND( VLOOKUP(Z91, NPC_Raw_Data!A:O, 13),0)</f>
        <v>165</v>
      </c>
      <c r="M91" s="5">
        <f>ROUND( VLOOKUP(Z91, NPC_Raw_Data!A:O, 14),0)</f>
        <v>165</v>
      </c>
      <c r="N91" s="5">
        <f>ROUND( VLOOKUP(Z91, NPC_Raw_Data!A:O, 15),0)</f>
        <v>70</v>
      </c>
      <c r="O91" s="5">
        <f>ROUND( VLOOKUP(Z91, NPC_Raw_Data!A:Q, 16) * VLOOKUP(AA91, NPC_Scaling_Values!A:N, 14),0)</f>
        <v>138</v>
      </c>
      <c r="P91" s="2">
        <f>ROUND( VLOOKUP(Z91, NPC_Raw_Data!A:Q, 17) * VLOOKUP(AA91, NPC_Scaling_Values!A:N, 14),0)</f>
        <v>55</v>
      </c>
      <c r="Q91" s="6">
        <f>VLOOKUP(AA91, NPC_Scaling_Values!A:N, 9)</f>
        <v>1.8</v>
      </c>
      <c r="R91" s="1">
        <v>1.5</v>
      </c>
      <c r="S91" s="1">
        <v>20.0</v>
      </c>
      <c r="T91" s="7" t="b">
        <v>0</v>
      </c>
      <c r="U91" s="7" t="b">
        <v>0</v>
      </c>
      <c r="V91" s="7" t="b">
        <v>0</v>
      </c>
      <c r="Z91" s="1">
        <v>281101.0</v>
      </c>
      <c r="AA91" s="1">
        <v>7008.0</v>
      </c>
      <c r="AB91" s="1">
        <v>7408.0</v>
      </c>
      <c r="AC91" s="10">
        <v>7100.0</v>
      </c>
    </row>
    <row r="92">
      <c r="A92" s="1" t="s">
        <v>111</v>
      </c>
      <c r="B92" s="1" t="s">
        <v>97</v>
      </c>
      <c r="C92" s="5">
        <f>ROUND( VLOOKUP(Z92, NPC_Raw_Data!A:D, 4)*VLOOKUP(AA92, NPC_Scaling_Values!A:C, 3) ,0)</f>
        <v>74</v>
      </c>
      <c r="D92" s="5">
        <f>ROUND( VLOOKUP(Z92, NPC_Raw_Data!A:E, 5)*VLOOKUP(AA92, NPC_Scaling_Values!A:D, 4),0)</f>
        <v>100</v>
      </c>
      <c r="E92" s="5">
        <f>ROUND( VLOOKUP(Z92, NPC_Raw_Data!A:L, 6) * VLOOKUP(AA92, NPC_Scaling_Values!A:N, 5),0)</f>
        <v>146</v>
      </c>
      <c r="F92" s="5">
        <f>ROUND( VLOOKUP(Z92, NPC_Raw_Data!A:L, 7) * VLOOKUP(AA92, NPC_Scaling_Values!A:N, 6),0)</f>
        <v>110</v>
      </c>
      <c r="G92" s="5">
        <f>ROUND( VLOOKUP(Z92, NPC_Raw_Data!A:L, 8) * VLOOKUP(AA92, NPC_Scaling_Values!A:N, 7),0)</f>
        <v>102</v>
      </c>
      <c r="H92" s="5">
        <f>ROUND( VLOOKUP(Z92, NPC_Raw_Data!A:L, 9) * VLOOKUP(AA92, NPC_Scaling_Values!A:N, 8),0)</f>
        <v>146</v>
      </c>
      <c r="I92" s="5">
        <v>0.0</v>
      </c>
      <c r="J92" s="5">
        <v>0.0</v>
      </c>
      <c r="K92" s="5">
        <v>0.0</v>
      </c>
      <c r="L92" s="5">
        <f>ROUND( VLOOKUP(Z92, NPC_Raw_Data!A:O, 13),0)</f>
        <v>135</v>
      </c>
      <c r="M92" s="5">
        <f>ROUND( VLOOKUP(Z92, NPC_Raw_Data!A:O, 14),0)</f>
        <v>135</v>
      </c>
      <c r="N92" s="5">
        <f>ROUND( VLOOKUP(Z92, NPC_Raw_Data!A:O, 15),0)</f>
        <v>999</v>
      </c>
      <c r="O92" s="5">
        <f>ROUND( VLOOKUP(Z92, NPC_Raw_Data!A:Q, 16) * VLOOKUP(AA92, NPC_Scaling_Values!A:N, 14),0)</f>
        <v>100</v>
      </c>
      <c r="P92" s="2">
        <f>ROUND( VLOOKUP(Z92, NPC_Raw_Data!A:Q, 17) * VLOOKUP(AA92, NPC_Scaling_Values!A:N, 14),0)</f>
        <v>40</v>
      </c>
      <c r="Q92" s="6">
        <f>VLOOKUP(AA92, NPC_Scaling_Values!A:N, 9)</f>
        <v>1</v>
      </c>
      <c r="R92" s="1">
        <v>1.0</v>
      </c>
      <c r="S92" s="1">
        <v>-1.0</v>
      </c>
      <c r="T92" s="7" t="b">
        <v>0</v>
      </c>
      <c r="U92" s="7" t="b">
        <v>0</v>
      </c>
      <c r="V92" s="7" t="b">
        <v>0</v>
      </c>
      <c r="Z92" s="1">
        <v>349100.0</v>
      </c>
      <c r="AA92" s="1">
        <v>7001.0</v>
      </c>
      <c r="AB92" s="1">
        <v>7401.0</v>
      </c>
      <c r="AC92" s="8">
        <v>0.0</v>
      </c>
    </row>
    <row r="93">
      <c r="A93" s="1" t="s">
        <v>111</v>
      </c>
      <c r="B93" s="1" t="s">
        <v>97</v>
      </c>
      <c r="C93" s="5">
        <f>ROUND( VLOOKUP(Z93, NPC_Raw_Data!A:D, 4)*VLOOKUP(AA93, NPC_Scaling_Values!A:C, 3) ,0)</f>
        <v>74</v>
      </c>
      <c r="D93" s="5">
        <f>ROUND( VLOOKUP(Z93, NPC_Raw_Data!A:E, 5)*VLOOKUP(AA93, NPC_Scaling_Values!A:D, 4),0)</f>
        <v>100</v>
      </c>
      <c r="E93" s="5">
        <f>ROUND( VLOOKUP(Z93, NPC_Raw_Data!A:L, 6) * VLOOKUP(AA93, NPC_Scaling_Values!A:N, 5),0)</f>
        <v>146</v>
      </c>
      <c r="F93" s="5">
        <f>ROUND( VLOOKUP(Z93, NPC_Raw_Data!A:L, 7) * VLOOKUP(AA93, NPC_Scaling_Values!A:N, 6),0)</f>
        <v>110</v>
      </c>
      <c r="G93" s="5">
        <f>ROUND( VLOOKUP(Z93, NPC_Raw_Data!A:L, 8) * VLOOKUP(AA93, NPC_Scaling_Values!A:N, 7),0)</f>
        <v>102</v>
      </c>
      <c r="H93" s="5">
        <f>ROUND( VLOOKUP(Z93, NPC_Raw_Data!A:L, 9) * VLOOKUP(AA93, NPC_Scaling_Values!A:N, 8),0)</f>
        <v>146</v>
      </c>
      <c r="I93" s="5">
        <v>0.0</v>
      </c>
      <c r="J93" s="5">
        <v>0.0</v>
      </c>
      <c r="K93" s="5">
        <v>0.0</v>
      </c>
      <c r="L93" s="5">
        <f>ROUND( VLOOKUP(Z93, NPC_Raw_Data!A:O, 13),0)</f>
        <v>135</v>
      </c>
      <c r="M93" s="5">
        <f>ROUND( VLOOKUP(Z93, NPC_Raw_Data!A:O, 14),0)</f>
        <v>135</v>
      </c>
      <c r="N93" s="5">
        <f>ROUND( VLOOKUP(Z93, NPC_Raw_Data!A:O, 15),0)</f>
        <v>999</v>
      </c>
      <c r="O93" s="5">
        <f>ROUND( VLOOKUP(Z93, NPC_Raw_Data!A:Q, 16) * VLOOKUP(AA93, NPC_Scaling_Values!A:N, 14),0)</f>
        <v>103</v>
      </c>
      <c r="P93" s="2">
        <f>ROUND( VLOOKUP(Z93, NPC_Raw_Data!A:Q, 17) * VLOOKUP(AA93, NPC_Scaling_Values!A:N, 14),0)</f>
        <v>41</v>
      </c>
      <c r="Q93" s="6">
        <f>VLOOKUP(AA93, NPC_Scaling_Values!A:N, 9)</f>
        <v>1.125</v>
      </c>
      <c r="R93" s="1">
        <v>1.0</v>
      </c>
      <c r="S93" s="1">
        <v>-1.0</v>
      </c>
      <c r="T93" s="7" t="b">
        <v>0</v>
      </c>
      <c r="U93" s="7" t="b">
        <v>0</v>
      </c>
      <c r="V93" s="7" t="b">
        <v>0</v>
      </c>
      <c r="Z93" s="1">
        <v>349101.0</v>
      </c>
      <c r="AA93" s="1">
        <v>7002.0</v>
      </c>
      <c r="AB93" s="1">
        <v>7402.0</v>
      </c>
      <c r="AC93" s="8">
        <v>0.0</v>
      </c>
    </row>
    <row r="94">
      <c r="A94" s="1" t="s">
        <v>112</v>
      </c>
      <c r="B94" s="2" t="s">
        <v>97</v>
      </c>
      <c r="C94" s="5">
        <f>ROUND( VLOOKUP(Z94, NPC_Raw_Data!A:D, 4)*VLOOKUP(AA94, NPC_Scaling_Values!A:C, 3) ,0)</f>
        <v>74</v>
      </c>
      <c r="D94" s="5">
        <f>ROUND( VLOOKUP(Z94, NPC_Raw_Data!A:E, 5)*VLOOKUP(AA94, NPC_Scaling_Values!A:D, 4),0)</f>
        <v>100</v>
      </c>
      <c r="E94" s="5">
        <f>ROUND( VLOOKUP(Z94, NPC_Raw_Data!A:L, 6) * VLOOKUP(AA94, NPC_Scaling_Values!A:N, 5),0)</f>
        <v>146</v>
      </c>
      <c r="F94" s="5">
        <f>ROUND( VLOOKUP(Z94, NPC_Raw_Data!A:L, 7) * VLOOKUP(AA94, NPC_Scaling_Values!A:N, 6),0)</f>
        <v>110</v>
      </c>
      <c r="G94" s="5">
        <f>ROUND( VLOOKUP(Z94, NPC_Raw_Data!A:L, 8) * VLOOKUP(AA94, NPC_Scaling_Values!A:N, 7),0)</f>
        <v>102</v>
      </c>
      <c r="H94" s="5">
        <f>ROUND( VLOOKUP(Z94, NPC_Raw_Data!A:L, 9) * VLOOKUP(AA94, NPC_Scaling_Values!A:N, 8),0)</f>
        <v>146</v>
      </c>
      <c r="I94" s="5">
        <v>0.0</v>
      </c>
      <c r="J94" s="5">
        <v>0.0</v>
      </c>
      <c r="K94" s="5">
        <v>0.0</v>
      </c>
      <c r="L94" s="5">
        <f>ROUND( VLOOKUP(Z94, NPC_Raw_Data!A:O, 13),0)</f>
        <v>135</v>
      </c>
      <c r="M94" s="5">
        <f>ROUND( VLOOKUP(Z94, NPC_Raw_Data!A:O, 14),0)</f>
        <v>135</v>
      </c>
      <c r="N94" s="5">
        <f>ROUND( VLOOKUP(Z94, NPC_Raw_Data!A:O, 15),0)</f>
        <v>999</v>
      </c>
      <c r="O94" s="5">
        <f>ROUND( VLOOKUP(Z94, NPC_Raw_Data!A:Q, 16) * VLOOKUP(AA94, NPC_Scaling_Values!A:N, 14),0)</f>
        <v>100</v>
      </c>
      <c r="P94" s="2">
        <f>ROUND( VLOOKUP(Z94, NPC_Raw_Data!A:Q, 17) * VLOOKUP(AA94, NPC_Scaling_Values!A:N, 14),0)</f>
        <v>40</v>
      </c>
      <c r="Q94" s="6">
        <f>VLOOKUP(AA94, NPC_Scaling_Values!A:N, 9)</f>
        <v>1</v>
      </c>
      <c r="R94" s="1">
        <v>1.0</v>
      </c>
      <c r="S94" s="1">
        <v>-1.0</v>
      </c>
      <c r="T94" s="7" t="b">
        <v>0</v>
      </c>
      <c r="U94" s="7" t="b">
        <v>0</v>
      </c>
      <c r="V94" s="7" t="b">
        <v>0</v>
      </c>
      <c r="Z94" s="1">
        <v>349200.0</v>
      </c>
      <c r="AA94" s="1">
        <v>7001.0</v>
      </c>
      <c r="AB94" s="1">
        <v>7401.0</v>
      </c>
      <c r="AC94" s="10">
        <v>7100.0</v>
      </c>
    </row>
    <row r="95">
      <c r="A95" s="1" t="s">
        <v>112</v>
      </c>
      <c r="B95" s="2" t="s">
        <v>97</v>
      </c>
      <c r="C95" s="5">
        <f>ROUND( VLOOKUP(Z95, NPC_Raw_Data!A:D, 4)*VLOOKUP(AA95, NPC_Scaling_Values!A:C, 3) ,0)</f>
        <v>74</v>
      </c>
      <c r="D95" s="5">
        <f>ROUND( VLOOKUP(Z95, NPC_Raw_Data!A:E, 5)*VLOOKUP(AA95, NPC_Scaling_Values!A:D, 4),0)</f>
        <v>100</v>
      </c>
      <c r="E95" s="5">
        <f>ROUND( VLOOKUP(Z95, NPC_Raw_Data!A:L, 6) * VLOOKUP(AA95, NPC_Scaling_Values!A:N, 5),0)</f>
        <v>146</v>
      </c>
      <c r="F95" s="5">
        <f>ROUND( VLOOKUP(Z95, NPC_Raw_Data!A:L, 7) * VLOOKUP(AA95, NPC_Scaling_Values!A:N, 6),0)</f>
        <v>110</v>
      </c>
      <c r="G95" s="5">
        <f>ROUND( VLOOKUP(Z95, NPC_Raw_Data!A:L, 8) * VLOOKUP(AA95, NPC_Scaling_Values!A:N, 7),0)</f>
        <v>102</v>
      </c>
      <c r="H95" s="5">
        <f>ROUND( VLOOKUP(Z95, NPC_Raw_Data!A:L, 9) * VLOOKUP(AA95, NPC_Scaling_Values!A:N, 8),0)</f>
        <v>146</v>
      </c>
      <c r="I95" s="5">
        <v>0.0</v>
      </c>
      <c r="J95" s="5">
        <v>0.0</v>
      </c>
      <c r="K95" s="5">
        <v>0.0</v>
      </c>
      <c r="L95" s="5">
        <f>ROUND( VLOOKUP(Z95, NPC_Raw_Data!A:O, 13),0)</f>
        <v>135</v>
      </c>
      <c r="M95" s="5">
        <f>ROUND( VLOOKUP(Z95, NPC_Raw_Data!A:O, 14),0)</f>
        <v>135</v>
      </c>
      <c r="N95" s="5">
        <f>ROUND( VLOOKUP(Z95, NPC_Raw_Data!A:O, 15),0)</f>
        <v>999</v>
      </c>
      <c r="O95" s="5">
        <f>ROUND( VLOOKUP(Z95, NPC_Raw_Data!A:Q, 16) * VLOOKUP(AA95, NPC_Scaling_Values!A:N, 14),0)</f>
        <v>103</v>
      </c>
      <c r="P95" s="2">
        <f>ROUND( VLOOKUP(Z95, NPC_Raw_Data!A:Q, 17) * VLOOKUP(AA95, NPC_Scaling_Values!A:N, 14),0)</f>
        <v>41</v>
      </c>
      <c r="Q95" s="6">
        <f>VLOOKUP(AA95, NPC_Scaling_Values!A:N, 9)</f>
        <v>1.125</v>
      </c>
      <c r="R95" s="1">
        <v>1.0</v>
      </c>
      <c r="S95" s="1">
        <v>-1.0</v>
      </c>
      <c r="T95" s="7" t="b">
        <v>0</v>
      </c>
      <c r="U95" s="7" t="b">
        <v>0</v>
      </c>
      <c r="V95" s="7" t="b">
        <v>0</v>
      </c>
      <c r="Z95" s="1">
        <v>349201.0</v>
      </c>
      <c r="AA95" s="1">
        <v>7002.0</v>
      </c>
      <c r="AB95" s="1">
        <v>7402.0</v>
      </c>
      <c r="AC95" s="10">
        <v>7100.0</v>
      </c>
    </row>
    <row r="96">
      <c r="A96" s="1" t="s">
        <v>113</v>
      </c>
      <c r="B96" s="1" t="s">
        <v>77</v>
      </c>
      <c r="C96" s="5">
        <f>ROUND( VLOOKUP(Z96, NPC_Raw_Data!A:D, 4)*VLOOKUP(AA96, NPC_Scaling_Values!A:C, 3) ,0)</f>
        <v>2376</v>
      </c>
      <c r="D96" s="5">
        <f>ROUND( VLOOKUP(Z96, NPC_Raw_Data!A:E, 5)*VLOOKUP(AA96, NPC_Scaling_Values!A:D, 4),0)</f>
        <v>1000</v>
      </c>
      <c r="E96" s="5">
        <f>ROUND( VLOOKUP(Z96, NPC_Raw_Data!A:L, 6) * VLOOKUP(AA96, NPC_Scaling_Values!A:N, 5),0)</f>
        <v>148</v>
      </c>
      <c r="F96" s="5">
        <f>ROUND( VLOOKUP(Z96, NPC_Raw_Data!A:L, 7) * VLOOKUP(AA96, NPC_Scaling_Values!A:N, 6),0)</f>
        <v>133</v>
      </c>
      <c r="G96" s="5">
        <f>ROUND( VLOOKUP(Z96, NPC_Raw_Data!A:L, 8) * VLOOKUP(AA96, NPC_Scaling_Values!A:N, 7),0)</f>
        <v>88</v>
      </c>
      <c r="H96" s="5">
        <f>ROUND( VLOOKUP(Z96, NPC_Raw_Data!A:L, 9) * VLOOKUP(AA96, NPC_Scaling_Values!A:N, 8),0)</f>
        <v>296</v>
      </c>
      <c r="I96" s="5">
        <v>-25.0</v>
      </c>
      <c r="J96" s="5">
        <v>25.0</v>
      </c>
      <c r="K96" s="5">
        <v>0.0</v>
      </c>
      <c r="L96" s="5">
        <f>ROUND( VLOOKUP(Z96, NPC_Raw_Data!A:O, 13),0)</f>
        <v>212</v>
      </c>
      <c r="M96" s="5">
        <f>ROUND( VLOOKUP(Z96, NPC_Raw_Data!A:O, 14),0)</f>
        <v>212</v>
      </c>
      <c r="N96" s="5">
        <f>ROUND( VLOOKUP(Z96, NPC_Raw_Data!A:O, 15),0)</f>
        <v>212</v>
      </c>
      <c r="O96" s="5">
        <f>ROUND( VLOOKUP(Z96, NPC_Raw_Data!A:Q, 16) * VLOOKUP(AA96, NPC_Scaling_Values!A:N, 14),0)</f>
        <v>164</v>
      </c>
      <c r="P96" s="2">
        <f>ROUND( VLOOKUP(Z96, NPC_Raw_Data!A:Q, 17) * VLOOKUP(AA96, NPC_Scaling_Values!A:N, 14),0)</f>
        <v>66</v>
      </c>
      <c r="Q96" s="6">
        <f>VLOOKUP(AA96, NPC_Scaling_Values!A:N, 9)</f>
        <v>2.1</v>
      </c>
      <c r="R96" s="1">
        <v>1.0</v>
      </c>
      <c r="S96" s="1">
        <v>-1.0</v>
      </c>
      <c r="T96" s="7" t="b">
        <v>0</v>
      </c>
      <c r="U96" s="7" t="b">
        <v>0</v>
      </c>
      <c r="V96" s="7" t="b">
        <v>0</v>
      </c>
      <c r="Z96" s="1">
        <v>227000.0</v>
      </c>
      <c r="AA96" s="1">
        <v>7011.0</v>
      </c>
      <c r="AB96" s="1">
        <v>7411.0</v>
      </c>
      <c r="AC96" s="10">
        <v>5151.0</v>
      </c>
    </row>
    <row r="97">
      <c r="A97" s="1" t="s">
        <v>114</v>
      </c>
      <c r="B97" s="1" t="s">
        <v>77</v>
      </c>
      <c r="C97" s="5">
        <f>ROUND( VLOOKUP(Z97, NPC_Raw_Data!A:D, 4)*VLOOKUP(AA97, NPC_Scaling_Values!A:C, 3) ,0)</f>
        <v>2376</v>
      </c>
      <c r="D97" s="5">
        <f>ROUND( VLOOKUP(Z97, NPC_Raw_Data!A:E, 5)*VLOOKUP(AA97, NPC_Scaling_Values!A:D, 4),0)</f>
        <v>1000</v>
      </c>
      <c r="E97" s="5">
        <f>ROUND( VLOOKUP(Z97, NPC_Raw_Data!A:L, 6) * VLOOKUP(AA97, NPC_Scaling_Values!A:N, 5),0)</f>
        <v>148</v>
      </c>
      <c r="F97" s="5">
        <f>ROUND( VLOOKUP(Z97, NPC_Raw_Data!A:L, 7) * VLOOKUP(AA97, NPC_Scaling_Values!A:N, 6),0)</f>
        <v>133</v>
      </c>
      <c r="G97" s="5">
        <f>ROUND( VLOOKUP(Z97, NPC_Raw_Data!A:L, 8) * VLOOKUP(AA97, NPC_Scaling_Values!A:N, 7),0)</f>
        <v>88</v>
      </c>
      <c r="H97" s="5">
        <f>ROUND( VLOOKUP(Z97, NPC_Raw_Data!A:L, 9) * VLOOKUP(AA97, NPC_Scaling_Values!A:N, 8),0)</f>
        <v>296</v>
      </c>
      <c r="I97" s="5">
        <v>-25.0</v>
      </c>
      <c r="J97" s="5">
        <v>25.0</v>
      </c>
      <c r="K97" s="5">
        <v>0.0</v>
      </c>
      <c r="L97" s="5">
        <f>ROUND( VLOOKUP(Z97, NPC_Raw_Data!A:O, 13),0)</f>
        <v>212</v>
      </c>
      <c r="M97" s="5">
        <f>ROUND( VLOOKUP(Z97, NPC_Raw_Data!A:O, 14),0)</f>
        <v>212</v>
      </c>
      <c r="N97" s="5">
        <f>ROUND( VLOOKUP(Z97, NPC_Raw_Data!A:O, 15),0)</f>
        <v>212</v>
      </c>
      <c r="O97" s="5">
        <f>ROUND( VLOOKUP(Z97, NPC_Raw_Data!A:Q, 16) * VLOOKUP(AA97, NPC_Scaling_Values!A:N, 14),0)</f>
        <v>164</v>
      </c>
      <c r="P97" s="2">
        <f>ROUND( VLOOKUP(Z97, NPC_Raw_Data!A:Q, 17) * VLOOKUP(AA97, NPC_Scaling_Values!A:N, 14),0)</f>
        <v>66</v>
      </c>
      <c r="Q97" s="6">
        <f>VLOOKUP(AA97, NPC_Scaling_Values!A:N, 9)</f>
        <v>2.1</v>
      </c>
      <c r="R97" s="1">
        <v>1.0</v>
      </c>
      <c r="S97" s="1">
        <v>-1.0</v>
      </c>
      <c r="T97" s="7" t="b">
        <v>0</v>
      </c>
      <c r="U97" s="7" t="b">
        <v>0</v>
      </c>
      <c r="V97" s="7" t="b">
        <v>0</v>
      </c>
      <c r="Z97" s="1">
        <v>227002.0</v>
      </c>
      <c r="AA97" s="1">
        <v>7011.0</v>
      </c>
      <c r="AB97" s="1">
        <v>7411.0</v>
      </c>
      <c r="AC97" s="10">
        <v>5151.0</v>
      </c>
    </row>
    <row r="98">
      <c r="A98" s="1" t="s">
        <v>115</v>
      </c>
      <c r="B98" s="1" t="s">
        <v>27</v>
      </c>
      <c r="C98" s="5">
        <f>ROUND( VLOOKUP(Z98, NPC_Raw_Data!A:D, 4)*VLOOKUP(AA98, NPC_Scaling_Values!A:C, 3) ,0)</f>
        <v>130</v>
      </c>
      <c r="D98" s="5">
        <f>ROUND( VLOOKUP(Z98, NPC_Raw_Data!A:E, 5)*VLOOKUP(AA98, NPC_Scaling_Values!A:D, 4),0)</f>
        <v>160</v>
      </c>
      <c r="E98" s="5">
        <f>ROUND( VLOOKUP(Z98, NPC_Raw_Data!A:L, 6) * VLOOKUP(AA98, NPC_Scaling_Values!A:N, 5),0)</f>
        <v>150</v>
      </c>
      <c r="F98" s="5">
        <f>ROUND( VLOOKUP(Z98, NPC_Raw_Data!A:L, 7) * VLOOKUP(AA98, NPC_Scaling_Values!A:N, 6),0)</f>
        <v>109</v>
      </c>
      <c r="G98" s="5">
        <f>ROUND( VLOOKUP(Z98, NPC_Raw_Data!A:L, 8) * VLOOKUP(AA98, NPC_Scaling_Values!A:N, 7),0)</f>
        <v>113</v>
      </c>
      <c r="H98" s="5">
        <f>ROUND( VLOOKUP(Z98, NPC_Raw_Data!A:L, 9) * VLOOKUP(AA98, NPC_Scaling_Values!A:N, 8),0)</f>
        <v>98</v>
      </c>
      <c r="I98" s="5">
        <v>0.0</v>
      </c>
      <c r="J98" s="5">
        <v>0.0</v>
      </c>
      <c r="K98" s="5">
        <v>0.0</v>
      </c>
      <c r="L98" s="5">
        <f>ROUND( VLOOKUP(Z98, NPC_Raw_Data!A:O, 13),0)</f>
        <v>78</v>
      </c>
      <c r="M98" s="5">
        <f>ROUND( VLOOKUP(Z98, NPC_Raw_Data!A:O, 14),0)</f>
        <v>78</v>
      </c>
      <c r="N98" s="5">
        <f>ROUND( VLOOKUP(Z98, NPC_Raw_Data!A:O, 15),0)</f>
        <v>104</v>
      </c>
      <c r="O98" s="5">
        <f>ROUND( VLOOKUP(Z98, NPC_Raw_Data!A:Q, 16) * VLOOKUP(AA98, NPC_Scaling_Values!A:N, 14),0)</f>
        <v>127</v>
      </c>
      <c r="P98" s="2">
        <f>ROUND( VLOOKUP(Z98, NPC_Raw_Data!A:Q, 17) * VLOOKUP(AA98, NPC_Scaling_Values!A:N, 14),0)</f>
        <v>42</v>
      </c>
      <c r="Q98" s="6">
        <f>VLOOKUP(AA98, NPC_Scaling_Values!A:N, 9)</f>
        <v>1.25</v>
      </c>
      <c r="R98" s="1">
        <v>1.3</v>
      </c>
      <c r="S98" s="1">
        <v>10.0</v>
      </c>
      <c r="T98" s="7" t="b">
        <v>0</v>
      </c>
      <c r="U98" s="7" t="b">
        <v>0</v>
      </c>
      <c r="V98" s="7" t="b">
        <v>0</v>
      </c>
      <c r="Z98" s="1">
        <v>256000.0</v>
      </c>
      <c r="AA98" s="1">
        <v>7003.0</v>
      </c>
      <c r="AB98" s="1">
        <v>7403.0</v>
      </c>
      <c r="AC98" s="8">
        <v>0.0</v>
      </c>
    </row>
    <row r="99">
      <c r="A99" s="1" t="s">
        <v>116</v>
      </c>
      <c r="B99" s="1" t="s">
        <v>27</v>
      </c>
      <c r="C99" s="5">
        <f>ROUND( VLOOKUP(Z99, NPC_Raw_Data!A:D, 4)*VLOOKUP(AA99, NPC_Scaling_Values!A:C, 3) ,0)</f>
        <v>130</v>
      </c>
      <c r="D99" s="5">
        <f>ROUND( VLOOKUP(Z99, NPC_Raw_Data!A:E, 5)*VLOOKUP(AA99, NPC_Scaling_Values!A:D, 4),0)</f>
        <v>160</v>
      </c>
      <c r="E99" s="5">
        <f>ROUND( VLOOKUP(Z99, NPC_Raw_Data!A:L, 6) * VLOOKUP(AA99, NPC_Scaling_Values!A:N, 5),0)</f>
        <v>150</v>
      </c>
      <c r="F99" s="5">
        <f>ROUND( VLOOKUP(Z99, NPC_Raw_Data!A:L, 7) * VLOOKUP(AA99, NPC_Scaling_Values!A:N, 6),0)</f>
        <v>109</v>
      </c>
      <c r="G99" s="5">
        <f>ROUND( VLOOKUP(Z99, NPC_Raw_Data!A:L, 8) * VLOOKUP(AA99, NPC_Scaling_Values!A:N, 7),0)</f>
        <v>113</v>
      </c>
      <c r="H99" s="5">
        <f>ROUND( VLOOKUP(Z99, NPC_Raw_Data!A:L, 9) * VLOOKUP(AA99, NPC_Scaling_Values!A:N, 8),0)</f>
        <v>98</v>
      </c>
      <c r="I99" s="5">
        <v>0.0</v>
      </c>
      <c r="J99" s="5">
        <v>0.0</v>
      </c>
      <c r="K99" s="5">
        <v>0.0</v>
      </c>
      <c r="L99" s="5">
        <f>ROUND( VLOOKUP(Z99, NPC_Raw_Data!A:O, 13),0)</f>
        <v>78</v>
      </c>
      <c r="M99" s="5">
        <f>ROUND( VLOOKUP(Z99, NPC_Raw_Data!A:O, 14),0)</f>
        <v>78</v>
      </c>
      <c r="N99" s="5">
        <f>ROUND( VLOOKUP(Z99, NPC_Raw_Data!A:O, 15),0)</f>
        <v>104</v>
      </c>
      <c r="O99" s="5">
        <f>ROUND( VLOOKUP(Z99, NPC_Raw_Data!A:Q, 16) * VLOOKUP(AA99, NPC_Scaling_Values!A:N, 14),0)</f>
        <v>127</v>
      </c>
      <c r="P99" s="2">
        <f>ROUND( VLOOKUP(Z99, NPC_Raw_Data!A:Q, 17) * VLOOKUP(AA99, NPC_Scaling_Values!A:N, 14),0)</f>
        <v>42</v>
      </c>
      <c r="Q99" s="6">
        <f>VLOOKUP(AA99, NPC_Scaling_Values!A:N, 9)</f>
        <v>1.25</v>
      </c>
      <c r="R99" s="1">
        <v>1.3</v>
      </c>
      <c r="S99" s="1">
        <v>20.0</v>
      </c>
      <c r="T99" s="7" t="b">
        <v>0</v>
      </c>
      <c r="U99" s="7" t="b">
        <v>0</v>
      </c>
      <c r="V99" s="7" t="b">
        <v>0</v>
      </c>
      <c r="Z99" s="1">
        <v>256003.0</v>
      </c>
      <c r="AA99" s="1">
        <v>7003.0</v>
      </c>
      <c r="AB99" s="1">
        <v>7403.0</v>
      </c>
      <c r="AC99" s="10">
        <v>7100.0</v>
      </c>
    </row>
    <row r="100">
      <c r="A100" s="1" t="s">
        <v>117</v>
      </c>
      <c r="B100" s="1" t="s">
        <v>27</v>
      </c>
      <c r="C100" s="5">
        <f>ROUND( VLOOKUP(Z100, NPC_Raw_Data!A:D, 4)*VLOOKUP(AA100, NPC_Scaling_Values!A:C, 3) ,0)</f>
        <v>130</v>
      </c>
      <c r="D100" s="5">
        <f>ROUND( VLOOKUP(Z100, NPC_Raw_Data!A:E, 5)*VLOOKUP(AA100, NPC_Scaling_Values!A:D, 4),0)</f>
        <v>200</v>
      </c>
      <c r="E100" s="5">
        <f>ROUND( VLOOKUP(Z100, NPC_Raw_Data!A:L, 6) * VLOOKUP(AA100, NPC_Scaling_Values!A:N, 5),0)</f>
        <v>150</v>
      </c>
      <c r="F100" s="5">
        <f>ROUND( VLOOKUP(Z100, NPC_Raw_Data!A:L, 7) * VLOOKUP(AA100, NPC_Scaling_Values!A:N, 6),0)</f>
        <v>109</v>
      </c>
      <c r="G100" s="5">
        <f>ROUND( VLOOKUP(Z100, NPC_Raw_Data!A:L, 8) * VLOOKUP(AA100, NPC_Scaling_Values!A:N, 7),0)</f>
        <v>113</v>
      </c>
      <c r="H100" s="5">
        <f>ROUND( VLOOKUP(Z100, NPC_Raw_Data!A:L, 9) * VLOOKUP(AA100, NPC_Scaling_Values!A:N, 8),0)</f>
        <v>98</v>
      </c>
      <c r="I100" s="5">
        <v>0.0</v>
      </c>
      <c r="J100" s="5">
        <v>0.0</v>
      </c>
      <c r="K100" s="5">
        <v>0.0</v>
      </c>
      <c r="L100" s="5">
        <f>ROUND( VLOOKUP(Z100, NPC_Raw_Data!A:O, 13),0)</f>
        <v>78</v>
      </c>
      <c r="M100" s="5">
        <f>ROUND( VLOOKUP(Z100, NPC_Raw_Data!A:O, 14),0)</f>
        <v>78</v>
      </c>
      <c r="N100" s="5">
        <f>ROUND( VLOOKUP(Z100, NPC_Raw_Data!A:O, 15),0)</f>
        <v>104</v>
      </c>
      <c r="O100" s="5">
        <f>ROUND( VLOOKUP(Z100, NPC_Raw_Data!A:Q, 16) * VLOOKUP(AA100, NPC_Scaling_Values!A:N, 14),0)</f>
        <v>127</v>
      </c>
      <c r="P100" s="2">
        <f>ROUND( VLOOKUP(Z100, NPC_Raw_Data!A:Q, 17) * VLOOKUP(AA100, NPC_Scaling_Values!A:N, 14),0)</f>
        <v>42</v>
      </c>
      <c r="Q100" s="6">
        <f>VLOOKUP(AA100, NPC_Scaling_Values!A:N, 9)</f>
        <v>1.25</v>
      </c>
      <c r="R100" s="1">
        <v>1.3</v>
      </c>
      <c r="S100" s="1">
        <v>20.0</v>
      </c>
      <c r="T100" s="7" t="b">
        <v>0</v>
      </c>
      <c r="U100" s="7" t="b">
        <v>0</v>
      </c>
      <c r="V100" s="7" t="b">
        <v>0</v>
      </c>
      <c r="Z100" s="1">
        <v>256004.0</v>
      </c>
      <c r="AA100" s="1">
        <v>7003.0</v>
      </c>
      <c r="AB100" s="1">
        <v>7403.0</v>
      </c>
      <c r="AC100" s="10">
        <v>7100.0</v>
      </c>
    </row>
    <row r="101">
      <c r="A101" s="9" t="s">
        <v>118</v>
      </c>
      <c r="B101" s="1" t="s">
        <v>48</v>
      </c>
      <c r="C101" s="5">
        <f>ROUND( VLOOKUP(Z101, NPC_Raw_Data!A:D, 4)*VLOOKUP(AA101, NPC_Scaling_Values!A:C, 3) ,0)</f>
        <v>411</v>
      </c>
      <c r="D101" s="5">
        <f>ROUND( VLOOKUP(Z101, NPC_Raw_Data!A:E, 5)*VLOOKUP(AA101, NPC_Scaling_Values!A:D, 4),0)</f>
        <v>1000</v>
      </c>
      <c r="E101" s="5">
        <f>ROUND( VLOOKUP(Z101, NPC_Raw_Data!A:L, 6) * VLOOKUP(AA101, NPC_Scaling_Values!A:N, 5),0)</f>
        <v>150</v>
      </c>
      <c r="F101" s="5">
        <f>ROUND( VLOOKUP(Z101, NPC_Raw_Data!A:L, 7) * VLOOKUP(AA101, NPC_Scaling_Values!A:N, 6),0)</f>
        <v>113</v>
      </c>
      <c r="G101" s="5">
        <f>ROUND( VLOOKUP(Z101, NPC_Raw_Data!A:L, 8) * VLOOKUP(AA101, NPC_Scaling_Values!A:N, 7),0)</f>
        <v>119</v>
      </c>
      <c r="H101" s="5">
        <f>ROUND( VLOOKUP(Z101, NPC_Raw_Data!A:L, 9) * VLOOKUP(AA101, NPC_Scaling_Values!A:N, 8),0)</f>
        <v>113</v>
      </c>
      <c r="I101" s="5">
        <v>0.0</v>
      </c>
      <c r="J101" s="5">
        <v>0.0</v>
      </c>
      <c r="K101" s="5">
        <v>0.0</v>
      </c>
      <c r="L101" s="5">
        <f>ROUND( VLOOKUP(Z101, NPC_Raw_Data!A:O, 13),0)</f>
        <v>94</v>
      </c>
      <c r="M101" s="5">
        <f>ROUND( VLOOKUP(Z101, NPC_Raw_Data!A:O, 14),0)</f>
        <v>94</v>
      </c>
      <c r="N101" s="5">
        <f>ROUND( VLOOKUP(Z101, NPC_Raw_Data!A:O, 15),0)</f>
        <v>69</v>
      </c>
      <c r="O101" s="5">
        <f>ROUND( VLOOKUP(Z101, NPC_Raw_Data!A:Q, 16) * VLOOKUP(AA101, NPC_Scaling_Values!A:N, 14),0)</f>
        <v>130</v>
      </c>
      <c r="P101" s="2">
        <f>ROUND( VLOOKUP(Z101, NPC_Raw_Data!A:Q, 17) * VLOOKUP(AA101, NPC_Scaling_Values!A:N, 14),0)</f>
        <v>52</v>
      </c>
      <c r="Q101" s="6">
        <f>VLOOKUP(AA101, NPC_Scaling_Values!A:N, 9)</f>
        <v>1.7</v>
      </c>
      <c r="R101" s="1">
        <v>1.5</v>
      </c>
      <c r="S101" s="1">
        <v>30.0</v>
      </c>
      <c r="T101" s="7" t="b">
        <v>0</v>
      </c>
      <c r="U101" s="7" t="b">
        <v>0</v>
      </c>
      <c r="V101" s="7" t="b">
        <v>0</v>
      </c>
      <c r="Z101" s="1">
        <v>265000.0</v>
      </c>
      <c r="AA101" s="1">
        <v>7007.0</v>
      </c>
      <c r="AB101" s="1">
        <v>7407.0</v>
      </c>
      <c r="AC101" s="8">
        <v>0.0</v>
      </c>
    </row>
    <row r="102">
      <c r="A102" s="2" t="s">
        <v>119</v>
      </c>
      <c r="B102" s="1" t="s">
        <v>53</v>
      </c>
      <c r="C102" s="5">
        <f>ROUND( VLOOKUP(Z102, NPC_Raw_Data!A:D, 4)*VLOOKUP(AA102, NPC_Scaling_Values!A:C, 3) ,0)</f>
        <v>130</v>
      </c>
      <c r="D102" s="5">
        <f>ROUND( VLOOKUP(Z102, NPC_Raw_Data!A:E, 5)*VLOOKUP(AA102, NPC_Scaling_Values!A:D, 4),0)</f>
        <v>0</v>
      </c>
      <c r="E102" s="5">
        <f>ROUND( VLOOKUP(Z102, NPC_Raw_Data!A:L, 6) * VLOOKUP(AA102, NPC_Scaling_Values!A:N, 5),0)</f>
        <v>150</v>
      </c>
      <c r="F102" s="5">
        <f>ROUND( VLOOKUP(Z102, NPC_Raw_Data!A:L, 7) * VLOOKUP(AA102, NPC_Scaling_Values!A:N, 6),0)</f>
        <v>112</v>
      </c>
      <c r="G102" s="5">
        <f>ROUND( VLOOKUP(Z102, NPC_Raw_Data!A:L, 8) * VLOOKUP(AA102, NPC_Scaling_Values!A:N, 7),0)</f>
        <v>150</v>
      </c>
      <c r="H102" s="5">
        <f>ROUND( VLOOKUP(Z102, NPC_Raw_Data!A:L, 9) * VLOOKUP(AA102, NPC_Scaling_Values!A:N, 8),0)</f>
        <v>112</v>
      </c>
      <c r="I102" s="5">
        <v>-25.0</v>
      </c>
      <c r="J102" s="5">
        <v>0.0</v>
      </c>
      <c r="K102" s="5">
        <v>0.0</v>
      </c>
      <c r="L102" s="5">
        <f>ROUND( VLOOKUP(Z102, NPC_Raw_Data!A:O, 13),0)</f>
        <v>103</v>
      </c>
      <c r="M102" s="5">
        <f>ROUND( VLOOKUP(Z102, NPC_Raw_Data!A:O, 14),0)</f>
        <v>103</v>
      </c>
      <c r="N102" s="5">
        <f>ROUND( VLOOKUP(Z102, NPC_Raw_Data!A:O, 15),0)</f>
        <v>103</v>
      </c>
      <c r="O102" s="5">
        <f>ROUND( VLOOKUP(Z102, NPC_Raw_Data!A:Q, 16) * VLOOKUP(AA102, NPC_Scaling_Values!A:N, 14),0)</f>
        <v>138</v>
      </c>
      <c r="P102" s="2">
        <f>ROUND( VLOOKUP(Z102, NPC_Raw_Data!A:Q, 17) * VLOOKUP(AA102, NPC_Scaling_Values!A:N, 14),0)</f>
        <v>55</v>
      </c>
      <c r="Q102" s="6">
        <f>VLOOKUP(AA102, NPC_Scaling_Values!A:N, 9)</f>
        <v>1.8</v>
      </c>
      <c r="R102" s="1">
        <v>1.5</v>
      </c>
      <c r="S102" s="1">
        <v>-1.0</v>
      </c>
      <c r="T102" s="7" t="b">
        <v>0</v>
      </c>
      <c r="U102" s="7" t="b">
        <v>0</v>
      </c>
      <c r="V102" s="7" t="b">
        <v>0</v>
      </c>
      <c r="Z102" s="1">
        <v>321000.0</v>
      </c>
      <c r="AA102" s="1">
        <v>7008.0</v>
      </c>
      <c r="AB102" s="1">
        <v>7408.0</v>
      </c>
      <c r="AC102" s="8">
        <v>0.0</v>
      </c>
    </row>
    <row r="103">
      <c r="A103" s="2" t="s">
        <v>120</v>
      </c>
      <c r="B103" s="1" t="s">
        <v>53</v>
      </c>
      <c r="C103" s="5">
        <f>ROUND( VLOOKUP(Z103, NPC_Raw_Data!A:D, 4)*VLOOKUP(AA103, NPC_Scaling_Values!A:C, 3) ,0)</f>
        <v>277</v>
      </c>
      <c r="D103" s="5">
        <f>ROUND( VLOOKUP(Z103, NPC_Raw_Data!A:E, 5)*VLOOKUP(AA103, NPC_Scaling_Values!A:D, 4),0)</f>
        <v>0</v>
      </c>
      <c r="E103" s="5">
        <f>ROUND( VLOOKUP(Z103, NPC_Raw_Data!A:L, 6) * VLOOKUP(AA103, NPC_Scaling_Values!A:N, 5),0)</f>
        <v>150</v>
      </c>
      <c r="F103" s="5">
        <f>ROUND( VLOOKUP(Z103, NPC_Raw_Data!A:L, 7) * VLOOKUP(AA103, NPC_Scaling_Values!A:N, 6),0)</f>
        <v>112</v>
      </c>
      <c r="G103" s="5">
        <f>ROUND( VLOOKUP(Z103, NPC_Raw_Data!A:L, 8) * VLOOKUP(AA103, NPC_Scaling_Values!A:N, 7),0)</f>
        <v>150</v>
      </c>
      <c r="H103" s="5">
        <f>ROUND( VLOOKUP(Z103, NPC_Raw_Data!A:L, 9) * VLOOKUP(AA103, NPC_Scaling_Values!A:N, 8),0)</f>
        <v>112</v>
      </c>
      <c r="I103" s="5">
        <v>-25.0</v>
      </c>
      <c r="J103" s="5">
        <v>0.0</v>
      </c>
      <c r="K103" s="5">
        <v>0.0</v>
      </c>
      <c r="L103" s="5">
        <f>ROUND( VLOOKUP(Z103, NPC_Raw_Data!A:O, 13),0)</f>
        <v>103</v>
      </c>
      <c r="M103" s="5">
        <f>ROUND( VLOOKUP(Z103, NPC_Raw_Data!A:O, 14),0)</f>
        <v>103</v>
      </c>
      <c r="N103" s="5">
        <f>ROUND( VLOOKUP(Z103, NPC_Raw_Data!A:O, 15),0)</f>
        <v>103</v>
      </c>
      <c r="O103" s="5">
        <f>ROUND( VLOOKUP(Z103, NPC_Raw_Data!A:Q, 16) * VLOOKUP(AA103, NPC_Scaling_Values!A:N, 14),0)</f>
        <v>138</v>
      </c>
      <c r="P103" s="2">
        <f>ROUND( VLOOKUP(Z103, NPC_Raw_Data!A:Q, 17) * VLOOKUP(AA103, NPC_Scaling_Values!A:N, 14),0)</f>
        <v>55</v>
      </c>
      <c r="Q103" s="6">
        <f>VLOOKUP(AA103, NPC_Scaling_Values!A:N, 9)</f>
        <v>1.8</v>
      </c>
      <c r="R103" s="1">
        <v>1.5</v>
      </c>
      <c r="S103" s="1">
        <v>-1.0</v>
      </c>
      <c r="T103" s="7" t="b">
        <v>0</v>
      </c>
      <c r="U103" s="7" t="b">
        <v>0</v>
      </c>
      <c r="V103" s="7" t="b">
        <v>0</v>
      </c>
      <c r="Z103" s="1">
        <v>321001.0</v>
      </c>
      <c r="AA103" s="1">
        <v>7008.0</v>
      </c>
      <c r="AB103" s="1">
        <v>7408.0</v>
      </c>
      <c r="AC103" s="8">
        <v>0.0</v>
      </c>
    </row>
    <row r="104">
      <c r="A104" s="2" t="s">
        <v>121</v>
      </c>
      <c r="B104" s="1" t="s">
        <v>53</v>
      </c>
      <c r="C104" s="5">
        <f>ROUND( VLOOKUP(Z104, NPC_Raw_Data!A:D, 4)*VLOOKUP(AA104, NPC_Scaling_Values!A:C, 3) ,0)</f>
        <v>365</v>
      </c>
      <c r="D104" s="5">
        <f>ROUND( VLOOKUP(Z104, NPC_Raw_Data!A:E, 5)*VLOOKUP(AA104, NPC_Scaling_Values!A:D, 4),0)</f>
        <v>150</v>
      </c>
      <c r="E104" s="5">
        <f>ROUND( VLOOKUP(Z104, NPC_Raw_Data!A:L, 6) * VLOOKUP(AA104, NPC_Scaling_Values!A:N, 5),0)</f>
        <v>156</v>
      </c>
      <c r="F104" s="5">
        <f>ROUND( VLOOKUP(Z104, NPC_Raw_Data!A:L, 7) * VLOOKUP(AA104, NPC_Scaling_Values!A:N, 6),0)</f>
        <v>117</v>
      </c>
      <c r="G104" s="5">
        <f>ROUND( VLOOKUP(Z104, NPC_Raw_Data!A:L, 8) * VLOOKUP(AA104, NPC_Scaling_Values!A:N, 7),0)</f>
        <v>125</v>
      </c>
      <c r="H104" s="5">
        <f>ROUND( VLOOKUP(Z104, NPC_Raw_Data!A:L, 9) * VLOOKUP(AA104, NPC_Scaling_Values!A:N, 8),0)</f>
        <v>117</v>
      </c>
      <c r="I104" s="5">
        <v>-25.0</v>
      </c>
      <c r="J104" s="5">
        <v>0.0</v>
      </c>
      <c r="K104" s="5">
        <v>0.0</v>
      </c>
      <c r="L104" s="5">
        <f>ROUND( VLOOKUP(Z104, NPC_Raw_Data!A:O, 13),0)</f>
        <v>105</v>
      </c>
      <c r="M104" s="5">
        <f>ROUND( VLOOKUP(Z104, NPC_Raw_Data!A:O, 14),0)</f>
        <v>105</v>
      </c>
      <c r="N104" s="5">
        <f>ROUND( VLOOKUP(Z104, NPC_Raw_Data!A:O, 15),0)</f>
        <v>75</v>
      </c>
      <c r="O104" s="5">
        <f>ROUND( VLOOKUP(Z104, NPC_Raw_Data!A:Q, 16) * VLOOKUP(AA104, NPC_Scaling_Values!A:N, 14),0)</f>
        <v>138</v>
      </c>
      <c r="P104" s="2">
        <f>ROUND( VLOOKUP(Z104, NPC_Raw_Data!A:Q, 17) * VLOOKUP(AA104, NPC_Scaling_Values!A:N, 14),0)</f>
        <v>55</v>
      </c>
      <c r="Q104" s="6">
        <f>VLOOKUP(AA104, NPC_Scaling_Values!A:N, 9)</f>
        <v>1.8</v>
      </c>
      <c r="R104" s="1">
        <v>1.5</v>
      </c>
      <c r="S104" s="1">
        <v>3.0</v>
      </c>
      <c r="T104" s="7" t="b">
        <v>0</v>
      </c>
      <c r="U104" s="7" t="b">
        <v>0</v>
      </c>
      <c r="V104" s="7" t="b">
        <v>0</v>
      </c>
      <c r="Z104" s="1">
        <v>206000.0</v>
      </c>
      <c r="AA104" s="1">
        <v>7008.0</v>
      </c>
      <c r="AB104" s="1">
        <v>7408.0</v>
      </c>
      <c r="AC104" s="8">
        <v>0.0</v>
      </c>
    </row>
    <row r="105">
      <c r="A105" s="2" t="s">
        <v>122</v>
      </c>
      <c r="B105" s="1" t="s">
        <v>53</v>
      </c>
      <c r="C105" s="5">
        <f>ROUND( VLOOKUP(Z105, NPC_Raw_Data!A:D, 4)*VLOOKUP(AA105, NPC_Scaling_Values!A:C, 3) ,0)</f>
        <v>365</v>
      </c>
      <c r="D105" s="5">
        <f>ROUND( VLOOKUP(Z105, NPC_Raw_Data!A:E, 5)*VLOOKUP(AA105, NPC_Scaling_Values!A:D, 4),0)</f>
        <v>150</v>
      </c>
      <c r="E105" s="5">
        <f>ROUND( VLOOKUP(Z105, NPC_Raw_Data!A:L, 6) * VLOOKUP(AA105, NPC_Scaling_Values!A:N, 5),0)</f>
        <v>156</v>
      </c>
      <c r="F105" s="5">
        <f>ROUND( VLOOKUP(Z105, NPC_Raw_Data!A:L, 7) * VLOOKUP(AA105, NPC_Scaling_Values!A:N, 6),0)</f>
        <v>117</v>
      </c>
      <c r="G105" s="5">
        <f>ROUND( VLOOKUP(Z105, NPC_Raw_Data!A:L, 8) * VLOOKUP(AA105, NPC_Scaling_Values!A:N, 7),0)</f>
        <v>125</v>
      </c>
      <c r="H105" s="5">
        <f>ROUND( VLOOKUP(Z105, NPC_Raw_Data!A:L, 9) * VLOOKUP(AA105, NPC_Scaling_Values!A:N, 8),0)</f>
        <v>117</v>
      </c>
      <c r="I105" s="5">
        <v>-25.0</v>
      </c>
      <c r="J105" s="5">
        <v>0.0</v>
      </c>
      <c r="K105" s="5">
        <v>0.0</v>
      </c>
      <c r="L105" s="5">
        <f>ROUND( VLOOKUP(Z105, NPC_Raw_Data!A:O, 13),0)</f>
        <v>105</v>
      </c>
      <c r="M105" s="5">
        <f>ROUND( VLOOKUP(Z105, NPC_Raw_Data!A:O, 14),0)</f>
        <v>105</v>
      </c>
      <c r="N105" s="5">
        <f>ROUND( VLOOKUP(Z105, NPC_Raw_Data!A:O, 15),0)</f>
        <v>75</v>
      </c>
      <c r="O105" s="5">
        <f>ROUND( VLOOKUP(Z105, NPC_Raw_Data!A:Q, 16) * VLOOKUP(AA105, NPC_Scaling_Values!A:N, 14),0)</f>
        <v>138</v>
      </c>
      <c r="P105" s="2">
        <f>ROUND( VLOOKUP(Z105, NPC_Raw_Data!A:Q, 17) * VLOOKUP(AA105, NPC_Scaling_Values!A:N, 14),0)</f>
        <v>55</v>
      </c>
      <c r="Q105" s="6">
        <f>VLOOKUP(AA105, NPC_Scaling_Values!A:N, 9)</f>
        <v>1.8</v>
      </c>
      <c r="R105" s="1">
        <v>1.5</v>
      </c>
      <c r="S105" s="1">
        <v>3.0</v>
      </c>
      <c r="T105" s="7" t="b">
        <v>0</v>
      </c>
      <c r="U105" s="7" t="b">
        <v>0</v>
      </c>
      <c r="V105" s="7" t="b">
        <v>0</v>
      </c>
      <c r="Z105" s="1">
        <v>206001.0</v>
      </c>
      <c r="AA105" s="1">
        <v>7008.0</v>
      </c>
      <c r="AB105" s="1">
        <v>7408.0</v>
      </c>
      <c r="AC105" s="8">
        <v>0.0</v>
      </c>
    </row>
    <row r="106">
      <c r="A106" s="2" t="s">
        <v>123</v>
      </c>
      <c r="B106" s="1" t="s">
        <v>53</v>
      </c>
      <c r="C106" s="5">
        <f>ROUND( VLOOKUP(Z106, NPC_Raw_Data!A:D, 4)*VLOOKUP(AA106, NPC_Scaling_Values!A:C, 3) ,0)</f>
        <v>365</v>
      </c>
      <c r="D106" s="5">
        <f>ROUND( VLOOKUP(Z106, NPC_Raw_Data!A:E, 5)*VLOOKUP(AA106, NPC_Scaling_Values!A:D, 4),0)</f>
        <v>150</v>
      </c>
      <c r="E106" s="5">
        <f>ROUND( VLOOKUP(Z106, NPC_Raw_Data!A:L, 6) * VLOOKUP(AA106, NPC_Scaling_Values!A:N, 5),0)</f>
        <v>156</v>
      </c>
      <c r="F106" s="5">
        <f>ROUND( VLOOKUP(Z106, NPC_Raw_Data!A:L, 7) * VLOOKUP(AA106, NPC_Scaling_Values!A:N, 6),0)</f>
        <v>117</v>
      </c>
      <c r="G106" s="5">
        <f>ROUND( VLOOKUP(Z106, NPC_Raw_Data!A:L, 8) * VLOOKUP(AA106, NPC_Scaling_Values!A:N, 7),0)</f>
        <v>125</v>
      </c>
      <c r="H106" s="5">
        <f>ROUND( VLOOKUP(Z106, NPC_Raw_Data!A:L, 9) * VLOOKUP(AA106, NPC_Scaling_Values!A:N, 8),0)</f>
        <v>117</v>
      </c>
      <c r="I106" s="5">
        <v>-25.0</v>
      </c>
      <c r="J106" s="5">
        <v>0.0</v>
      </c>
      <c r="K106" s="5">
        <v>0.0</v>
      </c>
      <c r="L106" s="5">
        <f>ROUND( VLOOKUP(Z106, NPC_Raw_Data!A:O, 13),0)</f>
        <v>105</v>
      </c>
      <c r="M106" s="5">
        <f>ROUND( VLOOKUP(Z106, NPC_Raw_Data!A:O, 14),0)</f>
        <v>105</v>
      </c>
      <c r="N106" s="5">
        <f>ROUND( VLOOKUP(Z106, NPC_Raw_Data!A:O, 15),0)</f>
        <v>75</v>
      </c>
      <c r="O106" s="5">
        <f>ROUND( VLOOKUP(Z106, NPC_Raw_Data!A:Q, 16) * VLOOKUP(AA106, NPC_Scaling_Values!A:N, 14),0)</f>
        <v>138</v>
      </c>
      <c r="P106" s="2">
        <f>ROUND( VLOOKUP(Z106, NPC_Raw_Data!A:Q, 17) * VLOOKUP(AA106, NPC_Scaling_Values!A:N, 14),0)</f>
        <v>55</v>
      </c>
      <c r="Q106" s="6">
        <f>VLOOKUP(AA106, NPC_Scaling_Values!A:N, 9)</f>
        <v>1.8</v>
      </c>
      <c r="R106" s="1">
        <v>1.5</v>
      </c>
      <c r="S106" s="1">
        <v>3.0</v>
      </c>
      <c r="T106" s="7" t="b">
        <v>0</v>
      </c>
      <c r="U106" s="7" t="b">
        <v>0</v>
      </c>
      <c r="V106" s="7" t="b">
        <v>0</v>
      </c>
      <c r="Z106" s="1">
        <v>206002.0</v>
      </c>
      <c r="AA106" s="1">
        <v>7008.0</v>
      </c>
      <c r="AB106" s="1">
        <v>7408.0</v>
      </c>
      <c r="AC106" s="8">
        <v>0.0</v>
      </c>
    </row>
    <row r="107">
      <c r="A107" s="2" t="s">
        <v>124</v>
      </c>
      <c r="B107" s="1" t="s">
        <v>53</v>
      </c>
      <c r="C107" s="5">
        <f>ROUND( VLOOKUP(Z107, NPC_Raw_Data!A:D, 4)*VLOOKUP(AA107, NPC_Scaling_Values!A:C, 3) ,0)</f>
        <v>365</v>
      </c>
      <c r="D107" s="5">
        <f>ROUND( VLOOKUP(Z107, NPC_Raw_Data!A:E, 5)*VLOOKUP(AA107, NPC_Scaling_Values!A:D, 4),0)</f>
        <v>150</v>
      </c>
      <c r="E107" s="5">
        <f>ROUND( VLOOKUP(Z107, NPC_Raw_Data!A:L, 6) * VLOOKUP(AA107, NPC_Scaling_Values!A:N, 5),0)</f>
        <v>156</v>
      </c>
      <c r="F107" s="5">
        <f>ROUND( VLOOKUP(Z107, NPC_Raw_Data!A:L, 7) * VLOOKUP(AA107, NPC_Scaling_Values!A:N, 6),0)</f>
        <v>117</v>
      </c>
      <c r="G107" s="5">
        <f>ROUND( VLOOKUP(Z107, NPC_Raw_Data!A:L, 8) * VLOOKUP(AA107, NPC_Scaling_Values!A:N, 7),0)</f>
        <v>125</v>
      </c>
      <c r="H107" s="5">
        <f>ROUND( VLOOKUP(Z107, NPC_Raw_Data!A:L, 9) * VLOOKUP(AA107, NPC_Scaling_Values!A:N, 8),0)</f>
        <v>117</v>
      </c>
      <c r="I107" s="5">
        <v>-25.0</v>
      </c>
      <c r="J107" s="5">
        <v>0.0</v>
      </c>
      <c r="K107" s="5">
        <v>0.0</v>
      </c>
      <c r="L107" s="5">
        <f>ROUND( VLOOKUP(Z107, NPC_Raw_Data!A:O, 13),0)</f>
        <v>105</v>
      </c>
      <c r="M107" s="5">
        <f>ROUND( VLOOKUP(Z107, NPC_Raw_Data!A:O, 14),0)</f>
        <v>105</v>
      </c>
      <c r="N107" s="5">
        <f>ROUND( VLOOKUP(Z107, NPC_Raw_Data!A:O, 15),0)</f>
        <v>75</v>
      </c>
      <c r="O107" s="5">
        <f>ROUND( VLOOKUP(Z107, NPC_Raw_Data!A:Q, 16) * VLOOKUP(AA107, NPC_Scaling_Values!A:N, 14),0)</f>
        <v>138</v>
      </c>
      <c r="P107" s="2">
        <f>ROUND( VLOOKUP(Z107, NPC_Raw_Data!A:Q, 17) * VLOOKUP(AA107, NPC_Scaling_Values!A:N, 14),0)</f>
        <v>55</v>
      </c>
      <c r="Q107" s="6">
        <f>VLOOKUP(AA107, NPC_Scaling_Values!A:N, 9)</f>
        <v>1.8</v>
      </c>
      <c r="R107" s="1">
        <v>1.5</v>
      </c>
      <c r="S107" s="1">
        <v>6.0</v>
      </c>
      <c r="T107" s="7" t="b">
        <v>0</v>
      </c>
      <c r="U107" s="7" t="b">
        <v>0</v>
      </c>
      <c r="V107" s="7" t="b">
        <v>0</v>
      </c>
      <c r="Z107" s="1">
        <v>206003.0</v>
      </c>
      <c r="AA107" s="1">
        <v>7008.0</v>
      </c>
      <c r="AB107" s="1">
        <v>7408.0</v>
      </c>
      <c r="AC107" s="10">
        <v>7100.0</v>
      </c>
    </row>
    <row r="108">
      <c r="A108" s="2" t="s">
        <v>125</v>
      </c>
      <c r="B108" s="1" t="s">
        <v>53</v>
      </c>
      <c r="C108" s="5">
        <f>ROUND( VLOOKUP(Z108, NPC_Raw_Data!A:D, 4)*VLOOKUP(AA108, NPC_Scaling_Values!A:C, 3) ,0)</f>
        <v>365</v>
      </c>
      <c r="D108" s="5">
        <f>ROUND( VLOOKUP(Z108, NPC_Raw_Data!A:E, 5)*VLOOKUP(AA108, NPC_Scaling_Values!A:D, 4),0)</f>
        <v>150</v>
      </c>
      <c r="E108" s="5">
        <f>ROUND( VLOOKUP(Z108, NPC_Raw_Data!A:L, 6) * VLOOKUP(AA108, NPC_Scaling_Values!A:N, 5),0)</f>
        <v>156</v>
      </c>
      <c r="F108" s="5">
        <f>ROUND( VLOOKUP(Z108, NPC_Raw_Data!A:L, 7) * VLOOKUP(AA108, NPC_Scaling_Values!A:N, 6),0)</f>
        <v>117</v>
      </c>
      <c r="G108" s="5">
        <f>ROUND( VLOOKUP(Z108, NPC_Raw_Data!A:L, 8) * VLOOKUP(AA108, NPC_Scaling_Values!A:N, 7),0)</f>
        <v>125</v>
      </c>
      <c r="H108" s="5">
        <f>ROUND( VLOOKUP(Z108, NPC_Raw_Data!A:L, 9) * VLOOKUP(AA108, NPC_Scaling_Values!A:N, 8),0)</f>
        <v>117</v>
      </c>
      <c r="I108" s="5">
        <v>-25.0</v>
      </c>
      <c r="J108" s="5">
        <v>0.0</v>
      </c>
      <c r="K108" s="5">
        <v>0.0</v>
      </c>
      <c r="L108" s="5">
        <f>ROUND( VLOOKUP(Z108, NPC_Raw_Data!A:O, 13),0)</f>
        <v>105</v>
      </c>
      <c r="M108" s="5">
        <f>ROUND( VLOOKUP(Z108, NPC_Raw_Data!A:O, 14),0)</f>
        <v>105</v>
      </c>
      <c r="N108" s="5">
        <f>ROUND( VLOOKUP(Z108, NPC_Raw_Data!A:O, 15),0)</f>
        <v>75</v>
      </c>
      <c r="O108" s="5">
        <f>ROUND( VLOOKUP(Z108, NPC_Raw_Data!A:Q, 16) * VLOOKUP(AA108, NPC_Scaling_Values!A:N, 14),0)</f>
        <v>138</v>
      </c>
      <c r="P108" s="2">
        <f>ROUND( VLOOKUP(Z108, NPC_Raw_Data!A:Q, 17) * VLOOKUP(AA108, NPC_Scaling_Values!A:N, 14),0)</f>
        <v>55</v>
      </c>
      <c r="Q108" s="6">
        <f>VLOOKUP(AA108, NPC_Scaling_Values!A:N, 9)</f>
        <v>1.8</v>
      </c>
      <c r="R108" s="1">
        <v>1.5</v>
      </c>
      <c r="S108" s="1">
        <v>6.0</v>
      </c>
      <c r="T108" s="7" t="b">
        <v>0</v>
      </c>
      <c r="U108" s="7" t="b">
        <v>0</v>
      </c>
      <c r="V108" s="7" t="b">
        <v>0</v>
      </c>
      <c r="Z108" s="1">
        <v>206004.0</v>
      </c>
      <c r="AA108" s="1">
        <v>7008.0</v>
      </c>
      <c r="AB108" s="1">
        <v>7408.0</v>
      </c>
      <c r="AC108" s="10">
        <v>7100.0</v>
      </c>
    </row>
    <row r="109">
      <c r="A109" s="2" t="s">
        <v>126</v>
      </c>
      <c r="B109" s="1" t="s">
        <v>53</v>
      </c>
      <c r="C109" s="5">
        <f>ROUND( VLOOKUP(Z109, NPC_Raw_Data!A:D, 4)*VLOOKUP(AA109, NPC_Scaling_Values!A:C, 3) ,0)</f>
        <v>365</v>
      </c>
      <c r="D109" s="5">
        <f>ROUND( VLOOKUP(Z109, NPC_Raw_Data!A:E, 5)*VLOOKUP(AA109, NPC_Scaling_Values!A:D, 4),0)</f>
        <v>150</v>
      </c>
      <c r="E109" s="5">
        <f>ROUND( VLOOKUP(Z109, NPC_Raw_Data!A:L, 6) * VLOOKUP(AA109, NPC_Scaling_Values!A:N, 5),0)</f>
        <v>156</v>
      </c>
      <c r="F109" s="5">
        <f>ROUND( VLOOKUP(Z109, NPC_Raw_Data!A:L, 7) * VLOOKUP(AA109, NPC_Scaling_Values!A:N, 6),0)</f>
        <v>117</v>
      </c>
      <c r="G109" s="5">
        <f>ROUND( VLOOKUP(Z109, NPC_Raw_Data!A:L, 8) * VLOOKUP(AA109, NPC_Scaling_Values!A:N, 7),0)</f>
        <v>125</v>
      </c>
      <c r="H109" s="5">
        <f>ROUND( VLOOKUP(Z109, NPC_Raw_Data!A:L, 9) * VLOOKUP(AA109, NPC_Scaling_Values!A:N, 8),0)</f>
        <v>117</v>
      </c>
      <c r="I109" s="5">
        <v>-25.0</v>
      </c>
      <c r="J109" s="5">
        <v>0.0</v>
      </c>
      <c r="K109" s="5">
        <v>0.0</v>
      </c>
      <c r="L109" s="5">
        <f>ROUND( VLOOKUP(Z109, NPC_Raw_Data!A:O, 13),0)</f>
        <v>105</v>
      </c>
      <c r="M109" s="5">
        <f>ROUND( VLOOKUP(Z109, NPC_Raw_Data!A:O, 14),0)</f>
        <v>105</v>
      </c>
      <c r="N109" s="5">
        <f>ROUND( VLOOKUP(Z109, NPC_Raw_Data!A:O, 15),0)</f>
        <v>75</v>
      </c>
      <c r="O109" s="5">
        <f>ROUND( VLOOKUP(Z109, NPC_Raw_Data!A:Q, 16) * VLOOKUP(AA109, NPC_Scaling_Values!A:N, 14),0)</f>
        <v>138</v>
      </c>
      <c r="P109" s="2">
        <f>ROUND( VLOOKUP(Z109, NPC_Raw_Data!A:Q, 17) * VLOOKUP(AA109, NPC_Scaling_Values!A:N, 14),0)</f>
        <v>55</v>
      </c>
      <c r="Q109" s="6">
        <f>VLOOKUP(AA109, NPC_Scaling_Values!A:N, 9)</f>
        <v>1.8</v>
      </c>
      <c r="R109" s="1">
        <v>1.5</v>
      </c>
      <c r="S109" s="1">
        <v>6.0</v>
      </c>
      <c r="T109" s="7" t="b">
        <v>0</v>
      </c>
      <c r="U109" s="7" t="b">
        <v>0</v>
      </c>
      <c r="V109" s="7" t="b">
        <v>0</v>
      </c>
      <c r="Z109" s="1">
        <v>206005.0</v>
      </c>
      <c r="AA109" s="1">
        <v>7008.0</v>
      </c>
      <c r="AB109" s="1">
        <v>7408.0</v>
      </c>
      <c r="AC109" s="10">
        <v>7100.0</v>
      </c>
    </row>
    <row r="110">
      <c r="A110" s="9" t="s">
        <v>113</v>
      </c>
      <c r="B110" s="1" t="s">
        <v>37</v>
      </c>
      <c r="C110" s="5">
        <f>ROUND( VLOOKUP(Z110, NPC_Raw_Data!A:D, 4)*VLOOKUP(AA110, NPC_Scaling_Values!A:C, 3) ,0)</f>
        <v>2484</v>
      </c>
      <c r="D110" s="5">
        <f>ROUND( VLOOKUP(Z110, NPC_Raw_Data!A:E, 5)*VLOOKUP(AA110, NPC_Scaling_Values!A:D, 4),0)</f>
        <v>1000</v>
      </c>
      <c r="E110" s="5">
        <f>ROUND( VLOOKUP(Z110, NPC_Raw_Data!A:L, 6) * VLOOKUP(AA110, NPC_Scaling_Values!A:N, 5),0)</f>
        <v>156</v>
      </c>
      <c r="F110" s="5">
        <f>ROUND( VLOOKUP(Z110, NPC_Raw_Data!A:L, 7) * VLOOKUP(AA110, NPC_Scaling_Values!A:N, 6),0)</f>
        <v>139</v>
      </c>
      <c r="G110" s="5">
        <f>ROUND( VLOOKUP(Z110, NPC_Raw_Data!A:L, 8) * VLOOKUP(AA110, NPC_Scaling_Values!A:N, 7),0)</f>
        <v>93</v>
      </c>
      <c r="H110" s="5">
        <f>ROUND( VLOOKUP(Z110, NPC_Raw_Data!A:L, 9) * VLOOKUP(AA110, NPC_Scaling_Values!A:N, 8),0)</f>
        <v>311</v>
      </c>
      <c r="I110" s="5">
        <v>-25.0</v>
      </c>
      <c r="J110" s="5">
        <v>25.0</v>
      </c>
      <c r="K110" s="5">
        <v>0.0</v>
      </c>
      <c r="L110" s="5">
        <f>ROUND( VLOOKUP(Z110, NPC_Raw_Data!A:O, 13),0)</f>
        <v>212</v>
      </c>
      <c r="M110" s="5">
        <f>ROUND( VLOOKUP(Z110, NPC_Raw_Data!A:O, 14),0)</f>
        <v>212</v>
      </c>
      <c r="N110" s="5">
        <f>ROUND( VLOOKUP(Z110, NPC_Raw_Data!A:O, 15),0)</f>
        <v>212</v>
      </c>
      <c r="O110" s="5">
        <f>ROUND( VLOOKUP(Z110, NPC_Raw_Data!A:Q, 16) * VLOOKUP(AA110, NPC_Scaling_Values!A:N, 14),0)</f>
        <v>174</v>
      </c>
      <c r="P110" s="2">
        <f>ROUND( VLOOKUP(Z110, NPC_Raw_Data!A:Q, 17) * VLOOKUP(AA110, NPC_Scaling_Values!A:N, 14),0)</f>
        <v>70</v>
      </c>
      <c r="Q110" s="6">
        <f>VLOOKUP(AA110, NPC_Scaling_Values!A:N, 9)</f>
        <v>2.2</v>
      </c>
      <c r="R110" s="1">
        <v>1.0</v>
      </c>
      <c r="S110" s="1">
        <v>-1.0</v>
      </c>
      <c r="T110" s="7" t="b">
        <v>0</v>
      </c>
      <c r="U110" s="7" t="b">
        <v>0</v>
      </c>
      <c r="V110" s="7" t="b">
        <v>0</v>
      </c>
      <c r="Z110" s="1">
        <v>227001.0</v>
      </c>
      <c r="AA110" s="1">
        <v>7012.0</v>
      </c>
      <c r="AB110" s="1">
        <v>7412.0</v>
      </c>
      <c r="AC110" s="10">
        <v>5151.0</v>
      </c>
    </row>
    <row r="111">
      <c r="A111" s="9" t="s">
        <v>127</v>
      </c>
      <c r="B111" s="1" t="s">
        <v>27</v>
      </c>
      <c r="C111" s="5">
        <f>ROUND( VLOOKUP(Z111, NPC_Raw_Data!A:D, 4)*VLOOKUP(AA111, NPC_Scaling_Values!A:C, 3) ,0)</f>
        <v>1176</v>
      </c>
      <c r="D111" s="5">
        <f>ROUND( VLOOKUP(Z111, NPC_Raw_Data!A:E, 5)*VLOOKUP(AA111, NPC_Scaling_Values!A:D, 4),0)</f>
        <v>6000</v>
      </c>
      <c r="E111" s="5">
        <f>ROUND( VLOOKUP(Z111, NPC_Raw_Data!A:L, 6) * VLOOKUP(AA111, NPC_Scaling_Values!A:N, 5),0)</f>
        <v>159</v>
      </c>
      <c r="F111" s="5">
        <f>ROUND( VLOOKUP(Z111, NPC_Raw_Data!A:L, 7) * VLOOKUP(AA111, NPC_Scaling_Values!A:N, 6),0)</f>
        <v>119</v>
      </c>
      <c r="G111" s="5">
        <f>ROUND( VLOOKUP(Z111, NPC_Raw_Data!A:L, 8) * VLOOKUP(AA111, NPC_Scaling_Values!A:N, 7),0)</f>
        <v>127</v>
      </c>
      <c r="H111" s="5">
        <f>ROUND( VLOOKUP(Z111, NPC_Raw_Data!A:L, 9) * VLOOKUP(AA111, NPC_Scaling_Values!A:N, 8),0)</f>
        <v>103</v>
      </c>
      <c r="I111" s="5">
        <v>0.0</v>
      </c>
      <c r="J111" s="5">
        <v>0.0</v>
      </c>
      <c r="K111" s="5">
        <v>0.0</v>
      </c>
      <c r="L111" s="5">
        <f>ROUND( VLOOKUP(Z111, NPC_Raw_Data!A:O, 13),0)</f>
        <v>220</v>
      </c>
      <c r="M111" s="5">
        <f>ROUND( VLOOKUP(Z111, NPC_Raw_Data!A:O, 14),0)</f>
        <v>220</v>
      </c>
      <c r="N111" s="5">
        <f>ROUND( VLOOKUP(Z111, NPC_Raw_Data!A:O, 15),0)</f>
        <v>220</v>
      </c>
      <c r="O111" s="5">
        <f>ROUND( VLOOKUP(Z111, NPC_Raw_Data!A:Q, 16) * VLOOKUP(AA111, NPC_Scaling_Values!A:N, 14),0)</f>
        <v>106</v>
      </c>
      <c r="P111" s="2">
        <f>ROUND( VLOOKUP(Z111, NPC_Raw_Data!A:Q, 17) * VLOOKUP(AA111, NPC_Scaling_Values!A:N, 14),0)</f>
        <v>42</v>
      </c>
      <c r="Q111" s="6">
        <f>VLOOKUP(AA111, NPC_Scaling_Values!A:N, 9)</f>
        <v>1.25</v>
      </c>
      <c r="R111" s="1">
        <v>1.5</v>
      </c>
      <c r="S111" s="1">
        <v>-1.0</v>
      </c>
      <c r="T111" s="7" t="b">
        <v>0</v>
      </c>
      <c r="U111" s="7" t="b">
        <v>0</v>
      </c>
      <c r="V111" s="7" t="b">
        <v>0</v>
      </c>
      <c r="Z111" s="1">
        <v>224000.0</v>
      </c>
      <c r="AA111" s="1">
        <v>7003.0</v>
      </c>
      <c r="AB111" s="1">
        <v>7403.0</v>
      </c>
      <c r="AC111" s="10">
        <v>5151.0</v>
      </c>
    </row>
    <row r="112">
      <c r="A112" s="1" t="s">
        <v>56</v>
      </c>
      <c r="B112" s="1" t="s">
        <v>128</v>
      </c>
      <c r="C112" s="5">
        <f>ROUND( VLOOKUP(Z112, NPC_Raw_Data!A:D, 4)*VLOOKUP(AA112, NPC_Scaling_Values!A:C, 3) ,0)</f>
        <v>90</v>
      </c>
      <c r="D112" s="5">
        <f>ROUND( VLOOKUP(Z112, NPC_Raw_Data!A:E, 5)*VLOOKUP(AA112, NPC_Scaling_Values!A:D, 4),0)</f>
        <v>100</v>
      </c>
      <c r="E112" s="5">
        <f>ROUND( VLOOKUP(Z112, NPC_Raw_Data!A:L, 6) * VLOOKUP(AA112, NPC_Scaling_Values!A:N, 5),0)</f>
        <v>159</v>
      </c>
      <c r="F112" s="5">
        <f>ROUND( VLOOKUP(Z112, NPC_Raw_Data!A:L, 7) * VLOOKUP(AA112, NPC_Scaling_Values!A:N, 6),0)</f>
        <v>119</v>
      </c>
      <c r="G112" s="5">
        <f>ROUND( VLOOKUP(Z112, NPC_Raw_Data!A:L, 8) * VLOOKUP(AA112, NPC_Scaling_Values!A:N, 7),0)</f>
        <v>128</v>
      </c>
      <c r="H112" s="5">
        <f>ROUND( VLOOKUP(Z112, NPC_Raw_Data!A:L, 9) * VLOOKUP(AA112, NPC_Scaling_Values!A:N, 8),0)</f>
        <v>119</v>
      </c>
      <c r="I112" s="5">
        <v>0.0</v>
      </c>
      <c r="J112" s="5">
        <v>0.0</v>
      </c>
      <c r="K112" s="5">
        <v>0.0</v>
      </c>
      <c r="L112" s="5">
        <f>ROUND( VLOOKUP(Z112, NPC_Raw_Data!A:O, 13),0)</f>
        <v>66</v>
      </c>
      <c r="M112" s="5">
        <f>ROUND( VLOOKUP(Z112, NPC_Raw_Data!A:O, 14),0)</f>
        <v>66</v>
      </c>
      <c r="N112" s="5">
        <f>ROUND( VLOOKUP(Z112, NPC_Raw_Data!A:O, 15),0)</f>
        <v>66</v>
      </c>
      <c r="O112" s="5">
        <f>ROUND( VLOOKUP(Z112, NPC_Raw_Data!A:Q, 16) * VLOOKUP(AA112, NPC_Scaling_Values!A:N, 14),0)</f>
        <v>65</v>
      </c>
      <c r="P112" s="2">
        <f>ROUND( VLOOKUP(Z112, NPC_Raw_Data!A:Q, 17) * VLOOKUP(AA112, NPC_Scaling_Values!A:N, 14),0)</f>
        <v>52</v>
      </c>
      <c r="Q112" s="6">
        <f>VLOOKUP(AA112, NPC_Scaling_Values!A:N, 9)</f>
        <v>1.7</v>
      </c>
      <c r="R112" s="1">
        <v>1.5</v>
      </c>
      <c r="S112" s="1">
        <v>-1.0</v>
      </c>
      <c r="T112" s="7" t="b">
        <v>0</v>
      </c>
      <c r="U112" s="7" t="b">
        <v>0</v>
      </c>
      <c r="V112" s="7" t="b">
        <v>0</v>
      </c>
      <c r="Z112" s="1">
        <v>250023.0</v>
      </c>
      <c r="AA112" s="1">
        <v>7007.0</v>
      </c>
      <c r="AB112" s="1">
        <v>7407.0</v>
      </c>
      <c r="AC112" s="8">
        <v>0.0</v>
      </c>
    </row>
    <row r="113">
      <c r="A113" s="1" t="s">
        <v>58</v>
      </c>
      <c r="B113" s="1" t="s">
        <v>128</v>
      </c>
      <c r="C113" s="5">
        <f>ROUND( VLOOKUP(Z113, NPC_Raw_Data!A:D, 4)*VLOOKUP(AA113, NPC_Scaling_Values!A:C, 3) ,0)</f>
        <v>90</v>
      </c>
      <c r="D113" s="5">
        <f>ROUND( VLOOKUP(Z113, NPC_Raw_Data!A:E, 5)*VLOOKUP(AA113, NPC_Scaling_Values!A:D, 4),0)</f>
        <v>100</v>
      </c>
      <c r="E113" s="5">
        <f>ROUND( VLOOKUP(Z113, NPC_Raw_Data!A:L, 6) * VLOOKUP(AA113, NPC_Scaling_Values!A:N, 5),0)</f>
        <v>159</v>
      </c>
      <c r="F113" s="5">
        <f>ROUND( VLOOKUP(Z113, NPC_Raw_Data!A:L, 7) * VLOOKUP(AA113, NPC_Scaling_Values!A:N, 6),0)</f>
        <v>119</v>
      </c>
      <c r="G113" s="5">
        <f>ROUND( VLOOKUP(Z113, NPC_Raw_Data!A:L, 8) * VLOOKUP(AA113, NPC_Scaling_Values!A:N, 7),0)</f>
        <v>111</v>
      </c>
      <c r="H113" s="5">
        <f>ROUND( VLOOKUP(Z113, NPC_Raw_Data!A:L, 9) * VLOOKUP(AA113, NPC_Scaling_Values!A:N, 8),0)</f>
        <v>119</v>
      </c>
      <c r="I113" s="5">
        <v>0.0</v>
      </c>
      <c r="J113" s="5">
        <v>0.0</v>
      </c>
      <c r="K113" s="5">
        <v>0.0</v>
      </c>
      <c r="L113" s="5">
        <f>ROUND( VLOOKUP(Z113, NPC_Raw_Data!A:O, 13),0)</f>
        <v>66</v>
      </c>
      <c r="M113" s="5">
        <f>ROUND( VLOOKUP(Z113, NPC_Raw_Data!A:O, 14),0)</f>
        <v>66</v>
      </c>
      <c r="N113" s="5">
        <f>ROUND( VLOOKUP(Z113, NPC_Raw_Data!A:O, 15),0)</f>
        <v>66</v>
      </c>
      <c r="O113" s="5">
        <f>ROUND( VLOOKUP(Z113, NPC_Raw_Data!A:Q, 16) * VLOOKUP(AA113, NPC_Scaling_Values!A:N, 14),0)</f>
        <v>65</v>
      </c>
      <c r="P113" s="2">
        <f>ROUND( VLOOKUP(Z113, NPC_Raw_Data!A:Q, 17) * VLOOKUP(AA113, NPC_Scaling_Values!A:N, 14),0)</f>
        <v>52</v>
      </c>
      <c r="Q113" s="6">
        <f>VLOOKUP(AA113, NPC_Scaling_Values!A:N, 9)</f>
        <v>1.7</v>
      </c>
      <c r="R113" s="1">
        <v>1.5</v>
      </c>
      <c r="S113" s="1">
        <v>-1.0</v>
      </c>
      <c r="T113" s="7" t="b">
        <v>0</v>
      </c>
      <c r="U113" s="7" t="b">
        <v>0</v>
      </c>
      <c r="V113" s="7" t="b">
        <v>0</v>
      </c>
      <c r="Z113" s="1">
        <v>250024.0</v>
      </c>
      <c r="AA113" s="1">
        <v>7007.0</v>
      </c>
      <c r="AB113" s="1">
        <v>7407.0</v>
      </c>
      <c r="AC113" s="8">
        <v>0.0</v>
      </c>
    </row>
    <row r="114">
      <c r="A114" s="1" t="s">
        <v>54</v>
      </c>
      <c r="B114" s="1" t="s">
        <v>128</v>
      </c>
      <c r="C114" s="5">
        <f>ROUND( VLOOKUP(Z114, NPC_Raw_Data!A:D, 4)*VLOOKUP(AA114, NPC_Scaling_Values!A:C, 3) ,0)</f>
        <v>90</v>
      </c>
      <c r="D114" s="5">
        <f>ROUND( VLOOKUP(Z114, NPC_Raw_Data!A:E, 5)*VLOOKUP(AA114, NPC_Scaling_Values!A:D, 4),0)</f>
        <v>100</v>
      </c>
      <c r="E114" s="5">
        <f>ROUND( VLOOKUP(Z114, NPC_Raw_Data!A:L, 6) * VLOOKUP(AA114, NPC_Scaling_Values!A:N, 5),0)</f>
        <v>159</v>
      </c>
      <c r="F114" s="5">
        <f>ROUND( VLOOKUP(Z114, NPC_Raw_Data!A:L, 7) * VLOOKUP(AA114, NPC_Scaling_Values!A:N, 6),0)</f>
        <v>119</v>
      </c>
      <c r="G114" s="5">
        <f>ROUND( VLOOKUP(Z114, NPC_Raw_Data!A:L, 8) * VLOOKUP(AA114, NPC_Scaling_Values!A:N, 7),0)</f>
        <v>111</v>
      </c>
      <c r="H114" s="5">
        <f>ROUND( VLOOKUP(Z114, NPC_Raw_Data!A:L, 9) * VLOOKUP(AA114, NPC_Scaling_Values!A:N, 8),0)</f>
        <v>119</v>
      </c>
      <c r="I114" s="5">
        <v>0.0</v>
      </c>
      <c r="J114" s="5">
        <v>0.0</v>
      </c>
      <c r="K114" s="5">
        <v>0.0</v>
      </c>
      <c r="L114" s="5">
        <f>ROUND( VLOOKUP(Z114, NPC_Raw_Data!A:O, 13),0)</f>
        <v>66</v>
      </c>
      <c r="M114" s="5">
        <f>ROUND( VLOOKUP(Z114, NPC_Raw_Data!A:O, 14),0)</f>
        <v>66</v>
      </c>
      <c r="N114" s="5">
        <f>ROUND( VLOOKUP(Z114, NPC_Raw_Data!A:O, 15),0)</f>
        <v>66</v>
      </c>
      <c r="O114" s="5">
        <f>ROUND( VLOOKUP(Z114, NPC_Raw_Data!A:Q, 16) * VLOOKUP(AA114, NPC_Scaling_Values!A:N, 14),0)</f>
        <v>65</v>
      </c>
      <c r="P114" s="2">
        <f>ROUND( VLOOKUP(Z114, NPC_Raw_Data!A:Q, 17) * VLOOKUP(AA114, NPC_Scaling_Values!A:N, 14),0)</f>
        <v>52</v>
      </c>
      <c r="Q114" s="6">
        <f>VLOOKUP(AA114, NPC_Scaling_Values!A:N, 9)</f>
        <v>1.7</v>
      </c>
      <c r="R114" s="1">
        <v>1.5</v>
      </c>
      <c r="S114" s="1">
        <v>-1.0</v>
      </c>
      <c r="T114" s="7" t="b">
        <v>0</v>
      </c>
      <c r="U114" s="7" t="b">
        <v>0</v>
      </c>
      <c r="V114" s="7" t="b">
        <v>0</v>
      </c>
      <c r="Z114" s="1">
        <v>250025.0</v>
      </c>
      <c r="AA114" s="1">
        <v>7007.0</v>
      </c>
      <c r="AB114" s="1">
        <v>7407.0</v>
      </c>
      <c r="AC114" s="8">
        <v>0.0</v>
      </c>
    </row>
    <row r="115">
      <c r="A115" s="9" t="s">
        <v>129</v>
      </c>
      <c r="B115" s="1" t="s">
        <v>27</v>
      </c>
      <c r="C115" s="5">
        <f>ROUND( VLOOKUP(Z115, NPC_Raw_Data!A:D, 4)*VLOOKUP(AA115, NPC_Scaling_Values!A:C, 3) ,0)</f>
        <v>186</v>
      </c>
      <c r="D115" s="5">
        <f>ROUND( VLOOKUP(Z115, NPC_Raw_Data!A:E, 5)*VLOOKUP(AA115, NPC_Scaling_Values!A:D, 4),0)</f>
        <v>1000</v>
      </c>
      <c r="E115" s="5">
        <f>ROUND( VLOOKUP(Z115, NPC_Raw_Data!A:L, 6) * VLOOKUP(AA115, NPC_Scaling_Values!A:N, 5),0)</f>
        <v>163</v>
      </c>
      <c r="F115" s="5">
        <f>ROUND( VLOOKUP(Z115, NPC_Raw_Data!A:L, 7) * VLOOKUP(AA115, NPC_Scaling_Values!A:N, 6),0)</f>
        <v>325</v>
      </c>
      <c r="G115" s="5">
        <f>ROUND( VLOOKUP(Z115, NPC_Raw_Data!A:L, 8) * VLOOKUP(AA115, NPC_Scaling_Values!A:N, 7),0)</f>
        <v>98</v>
      </c>
      <c r="H115" s="5">
        <f>ROUND( VLOOKUP(Z115, NPC_Raw_Data!A:L, 9) * VLOOKUP(AA115, NPC_Scaling_Values!A:N, 8),0)</f>
        <v>98</v>
      </c>
      <c r="I115" s="5">
        <v>0.0</v>
      </c>
      <c r="J115" s="5">
        <v>0.0</v>
      </c>
      <c r="K115" s="5">
        <v>0.0</v>
      </c>
      <c r="L115" s="5">
        <f>ROUND( VLOOKUP(Z115, NPC_Raw_Data!A:O, 13),0)</f>
        <v>107</v>
      </c>
      <c r="M115" s="5">
        <f>ROUND( VLOOKUP(Z115, NPC_Raw_Data!A:O, 14),0)</f>
        <v>107</v>
      </c>
      <c r="N115" s="5">
        <f>ROUND( VLOOKUP(Z115, NPC_Raw_Data!A:O, 15),0)</f>
        <v>107</v>
      </c>
      <c r="O115" s="5">
        <f>ROUND( VLOOKUP(Z115, NPC_Raw_Data!A:Q, 16) * VLOOKUP(AA115, NPC_Scaling_Values!A:N, 14),0)</f>
        <v>106</v>
      </c>
      <c r="P115" s="2">
        <f>ROUND( VLOOKUP(Z115, NPC_Raw_Data!A:Q, 17) * VLOOKUP(AA115, NPC_Scaling_Values!A:N, 14),0)</f>
        <v>42</v>
      </c>
      <c r="Q115" s="6">
        <f>VLOOKUP(AA115, NPC_Scaling_Values!A:N, 9)</f>
        <v>1.25</v>
      </c>
      <c r="R115" s="1">
        <v>1.5</v>
      </c>
      <c r="S115" s="1">
        <v>-1.0</v>
      </c>
      <c r="T115" s="7" t="b">
        <v>0</v>
      </c>
      <c r="U115" s="7" t="b">
        <v>0</v>
      </c>
      <c r="V115" s="7" t="b">
        <v>0</v>
      </c>
      <c r="Z115" s="1">
        <v>237000.0</v>
      </c>
      <c r="AA115" s="1">
        <v>7003.0</v>
      </c>
      <c r="AB115" s="1">
        <v>7403.0</v>
      </c>
      <c r="AC115" s="8">
        <v>0.0</v>
      </c>
    </row>
    <row r="116">
      <c r="A116" s="1" t="s">
        <v>130</v>
      </c>
      <c r="B116" s="1" t="s">
        <v>27</v>
      </c>
      <c r="C116" s="5">
        <f>ROUND( VLOOKUP(Z116, NPC_Raw_Data!A:D, 4)*VLOOKUP(AA116, NPC_Scaling_Values!A:C, 3) ,0)</f>
        <v>372</v>
      </c>
      <c r="D116" s="5">
        <f>ROUND( VLOOKUP(Z116, NPC_Raw_Data!A:E, 5)*VLOOKUP(AA116, NPC_Scaling_Values!A:D, 4),0)</f>
        <v>800</v>
      </c>
      <c r="E116" s="5">
        <f>ROUND( VLOOKUP(Z116, NPC_Raw_Data!A:L, 6) * VLOOKUP(AA116, NPC_Scaling_Values!A:N, 5),0)</f>
        <v>163</v>
      </c>
      <c r="F116" s="5">
        <f>ROUND( VLOOKUP(Z116, NPC_Raw_Data!A:L, 7) * VLOOKUP(AA116, NPC_Scaling_Values!A:N, 6),0)</f>
        <v>118</v>
      </c>
      <c r="G116" s="5">
        <f>ROUND( VLOOKUP(Z116, NPC_Raw_Data!A:L, 8) * VLOOKUP(AA116, NPC_Scaling_Values!A:N, 7),0)</f>
        <v>130</v>
      </c>
      <c r="H116" s="5">
        <f>ROUND( VLOOKUP(Z116, NPC_Raw_Data!A:L, 9) * VLOOKUP(AA116, NPC_Scaling_Values!A:N, 8),0)</f>
        <v>98</v>
      </c>
      <c r="I116" s="5">
        <v>0.0</v>
      </c>
      <c r="J116" s="5">
        <v>0.0</v>
      </c>
      <c r="K116" s="5">
        <v>0.0</v>
      </c>
      <c r="L116" s="5">
        <f>ROUND( VLOOKUP(Z116, NPC_Raw_Data!A:O, 13),0)</f>
        <v>72</v>
      </c>
      <c r="M116" s="5">
        <f>ROUND( VLOOKUP(Z116, NPC_Raw_Data!A:O, 14),0)</f>
        <v>72</v>
      </c>
      <c r="N116" s="5">
        <f>ROUND( VLOOKUP(Z116, NPC_Raw_Data!A:O, 15),0)</f>
        <v>190</v>
      </c>
      <c r="O116" s="5">
        <f>ROUND( VLOOKUP(Z116, NPC_Raw_Data!A:Q, 16) * VLOOKUP(AA116, NPC_Scaling_Values!A:N, 14),0)</f>
        <v>212</v>
      </c>
      <c r="P116" s="2">
        <f>ROUND( VLOOKUP(Z116, NPC_Raw_Data!A:Q, 17) * VLOOKUP(AA116, NPC_Scaling_Values!A:N, 14),0)</f>
        <v>42</v>
      </c>
      <c r="Q116" s="6">
        <f>VLOOKUP(AA116, NPC_Scaling_Values!A:N, 9)</f>
        <v>1.25</v>
      </c>
      <c r="R116" s="1">
        <v>1.1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257000.0</v>
      </c>
      <c r="AA116" s="1">
        <v>7003.0</v>
      </c>
      <c r="AB116" s="1">
        <v>7403.0</v>
      </c>
      <c r="AC116" s="8">
        <v>0.0</v>
      </c>
    </row>
    <row r="117">
      <c r="A117" s="1" t="s">
        <v>131</v>
      </c>
      <c r="B117" s="1" t="s">
        <v>27</v>
      </c>
      <c r="C117" s="5">
        <f>ROUND( VLOOKUP(Z117, NPC_Raw_Data!A:D, 4)*VLOOKUP(AA117, NPC_Scaling_Values!A:C, 3) ,0)</f>
        <v>372</v>
      </c>
      <c r="D117" s="5">
        <f>ROUND( VLOOKUP(Z117, NPC_Raw_Data!A:E, 5)*VLOOKUP(AA117, NPC_Scaling_Values!A:D, 4),0)</f>
        <v>800</v>
      </c>
      <c r="E117" s="5">
        <f>ROUND( VLOOKUP(Z117, NPC_Raw_Data!A:L, 6) * VLOOKUP(AA117, NPC_Scaling_Values!A:N, 5),0)</f>
        <v>163</v>
      </c>
      <c r="F117" s="5">
        <f>ROUND( VLOOKUP(Z117, NPC_Raw_Data!A:L, 7) * VLOOKUP(AA117, NPC_Scaling_Values!A:N, 6),0)</f>
        <v>118</v>
      </c>
      <c r="G117" s="5">
        <f>ROUND( VLOOKUP(Z117, NPC_Raw_Data!A:L, 8) * VLOOKUP(AA117, NPC_Scaling_Values!A:N, 7),0)</f>
        <v>130</v>
      </c>
      <c r="H117" s="5">
        <f>ROUND( VLOOKUP(Z117, NPC_Raw_Data!A:L, 9) * VLOOKUP(AA117, NPC_Scaling_Values!A:N, 8),0)</f>
        <v>98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14),0)</f>
        <v>212</v>
      </c>
      <c r="P117" s="2">
        <f>ROUND( VLOOKUP(Z117, NPC_Raw_Data!A:Q, 17) * VLOOKUP(AA117, NPC_Scaling_Values!A:N, 14),0)</f>
        <v>42</v>
      </c>
      <c r="Q117" s="6">
        <f>VLOOKUP(AA117, NPC_Scaling_Values!A:N, 9)</f>
        <v>1.25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257001.0</v>
      </c>
      <c r="AA117" s="1">
        <v>7003.0</v>
      </c>
      <c r="AB117" s="1">
        <v>7403.0</v>
      </c>
      <c r="AC117" s="8">
        <v>0.0</v>
      </c>
    </row>
    <row r="118">
      <c r="A118" s="1" t="s">
        <v>132</v>
      </c>
      <c r="B118" s="1" t="s">
        <v>27</v>
      </c>
      <c r="C118" s="5">
        <f>ROUND( VLOOKUP(Z118, NPC_Raw_Data!A:D, 4)*VLOOKUP(AA118, NPC_Scaling_Values!A:C, 3) ,0)</f>
        <v>372</v>
      </c>
      <c r="D118" s="5">
        <f>ROUND( VLOOKUP(Z118, NPC_Raw_Data!A:E, 5)*VLOOKUP(AA118, NPC_Scaling_Values!A:D, 4),0)</f>
        <v>800</v>
      </c>
      <c r="E118" s="5">
        <f>ROUND( VLOOKUP(Z118, NPC_Raw_Data!A:L, 6) * VLOOKUP(AA118, NPC_Scaling_Values!A:N, 5),0)</f>
        <v>163</v>
      </c>
      <c r="F118" s="5">
        <f>ROUND( VLOOKUP(Z118, NPC_Raw_Data!A:L, 7) * VLOOKUP(AA118, NPC_Scaling_Values!A:N, 6),0)</f>
        <v>118</v>
      </c>
      <c r="G118" s="5">
        <f>ROUND( VLOOKUP(Z118, NPC_Raw_Data!A:L, 8) * VLOOKUP(AA118, NPC_Scaling_Values!A:N, 7),0)</f>
        <v>130</v>
      </c>
      <c r="H118" s="5">
        <f>ROUND( VLOOKUP(Z118, NPC_Raw_Data!A:L, 9) * VLOOKUP(AA118, NPC_Scaling_Values!A:N, 8),0)</f>
        <v>98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14),0)</f>
        <v>212</v>
      </c>
      <c r="P118" s="2">
        <f>ROUND( VLOOKUP(Z118, NPC_Raw_Data!A:Q, 17) * VLOOKUP(AA118, NPC_Scaling_Values!A:N, 14),0)</f>
        <v>42</v>
      </c>
      <c r="Q118" s="6">
        <f>VLOOKUP(AA118, NPC_Scaling_Values!A:N, 9)</f>
        <v>1.25</v>
      </c>
      <c r="R118" s="1">
        <v>1.1</v>
      </c>
      <c r="S118" s="1">
        <v>30.0</v>
      </c>
      <c r="T118" s="7" t="b">
        <v>0</v>
      </c>
      <c r="U118" s="7" t="b">
        <v>0</v>
      </c>
      <c r="V118" s="7" t="b">
        <v>0</v>
      </c>
      <c r="Z118" s="1">
        <v>257002.0</v>
      </c>
      <c r="AA118" s="1">
        <v>7003.0</v>
      </c>
      <c r="AB118" s="1">
        <v>7403.0</v>
      </c>
      <c r="AC118" s="10">
        <v>7100.0</v>
      </c>
    </row>
    <row r="119">
      <c r="A119" s="1" t="s">
        <v>133</v>
      </c>
      <c r="B119" s="1" t="s">
        <v>53</v>
      </c>
      <c r="C119" s="5">
        <f>ROUND( VLOOKUP(Z119, NPC_Raw_Data!A:D, 4)*VLOOKUP(AA119, NPC_Scaling_Values!A:C, 3) ,0)</f>
        <v>68</v>
      </c>
      <c r="D119" s="5">
        <f>ROUND( VLOOKUP(Z119, NPC_Raw_Data!A:E, 5)*VLOOKUP(AA119, NPC_Scaling_Values!A:D, 4),0)</f>
        <v>15</v>
      </c>
      <c r="E119" s="5">
        <f>ROUND( VLOOKUP(Z119, NPC_Raw_Data!A:L, 6) * VLOOKUP(AA119, NPC_Scaling_Values!A:N, 5),0)</f>
        <v>163</v>
      </c>
      <c r="F119" s="5">
        <f>ROUND( VLOOKUP(Z119, NPC_Raw_Data!A:L, 7) * VLOOKUP(AA119, NPC_Scaling_Values!A:N, 6),0)</f>
        <v>123</v>
      </c>
      <c r="G119" s="5">
        <f>ROUND( VLOOKUP(Z119, NPC_Raw_Data!A:L, 8) * VLOOKUP(AA119, NPC_Scaling_Values!A:N, 7),0)</f>
        <v>163</v>
      </c>
      <c r="H119" s="5">
        <f>ROUND( VLOOKUP(Z119, NPC_Raw_Data!A:L, 9) * VLOOKUP(AA119, NPC_Scaling_Values!A:N, 8),0)</f>
        <v>123</v>
      </c>
      <c r="I119" s="5">
        <v>0.0</v>
      </c>
      <c r="J119" s="5">
        <v>0.0</v>
      </c>
      <c r="K119" s="5">
        <v>0.0</v>
      </c>
      <c r="L119" s="5">
        <f>ROUND( VLOOKUP(Z119, NPC_Raw_Data!A:O, 13),0)</f>
        <v>94</v>
      </c>
      <c r="M119" s="5">
        <f>ROUND( VLOOKUP(Z119, NPC_Raw_Data!A:O, 14),0)</f>
        <v>94</v>
      </c>
      <c r="N119" s="5">
        <f>ROUND( VLOOKUP(Z119, NPC_Raw_Data!A:O, 15),0)</f>
        <v>94</v>
      </c>
      <c r="O119" s="5">
        <f>ROUND( VLOOKUP(Z119, NPC_Raw_Data!A:Q, 16) * VLOOKUP(AA119, NPC_Scaling_Values!A:N, 14),0)</f>
        <v>138</v>
      </c>
      <c r="P119" s="2">
        <f>ROUND( VLOOKUP(Z119, NPC_Raw_Data!A:Q, 17) * VLOOKUP(AA119, NPC_Scaling_Values!A:N, 14),0)</f>
        <v>55</v>
      </c>
      <c r="Q119" s="6">
        <f>VLOOKUP(AA119, NPC_Scaling_Values!A:N, 9)</f>
        <v>1.8</v>
      </c>
      <c r="R119" s="1">
        <v>1.0</v>
      </c>
      <c r="S119" s="1">
        <v>-1.0</v>
      </c>
      <c r="T119" s="7" t="b">
        <v>0</v>
      </c>
      <c r="U119" s="7" t="b">
        <v>0</v>
      </c>
      <c r="V119" s="7" t="b">
        <v>0</v>
      </c>
      <c r="Z119" s="1">
        <v>322000.0</v>
      </c>
      <c r="AA119" s="1">
        <v>7008.0</v>
      </c>
      <c r="AB119" s="1">
        <v>7408.0</v>
      </c>
      <c r="AC119" s="8">
        <v>0.0</v>
      </c>
    </row>
    <row r="120">
      <c r="A120" s="1" t="s">
        <v>134</v>
      </c>
      <c r="B120" s="1" t="s">
        <v>49</v>
      </c>
      <c r="C120" s="5">
        <f>ROUND( VLOOKUP(Z120, NPC_Raw_Data!A:D, 4)*VLOOKUP(AA120, NPC_Scaling_Values!A:C, 3) ,0)</f>
        <v>231</v>
      </c>
      <c r="D120" s="5">
        <f>ROUND( VLOOKUP(Z120, NPC_Raw_Data!A:E, 5)*VLOOKUP(AA120, NPC_Scaling_Values!A:D, 4),0)</f>
        <v>200</v>
      </c>
      <c r="E120" s="5">
        <f>ROUND( VLOOKUP(Z120, NPC_Raw_Data!A:L, 6) * VLOOKUP(AA120, NPC_Scaling_Values!A:N, 5),0)</f>
        <v>167</v>
      </c>
      <c r="F120" s="5">
        <f>ROUND( VLOOKUP(Z120, NPC_Raw_Data!A:L, 7) * VLOOKUP(AA120, NPC_Scaling_Values!A:N, 6),0)</f>
        <v>126</v>
      </c>
      <c r="G120" s="5">
        <f>ROUND( VLOOKUP(Z120, NPC_Raw_Data!A:L, 8) * VLOOKUP(AA120, NPC_Scaling_Values!A:N, 7),0)</f>
        <v>84</v>
      </c>
      <c r="H120" s="5">
        <f>ROUND( VLOOKUP(Z120, NPC_Raw_Data!A:L, 9) * VLOOKUP(AA120, NPC_Scaling_Values!A:N, 8),0)</f>
        <v>334</v>
      </c>
      <c r="I120" s="5">
        <v>0.0</v>
      </c>
      <c r="J120" s="5">
        <v>0.0</v>
      </c>
      <c r="K120" s="5">
        <v>0.0</v>
      </c>
      <c r="L120" s="5">
        <f>ROUND( VLOOKUP(Z120, NPC_Raw_Data!A:O, 13),0)</f>
        <v>999</v>
      </c>
      <c r="M120" s="5">
        <f>ROUND( VLOOKUP(Z120, NPC_Raw_Data!A:O, 14),0)</f>
        <v>999</v>
      </c>
      <c r="N120" s="5">
        <f>ROUND( VLOOKUP(Z120, NPC_Raw_Data!A:O, 15),0)</f>
        <v>999</v>
      </c>
      <c r="O120" s="5">
        <f>ROUND( VLOOKUP(Z120, NPC_Raw_Data!A:Q, 16) * VLOOKUP(AA120, NPC_Scaling_Values!A:N, 14),0)</f>
        <v>130</v>
      </c>
      <c r="P120" s="2">
        <f>ROUND( VLOOKUP(Z120, NPC_Raw_Data!A:Q, 17) * VLOOKUP(AA120, NPC_Scaling_Values!A:N, 14),0)</f>
        <v>52</v>
      </c>
      <c r="Q120" s="6">
        <f>VLOOKUP(AA120, NPC_Scaling_Values!A:N, 9)</f>
        <v>1.7</v>
      </c>
      <c r="R120" s="1">
        <v>1.0</v>
      </c>
      <c r="S120" s="1">
        <v>-1.0</v>
      </c>
      <c r="T120" s="7" t="b">
        <v>0</v>
      </c>
      <c r="U120" s="7" t="b">
        <v>0</v>
      </c>
      <c r="V120" s="7" t="b">
        <v>0</v>
      </c>
      <c r="Z120" s="1">
        <v>267000.0</v>
      </c>
      <c r="AA120" s="1">
        <v>7007.0</v>
      </c>
      <c r="AB120" s="1">
        <v>7407.0</v>
      </c>
      <c r="AC120" s="8">
        <v>0.0</v>
      </c>
    </row>
    <row r="121">
      <c r="A121" s="9" t="s">
        <v>135</v>
      </c>
      <c r="B121" s="1" t="s">
        <v>35</v>
      </c>
      <c r="C121" s="5">
        <f>ROUND( VLOOKUP(Z121, NPC_Raw_Data!A:D, 4)*VLOOKUP(AA121, NPC_Scaling_Values!A:C, 3) ,0)</f>
        <v>4660</v>
      </c>
      <c r="D121" s="5">
        <f>ROUND( VLOOKUP(Z121, NPC_Raw_Data!A:E, 5)*VLOOKUP(AA121, NPC_Scaling_Values!A:D, 4),0)</f>
        <v>25000</v>
      </c>
      <c r="E121" s="5">
        <f>ROUND( VLOOKUP(Z121, NPC_Raw_Data!A:L, 6) * VLOOKUP(AA121, NPC_Scaling_Values!A:N, 5),0)</f>
        <v>167</v>
      </c>
      <c r="F121" s="5">
        <f>ROUND( VLOOKUP(Z121, NPC_Raw_Data!A:L, 7) * VLOOKUP(AA121, NPC_Scaling_Values!A:N, 6),0)</f>
        <v>117</v>
      </c>
      <c r="G121" s="5">
        <f>ROUND( VLOOKUP(Z121, NPC_Raw_Data!A:L, 8) * VLOOKUP(AA121, NPC_Scaling_Values!A:N, 7),0)</f>
        <v>108</v>
      </c>
      <c r="H121" s="5">
        <f>ROUND( VLOOKUP(Z121, NPC_Raw_Data!A:L, 9) * VLOOKUP(AA121, NPC_Scaling_Values!A:N, 8),0)</f>
        <v>84</v>
      </c>
      <c r="I121" s="5">
        <v>0.0</v>
      </c>
      <c r="J121" s="5">
        <v>0.0</v>
      </c>
      <c r="K121" s="5">
        <v>0.0</v>
      </c>
      <c r="L121" s="5">
        <f>ROUND( VLOOKUP(Z121, NPC_Raw_Data!A:O, 13),0)</f>
        <v>999</v>
      </c>
      <c r="M121" s="5">
        <f>ROUND( VLOOKUP(Z121, NPC_Raw_Data!A:O, 14),0)</f>
        <v>999</v>
      </c>
      <c r="N121" s="5">
        <f>ROUND( VLOOKUP(Z121, NPC_Raw_Data!A:O, 15),0)</f>
        <v>118</v>
      </c>
      <c r="O121" s="5">
        <f>ROUND( VLOOKUP(Z121, NPC_Raw_Data!A:Q, 16) * VLOOKUP(AA121, NPC_Scaling_Values!A:N, 14),0)</f>
        <v>138</v>
      </c>
      <c r="P121" s="2">
        <f>ROUND( VLOOKUP(Z121, NPC_Raw_Data!A:Q, 17) * VLOOKUP(AA121, NPC_Scaling_Values!A:N, 14),0)</f>
        <v>55</v>
      </c>
      <c r="Q121" s="6">
        <f>VLOOKUP(AA121, NPC_Scaling_Values!A:N, 9)</f>
        <v>1.8</v>
      </c>
      <c r="R121" s="1">
        <v>1.5</v>
      </c>
      <c r="S121" s="1">
        <v>-1.0</v>
      </c>
      <c r="T121" s="7" t="b">
        <v>0</v>
      </c>
      <c r="U121" s="7" t="b">
        <v>0</v>
      </c>
      <c r="V121" s="7" t="b">
        <v>0</v>
      </c>
      <c r="Z121" s="1">
        <v>526000.0</v>
      </c>
      <c r="AA121" s="1">
        <v>7008.0</v>
      </c>
      <c r="AB121" s="1">
        <v>7408.0</v>
      </c>
      <c r="AC121" s="10">
        <v>5151.0</v>
      </c>
    </row>
    <row r="122">
      <c r="A122" s="1" t="s">
        <v>136</v>
      </c>
      <c r="B122" s="1" t="s">
        <v>49</v>
      </c>
      <c r="C122" s="5">
        <f>ROUND( VLOOKUP(Z122, NPC_Raw_Data!A:D, 4)*VLOOKUP(AA122, NPC_Scaling_Values!A:C, 3) ,0)</f>
        <v>291</v>
      </c>
      <c r="D122" s="5">
        <f>ROUND( VLOOKUP(Z122, NPC_Raw_Data!A:E, 5)*VLOOKUP(AA122, NPC_Scaling_Values!A:D, 4),0)</f>
        <v>400</v>
      </c>
      <c r="E122" s="5">
        <f>ROUND( VLOOKUP(Z122, NPC_Raw_Data!A:L, 6) * VLOOKUP(AA122, NPC_Scaling_Values!A:N, 5),0)</f>
        <v>171</v>
      </c>
      <c r="F122" s="5">
        <f>ROUND( VLOOKUP(Z122, NPC_Raw_Data!A:L, 7) * VLOOKUP(AA122, NPC_Scaling_Values!A:N, 6),0)</f>
        <v>128</v>
      </c>
      <c r="G122" s="5">
        <f>ROUND( VLOOKUP(Z122, NPC_Raw_Data!A:L, 8) * VLOOKUP(AA122, NPC_Scaling_Values!A:N, 7),0)</f>
        <v>87</v>
      </c>
      <c r="H122" s="5">
        <f>ROUND( VLOOKUP(Z122, NPC_Raw_Data!A:L, 9) * VLOOKUP(AA122, NPC_Scaling_Values!A:N, 8),0)</f>
        <v>342</v>
      </c>
      <c r="I122" s="5">
        <v>0.0</v>
      </c>
      <c r="J122" s="5">
        <v>0.0</v>
      </c>
      <c r="K122" s="5">
        <v>0.0</v>
      </c>
      <c r="L122" s="5">
        <f>ROUND( VLOOKUP(Z122, NPC_Raw_Data!A:O, 13),0)</f>
        <v>999</v>
      </c>
      <c r="M122" s="5">
        <f>ROUND( VLOOKUP(Z122, NPC_Raw_Data!A:O, 14),0)</f>
        <v>999</v>
      </c>
      <c r="N122" s="5">
        <f>ROUND( VLOOKUP(Z122, NPC_Raw_Data!A:O, 15),0)</f>
        <v>999</v>
      </c>
      <c r="O122" s="5">
        <f>ROUND( VLOOKUP(Z122, NPC_Raw_Data!A:Q, 16) * VLOOKUP(AA122, NPC_Scaling_Values!A:N, 14),0)</f>
        <v>130</v>
      </c>
      <c r="P122" s="2">
        <f>ROUND( VLOOKUP(Z122, NPC_Raw_Data!A:Q, 17) * VLOOKUP(AA122, NPC_Scaling_Values!A:N, 14),0)</f>
        <v>52</v>
      </c>
      <c r="Q122" s="6">
        <f>VLOOKUP(AA122, NPC_Scaling_Values!A:N, 9)</f>
        <v>1.7</v>
      </c>
      <c r="R122" s="1">
        <v>1.0</v>
      </c>
      <c r="S122" s="1">
        <v>-1.0</v>
      </c>
      <c r="T122" s="7" t="b">
        <v>0</v>
      </c>
      <c r="U122" s="7" t="b">
        <v>0</v>
      </c>
      <c r="V122" s="7" t="b">
        <v>0</v>
      </c>
      <c r="Z122" s="1">
        <v>268000.0</v>
      </c>
      <c r="AA122" s="1">
        <v>7007.0</v>
      </c>
      <c r="AB122" s="1">
        <v>7407.0</v>
      </c>
      <c r="AC122" s="8">
        <v>0.0</v>
      </c>
    </row>
    <row r="123">
      <c r="A123" s="1" t="s">
        <v>96</v>
      </c>
      <c r="B123" s="2" t="s">
        <v>97</v>
      </c>
      <c r="C123" s="5">
        <f>ROUND( VLOOKUP(Z123, NPC_Raw_Data!A:D, 4)*VLOOKUP(AA123, NPC_Scaling_Values!A:C, 3) ,0)</f>
        <v>74</v>
      </c>
      <c r="D123" s="5">
        <f>ROUND( VLOOKUP(Z123, NPC_Raw_Data!A:E, 5)*VLOOKUP(AA123, NPC_Scaling_Values!A:D, 4),0)</f>
        <v>100</v>
      </c>
      <c r="E123" s="5">
        <f>ROUND( VLOOKUP(Z123, NPC_Raw_Data!A:L, 6) * VLOOKUP(AA123, NPC_Scaling_Values!A:N, 5),0)</f>
        <v>173</v>
      </c>
      <c r="F123" s="5">
        <f>ROUND( VLOOKUP(Z123, NPC_Raw_Data!A:L, 7) * VLOOKUP(AA123, NPC_Scaling_Values!A:N, 6),0)</f>
        <v>130</v>
      </c>
      <c r="G123" s="5">
        <f>ROUND( VLOOKUP(Z123, NPC_Raw_Data!A:L, 8) * VLOOKUP(AA123, NPC_Scaling_Values!A:N, 7),0)</f>
        <v>121</v>
      </c>
      <c r="H123" s="5">
        <f>ROUND( VLOOKUP(Z123, NPC_Raw_Data!A:L, 9) * VLOOKUP(AA123, NPC_Scaling_Values!A:N, 8),0)</f>
        <v>173</v>
      </c>
      <c r="I123" s="5">
        <v>0.0</v>
      </c>
      <c r="J123" s="5">
        <v>0.0</v>
      </c>
      <c r="K123" s="5">
        <v>0.0</v>
      </c>
      <c r="L123" s="5">
        <f>ROUND( VLOOKUP(Z123, NPC_Raw_Data!A:O, 13),0)</f>
        <v>135</v>
      </c>
      <c r="M123" s="5">
        <f>ROUND( VLOOKUP(Z123, NPC_Raw_Data!A:O, 14),0)</f>
        <v>135</v>
      </c>
      <c r="N123" s="5">
        <f>ROUND( VLOOKUP(Z123, NPC_Raw_Data!A:O, 15),0)</f>
        <v>999</v>
      </c>
      <c r="O123" s="5">
        <f>ROUND( VLOOKUP(Z123, NPC_Raw_Data!A:Q, 16) * VLOOKUP(AA123, NPC_Scaling_Values!A:N, 14),0)</f>
        <v>106</v>
      </c>
      <c r="P123" s="2">
        <f>ROUND( VLOOKUP(Z123, NPC_Raw_Data!A:Q, 17) * VLOOKUP(AA123, NPC_Scaling_Values!A:N, 14),0)</f>
        <v>42</v>
      </c>
      <c r="Q123" s="6">
        <f>VLOOKUP(AA123, NPC_Scaling_Values!A:N, 9)</f>
        <v>1.25</v>
      </c>
      <c r="R123" s="1">
        <v>1.0</v>
      </c>
      <c r="S123" s="1">
        <v>-1.0</v>
      </c>
      <c r="T123" s="7" t="b">
        <v>0</v>
      </c>
      <c r="U123" s="7" t="b">
        <v>0</v>
      </c>
      <c r="V123" s="7" t="b">
        <v>0</v>
      </c>
      <c r="Z123" s="1">
        <v>349002.0</v>
      </c>
      <c r="AA123" s="1">
        <v>7003.0</v>
      </c>
      <c r="AB123" s="1">
        <v>7403.0</v>
      </c>
      <c r="AC123" s="8">
        <v>0.0</v>
      </c>
    </row>
    <row r="124">
      <c r="A124" s="1" t="s">
        <v>98</v>
      </c>
      <c r="B124" s="2" t="s">
        <v>97</v>
      </c>
      <c r="C124" s="5">
        <f>ROUND( VLOOKUP(Z124, NPC_Raw_Data!A:D, 4)*VLOOKUP(AA124, NPC_Scaling_Values!A:C, 3) ,0)</f>
        <v>74</v>
      </c>
      <c r="D124" s="5">
        <f>ROUND( VLOOKUP(Z124, NPC_Raw_Data!A:E, 5)*VLOOKUP(AA124, NPC_Scaling_Values!A:D, 4),0)</f>
        <v>100</v>
      </c>
      <c r="E124" s="5">
        <f>ROUND( VLOOKUP(Z124, NPC_Raw_Data!A:L, 6) * VLOOKUP(AA124, NPC_Scaling_Values!A:N, 5),0)</f>
        <v>173</v>
      </c>
      <c r="F124" s="5">
        <f>ROUND( VLOOKUP(Z124, NPC_Raw_Data!A:L, 7) * VLOOKUP(AA124, NPC_Scaling_Values!A:N, 6),0)</f>
        <v>130</v>
      </c>
      <c r="G124" s="5">
        <f>ROUND( VLOOKUP(Z124, NPC_Raw_Data!A:L, 8) * VLOOKUP(AA124, NPC_Scaling_Values!A:N, 7),0)</f>
        <v>121</v>
      </c>
      <c r="H124" s="5">
        <f>ROUND( VLOOKUP(Z124, NPC_Raw_Data!A:L, 9) * VLOOKUP(AA124, NPC_Scaling_Values!A:N, 8),0)</f>
        <v>173</v>
      </c>
      <c r="I124" s="5">
        <v>0.0</v>
      </c>
      <c r="J124" s="5">
        <v>0.0</v>
      </c>
      <c r="K124" s="5">
        <v>0.0</v>
      </c>
      <c r="L124" s="5">
        <f>ROUND( VLOOKUP(Z124, NPC_Raw_Data!A:O, 13),0)</f>
        <v>135</v>
      </c>
      <c r="M124" s="5">
        <f>ROUND( VLOOKUP(Z124, NPC_Raw_Data!A:O, 14),0)</f>
        <v>135</v>
      </c>
      <c r="N124" s="5">
        <f>ROUND( VLOOKUP(Z124, NPC_Raw_Data!A:O, 15),0)</f>
        <v>999</v>
      </c>
      <c r="O124" s="5">
        <f>ROUND( VLOOKUP(Z124, NPC_Raw_Data!A:Q, 16) * VLOOKUP(AA124, NPC_Scaling_Values!A:N, 14),0)</f>
        <v>106</v>
      </c>
      <c r="P124" s="2">
        <f>ROUND( VLOOKUP(Z124, NPC_Raw_Data!A:Q, 17) * VLOOKUP(AA124, NPC_Scaling_Values!A:N, 14),0)</f>
        <v>42</v>
      </c>
      <c r="Q124" s="6">
        <f>VLOOKUP(AA124, NPC_Scaling_Values!A:N, 9)</f>
        <v>1.25</v>
      </c>
      <c r="R124" s="1">
        <v>1.0</v>
      </c>
      <c r="S124" s="1">
        <v>-1.0</v>
      </c>
      <c r="T124" s="7" t="b">
        <v>0</v>
      </c>
      <c r="U124" s="7" t="b">
        <v>0</v>
      </c>
      <c r="V124" s="7" t="b">
        <v>0</v>
      </c>
      <c r="Z124" s="1">
        <v>349052.0</v>
      </c>
      <c r="AA124" s="1">
        <v>7003.0</v>
      </c>
      <c r="AB124" s="1">
        <v>7403.0</v>
      </c>
      <c r="AC124" s="10">
        <v>7100.0</v>
      </c>
    </row>
    <row r="125">
      <c r="A125" s="1" t="s">
        <v>137</v>
      </c>
      <c r="B125" s="1" t="s">
        <v>48</v>
      </c>
      <c r="C125" s="5">
        <f>ROUND( VLOOKUP(Z125, NPC_Raw_Data!A:D, 4)*VLOOKUP(AA125, NPC_Scaling_Values!A:C, 3) ,0)</f>
        <v>1326</v>
      </c>
      <c r="D125" s="5">
        <f>ROUND( VLOOKUP(Z125, NPC_Raw_Data!A:E, 5)*VLOOKUP(AA125, NPC_Scaling_Values!A:D, 4),0)</f>
        <v>15000</v>
      </c>
      <c r="E125" s="5">
        <f>ROUND( VLOOKUP(Z125, NPC_Raw_Data!A:L, 6) * VLOOKUP(AA125, NPC_Scaling_Values!A:N, 5),0)</f>
        <v>173</v>
      </c>
      <c r="F125" s="5">
        <f>ROUND( VLOOKUP(Z125, NPC_Raw_Data!A:L, 7) * VLOOKUP(AA125, NPC_Scaling_Values!A:N, 6),0)</f>
        <v>146</v>
      </c>
      <c r="G125" s="5">
        <f>ROUND( VLOOKUP(Z125, NPC_Raw_Data!A:L, 8) * VLOOKUP(AA125, NPC_Scaling_Values!A:N, 7),0)</f>
        <v>138</v>
      </c>
      <c r="H125" s="5">
        <f>ROUND( VLOOKUP(Z125, NPC_Raw_Data!A:L, 9) * VLOOKUP(AA125, NPC_Scaling_Values!A:N, 8),0)</f>
        <v>113</v>
      </c>
      <c r="I125" s="5">
        <v>0.0</v>
      </c>
      <c r="J125" s="5">
        <v>0.0</v>
      </c>
      <c r="K125" s="5">
        <v>0.0</v>
      </c>
      <c r="L125" s="5">
        <f>ROUND( VLOOKUP(Z125, NPC_Raw_Data!A:O, 13),0)</f>
        <v>200</v>
      </c>
      <c r="M125" s="5">
        <f>ROUND( VLOOKUP(Z125, NPC_Raw_Data!A:O, 14),0)</f>
        <v>200</v>
      </c>
      <c r="N125" s="5">
        <f>ROUND( VLOOKUP(Z125, NPC_Raw_Data!A:O, 15),0)</f>
        <v>200</v>
      </c>
      <c r="O125" s="5">
        <f>ROUND( VLOOKUP(Z125, NPC_Raw_Data!A:Q, 16) * VLOOKUP(AA125, NPC_Scaling_Values!A:N, 14),0)</f>
        <v>130</v>
      </c>
      <c r="P125" s="2">
        <f>ROUND( VLOOKUP(Z125, NPC_Raw_Data!A:Q, 17) * VLOOKUP(AA125, NPC_Scaling_Values!A:N, 14),0)</f>
        <v>52</v>
      </c>
      <c r="Q125" s="6">
        <f>VLOOKUP(AA125, NPC_Scaling_Values!A:N, 9)</f>
        <v>1.7</v>
      </c>
      <c r="R125" s="1">
        <v>1.0</v>
      </c>
      <c r="S125" s="1">
        <v>-1.0</v>
      </c>
      <c r="T125" s="7" t="b">
        <v>0</v>
      </c>
      <c r="U125" s="7" t="b">
        <v>0</v>
      </c>
      <c r="V125" s="7" t="b">
        <v>0</v>
      </c>
      <c r="Z125" s="1">
        <v>332000.0</v>
      </c>
      <c r="AA125" s="1">
        <v>7007.0</v>
      </c>
      <c r="AB125" s="1">
        <v>7407.0</v>
      </c>
      <c r="AC125" s="10">
        <v>5151.0</v>
      </c>
    </row>
    <row r="126">
      <c r="A126" s="1" t="s">
        <v>138</v>
      </c>
      <c r="B126" s="1" t="s">
        <v>48</v>
      </c>
      <c r="C126" s="5">
        <f>ROUND( VLOOKUP(Z126, NPC_Raw_Data!A:D, 4)*VLOOKUP(AA126, NPC_Scaling_Values!A:C, 3) ,0)</f>
        <v>2</v>
      </c>
      <c r="D126" s="5">
        <f>ROUND( VLOOKUP(Z126, NPC_Raw_Data!A:E, 5)*VLOOKUP(AA126, NPC_Scaling_Values!A:D, 4),0)</f>
        <v>0</v>
      </c>
      <c r="E126" s="5">
        <f>ROUND( VLOOKUP(Z126, NPC_Raw_Data!A:L, 6) * VLOOKUP(AA126, NPC_Scaling_Values!A:N, 5),0)</f>
        <v>173</v>
      </c>
      <c r="F126" s="5">
        <f>ROUND( VLOOKUP(Z126, NPC_Raw_Data!A:L, 7) * VLOOKUP(AA126, NPC_Scaling_Values!A:N, 6),0)</f>
        <v>146</v>
      </c>
      <c r="G126" s="5">
        <f>ROUND( VLOOKUP(Z126, NPC_Raw_Data!A:L, 8) * VLOOKUP(AA126, NPC_Scaling_Values!A:N, 7),0)</f>
        <v>138</v>
      </c>
      <c r="H126" s="5">
        <f>ROUND( VLOOKUP(Z126, NPC_Raw_Data!A:L, 9) * VLOOKUP(AA126, NPC_Scaling_Values!A:N, 8),0)</f>
        <v>113</v>
      </c>
      <c r="I126" s="5">
        <v>0.0</v>
      </c>
      <c r="J126" s="5">
        <v>0.0</v>
      </c>
      <c r="K126" s="5">
        <v>0.0</v>
      </c>
      <c r="L126" s="5">
        <f>ROUND( VLOOKUP(Z126, NPC_Raw_Data!A:O, 13),0)</f>
        <v>999</v>
      </c>
      <c r="M126" s="5">
        <f>ROUND( VLOOKUP(Z126, NPC_Raw_Data!A:O, 14),0)</f>
        <v>999</v>
      </c>
      <c r="N126" s="5">
        <f>ROUND( VLOOKUP(Z126, NPC_Raw_Data!A:O, 15),0)</f>
        <v>999</v>
      </c>
      <c r="O126" s="5">
        <f>ROUND( VLOOKUP(Z126, NPC_Raw_Data!A:Q, 16) * VLOOKUP(AA126, NPC_Scaling_Values!A:N, 14),0)</f>
        <v>130</v>
      </c>
      <c r="P126" s="2">
        <f>ROUND( VLOOKUP(Z126, NPC_Raw_Data!A:Q, 17) * VLOOKUP(AA126, NPC_Scaling_Values!A:N, 14),0)</f>
        <v>52</v>
      </c>
      <c r="Q126" s="6">
        <f>VLOOKUP(AA126, NPC_Scaling_Values!A:N, 9)</f>
        <v>1.7</v>
      </c>
      <c r="R126" s="1">
        <v>1.0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332001.0</v>
      </c>
      <c r="AA126" s="1">
        <v>7007.0</v>
      </c>
      <c r="AB126" s="1">
        <v>7407.0</v>
      </c>
      <c r="AC126" s="8">
        <v>0.0</v>
      </c>
    </row>
    <row r="127">
      <c r="A127" s="2" t="s">
        <v>139</v>
      </c>
      <c r="B127" s="1" t="s">
        <v>101</v>
      </c>
      <c r="C127" s="5">
        <f>ROUND( VLOOKUP(Z127, NPC_Raw_Data!A:D, 4)*VLOOKUP(AA127, NPC_Scaling_Values!A:C, 3) ,0)</f>
        <v>194</v>
      </c>
      <c r="D127" s="5">
        <f>ROUND( VLOOKUP(Z127, NPC_Raw_Data!A:E, 5)*VLOOKUP(AA127, NPC_Scaling_Values!A:D, 4),0)</f>
        <v>100</v>
      </c>
      <c r="E127" s="5">
        <f>ROUND( VLOOKUP(Z127, NPC_Raw_Data!A:L, 6) * VLOOKUP(AA127, NPC_Scaling_Values!A:N, 5),0)</f>
        <v>173</v>
      </c>
      <c r="F127" s="5">
        <f>ROUND( VLOOKUP(Z127, NPC_Raw_Data!A:L, 7) * VLOOKUP(AA127, NPC_Scaling_Values!A:N, 6),0)</f>
        <v>139</v>
      </c>
      <c r="G127" s="5">
        <f>ROUND( VLOOKUP(Z127, NPC_Raw_Data!A:L, 8) * VLOOKUP(AA127, NPC_Scaling_Values!A:N, 7),0)</f>
        <v>68</v>
      </c>
      <c r="H127" s="5">
        <f>ROUND( VLOOKUP(Z127, NPC_Raw_Data!A:L, 9) * VLOOKUP(AA127, NPC_Scaling_Values!A:N, 8),0)</f>
        <v>155</v>
      </c>
      <c r="I127" s="5">
        <v>0.0</v>
      </c>
      <c r="J127" s="5">
        <v>0.0</v>
      </c>
      <c r="K127" s="5">
        <v>-25.0</v>
      </c>
      <c r="L127" s="5">
        <f>ROUND( VLOOKUP(Z127, NPC_Raw_Data!A:O, 13),0)</f>
        <v>88</v>
      </c>
      <c r="M127" s="5">
        <f>ROUND( VLOOKUP(Z127, NPC_Raw_Data!A:O, 14),0)</f>
        <v>88</v>
      </c>
      <c r="N127" s="5">
        <f>ROUND( VLOOKUP(Z127, NPC_Raw_Data!A:O, 15),0)</f>
        <v>999</v>
      </c>
      <c r="O127" s="5">
        <f>ROUND( VLOOKUP(Z127, NPC_Raw_Data!A:Q, 16) * VLOOKUP(AA127, NPC_Scaling_Values!A:N, 14),0)</f>
        <v>116</v>
      </c>
      <c r="P127" s="2">
        <f>ROUND( VLOOKUP(Z127, NPC_Raw_Data!A:Q, 17) * VLOOKUP(AA127, NPC_Scaling_Values!A:N, 14),0)</f>
        <v>46</v>
      </c>
      <c r="Q127" s="6">
        <f>VLOOKUP(AA127, NPC_Scaling_Values!A:N, 9)</f>
        <v>1.5</v>
      </c>
      <c r="R127" s="1">
        <v>1.0</v>
      </c>
      <c r="S127" s="1">
        <v>-1.0</v>
      </c>
      <c r="T127" s="7" t="b">
        <v>0</v>
      </c>
      <c r="U127" s="7" t="b">
        <v>0</v>
      </c>
      <c r="V127" s="7" t="b">
        <v>0</v>
      </c>
      <c r="Z127" s="1">
        <v>233000.0</v>
      </c>
      <c r="AA127" s="1">
        <v>7005.0</v>
      </c>
      <c r="AB127" s="1">
        <v>7405.0</v>
      </c>
      <c r="AC127" s="8">
        <v>0.0</v>
      </c>
    </row>
    <row r="128">
      <c r="A128" s="1" t="s">
        <v>140</v>
      </c>
      <c r="B128" s="1" t="s">
        <v>49</v>
      </c>
      <c r="C128" s="5">
        <f>ROUND( VLOOKUP(Z128, NPC_Raw_Data!A:D, 4)*VLOOKUP(AA128, NPC_Scaling_Values!A:C, 3) ,0)</f>
        <v>3480</v>
      </c>
      <c r="D128" s="5">
        <f>ROUND( VLOOKUP(Z128, NPC_Raw_Data!A:E, 5)*VLOOKUP(AA128, NPC_Scaling_Values!A:D, 4),0)</f>
        <v>3000</v>
      </c>
      <c r="E128" s="5">
        <f>ROUND( VLOOKUP(Z128, NPC_Raw_Data!A:L, 6) * VLOOKUP(AA128, NPC_Scaling_Values!A:N, 5),0)</f>
        <v>177</v>
      </c>
      <c r="F128" s="5">
        <f>ROUND( VLOOKUP(Z128, NPC_Raw_Data!A:L, 7) * VLOOKUP(AA128, NPC_Scaling_Values!A:N, 6),0)</f>
        <v>140</v>
      </c>
      <c r="G128" s="5">
        <f>ROUND( VLOOKUP(Z128, NPC_Raw_Data!A:L, 8) * VLOOKUP(AA128, NPC_Scaling_Values!A:N, 7),0)</f>
        <v>73</v>
      </c>
      <c r="H128" s="5">
        <f>ROUND( VLOOKUP(Z128, NPC_Raw_Data!A:L, 9) * VLOOKUP(AA128, NPC_Scaling_Values!A:N, 8),0)</f>
        <v>73</v>
      </c>
      <c r="I128" s="5">
        <v>0.0</v>
      </c>
      <c r="J128" s="5">
        <v>0.0</v>
      </c>
      <c r="K128" s="5">
        <v>0.0</v>
      </c>
      <c r="L128" s="5">
        <f>ROUND( VLOOKUP(Z128, NPC_Raw_Data!A:O, 13),0)</f>
        <v>999</v>
      </c>
      <c r="M128" s="5">
        <f>ROUND( VLOOKUP(Z128, NPC_Raw_Data!A:O, 14),0)</f>
        <v>999</v>
      </c>
      <c r="N128" s="5">
        <f>ROUND( VLOOKUP(Z128, NPC_Raw_Data!A:O, 15),0)</f>
        <v>122</v>
      </c>
      <c r="O128" s="5">
        <f>ROUND( VLOOKUP(Z128, NPC_Raw_Data!A:Q, 16) * VLOOKUP(AA128, NPC_Scaling_Values!A:N, 14),0)</f>
        <v>164</v>
      </c>
      <c r="P128" s="2">
        <f>ROUND( VLOOKUP(Z128, NPC_Raw_Data!A:Q, 17) * VLOOKUP(AA128, NPC_Scaling_Values!A:N, 14),0)</f>
        <v>66</v>
      </c>
      <c r="Q128" s="6">
        <f>VLOOKUP(AA128, NPC_Scaling_Values!A:N, 9)</f>
        <v>2.1</v>
      </c>
      <c r="R128" s="1">
        <v>1.0</v>
      </c>
      <c r="S128" s="1">
        <v>-1.0</v>
      </c>
      <c r="T128" s="7" t="b">
        <v>0</v>
      </c>
      <c r="U128" s="7" t="b">
        <v>0</v>
      </c>
      <c r="V128" s="7" t="b">
        <v>0</v>
      </c>
      <c r="Z128" s="1">
        <v>342002.0</v>
      </c>
      <c r="AA128" s="1">
        <v>7011.0</v>
      </c>
      <c r="AB128" s="1">
        <v>7411.0</v>
      </c>
      <c r="AC128" s="10">
        <v>5151.0</v>
      </c>
    </row>
    <row r="129">
      <c r="A129" s="1" t="s">
        <v>141</v>
      </c>
      <c r="B129" s="1" t="s">
        <v>101</v>
      </c>
      <c r="C129" s="5">
        <f>ROUND( VLOOKUP(Z129, NPC_Raw_Data!A:D, 4)*VLOOKUP(AA129, NPC_Scaling_Values!A:C, 3) ,0)</f>
        <v>540</v>
      </c>
      <c r="D129" s="5">
        <f>ROUND( VLOOKUP(Z129, NPC_Raw_Data!A:E, 5)*VLOOKUP(AA129, NPC_Scaling_Values!A:D, 4),0)</f>
        <v>180</v>
      </c>
      <c r="E129" s="5">
        <f>ROUND( VLOOKUP(Z129, NPC_Raw_Data!A:L, 6) * VLOOKUP(AA129, NPC_Scaling_Values!A:N, 5),0)</f>
        <v>180</v>
      </c>
      <c r="F129" s="5">
        <f>ROUND( VLOOKUP(Z129, NPC_Raw_Data!A:L, 7) * VLOOKUP(AA129, NPC_Scaling_Values!A:N, 6),0)</f>
        <v>144</v>
      </c>
      <c r="G129" s="5">
        <f>ROUND( VLOOKUP(Z129, NPC_Raw_Data!A:L, 8) * VLOOKUP(AA129, NPC_Scaling_Values!A:N, 7),0)</f>
        <v>90</v>
      </c>
      <c r="H129" s="5">
        <f>ROUND( VLOOKUP(Z129, NPC_Raw_Data!A:L, 9) * VLOOKUP(AA129, NPC_Scaling_Values!A:N, 8),0)</f>
        <v>162</v>
      </c>
      <c r="I129" s="5">
        <v>0.0</v>
      </c>
      <c r="J129" s="5">
        <v>0.0</v>
      </c>
      <c r="K129" s="5">
        <v>0.0</v>
      </c>
      <c r="L129" s="5">
        <f>ROUND( VLOOKUP(Z129, NPC_Raw_Data!A:O, 13),0)</f>
        <v>84</v>
      </c>
      <c r="M129" s="5">
        <f>ROUND( VLOOKUP(Z129, NPC_Raw_Data!A:O, 14),0)</f>
        <v>84</v>
      </c>
      <c r="N129" s="5">
        <f>ROUND( VLOOKUP(Z129, NPC_Raw_Data!A:O, 15),0)</f>
        <v>999</v>
      </c>
      <c r="O129" s="5">
        <f>ROUND( VLOOKUP(Z129, NPC_Raw_Data!A:Q, 16) * VLOOKUP(AA129, NPC_Scaling_Values!A:N, 14),0)</f>
        <v>116</v>
      </c>
      <c r="P129" s="2">
        <f>ROUND( VLOOKUP(Z129, NPC_Raw_Data!A:Q, 17) * VLOOKUP(AA129, NPC_Scaling_Values!A:N, 14),0)</f>
        <v>46</v>
      </c>
      <c r="Q129" s="6">
        <f>VLOOKUP(AA129, NPC_Scaling_Values!A:N, 9)</f>
        <v>1.5</v>
      </c>
      <c r="R129" s="1">
        <v>1.0</v>
      </c>
      <c r="S129" s="1">
        <v>-1.0</v>
      </c>
      <c r="T129" s="7" t="b">
        <v>0</v>
      </c>
      <c r="U129" s="7" t="b">
        <v>0</v>
      </c>
      <c r="V129" s="7" t="b">
        <v>0</v>
      </c>
      <c r="Z129" s="1">
        <v>335000.0</v>
      </c>
      <c r="AA129" s="1">
        <v>7005.0</v>
      </c>
      <c r="AB129" s="1">
        <v>7405.0</v>
      </c>
      <c r="AC129" s="8">
        <v>0.0</v>
      </c>
    </row>
    <row r="130">
      <c r="A130" s="1" t="s">
        <v>142</v>
      </c>
      <c r="B130" s="1" t="s">
        <v>39</v>
      </c>
      <c r="C130" s="5">
        <f>ROUND( VLOOKUP(Z130, NPC_Raw_Data!A:D, 4)*VLOOKUP(AA130, NPC_Scaling_Values!A:C, 3) ,0)</f>
        <v>2646</v>
      </c>
      <c r="D130" s="5">
        <f>ROUND( VLOOKUP(Z130, NPC_Raw_Data!A:E, 5)*VLOOKUP(AA130, NPC_Scaling_Values!A:D, 4),0)</f>
        <v>50000</v>
      </c>
      <c r="E130" s="5">
        <f>ROUND( VLOOKUP(Z130, NPC_Raw_Data!A:L, 6) * VLOOKUP(AA130, NPC_Scaling_Values!A:N, 5),0)</f>
        <v>180</v>
      </c>
      <c r="F130" s="5">
        <f>ROUND( VLOOKUP(Z130, NPC_Raw_Data!A:L, 7) * VLOOKUP(AA130, NPC_Scaling_Values!A:N, 6),0)</f>
        <v>153</v>
      </c>
      <c r="G130" s="5">
        <f>ROUND( VLOOKUP(Z130, NPC_Raw_Data!A:L, 8) * VLOOKUP(AA130, NPC_Scaling_Values!A:N, 7),0)</f>
        <v>125</v>
      </c>
      <c r="H130" s="5">
        <f>ROUND( VLOOKUP(Z130, NPC_Raw_Data!A:L, 9) * VLOOKUP(AA130, NPC_Scaling_Values!A:N, 8),0)</f>
        <v>108</v>
      </c>
      <c r="I130" s="5">
        <v>0.0</v>
      </c>
      <c r="J130" s="5">
        <v>25.0</v>
      </c>
      <c r="K130" s="5">
        <v>0.0</v>
      </c>
      <c r="L130" s="5">
        <f>ROUND( VLOOKUP(Z130, NPC_Raw_Data!A:O, 13),0)</f>
        <v>120</v>
      </c>
      <c r="M130" s="5">
        <f>ROUND( VLOOKUP(Z130, NPC_Raw_Data!A:O, 14),0)</f>
        <v>120</v>
      </c>
      <c r="N130" s="5">
        <f>ROUND( VLOOKUP(Z130, NPC_Raw_Data!A:O, 15),0)</f>
        <v>120</v>
      </c>
      <c r="O130" s="5">
        <f>ROUND( VLOOKUP(Z130, NPC_Raw_Data!A:Q, 16) * VLOOKUP(AA130, NPC_Scaling_Values!A:N, 14),0)</f>
        <v>154</v>
      </c>
      <c r="P130" s="2">
        <f>ROUND( VLOOKUP(Z130, NPC_Raw_Data!A:Q, 17) * VLOOKUP(AA130, NPC_Scaling_Values!A:N, 14),0)</f>
        <v>62</v>
      </c>
      <c r="Q130" s="6">
        <f>VLOOKUP(AA130, NPC_Scaling_Values!A:N, 9)</f>
        <v>2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236000.0</v>
      </c>
      <c r="AA130" s="1">
        <v>7010.0</v>
      </c>
      <c r="AB130" s="1">
        <v>7410.0</v>
      </c>
      <c r="AC130" s="10">
        <v>5151.0</v>
      </c>
    </row>
    <row r="131">
      <c r="A131" s="1" t="s">
        <v>143</v>
      </c>
      <c r="B131" s="1" t="s">
        <v>39</v>
      </c>
      <c r="C131" s="5">
        <f>ROUND( VLOOKUP(Z131, NPC_Raw_Data!A:D, 4)*VLOOKUP(AA131, NPC_Scaling_Values!A:C, 3) ,0)</f>
        <v>4095</v>
      </c>
      <c r="D131" s="5">
        <f>ROUND( VLOOKUP(Z131, NPC_Raw_Data!A:E, 5)*VLOOKUP(AA131, NPC_Scaling_Values!A:D, 4),0)</f>
        <v>50000</v>
      </c>
      <c r="E131" s="5">
        <f>ROUND( VLOOKUP(Z131, NPC_Raw_Data!A:L, 6) * VLOOKUP(AA131, NPC_Scaling_Values!A:N, 5),0)</f>
        <v>180</v>
      </c>
      <c r="F131" s="5">
        <f>ROUND( VLOOKUP(Z131, NPC_Raw_Data!A:L, 7) * VLOOKUP(AA131, NPC_Scaling_Values!A:N, 6),0)</f>
        <v>153</v>
      </c>
      <c r="G131" s="5">
        <f>ROUND( VLOOKUP(Z131, NPC_Raw_Data!A:L, 8) * VLOOKUP(AA131, NPC_Scaling_Values!A:N, 7),0)</f>
        <v>125</v>
      </c>
      <c r="H131" s="5">
        <f>ROUND( VLOOKUP(Z131, NPC_Raw_Data!A:L, 9) * VLOOKUP(AA131, NPC_Scaling_Values!A:N, 8),0)</f>
        <v>359</v>
      </c>
      <c r="I131" s="5">
        <v>0.0</v>
      </c>
      <c r="J131" s="5">
        <v>25.0</v>
      </c>
      <c r="K131" s="5">
        <v>0.0</v>
      </c>
      <c r="L131" s="5">
        <f>ROUND( VLOOKUP(Z131, NPC_Raw_Data!A:O, 13),0)</f>
        <v>240</v>
      </c>
      <c r="M131" s="5">
        <f>ROUND( VLOOKUP(Z131, NPC_Raw_Data!A:O, 14),0)</f>
        <v>240</v>
      </c>
      <c r="N131" s="5">
        <f>ROUND( VLOOKUP(Z131, NPC_Raw_Data!A:O, 15),0)</f>
        <v>120</v>
      </c>
      <c r="O131" s="5">
        <f>ROUND( VLOOKUP(Z131, NPC_Raw_Data!A:Q, 16) * VLOOKUP(AA131, NPC_Scaling_Values!A:N, 14),0)</f>
        <v>154</v>
      </c>
      <c r="P131" s="2">
        <f>ROUND( VLOOKUP(Z131, NPC_Raw_Data!A:Q, 17) * VLOOKUP(AA131, NPC_Scaling_Values!A:N, 14),0)</f>
        <v>62</v>
      </c>
      <c r="Q131" s="6">
        <f>VLOOKUP(AA131, NPC_Scaling_Values!A:N, 9)</f>
        <v>2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236001.0</v>
      </c>
      <c r="AA131" s="1">
        <v>7010.0</v>
      </c>
      <c r="AB131" s="1">
        <v>7410.0</v>
      </c>
      <c r="AC131" s="10">
        <v>5151.0</v>
      </c>
    </row>
    <row r="132">
      <c r="A132" s="2" t="s">
        <v>144</v>
      </c>
      <c r="B132" s="1" t="s">
        <v>53</v>
      </c>
      <c r="C132" s="5">
        <f>ROUND( VLOOKUP(Z132, NPC_Raw_Data!A:D, 4)*VLOOKUP(AA132, NPC_Scaling_Values!A:C, 3) ,0)</f>
        <v>124</v>
      </c>
      <c r="D132" s="5">
        <f>ROUND( VLOOKUP(Z132, NPC_Raw_Data!A:E, 5)*VLOOKUP(AA132, NPC_Scaling_Values!A:D, 4),0)</f>
        <v>150</v>
      </c>
      <c r="E132" s="5">
        <f>ROUND( VLOOKUP(Z132, NPC_Raw_Data!A:L, 6) * VLOOKUP(AA132, NPC_Scaling_Values!A:N, 5),0)</f>
        <v>183</v>
      </c>
      <c r="F132" s="5">
        <f>ROUND( VLOOKUP(Z132, NPC_Raw_Data!A:L, 7) * VLOOKUP(AA132, NPC_Scaling_Values!A:N, 6),0)</f>
        <v>119</v>
      </c>
      <c r="G132" s="5">
        <f>ROUND( VLOOKUP(Z132, NPC_Raw_Data!A:L, 8) * VLOOKUP(AA132, NPC_Scaling_Values!A:N, 7),0)</f>
        <v>913</v>
      </c>
      <c r="H132" s="5">
        <f>ROUND( VLOOKUP(Z132, NPC_Raw_Data!A:L, 9) * VLOOKUP(AA132, NPC_Scaling_Values!A:N, 8),0)</f>
        <v>136</v>
      </c>
      <c r="I132" s="5">
        <v>0.0</v>
      </c>
      <c r="J132" s="5">
        <v>0.0</v>
      </c>
      <c r="K132" s="5">
        <v>0.0</v>
      </c>
      <c r="L132" s="5">
        <f>ROUND( VLOOKUP(Z132, NPC_Raw_Data!A:O, 13),0)</f>
        <v>150</v>
      </c>
      <c r="M132" s="5">
        <f>ROUND( VLOOKUP(Z132, NPC_Raw_Data!A:O, 14),0)</f>
        <v>150</v>
      </c>
      <c r="N132" s="5">
        <f>ROUND( VLOOKUP(Z132, NPC_Raw_Data!A:O, 15),0)</f>
        <v>100</v>
      </c>
      <c r="O132" s="5">
        <f>ROUND( VLOOKUP(Z132, NPC_Raw_Data!A:Q, 16) * VLOOKUP(AA132, NPC_Scaling_Values!A:N, 14),0)</f>
        <v>138</v>
      </c>
      <c r="P132" s="2">
        <f>ROUND( VLOOKUP(Z132, NPC_Raw_Data!A:Q, 17) * VLOOKUP(AA132, NPC_Scaling_Values!A:N, 14),0)</f>
        <v>55</v>
      </c>
      <c r="Q132" s="6">
        <f>VLOOKUP(AA132, NPC_Scaling_Values!A:N, 9)</f>
        <v>1.8</v>
      </c>
      <c r="R132" s="1">
        <v>1.0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334100.0</v>
      </c>
      <c r="AA132" s="1">
        <v>7008.0</v>
      </c>
      <c r="AB132" s="1">
        <v>7408.0</v>
      </c>
      <c r="AC132" s="8">
        <v>0.0</v>
      </c>
    </row>
    <row r="133">
      <c r="A133" s="1" t="s">
        <v>145</v>
      </c>
      <c r="B133" s="1" t="s">
        <v>55</v>
      </c>
      <c r="C133" s="5">
        <f>ROUND( VLOOKUP(Z133, NPC_Raw_Data!A:D, 4)*VLOOKUP(AA133, NPC_Scaling_Values!A:C, 3) ,0)</f>
        <v>58</v>
      </c>
      <c r="D133" s="5">
        <f>ROUND( VLOOKUP(Z133, NPC_Raw_Data!A:E, 5)*VLOOKUP(AA133, NPC_Scaling_Values!A:D, 4),0)</f>
        <v>1</v>
      </c>
      <c r="E133" s="5">
        <f>ROUND( VLOOKUP(Z133, NPC_Raw_Data!A:L, 6) * VLOOKUP(AA133, NPC_Scaling_Values!A:N, 5),0)</f>
        <v>184</v>
      </c>
      <c r="F133" s="5">
        <f>ROUND( VLOOKUP(Z133, NPC_Raw_Data!A:L, 7) * VLOOKUP(AA133, NPC_Scaling_Values!A:N, 6),0)</f>
        <v>162</v>
      </c>
      <c r="G133" s="5">
        <f>ROUND( VLOOKUP(Z133, NPC_Raw_Data!A:L, 8) * VLOOKUP(AA133, NPC_Scaling_Values!A:N, 7),0)</f>
        <v>152</v>
      </c>
      <c r="H133" s="5">
        <f>ROUND( VLOOKUP(Z133, NPC_Raw_Data!A:L, 9) * VLOOKUP(AA133, NPC_Scaling_Values!A:N, 8),0)</f>
        <v>162</v>
      </c>
      <c r="I133" s="5">
        <v>25.0</v>
      </c>
      <c r="J133" s="5">
        <v>0.0</v>
      </c>
      <c r="K133" s="5">
        <v>0.0</v>
      </c>
      <c r="L133" s="5">
        <f>ROUND( VLOOKUP(Z133, NPC_Raw_Data!A:O, 13),0)</f>
        <v>999</v>
      </c>
      <c r="M133" s="5">
        <f>ROUND( VLOOKUP(Z133, NPC_Raw_Data!A:O, 14),0)</f>
        <v>999</v>
      </c>
      <c r="N133" s="5">
        <f>ROUND( VLOOKUP(Z133, NPC_Raw_Data!A:O, 15),0)</f>
        <v>999</v>
      </c>
      <c r="O133" s="5">
        <f>ROUND( VLOOKUP(Z133, NPC_Raw_Data!A:Q, 16) * VLOOKUP(AA133, NPC_Scaling_Values!A:N, 14),0)</f>
        <v>103</v>
      </c>
      <c r="P133" s="2">
        <f>ROUND( VLOOKUP(Z133, NPC_Raw_Data!A:Q, 17) * VLOOKUP(AA133, NPC_Scaling_Values!A:N, 14),0)</f>
        <v>41</v>
      </c>
      <c r="Q133" s="6">
        <f>VLOOKUP(AA133, NPC_Scaling_Values!A:N, 9)</f>
        <v>1.125</v>
      </c>
      <c r="R133" s="1">
        <v>1.0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330060.0</v>
      </c>
      <c r="AA133" s="1">
        <v>7002.0</v>
      </c>
      <c r="AB133" s="1">
        <v>7402.0</v>
      </c>
      <c r="AC133" s="8">
        <v>0.0</v>
      </c>
    </row>
    <row r="134">
      <c r="A134" s="1" t="s">
        <v>146</v>
      </c>
      <c r="B134" s="1" t="s">
        <v>101</v>
      </c>
      <c r="C134" s="5">
        <f>ROUND( VLOOKUP(Z134, NPC_Raw_Data!A:D, 4)*VLOOKUP(AA134, NPC_Scaling_Values!A:C, 3) ,0)</f>
        <v>1506</v>
      </c>
      <c r="D134" s="5">
        <f>ROUND( VLOOKUP(Z134, NPC_Raw_Data!A:E, 5)*VLOOKUP(AA134, NPC_Scaling_Values!A:D, 4),0)</f>
        <v>10000</v>
      </c>
      <c r="E134" s="5">
        <f>ROUND( VLOOKUP(Z134, NPC_Raw_Data!A:L, 6) * VLOOKUP(AA134, NPC_Scaling_Values!A:N, 5),0)</f>
        <v>184</v>
      </c>
      <c r="F134" s="5">
        <f>ROUND( VLOOKUP(Z134, NPC_Raw_Data!A:L, 7) * VLOOKUP(AA134, NPC_Scaling_Values!A:N, 6),0)</f>
        <v>230</v>
      </c>
      <c r="G134" s="5">
        <f>ROUND( VLOOKUP(Z134, NPC_Raw_Data!A:L, 8) * VLOOKUP(AA134, NPC_Scaling_Values!A:N, 7),0)</f>
        <v>110</v>
      </c>
      <c r="H134" s="5">
        <f>ROUND( VLOOKUP(Z134, NPC_Raw_Data!A:L, 9) * VLOOKUP(AA134, NPC_Scaling_Values!A:N, 8),0)</f>
        <v>148</v>
      </c>
      <c r="I134" s="5">
        <v>0.0</v>
      </c>
      <c r="J134" s="5">
        <v>0.0</v>
      </c>
      <c r="K134" s="5">
        <v>0.0</v>
      </c>
      <c r="L134" s="5">
        <f>ROUND( VLOOKUP(Z134, NPC_Raw_Data!A:O, 13),0)</f>
        <v>999</v>
      </c>
      <c r="M134" s="5">
        <f>ROUND( VLOOKUP(Z134, NPC_Raw_Data!A:O, 14),0)</f>
        <v>999</v>
      </c>
      <c r="N134" s="5">
        <f>ROUND( VLOOKUP(Z134, NPC_Raw_Data!A:O, 15),0)</f>
        <v>999</v>
      </c>
      <c r="O134" s="5">
        <f>ROUND( VLOOKUP(Z134, NPC_Raw_Data!A:Q, 16) * VLOOKUP(AA134, NPC_Scaling_Values!A:N, 14),0)</f>
        <v>116</v>
      </c>
      <c r="P134" s="2">
        <f>ROUND( VLOOKUP(Z134, NPC_Raw_Data!A:Q, 17) * VLOOKUP(AA134, NPC_Scaling_Values!A:N, 14),0)</f>
        <v>46</v>
      </c>
      <c r="Q134" s="6">
        <f>VLOOKUP(AA134, NPC_Scaling_Values!A:N, 9)</f>
        <v>1.5</v>
      </c>
      <c r="R134" s="1">
        <v>1.0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323000.0</v>
      </c>
      <c r="AA134" s="1">
        <v>7005.0</v>
      </c>
      <c r="AB134" s="1">
        <v>7405.0</v>
      </c>
      <c r="AC134" s="8">
        <v>0.0</v>
      </c>
    </row>
    <row r="135">
      <c r="A135" s="1" t="s">
        <v>111</v>
      </c>
      <c r="B135" s="1" t="s">
        <v>97</v>
      </c>
      <c r="C135" s="5">
        <f>ROUND( VLOOKUP(Z135, NPC_Raw_Data!A:D, 4)*VLOOKUP(AA135, NPC_Scaling_Values!A:C, 3) ,0)</f>
        <v>89</v>
      </c>
      <c r="D135" s="5">
        <f>ROUND( VLOOKUP(Z135, NPC_Raw_Data!A:E, 5)*VLOOKUP(AA135, NPC_Scaling_Values!A:D, 4),0)</f>
        <v>100</v>
      </c>
      <c r="E135" s="5">
        <f>ROUND( VLOOKUP(Z135, NPC_Raw_Data!A:L, 6) * VLOOKUP(AA135, NPC_Scaling_Values!A:N, 5),0)</f>
        <v>185</v>
      </c>
      <c r="F135" s="5">
        <f>ROUND( VLOOKUP(Z135, NPC_Raw_Data!A:L, 7) * VLOOKUP(AA135, NPC_Scaling_Values!A:N, 6),0)</f>
        <v>140</v>
      </c>
      <c r="G135" s="5">
        <f>ROUND( VLOOKUP(Z135, NPC_Raw_Data!A:L, 8) * VLOOKUP(AA135, NPC_Scaling_Values!A:N, 7),0)</f>
        <v>130</v>
      </c>
      <c r="H135" s="5">
        <f>ROUND( VLOOKUP(Z135, NPC_Raw_Data!A:L, 9) * VLOOKUP(AA135, NPC_Scaling_Values!A:N, 8),0)</f>
        <v>185</v>
      </c>
      <c r="I135" s="5">
        <v>0.0</v>
      </c>
      <c r="J135" s="5">
        <v>0.0</v>
      </c>
      <c r="K135" s="5">
        <v>0.0</v>
      </c>
      <c r="L135" s="5">
        <f>ROUND( VLOOKUP(Z135, NPC_Raw_Data!A:O, 13),0)</f>
        <v>135</v>
      </c>
      <c r="M135" s="5">
        <f>ROUND( VLOOKUP(Z135, NPC_Raw_Data!A:O, 14),0)</f>
        <v>135</v>
      </c>
      <c r="N135" s="5">
        <f>ROUND( VLOOKUP(Z135, NPC_Raw_Data!A:O, 15),0)</f>
        <v>999</v>
      </c>
      <c r="O135" s="5">
        <f>ROUND( VLOOKUP(Z135, NPC_Raw_Data!A:Q, 16) * VLOOKUP(AA135, NPC_Scaling_Values!A:N, 14),0)</f>
        <v>106</v>
      </c>
      <c r="P135" s="2">
        <f>ROUND( VLOOKUP(Z135, NPC_Raw_Data!A:Q, 17) * VLOOKUP(AA135, NPC_Scaling_Values!A:N, 14),0)</f>
        <v>42</v>
      </c>
      <c r="Q135" s="6">
        <f>VLOOKUP(AA135, NPC_Scaling_Values!A:N, 9)</f>
        <v>1.25</v>
      </c>
      <c r="R135" s="1">
        <v>1.0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349102.0</v>
      </c>
      <c r="AA135" s="1">
        <v>7003.0</v>
      </c>
      <c r="AB135" s="1">
        <v>7403.0</v>
      </c>
      <c r="AC135" s="8">
        <v>0.0</v>
      </c>
    </row>
    <row r="136">
      <c r="A136" s="1" t="s">
        <v>112</v>
      </c>
      <c r="B136" s="2" t="s">
        <v>97</v>
      </c>
      <c r="C136" s="5">
        <f>ROUND( VLOOKUP(Z136, NPC_Raw_Data!A:D, 4)*VLOOKUP(AA136, NPC_Scaling_Values!A:C, 3) ,0)</f>
        <v>89</v>
      </c>
      <c r="D136" s="5">
        <f>ROUND( VLOOKUP(Z136, NPC_Raw_Data!A:E, 5)*VLOOKUP(AA136, NPC_Scaling_Values!A:D, 4),0)</f>
        <v>100</v>
      </c>
      <c r="E136" s="5">
        <f>ROUND( VLOOKUP(Z136, NPC_Raw_Data!A:L, 6) * VLOOKUP(AA136, NPC_Scaling_Values!A:N, 5),0)</f>
        <v>185</v>
      </c>
      <c r="F136" s="5">
        <f>ROUND( VLOOKUP(Z136, NPC_Raw_Data!A:L, 7) * VLOOKUP(AA136, NPC_Scaling_Values!A:N, 6),0)</f>
        <v>140</v>
      </c>
      <c r="G136" s="5">
        <f>ROUND( VLOOKUP(Z136, NPC_Raw_Data!A:L, 8) * VLOOKUP(AA136, NPC_Scaling_Values!A:N, 7),0)</f>
        <v>130</v>
      </c>
      <c r="H136" s="5">
        <f>ROUND( VLOOKUP(Z136, NPC_Raw_Data!A:L, 9) * VLOOKUP(AA136, NPC_Scaling_Values!A:N, 8),0)</f>
        <v>185</v>
      </c>
      <c r="I136" s="5">
        <v>0.0</v>
      </c>
      <c r="J136" s="5">
        <v>0.0</v>
      </c>
      <c r="K136" s="5">
        <v>0.0</v>
      </c>
      <c r="L136" s="5">
        <f>ROUND( VLOOKUP(Z136, NPC_Raw_Data!A:O, 13),0)</f>
        <v>135</v>
      </c>
      <c r="M136" s="5">
        <f>ROUND( VLOOKUP(Z136, NPC_Raw_Data!A:O, 14),0)</f>
        <v>135</v>
      </c>
      <c r="N136" s="5">
        <f>ROUND( VLOOKUP(Z136, NPC_Raw_Data!A:O, 15),0)</f>
        <v>999</v>
      </c>
      <c r="O136" s="5">
        <f>ROUND( VLOOKUP(Z136, NPC_Raw_Data!A:Q, 16) * VLOOKUP(AA136, NPC_Scaling_Values!A:N, 14),0)</f>
        <v>106</v>
      </c>
      <c r="P136" s="2">
        <f>ROUND( VLOOKUP(Z136, NPC_Raw_Data!A:Q, 17) * VLOOKUP(AA136, NPC_Scaling_Values!A:N, 14),0)</f>
        <v>42</v>
      </c>
      <c r="Q136" s="6">
        <f>VLOOKUP(AA136, NPC_Scaling_Values!A:N, 9)</f>
        <v>1.25</v>
      </c>
      <c r="R136" s="1">
        <v>1.0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349202.0</v>
      </c>
      <c r="AA136" s="1">
        <v>7003.0</v>
      </c>
      <c r="AB136" s="1">
        <v>7403.0</v>
      </c>
      <c r="AC136" s="10">
        <v>7100.0</v>
      </c>
    </row>
    <row r="137">
      <c r="A137" s="2" t="s">
        <v>147</v>
      </c>
      <c r="B137" s="1" t="s">
        <v>53</v>
      </c>
      <c r="C137" s="5">
        <f>ROUND( VLOOKUP(Z137, NPC_Raw_Data!A:D, 4)*VLOOKUP(AA137, NPC_Scaling_Values!A:C, 3) ,0)</f>
        <v>94</v>
      </c>
      <c r="D137" s="5">
        <f>ROUND( VLOOKUP(Z137, NPC_Raw_Data!A:E, 5)*VLOOKUP(AA137, NPC_Scaling_Values!A:D, 4),0)</f>
        <v>500</v>
      </c>
      <c r="E137" s="5">
        <f>ROUND( VLOOKUP(Z137, NPC_Raw_Data!A:L, 6) * VLOOKUP(AA137, NPC_Scaling_Values!A:N, 5),0)</f>
        <v>185</v>
      </c>
      <c r="F137" s="5">
        <f>ROUND( VLOOKUP(Z137, NPC_Raw_Data!A:L, 7) * VLOOKUP(AA137, NPC_Scaling_Values!A:N, 6),0)</f>
        <v>172</v>
      </c>
      <c r="G137" s="5">
        <f>ROUND( VLOOKUP(Z137, NPC_Raw_Data!A:L, 8) * VLOOKUP(AA137, NPC_Scaling_Values!A:N, 7),0)</f>
        <v>150</v>
      </c>
      <c r="H137" s="5">
        <f>ROUND( VLOOKUP(Z137, NPC_Raw_Data!A:L, 9) * VLOOKUP(AA137, NPC_Scaling_Values!A:N, 8),0)</f>
        <v>172</v>
      </c>
      <c r="I137" s="5">
        <v>0.0</v>
      </c>
      <c r="J137" s="5">
        <v>0.0</v>
      </c>
      <c r="K137" s="5">
        <v>0.0</v>
      </c>
      <c r="L137" s="5">
        <f>ROUND( VLOOKUP(Z137, NPC_Raw_Data!A:O, 13),0)</f>
        <v>66</v>
      </c>
      <c r="M137" s="5">
        <f>ROUND( VLOOKUP(Z137, NPC_Raw_Data!A:O, 14),0)</f>
        <v>66</v>
      </c>
      <c r="N137" s="5">
        <f>ROUND( VLOOKUP(Z137, NPC_Raw_Data!A:O, 15),0)</f>
        <v>66</v>
      </c>
      <c r="O137" s="5">
        <f>ROUND( VLOOKUP(Z137, NPC_Raw_Data!A:Q, 16) * VLOOKUP(AA137, NPC_Scaling_Values!A:N, 14),0)</f>
        <v>69</v>
      </c>
      <c r="P137" s="2">
        <f>ROUND( VLOOKUP(Z137, NPC_Raw_Data!A:Q, 17) * VLOOKUP(AA137, NPC_Scaling_Values!A:N, 14),0)</f>
        <v>55</v>
      </c>
      <c r="Q137" s="6">
        <f>VLOOKUP(AA137, NPC_Scaling_Values!A:N, 9)</f>
        <v>1.8</v>
      </c>
      <c r="R137" s="1">
        <v>1.5</v>
      </c>
      <c r="S137" s="1">
        <v>10.0</v>
      </c>
      <c r="T137" s="7" t="b">
        <v>0</v>
      </c>
      <c r="U137" s="7" t="b">
        <v>0</v>
      </c>
      <c r="V137" s="7" t="b">
        <v>0</v>
      </c>
      <c r="Z137" s="1">
        <v>253002.0</v>
      </c>
      <c r="AA137" s="1">
        <v>7008.0</v>
      </c>
      <c r="AB137" s="1">
        <v>7408.0</v>
      </c>
      <c r="AC137" s="8">
        <v>0.0</v>
      </c>
    </row>
    <row r="138">
      <c r="A138" s="9" t="s">
        <v>148</v>
      </c>
      <c r="B138" s="1" t="s">
        <v>49</v>
      </c>
      <c r="C138" s="5">
        <f>ROUND( VLOOKUP(Z138, NPC_Raw_Data!A:D, 4)*VLOOKUP(AA138, NPC_Scaling_Values!A:C, 3) ,0)</f>
        <v>2059</v>
      </c>
      <c r="D138" s="5">
        <f>ROUND( VLOOKUP(Z138, NPC_Raw_Data!A:E, 5)*VLOOKUP(AA138, NPC_Scaling_Values!A:D, 4),0)</f>
        <v>5000</v>
      </c>
      <c r="E138" s="5">
        <f>ROUND( VLOOKUP(Z138, NPC_Raw_Data!A:L, 6) * VLOOKUP(AA138, NPC_Scaling_Values!A:N, 5),0)</f>
        <v>190</v>
      </c>
      <c r="F138" s="5">
        <f>ROUND( VLOOKUP(Z138, NPC_Raw_Data!A:L, 7) * VLOOKUP(AA138, NPC_Scaling_Values!A:N, 6),0)</f>
        <v>143</v>
      </c>
      <c r="G138" s="5">
        <f>ROUND( VLOOKUP(Z138, NPC_Raw_Data!A:L, 8) * VLOOKUP(AA138, NPC_Scaling_Values!A:N, 7),0)</f>
        <v>122</v>
      </c>
      <c r="H138" s="5">
        <f>ROUND( VLOOKUP(Z138, NPC_Raw_Data!A:L, 9) * VLOOKUP(AA138, NPC_Scaling_Values!A:N, 8),0)</f>
        <v>143</v>
      </c>
      <c r="I138" s="5">
        <v>0.0</v>
      </c>
      <c r="J138" s="5">
        <v>25.0</v>
      </c>
      <c r="K138" s="5">
        <v>0.0</v>
      </c>
      <c r="L138" s="5">
        <f>ROUND( VLOOKUP(Z138, NPC_Raw_Data!A:O, 13),0)</f>
        <v>213</v>
      </c>
      <c r="M138" s="5">
        <f>ROUND( VLOOKUP(Z138, NPC_Raw_Data!A:O, 14),0)</f>
        <v>213</v>
      </c>
      <c r="N138" s="5">
        <f>ROUND( VLOOKUP(Z138, NPC_Raw_Data!A:O, 15),0)</f>
        <v>108</v>
      </c>
      <c r="O138" s="5">
        <f>ROUND( VLOOKUP(Z138, NPC_Raw_Data!A:Q, 16) * VLOOKUP(AA138, NPC_Scaling_Values!A:N, 14),0)</f>
        <v>328</v>
      </c>
      <c r="P138" s="2">
        <f>ROUND( VLOOKUP(Z138, NPC_Raw_Data!A:Q, 17) * VLOOKUP(AA138, NPC_Scaling_Values!A:N, 14),0)</f>
        <v>66</v>
      </c>
      <c r="Q138" s="6">
        <f>VLOOKUP(AA138, NPC_Scaling_Values!A:N, 9)</f>
        <v>2.1</v>
      </c>
      <c r="R138" s="1">
        <v>1.0</v>
      </c>
      <c r="S138" s="1">
        <v>50.0</v>
      </c>
      <c r="T138" s="7" t="b">
        <v>1</v>
      </c>
      <c r="U138" s="7" t="b">
        <v>0</v>
      </c>
      <c r="V138" s="7" t="b">
        <v>0</v>
      </c>
      <c r="Z138" s="1">
        <v>350000.0</v>
      </c>
      <c r="AA138" s="1">
        <v>7011.0</v>
      </c>
      <c r="AB138" s="1">
        <v>7411.0</v>
      </c>
      <c r="AC138" s="8">
        <v>0.0</v>
      </c>
    </row>
    <row r="139">
      <c r="A139" s="9" t="s">
        <v>149</v>
      </c>
      <c r="B139" s="1" t="s">
        <v>77</v>
      </c>
      <c r="C139" s="5">
        <f>ROUND( VLOOKUP(Z139, NPC_Raw_Data!A:D, 4)*VLOOKUP(AA139, NPC_Scaling_Values!A:C, 3) ,0)</f>
        <v>1465</v>
      </c>
      <c r="D139" s="5">
        <f>ROUND( VLOOKUP(Z139, NPC_Raw_Data!A:E, 5)*VLOOKUP(AA139, NPC_Scaling_Values!A:D, 4),0)</f>
        <v>2000</v>
      </c>
      <c r="E139" s="5">
        <f>ROUND( VLOOKUP(Z139, NPC_Raw_Data!A:L, 6) * VLOOKUP(AA139, NPC_Scaling_Values!A:N, 5),0)</f>
        <v>190</v>
      </c>
      <c r="F139" s="5">
        <f>ROUND( VLOOKUP(Z139, NPC_Raw_Data!A:L, 7) * VLOOKUP(AA139, NPC_Scaling_Values!A:N, 6),0)</f>
        <v>161</v>
      </c>
      <c r="G139" s="5">
        <f>ROUND( VLOOKUP(Z139, NPC_Raw_Data!A:L, 8) * VLOOKUP(AA139, NPC_Scaling_Values!A:N, 7),0)</f>
        <v>114</v>
      </c>
      <c r="H139" s="5">
        <f>ROUND( VLOOKUP(Z139, NPC_Raw_Data!A:L, 9) * VLOOKUP(AA139, NPC_Scaling_Values!A:N, 8),0)</f>
        <v>143</v>
      </c>
      <c r="I139" s="5">
        <v>0.0</v>
      </c>
      <c r="J139" s="5">
        <v>0.0</v>
      </c>
      <c r="K139" s="5">
        <v>0.0</v>
      </c>
      <c r="L139" s="5">
        <f>ROUND( VLOOKUP(Z139, NPC_Raw_Data!A:O, 13),0)</f>
        <v>135</v>
      </c>
      <c r="M139" s="5">
        <f>ROUND( VLOOKUP(Z139, NPC_Raw_Data!A:O, 14),0)</f>
        <v>135</v>
      </c>
      <c r="N139" s="5">
        <f>ROUND( VLOOKUP(Z139, NPC_Raw_Data!A:O, 15),0)</f>
        <v>135</v>
      </c>
      <c r="O139" s="5">
        <f>ROUND( VLOOKUP(Z139, NPC_Raw_Data!A:Q, 16) * VLOOKUP(AA139, NPC_Scaling_Values!A:N, 14),0)</f>
        <v>164</v>
      </c>
      <c r="P139" s="2">
        <f>ROUND( VLOOKUP(Z139, NPC_Raw_Data!A:Q, 17) * VLOOKUP(AA139, NPC_Scaling_Values!A:N, 14),0)</f>
        <v>66</v>
      </c>
      <c r="Q139" s="6">
        <f>VLOOKUP(AA139, NPC_Scaling_Values!A:N, 9)</f>
        <v>2.1</v>
      </c>
      <c r="R139" s="1">
        <v>1.0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536000.0</v>
      </c>
      <c r="AA139" s="1">
        <v>7011.0</v>
      </c>
      <c r="AB139" s="1">
        <v>7411.0</v>
      </c>
      <c r="AC139" s="8">
        <v>0.0</v>
      </c>
    </row>
    <row r="140">
      <c r="A140" s="9" t="s">
        <v>150</v>
      </c>
      <c r="B140" s="1" t="s">
        <v>46</v>
      </c>
      <c r="C140" s="5">
        <f>ROUND( VLOOKUP(Z140, NPC_Raw_Data!A:D, 4)*VLOOKUP(AA140, NPC_Scaling_Values!A:C, 3) ,0)</f>
        <v>1408</v>
      </c>
      <c r="D140" s="5">
        <f>ROUND( VLOOKUP(Z140, NPC_Raw_Data!A:E, 5)*VLOOKUP(AA140, NPC_Scaling_Values!A:D, 4),0)</f>
        <v>2000</v>
      </c>
      <c r="E140" s="5">
        <f>ROUND( VLOOKUP(Z140, NPC_Raw_Data!A:L, 6) * VLOOKUP(AA140, NPC_Scaling_Values!A:N, 5),0)</f>
        <v>192</v>
      </c>
      <c r="F140" s="5">
        <f>ROUND( VLOOKUP(Z140, NPC_Raw_Data!A:L, 7) * VLOOKUP(AA140, NPC_Scaling_Values!A:N, 6),0)</f>
        <v>135</v>
      </c>
      <c r="G140" s="5">
        <f>ROUND( VLOOKUP(Z140, NPC_Raw_Data!A:L, 8) * VLOOKUP(AA140, NPC_Scaling_Values!A:N, 7),0)</f>
        <v>960</v>
      </c>
      <c r="H140" s="5">
        <f>ROUND( VLOOKUP(Z140, NPC_Raw_Data!A:L, 9) * VLOOKUP(AA140, NPC_Scaling_Values!A:N, 8),0)</f>
        <v>84</v>
      </c>
      <c r="I140" s="5">
        <v>0.0</v>
      </c>
      <c r="J140" s="5">
        <v>0.0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122</v>
      </c>
      <c r="O140" s="5">
        <f>ROUND( VLOOKUP(Z140, NPC_Raw_Data!A:Q, 16) * VLOOKUP(AA140, NPC_Scaling_Values!A:N, 14),0)</f>
        <v>195</v>
      </c>
      <c r="P140" s="2">
        <f>ROUND( VLOOKUP(Z140, NPC_Raw_Data!A:Q, 17) * VLOOKUP(AA140, NPC_Scaling_Values!A:N, 14),0)</f>
        <v>78</v>
      </c>
      <c r="Q140" s="6">
        <f>VLOOKUP(AA140, NPC_Scaling_Values!A:N, 9)</f>
        <v>2.4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342101.0</v>
      </c>
      <c r="AA140" s="1">
        <v>7014.0</v>
      </c>
      <c r="AB140" s="1">
        <v>7414.0</v>
      </c>
      <c r="AC140" s="8">
        <v>0.0</v>
      </c>
    </row>
    <row r="141">
      <c r="A141" s="1" t="s">
        <v>151</v>
      </c>
      <c r="B141" s="1" t="s">
        <v>101</v>
      </c>
      <c r="C141" s="5">
        <f>ROUND( VLOOKUP(Z141, NPC_Raw_Data!A:D, 4)*VLOOKUP(AA141, NPC_Scaling_Values!A:C, 3) ,0)</f>
        <v>2520</v>
      </c>
      <c r="D141" s="5">
        <f>ROUND( VLOOKUP(Z141, NPC_Raw_Data!A:E, 5)*VLOOKUP(AA141, NPC_Scaling_Values!A:D, 4),0)</f>
        <v>5000</v>
      </c>
      <c r="E141" s="5">
        <f>ROUND( VLOOKUP(Z141, NPC_Raw_Data!A:L, 6) * VLOOKUP(AA141, NPC_Scaling_Values!A:N, 5),0)</f>
        <v>194</v>
      </c>
      <c r="F141" s="5">
        <f>ROUND( VLOOKUP(Z141, NPC_Raw_Data!A:L, 7) * VLOOKUP(AA141, NPC_Scaling_Values!A:N, 6),0)</f>
        <v>155</v>
      </c>
      <c r="G141" s="5">
        <f>ROUND( VLOOKUP(Z141, NPC_Raw_Data!A:L, 8) * VLOOKUP(AA141, NPC_Scaling_Values!A:N, 7),0)</f>
        <v>117</v>
      </c>
      <c r="H141" s="5">
        <f>ROUND( VLOOKUP(Z141, NPC_Raw_Data!A:L, 9) * VLOOKUP(AA141, NPC_Scaling_Values!A:N, 8),0)</f>
        <v>155</v>
      </c>
      <c r="I141" s="5">
        <v>0.0</v>
      </c>
      <c r="J141" s="5">
        <v>0.0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102</v>
      </c>
      <c r="O141" s="5">
        <f>ROUND( VLOOKUP(Z141, NPC_Raw_Data!A:Q, 16) * VLOOKUP(AA141, NPC_Scaling_Values!A:N, 14),0)</f>
        <v>116</v>
      </c>
      <c r="P141" s="2">
        <f>ROUND( VLOOKUP(Z141, NPC_Raw_Data!A:Q, 17) * VLOOKUP(AA141, NPC_Scaling_Values!A:N, 14),0)</f>
        <v>46</v>
      </c>
      <c r="Q141" s="6">
        <f>VLOOKUP(AA141, NPC_Scaling_Values!A:N, 9)</f>
        <v>1.5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353001.0</v>
      </c>
      <c r="AA141" s="1">
        <v>7005.0</v>
      </c>
      <c r="AB141" s="1">
        <v>7405.0</v>
      </c>
      <c r="AC141" s="10">
        <v>5151.0</v>
      </c>
    </row>
    <row r="142">
      <c r="A142" s="1" t="s">
        <v>152</v>
      </c>
      <c r="B142" s="1" t="s">
        <v>27</v>
      </c>
      <c r="C142" s="5">
        <f>ROUND( VLOOKUP(Z142, NPC_Raw_Data!A:D, 4)*VLOOKUP(AA142, NPC_Scaling_Values!A:C, 3) ,0)</f>
        <v>151</v>
      </c>
      <c r="D142" s="5">
        <f>ROUND( VLOOKUP(Z142, NPC_Raw_Data!A:E, 5)*VLOOKUP(AA142, NPC_Scaling_Values!A:D, 4),0)</f>
        <v>200</v>
      </c>
      <c r="E142" s="5">
        <f>ROUND( VLOOKUP(Z142, NPC_Raw_Data!A:L, 6) * VLOOKUP(AA142, NPC_Scaling_Values!A:N, 5),0)</f>
        <v>197</v>
      </c>
      <c r="F142" s="5">
        <f>ROUND( VLOOKUP(Z142, NPC_Raw_Data!A:L, 7) * VLOOKUP(AA142, NPC_Scaling_Values!A:N, 6),0)</f>
        <v>144</v>
      </c>
      <c r="G142" s="5">
        <f>ROUND( VLOOKUP(Z142, NPC_Raw_Data!A:L, 8) * VLOOKUP(AA142, NPC_Scaling_Values!A:N, 7),0)</f>
        <v>149</v>
      </c>
      <c r="H142" s="5">
        <f>ROUND( VLOOKUP(Z142, NPC_Raw_Data!A:L, 9) * VLOOKUP(AA142, NPC_Scaling_Values!A:N, 8),0)</f>
        <v>129</v>
      </c>
      <c r="I142" s="5">
        <v>0.0</v>
      </c>
      <c r="J142" s="5">
        <v>0.0</v>
      </c>
      <c r="K142" s="5">
        <v>0.0</v>
      </c>
      <c r="L142" s="5">
        <f>ROUND( VLOOKUP(Z142, NPC_Raw_Data!A:O, 13),0)</f>
        <v>78</v>
      </c>
      <c r="M142" s="5">
        <f>ROUND( VLOOKUP(Z142, NPC_Raw_Data!A:O, 14),0)</f>
        <v>78</v>
      </c>
      <c r="N142" s="5">
        <f>ROUND( VLOOKUP(Z142, NPC_Raw_Data!A:O, 15),0)</f>
        <v>104</v>
      </c>
      <c r="O142" s="5">
        <f>ROUND( VLOOKUP(Z142, NPC_Raw_Data!A:Q, 16) * VLOOKUP(AA142, NPC_Scaling_Values!A:N, 14),0)</f>
        <v>133</v>
      </c>
      <c r="P142" s="2">
        <f>ROUND( VLOOKUP(Z142, NPC_Raw_Data!A:Q, 17) * VLOOKUP(AA142, NPC_Scaling_Values!A:N, 14),0)</f>
        <v>44</v>
      </c>
      <c r="Q142" s="6">
        <f>VLOOKUP(AA142, NPC_Scaling_Values!A:N, 9)</f>
        <v>1.375</v>
      </c>
      <c r="R142" s="1">
        <v>1.3</v>
      </c>
      <c r="S142" s="1">
        <v>10.0</v>
      </c>
      <c r="T142" s="7" t="b">
        <v>0</v>
      </c>
      <c r="U142" s="7" t="b">
        <v>0</v>
      </c>
      <c r="V142" s="7" t="b">
        <v>0</v>
      </c>
      <c r="Z142" s="1">
        <v>256002.0</v>
      </c>
      <c r="AA142" s="1">
        <v>7004.0</v>
      </c>
      <c r="AB142" s="1">
        <v>7404.0</v>
      </c>
      <c r="AC142" s="8">
        <v>0.0</v>
      </c>
    </row>
    <row r="143">
      <c r="A143" s="1" t="s">
        <v>153</v>
      </c>
      <c r="B143" s="1" t="s">
        <v>27</v>
      </c>
      <c r="C143" s="5">
        <f>ROUND( VLOOKUP(Z143, NPC_Raw_Data!A:D, 4)*VLOOKUP(AA143, NPC_Scaling_Values!A:C, 3) ,0)</f>
        <v>2208</v>
      </c>
      <c r="D143" s="5">
        <f>ROUND( VLOOKUP(Z143, NPC_Raw_Data!A:E, 5)*VLOOKUP(AA143, NPC_Scaling_Values!A:D, 4),0)</f>
        <v>10000</v>
      </c>
      <c r="E143" s="5">
        <f>ROUND( VLOOKUP(Z143, NPC_Raw_Data!A:L, 6) * VLOOKUP(AA143, NPC_Scaling_Values!A:N, 5),0)</f>
        <v>198</v>
      </c>
      <c r="F143" s="5">
        <f>ROUND( VLOOKUP(Z143, NPC_Raw_Data!A:L, 7) * VLOOKUP(AA143, NPC_Scaling_Values!A:N, 6),0)</f>
        <v>159</v>
      </c>
      <c r="G143" s="5">
        <f>ROUND( VLOOKUP(Z143, NPC_Raw_Data!A:L, 8) * VLOOKUP(AA143, NPC_Scaling_Values!A:N, 7),0)</f>
        <v>396</v>
      </c>
      <c r="H143" s="5">
        <f>ROUND( VLOOKUP(Z143, NPC_Raw_Data!A:L, 9) * VLOOKUP(AA143, NPC_Scaling_Values!A:N, 8),0)</f>
        <v>99</v>
      </c>
      <c r="I143" s="5">
        <v>0.0</v>
      </c>
      <c r="J143" s="5">
        <v>0.0</v>
      </c>
      <c r="K143" s="5">
        <v>20.0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14),0)</f>
        <v>106</v>
      </c>
      <c r="P143" s="2">
        <f>ROUND( VLOOKUP(Z143, NPC_Raw_Data!A:Q, 17) * VLOOKUP(AA143, NPC_Scaling_Values!A:N, 14),0)</f>
        <v>42</v>
      </c>
      <c r="Q143" s="6">
        <f>VLOOKUP(AA143, NPC_Scaling_Values!A:N, 9)</f>
        <v>1.25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343000.0</v>
      </c>
      <c r="AA143" s="1">
        <v>7003.0</v>
      </c>
      <c r="AB143" s="1">
        <v>7403.0</v>
      </c>
      <c r="AC143" s="8">
        <v>0.0</v>
      </c>
    </row>
    <row r="144">
      <c r="A144" s="2" t="s">
        <v>100</v>
      </c>
      <c r="B144" s="1" t="s">
        <v>77</v>
      </c>
      <c r="C144" s="5">
        <f>ROUND( VLOOKUP(Z144, NPC_Raw_Data!A:D, 4)*VLOOKUP(AA144, NPC_Scaling_Values!A:C, 3) ,0)</f>
        <v>238</v>
      </c>
      <c r="D144" s="5">
        <f>ROUND( VLOOKUP(Z144, NPC_Raw_Data!A:E, 5)*VLOOKUP(AA144, NPC_Scaling_Values!A:D, 4),0)</f>
        <v>160</v>
      </c>
      <c r="E144" s="5">
        <f>ROUND( VLOOKUP(Z144, NPC_Raw_Data!A:L, 6) * VLOOKUP(AA144, NPC_Scaling_Values!A:N, 5),0)</f>
        <v>198</v>
      </c>
      <c r="F144" s="5">
        <f>ROUND( VLOOKUP(Z144, NPC_Raw_Data!A:L, 7) * VLOOKUP(AA144, NPC_Scaling_Values!A:N, 6),0)</f>
        <v>148</v>
      </c>
      <c r="G144" s="5">
        <f>ROUND( VLOOKUP(Z144, NPC_Raw_Data!A:L, 8) * VLOOKUP(AA144, NPC_Scaling_Values!A:N, 7),0)</f>
        <v>127</v>
      </c>
      <c r="H144" s="5">
        <f>ROUND( VLOOKUP(Z144, NPC_Raw_Data!A:L, 9) * VLOOKUP(AA144, NPC_Scaling_Values!A:N, 8),0)</f>
        <v>148</v>
      </c>
      <c r="I144" s="5">
        <v>-25.0</v>
      </c>
      <c r="J144" s="5">
        <v>0.0</v>
      </c>
      <c r="K144" s="5">
        <v>0.0</v>
      </c>
      <c r="L144" s="5">
        <f>ROUND( VLOOKUP(Z144, NPC_Raw_Data!A:O, 13),0)</f>
        <v>88</v>
      </c>
      <c r="M144" s="5">
        <f>ROUND( VLOOKUP(Z144, NPC_Raw_Data!A:O, 14),0)</f>
        <v>88</v>
      </c>
      <c r="N144" s="5">
        <f>ROUND( VLOOKUP(Z144, NPC_Raw_Data!A:O, 15),0)</f>
        <v>53</v>
      </c>
      <c r="O144" s="5">
        <f>ROUND( VLOOKUP(Z144, NPC_Raw_Data!A:Q, 16) * VLOOKUP(AA144, NPC_Scaling_Values!A:N, 14),0)</f>
        <v>164</v>
      </c>
      <c r="P144" s="2">
        <f>ROUND( VLOOKUP(Z144, NPC_Raw_Data!A:Q, 17) * VLOOKUP(AA144, NPC_Scaling_Values!A:N, 14),0)</f>
        <v>66</v>
      </c>
      <c r="Q144" s="6">
        <f>VLOOKUP(AA144, NPC_Scaling_Values!A:N, 9)</f>
        <v>2.1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341001.0</v>
      </c>
      <c r="AA144" s="1">
        <v>7011.0</v>
      </c>
      <c r="AB144" s="1">
        <v>7411.0</v>
      </c>
      <c r="AC144" s="8">
        <v>0.0</v>
      </c>
    </row>
    <row r="145">
      <c r="A145" s="2" t="s">
        <v>154</v>
      </c>
      <c r="B145" s="1" t="s">
        <v>30</v>
      </c>
      <c r="C145" s="5">
        <f>ROUND( VLOOKUP(Z145, NPC_Raw_Data!A:D, 4)*VLOOKUP(AA145, NPC_Scaling_Values!A:C, 3) ,0)</f>
        <v>350</v>
      </c>
      <c r="D145" s="5">
        <f>ROUND( VLOOKUP(Z145, NPC_Raw_Data!A:E, 5)*VLOOKUP(AA145, NPC_Scaling_Values!A:D, 4),0)</f>
        <v>800</v>
      </c>
      <c r="E145" s="5">
        <f>ROUND( VLOOKUP(Z145, NPC_Raw_Data!A:L, 6) * VLOOKUP(AA145, NPC_Scaling_Values!A:N, 5),0)</f>
        <v>201</v>
      </c>
      <c r="F145" s="5">
        <f>ROUND( VLOOKUP(Z145, NPC_Raw_Data!A:L, 7) * VLOOKUP(AA145, NPC_Scaling_Values!A:N, 6),0)</f>
        <v>132</v>
      </c>
      <c r="G145" s="5">
        <f>ROUND( VLOOKUP(Z145, NPC_Raw_Data!A:L, 8) * VLOOKUP(AA145, NPC_Scaling_Values!A:N, 7),0)</f>
        <v>120</v>
      </c>
      <c r="H145" s="5">
        <f>ROUND( VLOOKUP(Z145, NPC_Raw_Data!A:L, 9) * VLOOKUP(AA145, NPC_Scaling_Values!A:N, 8),0)</f>
        <v>132</v>
      </c>
      <c r="I145" s="5">
        <v>-25.0</v>
      </c>
      <c r="J145" s="5">
        <v>25.0</v>
      </c>
      <c r="K145" s="5">
        <v>0.0</v>
      </c>
      <c r="L145" s="5">
        <f>ROUND( VLOOKUP(Z145, NPC_Raw_Data!A:O, 13),0)</f>
        <v>112</v>
      </c>
      <c r="M145" s="5">
        <f>ROUND( VLOOKUP(Z145, NPC_Raw_Data!A:O, 14),0)</f>
        <v>112</v>
      </c>
      <c r="N145" s="5">
        <f>ROUND( VLOOKUP(Z145, NPC_Raw_Data!A:O, 15),0)</f>
        <v>54</v>
      </c>
      <c r="O145" s="5">
        <f>ROUND( VLOOKUP(Z145, NPC_Raw_Data!A:Q, 16) * VLOOKUP(AA145, NPC_Scaling_Values!A:N, 14),0)</f>
        <v>195</v>
      </c>
      <c r="P145" s="2">
        <f>ROUND( VLOOKUP(Z145, NPC_Raw_Data!A:Q, 17) * VLOOKUP(AA145, NPC_Scaling_Values!A:N, 14),0)</f>
        <v>78</v>
      </c>
      <c r="Q145" s="6">
        <f>VLOOKUP(AA145, NPC_Scaling_Values!A:N, 9)</f>
        <v>2.4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333000.0</v>
      </c>
      <c r="AA145" s="1">
        <v>7014.0</v>
      </c>
      <c r="AB145" s="1">
        <v>7414.0</v>
      </c>
      <c r="AC145" s="8">
        <v>0.0</v>
      </c>
    </row>
    <row r="146">
      <c r="A146" s="2" t="s">
        <v>155</v>
      </c>
      <c r="B146" s="1" t="s">
        <v>30</v>
      </c>
      <c r="C146" s="5">
        <f>ROUND( VLOOKUP(Z146, NPC_Raw_Data!A:D, 4)*VLOOKUP(AA146, NPC_Scaling_Values!A:C, 3) ,0)</f>
        <v>350</v>
      </c>
      <c r="D146" s="5">
        <f>ROUND( VLOOKUP(Z146, NPC_Raw_Data!A:E, 5)*VLOOKUP(AA146, NPC_Scaling_Values!A:D, 4),0)</f>
        <v>800</v>
      </c>
      <c r="E146" s="5">
        <f>ROUND( VLOOKUP(Z146, NPC_Raw_Data!A:L, 6) * VLOOKUP(AA146, NPC_Scaling_Values!A:N, 5),0)</f>
        <v>201</v>
      </c>
      <c r="F146" s="5">
        <f>ROUND( VLOOKUP(Z146, NPC_Raw_Data!A:L, 7) * VLOOKUP(AA146, NPC_Scaling_Values!A:N, 6),0)</f>
        <v>132</v>
      </c>
      <c r="G146" s="5">
        <f>ROUND( VLOOKUP(Z146, NPC_Raw_Data!A:L, 8) * VLOOKUP(AA146, NPC_Scaling_Values!A:N, 7),0)</f>
        <v>120</v>
      </c>
      <c r="H146" s="5">
        <f>ROUND( VLOOKUP(Z146, NPC_Raw_Data!A:L, 9) * VLOOKUP(AA146, NPC_Scaling_Values!A:N, 8),0)</f>
        <v>132</v>
      </c>
      <c r="I146" s="5">
        <v>-25.0</v>
      </c>
      <c r="J146" s="5">
        <v>25.0</v>
      </c>
      <c r="K146" s="5">
        <v>0.0</v>
      </c>
      <c r="L146" s="5">
        <f>ROUND( VLOOKUP(Z146, NPC_Raw_Data!A:O, 13),0)</f>
        <v>112</v>
      </c>
      <c r="M146" s="5">
        <f>ROUND( VLOOKUP(Z146, NPC_Raw_Data!A:O, 14),0)</f>
        <v>112</v>
      </c>
      <c r="N146" s="5">
        <f>ROUND( VLOOKUP(Z146, NPC_Raw_Data!A:O, 15),0)</f>
        <v>54</v>
      </c>
      <c r="O146" s="5">
        <f>ROUND( VLOOKUP(Z146, NPC_Raw_Data!A:Q, 16) * VLOOKUP(AA146, NPC_Scaling_Values!A:N, 14),0)</f>
        <v>195</v>
      </c>
      <c r="P146" s="2">
        <f>ROUND( VLOOKUP(Z146, NPC_Raw_Data!A:Q, 17) * VLOOKUP(AA146, NPC_Scaling_Values!A:N, 14),0)</f>
        <v>78</v>
      </c>
      <c r="Q146" s="6">
        <f>VLOOKUP(AA146, NPC_Scaling_Values!A:N, 9)</f>
        <v>2.4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333003.0</v>
      </c>
      <c r="AA146" s="1">
        <v>7014.0</v>
      </c>
      <c r="AB146" s="1">
        <v>7414.0</v>
      </c>
      <c r="AC146" s="10">
        <v>7100.0</v>
      </c>
    </row>
    <row r="147">
      <c r="A147" s="2" t="s">
        <v>156</v>
      </c>
      <c r="B147" s="1" t="s">
        <v>32</v>
      </c>
      <c r="C147" s="5">
        <f>ROUND( VLOOKUP(Z147, NPC_Raw_Data!A:D, 4)*VLOOKUP(AA147, NPC_Scaling_Values!A:C, 3) ,0)</f>
        <v>700</v>
      </c>
      <c r="D147" s="5">
        <f>ROUND( VLOOKUP(Z147, NPC_Raw_Data!A:E, 5)*VLOOKUP(AA147, NPC_Scaling_Values!A:D, 4),0)</f>
        <v>20</v>
      </c>
      <c r="E147" s="5">
        <f>ROUND( VLOOKUP(Z147, NPC_Raw_Data!A:L, 6) * VLOOKUP(AA147, NPC_Scaling_Values!A:N, 5),0)</f>
        <v>201</v>
      </c>
      <c r="F147" s="5">
        <f>ROUND( VLOOKUP(Z147, NPC_Raw_Data!A:L, 7) * VLOOKUP(AA147, NPC_Scaling_Values!A:N, 6),0)</f>
        <v>303</v>
      </c>
      <c r="G147" s="5">
        <f>ROUND( VLOOKUP(Z147, NPC_Raw_Data!A:L, 8) * VLOOKUP(AA147, NPC_Scaling_Values!A:N, 7),0)</f>
        <v>351</v>
      </c>
      <c r="H147" s="5">
        <f>ROUND( VLOOKUP(Z147, NPC_Raw_Data!A:L, 9) * VLOOKUP(AA147, NPC_Scaling_Values!A:N, 8),0)</f>
        <v>327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14),0)</f>
        <v>195</v>
      </c>
      <c r="P147" s="2">
        <f>ROUND( VLOOKUP(Z147, NPC_Raw_Data!A:Q, 17) * VLOOKUP(AA147, NPC_Scaling_Values!A:N, 14),0)</f>
        <v>78</v>
      </c>
      <c r="Q147" s="6">
        <f>VLOOKUP(AA147, NPC_Scaling_Values!A:N, 9)</f>
        <v>2.4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417000.0</v>
      </c>
      <c r="AA147" s="1">
        <v>7014.0</v>
      </c>
      <c r="AB147" s="1">
        <v>7414.0</v>
      </c>
      <c r="AC147" s="8">
        <v>0.0</v>
      </c>
    </row>
    <row r="148">
      <c r="A148" s="2" t="s">
        <v>157</v>
      </c>
      <c r="B148" s="1" t="s">
        <v>32</v>
      </c>
      <c r="C148" s="5">
        <f>ROUND( VLOOKUP(Z148, NPC_Raw_Data!A:D, 4)*VLOOKUP(AA148, NPC_Scaling_Values!A:C, 3) ,0)</f>
        <v>400</v>
      </c>
      <c r="D148" s="5">
        <f>ROUND( VLOOKUP(Z148, NPC_Raw_Data!A:E, 5)*VLOOKUP(AA148, NPC_Scaling_Values!A:D, 4),0)</f>
        <v>10</v>
      </c>
      <c r="E148" s="5">
        <f>ROUND( VLOOKUP(Z148, NPC_Raw_Data!A:L, 6) * VLOOKUP(AA148, NPC_Scaling_Values!A:N, 5),0)</f>
        <v>201</v>
      </c>
      <c r="F148" s="5">
        <f>ROUND( VLOOKUP(Z148, NPC_Raw_Data!A:L, 7) * VLOOKUP(AA148, NPC_Scaling_Values!A:N, 6),0)</f>
        <v>303</v>
      </c>
      <c r="G148" s="5">
        <f>ROUND( VLOOKUP(Z148, NPC_Raw_Data!A:L, 8) * VLOOKUP(AA148, NPC_Scaling_Values!A:N, 7),0)</f>
        <v>351</v>
      </c>
      <c r="H148" s="5">
        <f>ROUND( VLOOKUP(Z148, NPC_Raw_Data!A:L, 9) * VLOOKUP(AA148, NPC_Scaling_Values!A:N, 8),0)</f>
        <v>327</v>
      </c>
      <c r="I148" s="5">
        <v>0.0</v>
      </c>
      <c r="J148" s="5">
        <v>0.0</v>
      </c>
      <c r="K148" s="5">
        <v>0.0</v>
      </c>
      <c r="L148" s="5">
        <f>ROUND( VLOOKUP(Z148, NPC_Raw_Data!A:O, 13),0)</f>
        <v>999</v>
      </c>
      <c r="M148" s="5">
        <f>ROUND( VLOOKUP(Z148, NPC_Raw_Data!A:O, 14),0)</f>
        <v>999</v>
      </c>
      <c r="N148" s="5">
        <f>ROUND( VLOOKUP(Z148, NPC_Raw_Data!A:O, 15),0)</f>
        <v>999</v>
      </c>
      <c r="O148" s="5">
        <f>ROUND( VLOOKUP(Z148, NPC_Raw_Data!A:Q, 16) * VLOOKUP(AA148, NPC_Scaling_Values!A:N, 14),0)</f>
        <v>195</v>
      </c>
      <c r="P148" s="2">
        <f>ROUND( VLOOKUP(Z148, NPC_Raw_Data!A:Q, 17) * VLOOKUP(AA148, NPC_Scaling_Values!A:N, 14),0)</f>
        <v>78</v>
      </c>
      <c r="Q148" s="6">
        <f>VLOOKUP(AA148, NPC_Scaling_Values!A:N, 9)</f>
        <v>2.4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417100.0</v>
      </c>
      <c r="AA148" s="1">
        <v>7014.0</v>
      </c>
      <c r="AB148" s="1">
        <v>7414.0</v>
      </c>
      <c r="AC148" s="8">
        <v>0.0</v>
      </c>
    </row>
    <row r="149">
      <c r="A149" s="2" t="s">
        <v>158</v>
      </c>
      <c r="B149" s="1" t="s">
        <v>32</v>
      </c>
      <c r="C149" s="5">
        <f>ROUND( VLOOKUP(Z149, NPC_Raw_Data!A:D, 4)*VLOOKUP(AA149, NPC_Scaling_Values!A:C, 3) ,0)</f>
        <v>200</v>
      </c>
      <c r="D149" s="5">
        <f>ROUND( VLOOKUP(Z149, NPC_Raw_Data!A:E, 5)*VLOOKUP(AA149, NPC_Scaling_Values!A:D, 4),0)</f>
        <v>5</v>
      </c>
      <c r="E149" s="5">
        <f>ROUND( VLOOKUP(Z149, NPC_Raw_Data!A:L, 6) * VLOOKUP(AA149, NPC_Scaling_Values!A:N, 5),0)</f>
        <v>201</v>
      </c>
      <c r="F149" s="5">
        <f>ROUND( VLOOKUP(Z149, NPC_Raw_Data!A:L, 7) * VLOOKUP(AA149, NPC_Scaling_Values!A:N, 6),0)</f>
        <v>303</v>
      </c>
      <c r="G149" s="5">
        <f>ROUND( VLOOKUP(Z149, NPC_Raw_Data!A:L, 8) * VLOOKUP(AA149, NPC_Scaling_Values!A:N, 7),0)</f>
        <v>351</v>
      </c>
      <c r="H149" s="5">
        <f>ROUND( VLOOKUP(Z149, NPC_Raw_Data!A:L, 9) * VLOOKUP(AA149, NPC_Scaling_Values!A:N, 8),0)</f>
        <v>327</v>
      </c>
      <c r="I149" s="5">
        <v>0.0</v>
      </c>
      <c r="J149" s="5">
        <v>0.0</v>
      </c>
      <c r="K149" s="5">
        <v>0.0</v>
      </c>
      <c r="L149" s="5">
        <f>ROUND( VLOOKUP(Z149, NPC_Raw_Data!A:O, 13),0)</f>
        <v>999</v>
      </c>
      <c r="M149" s="5">
        <f>ROUND( VLOOKUP(Z149, NPC_Raw_Data!A:O, 14),0)</f>
        <v>999</v>
      </c>
      <c r="N149" s="5">
        <f>ROUND( VLOOKUP(Z149, NPC_Raw_Data!A:O, 15),0)</f>
        <v>999</v>
      </c>
      <c r="O149" s="5">
        <f>ROUND( VLOOKUP(Z149, NPC_Raw_Data!A:Q, 16) * VLOOKUP(AA149, NPC_Scaling_Values!A:N, 14),0)</f>
        <v>195</v>
      </c>
      <c r="P149" s="2">
        <f>ROUND( VLOOKUP(Z149, NPC_Raw_Data!A:Q, 17) * VLOOKUP(AA149, NPC_Scaling_Values!A:N, 14),0)</f>
        <v>78</v>
      </c>
      <c r="Q149" s="6">
        <f>VLOOKUP(AA149, NPC_Scaling_Values!A:N, 9)</f>
        <v>2.4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417200.0</v>
      </c>
      <c r="AA149" s="1">
        <v>7014.0</v>
      </c>
      <c r="AB149" s="1">
        <v>7414.0</v>
      </c>
      <c r="AC149" s="8">
        <v>0.0</v>
      </c>
    </row>
    <row r="150">
      <c r="A150" s="9" t="s">
        <v>159</v>
      </c>
      <c r="B150" s="1" t="s">
        <v>160</v>
      </c>
      <c r="C150" s="5">
        <f>ROUND( VLOOKUP(Z150, NPC_Raw_Data!A:D, 4)*VLOOKUP(AA150, NPC_Scaling_Values!A:C, 3) ,0)</f>
        <v>594</v>
      </c>
      <c r="D150" s="5">
        <f>ROUND( VLOOKUP(Z150, NPC_Raw_Data!A:E, 5)*VLOOKUP(AA150, NPC_Scaling_Values!A:D, 4),0)</f>
        <v>1000</v>
      </c>
      <c r="E150" s="5">
        <f>ROUND( VLOOKUP(Z150, NPC_Raw_Data!A:L, 6) * VLOOKUP(AA150, NPC_Scaling_Values!A:N, 5),0)</f>
        <v>203</v>
      </c>
      <c r="F150" s="5">
        <f>ROUND( VLOOKUP(Z150, NPC_Raw_Data!A:L, 7) * VLOOKUP(AA150, NPC_Scaling_Values!A:N, 6),0)</f>
        <v>172</v>
      </c>
      <c r="G150" s="5">
        <f>ROUND( VLOOKUP(Z150, NPC_Raw_Data!A:L, 8) * VLOOKUP(AA150, NPC_Scaling_Values!A:N, 7),0)</f>
        <v>122</v>
      </c>
      <c r="H150" s="5">
        <f>ROUND( VLOOKUP(Z150, NPC_Raw_Data!A:L, 9) * VLOOKUP(AA150, NPC_Scaling_Values!A:N, 8),0)</f>
        <v>153</v>
      </c>
      <c r="I150" s="5">
        <v>0.0</v>
      </c>
      <c r="J150" s="5">
        <v>0.0</v>
      </c>
      <c r="K150" s="5">
        <v>0.0</v>
      </c>
      <c r="L150" s="5">
        <f>ROUND( VLOOKUP(Z150, NPC_Raw_Data!A:O, 13),0)</f>
        <v>120</v>
      </c>
      <c r="M150" s="5">
        <f>ROUND( VLOOKUP(Z150, NPC_Raw_Data!A:O, 14),0)</f>
        <v>120</v>
      </c>
      <c r="N150" s="5">
        <f>ROUND( VLOOKUP(Z150, NPC_Raw_Data!A:O, 15),0)</f>
        <v>120</v>
      </c>
      <c r="O150" s="5">
        <f>ROUND( VLOOKUP(Z150, NPC_Raw_Data!A:Q, 16) * VLOOKUP(AA150, NPC_Scaling_Values!A:N, 14),0)</f>
        <v>164</v>
      </c>
      <c r="P150" s="2">
        <f>ROUND( VLOOKUP(Z150, NPC_Raw_Data!A:Q, 17) * VLOOKUP(AA150, NPC_Scaling_Values!A:N, 14),0)</f>
        <v>66</v>
      </c>
      <c r="Q150" s="6">
        <f>VLOOKUP(AA150, NPC_Scaling_Values!A:N, 9)</f>
        <v>2.1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453100.0</v>
      </c>
      <c r="AA150" s="1">
        <v>7011.0</v>
      </c>
      <c r="AB150" s="1">
        <v>7411.0</v>
      </c>
      <c r="AC150" s="10">
        <v>5151.0</v>
      </c>
    </row>
    <row r="151">
      <c r="A151" s="9" t="s">
        <v>159</v>
      </c>
      <c r="B151" s="1" t="s">
        <v>77</v>
      </c>
      <c r="C151" s="5">
        <f>ROUND( VLOOKUP(Z151, NPC_Raw_Data!A:D, 4)*VLOOKUP(AA151, NPC_Scaling_Values!A:C, 3) ,0)</f>
        <v>594</v>
      </c>
      <c r="D151" s="5">
        <f>ROUND( VLOOKUP(Z151, NPC_Raw_Data!A:E, 5)*VLOOKUP(AA151, NPC_Scaling_Values!A:D, 4),0)</f>
        <v>1000</v>
      </c>
      <c r="E151" s="5">
        <f>ROUND( VLOOKUP(Z151, NPC_Raw_Data!A:L, 6) * VLOOKUP(AA151, NPC_Scaling_Values!A:N, 5),0)</f>
        <v>203</v>
      </c>
      <c r="F151" s="5">
        <f>ROUND( VLOOKUP(Z151, NPC_Raw_Data!A:L, 7) * VLOOKUP(AA151, NPC_Scaling_Values!A:N, 6),0)</f>
        <v>172</v>
      </c>
      <c r="G151" s="5">
        <f>ROUND( VLOOKUP(Z151, NPC_Raw_Data!A:L, 8) * VLOOKUP(AA151, NPC_Scaling_Values!A:N, 7),0)</f>
        <v>122</v>
      </c>
      <c r="H151" s="5">
        <f>ROUND( VLOOKUP(Z151, NPC_Raw_Data!A:L, 9) * VLOOKUP(AA151, NPC_Scaling_Values!A:N, 8),0)</f>
        <v>153</v>
      </c>
      <c r="I151" s="5">
        <v>0.0</v>
      </c>
      <c r="J151" s="5">
        <v>0.0</v>
      </c>
      <c r="K151" s="5">
        <v>0.0</v>
      </c>
      <c r="L151" s="5">
        <f>ROUND( VLOOKUP(Z151, NPC_Raw_Data!A:O, 13),0)</f>
        <v>120</v>
      </c>
      <c r="M151" s="5">
        <f>ROUND( VLOOKUP(Z151, NPC_Raw_Data!A:O, 14),0)</f>
        <v>120</v>
      </c>
      <c r="N151" s="5">
        <f>ROUND( VLOOKUP(Z151, NPC_Raw_Data!A:O, 15),0)</f>
        <v>120</v>
      </c>
      <c r="O151" s="5">
        <f>ROUND( VLOOKUP(Z151, NPC_Raw_Data!A:Q, 16) * VLOOKUP(AA151, NPC_Scaling_Values!A:N, 14),0)</f>
        <v>164</v>
      </c>
      <c r="P151" s="2">
        <f>ROUND( VLOOKUP(Z151, NPC_Raw_Data!A:Q, 17) * VLOOKUP(AA151, NPC_Scaling_Values!A:N, 14),0)</f>
        <v>66</v>
      </c>
      <c r="Q151" s="6">
        <f>VLOOKUP(AA151, NPC_Scaling_Values!A:N, 9)</f>
        <v>2.1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536100.0</v>
      </c>
      <c r="AA151" s="1">
        <v>7011.0</v>
      </c>
      <c r="AB151" s="1">
        <v>7411.0</v>
      </c>
      <c r="AC151" s="10">
        <v>5151.0</v>
      </c>
    </row>
    <row r="152">
      <c r="A152" s="1" t="s">
        <v>50</v>
      </c>
      <c r="B152" s="1" t="s">
        <v>41</v>
      </c>
      <c r="C152" s="5">
        <f>ROUND( VLOOKUP(Z152, NPC_Raw_Data!A:D, 4)*VLOOKUP(AA152, NPC_Scaling_Values!A:C, 3) ,0)</f>
        <v>200</v>
      </c>
      <c r="D152" s="5">
        <f>ROUND( VLOOKUP(Z152, NPC_Raw_Data!A:E, 5)*VLOOKUP(AA152, NPC_Scaling_Values!A:D, 4),0)</f>
        <v>200</v>
      </c>
      <c r="E152" s="5">
        <f>ROUND( VLOOKUP(Z152, NPC_Raw_Data!A:L, 6) * VLOOKUP(AA152, NPC_Scaling_Values!A:N, 5),0)</f>
        <v>204</v>
      </c>
      <c r="F152" s="5">
        <f>ROUND( VLOOKUP(Z152, NPC_Raw_Data!A:L, 7) * VLOOKUP(AA152, NPC_Scaling_Values!A:N, 6),0)</f>
        <v>153</v>
      </c>
      <c r="G152" s="5">
        <f>ROUND( VLOOKUP(Z152, NPC_Raw_Data!A:L, 8) * VLOOKUP(AA152, NPC_Scaling_Values!A:N, 7),0)</f>
        <v>123</v>
      </c>
      <c r="H152" s="5">
        <f>ROUND( VLOOKUP(Z152, NPC_Raw_Data!A:L, 9) * VLOOKUP(AA152, NPC_Scaling_Values!A:N, 8),0)</f>
        <v>153</v>
      </c>
      <c r="I152" s="5">
        <v>-25.0</v>
      </c>
      <c r="J152" s="5">
        <v>0.0</v>
      </c>
      <c r="K152" s="5">
        <v>0.0</v>
      </c>
      <c r="L152" s="5">
        <f>ROUND( VLOOKUP(Z152, NPC_Raw_Data!A:O, 13),0)</f>
        <v>190</v>
      </c>
      <c r="M152" s="5">
        <f>ROUND( VLOOKUP(Z152, NPC_Raw_Data!A:O, 14),0)</f>
        <v>190</v>
      </c>
      <c r="N152" s="5">
        <f>ROUND( VLOOKUP(Z152, NPC_Raw_Data!A:O, 15),0)</f>
        <v>60</v>
      </c>
      <c r="O152" s="5">
        <f>ROUND( VLOOKUP(Z152, NPC_Raw_Data!A:Q, 16) * VLOOKUP(AA152, NPC_Scaling_Values!A:N, 14),0)</f>
        <v>195</v>
      </c>
      <c r="P152" s="2">
        <f>ROUND( VLOOKUP(Z152, NPC_Raw_Data!A:Q, 17) * VLOOKUP(AA152, NPC_Scaling_Values!A:N, 14),0)</f>
        <v>78</v>
      </c>
      <c r="Q152" s="6">
        <f>VLOOKUP(AA152, NPC_Scaling_Values!A:N, 9)</f>
        <v>2.4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120103.0</v>
      </c>
      <c r="AA152" s="1">
        <v>7014.0</v>
      </c>
      <c r="AB152" s="1">
        <v>7414.0</v>
      </c>
      <c r="AC152" s="8">
        <v>0.0</v>
      </c>
    </row>
    <row r="153">
      <c r="A153" s="1" t="s">
        <v>161</v>
      </c>
      <c r="B153" s="1" t="s">
        <v>41</v>
      </c>
      <c r="C153" s="5">
        <f>ROUND( VLOOKUP(Z153, NPC_Raw_Data!A:D, 4)*VLOOKUP(AA153, NPC_Scaling_Values!A:C, 3) ,0)</f>
        <v>3955</v>
      </c>
      <c r="D153" s="5">
        <f>ROUND( VLOOKUP(Z153, NPC_Raw_Data!A:E, 5)*VLOOKUP(AA153, NPC_Scaling_Values!A:D, 4),0)</f>
        <v>5000</v>
      </c>
      <c r="E153" s="5">
        <f>ROUND( VLOOKUP(Z153, NPC_Raw_Data!A:L, 6) * VLOOKUP(AA153, NPC_Scaling_Values!A:N, 5),0)</f>
        <v>204</v>
      </c>
      <c r="F153" s="5">
        <f>ROUND( VLOOKUP(Z153, NPC_Raw_Data!A:L, 7) * VLOOKUP(AA153, NPC_Scaling_Values!A:N, 6),0)</f>
        <v>162</v>
      </c>
      <c r="G153" s="5">
        <f>ROUND( VLOOKUP(Z153, NPC_Raw_Data!A:L, 8) * VLOOKUP(AA153, NPC_Scaling_Values!A:N, 7),0)</f>
        <v>84</v>
      </c>
      <c r="H153" s="5">
        <f>ROUND( VLOOKUP(Z153, NPC_Raw_Data!A:L, 9) * VLOOKUP(AA153, NPC_Scaling_Values!A:N, 8),0)</f>
        <v>84</v>
      </c>
      <c r="I153" s="5">
        <v>0.0</v>
      </c>
      <c r="J153" s="5">
        <v>0.0</v>
      </c>
      <c r="K153" s="5">
        <v>0.0</v>
      </c>
      <c r="L153" s="5">
        <f>ROUND( VLOOKUP(Z153, NPC_Raw_Data!A:O, 13),0)</f>
        <v>999</v>
      </c>
      <c r="M153" s="5">
        <f>ROUND( VLOOKUP(Z153, NPC_Raw_Data!A:O, 14),0)</f>
        <v>999</v>
      </c>
      <c r="N153" s="5">
        <f>ROUND( VLOOKUP(Z153, NPC_Raw_Data!A:O, 15),0)</f>
        <v>122</v>
      </c>
      <c r="O153" s="5">
        <f>ROUND( VLOOKUP(Z153, NPC_Raw_Data!A:Q, 16) * VLOOKUP(AA153, NPC_Scaling_Values!A:N, 14),0)</f>
        <v>195</v>
      </c>
      <c r="P153" s="2">
        <f>ROUND( VLOOKUP(Z153, NPC_Raw_Data!A:Q, 17) * VLOOKUP(AA153, NPC_Scaling_Values!A:N, 14),0)</f>
        <v>78</v>
      </c>
      <c r="Q153" s="6">
        <f>VLOOKUP(AA153, NPC_Scaling_Values!A:N, 9)</f>
        <v>2.4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342000.0</v>
      </c>
      <c r="AA153" s="1">
        <v>7014.0</v>
      </c>
      <c r="AB153" s="1">
        <v>7414.0</v>
      </c>
      <c r="AC153" s="10">
        <v>5151.0</v>
      </c>
    </row>
    <row r="154">
      <c r="A154" s="1" t="s">
        <v>162</v>
      </c>
      <c r="B154" s="1" t="s">
        <v>41</v>
      </c>
      <c r="C154" s="5">
        <f>ROUND( VLOOKUP(Z154, NPC_Raw_Data!A:D, 4)*VLOOKUP(AA154, NPC_Scaling_Values!A:C, 3) ,0)</f>
        <v>3</v>
      </c>
      <c r="D154" s="5">
        <f>ROUND( VLOOKUP(Z154, NPC_Raw_Data!A:E, 5)*VLOOKUP(AA154, NPC_Scaling_Values!A:D, 4),0)</f>
        <v>0</v>
      </c>
      <c r="E154" s="5">
        <f>ROUND( VLOOKUP(Z154, NPC_Raw_Data!A:L, 6) * VLOOKUP(AA154, NPC_Scaling_Values!A:N, 5),0)</f>
        <v>204</v>
      </c>
      <c r="F154" s="5">
        <f>ROUND( VLOOKUP(Z154, NPC_Raw_Data!A:L, 7) * VLOOKUP(AA154, NPC_Scaling_Values!A:N, 6),0)</f>
        <v>162</v>
      </c>
      <c r="G154" s="5">
        <f>ROUND( VLOOKUP(Z154, NPC_Raw_Data!A:L, 8) * VLOOKUP(AA154, NPC_Scaling_Values!A:N, 7),0)</f>
        <v>84</v>
      </c>
      <c r="H154" s="5">
        <f>ROUND( VLOOKUP(Z154, NPC_Raw_Data!A:L, 9) * VLOOKUP(AA154, NPC_Scaling_Values!A:N, 8),0)</f>
        <v>84</v>
      </c>
      <c r="I154" s="5">
        <v>0.0</v>
      </c>
      <c r="J154" s="5">
        <v>0.0</v>
      </c>
      <c r="K154" s="5">
        <v>0.0</v>
      </c>
      <c r="L154" s="5">
        <f>ROUND( VLOOKUP(Z154, NPC_Raw_Data!A:O, 13),0)</f>
        <v>999</v>
      </c>
      <c r="M154" s="5">
        <f>ROUND( VLOOKUP(Z154, NPC_Raw_Data!A:O, 14),0)</f>
        <v>999</v>
      </c>
      <c r="N154" s="5">
        <f>ROUND( VLOOKUP(Z154, NPC_Raw_Data!A:O, 15),0)</f>
        <v>122</v>
      </c>
      <c r="O154" s="5">
        <f>ROUND( VLOOKUP(Z154, NPC_Raw_Data!A:Q, 16) * VLOOKUP(AA154, NPC_Scaling_Values!A:N, 14),0)</f>
        <v>195</v>
      </c>
      <c r="P154" s="2">
        <f>ROUND( VLOOKUP(Z154, NPC_Raw_Data!A:Q, 17) * VLOOKUP(AA154, NPC_Scaling_Values!A:N, 14),0)</f>
        <v>78</v>
      </c>
      <c r="Q154" s="6">
        <f>VLOOKUP(AA154, NPC_Scaling_Values!A:N, 9)</f>
        <v>2.4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342200.0</v>
      </c>
      <c r="AA154" s="1">
        <v>7014.0</v>
      </c>
      <c r="AB154" s="1">
        <v>7414.0</v>
      </c>
      <c r="AC154" s="8">
        <v>0.0</v>
      </c>
    </row>
    <row r="155">
      <c r="A155" s="2" t="s">
        <v>163</v>
      </c>
      <c r="B155" s="1" t="s">
        <v>164</v>
      </c>
      <c r="C155" s="5">
        <f>ROUND( VLOOKUP(Z155, NPC_Raw_Data!A:D, 4)*VLOOKUP(AA155, NPC_Scaling_Values!A:C, 3) ,0)</f>
        <v>35</v>
      </c>
      <c r="D155" s="5">
        <f>ROUND( VLOOKUP(Z155, NPC_Raw_Data!A:E, 5)*VLOOKUP(AA155, NPC_Scaling_Values!A:D, 4),0)</f>
        <v>100</v>
      </c>
      <c r="E155" s="5">
        <f>ROUND( VLOOKUP(Z155, NPC_Raw_Data!A:L, 6) * VLOOKUP(AA155, NPC_Scaling_Values!A:N, 5),0)</f>
        <v>207</v>
      </c>
      <c r="F155" s="5">
        <f>ROUND( VLOOKUP(Z155, NPC_Raw_Data!A:L, 7) * VLOOKUP(AA155, NPC_Scaling_Values!A:N, 6),0)</f>
        <v>161</v>
      </c>
      <c r="G155" s="5">
        <f>ROUND( VLOOKUP(Z155, NPC_Raw_Data!A:L, 8) * VLOOKUP(AA155, NPC_Scaling_Values!A:N, 7),0)</f>
        <v>142</v>
      </c>
      <c r="H155" s="5">
        <f>ROUND( VLOOKUP(Z155, NPC_Raw_Data!A:L, 9) * VLOOKUP(AA155, NPC_Scaling_Values!A:N, 8),0)</f>
        <v>262</v>
      </c>
      <c r="I155" s="5">
        <v>0.0</v>
      </c>
      <c r="J155" s="5">
        <v>-30.0</v>
      </c>
      <c r="K155" s="5">
        <v>25.0</v>
      </c>
      <c r="L155" s="5">
        <f>ROUND( VLOOKUP(Z155, NPC_Raw_Data!A:O, 13),0)</f>
        <v>999</v>
      </c>
      <c r="M155" s="5">
        <f>ROUND( VLOOKUP(Z155, NPC_Raw_Data!A:O, 14),0)</f>
        <v>999</v>
      </c>
      <c r="N155" s="5">
        <f>ROUND( VLOOKUP(Z155, NPC_Raw_Data!A:O, 15),0)</f>
        <v>999</v>
      </c>
      <c r="O155" s="5">
        <f>ROUND( VLOOKUP(Z155, NPC_Raw_Data!A:Q, 16) * VLOOKUP(AA155, NPC_Scaling_Values!A:N, 14),0)</f>
        <v>174</v>
      </c>
      <c r="P155" s="2">
        <f>ROUND( VLOOKUP(Z155, NPC_Raw_Data!A:Q, 17) * VLOOKUP(AA155, NPC_Scaling_Values!A:N, 14),0)</f>
        <v>70</v>
      </c>
      <c r="Q155" s="6">
        <f>VLOOKUP(AA155, NPC_Scaling_Values!A:N, 9)</f>
        <v>2.2</v>
      </c>
      <c r="R155" s="1">
        <v>1.0</v>
      </c>
      <c r="S155" s="1">
        <v>-1.0</v>
      </c>
      <c r="T155" s="7" t="b">
        <v>1</v>
      </c>
      <c r="U155" s="7" t="b">
        <v>0</v>
      </c>
      <c r="V155" s="7" t="b">
        <v>0</v>
      </c>
      <c r="Z155" s="1">
        <v>294000.0</v>
      </c>
      <c r="AA155" s="1">
        <v>7012.0</v>
      </c>
      <c r="AB155" s="1">
        <v>7412.0</v>
      </c>
      <c r="AC155" s="8">
        <v>0.0</v>
      </c>
    </row>
    <row r="156">
      <c r="A156" s="1" t="s">
        <v>165</v>
      </c>
      <c r="B156" s="1" t="s">
        <v>166</v>
      </c>
      <c r="C156" s="5">
        <f>ROUND( VLOOKUP(Z156, NPC_Raw_Data!A:D, 4)*VLOOKUP(AA156, NPC_Scaling_Values!A:C, 3) ,0)</f>
        <v>1726</v>
      </c>
      <c r="D156" s="5">
        <f>ROUND( VLOOKUP(Z156, NPC_Raw_Data!A:E, 5)*VLOOKUP(AA156, NPC_Scaling_Values!A:D, 4),0)</f>
        <v>3000</v>
      </c>
      <c r="E156" s="5">
        <f>ROUND( VLOOKUP(Z156, NPC_Raw_Data!A:L, 6) * VLOOKUP(AA156, NPC_Scaling_Values!A:N, 5),0)</f>
        <v>210</v>
      </c>
      <c r="F156" s="5">
        <f>ROUND( VLOOKUP(Z156, NPC_Raw_Data!A:L, 7) * VLOOKUP(AA156, NPC_Scaling_Values!A:N, 6),0)</f>
        <v>130</v>
      </c>
      <c r="G156" s="5">
        <f>ROUND( VLOOKUP(Z156, NPC_Raw_Data!A:L, 8) * VLOOKUP(AA156, NPC_Scaling_Values!A:N, 7),0)</f>
        <v>189</v>
      </c>
      <c r="H156" s="5">
        <f>ROUND( VLOOKUP(Z156, NPC_Raw_Data!A:L, 9) * VLOOKUP(AA156, NPC_Scaling_Values!A:N, 8),0)</f>
        <v>158</v>
      </c>
      <c r="I156" s="5">
        <v>0.0</v>
      </c>
      <c r="J156" s="5">
        <v>0.0</v>
      </c>
      <c r="K156" s="5">
        <v>0.0</v>
      </c>
      <c r="L156" s="5">
        <f>ROUND( VLOOKUP(Z156, NPC_Raw_Data!A:O, 13),0)</f>
        <v>94</v>
      </c>
      <c r="M156" s="5">
        <f>ROUND( VLOOKUP(Z156, NPC_Raw_Data!A:O, 14),0)</f>
        <v>94</v>
      </c>
      <c r="N156" s="5">
        <f>ROUND( VLOOKUP(Z156, NPC_Raw_Data!A:O, 15),0)</f>
        <v>94</v>
      </c>
      <c r="O156" s="5">
        <f>ROUND( VLOOKUP(Z156, NPC_Raw_Data!A:Q, 16) * VLOOKUP(AA156, NPC_Scaling_Values!A:N, 14),0)</f>
        <v>146</v>
      </c>
      <c r="P156" s="2">
        <f>ROUND( VLOOKUP(Z156, NPC_Raw_Data!A:Q, 17) * VLOOKUP(AA156, NPC_Scaling_Values!A:N, 14),0)</f>
        <v>58</v>
      </c>
      <c r="Q156" s="6">
        <f>VLOOKUP(AA156, NPC_Scaling_Values!A:N, 9)</f>
        <v>1.9</v>
      </c>
      <c r="R156" s="1">
        <v>1.3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286000.0</v>
      </c>
      <c r="AA156" s="1">
        <v>7009.0</v>
      </c>
      <c r="AB156" s="1">
        <v>7409.0</v>
      </c>
      <c r="AC156" s="10">
        <v>5151.0</v>
      </c>
    </row>
    <row r="157">
      <c r="A157" s="1" t="s">
        <v>167</v>
      </c>
      <c r="B157" s="1" t="s">
        <v>166</v>
      </c>
      <c r="C157" s="5">
        <f>ROUND( VLOOKUP(Z157, NPC_Raw_Data!A:D, 4)*VLOOKUP(AA157, NPC_Scaling_Values!A:C, 3) ,0)</f>
        <v>1726</v>
      </c>
      <c r="D157" s="5">
        <f>ROUND( VLOOKUP(Z157, NPC_Raw_Data!A:E, 5)*VLOOKUP(AA157, NPC_Scaling_Values!A:D, 4),0)</f>
        <v>1000</v>
      </c>
      <c r="E157" s="5">
        <f>ROUND( VLOOKUP(Z157, NPC_Raw_Data!A:L, 6) * VLOOKUP(AA157, NPC_Scaling_Values!A:N, 5),0)</f>
        <v>210</v>
      </c>
      <c r="F157" s="5">
        <f>ROUND( VLOOKUP(Z157, NPC_Raw_Data!A:L, 7) * VLOOKUP(AA157, NPC_Scaling_Values!A:N, 6),0)</f>
        <v>130</v>
      </c>
      <c r="G157" s="5">
        <f>ROUND( VLOOKUP(Z157, NPC_Raw_Data!A:L, 8) * VLOOKUP(AA157, NPC_Scaling_Values!A:N, 7),0)</f>
        <v>117</v>
      </c>
      <c r="H157" s="5">
        <f>ROUND( VLOOKUP(Z157, NPC_Raw_Data!A:L, 9) * VLOOKUP(AA157, NPC_Scaling_Values!A:N, 8),0)</f>
        <v>158</v>
      </c>
      <c r="I157" s="5">
        <v>0.0</v>
      </c>
      <c r="J157" s="5">
        <v>0.0</v>
      </c>
      <c r="K157" s="5">
        <v>0.0</v>
      </c>
      <c r="L157" s="5">
        <f>ROUND( VLOOKUP(Z157, NPC_Raw_Data!A:O, 13),0)</f>
        <v>94</v>
      </c>
      <c r="M157" s="5">
        <f>ROUND( VLOOKUP(Z157, NPC_Raw_Data!A:O, 14),0)</f>
        <v>94</v>
      </c>
      <c r="N157" s="5">
        <f>ROUND( VLOOKUP(Z157, NPC_Raw_Data!A:O, 15),0)</f>
        <v>94</v>
      </c>
      <c r="O157" s="5">
        <f>ROUND( VLOOKUP(Z157, NPC_Raw_Data!A:Q, 16) * VLOOKUP(AA157, NPC_Scaling_Values!A:N, 14),0)</f>
        <v>146</v>
      </c>
      <c r="P157" s="2">
        <f>ROUND( VLOOKUP(Z157, NPC_Raw_Data!A:Q, 17) * VLOOKUP(AA157, NPC_Scaling_Values!A:N, 14),0)</f>
        <v>58</v>
      </c>
      <c r="Q157" s="6">
        <f>VLOOKUP(AA157, NPC_Scaling_Values!A:N, 9)</f>
        <v>1.9</v>
      </c>
      <c r="R157" s="1">
        <v>1.3</v>
      </c>
      <c r="S157" s="1">
        <v>-1.0</v>
      </c>
      <c r="T157" s="7" t="b">
        <v>0</v>
      </c>
      <c r="U157" s="7" t="b">
        <v>0</v>
      </c>
      <c r="V157" s="7" t="b">
        <v>0</v>
      </c>
      <c r="Z157" s="1">
        <v>286002.0</v>
      </c>
      <c r="AA157" s="1">
        <v>7009.0</v>
      </c>
      <c r="AB157" s="1">
        <v>7409.0</v>
      </c>
      <c r="AC157" s="10">
        <v>5151.0</v>
      </c>
    </row>
    <row r="158">
      <c r="A158" s="1" t="s">
        <v>73</v>
      </c>
      <c r="B158" s="1" t="s">
        <v>128</v>
      </c>
      <c r="C158" s="5">
        <f>ROUND( VLOOKUP(Z158, NPC_Raw_Data!A:D, 4)*VLOOKUP(AA158, NPC_Scaling_Values!A:C, 3) ,0)</f>
        <v>145</v>
      </c>
      <c r="D158" s="5">
        <f>ROUND( VLOOKUP(Z158, NPC_Raw_Data!A:E, 5)*VLOOKUP(AA158, NPC_Scaling_Values!A:D, 4),0)</f>
        <v>150</v>
      </c>
      <c r="E158" s="5">
        <f>ROUND( VLOOKUP(Z158, NPC_Raw_Data!A:L, 6) * VLOOKUP(AA158, NPC_Scaling_Values!A:N, 5),0)</f>
        <v>212</v>
      </c>
      <c r="F158" s="5">
        <f>ROUND( VLOOKUP(Z158, NPC_Raw_Data!A:L, 7) * VLOOKUP(AA158, NPC_Scaling_Values!A:N, 6),0)</f>
        <v>159</v>
      </c>
      <c r="G158" s="5">
        <f>ROUND( VLOOKUP(Z158, NPC_Raw_Data!A:L, 8) * VLOOKUP(AA158, NPC_Scaling_Values!A:N, 7),0)</f>
        <v>148</v>
      </c>
      <c r="H158" s="5">
        <f>ROUND( VLOOKUP(Z158, NPC_Raw_Data!A:L, 9) * VLOOKUP(AA158, NPC_Scaling_Values!A:N, 8),0)</f>
        <v>148</v>
      </c>
      <c r="I158" s="5">
        <v>0.0</v>
      </c>
      <c r="J158" s="5">
        <v>0.0</v>
      </c>
      <c r="K158" s="5">
        <v>0.0</v>
      </c>
      <c r="L158" s="5">
        <f>ROUND( VLOOKUP(Z158, NPC_Raw_Data!A:O, 13),0)</f>
        <v>76</v>
      </c>
      <c r="M158" s="5">
        <f>ROUND( VLOOKUP(Z158, NPC_Raw_Data!A:O, 14),0)</f>
        <v>76</v>
      </c>
      <c r="N158" s="5">
        <f>ROUND( VLOOKUP(Z158, NPC_Raw_Data!A:O, 15),0)</f>
        <v>76</v>
      </c>
      <c r="O158" s="5">
        <f>ROUND( VLOOKUP(Z158, NPC_Raw_Data!A:Q, 16) * VLOOKUP(AA158, NPC_Scaling_Values!A:N, 14),0)</f>
        <v>65</v>
      </c>
      <c r="P158" s="2">
        <f>ROUND( VLOOKUP(Z158, NPC_Raw_Data!A:Q, 17) * VLOOKUP(AA158, NPC_Scaling_Values!A:N, 14),0)</f>
        <v>52</v>
      </c>
      <c r="Q158" s="6">
        <f>VLOOKUP(AA158, NPC_Scaling_Values!A:N, 9)</f>
        <v>1.7</v>
      </c>
      <c r="R158" s="1">
        <v>1.3</v>
      </c>
      <c r="S158" s="1">
        <v>6.0</v>
      </c>
      <c r="T158" s="7" t="b">
        <v>0</v>
      </c>
      <c r="U158" s="7" t="b">
        <v>0</v>
      </c>
      <c r="V158" s="7" t="b">
        <v>0</v>
      </c>
      <c r="Z158" s="1">
        <v>255031.0</v>
      </c>
      <c r="AA158" s="1">
        <v>7007.0</v>
      </c>
      <c r="AB158" s="1">
        <v>7407.0</v>
      </c>
      <c r="AC158" s="8">
        <v>0.0</v>
      </c>
    </row>
    <row r="159">
      <c r="A159" s="1" t="s">
        <v>72</v>
      </c>
      <c r="B159" s="1" t="s">
        <v>128</v>
      </c>
      <c r="C159" s="5">
        <f>ROUND( VLOOKUP(Z159, NPC_Raw_Data!A:D, 4)*VLOOKUP(AA159, NPC_Scaling_Values!A:C, 3) ,0)</f>
        <v>145</v>
      </c>
      <c r="D159" s="5">
        <f>ROUND( VLOOKUP(Z159, NPC_Raw_Data!A:E, 5)*VLOOKUP(AA159, NPC_Scaling_Values!A:D, 4),0)</f>
        <v>150</v>
      </c>
      <c r="E159" s="5">
        <f>ROUND( VLOOKUP(Z159, NPC_Raw_Data!A:L, 6) * VLOOKUP(AA159, NPC_Scaling_Values!A:N, 5),0)</f>
        <v>212</v>
      </c>
      <c r="F159" s="5">
        <f>ROUND( VLOOKUP(Z159, NPC_Raw_Data!A:L, 7) * VLOOKUP(AA159, NPC_Scaling_Values!A:N, 6),0)</f>
        <v>159</v>
      </c>
      <c r="G159" s="5">
        <f>ROUND( VLOOKUP(Z159, NPC_Raw_Data!A:L, 8) * VLOOKUP(AA159, NPC_Scaling_Values!A:N, 7),0)</f>
        <v>148</v>
      </c>
      <c r="H159" s="5">
        <f>ROUND( VLOOKUP(Z159, NPC_Raw_Data!A:L, 9) * VLOOKUP(AA159, NPC_Scaling_Values!A:N, 8),0)</f>
        <v>148</v>
      </c>
      <c r="I159" s="5">
        <v>0.0</v>
      </c>
      <c r="J159" s="5">
        <v>0.0</v>
      </c>
      <c r="K159" s="5">
        <v>0.0</v>
      </c>
      <c r="L159" s="5">
        <f>ROUND( VLOOKUP(Z159, NPC_Raw_Data!A:O, 13),0)</f>
        <v>76</v>
      </c>
      <c r="M159" s="5">
        <f>ROUND( VLOOKUP(Z159, NPC_Raw_Data!A:O, 14),0)</f>
        <v>76</v>
      </c>
      <c r="N159" s="5">
        <f>ROUND( VLOOKUP(Z159, NPC_Raw_Data!A:O, 15),0)</f>
        <v>76</v>
      </c>
      <c r="O159" s="5">
        <f>ROUND( VLOOKUP(Z159, NPC_Raw_Data!A:Q, 16) * VLOOKUP(AA159, NPC_Scaling_Values!A:N, 14),0)</f>
        <v>65</v>
      </c>
      <c r="P159" s="2">
        <f>ROUND( VLOOKUP(Z159, NPC_Raw_Data!A:Q, 17) * VLOOKUP(AA159, NPC_Scaling_Values!A:N, 14),0)</f>
        <v>52</v>
      </c>
      <c r="Q159" s="6">
        <f>VLOOKUP(AA159, NPC_Scaling_Values!A:N, 9)</f>
        <v>1.7</v>
      </c>
      <c r="R159" s="1">
        <v>1.3</v>
      </c>
      <c r="S159" s="1">
        <v>6.0</v>
      </c>
      <c r="T159" s="7" t="b">
        <v>0</v>
      </c>
      <c r="U159" s="7" t="b">
        <v>0</v>
      </c>
      <c r="V159" s="7" t="b">
        <v>0</v>
      </c>
      <c r="Z159" s="1">
        <v>255032.0</v>
      </c>
      <c r="AA159" s="1">
        <v>7007.0</v>
      </c>
      <c r="AB159" s="1">
        <v>7407.0</v>
      </c>
      <c r="AC159" s="8">
        <v>0.0</v>
      </c>
    </row>
    <row r="160">
      <c r="A160" s="9" t="s">
        <v>168</v>
      </c>
      <c r="B160" s="1" t="s">
        <v>27</v>
      </c>
      <c r="C160" s="5">
        <f>ROUND( VLOOKUP(Z160, NPC_Raw_Data!A:D, 4)*VLOOKUP(AA160, NPC_Scaling_Values!A:C, 3) ,0)</f>
        <v>1506</v>
      </c>
      <c r="D160" s="5">
        <f>ROUND( VLOOKUP(Z160, NPC_Raw_Data!A:E, 5)*VLOOKUP(AA160, NPC_Scaling_Values!A:D, 4),0)</f>
        <v>2000</v>
      </c>
      <c r="E160" s="5">
        <f>ROUND( VLOOKUP(Z160, NPC_Raw_Data!A:L, 6) * VLOOKUP(AA160, NPC_Scaling_Values!A:N, 5),0)</f>
        <v>213</v>
      </c>
      <c r="F160" s="5">
        <f>ROUND( VLOOKUP(Z160, NPC_Raw_Data!A:L, 7) * VLOOKUP(AA160, NPC_Scaling_Values!A:N, 6),0)</f>
        <v>152</v>
      </c>
      <c r="G160" s="5">
        <f>ROUND( VLOOKUP(Z160, NPC_Raw_Data!A:L, 8) * VLOOKUP(AA160, NPC_Scaling_Values!A:N, 7),0)</f>
        <v>152</v>
      </c>
      <c r="H160" s="5">
        <f>ROUND( VLOOKUP(Z160, NPC_Raw_Data!A:L, 9) * VLOOKUP(AA160, NPC_Scaling_Values!A:N, 8),0)</f>
        <v>135</v>
      </c>
      <c r="I160" s="5">
        <v>0.0</v>
      </c>
      <c r="J160" s="5">
        <v>0.0</v>
      </c>
      <c r="K160" s="5">
        <v>0.0</v>
      </c>
      <c r="L160" s="5">
        <f>ROUND( VLOOKUP(Z160, NPC_Raw_Data!A:O, 13),0)</f>
        <v>999</v>
      </c>
      <c r="M160" s="5">
        <f>ROUND( VLOOKUP(Z160, NPC_Raw_Data!A:O, 14),0)</f>
        <v>999</v>
      </c>
      <c r="N160" s="5">
        <f>ROUND( VLOOKUP(Z160, NPC_Raw_Data!A:O, 15),0)</f>
        <v>999</v>
      </c>
      <c r="O160" s="5">
        <f>ROUND( VLOOKUP(Z160, NPC_Raw_Data!A:Q, 16) * VLOOKUP(AA160, NPC_Scaling_Values!A:N, 14),0)</f>
        <v>106</v>
      </c>
      <c r="P160" s="2">
        <f>ROUND( VLOOKUP(Z160, NPC_Raw_Data!A:Q, 17) * VLOOKUP(AA160, NPC_Scaling_Values!A:N, 14),0)</f>
        <v>42</v>
      </c>
      <c r="Q160" s="6">
        <f>VLOOKUP(AA160, NPC_Scaling_Values!A:N, 9)</f>
        <v>1.25</v>
      </c>
      <c r="R160" s="1">
        <v>1.0</v>
      </c>
      <c r="S160" s="1">
        <v>-1.0</v>
      </c>
      <c r="T160" s="7" t="b">
        <v>0</v>
      </c>
      <c r="U160" s="7" t="b">
        <v>0</v>
      </c>
      <c r="V160" s="7" t="b">
        <v>0</v>
      </c>
      <c r="Z160" s="1">
        <v>230001.0</v>
      </c>
      <c r="AA160" s="1">
        <v>7003.0</v>
      </c>
      <c r="AB160" s="1">
        <v>7403.0</v>
      </c>
      <c r="AC160" s="8">
        <v>0.0</v>
      </c>
    </row>
    <row r="161">
      <c r="A161" s="1" t="s">
        <v>169</v>
      </c>
      <c r="B161" s="1" t="s">
        <v>55</v>
      </c>
      <c r="C161" s="5">
        <f>ROUND( VLOOKUP(Z161, NPC_Raw_Data!A:D, 4)*VLOOKUP(AA161, NPC_Scaling_Values!A:C, 3) ,0)</f>
        <v>497</v>
      </c>
      <c r="D161" s="5">
        <f>ROUND( VLOOKUP(Z161, NPC_Raw_Data!A:E, 5)*VLOOKUP(AA161, NPC_Scaling_Values!A:D, 4),0)</f>
        <v>800</v>
      </c>
      <c r="E161" s="5">
        <f>ROUND( VLOOKUP(Z161, NPC_Raw_Data!A:L, 6) * VLOOKUP(AA161, NPC_Scaling_Values!A:N, 5),0)</f>
        <v>214</v>
      </c>
      <c r="F161" s="5">
        <f>ROUND( VLOOKUP(Z161, NPC_Raw_Data!A:L, 7) * VLOOKUP(AA161, NPC_Scaling_Values!A:N, 6),0)</f>
        <v>142</v>
      </c>
      <c r="G161" s="5">
        <f>ROUND( VLOOKUP(Z161, NPC_Raw_Data!A:L, 8) * VLOOKUP(AA161, NPC_Scaling_Values!A:N, 7),0)</f>
        <v>159</v>
      </c>
      <c r="H161" s="5">
        <f>ROUND( VLOOKUP(Z161, NPC_Raw_Data!A:L, 9) * VLOOKUP(AA161, NPC_Scaling_Values!A:N, 8),0)</f>
        <v>177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14),0)</f>
        <v>178</v>
      </c>
      <c r="P161" s="2">
        <f>ROUND( VLOOKUP(Z161, NPC_Raw_Data!A:Q, 17) * VLOOKUP(AA161, NPC_Scaling_Values!A:N, 14),0)</f>
        <v>44</v>
      </c>
      <c r="Q161" s="6">
        <f>VLOOKUP(AA161, NPC_Scaling_Values!A:N, 9)</f>
        <v>1.375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279000.0</v>
      </c>
      <c r="AA161" s="1">
        <v>7004.0</v>
      </c>
      <c r="AB161" s="1">
        <v>7404.0</v>
      </c>
      <c r="AC161" s="8">
        <v>0.0</v>
      </c>
    </row>
    <row r="162">
      <c r="A162" s="9" t="s">
        <v>129</v>
      </c>
      <c r="B162" s="1" t="s">
        <v>35</v>
      </c>
      <c r="C162" s="5">
        <f>ROUND( VLOOKUP(Z162, NPC_Raw_Data!A:D, 4)*VLOOKUP(AA162, NPC_Scaling_Values!A:C, 3) ,0)</f>
        <v>217</v>
      </c>
      <c r="D162" s="5">
        <f>ROUND( VLOOKUP(Z162, NPC_Raw_Data!A:E, 5)*VLOOKUP(AA162, NPC_Scaling_Values!A:D, 4),0)</f>
        <v>1000</v>
      </c>
      <c r="E162" s="5">
        <f>ROUND( VLOOKUP(Z162, NPC_Raw_Data!A:L, 6) * VLOOKUP(AA162, NPC_Scaling_Values!A:N, 5),0)</f>
        <v>214</v>
      </c>
      <c r="F162" s="5">
        <f>ROUND( VLOOKUP(Z162, NPC_Raw_Data!A:L, 7) * VLOOKUP(AA162, NPC_Scaling_Values!A:N, 6),0)</f>
        <v>428</v>
      </c>
      <c r="G162" s="5">
        <f>ROUND( VLOOKUP(Z162, NPC_Raw_Data!A:L, 8) * VLOOKUP(AA162, NPC_Scaling_Values!A:N, 7),0)</f>
        <v>129</v>
      </c>
      <c r="H162" s="5">
        <f>ROUND( VLOOKUP(Z162, NPC_Raw_Data!A:L, 9) * VLOOKUP(AA162, NPC_Scaling_Values!A:N, 8),0)</f>
        <v>129</v>
      </c>
      <c r="I162" s="5">
        <v>0.0</v>
      </c>
      <c r="J162" s="5">
        <v>0.0</v>
      </c>
      <c r="K162" s="5">
        <v>0.0</v>
      </c>
      <c r="L162" s="5">
        <f>ROUND( VLOOKUP(Z162, NPC_Raw_Data!A:O, 13),0)</f>
        <v>107</v>
      </c>
      <c r="M162" s="5">
        <f>ROUND( VLOOKUP(Z162, NPC_Raw_Data!A:O, 14),0)</f>
        <v>107</v>
      </c>
      <c r="N162" s="5">
        <f>ROUND( VLOOKUP(Z162, NPC_Raw_Data!A:O, 15),0)</f>
        <v>107</v>
      </c>
      <c r="O162" s="5">
        <f>ROUND( VLOOKUP(Z162, NPC_Raw_Data!A:Q, 16) * VLOOKUP(AA162, NPC_Scaling_Values!A:N, 14),0)</f>
        <v>111</v>
      </c>
      <c r="P162" s="2">
        <f>ROUND( VLOOKUP(Z162, NPC_Raw_Data!A:Q, 17) * VLOOKUP(AA162, NPC_Scaling_Values!A:N, 14),0)</f>
        <v>44</v>
      </c>
      <c r="Q162" s="6">
        <f>VLOOKUP(AA162, NPC_Scaling_Values!A:N, 9)</f>
        <v>1.375</v>
      </c>
      <c r="R162" s="1">
        <v>1.5</v>
      </c>
      <c r="S162" s="1">
        <v>-1.0</v>
      </c>
      <c r="T162" s="7" t="b">
        <v>0</v>
      </c>
      <c r="U162" s="7" t="b">
        <v>0</v>
      </c>
      <c r="V162" s="7" t="b">
        <v>0</v>
      </c>
      <c r="Z162" s="1">
        <v>237002.0</v>
      </c>
      <c r="AA162" s="1">
        <v>7004.0</v>
      </c>
      <c r="AB162" s="1">
        <v>7404.0</v>
      </c>
      <c r="AC162" s="8">
        <v>0.0</v>
      </c>
    </row>
    <row r="163">
      <c r="A163" s="2" t="s">
        <v>170</v>
      </c>
      <c r="B163" s="13" t="s">
        <v>32</v>
      </c>
      <c r="C163" s="5">
        <f>ROUND( VLOOKUP(Z163, NPC_Raw_Data!A:D, 4)*VLOOKUP(AA163, NPC_Scaling_Values!A:C, 3) ,0)</f>
        <v>300</v>
      </c>
      <c r="D163" s="5">
        <f>ROUND( VLOOKUP(Z163, NPC_Raw_Data!A:E, 5)*VLOOKUP(AA163, NPC_Scaling_Values!A:D, 4),0)</f>
        <v>700</v>
      </c>
      <c r="E163" s="5">
        <f>ROUND( VLOOKUP(Z163, NPC_Raw_Data!A:L, 6) * VLOOKUP(AA163, NPC_Scaling_Values!A:N, 5),0)</f>
        <v>216</v>
      </c>
      <c r="F163" s="5">
        <f>ROUND( VLOOKUP(Z163, NPC_Raw_Data!A:L, 7) * VLOOKUP(AA163, NPC_Scaling_Values!A:N, 6),0)</f>
        <v>288</v>
      </c>
      <c r="G163" s="5">
        <f>ROUND( VLOOKUP(Z163, NPC_Raw_Data!A:L, 8) * VLOOKUP(AA163, NPC_Scaling_Values!A:N, 7),0)</f>
        <v>192</v>
      </c>
      <c r="H163" s="5">
        <f>ROUND( VLOOKUP(Z163, NPC_Raw_Data!A:L, 9) * VLOOKUP(AA163, NPC_Scaling_Values!A:N, 8),0)</f>
        <v>198</v>
      </c>
      <c r="I163" s="5">
        <v>0.0</v>
      </c>
      <c r="J163" s="5">
        <v>0.0</v>
      </c>
      <c r="K163" s="5">
        <v>0.0</v>
      </c>
      <c r="L163" s="5">
        <f>ROUND( VLOOKUP(Z163, NPC_Raw_Data!A:O, 13),0)</f>
        <v>199</v>
      </c>
      <c r="M163" s="5">
        <f>ROUND( VLOOKUP(Z163, NPC_Raw_Data!A:O, 14),0)</f>
        <v>199</v>
      </c>
      <c r="N163" s="5">
        <f>ROUND( VLOOKUP(Z163, NPC_Raw_Data!A:O, 15),0)</f>
        <v>72</v>
      </c>
      <c r="O163" s="5">
        <f>ROUND( VLOOKUP(Z163, NPC_Raw_Data!A:Q, 16) * VLOOKUP(AA163, NPC_Scaling_Values!A:N, 14),0)</f>
        <v>195</v>
      </c>
      <c r="P163" s="2">
        <f>ROUND( VLOOKUP(Z163, NPC_Raw_Data!A:Q, 17) * VLOOKUP(AA163, NPC_Scaling_Values!A:N, 14),0)</f>
        <v>78</v>
      </c>
      <c r="Q163" s="6">
        <f>VLOOKUP(AA163, NPC_Scaling_Values!A:N, 9)</f>
        <v>2.4</v>
      </c>
      <c r="R163" s="1">
        <v>1.3</v>
      </c>
      <c r="S163" s="1">
        <v>6.0</v>
      </c>
      <c r="T163" s="7" t="b">
        <v>0</v>
      </c>
      <c r="U163" s="7" t="b">
        <v>0</v>
      </c>
      <c r="V163" s="7" t="b">
        <v>0</v>
      </c>
      <c r="Z163" s="1">
        <v>416000.0</v>
      </c>
      <c r="AA163" s="1">
        <v>7014.0</v>
      </c>
      <c r="AB163" s="1">
        <v>7414.0</v>
      </c>
      <c r="AC163" s="8">
        <v>0.0</v>
      </c>
    </row>
    <row r="164">
      <c r="A164" s="1" t="s">
        <v>171</v>
      </c>
      <c r="B164" s="13" t="s">
        <v>32</v>
      </c>
      <c r="C164" s="5">
        <f>ROUND( VLOOKUP(Z164, NPC_Raw_Data!A:D, 4)*VLOOKUP(AA164, NPC_Scaling_Values!A:C, 3) ,0)</f>
        <v>300</v>
      </c>
      <c r="D164" s="5">
        <f>ROUND( VLOOKUP(Z164, NPC_Raw_Data!A:E, 5)*VLOOKUP(AA164, NPC_Scaling_Values!A:D, 4),0)</f>
        <v>700</v>
      </c>
      <c r="E164" s="5">
        <f>ROUND( VLOOKUP(Z164, NPC_Raw_Data!A:L, 6) * VLOOKUP(AA164, NPC_Scaling_Values!A:N, 5),0)</f>
        <v>216</v>
      </c>
      <c r="F164" s="5">
        <f>ROUND( VLOOKUP(Z164, NPC_Raw_Data!A:L, 7) * VLOOKUP(AA164, NPC_Scaling_Values!A:N, 6),0)</f>
        <v>288</v>
      </c>
      <c r="G164" s="5">
        <f>ROUND( VLOOKUP(Z164, NPC_Raw_Data!A:L, 8) * VLOOKUP(AA164, NPC_Scaling_Values!A:N, 7),0)</f>
        <v>192</v>
      </c>
      <c r="H164" s="5">
        <f>ROUND( VLOOKUP(Z164, NPC_Raw_Data!A:L, 9) * VLOOKUP(AA164, NPC_Scaling_Values!A:N, 8),0)</f>
        <v>198</v>
      </c>
      <c r="I164" s="5">
        <v>0.0</v>
      </c>
      <c r="J164" s="5">
        <v>0.0</v>
      </c>
      <c r="K164" s="5">
        <v>0.0</v>
      </c>
      <c r="L164" s="5">
        <f>ROUND( VLOOKUP(Z164, NPC_Raw_Data!A:O, 13),0)</f>
        <v>199</v>
      </c>
      <c r="M164" s="5">
        <f>ROUND( VLOOKUP(Z164, NPC_Raw_Data!A:O, 14),0)</f>
        <v>199</v>
      </c>
      <c r="N164" s="5">
        <f>ROUND( VLOOKUP(Z164, NPC_Raw_Data!A:O, 15),0)</f>
        <v>72</v>
      </c>
      <c r="O164" s="5">
        <f>ROUND( VLOOKUP(Z164, NPC_Raw_Data!A:Q, 16) * VLOOKUP(AA164, NPC_Scaling_Values!A:N, 14),0)</f>
        <v>195</v>
      </c>
      <c r="P164" s="2">
        <f>ROUND( VLOOKUP(Z164, NPC_Raw_Data!A:Q, 17) * VLOOKUP(AA164, NPC_Scaling_Values!A:N, 14),0)</f>
        <v>78</v>
      </c>
      <c r="Q164" s="6">
        <f>VLOOKUP(AA164, NPC_Scaling_Values!A:N, 9)</f>
        <v>2.4</v>
      </c>
      <c r="R164" s="1">
        <v>1.3</v>
      </c>
      <c r="S164" s="1">
        <v>10.0</v>
      </c>
      <c r="T164" s="7" t="b">
        <v>0</v>
      </c>
      <c r="U164" s="7" t="b">
        <v>0</v>
      </c>
      <c r="V164" s="7" t="b">
        <v>0</v>
      </c>
      <c r="Z164" s="1">
        <v>416001.0</v>
      </c>
      <c r="AA164" s="1">
        <v>7014.0</v>
      </c>
      <c r="AB164" s="1">
        <v>7414.0</v>
      </c>
      <c r="AC164" s="8">
        <v>7100.0</v>
      </c>
    </row>
    <row r="165">
      <c r="A165" s="2" t="s">
        <v>172</v>
      </c>
      <c r="B165" s="13" t="s">
        <v>32</v>
      </c>
      <c r="C165" s="5">
        <f>ROUND( VLOOKUP(Z165, NPC_Raw_Data!A:D, 4)*VLOOKUP(AA165, NPC_Scaling_Values!A:C, 3) ,0)</f>
        <v>300</v>
      </c>
      <c r="D165" s="5">
        <f>ROUND( VLOOKUP(Z165, NPC_Raw_Data!A:E, 5)*VLOOKUP(AA165, NPC_Scaling_Values!A:D, 4),0)</f>
        <v>900</v>
      </c>
      <c r="E165" s="5">
        <f>ROUND( VLOOKUP(Z165, NPC_Raw_Data!A:L, 6) * VLOOKUP(AA165, NPC_Scaling_Values!A:N, 5),0)</f>
        <v>216</v>
      </c>
      <c r="F165" s="5">
        <f>ROUND( VLOOKUP(Z165, NPC_Raw_Data!A:L, 7) * VLOOKUP(AA165, NPC_Scaling_Values!A:N, 6),0)</f>
        <v>288</v>
      </c>
      <c r="G165" s="5">
        <f>ROUND( VLOOKUP(Z165, NPC_Raw_Data!A:L, 8) * VLOOKUP(AA165, NPC_Scaling_Values!A:N, 7),0)</f>
        <v>192</v>
      </c>
      <c r="H165" s="5">
        <f>ROUND( VLOOKUP(Z165, NPC_Raw_Data!A:L, 9) * VLOOKUP(AA165, NPC_Scaling_Values!A:N, 8),0)</f>
        <v>198</v>
      </c>
      <c r="I165" s="5">
        <v>0.0</v>
      </c>
      <c r="J165" s="5">
        <v>0.0</v>
      </c>
      <c r="K165" s="5">
        <v>0.0</v>
      </c>
      <c r="L165" s="5">
        <f>ROUND( VLOOKUP(Z165, NPC_Raw_Data!A:O, 13),0)</f>
        <v>199</v>
      </c>
      <c r="M165" s="5">
        <f>ROUND( VLOOKUP(Z165, NPC_Raw_Data!A:O, 14),0)</f>
        <v>199</v>
      </c>
      <c r="N165" s="5">
        <f>ROUND( VLOOKUP(Z165, NPC_Raw_Data!A:O, 15),0)</f>
        <v>72</v>
      </c>
      <c r="O165" s="5">
        <f>ROUND( VLOOKUP(Z165, NPC_Raw_Data!A:Q, 16) * VLOOKUP(AA165, NPC_Scaling_Values!A:N, 14),0)</f>
        <v>195</v>
      </c>
      <c r="P165" s="2">
        <f>ROUND( VLOOKUP(Z165, NPC_Raw_Data!A:Q, 17) * VLOOKUP(AA165, NPC_Scaling_Values!A:N, 14),0)</f>
        <v>78</v>
      </c>
      <c r="Q165" s="6">
        <f>VLOOKUP(AA165, NPC_Scaling_Values!A:N, 9)</f>
        <v>2.4</v>
      </c>
      <c r="R165" s="1">
        <v>1.3</v>
      </c>
      <c r="S165" s="1">
        <v>6.0</v>
      </c>
      <c r="T165" s="7" t="b">
        <v>0</v>
      </c>
      <c r="U165" s="7" t="b">
        <v>0</v>
      </c>
      <c r="V165" s="7" t="b">
        <v>0</v>
      </c>
      <c r="Z165" s="1">
        <v>416020.0</v>
      </c>
      <c r="AA165" s="1">
        <v>7014.0</v>
      </c>
      <c r="AB165" s="1">
        <v>7414.0</v>
      </c>
      <c r="AC165" s="10">
        <v>5582.0</v>
      </c>
    </row>
    <row r="166">
      <c r="A166" s="2" t="s">
        <v>173</v>
      </c>
      <c r="B166" s="1" t="s">
        <v>53</v>
      </c>
      <c r="C166" s="5">
        <f>ROUND( VLOOKUP(Z166, NPC_Raw_Data!A:D, 4)*VLOOKUP(AA166, NPC_Scaling_Values!A:C, 3) ,0)</f>
        <v>167</v>
      </c>
      <c r="D166" s="5">
        <f>ROUND( VLOOKUP(Z166, NPC_Raw_Data!A:E, 5)*VLOOKUP(AA166, NPC_Scaling_Values!A:D, 4),0)</f>
        <v>100</v>
      </c>
      <c r="E166" s="5">
        <f>ROUND( VLOOKUP(Z166, NPC_Raw_Data!A:L, 6) * VLOOKUP(AA166, NPC_Scaling_Values!A:N, 5),0)</f>
        <v>216</v>
      </c>
      <c r="F166" s="5">
        <f>ROUND( VLOOKUP(Z166, NPC_Raw_Data!A:L, 7) * VLOOKUP(AA166, NPC_Scaling_Values!A:N, 6),0)</f>
        <v>167</v>
      </c>
      <c r="G166" s="5">
        <f>ROUND( VLOOKUP(Z166, NPC_Raw_Data!A:L, 8) * VLOOKUP(AA166, NPC_Scaling_Values!A:N, 7),0)</f>
        <v>1188</v>
      </c>
      <c r="H166" s="5">
        <f>ROUND( VLOOKUP(Z166, NPC_Raw_Data!A:L, 9) * VLOOKUP(AA166, NPC_Scaling_Values!A:N, 8),0)</f>
        <v>178</v>
      </c>
      <c r="I166" s="5">
        <v>0.0</v>
      </c>
      <c r="J166" s="5">
        <v>0.0</v>
      </c>
      <c r="K166" s="5">
        <v>0.0</v>
      </c>
      <c r="L166" s="5">
        <f>ROUND( VLOOKUP(Z166, NPC_Raw_Data!A:O, 13),0)</f>
        <v>103</v>
      </c>
      <c r="M166" s="5">
        <f>ROUND( VLOOKUP(Z166, NPC_Raw_Data!A:O, 14),0)</f>
        <v>103</v>
      </c>
      <c r="N166" s="5">
        <f>ROUND( VLOOKUP(Z166, NPC_Raw_Data!A:O, 15),0)</f>
        <v>103</v>
      </c>
      <c r="O166" s="5">
        <f>ROUND( VLOOKUP(Z166, NPC_Raw_Data!A:Q, 16) * VLOOKUP(AA166, NPC_Scaling_Values!A:N, 14),0)</f>
        <v>138</v>
      </c>
      <c r="P166" s="2">
        <f>ROUND( VLOOKUP(Z166, NPC_Raw_Data!A:Q, 17) * VLOOKUP(AA166, NPC_Scaling_Values!A:N, 14),0)</f>
        <v>55</v>
      </c>
      <c r="Q166" s="6">
        <f>VLOOKUP(AA166, NPC_Scaling_Values!A:N, 9)</f>
        <v>1.8</v>
      </c>
      <c r="R166" s="1">
        <v>1.0</v>
      </c>
      <c r="S166" s="1">
        <v>6.0</v>
      </c>
      <c r="T166" s="7" t="b">
        <v>0</v>
      </c>
      <c r="U166" s="7" t="b">
        <v>0</v>
      </c>
      <c r="V166" s="7" t="b">
        <v>0</v>
      </c>
      <c r="Z166" s="1">
        <v>340000.0</v>
      </c>
      <c r="AA166" s="1">
        <v>7008.0</v>
      </c>
      <c r="AB166" s="1">
        <v>7408.0</v>
      </c>
      <c r="AC166" s="8">
        <v>0.0</v>
      </c>
    </row>
    <row r="167">
      <c r="A167" s="9" t="s">
        <v>174</v>
      </c>
      <c r="B167" s="1" t="s">
        <v>46</v>
      </c>
      <c r="C167" s="5">
        <f>ROUND( VLOOKUP(Z167, NPC_Raw_Data!A:D, 4)*VLOOKUP(AA167, NPC_Scaling_Values!A:C, 3) ,0)</f>
        <v>650</v>
      </c>
      <c r="D167" s="5">
        <f>ROUND( VLOOKUP(Z167, NPC_Raw_Data!A:E, 5)*VLOOKUP(AA167, NPC_Scaling_Values!A:D, 4),0)</f>
        <v>1000</v>
      </c>
      <c r="E167" s="5">
        <f>ROUND( VLOOKUP(Z167, NPC_Raw_Data!A:L, 6) * VLOOKUP(AA167, NPC_Scaling_Values!A:N, 5),0)</f>
        <v>219</v>
      </c>
      <c r="F167" s="5">
        <f>ROUND( VLOOKUP(Z167, NPC_Raw_Data!A:L, 7) * VLOOKUP(AA167, NPC_Scaling_Values!A:N, 6),0)</f>
        <v>141</v>
      </c>
      <c r="G167" s="5">
        <f>ROUND( VLOOKUP(Z167, NPC_Raw_Data!A:L, 8) * VLOOKUP(AA167, NPC_Scaling_Values!A:N, 7),0)</f>
        <v>219</v>
      </c>
      <c r="H167" s="5">
        <f>ROUND( VLOOKUP(Z167, NPC_Raw_Data!A:L, 9) * VLOOKUP(AA167, NPC_Scaling_Values!A:N, 8),0)</f>
        <v>174</v>
      </c>
      <c r="I167" s="5">
        <v>-25.0</v>
      </c>
      <c r="J167" s="5">
        <v>25.0</v>
      </c>
      <c r="K167" s="5">
        <v>0.0</v>
      </c>
      <c r="L167" s="5">
        <f>ROUND( VLOOKUP(Z167, NPC_Raw_Data!A:O, 13),0)</f>
        <v>203</v>
      </c>
      <c r="M167" s="5">
        <f>ROUND( VLOOKUP(Z167, NPC_Raw_Data!A:O, 14),0)</f>
        <v>203</v>
      </c>
      <c r="N167" s="5">
        <f>ROUND( VLOOKUP(Z167, NPC_Raw_Data!A:O, 15),0)</f>
        <v>86</v>
      </c>
      <c r="O167" s="5">
        <f>ROUND( VLOOKUP(Z167, NPC_Raw_Data!A:Q, 16) * VLOOKUP(AA167, NPC_Scaling_Values!A:N, 14),0)</f>
        <v>195</v>
      </c>
      <c r="P167" s="2">
        <f>ROUND( VLOOKUP(Z167, NPC_Raw_Data!A:Q, 17) * VLOOKUP(AA167, NPC_Scaling_Values!A:N, 14),0)</f>
        <v>78</v>
      </c>
      <c r="Q167" s="6">
        <f>VLOOKUP(AA167, NPC_Scaling_Values!A:N, 9)</f>
        <v>2.4</v>
      </c>
      <c r="R167" s="1">
        <v>1.0</v>
      </c>
      <c r="S167" s="1">
        <v>-1.0</v>
      </c>
      <c r="T167" s="7" t="b">
        <v>0</v>
      </c>
      <c r="U167" s="7" t="b">
        <v>0</v>
      </c>
      <c r="V167" s="7" t="b">
        <v>0</v>
      </c>
      <c r="Z167" s="1">
        <v>324000.0</v>
      </c>
      <c r="AA167" s="1">
        <v>7014.0</v>
      </c>
      <c r="AB167" s="1">
        <v>7414.0</v>
      </c>
      <c r="AC167" s="8">
        <v>0.0</v>
      </c>
    </row>
    <row r="168">
      <c r="A168" s="9" t="s">
        <v>175</v>
      </c>
      <c r="B168" s="1" t="s">
        <v>46</v>
      </c>
      <c r="C168" s="5">
        <f>ROUND( VLOOKUP(Z168, NPC_Raw_Data!A:D, 4)*VLOOKUP(AA168, NPC_Scaling_Values!A:C, 3) ,0)</f>
        <v>650</v>
      </c>
      <c r="D168" s="5">
        <f>ROUND( VLOOKUP(Z168, NPC_Raw_Data!A:E, 5)*VLOOKUP(AA168, NPC_Scaling_Values!A:D, 4),0)</f>
        <v>1000</v>
      </c>
      <c r="E168" s="5">
        <f>ROUND( VLOOKUP(Z168, NPC_Raw_Data!A:L, 6) * VLOOKUP(AA168, NPC_Scaling_Values!A:N, 5),0)</f>
        <v>219</v>
      </c>
      <c r="F168" s="5">
        <f>ROUND( VLOOKUP(Z168, NPC_Raw_Data!A:L, 7) * VLOOKUP(AA168, NPC_Scaling_Values!A:N, 6),0)</f>
        <v>141</v>
      </c>
      <c r="G168" s="5">
        <f>ROUND( VLOOKUP(Z168, NPC_Raw_Data!A:L, 8) * VLOOKUP(AA168, NPC_Scaling_Values!A:N, 7),0)</f>
        <v>219</v>
      </c>
      <c r="H168" s="5">
        <f>ROUND( VLOOKUP(Z168, NPC_Raw_Data!A:L, 9) * VLOOKUP(AA168, NPC_Scaling_Values!A:N, 8),0)</f>
        <v>174</v>
      </c>
      <c r="I168" s="5">
        <v>-25.0</v>
      </c>
      <c r="J168" s="5">
        <v>25.0</v>
      </c>
      <c r="K168" s="5">
        <v>0.0</v>
      </c>
      <c r="L168" s="5">
        <f>ROUND( VLOOKUP(Z168, NPC_Raw_Data!A:O, 13),0)</f>
        <v>203</v>
      </c>
      <c r="M168" s="5">
        <f>ROUND( VLOOKUP(Z168, NPC_Raw_Data!A:O, 14),0)</f>
        <v>203</v>
      </c>
      <c r="N168" s="5">
        <f>ROUND( VLOOKUP(Z168, NPC_Raw_Data!A:O, 15),0)</f>
        <v>86</v>
      </c>
      <c r="O168" s="5">
        <f>ROUND( VLOOKUP(Z168, NPC_Raw_Data!A:Q, 16) * VLOOKUP(AA168, NPC_Scaling_Values!A:N, 14),0)</f>
        <v>195</v>
      </c>
      <c r="P168" s="2">
        <f>ROUND( VLOOKUP(Z168, NPC_Raw_Data!A:Q, 17) * VLOOKUP(AA168, NPC_Scaling_Values!A:N, 14),0)</f>
        <v>78</v>
      </c>
      <c r="Q168" s="6">
        <f>VLOOKUP(AA168, NPC_Scaling_Values!A:N, 9)</f>
        <v>2.4</v>
      </c>
      <c r="R168" s="1">
        <v>1.0</v>
      </c>
      <c r="S168" s="1">
        <v>-1.0</v>
      </c>
      <c r="T168" s="7" t="b">
        <v>0</v>
      </c>
      <c r="U168" s="7" t="b">
        <v>0</v>
      </c>
      <c r="V168" s="7" t="b">
        <v>0</v>
      </c>
      <c r="Z168" s="1">
        <v>324001.0</v>
      </c>
      <c r="AA168" s="1">
        <v>7014.0</v>
      </c>
      <c r="AB168" s="1">
        <v>7414.0</v>
      </c>
      <c r="AC168" s="10">
        <v>7100.0</v>
      </c>
    </row>
    <row r="169">
      <c r="A169" s="1" t="s">
        <v>176</v>
      </c>
      <c r="B169" s="1" t="s">
        <v>39</v>
      </c>
      <c r="C169" s="5">
        <f>ROUND( VLOOKUP(Z169, NPC_Raw_Data!A:D, 4)*VLOOKUP(AA169, NPC_Scaling_Values!A:C, 3) ,0)</f>
        <v>1812</v>
      </c>
      <c r="D169" s="5">
        <f>ROUND( VLOOKUP(Z169, NPC_Raw_Data!A:E, 5)*VLOOKUP(AA169, NPC_Scaling_Values!A:D, 4),0)</f>
        <v>3000</v>
      </c>
      <c r="E169" s="5">
        <f>ROUND( VLOOKUP(Z169, NPC_Raw_Data!A:L, 6) * VLOOKUP(AA169, NPC_Scaling_Values!A:N, 5),0)</f>
        <v>221</v>
      </c>
      <c r="F169" s="5">
        <f>ROUND( VLOOKUP(Z169, NPC_Raw_Data!A:L, 7) * VLOOKUP(AA169, NPC_Scaling_Values!A:N, 6),0)</f>
        <v>138</v>
      </c>
      <c r="G169" s="5">
        <f>ROUND( VLOOKUP(Z169, NPC_Raw_Data!A:L, 8) * VLOOKUP(AA169, NPC_Scaling_Values!A:N, 7),0)</f>
        <v>123</v>
      </c>
      <c r="H169" s="5">
        <f>ROUND( VLOOKUP(Z169, NPC_Raw_Data!A:L, 9) * VLOOKUP(AA169, NPC_Scaling_Values!A:N, 8),0)</f>
        <v>167</v>
      </c>
      <c r="I169" s="5">
        <v>0.0</v>
      </c>
      <c r="J169" s="5">
        <v>0.0</v>
      </c>
      <c r="K169" s="5">
        <v>0.0</v>
      </c>
      <c r="L169" s="5">
        <f>ROUND( VLOOKUP(Z169, NPC_Raw_Data!A:O, 13),0)</f>
        <v>94</v>
      </c>
      <c r="M169" s="5">
        <f>ROUND( VLOOKUP(Z169, NPC_Raw_Data!A:O, 14),0)</f>
        <v>94</v>
      </c>
      <c r="N169" s="5">
        <f>ROUND( VLOOKUP(Z169, NPC_Raw_Data!A:O, 15),0)</f>
        <v>94</v>
      </c>
      <c r="O169" s="5">
        <f>ROUND( VLOOKUP(Z169, NPC_Raw_Data!A:Q, 16) * VLOOKUP(AA169, NPC_Scaling_Values!A:N, 14),0)</f>
        <v>154</v>
      </c>
      <c r="P169" s="2">
        <f>ROUND( VLOOKUP(Z169, NPC_Raw_Data!A:Q, 17) * VLOOKUP(AA169, NPC_Scaling_Values!A:N, 14),0)</f>
        <v>62</v>
      </c>
      <c r="Q169" s="6">
        <f>VLOOKUP(AA169, NPC_Scaling_Values!A:N, 9)</f>
        <v>2</v>
      </c>
      <c r="R169" s="1">
        <v>1.3</v>
      </c>
      <c r="S169" s="1">
        <v>-1.0</v>
      </c>
      <c r="T169" s="7" t="b">
        <v>0</v>
      </c>
      <c r="U169" s="7" t="b">
        <v>0</v>
      </c>
      <c r="V169" s="7" t="b">
        <v>0</v>
      </c>
      <c r="Z169" s="1">
        <v>286001.0</v>
      </c>
      <c r="AA169" s="1">
        <v>7010.0</v>
      </c>
      <c r="AB169" s="1">
        <v>7410.0</v>
      </c>
      <c r="AC169" s="10">
        <v>5151.0</v>
      </c>
    </row>
    <row r="170">
      <c r="A170" s="1" t="s">
        <v>177</v>
      </c>
      <c r="B170" s="1" t="s">
        <v>41</v>
      </c>
      <c r="C170" s="5">
        <f>ROUND( VLOOKUP(Z170, NPC_Raw_Data!A:D, 4)*VLOOKUP(AA170, NPC_Scaling_Values!A:C, 3) ,0)</f>
        <v>238</v>
      </c>
      <c r="D170" s="5">
        <f>ROUND( VLOOKUP(Z170, NPC_Raw_Data!A:E, 5)*VLOOKUP(AA170, NPC_Scaling_Values!A:D, 4),0)</f>
        <v>400</v>
      </c>
      <c r="E170" s="5">
        <f>ROUND( VLOOKUP(Z170, NPC_Raw_Data!A:L, 6) * VLOOKUP(AA170, NPC_Scaling_Values!A:N, 5),0)</f>
        <v>222</v>
      </c>
      <c r="F170" s="5">
        <f>ROUND( VLOOKUP(Z170, NPC_Raw_Data!A:L, 7) * VLOOKUP(AA170, NPC_Scaling_Values!A:N, 6),0)</f>
        <v>168</v>
      </c>
      <c r="G170" s="5">
        <f>ROUND( VLOOKUP(Z170, NPC_Raw_Data!A:L, 8) * VLOOKUP(AA170, NPC_Scaling_Values!A:N, 7),0)</f>
        <v>132</v>
      </c>
      <c r="H170" s="5">
        <f>ROUND( VLOOKUP(Z170, NPC_Raw_Data!A:L, 9) * VLOOKUP(AA170, NPC_Scaling_Values!A:N, 8),0)</f>
        <v>168</v>
      </c>
      <c r="I170" s="5">
        <v>-25.0</v>
      </c>
      <c r="J170" s="5">
        <v>0.0</v>
      </c>
      <c r="K170" s="5">
        <v>0.0</v>
      </c>
      <c r="L170" s="5">
        <f>ROUND( VLOOKUP(Z170, NPC_Raw_Data!A:O, 13),0)</f>
        <v>340</v>
      </c>
      <c r="M170" s="5">
        <f>ROUND( VLOOKUP(Z170, NPC_Raw_Data!A:O, 14),0)</f>
        <v>340</v>
      </c>
      <c r="N170" s="5">
        <f>ROUND( VLOOKUP(Z170, NPC_Raw_Data!A:O, 15),0)</f>
        <v>60</v>
      </c>
      <c r="O170" s="5">
        <f>ROUND( VLOOKUP(Z170, NPC_Raw_Data!A:Q, 16) * VLOOKUP(AA170, NPC_Scaling_Values!A:N, 14),0)</f>
        <v>195</v>
      </c>
      <c r="P170" s="2">
        <f>ROUND( VLOOKUP(Z170, NPC_Raw_Data!A:Q, 17) * VLOOKUP(AA170, NPC_Scaling_Values!A:N, 14),0)</f>
        <v>78</v>
      </c>
      <c r="Q170" s="6">
        <f>VLOOKUP(AA170, NPC_Scaling_Values!A:N, 9)</f>
        <v>2.4</v>
      </c>
      <c r="R170" s="1">
        <v>1.0</v>
      </c>
      <c r="S170" s="1">
        <v>-1.0</v>
      </c>
      <c r="T170" s="7" t="b">
        <v>0</v>
      </c>
      <c r="U170" s="7" t="b">
        <v>0</v>
      </c>
      <c r="V170" s="7" t="b">
        <v>0</v>
      </c>
      <c r="Z170" s="1">
        <v>120300.0</v>
      </c>
      <c r="AA170" s="1">
        <v>7014.0</v>
      </c>
      <c r="AB170" s="1">
        <v>7414.0</v>
      </c>
      <c r="AC170" s="8">
        <v>0.0</v>
      </c>
    </row>
    <row r="171">
      <c r="A171" s="9" t="s">
        <v>178</v>
      </c>
      <c r="B171" s="1" t="s">
        <v>41</v>
      </c>
      <c r="C171" s="5">
        <f>ROUND( VLOOKUP(Z171, NPC_Raw_Data!A:D, 4)*VLOOKUP(AA171, NPC_Scaling_Values!A:C, 3) ,0)</f>
        <v>335</v>
      </c>
      <c r="D171" s="5">
        <f>ROUND( VLOOKUP(Z171, NPC_Raw_Data!A:E, 5)*VLOOKUP(AA171, NPC_Scaling_Values!A:D, 4),0)</f>
        <v>500</v>
      </c>
      <c r="E171" s="5">
        <f>ROUND( VLOOKUP(Z171, NPC_Raw_Data!A:L, 6) * VLOOKUP(AA171, NPC_Scaling_Values!A:N, 5),0)</f>
        <v>225</v>
      </c>
      <c r="F171" s="5">
        <f>ROUND( VLOOKUP(Z171, NPC_Raw_Data!A:L, 7) * VLOOKUP(AA171, NPC_Scaling_Values!A:N, 6),0)</f>
        <v>192</v>
      </c>
      <c r="G171" s="5">
        <f>ROUND( VLOOKUP(Z171, NPC_Raw_Data!A:L, 8) * VLOOKUP(AA171, NPC_Scaling_Values!A:N, 7),0)</f>
        <v>147</v>
      </c>
      <c r="H171" s="5">
        <f>ROUND( VLOOKUP(Z171, NPC_Raw_Data!A:L, 9) * VLOOKUP(AA171, NPC_Scaling_Values!A:N, 8),0)</f>
        <v>168</v>
      </c>
      <c r="I171" s="5">
        <v>-25.0</v>
      </c>
      <c r="J171" s="5">
        <v>25.0</v>
      </c>
      <c r="K171" s="5">
        <v>0.0</v>
      </c>
      <c r="L171" s="5">
        <f>ROUND( VLOOKUP(Z171, NPC_Raw_Data!A:O, 13),0)</f>
        <v>104</v>
      </c>
      <c r="M171" s="5">
        <f>ROUND( VLOOKUP(Z171, NPC_Raw_Data!A:O, 14),0)</f>
        <v>104</v>
      </c>
      <c r="N171" s="5">
        <f>ROUND( VLOOKUP(Z171, NPC_Raw_Data!A:O, 15),0)</f>
        <v>104</v>
      </c>
      <c r="O171" s="5">
        <f>ROUND( VLOOKUP(Z171, NPC_Raw_Data!A:Q, 16) * VLOOKUP(AA171, NPC_Scaling_Values!A:N, 14),0)</f>
        <v>195</v>
      </c>
      <c r="P171" s="2">
        <f>ROUND( VLOOKUP(Z171, NPC_Raw_Data!A:Q, 17) * VLOOKUP(AA171, NPC_Scaling_Values!A:N, 14),0)</f>
        <v>78</v>
      </c>
      <c r="Q171" s="6">
        <f>VLOOKUP(AA171, NPC_Scaling_Values!A:N, 9)</f>
        <v>2.4</v>
      </c>
      <c r="R171" s="1">
        <v>3.0</v>
      </c>
      <c r="S171" s="1">
        <v>-1.0</v>
      </c>
      <c r="T171" s="7" t="b">
        <v>0</v>
      </c>
      <c r="U171" s="7" t="b">
        <v>0</v>
      </c>
      <c r="V171" s="7" t="b">
        <v>0</v>
      </c>
      <c r="Z171" s="1">
        <v>283010.0</v>
      </c>
      <c r="AA171" s="1">
        <v>7014.0</v>
      </c>
      <c r="AB171" s="1">
        <v>7414.0</v>
      </c>
      <c r="AC171" s="8">
        <v>0.0</v>
      </c>
    </row>
    <row r="172">
      <c r="A172" s="9" t="s">
        <v>179</v>
      </c>
      <c r="B172" s="1" t="s">
        <v>39</v>
      </c>
      <c r="C172" s="5">
        <f>ROUND( VLOOKUP(Z172, NPC_Raw_Data!A:D, 4)*VLOOKUP(AA172, NPC_Scaling_Values!A:C, 3) ,0)</f>
        <v>420</v>
      </c>
      <c r="D172" s="5">
        <f>ROUND( VLOOKUP(Z172, NPC_Raw_Data!A:E, 5)*VLOOKUP(AA172, NPC_Scaling_Values!A:D, 4),0)</f>
        <v>500</v>
      </c>
      <c r="E172" s="5">
        <f>ROUND( VLOOKUP(Z172, NPC_Raw_Data!A:L, 6) * VLOOKUP(AA172, NPC_Scaling_Values!A:N, 5),0)</f>
        <v>226</v>
      </c>
      <c r="F172" s="5">
        <f>ROUND( VLOOKUP(Z172, NPC_Raw_Data!A:L, 7) * VLOOKUP(AA172, NPC_Scaling_Values!A:N, 6),0)</f>
        <v>216</v>
      </c>
      <c r="G172" s="5">
        <f>ROUND( VLOOKUP(Z172, NPC_Raw_Data!A:L, 8) * VLOOKUP(AA172, NPC_Scaling_Values!A:N, 7),0)</f>
        <v>167</v>
      </c>
      <c r="H172" s="5">
        <f>ROUND( VLOOKUP(Z172, NPC_Raw_Data!A:L, 9) * VLOOKUP(AA172, NPC_Scaling_Values!A:N, 8),0)</f>
        <v>512</v>
      </c>
      <c r="I172" s="5">
        <v>0.0</v>
      </c>
      <c r="J172" s="5">
        <v>0.0</v>
      </c>
      <c r="K172" s="5">
        <v>0.0</v>
      </c>
      <c r="L172" s="5">
        <f>ROUND( VLOOKUP(Z172, NPC_Raw_Data!A:O, 13),0)</f>
        <v>100</v>
      </c>
      <c r="M172" s="5">
        <f>ROUND( VLOOKUP(Z172, NPC_Raw_Data!A:O, 14),0)</f>
        <v>100</v>
      </c>
      <c r="N172" s="5">
        <f>ROUND( VLOOKUP(Z172, NPC_Raw_Data!A:O, 15),0)</f>
        <v>100</v>
      </c>
      <c r="O172" s="5">
        <f>ROUND( VLOOKUP(Z172, NPC_Raw_Data!A:Q, 16) * VLOOKUP(AA172, NPC_Scaling_Values!A:N, 14),0)</f>
        <v>154</v>
      </c>
      <c r="P172" s="2">
        <f>ROUND( VLOOKUP(Z172, NPC_Raw_Data!A:Q, 17) * VLOOKUP(AA172, NPC_Scaling_Values!A:N, 14),0)</f>
        <v>62</v>
      </c>
      <c r="Q172" s="6">
        <f>VLOOKUP(AA172, NPC_Scaling_Values!A:N, 9)</f>
        <v>2</v>
      </c>
      <c r="R172" s="1">
        <v>1.5</v>
      </c>
      <c r="S172" s="1">
        <v>-1.0</v>
      </c>
      <c r="T172" s="7" t="b">
        <v>0</v>
      </c>
      <c r="U172" s="7" t="b">
        <v>0</v>
      </c>
      <c r="V172" s="7" t="b">
        <v>0</v>
      </c>
      <c r="Z172" s="1">
        <v>226000.0</v>
      </c>
      <c r="AA172" s="1">
        <v>7010.0</v>
      </c>
      <c r="AB172" s="1">
        <v>7410.0</v>
      </c>
      <c r="AC172" s="8">
        <v>0.0</v>
      </c>
    </row>
    <row r="173">
      <c r="A173" s="1" t="s">
        <v>96</v>
      </c>
      <c r="B173" s="2" t="s">
        <v>97</v>
      </c>
      <c r="C173" s="5">
        <f>ROUND( VLOOKUP(Z173, NPC_Raw_Data!A:D, 4)*VLOOKUP(AA173, NPC_Scaling_Values!A:C, 3) ,0)</f>
        <v>87</v>
      </c>
      <c r="D173" s="5">
        <f>ROUND( VLOOKUP(Z173, NPC_Raw_Data!A:E, 5)*VLOOKUP(AA173, NPC_Scaling_Values!A:D, 4),0)</f>
        <v>100</v>
      </c>
      <c r="E173" s="5">
        <f>ROUND( VLOOKUP(Z173, NPC_Raw_Data!A:L, 6) * VLOOKUP(AA173, NPC_Scaling_Values!A:N, 5),0)</f>
        <v>227</v>
      </c>
      <c r="F173" s="5">
        <f>ROUND( VLOOKUP(Z173, NPC_Raw_Data!A:L, 7) * VLOOKUP(AA173, NPC_Scaling_Values!A:N, 6),0)</f>
        <v>170</v>
      </c>
      <c r="G173" s="5">
        <f>ROUND( VLOOKUP(Z173, NPC_Raw_Data!A:L, 8) * VLOOKUP(AA173, NPC_Scaling_Values!A:N, 7),0)</f>
        <v>159</v>
      </c>
      <c r="H173" s="5">
        <f>ROUND( VLOOKUP(Z173, NPC_Raw_Data!A:L, 9) * VLOOKUP(AA173, NPC_Scaling_Values!A:N, 8),0)</f>
        <v>227</v>
      </c>
      <c r="I173" s="5">
        <v>0.0</v>
      </c>
      <c r="J173" s="5">
        <v>0.0</v>
      </c>
      <c r="K173" s="5">
        <v>0.0</v>
      </c>
      <c r="L173" s="5">
        <f>ROUND( VLOOKUP(Z173, NPC_Raw_Data!A:O, 13),0)</f>
        <v>135</v>
      </c>
      <c r="M173" s="5">
        <f>ROUND( VLOOKUP(Z173, NPC_Raw_Data!A:O, 14),0)</f>
        <v>135</v>
      </c>
      <c r="N173" s="5">
        <f>ROUND( VLOOKUP(Z173, NPC_Raw_Data!A:O, 15),0)</f>
        <v>999</v>
      </c>
      <c r="O173" s="5">
        <f>ROUND( VLOOKUP(Z173, NPC_Raw_Data!A:Q, 16) * VLOOKUP(AA173, NPC_Scaling_Values!A:N, 14),0)</f>
        <v>111</v>
      </c>
      <c r="P173" s="2">
        <f>ROUND( VLOOKUP(Z173, NPC_Raw_Data!A:Q, 17) * VLOOKUP(AA173, NPC_Scaling_Values!A:N, 14),0)</f>
        <v>44</v>
      </c>
      <c r="Q173" s="6">
        <f>VLOOKUP(AA173, NPC_Scaling_Values!A:N, 9)</f>
        <v>1.375</v>
      </c>
      <c r="R173" s="1">
        <v>1.0</v>
      </c>
      <c r="S173" s="1">
        <v>-1.0</v>
      </c>
      <c r="T173" s="7" t="b">
        <v>0</v>
      </c>
      <c r="U173" s="7" t="b">
        <v>0</v>
      </c>
      <c r="V173" s="7" t="b">
        <v>0</v>
      </c>
      <c r="Z173" s="1">
        <v>349003.0</v>
      </c>
      <c r="AA173" s="1">
        <v>7004.0</v>
      </c>
      <c r="AB173" s="1">
        <v>7404.0</v>
      </c>
      <c r="AC173" s="8">
        <v>0.0</v>
      </c>
    </row>
    <row r="174">
      <c r="A174" s="1" t="s">
        <v>98</v>
      </c>
      <c r="B174" s="2" t="s">
        <v>97</v>
      </c>
      <c r="C174" s="5">
        <f>ROUND( VLOOKUP(Z174, NPC_Raw_Data!A:D, 4)*VLOOKUP(AA174, NPC_Scaling_Values!A:C, 3) ,0)</f>
        <v>87</v>
      </c>
      <c r="D174" s="5">
        <f>ROUND( VLOOKUP(Z174, NPC_Raw_Data!A:E, 5)*VLOOKUP(AA174, NPC_Scaling_Values!A:D, 4),0)</f>
        <v>100</v>
      </c>
      <c r="E174" s="5">
        <f>ROUND( VLOOKUP(Z174, NPC_Raw_Data!A:L, 6) * VLOOKUP(AA174, NPC_Scaling_Values!A:N, 5),0)</f>
        <v>227</v>
      </c>
      <c r="F174" s="5">
        <f>ROUND( VLOOKUP(Z174, NPC_Raw_Data!A:L, 7) * VLOOKUP(AA174, NPC_Scaling_Values!A:N, 6),0)</f>
        <v>170</v>
      </c>
      <c r="G174" s="5">
        <f>ROUND( VLOOKUP(Z174, NPC_Raw_Data!A:L, 8) * VLOOKUP(AA174, NPC_Scaling_Values!A:N, 7),0)</f>
        <v>159</v>
      </c>
      <c r="H174" s="5">
        <f>ROUND( VLOOKUP(Z174, NPC_Raw_Data!A:L, 9) * VLOOKUP(AA174, NPC_Scaling_Values!A:N, 8),0)</f>
        <v>227</v>
      </c>
      <c r="I174" s="5">
        <v>0.0</v>
      </c>
      <c r="J174" s="5">
        <v>0.0</v>
      </c>
      <c r="K174" s="5">
        <v>0.0</v>
      </c>
      <c r="L174" s="5">
        <f>ROUND( VLOOKUP(Z174, NPC_Raw_Data!A:O, 13),0)</f>
        <v>135</v>
      </c>
      <c r="M174" s="5">
        <f>ROUND( VLOOKUP(Z174, NPC_Raw_Data!A:O, 14),0)</f>
        <v>135</v>
      </c>
      <c r="N174" s="5">
        <f>ROUND( VLOOKUP(Z174, NPC_Raw_Data!A:O, 15),0)</f>
        <v>999</v>
      </c>
      <c r="O174" s="5">
        <f>ROUND( VLOOKUP(Z174, NPC_Raw_Data!A:Q, 16) * VLOOKUP(AA174, NPC_Scaling_Values!A:N, 14),0)</f>
        <v>111</v>
      </c>
      <c r="P174" s="2">
        <f>ROUND( VLOOKUP(Z174, NPC_Raw_Data!A:Q, 17) * VLOOKUP(AA174, NPC_Scaling_Values!A:N, 14),0)</f>
        <v>44</v>
      </c>
      <c r="Q174" s="6">
        <f>VLOOKUP(AA174, NPC_Scaling_Values!A:N, 9)</f>
        <v>1.375</v>
      </c>
      <c r="R174" s="1">
        <v>1.0</v>
      </c>
      <c r="S174" s="1">
        <v>-1.0</v>
      </c>
      <c r="T174" s="7" t="b">
        <v>0</v>
      </c>
      <c r="U174" s="7" t="b">
        <v>0</v>
      </c>
      <c r="V174" s="7" t="b">
        <v>0</v>
      </c>
      <c r="Z174" s="1">
        <v>349053.0</v>
      </c>
      <c r="AA174" s="1">
        <v>7004.0</v>
      </c>
      <c r="AB174" s="1">
        <v>7404.0</v>
      </c>
      <c r="AC174" s="10">
        <v>7100.0</v>
      </c>
    </row>
    <row r="175">
      <c r="A175" s="1" t="s">
        <v>102</v>
      </c>
      <c r="B175" s="1" t="s">
        <v>37</v>
      </c>
      <c r="C175" s="5">
        <f>ROUND( VLOOKUP(Z175, NPC_Raw_Data!A:D, 4)*VLOOKUP(AA175, NPC_Scaling_Values!A:C, 3) ,0)</f>
        <v>193</v>
      </c>
      <c r="D175" s="5">
        <f>ROUND( VLOOKUP(Z175, NPC_Raw_Data!A:E, 5)*VLOOKUP(AA175, NPC_Scaling_Values!A:D, 4),0)</f>
        <v>400</v>
      </c>
      <c r="E175" s="5">
        <f>ROUND( VLOOKUP(Z175, NPC_Raw_Data!A:L, 6) * VLOOKUP(AA175, NPC_Scaling_Values!A:N, 5),0)</f>
        <v>227</v>
      </c>
      <c r="F175" s="5">
        <f>ROUND( VLOOKUP(Z175, NPC_Raw_Data!A:L, 7) * VLOOKUP(AA175, NPC_Scaling_Values!A:N, 6),0)</f>
        <v>180</v>
      </c>
      <c r="G175" s="5">
        <f>ROUND( VLOOKUP(Z175, NPC_Raw_Data!A:L, 8) * VLOOKUP(AA175, NPC_Scaling_Values!A:N, 7),0)</f>
        <v>137</v>
      </c>
      <c r="H175" s="5">
        <f>ROUND( VLOOKUP(Z175, NPC_Raw_Data!A:L, 9) * VLOOKUP(AA175, NPC_Scaling_Values!A:N, 8),0)</f>
        <v>169</v>
      </c>
      <c r="I175" s="5">
        <v>0.0</v>
      </c>
      <c r="J175" s="5">
        <v>0.0</v>
      </c>
      <c r="K175" s="5">
        <v>0.0</v>
      </c>
      <c r="L175" s="5">
        <f>ROUND( VLOOKUP(Z175, NPC_Raw_Data!A:O, 13),0)</f>
        <v>111</v>
      </c>
      <c r="M175" s="5">
        <f>ROUND( VLOOKUP(Z175, NPC_Raw_Data!A:O, 14),0)</f>
        <v>111</v>
      </c>
      <c r="N175" s="5">
        <f>ROUND( VLOOKUP(Z175, NPC_Raw_Data!A:O, 15),0)</f>
        <v>93</v>
      </c>
      <c r="O175" s="5">
        <f>ROUND( VLOOKUP(Z175, NPC_Raw_Data!A:Q, 16) * VLOOKUP(AA175, NPC_Scaling_Values!A:N, 14),0)</f>
        <v>174</v>
      </c>
      <c r="P175" s="2">
        <f>ROUND( VLOOKUP(Z175, NPC_Raw_Data!A:Q, 17) * VLOOKUP(AA175, NPC_Scaling_Values!A:N, 14),0)</f>
        <v>70</v>
      </c>
      <c r="Q175" s="6">
        <f>VLOOKUP(AA175, NPC_Scaling_Values!A:N, 9)</f>
        <v>2.2</v>
      </c>
      <c r="R175" s="1">
        <v>1.5</v>
      </c>
      <c r="S175" s="1">
        <v>-1.0</v>
      </c>
      <c r="T175" s="7" t="b">
        <v>0</v>
      </c>
      <c r="U175" s="7" t="b">
        <v>0</v>
      </c>
      <c r="V175" s="7" t="b">
        <v>0</v>
      </c>
      <c r="Z175" s="1">
        <v>327001.0</v>
      </c>
      <c r="AA175" s="1">
        <v>7012.0</v>
      </c>
      <c r="AB175" s="1">
        <v>7412.0</v>
      </c>
      <c r="AC175" s="8">
        <v>0.0</v>
      </c>
    </row>
    <row r="176">
      <c r="A176" s="9" t="s">
        <v>180</v>
      </c>
      <c r="B176" s="1" t="s">
        <v>164</v>
      </c>
      <c r="C176" s="5">
        <f>ROUND( VLOOKUP(Z176, NPC_Raw_Data!A:D, 4)*VLOOKUP(AA176, NPC_Scaling_Values!A:C, 3) ,0)</f>
        <v>506</v>
      </c>
      <c r="D176" s="5">
        <f>ROUND( VLOOKUP(Z176, NPC_Raw_Data!A:E, 5)*VLOOKUP(AA176, NPC_Scaling_Values!A:D, 4),0)</f>
        <v>1000</v>
      </c>
      <c r="E176" s="5">
        <f>ROUND( VLOOKUP(Z176, NPC_Raw_Data!A:L, 6) * VLOOKUP(AA176, NPC_Scaling_Values!A:N, 5),0)</f>
        <v>229</v>
      </c>
      <c r="F176" s="5">
        <f>ROUND( VLOOKUP(Z176, NPC_Raw_Data!A:L, 7) * VLOOKUP(AA176, NPC_Scaling_Values!A:N, 6),0)</f>
        <v>194</v>
      </c>
      <c r="G176" s="5">
        <f>ROUND( VLOOKUP(Z176, NPC_Raw_Data!A:L, 8) * VLOOKUP(AA176, NPC_Scaling_Values!A:N, 7),0)</f>
        <v>183</v>
      </c>
      <c r="H176" s="5">
        <f>ROUND( VLOOKUP(Z176, NPC_Raw_Data!A:L, 9) * VLOOKUP(AA176, NPC_Scaling_Values!A:N, 8),0)</f>
        <v>150</v>
      </c>
      <c r="I176" s="5">
        <v>0.0</v>
      </c>
      <c r="J176" s="5">
        <v>0.0</v>
      </c>
      <c r="K176" s="5">
        <v>0.0</v>
      </c>
      <c r="L176" s="5">
        <f>ROUND( VLOOKUP(Z176, NPC_Raw_Data!A:O, 13),0)</f>
        <v>200</v>
      </c>
      <c r="M176" s="5">
        <f>ROUND( VLOOKUP(Z176, NPC_Raw_Data!A:O, 14),0)</f>
        <v>200</v>
      </c>
      <c r="N176" s="5">
        <f>ROUND( VLOOKUP(Z176, NPC_Raw_Data!A:O, 15),0)</f>
        <v>200</v>
      </c>
      <c r="O176" s="5">
        <f>ROUND( VLOOKUP(Z176, NPC_Raw_Data!A:Q, 16) * VLOOKUP(AA176, NPC_Scaling_Values!A:N, 14),0)</f>
        <v>174</v>
      </c>
      <c r="P176" s="2">
        <f>ROUND( VLOOKUP(Z176, NPC_Raw_Data!A:Q, 17) * VLOOKUP(AA176, NPC_Scaling_Values!A:N, 14),0)</f>
        <v>70</v>
      </c>
      <c r="Q176" s="6">
        <f>VLOOKUP(AA176, NPC_Scaling_Values!A:N, 9)</f>
        <v>2.2</v>
      </c>
      <c r="R176" s="1">
        <v>1.0</v>
      </c>
      <c r="S176" s="1">
        <v>-1.0</v>
      </c>
      <c r="T176" s="7" t="b">
        <v>0</v>
      </c>
      <c r="U176" s="7" t="b">
        <v>0</v>
      </c>
      <c r="V176" s="7" t="b">
        <v>0</v>
      </c>
      <c r="Z176" s="1">
        <v>332002.0</v>
      </c>
      <c r="AA176" s="1">
        <v>7012.0</v>
      </c>
      <c r="AB176" s="1">
        <v>7412.0</v>
      </c>
      <c r="AC176" s="8">
        <v>0.0</v>
      </c>
    </row>
    <row r="177">
      <c r="A177" s="9" t="s">
        <v>181</v>
      </c>
      <c r="B177" s="1" t="s">
        <v>27</v>
      </c>
      <c r="C177" s="5">
        <f>ROUND( VLOOKUP(Z177, NPC_Raw_Data!A:D, 4)*VLOOKUP(AA177, NPC_Scaling_Values!A:C, 3) ,0)</f>
        <v>533</v>
      </c>
      <c r="D177" s="5">
        <f>ROUND( VLOOKUP(Z177, NPC_Raw_Data!A:E, 5)*VLOOKUP(AA177, NPC_Scaling_Values!A:D, 4),0)</f>
        <v>800</v>
      </c>
      <c r="E177" s="5">
        <f>ROUND( VLOOKUP(Z177, NPC_Raw_Data!A:L, 6) * VLOOKUP(AA177, NPC_Scaling_Values!A:N, 5),0)</f>
        <v>230</v>
      </c>
      <c r="F177" s="5">
        <f>ROUND( VLOOKUP(Z177, NPC_Raw_Data!A:L, 7) * VLOOKUP(AA177, NPC_Scaling_Values!A:N, 6),0)</f>
        <v>153</v>
      </c>
      <c r="G177" s="5">
        <f>ROUND( VLOOKUP(Z177, NPC_Raw_Data!A:L, 8) * VLOOKUP(AA177, NPC_Scaling_Values!A:N, 7),0)</f>
        <v>171</v>
      </c>
      <c r="H177" s="5">
        <f>ROUND( VLOOKUP(Z177, NPC_Raw_Data!A:L, 9) * VLOOKUP(AA177, NPC_Scaling_Values!A:N, 8),0)</f>
        <v>191</v>
      </c>
      <c r="I177" s="5">
        <v>0.0</v>
      </c>
      <c r="J177" s="5">
        <v>0.0</v>
      </c>
      <c r="K177" s="5">
        <v>0.0</v>
      </c>
      <c r="L177" s="5">
        <f>ROUND( VLOOKUP(Z177, NPC_Raw_Data!A:O, 13),0)</f>
        <v>145</v>
      </c>
      <c r="M177" s="5">
        <f>ROUND( VLOOKUP(Z177, NPC_Raw_Data!A:O, 14),0)</f>
        <v>145</v>
      </c>
      <c r="N177" s="5">
        <f>ROUND( VLOOKUP(Z177, NPC_Raw_Data!A:O, 15),0)</f>
        <v>245</v>
      </c>
      <c r="O177" s="5">
        <f>ROUND( VLOOKUP(Z177, NPC_Raw_Data!A:Q, 16) * VLOOKUP(AA177, NPC_Scaling_Values!A:N, 14),0)</f>
        <v>186</v>
      </c>
      <c r="P177" s="2">
        <f>ROUND( VLOOKUP(Z177, NPC_Raw_Data!A:Q, 17) * VLOOKUP(AA177, NPC_Scaling_Values!A:N, 14),0)</f>
        <v>46</v>
      </c>
      <c r="Q177" s="6">
        <f>VLOOKUP(AA177, NPC_Scaling_Values!A:N, 9)</f>
        <v>1.5</v>
      </c>
      <c r="R177" s="1">
        <v>1.1</v>
      </c>
      <c r="S177" s="1">
        <v>-1.0</v>
      </c>
      <c r="T177" s="7" t="b">
        <v>0</v>
      </c>
      <c r="U177" s="7" t="b">
        <v>1</v>
      </c>
      <c r="V177" s="7" t="b">
        <v>0</v>
      </c>
      <c r="Z177" s="1">
        <v>279001.0</v>
      </c>
      <c r="AA177" s="1">
        <v>7005.0</v>
      </c>
      <c r="AB177" s="1">
        <v>7405.0</v>
      </c>
      <c r="AC177" s="8">
        <v>0.0</v>
      </c>
    </row>
    <row r="178">
      <c r="A178" s="1" t="s">
        <v>182</v>
      </c>
      <c r="B178" s="1" t="s">
        <v>166</v>
      </c>
      <c r="C178" s="5">
        <f>ROUND( VLOOKUP(Z178, NPC_Raw_Data!A:D, 4)*VLOOKUP(AA178, NPC_Scaling_Values!A:C, 3) ,0)</f>
        <v>992</v>
      </c>
      <c r="D178" s="5">
        <f>ROUND( VLOOKUP(Z178, NPC_Raw_Data!A:E, 5)*VLOOKUP(AA178, NPC_Scaling_Values!A:D, 4),0)</f>
        <v>1000</v>
      </c>
      <c r="E178" s="5">
        <f>ROUND( VLOOKUP(Z178, NPC_Raw_Data!A:L, 6) * VLOOKUP(AA178, NPC_Scaling_Values!A:N, 5),0)</f>
        <v>231</v>
      </c>
      <c r="F178" s="5">
        <f>ROUND( VLOOKUP(Z178, NPC_Raw_Data!A:L, 7) * VLOOKUP(AA178, NPC_Scaling_Values!A:N, 6),0)</f>
        <v>161</v>
      </c>
      <c r="G178" s="5">
        <f>ROUND( VLOOKUP(Z178, NPC_Raw_Data!A:L, 8) * VLOOKUP(AA178, NPC_Scaling_Values!A:N, 7),0)</f>
        <v>137</v>
      </c>
      <c r="H178" s="5">
        <f>ROUND( VLOOKUP(Z178, NPC_Raw_Data!A:L, 9) * VLOOKUP(AA178, NPC_Scaling_Values!A:N, 8),0)</f>
        <v>196</v>
      </c>
      <c r="I178" s="5">
        <v>0.0</v>
      </c>
      <c r="J178" s="5">
        <v>0.0</v>
      </c>
      <c r="K178" s="5">
        <v>0.0</v>
      </c>
      <c r="L178" s="5">
        <f>ROUND( VLOOKUP(Z178, NPC_Raw_Data!A:O, 13),0)</f>
        <v>230</v>
      </c>
      <c r="M178" s="5">
        <f>ROUND( VLOOKUP(Z178, NPC_Raw_Data!A:O, 14),0)</f>
        <v>230</v>
      </c>
      <c r="N178" s="5">
        <f>ROUND( VLOOKUP(Z178, NPC_Raw_Data!A:O, 15),0)</f>
        <v>230</v>
      </c>
      <c r="O178" s="5">
        <f>ROUND( VLOOKUP(Z178, NPC_Raw_Data!A:Q, 16) * VLOOKUP(AA178, NPC_Scaling_Values!A:N, 14),0)</f>
        <v>146</v>
      </c>
      <c r="P178" s="2">
        <f>ROUND( VLOOKUP(Z178, NPC_Raw_Data!A:Q, 17) * VLOOKUP(AA178, NPC_Scaling_Values!A:N, 14),0)</f>
        <v>58</v>
      </c>
      <c r="Q178" s="6">
        <f>VLOOKUP(AA178, NPC_Scaling_Values!A:N, 9)</f>
        <v>1.9</v>
      </c>
      <c r="R178" s="1">
        <v>1.0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278000.0</v>
      </c>
      <c r="AA178" s="1">
        <v>7009.0</v>
      </c>
      <c r="AB178" s="1">
        <v>7409.0</v>
      </c>
      <c r="AC178" s="8">
        <v>0.0</v>
      </c>
    </row>
    <row r="179">
      <c r="A179" s="1" t="s">
        <v>54</v>
      </c>
      <c r="B179" s="1" t="s">
        <v>41</v>
      </c>
      <c r="C179" s="5">
        <f>ROUND( VLOOKUP(Z179, NPC_Raw_Data!A:D, 4)*VLOOKUP(AA179, NPC_Scaling_Values!A:C, 3) ,0)</f>
        <v>133</v>
      </c>
      <c r="D179" s="5">
        <f>ROUND( VLOOKUP(Z179, NPC_Raw_Data!A:E, 5)*VLOOKUP(AA179, NPC_Scaling_Values!A:D, 4),0)</f>
        <v>300</v>
      </c>
      <c r="E179" s="5">
        <f>ROUND( VLOOKUP(Z179, NPC_Raw_Data!A:L, 6) * VLOOKUP(AA179, NPC_Scaling_Values!A:N, 5),0)</f>
        <v>231</v>
      </c>
      <c r="F179" s="5">
        <f>ROUND( VLOOKUP(Z179, NPC_Raw_Data!A:L, 7) * VLOOKUP(AA179, NPC_Scaling_Values!A:N, 6),0)</f>
        <v>174</v>
      </c>
      <c r="G179" s="5">
        <f>ROUND( VLOOKUP(Z179, NPC_Raw_Data!A:L, 8) * VLOOKUP(AA179, NPC_Scaling_Values!A:N, 7),0)</f>
        <v>162</v>
      </c>
      <c r="H179" s="5">
        <f>ROUND( VLOOKUP(Z179, NPC_Raw_Data!A:L, 9) * VLOOKUP(AA179, NPC_Scaling_Values!A:N, 8),0)</f>
        <v>174</v>
      </c>
      <c r="I179" s="5">
        <v>0.0</v>
      </c>
      <c r="J179" s="5">
        <v>0.0</v>
      </c>
      <c r="K179" s="5">
        <v>0.0</v>
      </c>
      <c r="L179" s="5">
        <f>ROUND( VLOOKUP(Z179, NPC_Raw_Data!A:O, 13),0)</f>
        <v>66</v>
      </c>
      <c r="M179" s="5">
        <f>ROUND( VLOOKUP(Z179, NPC_Raw_Data!A:O, 14),0)</f>
        <v>66</v>
      </c>
      <c r="N179" s="5">
        <f>ROUND( VLOOKUP(Z179, NPC_Raw_Data!A:O, 15),0)</f>
        <v>66</v>
      </c>
      <c r="O179" s="5">
        <f>ROUND( VLOOKUP(Z179, NPC_Raw_Data!A:Q, 16) * VLOOKUP(AA179, NPC_Scaling_Values!A:N, 14),0)</f>
        <v>98</v>
      </c>
      <c r="P179" s="2">
        <f>ROUND( VLOOKUP(Z179, NPC_Raw_Data!A:Q, 17) * VLOOKUP(AA179, NPC_Scaling_Values!A:N, 14),0)</f>
        <v>78</v>
      </c>
      <c r="Q179" s="6">
        <f>VLOOKUP(AA179, NPC_Scaling_Values!A:N, 9)</f>
        <v>2.4</v>
      </c>
      <c r="R179" s="1">
        <v>1.5</v>
      </c>
      <c r="S179" s="1">
        <v>2.0</v>
      </c>
      <c r="T179" s="7" t="b">
        <v>0</v>
      </c>
      <c r="U179" s="7" t="b">
        <v>0</v>
      </c>
      <c r="V179" s="7" t="b">
        <v>0</v>
      </c>
      <c r="Z179" s="1">
        <v>250010.0</v>
      </c>
      <c r="AA179" s="1">
        <v>7014.0</v>
      </c>
      <c r="AB179" s="1">
        <v>7414.0</v>
      </c>
      <c r="AC179" s="8">
        <v>0.0</v>
      </c>
    </row>
    <row r="180">
      <c r="A180" s="1" t="s">
        <v>56</v>
      </c>
      <c r="B180" s="1" t="s">
        <v>41</v>
      </c>
      <c r="C180" s="5">
        <f>ROUND( VLOOKUP(Z180, NPC_Raw_Data!A:D, 4)*VLOOKUP(AA180, NPC_Scaling_Values!A:C, 3) ,0)</f>
        <v>133</v>
      </c>
      <c r="D180" s="5">
        <f>ROUND( VLOOKUP(Z180, NPC_Raw_Data!A:E, 5)*VLOOKUP(AA180, NPC_Scaling_Values!A:D, 4),0)</f>
        <v>300</v>
      </c>
      <c r="E180" s="5">
        <f>ROUND( VLOOKUP(Z180, NPC_Raw_Data!A:L, 6) * VLOOKUP(AA180, NPC_Scaling_Values!A:N, 5),0)</f>
        <v>231</v>
      </c>
      <c r="F180" s="5">
        <f>ROUND( VLOOKUP(Z180, NPC_Raw_Data!A:L, 7) * VLOOKUP(AA180, NPC_Scaling_Values!A:N, 6),0)</f>
        <v>174</v>
      </c>
      <c r="G180" s="5">
        <f>ROUND( VLOOKUP(Z180, NPC_Raw_Data!A:L, 8) * VLOOKUP(AA180, NPC_Scaling_Values!A:N, 7),0)</f>
        <v>186</v>
      </c>
      <c r="H180" s="5">
        <f>ROUND( VLOOKUP(Z180, NPC_Raw_Data!A:L, 9) * VLOOKUP(AA180, NPC_Scaling_Values!A:N, 8),0)</f>
        <v>174</v>
      </c>
      <c r="I180" s="5">
        <v>0.0</v>
      </c>
      <c r="J180" s="5">
        <v>0.0</v>
      </c>
      <c r="K180" s="5">
        <v>0.0</v>
      </c>
      <c r="L180" s="5">
        <f>ROUND( VLOOKUP(Z180, NPC_Raw_Data!A:O, 13),0)</f>
        <v>66</v>
      </c>
      <c r="M180" s="5">
        <f>ROUND( VLOOKUP(Z180, NPC_Raw_Data!A:O, 14),0)</f>
        <v>66</v>
      </c>
      <c r="N180" s="5">
        <f>ROUND( VLOOKUP(Z180, NPC_Raw_Data!A:O, 15),0)</f>
        <v>66</v>
      </c>
      <c r="O180" s="5">
        <f>ROUND( VLOOKUP(Z180, NPC_Raw_Data!A:Q, 16) * VLOOKUP(AA180, NPC_Scaling_Values!A:N, 14),0)</f>
        <v>98</v>
      </c>
      <c r="P180" s="2">
        <f>ROUND( VLOOKUP(Z180, NPC_Raw_Data!A:Q, 17) * VLOOKUP(AA180, NPC_Scaling_Values!A:N, 14),0)</f>
        <v>78</v>
      </c>
      <c r="Q180" s="6">
        <f>VLOOKUP(AA180, NPC_Scaling_Values!A:N, 9)</f>
        <v>2.4</v>
      </c>
      <c r="R180" s="1">
        <v>1.5</v>
      </c>
      <c r="S180" s="1">
        <v>2.0</v>
      </c>
      <c r="T180" s="7" t="b">
        <v>0</v>
      </c>
      <c r="U180" s="7" t="b">
        <v>0</v>
      </c>
      <c r="V180" s="7" t="b">
        <v>0</v>
      </c>
      <c r="Z180" s="1">
        <v>250011.0</v>
      </c>
      <c r="AA180" s="1">
        <v>7014.0</v>
      </c>
      <c r="AB180" s="1">
        <v>7414.0</v>
      </c>
      <c r="AC180" s="8">
        <v>0.0</v>
      </c>
    </row>
    <row r="181">
      <c r="A181" s="1" t="s">
        <v>58</v>
      </c>
      <c r="B181" s="1" t="s">
        <v>41</v>
      </c>
      <c r="C181" s="5">
        <f>ROUND( VLOOKUP(Z181, NPC_Raw_Data!A:D, 4)*VLOOKUP(AA181, NPC_Scaling_Values!A:C, 3) ,0)</f>
        <v>133</v>
      </c>
      <c r="D181" s="5">
        <f>ROUND( VLOOKUP(Z181, NPC_Raw_Data!A:E, 5)*VLOOKUP(AA181, NPC_Scaling_Values!A:D, 4),0)</f>
        <v>300</v>
      </c>
      <c r="E181" s="5">
        <f>ROUND( VLOOKUP(Z181, NPC_Raw_Data!A:L, 6) * VLOOKUP(AA181, NPC_Scaling_Values!A:N, 5),0)</f>
        <v>231</v>
      </c>
      <c r="F181" s="5">
        <f>ROUND( VLOOKUP(Z181, NPC_Raw_Data!A:L, 7) * VLOOKUP(AA181, NPC_Scaling_Values!A:N, 6),0)</f>
        <v>174</v>
      </c>
      <c r="G181" s="5">
        <f>ROUND( VLOOKUP(Z181, NPC_Raw_Data!A:L, 8) * VLOOKUP(AA181, NPC_Scaling_Values!A:N, 7),0)</f>
        <v>162</v>
      </c>
      <c r="H181" s="5">
        <f>ROUND( VLOOKUP(Z181, NPC_Raw_Data!A:L, 9) * VLOOKUP(AA181, NPC_Scaling_Values!A:N, 8),0)</f>
        <v>174</v>
      </c>
      <c r="I181" s="5">
        <v>0.0</v>
      </c>
      <c r="J181" s="5">
        <v>0.0</v>
      </c>
      <c r="K181" s="5">
        <v>0.0</v>
      </c>
      <c r="L181" s="5">
        <f>ROUND( VLOOKUP(Z181, NPC_Raw_Data!A:O, 13),0)</f>
        <v>66</v>
      </c>
      <c r="M181" s="5">
        <f>ROUND( VLOOKUP(Z181, NPC_Raw_Data!A:O, 14),0)</f>
        <v>66</v>
      </c>
      <c r="N181" s="5">
        <f>ROUND( VLOOKUP(Z181, NPC_Raw_Data!A:O, 15),0)</f>
        <v>66</v>
      </c>
      <c r="O181" s="5">
        <f>ROUND( VLOOKUP(Z181, NPC_Raw_Data!A:Q, 16) * VLOOKUP(AA181, NPC_Scaling_Values!A:N, 14),0)</f>
        <v>98</v>
      </c>
      <c r="P181" s="2">
        <f>ROUND( VLOOKUP(Z181, NPC_Raw_Data!A:Q, 17) * VLOOKUP(AA181, NPC_Scaling_Values!A:N, 14),0)</f>
        <v>78</v>
      </c>
      <c r="Q181" s="6">
        <f>VLOOKUP(AA181, NPC_Scaling_Values!A:N, 9)</f>
        <v>2.4</v>
      </c>
      <c r="R181" s="1">
        <v>1.5</v>
      </c>
      <c r="S181" s="1">
        <v>2.0</v>
      </c>
      <c r="T181" s="7" t="b">
        <v>0</v>
      </c>
      <c r="U181" s="7" t="b">
        <v>0</v>
      </c>
      <c r="V181" s="7" t="b">
        <v>0</v>
      </c>
      <c r="Z181" s="1">
        <v>250012.0</v>
      </c>
      <c r="AA181" s="1">
        <v>7014.0</v>
      </c>
      <c r="AB181" s="1">
        <v>7414.0</v>
      </c>
      <c r="AC181" s="8">
        <v>0.0</v>
      </c>
    </row>
    <row r="182">
      <c r="A182" s="9" t="s">
        <v>183</v>
      </c>
      <c r="B182" s="1" t="s">
        <v>41</v>
      </c>
      <c r="C182" s="5">
        <f>ROUND( VLOOKUP(Z182, NPC_Raw_Data!A:D, 4)*VLOOKUP(AA182, NPC_Scaling_Values!A:C, 3) ,0)</f>
        <v>330</v>
      </c>
      <c r="D182" s="5">
        <f>ROUND( VLOOKUP(Z182, NPC_Raw_Data!A:E, 5)*VLOOKUP(AA182, NPC_Scaling_Values!A:D, 4),0)</f>
        <v>400</v>
      </c>
      <c r="E182" s="5">
        <f>ROUND( VLOOKUP(Z182, NPC_Raw_Data!A:L, 6) * VLOOKUP(AA182, NPC_Scaling_Values!A:N, 5),0)</f>
        <v>231</v>
      </c>
      <c r="F182" s="5">
        <f>ROUND( VLOOKUP(Z182, NPC_Raw_Data!A:L, 7) * VLOOKUP(AA182, NPC_Scaling_Values!A:N, 6),0)</f>
        <v>174</v>
      </c>
      <c r="G182" s="5">
        <f>ROUND( VLOOKUP(Z182, NPC_Raw_Data!A:L, 8) * VLOOKUP(AA182, NPC_Scaling_Values!A:N, 7),0)</f>
        <v>186</v>
      </c>
      <c r="H182" s="5">
        <f>ROUND( VLOOKUP(Z182, NPC_Raw_Data!A:L, 9) * VLOOKUP(AA182, NPC_Scaling_Values!A:N, 8),0)</f>
        <v>174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14),0)</f>
        <v>195</v>
      </c>
      <c r="P182" s="2">
        <f>ROUND( VLOOKUP(Z182, NPC_Raw_Data!A:Q, 17) * VLOOKUP(AA182, NPC_Scaling_Values!A:N, 14),0)</f>
        <v>78</v>
      </c>
      <c r="Q182" s="6">
        <f>VLOOKUP(AA182, NPC_Scaling_Values!A:N, 9)</f>
        <v>2.4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284000.0</v>
      </c>
      <c r="AA182" s="1">
        <v>7014.0</v>
      </c>
      <c r="AB182" s="1">
        <v>7414.0</v>
      </c>
      <c r="AC182" s="8">
        <v>0.0</v>
      </c>
    </row>
    <row r="183">
      <c r="A183" s="1" t="s">
        <v>184</v>
      </c>
      <c r="B183" s="1" t="s">
        <v>41</v>
      </c>
      <c r="C183" s="5">
        <f>ROUND( VLOOKUP(Z183, NPC_Raw_Data!A:D, 4)*VLOOKUP(AA183, NPC_Scaling_Values!A:C, 3) ,0)</f>
        <v>330</v>
      </c>
      <c r="D183" s="5">
        <f>ROUND( VLOOKUP(Z183, NPC_Raw_Data!A:E, 5)*VLOOKUP(AA183, NPC_Scaling_Values!A:D, 4),0)</f>
        <v>400</v>
      </c>
      <c r="E183" s="5">
        <f>ROUND( VLOOKUP(Z183, NPC_Raw_Data!A:L, 6) * VLOOKUP(AA183, NPC_Scaling_Values!A:N, 5),0)</f>
        <v>231</v>
      </c>
      <c r="F183" s="5">
        <f>ROUND( VLOOKUP(Z183, NPC_Raw_Data!A:L, 7) * VLOOKUP(AA183, NPC_Scaling_Values!A:N, 6),0)</f>
        <v>174</v>
      </c>
      <c r="G183" s="5">
        <f>ROUND( VLOOKUP(Z183, NPC_Raw_Data!A:L, 8) * VLOOKUP(AA183, NPC_Scaling_Values!A:N, 7),0)</f>
        <v>162</v>
      </c>
      <c r="H183" s="5">
        <f>ROUND( VLOOKUP(Z183, NPC_Raw_Data!A:L, 9) * VLOOKUP(AA183, NPC_Scaling_Values!A:N, 8),0)</f>
        <v>174</v>
      </c>
      <c r="I183" s="5">
        <v>-25.0</v>
      </c>
      <c r="J183" s="5">
        <v>0.0</v>
      </c>
      <c r="K183" s="5">
        <v>0.0</v>
      </c>
      <c r="L183" s="5">
        <f>ROUND( VLOOKUP(Z183, NPC_Raw_Data!A:O, 13),0)</f>
        <v>92</v>
      </c>
      <c r="M183" s="5">
        <f>ROUND( VLOOKUP(Z183, NPC_Raw_Data!A:O, 14),0)</f>
        <v>92</v>
      </c>
      <c r="N183" s="5">
        <f>ROUND( VLOOKUP(Z183, NPC_Raw_Data!A:O, 15),0)</f>
        <v>92</v>
      </c>
      <c r="O183" s="5">
        <f>ROUND( VLOOKUP(Z183, NPC_Raw_Data!A:Q, 16) * VLOOKUP(AA183, NPC_Scaling_Values!A:N, 14),0)</f>
        <v>195</v>
      </c>
      <c r="P183" s="2">
        <f>ROUND( VLOOKUP(Z183, NPC_Raw_Data!A:Q, 17) * VLOOKUP(AA183, NPC_Scaling_Values!A:N, 14),0)</f>
        <v>78</v>
      </c>
      <c r="Q183" s="6">
        <f>VLOOKUP(AA183, NPC_Scaling_Values!A:N, 9)</f>
        <v>2.4</v>
      </c>
      <c r="R183" s="1">
        <v>1.5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284001.0</v>
      </c>
      <c r="AA183" s="1">
        <v>7014.0</v>
      </c>
      <c r="AB183" s="1">
        <v>7414.0</v>
      </c>
      <c r="AC183" s="8">
        <v>0.0</v>
      </c>
    </row>
    <row r="184">
      <c r="A184" s="1" t="s">
        <v>185</v>
      </c>
      <c r="B184" s="1" t="s">
        <v>41</v>
      </c>
      <c r="C184" s="5">
        <f>ROUND( VLOOKUP(Z184, NPC_Raw_Data!A:D, 4)*VLOOKUP(AA184, NPC_Scaling_Values!A:C, 3) ,0)</f>
        <v>3</v>
      </c>
      <c r="D184" s="5">
        <f>ROUND( VLOOKUP(Z184, NPC_Raw_Data!A:E, 5)*VLOOKUP(AA184, NPC_Scaling_Values!A:D, 4),0)</f>
        <v>400</v>
      </c>
      <c r="E184" s="5">
        <f>ROUND( VLOOKUP(Z184, NPC_Raw_Data!A:L, 6) * VLOOKUP(AA184, NPC_Scaling_Values!A:N, 5),0)</f>
        <v>231</v>
      </c>
      <c r="F184" s="5">
        <f>ROUND( VLOOKUP(Z184, NPC_Raw_Data!A:L, 7) * VLOOKUP(AA184, NPC_Scaling_Values!A:N, 6),0)</f>
        <v>174</v>
      </c>
      <c r="G184" s="5">
        <f>ROUND( VLOOKUP(Z184, NPC_Raw_Data!A:L, 8) * VLOOKUP(AA184, NPC_Scaling_Values!A:N, 7),0)</f>
        <v>162</v>
      </c>
      <c r="H184" s="5">
        <f>ROUND( VLOOKUP(Z184, NPC_Raw_Data!A:L, 9) * VLOOKUP(AA184, NPC_Scaling_Values!A:N, 8),0)</f>
        <v>174</v>
      </c>
      <c r="I184" s="5">
        <v>-25.0</v>
      </c>
      <c r="J184" s="5">
        <v>0.0</v>
      </c>
      <c r="K184" s="5">
        <v>0.0</v>
      </c>
      <c r="L184" s="5">
        <f>ROUND( VLOOKUP(Z184, NPC_Raw_Data!A:O, 13),0)</f>
        <v>92</v>
      </c>
      <c r="M184" s="5">
        <f>ROUND( VLOOKUP(Z184, NPC_Raw_Data!A:O, 14),0)</f>
        <v>92</v>
      </c>
      <c r="N184" s="5">
        <f>ROUND( VLOOKUP(Z184, NPC_Raw_Data!A:O, 15),0)</f>
        <v>92</v>
      </c>
      <c r="O184" s="5">
        <f>ROUND( VLOOKUP(Z184, NPC_Raw_Data!A:Q, 16) * VLOOKUP(AA184, NPC_Scaling_Values!A:N, 14),0)</f>
        <v>195</v>
      </c>
      <c r="P184" s="2">
        <f>ROUND( VLOOKUP(Z184, NPC_Raw_Data!A:Q, 17) * VLOOKUP(AA184, NPC_Scaling_Values!A:N, 14),0)</f>
        <v>78</v>
      </c>
      <c r="Q184" s="6">
        <f>VLOOKUP(AA184, NPC_Scaling_Values!A:N, 9)</f>
        <v>2.4</v>
      </c>
      <c r="R184" s="1">
        <v>1.5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284002.0</v>
      </c>
      <c r="AA184" s="1">
        <v>7014.0</v>
      </c>
      <c r="AB184" s="1">
        <v>7414.0</v>
      </c>
      <c r="AC184" s="8">
        <v>0.0</v>
      </c>
    </row>
    <row r="185">
      <c r="A185" s="9" t="s">
        <v>186</v>
      </c>
      <c r="B185" s="1" t="s">
        <v>41</v>
      </c>
      <c r="C185" s="5">
        <f>ROUND( VLOOKUP(Z185, NPC_Raw_Data!A:D, 4)*VLOOKUP(AA185, NPC_Scaling_Values!A:C, 3) ,0)</f>
        <v>330</v>
      </c>
      <c r="D185" s="5">
        <f>ROUND( VLOOKUP(Z185, NPC_Raw_Data!A:E, 5)*VLOOKUP(AA185, NPC_Scaling_Values!A:D, 4),0)</f>
        <v>400</v>
      </c>
      <c r="E185" s="5">
        <f>ROUND( VLOOKUP(Z185, NPC_Raw_Data!A:L, 6) * VLOOKUP(AA185, NPC_Scaling_Values!A:N, 5),0)</f>
        <v>231</v>
      </c>
      <c r="F185" s="5">
        <f>ROUND( VLOOKUP(Z185, NPC_Raw_Data!A:L, 7) * VLOOKUP(AA185, NPC_Scaling_Values!A:N, 6),0)</f>
        <v>174</v>
      </c>
      <c r="G185" s="5">
        <f>ROUND( VLOOKUP(Z185, NPC_Raw_Data!A:L, 8) * VLOOKUP(AA185, NPC_Scaling_Values!A:N, 7),0)</f>
        <v>186</v>
      </c>
      <c r="H185" s="5">
        <f>ROUND( VLOOKUP(Z185, NPC_Raw_Data!A:L, 9) * VLOOKUP(AA185, NPC_Scaling_Values!A:N, 8),0)</f>
        <v>174</v>
      </c>
      <c r="I185" s="5">
        <v>-25.0</v>
      </c>
      <c r="J185" s="5">
        <v>0.0</v>
      </c>
      <c r="K185" s="5">
        <v>0.0</v>
      </c>
      <c r="L185" s="5">
        <f>ROUND( VLOOKUP(Z185, NPC_Raw_Data!A:O, 13),0)</f>
        <v>92</v>
      </c>
      <c r="M185" s="5">
        <f>ROUND( VLOOKUP(Z185, NPC_Raw_Data!A:O, 14),0)</f>
        <v>92</v>
      </c>
      <c r="N185" s="5">
        <f>ROUND( VLOOKUP(Z185, NPC_Raw_Data!A:O, 15),0)</f>
        <v>92</v>
      </c>
      <c r="O185" s="5">
        <f>ROUND( VLOOKUP(Z185, NPC_Raw_Data!A:Q, 16) * VLOOKUP(AA185, NPC_Scaling_Values!A:N, 14),0)</f>
        <v>195</v>
      </c>
      <c r="P185" s="2">
        <f>ROUND( VLOOKUP(Z185, NPC_Raw_Data!A:Q, 17) * VLOOKUP(AA185, NPC_Scaling_Values!A:N, 14),0)</f>
        <v>78</v>
      </c>
      <c r="Q185" s="6">
        <f>VLOOKUP(AA185, NPC_Scaling_Values!A:N, 9)</f>
        <v>2.4</v>
      </c>
      <c r="R185" s="1">
        <v>1.5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284003.0</v>
      </c>
      <c r="AA185" s="1">
        <v>7014.0</v>
      </c>
      <c r="AB185" s="1">
        <v>7414.0</v>
      </c>
      <c r="AC185" s="10">
        <v>7100.0</v>
      </c>
    </row>
    <row r="186">
      <c r="A186" s="9" t="s">
        <v>187</v>
      </c>
      <c r="B186" s="1" t="s">
        <v>41</v>
      </c>
      <c r="C186" s="5">
        <f>ROUND( VLOOKUP(Z186, NPC_Raw_Data!A:D, 4)*VLOOKUP(AA186, NPC_Scaling_Values!A:C, 3) ,0)</f>
        <v>330</v>
      </c>
      <c r="D186" s="5">
        <f>ROUND( VLOOKUP(Z186, NPC_Raw_Data!A:E, 5)*VLOOKUP(AA186, NPC_Scaling_Values!A:D, 4),0)</f>
        <v>400</v>
      </c>
      <c r="E186" s="5">
        <f>ROUND( VLOOKUP(Z186, NPC_Raw_Data!A:L, 6) * VLOOKUP(AA186, NPC_Scaling_Values!A:N, 5),0)</f>
        <v>231</v>
      </c>
      <c r="F186" s="5">
        <f>ROUND( VLOOKUP(Z186, NPC_Raw_Data!A:L, 7) * VLOOKUP(AA186, NPC_Scaling_Values!A:N, 6),0)</f>
        <v>174</v>
      </c>
      <c r="G186" s="5">
        <f>ROUND( VLOOKUP(Z186, NPC_Raw_Data!A:L, 8) * VLOOKUP(AA186, NPC_Scaling_Values!A:N, 7),0)</f>
        <v>162</v>
      </c>
      <c r="H186" s="5">
        <f>ROUND( VLOOKUP(Z186, NPC_Raw_Data!A:L, 9) * VLOOKUP(AA186, NPC_Scaling_Values!A:N, 8),0)</f>
        <v>174</v>
      </c>
      <c r="I186" s="5">
        <v>-25.0</v>
      </c>
      <c r="J186" s="5">
        <v>0.0</v>
      </c>
      <c r="K186" s="5">
        <v>0.0</v>
      </c>
      <c r="L186" s="5">
        <f>ROUND( VLOOKUP(Z186, NPC_Raw_Data!A:O, 13),0)</f>
        <v>92</v>
      </c>
      <c r="M186" s="5">
        <f>ROUND( VLOOKUP(Z186, NPC_Raw_Data!A:O, 14),0)</f>
        <v>92</v>
      </c>
      <c r="N186" s="5">
        <f>ROUND( VLOOKUP(Z186, NPC_Raw_Data!A:O, 15),0)</f>
        <v>92</v>
      </c>
      <c r="O186" s="5">
        <f>ROUND( VLOOKUP(Z186, NPC_Raw_Data!A:Q, 16) * VLOOKUP(AA186, NPC_Scaling_Values!A:N, 14),0)</f>
        <v>195</v>
      </c>
      <c r="P186" s="2">
        <f>ROUND( VLOOKUP(Z186, NPC_Raw_Data!A:Q, 17) * VLOOKUP(AA186, NPC_Scaling_Values!A:N, 14),0)</f>
        <v>78</v>
      </c>
      <c r="Q186" s="6">
        <f>VLOOKUP(AA186, NPC_Scaling_Values!A:N, 9)</f>
        <v>2.4</v>
      </c>
      <c r="R186" s="1">
        <v>1.5</v>
      </c>
      <c r="S186" s="1">
        <v>-1.0</v>
      </c>
      <c r="T186" s="7" t="b">
        <v>0</v>
      </c>
      <c r="U186" s="7" t="b">
        <v>0</v>
      </c>
      <c r="V186" s="7" t="b">
        <v>0</v>
      </c>
      <c r="Z186" s="1">
        <v>284004.0</v>
      </c>
      <c r="AA186" s="1">
        <v>7014.0</v>
      </c>
      <c r="AB186" s="1">
        <v>7414.0</v>
      </c>
      <c r="AC186" s="10">
        <v>7100.0</v>
      </c>
    </row>
    <row r="187">
      <c r="A187" s="2" t="s">
        <v>188</v>
      </c>
      <c r="B187" s="1" t="s">
        <v>32</v>
      </c>
      <c r="C187" s="5">
        <f>ROUND( VLOOKUP(Z187, NPC_Raw_Data!A:D, 4)*VLOOKUP(AA187, NPC_Scaling_Values!A:C, 3) ,0)</f>
        <v>380</v>
      </c>
      <c r="D187" s="5">
        <f>ROUND( VLOOKUP(Z187, NPC_Raw_Data!A:E, 5)*VLOOKUP(AA187, NPC_Scaling_Values!A:D, 4),0)</f>
        <v>400</v>
      </c>
      <c r="E187" s="5">
        <f>ROUND( VLOOKUP(Z187, NPC_Raw_Data!A:L, 6) * VLOOKUP(AA187, NPC_Scaling_Values!A:N, 5),0)</f>
        <v>231</v>
      </c>
      <c r="F187" s="5">
        <f>ROUND( VLOOKUP(Z187, NPC_Raw_Data!A:L, 7) * VLOOKUP(AA187, NPC_Scaling_Values!A:N, 6),0)</f>
        <v>192</v>
      </c>
      <c r="G187" s="5">
        <f>ROUND( VLOOKUP(Z187, NPC_Raw_Data!A:L, 8) * VLOOKUP(AA187, NPC_Scaling_Values!A:N, 7),0)</f>
        <v>204</v>
      </c>
      <c r="H187" s="5">
        <f>ROUND( VLOOKUP(Z187, NPC_Raw_Data!A:L, 9) * VLOOKUP(AA187, NPC_Scaling_Values!A:N, 8),0)</f>
        <v>186</v>
      </c>
      <c r="I187" s="5">
        <v>0.0</v>
      </c>
      <c r="J187" s="5">
        <v>0.0</v>
      </c>
      <c r="K187" s="5">
        <v>0.0</v>
      </c>
      <c r="L187" s="5">
        <f>ROUND( VLOOKUP(Z187, NPC_Raw_Data!A:O, 13),0)</f>
        <v>80</v>
      </c>
      <c r="M187" s="5">
        <f>ROUND( VLOOKUP(Z187, NPC_Raw_Data!A:O, 14),0)</f>
        <v>80</v>
      </c>
      <c r="N187" s="5">
        <f>ROUND( VLOOKUP(Z187, NPC_Raw_Data!A:O, 15),0)</f>
        <v>72</v>
      </c>
      <c r="O187" s="5">
        <f>ROUND( VLOOKUP(Z187, NPC_Raw_Data!A:Q, 16) * VLOOKUP(AA187, NPC_Scaling_Values!A:N, 14),0)</f>
        <v>195</v>
      </c>
      <c r="P187" s="2">
        <f>ROUND( VLOOKUP(Z187, NPC_Raw_Data!A:Q, 17) * VLOOKUP(AA187, NPC_Scaling_Values!A:N, 14),0)</f>
        <v>78</v>
      </c>
      <c r="Q187" s="6">
        <f>VLOOKUP(AA187, NPC_Scaling_Values!A:N, 9)</f>
        <v>2.4</v>
      </c>
      <c r="R187" s="1">
        <v>1.3</v>
      </c>
      <c r="S187" s="1">
        <v>3.0</v>
      </c>
      <c r="T187" s="7" t="b">
        <v>0</v>
      </c>
      <c r="U187" s="7" t="b">
        <v>0</v>
      </c>
      <c r="V187" s="7" t="b">
        <v>0</v>
      </c>
      <c r="Z187" s="1">
        <v>415000.0</v>
      </c>
      <c r="AA187" s="1">
        <v>7014.0</v>
      </c>
      <c r="AB187" s="1">
        <v>7414.0</v>
      </c>
      <c r="AC187" s="8">
        <v>0.0</v>
      </c>
    </row>
    <row r="188">
      <c r="A188" s="2" t="s">
        <v>189</v>
      </c>
      <c r="B188" s="1" t="s">
        <v>32</v>
      </c>
      <c r="C188" s="5">
        <f>ROUND( VLOOKUP(Z188, NPC_Raw_Data!A:D, 4)*VLOOKUP(AA188, NPC_Scaling_Values!A:C, 3) ,0)</f>
        <v>380</v>
      </c>
      <c r="D188" s="5">
        <f>ROUND( VLOOKUP(Z188, NPC_Raw_Data!A:E, 5)*VLOOKUP(AA188, NPC_Scaling_Values!A:D, 4),0)</f>
        <v>400</v>
      </c>
      <c r="E188" s="5">
        <f>ROUND( VLOOKUP(Z188, NPC_Raw_Data!A:L, 6) * VLOOKUP(AA188, NPC_Scaling_Values!A:N, 5),0)</f>
        <v>231</v>
      </c>
      <c r="F188" s="5">
        <f>ROUND( VLOOKUP(Z188, NPC_Raw_Data!A:L, 7) * VLOOKUP(AA188, NPC_Scaling_Values!A:N, 6),0)</f>
        <v>192</v>
      </c>
      <c r="G188" s="5">
        <f>ROUND( VLOOKUP(Z188, NPC_Raw_Data!A:L, 8) * VLOOKUP(AA188, NPC_Scaling_Values!A:N, 7),0)</f>
        <v>204</v>
      </c>
      <c r="H188" s="5">
        <f>ROUND( VLOOKUP(Z188, NPC_Raw_Data!A:L, 9) * VLOOKUP(AA188, NPC_Scaling_Values!A:N, 8),0)</f>
        <v>186</v>
      </c>
      <c r="I188" s="5">
        <v>0.0</v>
      </c>
      <c r="J188" s="5">
        <v>0.0</v>
      </c>
      <c r="K188" s="5">
        <v>0.0</v>
      </c>
      <c r="L188" s="5">
        <f>ROUND( VLOOKUP(Z188, NPC_Raw_Data!A:O, 13),0)</f>
        <v>80</v>
      </c>
      <c r="M188" s="5">
        <f>ROUND( VLOOKUP(Z188, NPC_Raw_Data!A:O, 14),0)</f>
        <v>80</v>
      </c>
      <c r="N188" s="5">
        <f>ROUND( VLOOKUP(Z188, NPC_Raw_Data!A:O, 15),0)</f>
        <v>72</v>
      </c>
      <c r="O188" s="5">
        <f>ROUND( VLOOKUP(Z188, NPC_Raw_Data!A:Q, 16) * VLOOKUP(AA188, NPC_Scaling_Values!A:N, 14),0)</f>
        <v>195</v>
      </c>
      <c r="P188" s="2">
        <f>ROUND( VLOOKUP(Z188, NPC_Raw_Data!A:Q, 17) * VLOOKUP(AA188, NPC_Scaling_Values!A:N, 14),0)</f>
        <v>78</v>
      </c>
      <c r="Q188" s="6">
        <f>VLOOKUP(AA188, NPC_Scaling_Values!A:N, 9)</f>
        <v>2.4</v>
      </c>
      <c r="R188" s="1">
        <v>1.3</v>
      </c>
      <c r="S188" s="1">
        <v>6.0</v>
      </c>
      <c r="T188" s="7" t="b">
        <v>0</v>
      </c>
      <c r="U188" s="7" t="b">
        <v>0</v>
      </c>
      <c r="V188" s="7" t="b">
        <v>0</v>
      </c>
      <c r="Z188" s="1">
        <v>415001.0</v>
      </c>
      <c r="AA188" s="1">
        <v>7014.0</v>
      </c>
      <c r="AB188" s="1">
        <v>7414.0</v>
      </c>
      <c r="AC188" s="10">
        <v>7100.0</v>
      </c>
    </row>
    <row r="189">
      <c r="A189" s="2" t="s">
        <v>190</v>
      </c>
      <c r="B189" s="1" t="s">
        <v>32</v>
      </c>
      <c r="C189" s="5">
        <f>ROUND( VLOOKUP(Z189, NPC_Raw_Data!A:D, 4)*VLOOKUP(AA189, NPC_Scaling_Values!A:C, 3) ,0)</f>
        <v>380</v>
      </c>
      <c r="D189" s="5">
        <f>ROUND( VLOOKUP(Z189, NPC_Raw_Data!A:E, 5)*VLOOKUP(AA189, NPC_Scaling_Values!A:D, 4),0)</f>
        <v>600</v>
      </c>
      <c r="E189" s="5">
        <f>ROUND( VLOOKUP(Z189, NPC_Raw_Data!A:L, 6) * VLOOKUP(AA189, NPC_Scaling_Values!A:N, 5),0)</f>
        <v>231</v>
      </c>
      <c r="F189" s="5">
        <f>ROUND( VLOOKUP(Z189, NPC_Raw_Data!A:L, 7) * VLOOKUP(AA189, NPC_Scaling_Values!A:N, 6),0)</f>
        <v>192</v>
      </c>
      <c r="G189" s="5">
        <f>ROUND( VLOOKUP(Z189, NPC_Raw_Data!A:L, 8) * VLOOKUP(AA189, NPC_Scaling_Values!A:N, 7),0)</f>
        <v>204</v>
      </c>
      <c r="H189" s="5">
        <f>ROUND( VLOOKUP(Z189, NPC_Raw_Data!A:L, 9) * VLOOKUP(AA189, NPC_Scaling_Values!A:N, 8),0)</f>
        <v>186</v>
      </c>
      <c r="I189" s="5">
        <v>0.0</v>
      </c>
      <c r="J189" s="5">
        <v>0.0</v>
      </c>
      <c r="K189" s="5">
        <v>0.0</v>
      </c>
      <c r="L189" s="5">
        <f>ROUND( VLOOKUP(Z189, NPC_Raw_Data!A:O, 13),0)</f>
        <v>80</v>
      </c>
      <c r="M189" s="5">
        <f>ROUND( VLOOKUP(Z189, NPC_Raw_Data!A:O, 14),0)</f>
        <v>80</v>
      </c>
      <c r="N189" s="5">
        <f>ROUND( VLOOKUP(Z189, NPC_Raw_Data!A:O, 15),0)</f>
        <v>72</v>
      </c>
      <c r="O189" s="5">
        <f>ROUND( VLOOKUP(Z189, NPC_Raw_Data!A:Q, 16) * VLOOKUP(AA189, NPC_Scaling_Values!A:N, 14),0)</f>
        <v>195</v>
      </c>
      <c r="P189" s="2">
        <f>ROUND( VLOOKUP(Z189, NPC_Raw_Data!A:Q, 17) * VLOOKUP(AA189, NPC_Scaling_Values!A:N, 14),0)</f>
        <v>78</v>
      </c>
      <c r="Q189" s="6">
        <f>VLOOKUP(AA189, NPC_Scaling_Values!A:N, 9)</f>
        <v>2.4</v>
      </c>
      <c r="R189" s="1">
        <v>1.3</v>
      </c>
      <c r="S189" s="1">
        <v>3.0</v>
      </c>
      <c r="T189" s="7" t="b">
        <v>0</v>
      </c>
      <c r="U189" s="7" t="b">
        <v>0</v>
      </c>
      <c r="V189" s="7" t="b">
        <v>0</v>
      </c>
      <c r="Z189" s="1">
        <v>415020.0</v>
      </c>
      <c r="AA189" s="1">
        <v>7014.0</v>
      </c>
      <c r="AB189" s="1">
        <v>7414.0</v>
      </c>
      <c r="AC189" s="10">
        <v>5581.0</v>
      </c>
    </row>
    <row r="190">
      <c r="A190" s="1" t="s">
        <v>69</v>
      </c>
      <c r="B190" s="1" t="s">
        <v>32</v>
      </c>
      <c r="C190" s="5">
        <f>ROUND( VLOOKUP(Z190, NPC_Raw_Data!A:D, 4)*VLOOKUP(AA190, NPC_Scaling_Values!A:C, 3) ,0)</f>
        <v>210</v>
      </c>
      <c r="D190" s="5">
        <f>ROUND( VLOOKUP(Z190, NPC_Raw_Data!A:E, 5)*VLOOKUP(AA190, NPC_Scaling_Values!A:D, 4),0)</f>
        <v>300</v>
      </c>
      <c r="E190" s="5">
        <f>ROUND( VLOOKUP(Z190, NPC_Raw_Data!A:L, 6) * VLOOKUP(AA190, NPC_Scaling_Values!A:N, 5),0)</f>
        <v>237</v>
      </c>
      <c r="F190" s="5">
        <f>ROUND( VLOOKUP(Z190, NPC_Raw_Data!A:L, 7) * VLOOKUP(AA190, NPC_Scaling_Values!A:N, 6),0)</f>
        <v>177</v>
      </c>
      <c r="G190" s="5">
        <f>ROUND( VLOOKUP(Z190, NPC_Raw_Data!A:L, 8) * VLOOKUP(AA190, NPC_Scaling_Values!A:N, 7),0)</f>
        <v>141</v>
      </c>
      <c r="H190" s="5">
        <f>ROUND( VLOOKUP(Z190, NPC_Raw_Data!A:L, 9) * VLOOKUP(AA190, NPC_Scaling_Values!A:N, 8),0)</f>
        <v>177</v>
      </c>
      <c r="I190" s="5">
        <v>0.0</v>
      </c>
      <c r="J190" s="5">
        <v>0.0</v>
      </c>
      <c r="K190" s="5">
        <v>0.0</v>
      </c>
      <c r="L190" s="5">
        <f>ROUND( VLOOKUP(Z190, NPC_Raw_Data!A:O, 13),0)</f>
        <v>150</v>
      </c>
      <c r="M190" s="5">
        <f>ROUND( VLOOKUP(Z190, NPC_Raw_Data!A:O, 14),0)</f>
        <v>150</v>
      </c>
      <c r="N190" s="5">
        <f>ROUND( VLOOKUP(Z190, NPC_Raw_Data!A:O, 15),0)</f>
        <v>100</v>
      </c>
      <c r="O190" s="5">
        <f>ROUND( VLOOKUP(Z190, NPC_Raw_Data!A:Q, 16) * VLOOKUP(AA190, NPC_Scaling_Values!A:N, 14),0)</f>
        <v>195</v>
      </c>
      <c r="P190" s="2">
        <f>ROUND( VLOOKUP(Z190, NPC_Raw_Data!A:Q, 17) * VLOOKUP(AA190, NPC_Scaling_Values!A:N, 14),0)</f>
        <v>78</v>
      </c>
      <c r="Q190" s="6">
        <f>VLOOKUP(AA190, NPC_Scaling_Values!A:N, 9)</f>
        <v>2.4</v>
      </c>
      <c r="R190" s="1">
        <v>1.0</v>
      </c>
      <c r="S190" s="1">
        <v>-1.0</v>
      </c>
      <c r="T190" s="7" t="b">
        <v>0</v>
      </c>
      <c r="U190" s="7" t="b">
        <v>0</v>
      </c>
      <c r="V190" s="7" t="b">
        <v>0</v>
      </c>
      <c r="Z190" s="1">
        <v>419000.0</v>
      </c>
      <c r="AA190" s="1">
        <v>7014.0</v>
      </c>
      <c r="AB190" s="1">
        <v>7414.0</v>
      </c>
      <c r="AC190" s="8">
        <v>0.0</v>
      </c>
    </row>
    <row r="191">
      <c r="A191" s="9" t="s">
        <v>191</v>
      </c>
      <c r="B191" s="1" t="s">
        <v>48</v>
      </c>
      <c r="C191" s="5">
        <f>ROUND( VLOOKUP(Z191, NPC_Raw_Data!A:D, 4)*VLOOKUP(AA191, NPC_Scaling_Values!A:C, 3) ,0)</f>
        <v>134</v>
      </c>
      <c r="D191" s="5">
        <f>ROUND( VLOOKUP(Z191, NPC_Raw_Data!A:E, 5)*VLOOKUP(AA191, NPC_Scaling_Values!A:D, 4),0)</f>
        <v>400</v>
      </c>
      <c r="E191" s="5">
        <f>ROUND( VLOOKUP(Z191, NPC_Raw_Data!A:L, 6) * VLOOKUP(AA191, NPC_Scaling_Values!A:N, 5),0)</f>
        <v>239</v>
      </c>
      <c r="F191" s="5">
        <f>ROUND( VLOOKUP(Z191, NPC_Raw_Data!A:L, 7) * VLOOKUP(AA191, NPC_Scaling_Values!A:N, 6),0)</f>
        <v>183</v>
      </c>
      <c r="G191" s="5">
        <f>ROUND( VLOOKUP(Z191, NPC_Raw_Data!A:L, 8) * VLOOKUP(AA191, NPC_Scaling_Values!A:N, 7),0)</f>
        <v>163</v>
      </c>
      <c r="H191" s="5">
        <f>ROUND( VLOOKUP(Z191, NPC_Raw_Data!A:L, 9) * VLOOKUP(AA191, NPC_Scaling_Values!A:N, 8),0)</f>
        <v>251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14),0)</f>
        <v>130</v>
      </c>
      <c r="P191" s="2">
        <f>ROUND( VLOOKUP(Z191, NPC_Raw_Data!A:Q, 17) * VLOOKUP(AA191, NPC_Scaling_Values!A:N, 14),0)</f>
        <v>52</v>
      </c>
      <c r="Q191" s="6">
        <f>VLOOKUP(AA191, NPC_Scaling_Values!A:N, 9)</f>
        <v>1.7</v>
      </c>
      <c r="R191" s="1">
        <v>1.0</v>
      </c>
      <c r="S191" s="1">
        <v>6.0</v>
      </c>
      <c r="T191" s="7" t="b">
        <v>1</v>
      </c>
      <c r="U191" s="7" t="b">
        <v>0</v>
      </c>
      <c r="V191" s="7" t="b">
        <v>0</v>
      </c>
      <c r="Z191" s="1">
        <v>293000.0</v>
      </c>
      <c r="AA191" s="1">
        <v>7007.0</v>
      </c>
      <c r="AB191" s="1">
        <v>7407.0</v>
      </c>
      <c r="AC191" s="8">
        <v>0.0</v>
      </c>
    </row>
    <row r="192">
      <c r="A192" s="9" t="s">
        <v>192</v>
      </c>
      <c r="B192" s="1" t="s">
        <v>48</v>
      </c>
      <c r="C192" s="5">
        <f>ROUND( VLOOKUP(Z192, NPC_Raw_Data!A:D, 4)*VLOOKUP(AA192, NPC_Scaling_Values!A:C, 3) ,0)</f>
        <v>134</v>
      </c>
      <c r="D192" s="5">
        <f>ROUND( VLOOKUP(Z192, NPC_Raw_Data!A:E, 5)*VLOOKUP(AA192, NPC_Scaling_Values!A:D, 4),0)</f>
        <v>400</v>
      </c>
      <c r="E192" s="5">
        <f>ROUND( VLOOKUP(Z192, NPC_Raw_Data!A:L, 6) * VLOOKUP(AA192, NPC_Scaling_Values!A:N, 5),0)</f>
        <v>239</v>
      </c>
      <c r="F192" s="5">
        <f>ROUND( VLOOKUP(Z192, NPC_Raw_Data!A:L, 7) * VLOOKUP(AA192, NPC_Scaling_Values!A:N, 6),0)</f>
        <v>183</v>
      </c>
      <c r="G192" s="5">
        <f>ROUND( VLOOKUP(Z192, NPC_Raw_Data!A:L, 8) * VLOOKUP(AA192, NPC_Scaling_Values!A:N, 7),0)</f>
        <v>163</v>
      </c>
      <c r="H192" s="5">
        <f>ROUND( VLOOKUP(Z192, NPC_Raw_Data!A:L, 9) * VLOOKUP(AA192, NPC_Scaling_Values!A:N, 8),0)</f>
        <v>251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14),0)</f>
        <v>130</v>
      </c>
      <c r="P192" s="2">
        <f>ROUND( VLOOKUP(Z192, NPC_Raw_Data!A:Q, 17) * VLOOKUP(AA192, NPC_Scaling_Values!A:N, 14),0)</f>
        <v>52</v>
      </c>
      <c r="Q192" s="6">
        <f>VLOOKUP(AA192, NPC_Scaling_Values!A:N, 9)</f>
        <v>1.7</v>
      </c>
      <c r="R192" s="1">
        <v>1.0</v>
      </c>
      <c r="S192" s="1">
        <v>10.0</v>
      </c>
      <c r="T192" s="7" t="b">
        <v>1</v>
      </c>
      <c r="U192" s="7" t="b">
        <v>0</v>
      </c>
      <c r="V192" s="7" t="b">
        <v>0</v>
      </c>
      <c r="Z192" s="1">
        <v>293003.0</v>
      </c>
      <c r="AA192" s="1">
        <v>7007.0</v>
      </c>
      <c r="AB192" s="1">
        <v>7407.0</v>
      </c>
      <c r="AC192" s="10">
        <v>7100.0</v>
      </c>
    </row>
    <row r="193">
      <c r="A193" s="2" t="s">
        <v>179</v>
      </c>
      <c r="B193" s="1" t="s">
        <v>77</v>
      </c>
      <c r="C193" s="5">
        <f>ROUND( VLOOKUP(Z193, NPC_Raw_Data!A:D, 4)*VLOOKUP(AA193, NPC_Scaling_Values!A:C, 3) ,0)</f>
        <v>440</v>
      </c>
      <c r="D193" s="5">
        <f>ROUND( VLOOKUP(Z193, NPC_Raw_Data!A:E, 5)*VLOOKUP(AA193, NPC_Scaling_Values!A:D, 4),0)</f>
        <v>500</v>
      </c>
      <c r="E193" s="5">
        <f>ROUND( VLOOKUP(Z193, NPC_Raw_Data!A:L, 6) * VLOOKUP(AA193, NPC_Scaling_Values!A:N, 5),0)</f>
        <v>239</v>
      </c>
      <c r="F193" s="5">
        <f>ROUND( VLOOKUP(Z193, NPC_Raw_Data!A:L, 7) * VLOOKUP(AA193, NPC_Scaling_Values!A:N, 6),0)</f>
        <v>229</v>
      </c>
      <c r="G193" s="5">
        <f>ROUND( VLOOKUP(Z193, NPC_Raw_Data!A:L, 8) * VLOOKUP(AA193, NPC_Scaling_Values!A:N, 7),0)</f>
        <v>177</v>
      </c>
      <c r="H193" s="5">
        <f>ROUND( VLOOKUP(Z193, NPC_Raw_Data!A:L, 9) * VLOOKUP(AA193, NPC_Scaling_Values!A:N, 8),0)</f>
        <v>541</v>
      </c>
      <c r="I193" s="5">
        <v>0.0</v>
      </c>
      <c r="J193" s="5">
        <v>0.0</v>
      </c>
      <c r="K193" s="5">
        <v>0.0</v>
      </c>
      <c r="L193" s="5">
        <f>ROUND( VLOOKUP(Z193, NPC_Raw_Data!A:O, 13),0)</f>
        <v>100</v>
      </c>
      <c r="M193" s="5">
        <f>ROUND( VLOOKUP(Z193, NPC_Raw_Data!A:O, 14),0)</f>
        <v>100</v>
      </c>
      <c r="N193" s="5">
        <f>ROUND( VLOOKUP(Z193, NPC_Raw_Data!A:O, 15),0)</f>
        <v>100</v>
      </c>
      <c r="O193" s="5">
        <f>ROUND( VLOOKUP(Z193, NPC_Raw_Data!A:Q, 16) * VLOOKUP(AA193, NPC_Scaling_Values!A:N, 14),0)</f>
        <v>164</v>
      </c>
      <c r="P193" s="2">
        <f>ROUND( VLOOKUP(Z193, NPC_Raw_Data!A:Q, 17) * VLOOKUP(AA193, NPC_Scaling_Values!A:N, 14),0)</f>
        <v>66</v>
      </c>
      <c r="Q193" s="6">
        <f>VLOOKUP(AA193, NPC_Scaling_Values!A:N, 9)</f>
        <v>2.1</v>
      </c>
      <c r="R193" s="1">
        <v>1.5</v>
      </c>
      <c r="S193" s="1">
        <v>-1.0</v>
      </c>
      <c r="T193" s="7" t="b">
        <v>0</v>
      </c>
      <c r="U193" s="7" t="b">
        <v>0</v>
      </c>
      <c r="V193" s="7" t="b">
        <v>0</v>
      </c>
      <c r="Z193" s="1">
        <v>226001.0</v>
      </c>
      <c r="AA193" s="1">
        <v>7011.0</v>
      </c>
      <c r="AB193" s="1">
        <v>7411.0</v>
      </c>
      <c r="AC193" s="8">
        <v>0.0</v>
      </c>
    </row>
    <row r="194">
      <c r="A194" s="9" t="s">
        <v>193</v>
      </c>
      <c r="B194" s="1" t="s">
        <v>39</v>
      </c>
      <c r="C194" s="5">
        <f>ROUND( VLOOKUP(Z194, NPC_Raw_Data!A:D, 4)*VLOOKUP(AA194, NPC_Scaling_Values!A:C, 3) ,0)</f>
        <v>231</v>
      </c>
      <c r="D194" s="5">
        <f>ROUND( VLOOKUP(Z194, NPC_Raw_Data!A:E, 5)*VLOOKUP(AA194, NPC_Scaling_Values!A:D, 4),0)</f>
        <v>300</v>
      </c>
      <c r="E194" s="5">
        <f>ROUND( VLOOKUP(Z194, NPC_Raw_Data!A:L, 6) * VLOOKUP(AA194, NPC_Scaling_Values!A:N, 5),0)</f>
        <v>239</v>
      </c>
      <c r="F194" s="5">
        <f>ROUND( VLOOKUP(Z194, NPC_Raw_Data!A:L, 7) * VLOOKUP(AA194, NPC_Scaling_Values!A:N, 6),0)</f>
        <v>192</v>
      </c>
      <c r="G194" s="5">
        <f>ROUND( VLOOKUP(Z194, NPC_Raw_Data!A:L, 8) * VLOOKUP(AA194, NPC_Scaling_Values!A:N, 7),0)</f>
        <v>160</v>
      </c>
      <c r="H194" s="5">
        <f>ROUND( VLOOKUP(Z194, NPC_Raw_Data!A:L, 9) * VLOOKUP(AA194, NPC_Scaling_Values!A:N, 8),0)</f>
        <v>180</v>
      </c>
      <c r="I194" s="5">
        <v>0.0</v>
      </c>
      <c r="J194" s="5">
        <v>0.0</v>
      </c>
      <c r="K194" s="5">
        <v>0.0</v>
      </c>
      <c r="L194" s="5">
        <f>ROUND( VLOOKUP(Z194, NPC_Raw_Data!A:O, 13),0)</f>
        <v>115</v>
      </c>
      <c r="M194" s="5">
        <f>ROUND( VLOOKUP(Z194, NPC_Raw_Data!A:O, 14),0)</f>
        <v>115</v>
      </c>
      <c r="N194" s="5">
        <f>ROUND( VLOOKUP(Z194, NPC_Raw_Data!A:O, 15),0)</f>
        <v>95</v>
      </c>
      <c r="O194" s="5">
        <f>ROUND( VLOOKUP(Z194, NPC_Raw_Data!A:Q, 16) * VLOOKUP(AA194, NPC_Scaling_Values!A:N, 14),0)</f>
        <v>154</v>
      </c>
      <c r="P194" s="2">
        <f>ROUND( VLOOKUP(Z194, NPC_Raw_Data!A:Q, 17) * VLOOKUP(AA194, NPC_Scaling_Values!A:N, 14),0)</f>
        <v>62</v>
      </c>
      <c r="Q194" s="6">
        <f>VLOOKUP(AA194, NPC_Scaling_Values!A:N, 9)</f>
        <v>2</v>
      </c>
      <c r="R194" s="1">
        <v>1.5</v>
      </c>
      <c r="S194" s="1">
        <v>6.0</v>
      </c>
      <c r="T194" s="7" t="b">
        <v>0</v>
      </c>
      <c r="U194" s="7" t="b">
        <v>0</v>
      </c>
      <c r="V194" s="7" t="b">
        <v>0</v>
      </c>
      <c r="Z194" s="1">
        <v>240000.0</v>
      </c>
      <c r="AA194" s="1">
        <v>7010.0</v>
      </c>
      <c r="AB194" s="1">
        <v>7410.0</v>
      </c>
      <c r="AC194" s="8">
        <v>0.0</v>
      </c>
    </row>
    <row r="195">
      <c r="A195" s="2" t="s">
        <v>194</v>
      </c>
      <c r="B195" s="1" t="s">
        <v>101</v>
      </c>
      <c r="C195" s="5">
        <f>ROUND( VLOOKUP(Z195, NPC_Raw_Data!A:D, 4)*VLOOKUP(AA195, NPC_Scaling_Values!A:C, 3) ,0)</f>
        <v>408</v>
      </c>
      <c r="D195" s="5">
        <f>ROUND( VLOOKUP(Z195, NPC_Raw_Data!A:E, 5)*VLOOKUP(AA195, NPC_Scaling_Values!A:D, 4),0)</f>
        <v>200</v>
      </c>
      <c r="E195" s="5">
        <f>ROUND( VLOOKUP(Z195, NPC_Raw_Data!A:L, 6) * VLOOKUP(AA195, NPC_Scaling_Values!A:N, 5),0)</f>
        <v>243</v>
      </c>
      <c r="F195" s="5">
        <f>ROUND( VLOOKUP(Z195, NPC_Raw_Data!A:L, 7) * VLOOKUP(AA195, NPC_Scaling_Values!A:N, 6),0)</f>
        <v>486</v>
      </c>
      <c r="G195" s="5">
        <f>ROUND( VLOOKUP(Z195, NPC_Raw_Data!A:L, 8) * VLOOKUP(AA195, NPC_Scaling_Values!A:N, 7),0)</f>
        <v>194</v>
      </c>
      <c r="H195" s="5">
        <f>ROUND( VLOOKUP(Z195, NPC_Raw_Data!A:L, 9) * VLOOKUP(AA195, NPC_Scaling_Values!A:N, 8),0)</f>
        <v>158</v>
      </c>
      <c r="I195" s="5">
        <v>0.0</v>
      </c>
      <c r="J195" s="5">
        <v>-25.0</v>
      </c>
      <c r="K195" s="5">
        <v>0.0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14),0)</f>
        <v>116</v>
      </c>
      <c r="P195" s="2">
        <f>ROUND( VLOOKUP(Z195, NPC_Raw_Data!A:Q, 17) * VLOOKUP(AA195, NPC_Scaling_Values!A:N, 14),0)</f>
        <v>46</v>
      </c>
      <c r="Q195" s="6">
        <f>VLOOKUP(AA195, NPC_Scaling_Values!A:N, 9)</f>
        <v>1.5</v>
      </c>
      <c r="R195" s="1">
        <v>1.0</v>
      </c>
      <c r="S195" s="1">
        <v>-1.0</v>
      </c>
      <c r="T195" s="7" t="b">
        <v>0</v>
      </c>
      <c r="U195" s="7" t="b">
        <v>0</v>
      </c>
      <c r="V195" s="7" t="b">
        <v>0</v>
      </c>
      <c r="Z195" s="1">
        <v>271001.0</v>
      </c>
      <c r="AA195" s="1">
        <v>7005.0</v>
      </c>
      <c r="AB195" s="1">
        <v>7405.0</v>
      </c>
      <c r="AC195" s="8">
        <v>0.0</v>
      </c>
    </row>
    <row r="196">
      <c r="A196" s="1" t="s">
        <v>111</v>
      </c>
      <c r="B196" s="2" t="s">
        <v>97</v>
      </c>
      <c r="C196" s="5">
        <f>ROUND( VLOOKUP(Z196, NPC_Raw_Data!A:D, 4)*VLOOKUP(AA196, NPC_Scaling_Values!A:C, 3) ,0)</f>
        <v>104</v>
      </c>
      <c r="D196" s="5">
        <f>ROUND( VLOOKUP(Z196, NPC_Raw_Data!A:E, 5)*VLOOKUP(AA196, NPC_Scaling_Values!A:D, 4),0)</f>
        <v>100</v>
      </c>
      <c r="E196" s="5">
        <f>ROUND( VLOOKUP(Z196, NPC_Raw_Data!A:L, 6) * VLOOKUP(AA196, NPC_Scaling_Values!A:N, 5),0)</f>
        <v>244</v>
      </c>
      <c r="F196" s="5">
        <f>ROUND( VLOOKUP(Z196, NPC_Raw_Data!A:L, 7) * VLOOKUP(AA196, NPC_Scaling_Values!A:N, 6),0)</f>
        <v>184</v>
      </c>
      <c r="G196" s="5">
        <f>ROUND( VLOOKUP(Z196, NPC_Raw_Data!A:L, 8) * VLOOKUP(AA196, NPC_Scaling_Values!A:N, 7),0)</f>
        <v>170</v>
      </c>
      <c r="H196" s="5">
        <f>ROUND( VLOOKUP(Z196, NPC_Raw_Data!A:L, 9) * VLOOKUP(AA196, NPC_Scaling_Values!A:N, 8),0)</f>
        <v>244</v>
      </c>
      <c r="I196" s="5">
        <v>0.0</v>
      </c>
      <c r="J196" s="5">
        <v>0.0</v>
      </c>
      <c r="K196" s="5">
        <v>0.0</v>
      </c>
      <c r="L196" s="5">
        <f>ROUND( VLOOKUP(Z196, NPC_Raw_Data!A:O, 13),0)</f>
        <v>135</v>
      </c>
      <c r="M196" s="5">
        <f>ROUND( VLOOKUP(Z196, NPC_Raw_Data!A:O, 14),0)</f>
        <v>135</v>
      </c>
      <c r="N196" s="5">
        <f>ROUND( VLOOKUP(Z196, NPC_Raw_Data!A:O, 15),0)</f>
        <v>999</v>
      </c>
      <c r="O196" s="5">
        <f>ROUND( VLOOKUP(Z196, NPC_Raw_Data!A:Q, 16) * VLOOKUP(AA196, NPC_Scaling_Values!A:N, 14),0)</f>
        <v>111</v>
      </c>
      <c r="P196" s="2">
        <f>ROUND( VLOOKUP(Z196, NPC_Raw_Data!A:Q, 17) * VLOOKUP(AA196, NPC_Scaling_Values!A:N, 14),0)</f>
        <v>44</v>
      </c>
      <c r="Q196" s="6">
        <f>VLOOKUP(AA196, NPC_Scaling_Values!A:N, 9)</f>
        <v>1.375</v>
      </c>
      <c r="R196" s="1">
        <v>1.0</v>
      </c>
      <c r="S196" s="1">
        <v>-1.0</v>
      </c>
      <c r="T196" s="7" t="b">
        <v>0</v>
      </c>
      <c r="U196" s="7" t="b">
        <v>0</v>
      </c>
      <c r="V196" s="7" t="b">
        <v>0</v>
      </c>
      <c r="Z196" s="1">
        <v>349103.0</v>
      </c>
      <c r="AA196" s="1">
        <v>7004.0</v>
      </c>
      <c r="AB196" s="1">
        <v>7404.0</v>
      </c>
      <c r="AC196" s="8">
        <v>0.0</v>
      </c>
    </row>
    <row r="197">
      <c r="A197" s="1" t="s">
        <v>112</v>
      </c>
      <c r="B197" s="2" t="s">
        <v>97</v>
      </c>
      <c r="C197" s="5">
        <f>ROUND( VLOOKUP(Z197, NPC_Raw_Data!A:D, 4)*VLOOKUP(AA197, NPC_Scaling_Values!A:C, 3) ,0)</f>
        <v>104</v>
      </c>
      <c r="D197" s="5">
        <f>ROUND( VLOOKUP(Z197, NPC_Raw_Data!A:E, 5)*VLOOKUP(AA197, NPC_Scaling_Values!A:D, 4),0)</f>
        <v>100</v>
      </c>
      <c r="E197" s="5">
        <f>ROUND( VLOOKUP(Z197, NPC_Raw_Data!A:L, 6) * VLOOKUP(AA197, NPC_Scaling_Values!A:N, 5),0)</f>
        <v>244</v>
      </c>
      <c r="F197" s="5">
        <f>ROUND( VLOOKUP(Z197, NPC_Raw_Data!A:L, 7) * VLOOKUP(AA197, NPC_Scaling_Values!A:N, 6),0)</f>
        <v>184</v>
      </c>
      <c r="G197" s="5">
        <f>ROUND( VLOOKUP(Z197, NPC_Raw_Data!A:L, 8) * VLOOKUP(AA197, NPC_Scaling_Values!A:N, 7),0)</f>
        <v>170</v>
      </c>
      <c r="H197" s="5">
        <f>ROUND( VLOOKUP(Z197, NPC_Raw_Data!A:L, 9) * VLOOKUP(AA197, NPC_Scaling_Values!A:N, 8),0)</f>
        <v>244</v>
      </c>
      <c r="I197" s="5">
        <v>0.0</v>
      </c>
      <c r="J197" s="5">
        <v>0.0</v>
      </c>
      <c r="K197" s="5">
        <v>0.0</v>
      </c>
      <c r="L197" s="5">
        <f>ROUND( VLOOKUP(Z197, NPC_Raw_Data!A:O, 13),0)</f>
        <v>135</v>
      </c>
      <c r="M197" s="5">
        <f>ROUND( VLOOKUP(Z197, NPC_Raw_Data!A:O, 14),0)</f>
        <v>135</v>
      </c>
      <c r="N197" s="5">
        <f>ROUND( VLOOKUP(Z197, NPC_Raw_Data!A:O, 15),0)</f>
        <v>999</v>
      </c>
      <c r="O197" s="5">
        <f>ROUND( VLOOKUP(Z197, NPC_Raw_Data!A:Q, 16) * VLOOKUP(AA197, NPC_Scaling_Values!A:N, 14),0)</f>
        <v>111</v>
      </c>
      <c r="P197" s="2">
        <f>ROUND( VLOOKUP(Z197, NPC_Raw_Data!A:Q, 17) * VLOOKUP(AA197, NPC_Scaling_Values!A:N, 14),0)</f>
        <v>44</v>
      </c>
      <c r="Q197" s="6">
        <f>VLOOKUP(AA197, NPC_Scaling_Values!A:N, 9)</f>
        <v>1.375</v>
      </c>
      <c r="R197" s="1">
        <v>1.0</v>
      </c>
      <c r="S197" s="1">
        <v>-1.0</v>
      </c>
      <c r="T197" s="7" t="b">
        <v>0</v>
      </c>
      <c r="U197" s="7" t="b">
        <v>0</v>
      </c>
      <c r="V197" s="7" t="b">
        <v>0</v>
      </c>
      <c r="Z197" s="1">
        <v>349203.0</v>
      </c>
      <c r="AA197" s="1">
        <v>7004.0</v>
      </c>
      <c r="AB197" s="1">
        <v>7404.0</v>
      </c>
      <c r="AC197" s="10">
        <v>7100.0</v>
      </c>
    </row>
    <row r="198">
      <c r="A198" s="1" t="s">
        <v>195</v>
      </c>
      <c r="B198" s="1" t="s">
        <v>39</v>
      </c>
      <c r="C198" s="5">
        <f>ROUND( VLOOKUP(Z198, NPC_Raw_Data!A:D, 4)*VLOOKUP(AA198, NPC_Scaling_Values!A:C, 3) ,0)</f>
        <v>1042</v>
      </c>
      <c r="D198" s="5">
        <f>ROUND( VLOOKUP(Z198, NPC_Raw_Data!A:E, 5)*VLOOKUP(AA198, NPC_Scaling_Values!A:D, 4),0)</f>
        <v>2000</v>
      </c>
      <c r="E198" s="5">
        <f>ROUND( VLOOKUP(Z198, NPC_Raw_Data!A:L, 6) * VLOOKUP(AA198, NPC_Scaling_Values!A:N, 5),0)</f>
        <v>244</v>
      </c>
      <c r="F198" s="5">
        <f>ROUND( VLOOKUP(Z198, NPC_Raw_Data!A:L, 7) * VLOOKUP(AA198, NPC_Scaling_Values!A:N, 6),0)</f>
        <v>170</v>
      </c>
      <c r="G198" s="5">
        <f>ROUND( VLOOKUP(Z198, NPC_Raw_Data!A:L, 8) * VLOOKUP(AA198, NPC_Scaling_Values!A:N, 7),0)</f>
        <v>145</v>
      </c>
      <c r="H198" s="5">
        <f>ROUND( VLOOKUP(Z198, NPC_Raw_Data!A:L, 9) * VLOOKUP(AA198, NPC_Scaling_Values!A:N, 8),0)</f>
        <v>207</v>
      </c>
      <c r="I198" s="5">
        <v>0.0</v>
      </c>
      <c r="J198" s="5">
        <v>0.0</v>
      </c>
      <c r="K198" s="5">
        <v>0.0</v>
      </c>
      <c r="L198" s="5">
        <f>ROUND( VLOOKUP(Z198, NPC_Raw_Data!A:O, 13),0)</f>
        <v>230</v>
      </c>
      <c r="M198" s="5">
        <f>ROUND( VLOOKUP(Z198, NPC_Raw_Data!A:O, 14),0)</f>
        <v>230</v>
      </c>
      <c r="N198" s="5">
        <f>ROUND( VLOOKUP(Z198, NPC_Raw_Data!A:O, 15),0)</f>
        <v>230</v>
      </c>
      <c r="O198" s="5">
        <f>ROUND( VLOOKUP(Z198, NPC_Raw_Data!A:Q, 16) * VLOOKUP(AA198, NPC_Scaling_Values!A:N, 14),0)</f>
        <v>154</v>
      </c>
      <c r="P198" s="2">
        <f>ROUND( VLOOKUP(Z198, NPC_Raw_Data!A:Q, 17) * VLOOKUP(AA198, NPC_Scaling_Values!A:N, 14),0)</f>
        <v>62</v>
      </c>
      <c r="Q198" s="6">
        <f>VLOOKUP(AA198, NPC_Scaling_Values!A:N, 9)</f>
        <v>2</v>
      </c>
      <c r="R198" s="1">
        <v>1.0</v>
      </c>
      <c r="S198" s="1">
        <v>-1.0</v>
      </c>
      <c r="T198" s="7" t="b">
        <v>0</v>
      </c>
      <c r="U198" s="7" t="b">
        <v>0</v>
      </c>
      <c r="V198" s="7" t="b">
        <v>0</v>
      </c>
      <c r="Z198" s="1">
        <v>278010.0</v>
      </c>
      <c r="AA198" s="1">
        <v>7010.0</v>
      </c>
      <c r="AB198" s="1">
        <v>7410.0</v>
      </c>
      <c r="AC198" s="8">
        <v>0.0</v>
      </c>
    </row>
    <row r="199">
      <c r="A199" s="1" t="s">
        <v>196</v>
      </c>
      <c r="B199" s="1" t="s">
        <v>39</v>
      </c>
      <c r="C199" s="5">
        <f>ROUND( VLOOKUP(Z199, NPC_Raw_Data!A:D, 4)*VLOOKUP(AA199, NPC_Scaling_Values!A:C, 3) ,0)</f>
        <v>1042</v>
      </c>
      <c r="D199" s="5">
        <f>ROUND( VLOOKUP(Z199, NPC_Raw_Data!A:E, 5)*VLOOKUP(AA199, NPC_Scaling_Values!A:D, 4),0)</f>
        <v>2000</v>
      </c>
      <c r="E199" s="5">
        <f>ROUND( VLOOKUP(Z199, NPC_Raw_Data!A:L, 6) * VLOOKUP(AA199, NPC_Scaling_Values!A:N, 5),0)</f>
        <v>244</v>
      </c>
      <c r="F199" s="5">
        <f>ROUND( VLOOKUP(Z199, NPC_Raw_Data!A:L, 7) * VLOOKUP(AA199, NPC_Scaling_Values!A:N, 6),0)</f>
        <v>170</v>
      </c>
      <c r="G199" s="5">
        <f>ROUND( VLOOKUP(Z199, NPC_Raw_Data!A:L, 8) * VLOOKUP(AA199, NPC_Scaling_Values!A:N, 7),0)</f>
        <v>145</v>
      </c>
      <c r="H199" s="5">
        <f>ROUND( VLOOKUP(Z199, NPC_Raw_Data!A:L, 9) * VLOOKUP(AA199, NPC_Scaling_Values!A:N, 8),0)</f>
        <v>207</v>
      </c>
      <c r="I199" s="5">
        <v>0.0</v>
      </c>
      <c r="J199" s="5">
        <v>0.0</v>
      </c>
      <c r="K199" s="5">
        <v>0.0</v>
      </c>
      <c r="L199" s="5">
        <f>ROUND( VLOOKUP(Z199, NPC_Raw_Data!A:O, 13),0)</f>
        <v>230</v>
      </c>
      <c r="M199" s="5">
        <f>ROUND( VLOOKUP(Z199, NPC_Raw_Data!A:O, 14),0)</f>
        <v>230</v>
      </c>
      <c r="N199" s="5">
        <f>ROUND( VLOOKUP(Z199, NPC_Raw_Data!A:O, 15),0)</f>
        <v>230</v>
      </c>
      <c r="O199" s="5">
        <f>ROUND( VLOOKUP(Z199, NPC_Raw_Data!A:Q, 16) * VLOOKUP(AA199, NPC_Scaling_Values!A:N, 14),0)</f>
        <v>154</v>
      </c>
      <c r="P199" s="2">
        <f>ROUND( VLOOKUP(Z199, NPC_Raw_Data!A:Q, 17) * VLOOKUP(AA199, NPC_Scaling_Values!A:N, 14),0)</f>
        <v>62</v>
      </c>
      <c r="Q199" s="6">
        <f>VLOOKUP(AA199, NPC_Scaling_Values!A:N, 9)</f>
        <v>2</v>
      </c>
      <c r="R199" s="1">
        <v>1.0</v>
      </c>
      <c r="S199" s="1">
        <v>-1.0</v>
      </c>
      <c r="T199" s="7" t="b">
        <v>0</v>
      </c>
      <c r="U199" s="7" t="b">
        <v>0</v>
      </c>
      <c r="V199" s="7" t="b">
        <v>0</v>
      </c>
      <c r="Z199" s="1">
        <v>278011.0</v>
      </c>
      <c r="AA199" s="1">
        <v>7010.0</v>
      </c>
      <c r="AB199" s="1">
        <v>7410.0</v>
      </c>
      <c r="AC199" s="8">
        <v>0.0</v>
      </c>
    </row>
    <row r="200">
      <c r="A200" s="1" t="s">
        <v>197</v>
      </c>
      <c r="B200" s="1" t="s">
        <v>39</v>
      </c>
      <c r="C200" s="5">
        <f>ROUND( VLOOKUP(Z200, NPC_Raw_Data!A:D, 4)*VLOOKUP(AA200, NPC_Scaling_Values!A:C, 3) ,0)</f>
        <v>1042</v>
      </c>
      <c r="D200" s="5">
        <f>ROUND( VLOOKUP(Z200, NPC_Raw_Data!A:E, 5)*VLOOKUP(AA200, NPC_Scaling_Values!A:D, 4),0)</f>
        <v>2000</v>
      </c>
      <c r="E200" s="5">
        <f>ROUND( VLOOKUP(Z200, NPC_Raw_Data!A:L, 6) * VLOOKUP(AA200, NPC_Scaling_Values!A:N, 5),0)</f>
        <v>244</v>
      </c>
      <c r="F200" s="5">
        <f>ROUND( VLOOKUP(Z200, NPC_Raw_Data!A:L, 7) * VLOOKUP(AA200, NPC_Scaling_Values!A:N, 6),0)</f>
        <v>170</v>
      </c>
      <c r="G200" s="5">
        <f>ROUND( VLOOKUP(Z200, NPC_Raw_Data!A:L, 8) * VLOOKUP(AA200, NPC_Scaling_Values!A:N, 7),0)</f>
        <v>145</v>
      </c>
      <c r="H200" s="5">
        <f>ROUND( VLOOKUP(Z200, NPC_Raw_Data!A:L, 9) * VLOOKUP(AA200, NPC_Scaling_Values!A:N, 8),0)</f>
        <v>207</v>
      </c>
      <c r="I200" s="5">
        <v>0.0</v>
      </c>
      <c r="J200" s="5">
        <v>0.0</v>
      </c>
      <c r="K200" s="5">
        <v>0.0</v>
      </c>
      <c r="L200" s="5">
        <f>ROUND( VLOOKUP(Z200, NPC_Raw_Data!A:O, 13),0)</f>
        <v>230</v>
      </c>
      <c r="M200" s="5">
        <f>ROUND( VLOOKUP(Z200, NPC_Raw_Data!A:O, 14),0)</f>
        <v>230</v>
      </c>
      <c r="N200" s="5">
        <f>ROUND( VLOOKUP(Z200, NPC_Raw_Data!A:O, 15),0)</f>
        <v>230</v>
      </c>
      <c r="O200" s="5">
        <f>ROUND( VLOOKUP(Z200, NPC_Raw_Data!A:Q, 16) * VLOOKUP(AA200, NPC_Scaling_Values!A:N, 14),0)</f>
        <v>154</v>
      </c>
      <c r="P200" s="2">
        <f>ROUND( VLOOKUP(Z200, NPC_Raw_Data!A:Q, 17) * VLOOKUP(AA200, NPC_Scaling_Values!A:N, 14),0)</f>
        <v>62</v>
      </c>
      <c r="Q200" s="6">
        <f>VLOOKUP(AA200, NPC_Scaling_Values!A:N, 9)</f>
        <v>2</v>
      </c>
      <c r="R200" s="1">
        <v>1.0</v>
      </c>
      <c r="S200" s="1">
        <v>-1.0</v>
      </c>
      <c r="T200" s="7" t="b">
        <v>0</v>
      </c>
      <c r="U200" s="7" t="b">
        <v>0</v>
      </c>
      <c r="V200" s="7" t="b">
        <v>0</v>
      </c>
      <c r="Z200" s="1">
        <v>278012.0</v>
      </c>
      <c r="AA200" s="1">
        <v>7010.0</v>
      </c>
      <c r="AB200" s="1">
        <v>7410.0</v>
      </c>
      <c r="AC200" s="8">
        <v>0.0</v>
      </c>
    </row>
    <row r="201">
      <c r="A201" s="1" t="s">
        <v>198</v>
      </c>
      <c r="B201" s="1" t="s">
        <v>39</v>
      </c>
      <c r="C201" s="5">
        <f>ROUND( VLOOKUP(Z201, NPC_Raw_Data!A:D, 4)*VLOOKUP(AA201, NPC_Scaling_Values!A:C, 3) ,0)</f>
        <v>1042</v>
      </c>
      <c r="D201" s="5">
        <f>ROUND( VLOOKUP(Z201, NPC_Raw_Data!A:E, 5)*VLOOKUP(AA201, NPC_Scaling_Values!A:D, 4),0)</f>
        <v>2000</v>
      </c>
      <c r="E201" s="5">
        <f>ROUND( VLOOKUP(Z201, NPC_Raw_Data!A:L, 6) * VLOOKUP(AA201, NPC_Scaling_Values!A:N, 5),0)</f>
        <v>244</v>
      </c>
      <c r="F201" s="5">
        <f>ROUND( VLOOKUP(Z201, NPC_Raw_Data!A:L, 7) * VLOOKUP(AA201, NPC_Scaling_Values!A:N, 6),0)</f>
        <v>170</v>
      </c>
      <c r="G201" s="5">
        <f>ROUND( VLOOKUP(Z201, NPC_Raw_Data!A:L, 8) * VLOOKUP(AA201, NPC_Scaling_Values!A:N, 7),0)</f>
        <v>145</v>
      </c>
      <c r="H201" s="5">
        <f>ROUND( VLOOKUP(Z201, NPC_Raw_Data!A:L, 9) * VLOOKUP(AA201, NPC_Scaling_Values!A:N, 8),0)</f>
        <v>207</v>
      </c>
      <c r="I201" s="5">
        <v>0.0</v>
      </c>
      <c r="J201" s="5">
        <v>0.0</v>
      </c>
      <c r="K201" s="5">
        <v>0.0</v>
      </c>
      <c r="L201" s="5">
        <f>ROUND( VLOOKUP(Z201, NPC_Raw_Data!A:O, 13),0)</f>
        <v>230</v>
      </c>
      <c r="M201" s="5">
        <f>ROUND( VLOOKUP(Z201, NPC_Raw_Data!A:O, 14),0)</f>
        <v>230</v>
      </c>
      <c r="N201" s="5">
        <f>ROUND( VLOOKUP(Z201, NPC_Raw_Data!A:O, 15),0)</f>
        <v>230</v>
      </c>
      <c r="O201" s="5">
        <f>ROUND( VLOOKUP(Z201, NPC_Raw_Data!A:Q, 16) * VLOOKUP(AA201, NPC_Scaling_Values!A:N, 14),0)</f>
        <v>154</v>
      </c>
      <c r="P201" s="2">
        <f>ROUND( VLOOKUP(Z201, NPC_Raw_Data!A:Q, 17) * VLOOKUP(AA201, NPC_Scaling_Values!A:N, 14),0)</f>
        <v>62</v>
      </c>
      <c r="Q201" s="6">
        <f>VLOOKUP(AA201, NPC_Scaling_Values!A:N, 9)</f>
        <v>2</v>
      </c>
      <c r="R201" s="1">
        <v>1.0</v>
      </c>
      <c r="S201" s="1">
        <v>-1.0</v>
      </c>
      <c r="T201" s="7" t="b">
        <v>0</v>
      </c>
      <c r="U201" s="7" t="b">
        <v>0</v>
      </c>
      <c r="V201" s="7" t="b">
        <v>0</v>
      </c>
      <c r="Z201" s="1">
        <v>278013.0</v>
      </c>
      <c r="AA201" s="1">
        <v>7010.0</v>
      </c>
      <c r="AB201" s="1">
        <v>7410.0</v>
      </c>
      <c r="AC201" s="8">
        <v>0.0</v>
      </c>
    </row>
    <row r="202">
      <c r="A202" s="1" t="s">
        <v>96</v>
      </c>
      <c r="B202" s="2" t="s">
        <v>97</v>
      </c>
      <c r="C202" s="5">
        <f>ROUND( VLOOKUP(Z202, NPC_Raw_Data!A:D, 4)*VLOOKUP(AA202, NPC_Scaling_Values!A:C, 3) ,0)</f>
        <v>93</v>
      </c>
      <c r="D202" s="5">
        <f>ROUND( VLOOKUP(Z202, NPC_Raw_Data!A:E, 5)*VLOOKUP(AA202, NPC_Scaling_Values!A:D, 4),0)</f>
        <v>100</v>
      </c>
      <c r="E202" s="5">
        <f>ROUND( VLOOKUP(Z202, NPC_Raw_Data!A:L, 6) * VLOOKUP(AA202, NPC_Scaling_Values!A:N, 5),0)</f>
        <v>245</v>
      </c>
      <c r="F202" s="5">
        <f>ROUND( VLOOKUP(Z202, NPC_Raw_Data!A:L, 7) * VLOOKUP(AA202, NPC_Scaling_Values!A:N, 6),0)</f>
        <v>184</v>
      </c>
      <c r="G202" s="5">
        <f>ROUND( VLOOKUP(Z202, NPC_Raw_Data!A:L, 8) * VLOOKUP(AA202, NPC_Scaling_Values!A:N, 7),0)</f>
        <v>171</v>
      </c>
      <c r="H202" s="5">
        <f>ROUND( VLOOKUP(Z202, NPC_Raw_Data!A:L, 9) * VLOOKUP(AA202, NPC_Scaling_Values!A:N, 8),0)</f>
        <v>245</v>
      </c>
      <c r="I202" s="5">
        <v>0.0</v>
      </c>
      <c r="J202" s="5">
        <v>0.0</v>
      </c>
      <c r="K202" s="5">
        <v>0.0</v>
      </c>
      <c r="L202" s="5">
        <f>ROUND( VLOOKUP(Z202, NPC_Raw_Data!A:O, 13),0)</f>
        <v>135</v>
      </c>
      <c r="M202" s="5">
        <f>ROUND( VLOOKUP(Z202, NPC_Raw_Data!A:O, 14),0)</f>
        <v>135</v>
      </c>
      <c r="N202" s="5">
        <f>ROUND( VLOOKUP(Z202, NPC_Raw_Data!A:O, 15),0)</f>
        <v>999</v>
      </c>
      <c r="O202" s="5">
        <f>ROUND( VLOOKUP(Z202, NPC_Raw_Data!A:Q, 16) * VLOOKUP(AA202, NPC_Scaling_Values!A:N, 14),0)</f>
        <v>116</v>
      </c>
      <c r="P202" s="2">
        <f>ROUND( VLOOKUP(Z202, NPC_Raw_Data!A:Q, 17) * VLOOKUP(AA202, NPC_Scaling_Values!A:N, 14),0)</f>
        <v>46</v>
      </c>
      <c r="Q202" s="6">
        <f>VLOOKUP(AA202, NPC_Scaling_Values!A:N, 9)</f>
        <v>1.5</v>
      </c>
      <c r="R202" s="1">
        <v>1.0</v>
      </c>
      <c r="S202" s="1">
        <v>-1.0</v>
      </c>
      <c r="T202" s="7" t="b">
        <v>0</v>
      </c>
      <c r="U202" s="7" t="b">
        <v>0</v>
      </c>
      <c r="V202" s="7" t="b">
        <v>0</v>
      </c>
      <c r="Z202" s="1">
        <v>349004.0</v>
      </c>
      <c r="AA202" s="1">
        <v>7005.0</v>
      </c>
      <c r="AB202" s="1">
        <v>7405.0</v>
      </c>
      <c r="AC202" s="8">
        <v>0.0</v>
      </c>
    </row>
    <row r="203">
      <c r="A203" s="1" t="s">
        <v>98</v>
      </c>
      <c r="B203" s="2" t="s">
        <v>97</v>
      </c>
      <c r="C203" s="5">
        <f>ROUND( VLOOKUP(Z203, NPC_Raw_Data!A:D, 4)*VLOOKUP(AA203, NPC_Scaling_Values!A:C, 3) ,0)</f>
        <v>93</v>
      </c>
      <c r="D203" s="5">
        <f>ROUND( VLOOKUP(Z203, NPC_Raw_Data!A:E, 5)*VLOOKUP(AA203, NPC_Scaling_Values!A:D, 4),0)</f>
        <v>100</v>
      </c>
      <c r="E203" s="5">
        <f>ROUND( VLOOKUP(Z203, NPC_Raw_Data!A:L, 6) * VLOOKUP(AA203, NPC_Scaling_Values!A:N, 5),0)</f>
        <v>245</v>
      </c>
      <c r="F203" s="5">
        <f>ROUND( VLOOKUP(Z203, NPC_Raw_Data!A:L, 7) * VLOOKUP(AA203, NPC_Scaling_Values!A:N, 6),0)</f>
        <v>184</v>
      </c>
      <c r="G203" s="5">
        <f>ROUND( VLOOKUP(Z203, NPC_Raw_Data!A:L, 8) * VLOOKUP(AA203, NPC_Scaling_Values!A:N, 7),0)</f>
        <v>171</v>
      </c>
      <c r="H203" s="5">
        <f>ROUND( VLOOKUP(Z203, NPC_Raw_Data!A:L, 9) * VLOOKUP(AA203, NPC_Scaling_Values!A:N, 8),0)</f>
        <v>245</v>
      </c>
      <c r="I203" s="5">
        <v>0.0</v>
      </c>
      <c r="J203" s="5">
        <v>0.0</v>
      </c>
      <c r="K203" s="5">
        <v>0.0</v>
      </c>
      <c r="L203" s="5">
        <f>ROUND( VLOOKUP(Z203, NPC_Raw_Data!A:O, 13),0)</f>
        <v>135</v>
      </c>
      <c r="M203" s="5">
        <f>ROUND( VLOOKUP(Z203, NPC_Raw_Data!A:O, 14),0)</f>
        <v>135</v>
      </c>
      <c r="N203" s="5">
        <f>ROUND( VLOOKUP(Z203, NPC_Raw_Data!A:O, 15),0)</f>
        <v>999</v>
      </c>
      <c r="O203" s="5">
        <f>ROUND( VLOOKUP(Z203, NPC_Raw_Data!A:Q, 16) * VLOOKUP(AA203, NPC_Scaling_Values!A:N, 14),0)</f>
        <v>116</v>
      </c>
      <c r="P203" s="2">
        <f>ROUND( VLOOKUP(Z203, NPC_Raw_Data!A:Q, 17) * VLOOKUP(AA203, NPC_Scaling_Values!A:N, 14),0)</f>
        <v>46</v>
      </c>
      <c r="Q203" s="6">
        <f>VLOOKUP(AA203, NPC_Scaling_Values!A:N, 9)</f>
        <v>1.5</v>
      </c>
      <c r="R203" s="1">
        <v>1.0</v>
      </c>
      <c r="S203" s="1">
        <v>-1.0</v>
      </c>
      <c r="T203" s="7" t="b">
        <v>0</v>
      </c>
      <c r="U203" s="7" t="b">
        <v>0</v>
      </c>
      <c r="V203" s="7" t="b">
        <v>0</v>
      </c>
      <c r="Z203" s="1">
        <v>349054.0</v>
      </c>
      <c r="AA203" s="1">
        <v>7005.0</v>
      </c>
      <c r="AB203" s="1">
        <v>7405.0</v>
      </c>
      <c r="AC203" s="10">
        <v>7100.0</v>
      </c>
    </row>
    <row r="204">
      <c r="A204" s="9" t="s">
        <v>199</v>
      </c>
      <c r="B204" s="1" t="s">
        <v>91</v>
      </c>
      <c r="C204" s="5">
        <f>ROUND( VLOOKUP(Z204, NPC_Raw_Data!A:D, 4)*VLOOKUP(AA204, NPC_Scaling_Values!A:C, 3) ,0)</f>
        <v>360</v>
      </c>
      <c r="D204" s="5">
        <f>ROUND( VLOOKUP(Z204, NPC_Raw_Data!A:E, 5)*VLOOKUP(AA204, NPC_Scaling_Values!A:D, 4),0)</f>
        <v>1000</v>
      </c>
      <c r="E204" s="5">
        <f>ROUND( VLOOKUP(Z204, NPC_Raw_Data!A:L, 6) * VLOOKUP(AA204, NPC_Scaling_Values!A:N, 5),0)</f>
        <v>246</v>
      </c>
      <c r="F204" s="5">
        <f>ROUND( VLOOKUP(Z204, NPC_Raw_Data!A:L, 7) * VLOOKUP(AA204, NPC_Scaling_Values!A:N, 6),0)</f>
        <v>160</v>
      </c>
      <c r="G204" s="5">
        <f>ROUND( VLOOKUP(Z204, NPC_Raw_Data!A:L, 8) * VLOOKUP(AA204, NPC_Scaling_Values!A:N, 7),0)</f>
        <v>28597</v>
      </c>
      <c r="H204" s="5">
        <f>ROUND( VLOOKUP(Z204, NPC_Raw_Data!A:L, 9) * VLOOKUP(AA204, NPC_Scaling_Values!A:N, 8),0)</f>
        <v>197</v>
      </c>
      <c r="I204" s="5">
        <v>0.0</v>
      </c>
      <c r="J204" s="5">
        <v>0.0</v>
      </c>
      <c r="K204" s="5">
        <v>0.0</v>
      </c>
      <c r="L204" s="5">
        <f>ROUND( VLOOKUP(Z204, NPC_Raw_Data!A:O, 13),0)</f>
        <v>230</v>
      </c>
      <c r="M204" s="5">
        <f>ROUND( VLOOKUP(Z204, NPC_Raw_Data!A:O, 14),0)</f>
        <v>230</v>
      </c>
      <c r="N204" s="5">
        <f>ROUND( VLOOKUP(Z204, NPC_Raw_Data!A:O, 15),0)</f>
        <v>195</v>
      </c>
      <c r="O204" s="5">
        <f>ROUND( VLOOKUP(Z204, NPC_Raw_Data!A:Q, 16) * VLOOKUP(AA204, NPC_Scaling_Values!A:N, 14),0)</f>
        <v>184</v>
      </c>
      <c r="P204" s="2">
        <f>ROUND( VLOOKUP(Z204, NPC_Raw_Data!A:Q, 17) * VLOOKUP(AA204, NPC_Scaling_Values!A:N, 14),0)</f>
        <v>74</v>
      </c>
      <c r="Q204" s="6">
        <f>VLOOKUP(AA204, NPC_Scaling_Values!A:N, 9)</f>
        <v>2.3</v>
      </c>
      <c r="R204" s="1">
        <v>1.0</v>
      </c>
      <c r="S204" s="1">
        <v>-1.0</v>
      </c>
      <c r="T204" s="7" t="b">
        <v>0</v>
      </c>
      <c r="U204" s="7" t="b">
        <v>0</v>
      </c>
      <c r="V204" s="7" t="b">
        <v>0</v>
      </c>
      <c r="Z204" s="1">
        <v>520100.0</v>
      </c>
      <c r="AA204" s="1">
        <v>7013.0</v>
      </c>
      <c r="AB204" s="1">
        <v>7413.0</v>
      </c>
      <c r="AC204" s="10">
        <v>5151.0</v>
      </c>
    </row>
    <row r="205">
      <c r="A205" s="9" t="s">
        <v>200</v>
      </c>
      <c r="B205" s="1" t="s">
        <v>91</v>
      </c>
      <c r="C205" s="5">
        <f>ROUND( VLOOKUP(Z205, NPC_Raw_Data!A:D, 4)*VLOOKUP(AA205, NPC_Scaling_Values!A:C, 3) ,0)</f>
        <v>317</v>
      </c>
      <c r="D205" s="5">
        <f>ROUND( VLOOKUP(Z205, NPC_Raw_Data!A:E, 5)*VLOOKUP(AA205, NPC_Scaling_Values!A:D, 4),0)</f>
        <v>0</v>
      </c>
      <c r="E205" s="5">
        <f>ROUND( VLOOKUP(Z205, NPC_Raw_Data!A:L, 6) * VLOOKUP(AA205, NPC_Scaling_Values!A:N, 5),0)</f>
        <v>246</v>
      </c>
      <c r="F205" s="5">
        <f>ROUND( VLOOKUP(Z205, NPC_Raw_Data!A:L, 7) * VLOOKUP(AA205, NPC_Scaling_Values!A:N, 6),0)</f>
        <v>160</v>
      </c>
      <c r="G205" s="5">
        <f>ROUND( VLOOKUP(Z205, NPC_Raw_Data!A:L, 8) * VLOOKUP(AA205, NPC_Scaling_Values!A:N, 7),0)</f>
        <v>28597</v>
      </c>
      <c r="H205" s="5">
        <f>ROUND( VLOOKUP(Z205, NPC_Raw_Data!A:L, 9) * VLOOKUP(AA205, NPC_Scaling_Values!A:N, 8),0)</f>
        <v>197</v>
      </c>
      <c r="I205" s="5">
        <v>0.0</v>
      </c>
      <c r="J205" s="5">
        <v>0.0</v>
      </c>
      <c r="K205" s="5">
        <v>0.0</v>
      </c>
      <c r="L205" s="5">
        <f>ROUND( VLOOKUP(Z205, NPC_Raw_Data!A:O, 13),0)</f>
        <v>230</v>
      </c>
      <c r="M205" s="5">
        <f>ROUND( VLOOKUP(Z205, NPC_Raw_Data!A:O, 14),0)</f>
        <v>230</v>
      </c>
      <c r="N205" s="5">
        <f>ROUND( VLOOKUP(Z205, NPC_Raw_Data!A:O, 15),0)</f>
        <v>195</v>
      </c>
      <c r="O205" s="5">
        <f>ROUND( VLOOKUP(Z205, NPC_Raw_Data!A:Q, 16) * VLOOKUP(AA205, NPC_Scaling_Values!A:N, 14),0)</f>
        <v>184</v>
      </c>
      <c r="P205" s="2">
        <f>ROUND( VLOOKUP(Z205, NPC_Raw_Data!A:Q, 17) * VLOOKUP(AA205, NPC_Scaling_Values!A:N, 14),0)</f>
        <v>74</v>
      </c>
      <c r="Q205" s="6">
        <f>VLOOKUP(AA205, NPC_Scaling_Values!A:N, 9)</f>
        <v>2.3</v>
      </c>
      <c r="R205" s="1">
        <v>1.0</v>
      </c>
      <c r="S205" s="1">
        <v>-1.0</v>
      </c>
      <c r="T205" s="7" t="b">
        <v>0</v>
      </c>
      <c r="U205" s="7" t="b">
        <v>0</v>
      </c>
      <c r="V205" s="7" t="b">
        <v>0</v>
      </c>
      <c r="Z205" s="1">
        <v>520200.0</v>
      </c>
      <c r="AA205" s="1">
        <v>7013.0</v>
      </c>
      <c r="AB205" s="1">
        <v>7413.0</v>
      </c>
      <c r="AC205" s="10">
        <v>5151.0</v>
      </c>
    </row>
    <row r="206">
      <c r="A206" s="2" t="s">
        <v>201</v>
      </c>
      <c r="B206" s="1" t="s">
        <v>53</v>
      </c>
      <c r="C206" s="5">
        <f>ROUND( VLOOKUP(Z206, NPC_Raw_Data!A:D, 4)*VLOOKUP(AA206, NPC_Scaling_Values!A:C, 3) ,0)</f>
        <v>594</v>
      </c>
      <c r="D206" s="5">
        <f>ROUND( VLOOKUP(Z206, NPC_Raw_Data!A:E, 5)*VLOOKUP(AA206, NPC_Scaling_Values!A:D, 4),0)</f>
        <v>1000</v>
      </c>
      <c r="E206" s="5">
        <f>ROUND( VLOOKUP(Z206, NPC_Raw_Data!A:L, 6) * VLOOKUP(AA206, NPC_Scaling_Values!A:N, 5),0)</f>
        <v>246</v>
      </c>
      <c r="F206" s="5">
        <f>ROUND( VLOOKUP(Z206, NPC_Raw_Data!A:L, 7) * VLOOKUP(AA206, NPC_Scaling_Values!A:N, 6),0)</f>
        <v>147</v>
      </c>
      <c r="G206" s="5">
        <f>ROUND( VLOOKUP(Z206, NPC_Raw_Data!A:L, 8) * VLOOKUP(AA206, NPC_Scaling_Values!A:N, 7),0)</f>
        <v>246</v>
      </c>
      <c r="H206" s="5">
        <f>ROUND( VLOOKUP(Z206, NPC_Raw_Data!A:L, 9) * VLOOKUP(AA206, NPC_Scaling_Values!A:N, 8),0)</f>
        <v>147</v>
      </c>
      <c r="I206" s="5">
        <v>-25.0</v>
      </c>
      <c r="J206" s="5">
        <v>25.0</v>
      </c>
      <c r="K206" s="5">
        <v>0.0</v>
      </c>
      <c r="L206" s="5">
        <f>ROUND( VLOOKUP(Z206, NPC_Raw_Data!A:O, 13),0)</f>
        <v>156</v>
      </c>
      <c r="M206" s="5">
        <f>ROUND( VLOOKUP(Z206, NPC_Raw_Data!A:O, 14),0)</f>
        <v>156</v>
      </c>
      <c r="N206" s="5">
        <f>ROUND( VLOOKUP(Z206, NPC_Raw_Data!A:O, 15),0)</f>
        <v>73</v>
      </c>
      <c r="O206" s="5">
        <f>ROUND( VLOOKUP(Z206, NPC_Raw_Data!A:Q, 16) * VLOOKUP(AA206, NPC_Scaling_Values!A:N, 14),0)</f>
        <v>138</v>
      </c>
      <c r="P206" s="2">
        <f>ROUND( VLOOKUP(Z206, NPC_Raw_Data!A:Q, 17) * VLOOKUP(AA206, NPC_Scaling_Values!A:N, 14),0)</f>
        <v>55</v>
      </c>
      <c r="Q206" s="6">
        <f>VLOOKUP(AA206, NPC_Scaling_Values!A:N, 9)</f>
        <v>1.8</v>
      </c>
      <c r="R206" s="1">
        <v>1.0</v>
      </c>
      <c r="S206" s="1">
        <v>-1.0</v>
      </c>
      <c r="T206" s="7" t="b">
        <v>0</v>
      </c>
      <c r="U206" s="7" t="b">
        <v>0</v>
      </c>
      <c r="V206" s="7" t="b">
        <v>0</v>
      </c>
      <c r="Z206" s="1">
        <v>524000.0</v>
      </c>
      <c r="AA206" s="1">
        <v>7008.0</v>
      </c>
      <c r="AB206" s="1">
        <v>7408.0</v>
      </c>
      <c r="AC206" s="8">
        <v>0.0</v>
      </c>
    </row>
    <row r="207">
      <c r="A207" s="9" t="s">
        <v>202</v>
      </c>
      <c r="B207" s="1" t="s">
        <v>51</v>
      </c>
      <c r="C207" s="5">
        <f>ROUND( VLOOKUP(Z207, NPC_Raw_Data!A:D, 4)*VLOOKUP(AA207, NPC_Scaling_Values!A:C, 3) ,0)</f>
        <v>184</v>
      </c>
      <c r="D207" s="5">
        <f>ROUND( VLOOKUP(Z207, NPC_Raw_Data!A:E, 5)*VLOOKUP(AA207, NPC_Scaling_Values!A:D, 4),0)</f>
        <v>50</v>
      </c>
      <c r="E207" s="5">
        <f>ROUND( VLOOKUP(Z207, NPC_Raw_Data!A:L, 6) * VLOOKUP(AA207, NPC_Scaling_Values!A:N, 5),0)</f>
        <v>247</v>
      </c>
      <c r="F207" s="5">
        <f>ROUND( VLOOKUP(Z207, NPC_Raw_Data!A:L, 7) * VLOOKUP(AA207, NPC_Scaling_Values!A:N, 6),0)</f>
        <v>191</v>
      </c>
      <c r="G207" s="5">
        <f>ROUND( VLOOKUP(Z207, NPC_Raw_Data!A:L, 8) * VLOOKUP(AA207, NPC_Scaling_Values!A:N, 7),0)</f>
        <v>168</v>
      </c>
      <c r="H207" s="5">
        <f>ROUND( VLOOKUP(Z207, NPC_Raw_Data!A:L, 9) * VLOOKUP(AA207, NPC_Scaling_Values!A:N, 8),0)</f>
        <v>266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14),0)</f>
        <v>122</v>
      </c>
      <c r="P207" s="2">
        <f>ROUND( VLOOKUP(Z207, NPC_Raw_Data!A:Q, 17) * VLOOKUP(AA207, NPC_Scaling_Values!A:N, 14),0)</f>
        <v>49</v>
      </c>
      <c r="Q207" s="6">
        <f>VLOOKUP(AA207, NPC_Scaling_Values!A:N, 9)</f>
        <v>1.6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290000.0</v>
      </c>
      <c r="AA207" s="1">
        <v>7006.0</v>
      </c>
      <c r="AB207" s="1">
        <v>7406.0</v>
      </c>
      <c r="AC207" s="8">
        <v>0.0</v>
      </c>
    </row>
    <row r="208">
      <c r="A208" s="1" t="s">
        <v>203</v>
      </c>
      <c r="B208" s="1" t="s">
        <v>51</v>
      </c>
      <c r="C208" s="5">
        <f>ROUND( VLOOKUP(Z208, NPC_Raw_Data!A:D, 4)*VLOOKUP(AA208, NPC_Scaling_Values!A:C, 3) ,0)</f>
        <v>144</v>
      </c>
      <c r="D208" s="5">
        <f>ROUND( VLOOKUP(Z208, NPC_Raw_Data!A:E, 5)*VLOOKUP(AA208, NPC_Scaling_Values!A:D, 4),0)</f>
        <v>50</v>
      </c>
      <c r="E208" s="5">
        <f>ROUND( VLOOKUP(Z208, NPC_Raw_Data!A:L, 6) * VLOOKUP(AA208, NPC_Scaling_Values!A:N, 5),0)</f>
        <v>247</v>
      </c>
      <c r="F208" s="5">
        <f>ROUND( VLOOKUP(Z208, NPC_Raw_Data!A:L, 7) * VLOOKUP(AA208, NPC_Scaling_Values!A:N, 6),0)</f>
        <v>191</v>
      </c>
      <c r="G208" s="5">
        <f>ROUND( VLOOKUP(Z208, NPC_Raw_Data!A:L, 8) * VLOOKUP(AA208, NPC_Scaling_Values!A:N, 7),0)</f>
        <v>168</v>
      </c>
      <c r="H208" s="5">
        <f>ROUND( VLOOKUP(Z208, NPC_Raw_Data!A:L, 9) * VLOOKUP(AA208, NPC_Scaling_Values!A:N, 8),0)</f>
        <v>266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14),0)</f>
        <v>122</v>
      </c>
      <c r="P208" s="2">
        <f>ROUND( VLOOKUP(Z208, NPC_Raw_Data!A:Q, 17) * VLOOKUP(AA208, NPC_Scaling_Values!A:N, 14),0)</f>
        <v>49</v>
      </c>
      <c r="Q208" s="6">
        <f>VLOOKUP(AA208, NPC_Scaling_Values!A:N, 9)</f>
        <v>1.6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290001.0</v>
      </c>
      <c r="AA208" s="1">
        <v>7006.0</v>
      </c>
      <c r="AB208" s="1">
        <v>7406.0</v>
      </c>
      <c r="AC208" s="8">
        <v>0.0</v>
      </c>
    </row>
    <row r="209">
      <c r="A209" s="1" t="s">
        <v>204</v>
      </c>
      <c r="B209" s="1" t="s">
        <v>51</v>
      </c>
      <c r="C209" s="5">
        <f>ROUND( VLOOKUP(Z209, NPC_Raw_Data!A:D, 4)*VLOOKUP(AA209, NPC_Scaling_Values!A:C, 3) ,0)</f>
        <v>157</v>
      </c>
      <c r="D209" s="5">
        <f>ROUND( VLOOKUP(Z209, NPC_Raw_Data!A:E, 5)*VLOOKUP(AA209, NPC_Scaling_Values!A:D, 4),0)</f>
        <v>50</v>
      </c>
      <c r="E209" s="5">
        <f>ROUND( VLOOKUP(Z209, NPC_Raw_Data!A:L, 6) * VLOOKUP(AA209, NPC_Scaling_Values!A:N, 5),0)</f>
        <v>247</v>
      </c>
      <c r="F209" s="5">
        <f>ROUND( VLOOKUP(Z209, NPC_Raw_Data!A:L, 7) * VLOOKUP(AA209, NPC_Scaling_Values!A:N, 6),0)</f>
        <v>191</v>
      </c>
      <c r="G209" s="5">
        <f>ROUND( VLOOKUP(Z209, NPC_Raw_Data!A:L, 8) * VLOOKUP(AA209, NPC_Scaling_Values!A:N, 7),0)</f>
        <v>168</v>
      </c>
      <c r="H209" s="5">
        <f>ROUND( VLOOKUP(Z209, NPC_Raw_Data!A:L, 9) * VLOOKUP(AA209, NPC_Scaling_Values!A:N, 8),0)</f>
        <v>266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14),0)</f>
        <v>122</v>
      </c>
      <c r="P209" s="2">
        <f>ROUND( VLOOKUP(Z209, NPC_Raw_Data!A:Q, 17) * VLOOKUP(AA209, NPC_Scaling_Values!A:N, 14),0)</f>
        <v>49</v>
      </c>
      <c r="Q209" s="6">
        <f>VLOOKUP(AA209, NPC_Scaling_Values!A:N, 9)</f>
        <v>1.6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290002.0</v>
      </c>
      <c r="AA209" s="1">
        <v>7006.0</v>
      </c>
      <c r="AB209" s="1">
        <v>7406.0</v>
      </c>
      <c r="AC209" s="8">
        <v>0.0</v>
      </c>
    </row>
    <row r="210">
      <c r="A210" s="2" t="s">
        <v>139</v>
      </c>
      <c r="B210" s="1" t="s">
        <v>77</v>
      </c>
      <c r="C210" s="5">
        <f>ROUND( VLOOKUP(Z210, NPC_Raw_Data!A:D, 4)*VLOOKUP(AA210, NPC_Scaling_Values!A:C, 3) ,0)</f>
        <v>284</v>
      </c>
      <c r="D210" s="5">
        <f>ROUND( VLOOKUP(Z210, NPC_Raw_Data!A:E, 5)*VLOOKUP(AA210, NPC_Scaling_Values!A:D, 4),0)</f>
        <v>100</v>
      </c>
      <c r="E210" s="5">
        <f>ROUND( VLOOKUP(Z210, NPC_Raw_Data!A:L, 6) * VLOOKUP(AA210, NPC_Scaling_Values!A:N, 5),0)</f>
        <v>250</v>
      </c>
      <c r="F210" s="5">
        <f>ROUND( VLOOKUP(Z210, NPC_Raw_Data!A:L, 7) * VLOOKUP(AA210, NPC_Scaling_Values!A:N, 6),0)</f>
        <v>200</v>
      </c>
      <c r="G210" s="5">
        <f>ROUND( VLOOKUP(Z210, NPC_Raw_Data!A:L, 8) * VLOOKUP(AA210, NPC_Scaling_Values!A:N, 7),0)</f>
        <v>99</v>
      </c>
      <c r="H210" s="5">
        <f>ROUND( VLOOKUP(Z210, NPC_Raw_Data!A:L, 9) * VLOOKUP(AA210, NPC_Scaling_Values!A:N, 8),0)</f>
        <v>224</v>
      </c>
      <c r="I210" s="5">
        <v>0.0</v>
      </c>
      <c r="J210" s="5">
        <v>0.0</v>
      </c>
      <c r="K210" s="5">
        <v>-25.0</v>
      </c>
      <c r="L210" s="5">
        <f>ROUND( VLOOKUP(Z210, NPC_Raw_Data!A:O, 13),0)</f>
        <v>88</v>
      </c>
      <c r="M210" s="5">
        <f>ROUND( VLOOKUP(Z210, NPC_Raw_Data!A:O, 14),0)</f>
        <v>88</v>
      </c>
      <c r="N210" s="5">
        <f>ROUND( VLOOKUP(Z210, NPC_Raw_Data!A:O, 15),0)</f>
        <v>999</v>
      </c>
      <c r="O210" s="5">
        <f>ROUND( VLOOKUP(Z210, NPC_Raw_Data!A:Q, 16) * VLOOKUP(AA210, NPC_Scaling_Values!A:N, 14),0)</f>
        <v>164</v>
      </c>
      <c r="P210" s="2">
        <f>ROUND( VLOOKUP(Z210, NPC_Raw_Data!A:Q, 17) * VLOOKUP(AA210, NPC_Scaling_Values!A:N, 14),0)</f>
        <v>66</v>
      </c>
      <c r="Q210" s="6">
        <f>VLOOKUP(AA210, NPC_Scaling_Values!A:N, 9)</f>
        <v>2.1</v>
      </c>
      <c r="R210" s="1">
        <v>1.0</v>
      </c>
      <c r="S210" s="1">
        <v>-1.0</v>
      </c>
      <c r="T210" s="7" t="b">
        <v>0</v>
      </c>
      <c r="U210" s="7" t="b">
        <v>0</v>
      </c>
      <c r="V210" s="7" t="b">
        <v>0</v>
      </c>
      <c r="Z210" s="1">
        <v>233001.0</v>
      </c>
      <c r="AA210" s="1">
        <v>7011.0</v>
      </c>
      <c r="AB210" s="1">
        <v>7411.0</v>
      </c>
      <c r="AC210" s="8">
        <v>0.0</v>
      </c>
    </row>
    <row r="211">
      <c r="A211" s="1" t="s">
        <v>205</v>
      </c>
      <c r="B211" s="1" t="s">
        <v>39</v>
      </c>
      <c r="C211" s="5">
        <f>ROUND( VLOOKUP(Z211, NPC_Raw_Data!A:D, 4)*VLOOKUP(AA211, NPC_Scaling_Values!A:C, 3) ,0)</f>
        <v>2012</v>
      </c>
      <c r="D211" s="5">
        <f>ROUND( VLOOKUP(Z211, NPC_Raw_Data!A:E, 5)*VLOOKUP(AA211, NPC_Scaling_Values!A:D, 4),0)</f>
        <v>40000</v>
      </c>
      <c r="E211" s="5">
        <f>ROUND( VLOOKUP(Z211, NPC_Raw_Data!A:L, 6) * VLOOKUP(AA211, NPC_Scaling_Values!A:N, 5),0)</f>
        <v>251</v>
      </c>
      <c r="F211" s="5">
        <f>ROUND( VLOOKUP(Z211, NPC_Raw_Data!A:L, 7) * VLOOKUP(AA211, NPC_Scaling_Values!A:N, 6),0)</f>
        <v>251</v>
      </c>
      <c r="G211" s="5">
        <f>ROUND( VLOOKUP(Z211, NPC_Raw_Data!A:L, 8) * VLOOKUP(AA211, NPC_Scaling_Values!A:N, 7),0)</f>
        <v>155</v>
      </c>
      <c r="H211" s="5">
        <f>ROUND( VLOOKUP(Z211, NPC_Raw_Data!A:L, 9) * VLOOKUP(AA211, NPC_Scaling_Values!A:N, 8),0)</f>
        <v>251</v>
      </c>
      <c r="I211" s="5">
        <v>0.0</v>
      </c>
      <c r="J211" s="5">
        <v>0.0</v>
      </c>
      <c r="K211" s="5">
        <v>0.0</v>
      </c>
      <c r="L211" s="5">
        <f>ROUND( VLOOKUP(Z211, NPC_Raw_Data!A:O, 13),0)</f>
        <v>318</v>
      </c>
      <c r="M211" s="5">
        <f>ROUND( VLOOKUP(Z211, NPC_Raw_Data!A:O, 14),0)</f>
        <v>318</v>
      </c>
      <c r="N211" s="5">
        <f>ROUND( VLOOKUP(Z211, NPC_Raw_Data!A:O, 15),0)</f>
        <v>160</v>
      </c>
      <c r="O211" s="5">
        <f>ROUND( VLOOKUP(Z211, NPC_Raw_Data!A:Q, 16) * VLOOKUP(AA211, NPC_Scaling_Values!A:N, 14),0)</f>
        <v>154</v>
      </c>
      <c r="P211" s="2">
        <f>ROUND( VLOOKUP(Z211, NPC_Raw_Data!A:Q, 17) * VLOOKUP(AA211, NPC_Scaling_Values!A:N, 14),0)</f>
        <v>62</v>
      </c>
      <c r="Q211" s="6">
        <f>VLOOKUP(AA211, NPC_Scaling_Values!A:N, 9)</f>
        <v>2</v>
      </c>
      <c r="R211" s="1">
        <v>1.3</v>
      </c>
      <c r="S211" s="1">
        <v>-1.0</v>
      </c>
      <c r="T211" s="7" t="b">
        <v>0</v>
      </c>
      <c r="U211" s="7" t="b">
        <v>1</v>
      </c>
      <c r="V211" s="7" t="b">
        <v>0</v>
      </c>
      <c r="Z211" s="1">
        <v>532000.0</v>
      </c>
      <c r="AA211" s="1">
        <v>7010.0</v>
      </c>
      <c r="AB211" s="1">
        <v>7410.0</v>
      </c>
      <c r="AC211" s="10">
        <v>5151.0</v>
      </c>
    </row>
    <row r="212">
      <c r="A212" s="1" t="s">
        <v>99</v>
      </c>
      <c r="B212" s="1" t="s">
        <v>166</v>
      </c>
      <c r="C212" s="5">
        <f>ROUND( VLOOKUP(Z212, NPC_Raw_Data!A:D, 4)*VLOOKUP(AA212, NPC_Scaling_Values!A:C, 3) ,0)</f>
        <v>134</v>
      </c>
      <c r="D212" s="5">
        <f>ROUND( VLOOKUP(Z212, NPC_Raw_Data!A:E, 5)*VLOOKUP(AA212, NPC_Scaling_Values!A:D, 4),0)</f>
        <v>500</v>
      </c>
      <c r="E212" s="5">
        <f>ROUND( VLOOKUP(Z212, NPC_Raw_Data!A:L, 6) * VLOOKUP(AA212, NPC_Scaling_Values!A:N, 5),0)</f>
        <v>252</v>
      </c>
      <c r="F212" s="5">
        <f>ROUND( VLOOKUP(Z212, NPC_Raw_Data!A:L, 7) * VLOOKUP(AA212, NPC_Scaling_Values!A:N, 6),0)</f>
        <v>184</v>
      </c>
      <c r="G212" s="5">
        <f>ROUND( VLOOKUP(Z212, NPC_Raw_Data!A:L, 8) * VLOOKUP(AA212, NPC_Scaling_Values!A:N, 7),0)</f>
        <v>189</v>
      </c>
      <c r="H212" s="5">
        <f>ROUND( VLOOKUP(Z212, NPC_Raw_Data!A:L, 9) * VLOOKUP(AA212, NPC_Scaling_Values!A:N, 8),0)</f>
        <v>163</v>
      </c>
      <c r="I212" s="5">
        <v>0.0</v>
      </c>
      <c r="J212" s="5">
        <v>0.0</v>
      </c>
      <c r="K212" s="5">
        <v>0.0</v>
      </c>
      <c r="L212" s="5">
        <f>ROUND( VLOOKUP(Z212, NPC_Raw_Data!A:O, 13),0)</f>
        <v>78</v>
      </c>
      <c r="M212" s="5">
        <f>ROUND( VLOOKUP(Z212, NPC_Raw_Data!A:O, 14),0)</f>
        <v>78</v>
      </c>
      <c r="N212" s="5">
        <f>ROUND( VLOOKUP(Z212, NPC_Raw_Data!A:O, 15),0)</f>
        <v>104</v>
      </c>
      <c r="O212" s="5">
        <f>ROUND( VLOOKUP(Z212, NPC_Raw_Data!A:Q, 16) * VLOOKUP(AA212, NPC_Scaling_Values!A:N, 14),0)</f>
        <v>175</v>
      </c>
      <c r="P212" s="2">
        <f>ROUND( VLOOKUP(Z212, NPC_Raw_Data!A:Q, 17) * VLOOKUP(AA212, NPC_Scaling_Values!A:N, 14),0)</f>
        <v>58</v>
      </c>
      <c r="Q212" s="6">
        <f>VLOOKUP(AA212, NPC_Scaling_Values!A:N, 9)</f>
        <v>1.9</v>
      </c>
      <c r="R212" s="1">
        <v>1.3</v>
      </c>
      <c r="S212" s="1">
        <v>10.0</v>
      </c>
      <c r="T212" s="7" t="b">
        <v>0</v>
      </c>
      <c r="U212" s="7" t="b">
        <v>0</v>
      </c>
      <c r="V212" s="7" t="b">
        <v>0</v>
      </c>
      <c r="Z212" s="1">
        <v>256011.0</v>
      </c>
      <c r="AA212" s="1">
        <v>7009.0</v>
      </c>
      <c r="AB212" s="1">
        <v>7409.0</v>
      </c>
      <c r="AC212" s="8">
        <v>0.0</v>
      </c>
    </row>
    <row r="213">
      <c r="A213" s="9" t="s">
        <v>206</v>
      </c>
      <c r="B213" s="1" t="s">
        <v>32</v>
      </c>
      <c r="C213" s="5">
        <f>ROUND( VLOOKUP(Z213, NPC_Raw_Data!A:D, 4)*VLOOKUP(AA213, NPC_Scaling_Values!A:C, 3) ,0)</f>
        <v>1478</v>
      </c>
      <c r="D213" s="5">
        <f>ROUND( VLOOKUP(Z213, NPC_Raw_Data!A:E, 5)*VLOOKUP(AA213, NPC_Scaling_Values!A:D, 4),0)</f>
        <v>9505</v>
      </c>
      <c r="E213" s="5">
        <f>ROUND( VLOOKUP(Z213, NPC_Raw_Data!A:L, 6) * VLOOKUP(AA213, NPC_Scaling_Values!A:N, 5),0)</f>
        <v>255</v>
      </c>
      <c r="F213" s="5">
        <f>ROUND( VLOOKUP(Z213, NPC_Raw_Data!A:L, 7) * VLOOKUP(AA213, NPC_Scaling_Values!A:N, 6),0)</f>
        <v>462</v>
      </c>
      <c r="G213" s="5">
        <f>ROUND( VLOOKUP(Z213, NPC_Raw_Data!A:L, 8) * VLOOKUP(AA213, NPC_Scaling_Values!A:N, 7),0)</f>
        <v>372</v>
      </c>
      <c r="H213" s="5">
        <f>ROUND( VLOOKUP(Z213, NPC_Raw_Data!A:L, 9) * VLOOKUP(AA213, NPC_Scaling_Values!A:N, 8),0)</f>
        <v>552</v>
      </c>
      <c r="I213" s="5">
        <v>0.0</v>
      </c>
      <c r="J213" s="5">
        <v>0.0</v>
      </c>
      <c r="K213" s="5">
        <v>0.0</v>
      </c>
      <c r="L213" s="5">
        <f>ROUND( VLOOKUP(Z213, NPC_Raw_Data!A:O, 13),0)</f>
        <v>137</v>
      </c>
      <c r="M213" s="5">
        <f>ROUND( VLOOKUP(Z213, NPC_Raw_Data!A:O, 14),0)</f>
        <v>137</v>
      </c>
      <c r="N213" s="5">
        <f>ROUND( VLOOKUP(Z213, NPC_Raw_Data!A:O, 15),0)</f>
        <v>183</v>
      </c>
      <c r="O213" s="5">
        <f>ROUND( VLOOKUP(Z213, NPC_Raw_Data!A:Q, 16) * VLOOKUP(AA213, NPC_Scaling_Values!A:N, 14),0)</f>
        <v>195</v>
      </c>
      <c r="P213" s="2">
        <f>ROUND( VLOOKUP(Z213, NPC_Raw_Data!A:Q, 17) * VLOOKUP(AA213, NPC_Scaling_Values!A:N, 14),0)</f>
        <v>78</v>
      </c>
      <c r="Q213" s="6">
        <f>VLOOKUP(AA213, NPC_Scaling_Values!A:N, 9)</f>
        <v>2.4</v>
      </c>
      <c r="R213" s="1">
        <v>1.3</v>
      </c>
      <c r="S213" s="1">
        <v>-1.0</v>
      </c>
      <c r="T213" s="7" t="b">
        <v>0</v>
      </c>
      <c r="U213" s="7" t="b">
        <v>0</v>
      </c>
      <c r="V213" s="7" t="b">
        <v>0</v>
      </c>
      <c r="Z213" s="1">
        <v>409000.0</v>
      </c>
      <c r="AA213" s="1">
        <v>7014.0</v>
      </c>
      <c r="AB213" s="1">
        <v>7414.0</v>
      </c>
      <c r="AC213" s="10">
        <v>5151.0</v>
      </c>
    </row>
    <row r="214">
      <c r="A214" s="9" t="s">
        <v>207</v>
      </c>
      <c r="B214" s="1" t="s">
        <v>32</v>
      </c>
      <c r="C214" s="5">
        <f>ROUND( VLOOKUP(Z214, NPC_Raw_Data!A:D, 4)*VLOOKUP(AA214, NPC_Scaling_Values!A:C, 3) ,0)</f>
        <v>1478</v>
      </c>
      <c r="D214" s="5">
        <f>ROUND( VLOOKUP(Z214, NPC_Raw_Data!A:E, 5)*VLOOKUP(AA214, NPC_Scaling_Values!A:D, 4),0)</f>
        <v>9505</v>
      </c>
      <c r="E214" s="5">
        <f>ROUND( VLOOKUP(Z214, NPC_Raw_Data!A:L, 6) * VLOOKUP(AA214, NPC_Scaling_Values!A:N, 5),0)</f>
        <v>255</v>
      </c>
      <c r="F214" s="5">
        <f>ROUND( VLOOKUP(Z214, NPC_Raw_Data!A:L, 7) * VLOOKUP(AA214, NPC_Scaling_Values!A:N, 6),0)</f>
        <v>462</v>
      </c>
      <c r="G214" s="5">
        <f>ROUND( VLOOKUP(Z214, NPC_Raw_Data!A:L, 8) * VLOOKUP(AA214, NPC_Scaling_Values!A:N, 7),0)</f>
        <v>372</v>
      </c>
      <c r="H214" s="5">
        <f>ROUND( VLOOKUP(Z214, NPC_Raw_Data!A:L, 9) * VLOOKUP(AA214, NPC_Scaling_Values!A:N, 8),0)</f>
        <v>552</v>
      </c>
      <c r="I214" s="5">
        <v>0.0</v>
      </c>
      <c r="J214" s="5">
        <v>0.0</v>
      </c>
      <c r="K214" s="5">
        <v>0.0</v>
      </c>
      <c r="L214" s="5">
        <f>ROUND( VLOOKUP(Z214, NPC_Raw_Data!A:O, 13),0)</f>
        <v>137</v>
      </c>
      <c r="M214" s="5">
        <f>ROUND( VLOOKUP(Z214, NPC_Raw_Data!A:O, 14),0)</f>
        <v>137</v>
      </c>
      <c r="N214" s="5">
        <f>ROUND( VLOOKUP(Z214, NPC_Raw_Data!A:O, 15),0)</f>
        <v>183</v>
      </c>
      <c r="O214" s="5">
        <f>ROUND( VLOOKUP(Z214, NPC_Raw_Data!A:Q, 16) * VLOOKUP(AA214, NPC_Scaling_Values!A:N, 14),0)</f>
        <v>195</v>
      </c>
      <c r="P214" s="2">
        <f>ROUND( VLOOKUP(Z214, NPC_Raw_Data!A:Q, 17) * VLOOKUP(AA214, NPC_Scaling_Values!A:N, 14),0)</f>
        <v>78</v>
      </c>
      <c r="Q214" s="6">
        <f>VLOOKUP(AA214, NPC_Scaling_Values!A:N, 9)</f>
        <v>2.4</v>
      </c>
      <c r="R214" s="1">
        <v>1.3</v>
      </c>
      <c r="S214" s="1">
        <v>-1.0</v>
      </c>
      <c r="T214" s="7" t="b">
        <v>0</v>
      </c>
      <c r="U214" s="7" t="b">
        <v>0</v>
      </c>
      <c r="V214" s="7" t="b">
        <v>0</v>
      </c>
      <c r="Z214" s="1">
        <v>409010.0</v>
      </c>
      <c r="AA214" s="1">
        <v>7014.0</v>
      </c>
      <c r="AB214" s="1">
        <v>7414.0</v>
      </c>
      <c r="AC214" s="10">
        <v>5151.0</v>
      </c>
    </row>
    <row r="215">
      <c r="A215" s="9" t="s">
        <v>208</v>
      </c>
      <c r="B215" s="1" t="s">
        <v>91</v>
      </c>
      <c r="C215" s="5">
        <f>ROUND( VLOOKUP(Z215, NPC_Raw_Data!A:D, 4)*VLOOKUP(AA215, NPC_Scaling_Values!A:C, 3) ,0)</f>
        <v>5448</v>
      </c>
      <c r="D215" s="5">
        <f>ROUND( VLOOKUP(Z215, NPC_Raw_Data!A:E, 5)*VLOOKUP(AA215, NPC_Scaling_Values!A:D, 4),0)</f>
        <v>20000</v>
      </c>
      <c r="E215" s="5">
        <f>ROUND( VLOOKUP(Z215, NPC_Raw_Data!A:L, 6) * VLOOKUP(AA215, NPC_Scaling_Values!A:N, 5),0)</f>
        <v>255</v>
      </c>
      <c r="F215" s="5">
        <f>ROUND( VLOOKUP(Z215, NPC_Raw_Data!A:L, 7) * VLOOKUP(AA215, NPC_Scaling_Values!A:N, 6),0)</f>
        <v>192</v>
      </c>
      <c r="G215" s="5">
        <f>ROUND( VLOOKUP(Z215, NPC_Raw_Data!A:L, 8) * VLOOKUP(AA215, NPC_Scaling_Values!A:N, 7),0)</f>
        <v>203</v>
      </c>
      <c r="H215" s="5">
        <f>ROUND( VLOOKUP(Z215, NPC_Raw_Data!A:L, 9) * VLOOKUP(AA215, NPC_Scaling_Values!A:N, 8),0)</f>
        <v>166</v>
      </c>
      <c r="I215" s="5">
        <v>-25.0</v>
      </c>
      <c r="J215" s="5">
        <v>25.0</v>
      </c>
      <c r="K215" s="5">
        <v>0.0</v>
      </c>
      <c r="L215" s="5">
        <f>ROUND( VLOOKUP(Z215, NPC_Raw_Data!A:O, 13),0)</f>
        <v>104</v>
      </c>
      <c r="M215" s="5">
        <f>ROUND( VLOOKUP(Z215, NPC_Raw_Data!A:O, 14),0)</f>
        <v>104</v>
      </c>
      <c r="N215" s="5">
        <f>ROUND( VLOOKUP(Z215, NPC_Raw_Data!A:O, 15),0)</f>
        <v>75</v>
      </c>
      <c r="O215" s="5">
        <f>ROUND( VLOOKUP(Z215, NPC_Raw_Data!A:Q, 16) * VLOOKUP(AA215, NPC_Scaling_Values!A:N, 14),0)</f>
        <v>184</v>
      </c>
      <c r="P215" s="2">
        <f>ROUND( VLOOKUP(Z215, NPC_Raw_Data!A:Q, 17) * VLOOKUP(AA215, NPC_Scaling_Values!A:N, 14),0)</f>
        <v>74</v>
      </c>
      <c r="Q215" s="6">
        <f>VLOOKUP(AA215, NPC_Scaling_Values!A:N, 9)</f>
        <v>2.3</v>
      </c>
      <c r="R215" s="1">
        <v>1.0</v>
      </c>
      <c r="S215" s="1">
        <v>-1.0</v>
      </c>
      <c r="T215" s="7" t="b">
        <v>0</v>
      </c>
      <c r="U215" s="7" t="b">
        <v>0</v>
      </c>
      <c r="V215" s="7" t="b">
        <v>0</v>
      </c>
      <c r="Z215" s="1">
        <v>223100.0</v>
      </c>
      <c r="AA215" s="1">
        <v>7013.0</v>
      </c>
      <c r="AB215" s="1">
        <v>7413.0</v>
      </c>
      <c r="AC215" s="10">
        <v>5151.0</v>
      </c>
    </row>
    <row r="216">
      <c r="A216" s="9" t="s">
        <v>209</v>
      </c>
      <c r="B216" s="1" t="s">
        <v>53</v>
      </c>
      <c r="C216" s="5">
        <f>ROUND( VLOOKUP(Z216, NPC_Raw_Data!A:D, 4)*VLOOKUP(AA216, NPC_Scaling_Values!A:C, 3) ,0)</f>
        <v>3139</v>
      </c>
      <c r="D216" s="5">
        <f>ROUND( VLOOKUP(Z216, NPC_Raw_Data!A:E, 5)*VLOOKUP(AA216, NPC_Scaling_Values!A:D, 4),0)</f>
        <v>20000</v>
      </c>
      <c r="E216" s="5">
        <f>ROUND( VLOOKUP(Z216, NPC_Raw_Data!A:L, 6) * VLOOKUP(AA216, NPC_Scaling_Values!A:N, 5),0)</f>
        <v>255</v>
      </c>
      <c r="F216" s="5">
        <f>ROUND( VLOOKUP(Z216, NPC_Raw_Data!A:L, 7) * VLOOKUP(AA216, NPC_Scaling_Values!A:N, 6),0)</f>
        <v>229</v>
      </c>
      <c r="G216" s="5">
        <f>ROUND( VLOOKUP(Z216, NPC_Raw_Data!A:L, 8) * VLOOKUP(AA216, NPC_Scaling_Values!A:N, 7),0)</f>
        <v>21998</v>
      </c>
      <c r="H216" s="5">
        <f>ROUND( VLOOKUP(Z216, NPC_Raw_Data!A:L, 9) * VLOOKUP(AA216, NPC_Scaling_Values!A:N, 8),0)</f>
        <v>205</v>
      </c>
      <c r="I216" s="5">
        <v>0.0</v>
      </c>
      <c r="J216" s="5">
        <v>0.0</v>
      </c>
      <c r="K216" s="5">
        <v>0.0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110</v>
      </c>
      <c r="O216" s="5">
        <f>ROUND( VLOOKUP(Z216, NPC_Raw_Data!A:Q, 16) * VLOOKUP(AA216, NPC_Scaling_Values!A:N, 14),0)</f>
        <v>138</v>
      </c>
      <c r="P216" s="2">
        <f>ROUND( VLOOKUP(Z216, NPC_Raw_Data!A:Q, 17) * VLOOKUP(AA216, NPC_Scaling_Values!A:N, 14),0)</f>
        <v>55</v>
      </c>
      <c r="Q216" s="6">
        <f>VLOOKUP(AA216, NPC_Scaling_Values!A:N, 9)</f>
        <v>1.8</v>
      </c>
      <c r="R216" s="1">
        <v>1.0</v>
      </c>
      <c r="S216" s="1">
        <v>-1.0</v>
      </c>
      <c r="T216" s="7" t="b">
        <v>0</v>
      </c>
      <c r="U216" s="7" t="b">
        <v>0</v>
      </c>
      <c r="V216" s="7" t="b">
        <v>0</v>
      </c>
      <c r="Z216" s="1">
        <v>528000.0</v>
      </c>
      <c r="AA216" s="1">
        <v>7008.0</v>
      </c>
      <c r="AB216" s="1">
        <v>7408.0</v>
      </c>
      <c r="AC216" s="10">
        <v>5151.0</v>
      </c>
    </row>
    <row r="217">
      <c r="A217" s="1" t="s">
        <v>210</v>
      </c>
      <c r="B217" s="1" t="s">
        <v>128</v>
      </c>
      <c r="C217" s="5">
        <f>ROUND( VLOOKUP(Z217, NPC_Raw_Data!A:D, 4)*VLOOKUP(AA217, NPC_Scaling_Values!A:C, 3) ,0)</f>
        <v>5250</v>
      </c>
      <c r="D217" s="5">
        <f>ROUND( VLOOKUP(Z217, NPC_Raw_Data!A:E, 5)*VLOOKUP(AA217, NPC_Scaling_Values!A:D, 4),0)</f>
        <v>20000</v>
      </c>
      <c r="E217" s="5">
        <f>ROUND( VLOOKUP(Z217, NPC_Raw_Data!A:L, 6) * VLOOKUP(AA217, NPC_Scaling_Values!A:N, 5),0)</f>
        <v>258</v>
      </c>
      <c r="F217" s="5">
        <f>ROUND( VLOOKUP(Z217, NPC_Raw_Data!A:L, 7) * VLOOKUP(AA217, NPC_Scaling_Values!A:N, 6),0)</f>
        <v>195</v>
      </c>
      <c r="G217" s="5">
        <f>ROUND( VLOOKUP(Z217, NPC_Raw_Data!A:L, 8) * VLOOKUP(AA217, NPC_Scaling_Values!A:N, 7),0)</f>
        <v>207</v>
      </c>
      <c r="H217" s="5">
        <f>ROUND( VLOOKUP(Z217, NPC_Raw_Data!A:L, 9) * VLOOKUP(AA217, NPC_Scaling_Values!A:N, 8),0)</f>
        <v>168</v>
      </c>
      <c r="I217" s="5">
        <v>-25.0</v>
      </c>
      <c r="J217" s="5">
        <v>25.0</v>
      </c>
      <c r="K217" s="5">
        <v>0.0</v>
      </c>
      <c r="L217" s="5">
        <f>ROUND( VLOOKUP(Z217, NPC_Raw_Data!A:O, 13),0)</f>
        <v>104</v>
      </c>
      <c r="M217" s="5">
        <f>ROUND( VLOOKUP(Z217, NPC_Raw_Data!A:O, 14),0)</f>
        <v>104</v>
      </c>
      <c r="N217" s="5">
        <f>ROUND( VLOOKUP(Z217, NPC_Raw_Data!A:O, 15),0)</f>
        <v>75</v>
      </c>
      <c r="O217" s="5">
        <f>ROUND( VLOOKUP(Z217, NPC_Raw_Data!A:Q, 16) * VLOOKUP(AA217, NPC_Scaling_Values!A:N, 14),0)</f>
        <v>195</v>
      </c>
      <c r="P217" s="2">
        <f>ROUND( VLOOKUP(Z217, NPC_Raw_Data!A:Q, 17) * VLOOKUP(AA217, NPC_Scaling_Values!A:N, 14),0)</f>
        <v>78</v>
      </c>
      <c r="Q217" s="6">
        <f>VLOOKUP(AA217, NPC_Scaling_Values!A:N, 9)</f>
        <v>2.4</v>
      </c>
      <c r="R217" s="1">
        <v>1.0</v>
      </c>
      <c r="S217" s="1">
        <v>-1.0</v>
      </c>
      <c r="T217" s="7" t="b">
        <v>0</v>
      </c>
      <c r="U217" s="7" t="b">
        <v>0</v>
      </c>
      <c r="V217" s="7" t="b">
        <v>0</v>
      </c>
      <c r="Z217" s="1">
        <v>223000.0</v>
      </c>
      <c r="AA217" s="1">
        <v>7014.0</v>
      </c>
      <c r="AB217" s="1">
        <v>7414.0</v>
      </c>
      <c r="AC217" s="10">
        <v>5151.0</v>
      </c>
    </row>
    <row r="218">
      <c r="A218" s="1" t="s">
        <v>211</v>
      </c>
      <c r="B218" s="1" t="s">
        <v>39</v>
      </c>
      <c r="C218" s="5">
        <f>ROUND( VLOOKUP(Z218, NPC_Raw_Data!A:D, 4)*VLOOKUP(AA218, NPC_Scaling_Values!A:C, 3) ,0)</f>
        <v>1119</v>
      </c>
      <c r="D218" s="5">
        <f>ROUND( VLOOKUP(Z218, NPC_Raw_Data!A:E, 5)*VLOOKUP(AA218, NPC_Scaling_Values!A:D, 4),0)</f>
        <v>2500</v>
      </c>
      <c r="E218" s="5">
        <f>ROUND( VLOOKUP(Z218, NPC_Raw_Data!A:L, 6) * VLOOKUP(AA218, NPC_Scaling_Values!A:N, 5),0)</f>
        <v>258</v>
      </c>
      <c r="F218" s="5">
        <f>ROUND( VLOOKUP(Z218, NPC_Raw_Data!A:L, 7) * VLOOKUP(AA218, NPC_Scaling_Values!A:N, 6),0)</f>
        <v>199</v>
      </c>
      <c r="G218" s="5">
        <f>ROUND( VLOOKUP(Z218, NPC_Raw_Data!A:L, 8) * VLOOKUP(AA218, NPC_Scaling_Values!A:N, 7),0)</f>
        <v>162</v>
      </c>
      <c r="H218" s="5">
        <f>ROUND( VLOOKUP(Z218, NPC_Raw_Data!A:L, 9) * VLOOKUP(AA218, NPC_Scaling_Values!A:N, 8),0)</f>
        <v>251</v>
      </c>
      <c r="I218" s="5">
        <v>0.0</v>
      </c>
      <c r="J218" s="5">
        <v>0.0</v>
      </c>
      <c r="K218" s="5">
        <v>0.0</v>
      </c>
      <c r="L218" s="5">
        <f>ROUND( VLOOKUP(Z218, NPC_Raw_Data!A:O, 13),0)</f>
        <v>220</v>
      </c>
      <c r="M218" s="5">
        <f>ROUND( VLOOKUP(Z218, NPC_Raw_Data!A:O, 14),0)</f>
        <v>220</v>
      </c>
      <c r="N218" s="5">
        <f>ROUND( VLOOKUP(Z218, NPC_Raw_Data!A:O, 15),0)</f>
        <v>210</v>
      </c>
      <c r="O218" s="5">
        <f>ROUND( VLOOKUP(Z218, NPC_Raw_Data!A:Q, 16) * VLOOKUP(AA218, NPC_Scaling_Values!A:N, 14),0)</f>
        <v>154</v>
      </c>
      <c r="P218" s="2">
        <f>ROUND( VLOOKUP(Z218, NPC_Raw_Data!A:Q, 17) * VLOOKUP(AA218, NPC_Scaling_Values!A:N, 14),0)</f>
        <v>62</v>
      </c>
      <c r="Q218" s="6">
        <f>VLOOKUP(AA218, NPC_Scaling_Values!A:N, 9)</f>
        <v>2</v>
      </c>
      <c r="R218" s="1">
        <v>1.0</v>
      </c>
      <c r="S218" s="1">
        <v>-1.0</v>
      </c>
      <c r="T218" s="7" t="b">
        <v>0</v>
      </c>
      <c r="U218" s="7" t="b">
        <v>0</v>
      </c>
      <c r="V218" s="7" t="b">
        <v>0</v>
      </c>
      <c r="Z218" s="1">
        <v>535100.0</v>
      </c>
      <c r="AA218" s="1">
        <v>7010.0</v>
      </c>
      <c r="AB218" s="1">
        <v>7410.0</v>
      </c>
      <c r="AC218" s="10">
        <v>5151.0</v>
      </c>
    </row>
    <row r="219">
      <c r="A219" s="9" t="s">
        <v>212</v>
      </c>
      <c r="B219" s="1" t="s">
        <v>77</v>
      </c>
      <c r="C219" s="5">
        <f>ROUND( VLOOKUP(Z219, NPC_Raw_Data!A:D, 4)*VLOOKUP(AA219, NPC_Scaling_Values!A:C, 3) ,0)</f>
        <v>3432</v>
      </c>
      <c r="D219" s="5">
        <f>ROUND( VLOOKUP(Z219, NPC_Raw_Data!A:E, 5)*VLOOKUP(AA219, NPC_Scaling_Values!A:D, 4),0)</f>
        <v>40000</v>
      </c>
      <c r="E219" s="5">
        <f>ROUND( VLOOKUP(Z219, NPC_Raw_Data!A:L, 6) * VLOOKUP(AA219, NPC_Scaling_Values!A:N, 5),0)</f>
        <v>260</v>
      </c>
      <c r="F219" s="5">
        <f>ROUND( VLOOKUP(Z219, NPC_Raw_Data!A:L, 7) * VLOOKUP(AA219, NPC_Scaling_Values!A:N, 6),0)</f>
        <v>195</v>
      </c>
      <c r="G219" s="5">
        <f>ROUND( VLOOKUP(Z219, NPC_Raw_Data!A:L, 8) * VLOOKUP(AA219, NPC_Scaling_Values!A:N, 7),0)</f>
        <v>182</v>
      </c>
      <c r="H219" s="5">
        <f>ROUND( VLOOKUP(Z219, NPC_Raw_Data!A:L, 9) * VLOOKUP(AA219, NPC_Scaling_Values!A:N, 8),0)</f>
        <v>195</v>
      </c>
      <c r="I219" s="5">
        <v>0.0</v>
      </c>
      <c r="J219" s="5">
        <v>0.0</v>
      </c>
      <c r="K219" s="5">
        <v>0.0</v>
      </c>
      <c r="L219" s="5">
        <f>ROUND( VLOOKUP(Z219, NPC_Raw_Data!A:O, 13),0)</f>
        <v>320</v>
      </c>
      <c r="M219" s="5">
        <f>ROUND( VLOOKUP(Z219, NPC_Raw_Data!A:O, 14),0)</f>
        <v>320</v>
      </c>
      <c r="N219" s="5">
        <f>ROUND( VLOOKUP(Z219, NPC_Raw_Data!A:O, 15),0)</f>
        <v>200</v>
      </c>
      <c r="O219" s="5">
        <f>ROUND( VLOOKUP(Z219, NPC_Raw_Data!A:Q, 16) * VLOOKUP(AA219, NPC_Scaling_Values!A:N, 14),0)</f>
        <v>164</v>
      </c>
      <c r="P219" s="2">
        <f>ROUND( VLOOKUP(Z219, NPC_Raw_Data!A:Q, 17) * VLOOKUP(AA219, NPC_Scaling_Values!A:N, 14),0)</f>
        <v>66</v>
      </c>
      <c r="Q219" s="6">
        <f>VLOOKUP(AA219, NPC_Scaling_Values!A:N, 9)</f>
        <v>2.1</v>
      </c>
      <c r="R219" s="1">
        <v>1.0</v>
      </c>
      <c r="S219" s="1">
        <v>-1.0</v>
      </c>
      <c r="T219" s="7" t="b">
        <v>0</v>
      </c>
      <c r="U219" s="7" t="b">
        <v>0</v>
      </c>
      <c r="V219" s="7" t="b">
        <v>0</v>
      </c>
      <c r="Z219" s="1">
        <v>521000.0</v>
      </c>
      <c r="AA219" s="1">
        <v>7011.0</v>
      </c>
      <c r="AB219" s="1">
        <v>7411.0</v>
      </c>
      <c r="AC219" s="10">
        <v>5151.0</v>
      </c>
    </row>
    <row r="220">
      <c r="A220" s="2" t="s">
        <v>213</v>
      </c>
      <c r="B220" s="1" t="s">
        <v>101</v>
      </c>
      <c r="C220" s="5">
        <f>ROUND( VLOOKUP(Z220, NPC_Raw_Data!A:D, 4)*VLOOKUP(AA220, NPC_Scaling_Values!A:C, 3) ,0)</f>
        <v>816</v>
      </c>
      <c r="D220" s="5">
        <f>ROUND( VLOOKUP(Z220, NPC_Raw_Data!A:E, 5)*VLOOKUP(AA220, NPC_Scaling_Values!A:D, 4),0)</f>
        <v>1500</v>
      </c>
      <c r="E220" s="5">
        <f>ROUND( VLOOKUP(Z220, NPC_Raw_Data!A:L, 6) * VLOOKUP(AA220, NPC_Scaling_Values!A:N, 5),0)</f>
        <v>261</v>
      </c>
      <c r="F220" s="5">
        <f>ROUND( VLOOKUP(Z220, NPC_Raw_Data!A:L, 7) * VLOOKUP(AA220, NPC_Scaling_Values!A:N, 6),0)</f>
        <v>1305</v>
      </c>
      <c r="G220" s="5">
        <f>ROUND( VLOOKUP(Z220, NPC_Raw_Data!A:L, 8) * VLOOKUP(AA220, NPC_Scaling_Values!A:N, 7),0)</f>
        <v>261</v>
      </c>
      <c r="H220" s="5">
        <f>ROUND( VLOOKUP(Z220, NPC_Raw_Data!A:L, 9) * VLOOKUP(AA220, NPC_Scaling_Values!A:N, 8),0)</f>
        <v>169</v>
      </c>
      <c r="I220" s="5">
        <v>0.0</v>
      </c>
      <c r="J220" s="5">
        <v>-25.0</v>
      </c>
      <c r="K220" s="5">
        <v>0.0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14),0)</f>
        <v>116</v>
      </c>
      <c r="P220" s="2">
        <f>ROUND( VLOOKUP(Z220, NPC_Raw_Data!A:Q, 17) * VLOOKUP(AA220, NPC_Scaling_Values!A:N, 14),0)</f>
        <v>46</v>
      </c>
      <c r="Q220" s="6">
        <f>VLOOKUP(AA220, NPC_Scaling_Values!A:N, 9)</f>
        <v>1.5</v>
      </c>
      <c r="R220" s="1">
        <v>1.0</v>
      </c>
      <c r="S220" s="1">
        <v>-1.0</v>
      </c>
      <c r="T220" s="7" t="b">
        <v>0</v>
      </c>
      <c r="U220" s="7" t="b">
        <v>0</v>
      </c>
      <c r="V220" s="7" t="b">
        <v>0</v>
      </c>
      <c r="Z220" s="1">
        <v>271100.0</v>
      </c>
      <c r="AA220" s="1">
        <v>7005.0</v>
      </c>
      <c r="AB220" s="1">
        <v>7405.0</v>
      </c>
      <c r="AC220" s="8">
        <v>0.0</v>
      </c>
    </row>
    <row r="221">
      <c r="A221" s="1" t="s">
        <v>96</v>
      </c>
      <c r="B221" s="2" t="s">
        <v>97</v>
      </c>
      <c r="C221" s="5">
        <f>ROUND( VLOOKUP(Z221, NPC_Raw_Data!A:D, 4)*VLOOKUP(AA221, NPC_Scaling_Values!A:C, 3) ,0)</f>
        <v>99</v>
      </c>
      <c r="D221" s="5">
        <f>ROUND( VLOOKUP(Z221, NPC_Raw_Data!A:E, 5)*VLOOKUP(AA221, NPC_Scaling_Values!A:D, 4),0)</f>
        <v>100</v>
      </c>
      <c r="E221" s="5">
        <f>ROUND( VLOOKUP(Z221, NPC_Raw_Data!A:L, 6) * VLOOKUP(AA221, NPC_Scaling_Values!A:N, 5),0)</f>
        <v>262</v>
      </c>
      <c r="F221" s="5">
        <f>ROUND( VLOOKUP(Z221, NPC_Raw_Data!A:L, 7) * VLOOKUP(AA221, NPC_Scaling_Values!A:N, 6),0)</f>
        <v>197</v>
      </c>
      <c r="G221" s="5">
        <f>ROUND( VLOOKUP(Z221, NPC_Raw_Data!A:L, 8) * VLOOKUP(AA221, NPC_Scaling_Values!A:N, 7),0)</f>
        <v>183</v>
      </c>
      <c r="H221" s="5">
        <f>ROUND( VLOOKUP(Z221, NPC_Raw_Data!A:L, 9) * VLOOKUP(AA221, NPC_Scaling_Values!A:N, 8),0)</f>
        <v>262</v>
      </c>
      <c r="I221" s="5">
        <v>0.0</v>
      </c>
      <c r="J221" s="5">
        <v>0.0</v>
      </c>
      <c r="K221" s="5">
        <v>0.0</v>
      </c>
      <c r="L221" s="5">
        <f>ROUND( VLOOKUP(Z221, NPC_Raw_Data!A:O, 13),0)</f>
        <v>135</v>
      </c>
      <c r="M221" s="5">
        <f>ROUND( VLOOKUP(Z221, NPC_Raw_Data!A:O, 14),0)</f>
        <v>135</v>
      </c>
      <c r="N221" s="5">
        <f>ROUND( VLOOKUP(Z221, NPC_Raw_Data!A:O, 15),0)</f>
        <v>999</v>
      </c>
      <c r="O221" s="5">
        <f>ROUND( VLOOKUP(Z221, NPC_Raw_Data!A:Q, 16) * VLOOKUP(AA221, NPC_Scaling_Values!A:N, 14),0)</f>
        <v>122</v>
      </c>
      <c r="P221" s="2">
        <f>ROUND( VLOOKUP(Z221, NPC_Raw_Data!A:Q, 17) * VLOOKUP(AA221, NPC_Scaling_Values!A:N, 14),0)</f>
        <v>49</v>
      </c>
      <c r="Q221" s="6">
        <f>VLOOKUP(AA221, NPC_Scaling_Values!A:N, 9)</f>
        <v>1.6</v>
      </c>
      <c r="R221" s="1">
        <v>1.0</v>
      </c>
      <c r="S221" s="1">
        <v>-1.0</v>
      </c>
      <c r="T221" s="7" t="b">
        <v>0</v>
      </c>
      <c r="U221" s="7" t="b">
        <v>0</v>
      </c>
      <c r="V221" s="7" t="b">
        <v>0</v>
      </c>
      <c r="Z221" s="1">
        <v>349005.0</v>
      </c>
      <c r="AA221" s="1">
        <v>7006.0</v>
      </c>
      <c r="AB221" s="1">
        <v>7406.0</v>
      </c>
      <c r="AC221" s="8">
        <v>0.0</v>
      </c>
    </row>
    <row r="222">
      <c r="A222" s="1" t="s">
        <v>98</v>
      </c>
      <c r="B222" s="2" t="s">
        <v>97</v>
      </c>
      <c r="C222" s="5">
        <f>ROUND( VLOOKUP(Z222, NPC_Raw_Data!A:D, 4)*VLOOKUP(AA222, NPC_Scaling_Values!A:C, 3) ,0)</f>
        <v>99</v>
      </c>
      <c r="D222" s="5">
        <f>ROUND( VLOOKUP(Z222, NPC_Raw_Data!A:E, 5)*VLOOKUP(AA222, NPC_Scaling_Values!A:D, 4),0)</f>
        <v>100</v>
      </c>
      <c r="E222" s="5">
        <f>ROUND( VLOOKUP(Z222, NPC_Raw_Data!A:L, 6) * VLOOKUP(AA222, NPC_Scaling_Values!A:N, 5),0)</f>
        <v>262</v>
      </c>
      <c r="F222" s="5">
        <f>ROUND( VLOOKUP(Z222, NPC_Raw_Data!A:L, 7) * VLOOKUP(AA222, NPC_Scaling_Values!A:N, 6),0)</f>
        <v>197</v>
      </c>
      <c r="G222" s="5">
        <f>ROUND( VLOOKUP(Z222, NPC_Raw_Data!A:L, 8) * VLOOKUP(AA222, NPC_Scaling_Values!A:N, 7),0)</f>
        <v>183</v>
      </c>
      <c r="H222" s="5">
        <f>ROUND( VLOOKUP(Z222, NPC_Raw_Data!A:L, 9) * VLOOKUP(AA222, NPC_Scaling_Values!A:N, 8),0)</f>
        <v>262</v>
      </c>
      <c r="I222" s="5">
        <v>0.0</v>
      </c>
      <c r="J222" s="5">
        <v>0.0</v>
      </c>
      <c r="K222" s="5">
        <v>0.0</v>
      </c>
      <c r="L222" s="5">
        <f>ROUND( VLOOKUP(Z222, NPC_Raw_Data!A:O, 13),0)</f>
        <v>135</v>
      </c>
      <c r="M222" s="5">
        <f>ROUND( VLOOKUP(Z222, NPC_Raw_Data!A:O, 14),0)</f>
        <v>135</v>
      </c>
      <c r="N222" s="5">
        <f>ROUND( VLOOKUP(Z222, NPC_Raw_Data!A:O, 15),0)</f>
        <v>999</v>
      </c>
      <c r="O222" s="5">
        <f>ROUND( VLOOKUP(Z222, NPC_Raw_Data!A:Q, 16) * VLOOKUP(AA222, NPC_Scaling_Values!A:N, 14),0)</f>
        <v>122</v>
      </c>
      <c r="P222" s="2">
        <f>ROUND( VLOOKUP(Z222, NPC_Raw_Data!A:Q, 17) * VLOOKUP(AA222, NPC_Scaling_Values!A:N, 14),0)</f>
        <v>49</v>
      </c>
      <c r="Q222" s="6">
        <f>VLOOKUP(AA222, NPC_Scaling_Values!A:N, 9)</f>
        <v>1.6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349055.0</v>
      </c>
      <c r="AA222" s="1">
        <v>7006.0</v>
      </c>
      <c r="AB222" s="1">
        <v>7406.0</v>
      </c>
      <c r="AC222" s="10">
        <v>7100.0</v>
      </c>
    </row>
    <row r="223">
      <c r="A223" s="1" t="s">
        <v>111</v>
      </c>
      <c r="B223" s="1" t="s">
        <v>97</v>
      </c>
      <c r="C223" s="5">
        <f>ROUND( VLOOKUP(Z223, NPC_Raw_Data!A:D, 4)*VLOOKUP(AA223, NPC_Scaling_Values!A:C, 3) ,0)</f>
        <v>111</v>
      </c>
      <c r="D223" s="5">
        <f>ROUND( VLOOKUP(Z223, NPC_Raw_Data!A:E, 5)*VLOOKUP(AA223, NPC_Scaling_Values!A:D, 4),0)</f>
        <v>100</v>
      </c>
      <c r="E223" s="5">
        <f>ROUND( VLOOKUP(Z223, NPC_Raw_Data!A:L, 6) * VLOOKUP(AA223, NPC_Scaling_Values!A:N, 5),0)</f>
        <v>263</v>
      </c>
      <c r="F223" s="5">
        <f>ROUND( VLOOKUP(Z223, NPC_Raw_Data!A:L, 7) * VLOOKUP(AA223, NPC_Scaling_Values!A:N, 6),0)</f>
        <v>198</v>
      </c>
      <c r="G223" s="5">
        <f>ROUND( VLOOKUP(Z223, NPC_Raw_Data!A:L, 8) * VLOOKUP(AA223, NPC_Scaling_Values!A:N, 7),0)</f>
        <v>184</v>
      </c>
      <c r="H223" s="5">
        <f>ROUND( VLOOKUP(Z223, NPC_Raw_Data!A:L, 9) * VLOOKUP(AA223, NPC_Scaling_Values!A:N, 8),0)</f>
        <v>263</v>
      </c>
      <c r="I223" s="5">
        <v>0.0</v>
      </c>
      <c r="J223" s="5">
        <v>0.0</v>
      </c>
      <c r="K223" s="5">
        <v>0.0</v>
      </c>
      <c r="L223" s="5">
        <f>ROUND( VLOOKUP(Z223, NPC_Raw_Data!A:O, 13),0)</f>
        <v>135</v>
      </c>
      <c r="M223" s="5">
        <f>ROUND( VLOOKUP(Z223, NPC_Raw_Data!A:O, 14),0)</f>
        <v>135</v>
      </c>
      <c r="N223" s="5">
        <f>ROUND( VLOOKUP(Z223, NPC_Raw_Data!A:O, 15),0)</f>
        <v>999</v>
      </c>
      <c r="O223" s="5">
        <f>ROUND( VLOOKUP(Z223, NPC_Raw_Data!A:Q, 16) * VLOOKUP(AA223, NPC_Scaling_Values!A:N, 14),0)</f>
        <v>116</v>
      </c>
      <c r="P223" s="2">
        <f>ROUND( VLOOKUP(Z223, NPC_Raw_Data!A:Q, 17) * VLOOKUP(AA223, NPC_Scaling_Values!A:N, 14),0)</f>
        <v>46</v>
      </c>
      <c r="Q223" s="6">
        <f>VLOOKUP(AA223, NPC_Scaling_Values!A:N, 9)</f>
        <v>1.5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349104.0</v>
      </c>
      <c r="AA223" s="1">
        <v>7005.0</v>
      </c>
      <c r="AB223" s="1">
        <v>7405.0</v>
      </c>
      <c r="AC223" s="8">
        <v>0.0</v>
      </c>
    </row>
    <row r="224">
      <c r="A224" s="1" t="s">
        <v>112</v>
      </c>
      <c r="B224" s="2" t="s">
        <v>97</v>
      </c>
      <c r="C224" s="5">
        <f>ROUND( VLOOKUP(Z224, NPC_Raw_Data!A:D, 4)*VLOOKUP(AA224, NPC_Scaling_Values!A:C, 3) ,0)</f>
        <v>111</v>
      </c>
      <c r="D224" s="5">
        <f>ROUND( VLOOKUP(Z224, NPC_Raw_Data!A:E, 5)*VLOOKUP(AA224, NPC_Scaling_Values!A:D, 4),0)</f>
        <v>100</v>
      </c>
      <c r="E224" s="5">
        <f>ROUND( VLOOKUP(Z224, NPC_Raw_Data!A:L, 6) * VLOOKUP(AA224, NPC_Scaling_Values!A:N, 5),0)</f>
        <v>263</v>
      </c>
      <c r="F224" s="5">
        <f>ROUND( VLOOKUP(Z224, NPC_Raw_Data!A:L, 7) * VLOOKUP(AA224, NPC_Scaling_Values!A:N, 6),0)</f>
        <v>198</v>
      </c>
      <c r="G224" s="5">
        <f>ROUND( VLOOKUP(Z224, NPC_Raw_Data!A:L, 8) * VLOOKUP(AA224, NPC_Scaling_Values!A:N, 7),0)</f>
        <v>184</v>
      </c>
      <c r="H224" s="5">
        <f>ROUND( VLOOKUP(Z224, NPC_Raw_Data!A:L, 9) * VLOOKUP(AA224, NPC_Scaling_Values!A:N, 8),0)</f>
        <v>263</v>
      </c>
      <c r="I224" s="5">
        <v>0.0</v>
      </c>
      <c r="J224" s="5">
        <v>0.0</v>
      </c>
      <c r="K224" s="5">
        <v>0.0</v>
      </c>
      <c r="L224" s="5">
        <f>ROUND( VLOOKUP(Z224, NPC_Raw_Data!A:O, 13),0)</f>
        <v>135</v>
      </c>
      <c r="M224" s="5">
        <f>ROUND( VLOOKUP(Z224, NPC_Raw_Data!A:O, 14),0)</f>
        <v>135</v>
      </c>
      <c r="N224" s="5">
        <f>ROUND( VLOOKUP(Z224, NPC_Raw_Data!A:O, 15),0)</f>
        <v>999</v>
      </c>
      <c r="O224" s="5">
        <f>ROUND( VLOOKUP(Z224, NPC_Raw_Data!A:Q, 16) * VLOOKUP(AA224, NPC_Scaling_Values!A:N, 14),0)</f>
        <v>116</v>
      </c>
      <c r="P224" s="2">
        <f>ROUND( VLOOKUP(Z224, NPC_Raw_Data!A:Q, 17) * VLOOKUP(AA224, NPC_Scaling_Values!A:N, 14),0)</f>
        <v>46</v>
      </c>
      <c r="Q224" s="6">
        <f>VLOOKUP(AA224, NPC_Scaling_Values!A:N, 9)</f>
        <v>1.5</v>
      </c>
      <c r="R224" s="1">
        <v>1.0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349204.0</v>
      </c>
      <c r="AA224" s="1">
        <v>7005.0</v>
      </c>
      <c r="AB224" s="1">
        <v>7405.0</v>
      </c>
      <c r="AC224" s="10">
        <v>7100.0</v>
      </c>
    </row>
    <row r="225">
      <c r="A225" s="9" t="s">
        <v>202</v>
      </c>
      <c r="B225" s="1" t="s">
        <v>48</v>
      </c>
      <c r="C225" s="5">
        <f>ROUND( VLOOKUP(Z225, NPC_Raw_Data!A:D, 4)*VLOOKUP(AA225, NPC_Scaling_Values!A:C, 3) ,0)</f>
        <v>196</v>
      </c>
      <c r="D225" s="5">
        <f>ROUND( VLOOKUP(Z225, NPC_Raw_Data!A:E, 5)*VLOOKUP(AA225, NPC_Scaling_Values!A:D, 4),0)</f>
        <v>100</v>
      </c>
      <c r="E225" s="5">
        <f>ROUND( VLOOKUP(Z225, NPC_Raw_Data!A:L, 6) * VLOOKUP(AA225, NPC_Scaling_Values!A:N, 5),0)</f>
        <v>264</v>
      </c>
      <c r="F225" s="5">
        <f>ROUND( VLOOKUP(Z225, NPC_Raw_Data!A:L, 7) * VLOOKUP(AA225, NPC_Scaling_Values!A:N, 6),0)</f>
        <v>204</v>
      </c>
      <c r="G225" s="5">
        <f>ROUND( VLOOKUP(Z225, NPC_Raw_Data!A:L, 8) * VLOOKUP(AA225, NPC_Scaling_Values!A:N, 7),0)</f>
        <v>179</v>
      </c>
      <c r="H225" s="5">
        <f>ROUND( VLOOKUP(Z225, NPC_Raw_Data!A:L, 9) * VLOOKUP(AA225, NPC_Scaling_Values!A:N, 8),0)</f>
        <v>284</v>
      </c>
      <c r="I225" s="5">
        <v>0.0</v>
      </c>
      <c r="J225" s="5">
        <v>-30.0</v>
      </c>
      <c r="K225" s="5">
        <v>25.0</v>
      </c>
      <c r="L225" s="5">
        <f>ROUND( VLOOKUP(Z225, NPC_Raw_Data!A:O, 13),0)</f>
        <v>999</v>
      </c>
      <c r="M225" s="5">
        <f>ROUND( VLOOKUP(Z225, NPC_Raw_Data!A:O, 14),0)</f>
        <v>999</v>
      </c>
      <c r="N225" s="5">
        <f>ROUND( VLOOKUP(Z225, NPC_Raw_Data!A:O, 15),0)</f>
        <v>999</v>
      </c>
      <c r="O225" s="5">
        <f>ROUND( VLOOKUP(Z225, NPC_Raw_Data!A:Q, 16) * VLOOKUP(AA225, NPC_Scaling_Values!A:N, 14),0)</f>
        <v>130</v>
      </c>
      <c r="P225" s="2">
        <f>ROUND( VLOOKUP(Z225, NPC_Raw_Data!A:Q, 17) * VLOOKUP(AA225, NPC_Scaling_Values!A:N, 14),0)</f>
        <v>52</v>
      </c>
      <c r="Q225" s="6">
        <f>VLOOKUP(AA225, NPC_Scaling_Values!A:N, 9)</f>
        <v>1.7</v>
      </c>
      <c r="R225" s="1">
        <v>1.0</v>
      </c>
      <c r="S225" s="1">
        <v>2.0</v>
      </c>
      <c r="T225" s="7" t="b">
        <v>1</v>
      </c>
      <c r="U225" s="7" t="b">
        <v>0</v>
      </c>
      <c r="V225" s="7" t="b">
        <v>0</v>
      </c>
      <c r="Z225" s="1">
        <v>290010.0</v>
      </c>
      <c r="AA225" s="1">
        <v>7007.0</v>
      </c>
      <c r="AB225" s="1">
        <v>7407.0</v>
      </c>
      <c r="AC225" s="8">
        <v>0.0</v>
      </c>
    </row>
    <row r="226">
      <c r="A226" s="1" t="s">
        <v>203</v>
      </c>
      <c r="B226" s="1" t="s">
        <v>48</v>
      </c>
      <c r="C226" s="5">
        <f>ROUND( VLOOKUP(Z226, NPC_Raw_Data!A:D, 4)*VLOOKUP(AA226, NPC_Scaling_Values!A:C, 3) ,0)</f>
        <v>153</v>
      </c>
      <c r="D226" s="5">
        <f>ROUND( VLOOKUP(Z226, NPC_Raw_Data!A:E, 5)*VLOOKUP(AA226, NPC_Scaling_Values!A:D, 4),0)</f>
        <v>100</v>
      </c>
      <c r="E226" s="5">
        <f>ROUND( VLOOKUP(Z226, NPC_Raw_Data!A:L, 6) * VLOOKUP(AA226, NPC_Scaling_Values!A:N, 5),0)</f>
        <v>264</v>
      </c>
      <c r="F226" s="5">
        <f>ROUND( VLOOKUP(Z226, NPC_Raw_Data!A:L, 7) * VLOOKUP(AA226, NPC_Scaling_Values!A:N, 6),0)</f>
        <v>204</v>
      </c>
      <c r="G226" s="5">
        <f>ROUND( VLOOKUP(Z226, NPC_Raw_Data!A:L, 8) * VLOOKUP(AA226, NPC_Scaling_Values!A:N, 7),0)</f>
        <v>179</v>
      </c>
      <c r="H226" s="5">
        <f>ROUND( VLOOKUP(Z226, NPC_Raw_Data!A:L, 9) * VLOOKUP(AA226, NPC_Scaling_Values!A:N, 8),0)</f>
        <v>284</v>
      </c>
      <c r="I226" s="5">
        <v>0.0</v>
      </c>
      <c r="J226" s="5">
        <v>-30.0</v>
      </c>
      <c r="K226" s="5">
        <v>25.0</v>
      </c>
      <c r="L226" s="5">
        <f>ROUND( VLOOKUP(Z226, NPC_Raw_Data!A:O, 13),0)</f>
        <v>999</v>
      </c>
      <c r="M226" s="5">
        <f>ROUND( VLOOKUP(Z226, NPC_Raw_Data!A:O, 14),0)</f>
        <v>999</v>
      </c>
      <c r="N226" s="5">
        <f>ROUND( VLOOKUP(Z226, NPC_Raw_Data!A:O, 15),0)</f>
        <v>999</v>
      </c>
      <c r="O226" s="5">
        <f>ROUND( VLOOKUP(Z226, NPC_Raw_Data!A:Q, 16) * VLOOKUP(AA226, NPC_Scaling_Values!A:N, 14),0)</f>
        <v>130</v>
      </c>
      <c r="P226" s="2">
        <f>ROUND( VLOOKUP(Z226, NPC_Raw_Data!A:Q, 17) * VLOOKUP(AA226, NPC_Scaling_Values!A:N, 14),0)</f>
        <v>52</v>
      </c>
      <c r="Q226" s="6">
        <f>VLOOKUP(AA226, NPC_Scaling_Values!A:N, 9)</f>
        <v>1.7</v>
      </c>
      <c r="R226" s="1">
        <v>1.0</v>
      </c>
      <c r="S226" s="1">
        <v>2.0</v>
      </c>
      <c r="T226" s="7" t="b">
        <v>1</v>
      </c>
      <c r="U226" s="7" t="b">
        <v>0</v>
      </c>
      <c r="V226" s="7" t="b">
        <v>0</v>
      </c>
      <c r="Z226" s="1">
        <v>290011.0</v>
      </c>
      <c r="AA226" s="1">
        <v>7007.0</v>
      </c>
      <c r="AB226" s="1">
        <v>7407.0</v>
      </c>
      <c r="AC226" s="8">
        <v>0.0</v>
      </c>
    </row>
    <row r="227">
      <c r="A227" s="9" t="s">
        <v>204</v>
      </c>
      <c r="B227" s="1" t="s">
        <v>48</v>
      </c>
      <c r="C227" s="5">
        <f>ROUND( VLOOKUP(Z227, NPC_Raw_Data!A:D, 4)*VLOOKUP(AA227, NPC_Scaling_Values!A:C, 3) ,0)</f>
        <v>167</v>
      </c>
      <c r="D227" s="5">
        <f>ROUND( VLOOKUP(Z227, NPC_Raw_Data!A:E, 5)*VLOOKUP(AA227, NPC_Scaling_Values!A:D, 4),0)</f>
        <v>100</v>
      </c>
      <c r="E227" s="5">
        <f>ROUND( VLOOKUP(Z227, NPC_Raw_Data!A:L, 6) * VLOOKUP(AA227, NPC_Scaling_Values!A:N, 5),0)</f>
        <v>264</v>
      </c>
      <c r="F227" s="5">
        <f>ROUND( VLOOKUP(Z227, NPC_Raw_Data!A:L, 7) * VLOOKUP(AA227, NPC_Scaling_Values!A:N, 6),0)</f>
        <v>204</v>
      </c>
      <c r="G227" s="5">
        <f>ROUND( VLOOKUP(Z227, NPC_Raw_Data!A:L, 8) * VLOOKUP(AA227, NPC_Scaling_Values!A:N, 7),0)</f>
        <v>179</v>
      </c>
      <c r="H227" s="5">
        <f>ROUND( VLOOKUP(Z227, NPC_Raw_Data!A:L, 9) * VLOOKUP(AA227, NPC_Scaling_Values!A:N, 8),0)</f>
        <v>284</v>
      </c>
      <c r="I227" s="5">
        <v>0.0</v>
      </c>
      <c r="J227" s="5">
        <v>-30.0</v>
      </c>
      <c r="K227" s="5">
        <v>25.0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14),0)</f>
        <v>130</v>
      </c>
      <c r="P227" s="2">
        <f>ROUND( VLOOKUP(Z227, NPC_Raw_Data!A:Q, 17) * VLOOKUP(AA227, NPC_Scaling_Values!A:N, 14),0)</f>
        <v>52</v>
      </c>
      <c r="Q227" s="6">
        <f>VLOOKUP(AA227, NPC_Scaling_Values!A:N, 9)</f>
        <v>1.7</v>
      </c>
      <c r="R227" s="1">
        <v>1.0</v>
      </c>
      <c r="S227" s="1">
        <v>2.0</v>
      </c>
      <c r="T227" s="7" t="b">
        <v>1</v>
      </c>
      <c r="U227" s="7" t="b">
        <v>0</v>
      </c>
      <c r="V227" s="7" t="b">
        <v>0</v>
      </c>
      <c r="Z227" s="1">
        <v>290012.0</v>
      </c>
      <c r="AA227" s="1">
        <v>7007.0</v>
      </c>
      <c r="AB227" s="1">
        <v>7407.0</v>
      </c>
      <c r="AC227" s="8">
        <v>0.0</v>
      </c>
    </row>
    <row r="228">
      <c r="A228" s="9" t="s">
        <v>214</v>
      </c>
      <c r="B228" s="1" t="s">
        <v>48</v>
      </c>
      <c r="C228" s="5">
        <f>ROUND( VLOOKUP(Z228, NPC_Raw_Data!A:D, 4)*VLOOKUP(AA228, NPC_Scaling_Values!A:C, 3) ,0)</f>
        <v>196</v>
      </c>
      <c r="D228" s="5">
        <f>ROUND( VLOOKUP(Z228, NPC_Raw_Data!A:E, 5)*VLOOKUP(AA228, NPC_Scaling_Values!A:D, 4),0)</f>
        <v>100</v>
      </c>
      <c r="E228" s="5">
        <f>ROUND( VLOOKUP(Z228, NPC_Raw_Data!A:L, 6) * VLOOKUP(AA228, NPC_Scaling_Values!A:N, 5),0)</f>
        <v>264</v>
      </c>
      <c r="F228" s="5">
        <f>ROUND( VLOOKUP(Z228, NPC_Raw_Data!A:L, 7) * VLOOKUP(AA228, NPC_Scaling_Values!A:N, 6),0)</f>
        <v>204</v>
      </c>
      <c r="G228" s="5">
        <f>ROUND( VLOOKUP(Z228, NPC_Raw_Data!A:L, 8) * VLOOKUP(AA228, NPC_Scaling_Values!A:N, 7),0)</f>
        <v>179</v>
      </c>
      <c r="H228" s="5">
        <f>ROUND( VLOOKUP(Z228, NPC_Raw_Data!A:L, 9) * VLOOKUP(AA228, NPC_Scaling_Values!A:N, 8),0)</f>
        <v>284</v>
      </c>
      <c r="I228" s="5">
        <v>0.0</v>
      </c>
      <c r="J228" s="5">
        <v>-30.0</v>
      </c>
      <c r="K228" s="5">
        <v>25.0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14),0)</f>
        <v>130</v>
      </c>
      <c r="P228" s="2">
        <f>ROUND( VLOOKUP(Z228, NPC_Raw_Data!A:Q, 17) * VLOOKUP(AA228, NPC_Scaling_Values!A:N, 14),0)</f>
        <v>52</v>
      </c>
      <c r="Q228" s="6">
        <f>VLOOKUP(AA228, NPC_Scaling_Values!A:N, 9)</f>
        <v>1.7</v>
      </c>
      <c r="R228" s="1">
        <v>1.0</v>
      </c>
      <c r="S228" s="1">
        <v>3.0</v>
      </c>
      <c r="T228" s="7" t="b">
        <v>1</v>
      </c>
      <c r="U228" s="7" t="b">
        <v>0</v>
      </c>
      <c r="V228" s="7" t="b">
        <v>0</v>
      </c>
      <c r="Z228" s="1">
        <v>290013.0</v>
      </c>
      <c r="AA228" s="1">
        <v>7007.0</v>
      </c>
      <c r="AB228" s="1">
        <v>7407.0</v>
      </c>
      <c r="AC228" s="10">
        <v>7100.0</v>
      </c>
    </row>
    <row r="229">
      <c r="A229" s="9" t="s">
        <v>215</v>
      </c>
      <c r="B229" s="1" t="s">
        <v>48</v>
      </c>
      <c r="C229" s="5">
        <f>ROUND( VLOOKUP(Z229, NPC_Raw_Data!A:D, 4)*VLOOKUP(AA229, NPC_Scaling_Values!A:C, 3) ,0)</f>
        <v>167</v>
      </c>
      <c r="D229" s="5">
        <f>ROUND( VLOOKUP(Z229, NPC_Raw_Data!A:E, 5)*VLOOKUP(AA229, NPC_Scaling_Values!A:D, 4),0)</f>
        <v>100</v>
      </c>
      <c r="E229" s="5">
        <f>ROUND( VLOOKUP(Z229, NPC_Raw_Data!A:L, 6) * VLOOKUP(AA229, NPC_Scaling_Values!A:N, 5),0)</f>
        <v>264</v>
      </c>
      <c r="F229" s="5">
        <f>ROUND( VLOOKUP(Z229, NPC_Raw_Data!A:L, 7) * VLOOKUP(AA229, NPC_Scaling_Values!A:N, 6),0)</f>
        <v>204</v>
      </c>
      <c r="G229" s="5">
        <f>ROUND( VLOOKUP(Z229, NPC_Raw_Data!A:L, 8) * VLOOKUP(AA229, NPC_Scaling_Values!A:N, 7),0)</f>
        <v>179</v>
      </c>
      <c r="H229" s="5">
        <f>ROUND( VLOOKUP(Z229, NPC_Raw_Data!A:L, 9) * VLOOKUP(AA229, NPC_Scaling_Values!A:N, 8),0)</f>
        <v>284</v>
      </c>
      <c r="I229" s="5">
        <v>0.0</v>
      </c>
      <c r="J229" s="5">
        <v>-30.0</v>
      </c>
      <c r="K229" s="5">
        <v>25.0</v>
      </c>
      <c r="L229" s="5">
        <f>ROUND( VLOOKUP(Z229, NPC_Raw_Data!A:O, 13),0)</f>
        <v>999</v>
      </c>
      <c r="M229" s="5">
        <f>ROUND( VLOOKUP(Z229, NPC_Raw_Data!A:O, 14),0)</f>
        <v>999</v>
      </c>
      <c r="N229" s="5">
        <f>ROUND( VLOOKUP(Z229, NPC_Raw_Data!A:O, 15),0)</f>
        <v>999</v>
      </c>
      <c r="O229" s="5">
        <f>ROUND( VLOOKUP(Z229, NPC_Raw_Data!A:Q, 16) * VLOOKUP(AA229, NPC_Scaling_Values!A:N, 14),0)</f>
        <v>130</v>
      </c>
      <c r="P229" s="2">
        <f>ROUND( VLOOKUP(Z229, NPC_Raw_Data!A:Q, 17) * VLOOKUP(AA229, NPC_Scaling_Values!A:N, 14),0)</f>
        <v>52</v>
      </c>
      <c r="Q229" s="6">
        <f>VLOOKUP(AA229, NPC_Scaling_Values!A:N, 9)</f>
        <v>1.7</v>
      </c>
      <c r="R229" s="1">
        <v>1.0</v>
      </c>
      <c r="S229" s="1">
        <v>3.0</v>
      </c>
      <c r="T229" s="7" t="b">
        <v>1</v>
      </c>
      <c r="U229" s="7" t="b">
        <v>0</v>
      </c>
      <c r="V229" s="7" t="b">
        <v>0</v>
      </c>
      <c r="Z229" s="1">
        <v>290014.0</v>
      </c>
      <c r="AA229" s="1">
        <v>7007.0</v>
      </c>
      <c r="AB229" s="1">
        <v>7407.0</v>
      </c>
      <c r="AC229" s="10">
        <v>7100.0</v>
      </c>
    </row>
    <row r="230">
      <c r="A230" s="9" t="s">
        <v>216</v>
      </c>
      <c r="B230" s="1" t="s">
        <v>48</v>
      </c>
      <c r="C230" s="5">
        <f>ROUND( VLOOKUP(Z230, NPC_Raw_Data!A:D, 4)*VLOOKUP(AA230, NPC_Scaling_Values!A:C, 3) ,0)</f>
        <v>196</v>
      </c>
      <c r="D230" s="5">
        <f>ROUND( VLOOKUP(Z230, NPC_Raw_Data!A:E, 5)*VLOOKUP(AA230, NPC_Scaling_Values!A:D, 4),0)</f>
        <v>100</v>
      </c>
      <c r="E230" s="5">
        <f>ROUND( VLOOKUP(Z230, NPC_Raw_Data!A:L, 6) * VLOOKUP(AA230, NPC_Scaling_Values!A:N, 5),0)</f>
        <v>264</v>
      </c>
      <c r="F230" s="5">
        <f>ROUND( VLOOKUP(Z230, NPC_Raw_Data!A:L, 7) * VLOOKUP(AA230, NPC_Scaling_Values!A:N, 6),0)</f>
        <v>204</v>
      </c>
      <c r="G230" s="5">
        <f>ROUND( VLOOKUP(Z230, NPC_Raw_Data!A:L, 8) * VLOOKUP(AA230, NPC_Scaling_Values!A:N, 7),0)</f>
        <v>179</v>
      </c>
      <c r="H230" s="5">
        <f>ROUND( VLOOKUP(Z230, NPC_Raw_Data!A:L, 9) * VLOOKUP(AA230, NPC_Scaling_Values!A:N, 8),0)</f>
        <v>284</v>
      </c>
      <c r="I230" s="5">
        <v>0.0</v>
      </c>
      <c r="J230" s="5">
        <v>-30.0</v>
      </c>
      <c r="K230" s="5">
        <v>25.0</v>
      </c>
      <c r="L230" s="5">
        <f>ROUND( VLOOKUP(Z230, NPC_Raw_Data!A:O, 13),0)</f>
        <v>999</v>
      </c>
      <c r="M230" s="5">
        <f>ROUND( VLOOKUP(Z230, NPC_Raw_Data!A:O, 14),0)</f>
        <v>999</v>
      </c>
      <c r="N230" s="5">
        <f>ROUND( VLOOKUP(Z230, NPC_Raw_Data!A:O, 15),0)</f>
        <v>999</v>
      </c>
      <c r="O230" s="5">
        <f>ROUND( VLOOKUP(Z230, NPC_Raw_Data!A:Q, 16) * VLOOKUP(AA230, NPC_Scaling_Values!A:N, 14),0)</f>
        <v>130</v>
      </c>
      <c r="P230" s="2">
        <f>ROUND( VLOOKUP(Z230, NPC_Raw_Data!A:Q, 17) * VLOOKUP(AA230, NPC_Scaling_Values!A:N, 14),0)</f>
        <v>52</v>
      </c>
      <c r="Q230" s="6">
        <f>VLOOKUP(AA230, NPC_Scaling_Values!A:N, 9)</f>
        <v>1.7</v>
      </c>
      <c r="R230" s="1">
        <v>1.0</v>
      </c>
      <c r="S230" s="1">
        <v>2.0</v>
      </c>
      <c r="T230" s="7" t="b">
        <v>1</v>
      </c>
      <c r="U230" s="7" t="b">
        <v>0</v>
      </c>
      <c r="V230" s="7" t="b">
        <v>0</v>
      </c>
      <c r="Z230" s="1">
        <v>290020.0</v>
      </c>
      <c r="AA230" s="1">
        <v>7007.0</v>
      </c>
      <c r="AB230" s="1">
        <v>7407.0</v>
      </c>
      <c r="AC230" s="8">
        <v>0.0</v>
      </c>
    </row>
    <row r="231">
      <c r="A231" s="1" t="s">
        <v>217</v>
      </c>
      <c r="B231" s="1" t="s">
        <v>48</v>
      </c>
      <c r="C231" s="5">
        <f>ROUND( VLOOKUP(Z231, NPC_Raw_Data!A:D, 4)*VLOOKUP(AA231, NPC_Scaling_Values!A:C, 3) ,0)</f>
        <v>153</v>
      </c>
      <c r="D231" s="5">
        <f>ROUND( VLOOKUP(Z231, NPC_Raw_Data!A:E, 5)*VLOOKUP(AA231, NPC_Scaling_Values!A:D, 4),0)</f>
        <v>100</v>
      </c>
      <c r="E231" s="5">
        <f>ROUND( VLOOKUP(Z231, NPC_Raw_Data!A:L, 6) * VLOOKUP(AA231, NPC_Scaling_Values!A:N, 5),0)</f>
        <v>264</v>
      </c>
      <c r="F231" s="5">
        <f>ROUND( VLOOKUP(Z231, NPC_Raw_Data!A:L, 7) * VLOOKUP(AA231, NPC_Scaling_Values!A:N, 6),0)</f>
        <v>204</v>
      </c>
      <c r="G231" s="5">
        <f>ROUND( VLOOKUP(Z231, NPC_Raw_Data!A:L, 8) * VLOOKUP(AA231, NPC_Scaling_Values!A:N, 7),0)</f>
        <v>179</v>
      </c>
      <c r="H231" s="5">
        <f>ROUND( VLOOKUP(Z231, NPC_Raw_Data!A:L, 9) * VLOOKUP(AA231, NPC_Scaling_Values!A:N, 8),0)</f>
        <v>284</v>
      </c>
      <c r="I231" s="5">
        <v>0.0</v>
      </c>
      <c r="J231" s="5">
        <v>-30.0</v>
      </c>
      <c r="K231" s="5">
        <v>25.0</v>
      </c>
      <c r="L231" s="5">
        <f>ROUND( VLOOKUP(Z231, NPC_Raw_Data!A:O, 13),0)</f>
        <v>999</v>
      </c>
      <c r="M231" s="5">
        <f>ROUND( VLOOKUP(Z231, NPC_Raw_Data!A:O, 14),0)</f>
        <v>999</v>
      </c>
      <c r="N231" s="5">
        <f>ROUND( VLOOKUP(Z231, NPC_Raw_Data!A:O, 15),0)</f>
        <v>999</v>
      </c>
      <c r="O231" s="5">
        <f>ROUND( VLOOKUP(Z231, NPC_Raw_Data!A:Q, 16) * VLOOKUP(AA231, NPC_Scaling_Values!A:N, 14),0)</f>
        <v>130</v>
      </c>
      <c r="P231" s="2">
        <f>ROUND( VLOOKUP(Z231, NPC_Raw_Data!A:Q, 17) * VLOOKUP(AA231, NPC_Scaling_Values!A:N, 14),0)</f>
        <v>52</v>
      </c>
      <c r="Q231" s="6">
        <f>VLOOKUP(AA231, NPC_Scaling_Values!A:N, 9)</f>
        <v>1.7</v>
      </c>
      <c r="R231" s="1">
        <v>1.0</v>
      </c>
      <c r="S231" s="1">
        <v>2.0</v>
      </c>
      <c r="T231" s="7" t="b">
        <v>1</v>
      </c>
      <c r="U231" s="7" t="b">
        <v>0</v>
      </c>
      <c r="V231" s="7" t="b">
        <v>0</v>
      </c>
      <c r="Z231" s="1">
        <v>290021.0</v>
      </c>
      <c r="AA231" s="1">
        <v>7007.0</v>
      </c>
      <c r="AB231" s="1">
        <v>7407.0</v>
      </c>
      <c r="AC231" s="8">
        <v>0.0</v>
      </c>
    </row>
    <row r="232">
      <c r="A232" s="9" t="s">
        <v>218</v>
      </c>
      <c r="B232" s="1" t="s">
        <v>48</v>
      </c>
      <c r="C232" s="5">
        <f>ROUND( VLOOKUP(Z232, NPC_Raw_Data!A:D, 4)*VLOOKUP(AA232, NPC_Scaling_Values!A:C, 3) ,0)</f>
        <v>167</v>
      </c>
      <c r="D232" s="5">
        <f>ROUND( VLOOKUP(Z232, NPC_Raw_Data!A:E, 5)*VLOOKUP(AA232, NPC_Scaling_Values!A:D, 4),0)</f>
        <v>100</v>
      </c>
      <c r="E232" s="5">
        <f>ROUND( VLOOKUP(Z232, NPC_Raw_Data!A:L, 6) * VLOOKUP(AA232, NPC_Scaling_Values!A:N, 5),0)</f>
        <v>264</v>
      </c>
      <c r="F232" s="5">
        <f>ROUND( VLOOKUP(Z232, NPC_Raw_Data!A:L, 7) * VLOOKUP(AA232, NPC_Scaling_Values!A:N, 6),0)</f>
        <v>204</v>
      </c>
      <c r="G232" s="5">
        <f>ROUND( VLOOKUP(Z232, NPC_Raw_Data!A:L, 8) * VLOOKUP(AA232, NPC_Scaling_Values!A:N, 7),0)</f>
        <v>179</v>
      </c>
      <c r="H232" s="5">
        <f>ROUND( VLOOKUP(Z232, NPC_Raw_Data!A:L, 9) * VLOOKUP(AA232, NPC_Scaling_Values!A:N, 8),0)</f>
        <v>284</v>
      </c>
      <c r="I232" s="5">
        <v>0.0</v>
      </c>
      <c r="J232" s="5">
        <v>-30.0</v>
      </c>
      <c r="K232" s="5">
        <v>25.0</v>
      </c>
      <c r="L232" s="5">
        <f>ROUND( VLOOKUP(Z232, NPC_Raw_Data!A:O, 13),0)</f>
        <v>999</v>
      </c>
      <c r="M232" s="5">
        <f>ROUND( VLOOKUP(Z232, NPC_Raw_Data!A:O, 14),0)</f>
        <v>999</v>
      </c>
      <c r="N232" s="5">
        <f>ROUND( VLOOKUP(Z232, NPC_Raw_Data!A:O, 15),0)</f>
        <v>999</v>
      </c>
      <c r="O232" s="5">
        <f>ROUND( VLOOKUP(Z232, NPC_Raw_Data!A:Q, 16) * VLOOKUP(AA232, NPC_Scaling_Values!A:N, 14),0)</f>
        <v>130</v>
      </c>
      <c r="P232" s="2">
        <f>ROUND( VLOOKUP(Z232, NPC_Raw_Data!A:Q, 17) * VLOOKUP(AA232, NPC_Scaling_Values!A:N, 14),0)</f>
        <v>52</v>
      </c>
      <c r="Q232" s="6">
        <f>VLOOKUP(AA232, NPC_Scaling_Values!A:N, 9)</f>
        <v>1.7</v>
      </c>
      <c r="R232" s="1">
        <v>1.0</v>
      </c>
      <c r="S232" s="1">
        <v>2.0</v>
      </c>
      <c r="T232" s="7" t="b">
        <v>1</v>
      </c>
      <c r="U232" s="7" t="b">
        <v>0</v>
      </c>
      <c r="V232" s="7" t="b">
        <v>0</v>
      </c>
      <c r="Z232" s="1">
        <v>290022.0</v>
      </c>
      <c r="AA232" s="1">
        <v>7007.0</v>
      </c>
      <c r="AB232" s="1">
        <v>7407.0</v>
      </c>
      <c r="AC232" s="8">
        <v>0.0</v>
      </c>
    </row>
    <row r="233">
      <c r="A233" s="2" t="s">
        <v>219</v>
      </c>
      <c r="B233" s="1" t="s">
        <v>32</v>
      </c>
      <c r="C233" s="5">
        <f>ROUND( VLOOKUP(Z233, NPC_Raw_Data!A:D, 4)*VLOOKUP(AA233, NPC_Scaling_Values!A:C, 3) ,0)</f>
        <v>320</v>
      </c>
      <c r="D233" s="5">
        <f>ROUND( VLOOKUP(Z233, NPC_Raw_Data!A:E, 5)*VLOOKUP(AA233, NPC_Scaling_Values!A:D, 4),0)</f>
        <v>200</v>
      </c>
      <c r="E233" s="5">
        <f>ROUND( VLOOKUP(Z233, NPC_Raw_Data!A:L, 6) * VLOOKUP(AA233, NPC_Scaling_Values!A:N, 5),0)</f>
        <v>264</v>
      </c>
      <c r="F233" s="5">
        <f>ROUND( VLOOKUP(Z233, NPC_Raw_Data!A:L, 7) * VLOOKUP(AA233, NPC_Scaling_Values!A:N, 6),0)</f>
        <v>240</v>
      </c>
      <c r="G233" s="5">
        <f>ROUND( VLOOKUP(Z233, NPC_Raw_Data!A:L, 8) * VLOOKUP(AA233, NPC_Scaling_Values!A:N, 7),0)</f>
        <v>120</v>
      </c>
      <c r="H233" s="5">
        <f>ROUND( VLOOKUP(Z233, NPC_Raw_Data!A:L, 9) * VLOOKUP(AA233, NPC_Scaling_Values!A:N, 8),0)</f>
        <v>330</v>
      </c>
      <c r="I233" s="5">
        <v>-10.0</v>
      </c>
      <c r="J233" s="5">
        <v>0.0</v>
      </c>
      <c r="K233" s="5">
        <v>0.0</v>
      </c>
      <c r="L233" s="5">
        <f>ROUND( VLOOKUP(Z233, NPC_Raw_Data!A:O, 13),0)</f>
        <v>77</v>
      </c>
      <c r="M233" s="5">
        <f>ROUND( VLOOKUP(Z233, NPC_Raw_Data!A:O, 14),0)</f>
        <v>77</v>
      </c>
      <c r="N233" s="5">
        <f>ROUND( VLOOKUP(Z233, NPC_Raw_Data!A:O, 15),0)</f>
        <v>999</v>
      </c>
      <c r="O233" s="5">
        <f>ROUND( VLOOKUP(Z233, NPC_Raw_Data!A:Q, 16) * VLOOKUP(AA233, NPC_Scaling_Values!A:N, 14),0)</f>
        <v>195</v>
      </c>
      <c r="P233" s="2">
        <f>ROUND( VLOOKUP(Z233, NPC_Raw_Data!A:Q, 17) * VLOOKUP(AA233, NPC_Scaling_Values!A:N, 14),0)</f>
        <v>78</v>
      </c>
      <c r="Q233" s="6">
        <f>VLOOKUP(AA233, NPC_Scaling_Values!A:N, 9)</f>
        <v>2.4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413000.0</v>
      </c>
      <c r="AA233" s="1">
        <v>7014.0</v>
      </c>
      <c r="AB233" s="1">
        <v>7414.0</v>
      </c>
      <c r="AC233" s="8">
        <v>0.0</v>
      </c>
    </row>
    <row r="234">
      <c r="A234" s="2" t="s">
        <v>219</v>
      </c>
      <c r="B234" s="1" t="s">
        <v>32</v>
      </c>
      <c r="C234" s="5">
        <f>ROUND( VLOOKUP(Z234, NPC_Raw_Data!A:D, 4)*VLOOKUP(AA234, NPC_Scaling_Values!A:C, 3) ,0)</f>
        <v>320</v>
      </c>
      <c r="D234" s="5">
        <f>ROUND( VLOOKUP(Z234, NPC_Raw_Data!A:E, 5)*VLOOKUP(AA234, NPC_Scaling_Values!A:D, 4),0)</f>
        <v>200</v>
      </c>
      <c r="E234" s="5">
        <f>ROUND( VLOOKUP(Z234, NPC_Raw_Data!A:L, 6) * VLOOKUP(AA234, NPC_Scaling_Values!A:N, 5),0)</f>
        <v>264</v>
      </c>
      <c r="F234" s="5">
        <f>ROUND( VLOOKUP(Z234, NPC_Raw_Data!A:L, 7) * VLOOKUP(AA234, NPC_Scaling_Values!A:N, 6),0)</f>
        <v>240</v>
      </c>
      <c r="G234" s="5">
        <f>ROUND( VLOOKUP(Z234, NPC_Raw_Data!A:L, 8) * VLOOKUP(AA234, NPC_Scaling_Values!A:N, 7),0)</f>
        <v>120</v>
      </c>
      <c r="H234" s="5">
        <f>ROUND( VLOOKUP(Z234, NPC_Raw_Data!A:L, 9) * VLOOKUP(AA234, NPC_Scaling_Values!A:N, 8),0)</f>
        <v>330</v>
      </c>
      <c r="I234" s="5">
        <v>-10.0</v>
      </c>
      <c r="J234" s="5">
        <v>0.0</v>
      </c>
      <c r="K234" s="5">
        <v>0.0</v>
      </c>
      <c r="L234" s="5">
        <f>ROUND( VLOOKUP(Z234, NPC_Raw_Data!A:O, 13),0)</f>
        <v>77</v>
      </c>
      <c r="M234" s="5">
        <f>ROUND( VLOOKUP(Z234, NPC_Raw_Data!A:O, 14),0)</f>
        <v>77</v>
      </c>
      <c r="N234" s="5">
        <f>ROUND( VLOOKUP(Z234, NPC_Raw_Data!A:O, 15),0)</f>
        <v>999</v>
      </c>
      <c r="O234" s="5">
        <f>ROUND( VLOOKUP(Z234, NPC_Raw_Data!A:Q, 16) * VLOOKUP(AA234, NPC_Scaling_Values!A:N, 14),0)</f>
        <v>195</v>
      </c>
      <c r="P234" s="2">
        <f>ROUND( VLOOKUP(Z234, NPC_Raw_Data!A:Q, 17) * VLOOKUP(AA234, NPC_Scaling_Values!A:N, 14),0)</f>
        <v>78</v>
      </c>
      <c r="Q234" s="6">
        <f>VLOOKUP(AA234, NPC_Scaling_Values!A:N, 9)</f>
        <v>2.4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413001.0</v>
      </c>
      <c r="AA234" s="1">
        <v>7014.0</v>
      </c>
      <c r="AB234" s="1">
        <v>7414.0</v>
      </c>
      <c r="AC234" s="8">
        <v>0.0</v>
      </c>
    </row>
    <row r="235">
      <c r="A235" s="2" t="s">
        <v>219</v>
      </c>
      <c r="B235" s="1" t="s">
        <v>32</v>
      </c>
      <c r="C235" s="5">
        <f>ROUND( VLOOKUP(Z235, NPC_Raw_Data!A:D, 4)*VLOOKUP(AA235, NPC_Scaling_Values!A:C, 3) ,0)</f>
        <v>320</v>
      </c>
      <c r="D235" s="5">
        <f>ROUND( VLOOKUP(Z235, NPC_Raw_Data!A:E, 5)*VLOOKUP(AA235, NPC_Scaling_Values!A:D, 4),0)</f>
        <v>200</v>
      </c>
      <c r="E235" s="5">
        <f>ROUND( VLOOKUP(Z235, NPC_Raw_Data!A:L, 6) * VLOOKUP(AA235, NPC_Scaling_Values!A:N, 5),0)</f>
        <v>264</v>
      </c>
      <c r="F235" s="5">
        <f>ROUND( VLOOKUP(Z235, NPC_Raw_Data!A:L, 7) * VLOOKUP(AA235, NPC_Scaling_Values!A:N, 6),0)</f>
        <v>240</v>
      </c>
      <c r="G235" s="5">
        <f>ROUND( VLOOKUP(Z235, NPC_Raw_Data!A:L, 8) * VLOOKUP(AA235, NPC_Scaling_Values!A:N, 7),0)</f>
        <v>120</v>
      </c>
      <c r="H235" s="5">
        <f>ROUND( VLOOKUP(Z235, NPC_Raw_Data!A:L, 9) * VLOOKUP(AA235, NPC_Scaling_Values!A:N, 8),0)</f>
        <v>330</v>
      </c>
      <c r="I235" s="5">
        <v>-10.0</v>
      </c>
      <c r="J235" s="5">
        <v>0.0</v>
      </c>
      <c r="K235" s="5">
        <v>0.0</v>
      </c>
      <c r="L235" s="5">
        <f>ROUND( VLOOKUP(Z235, NPC_Raw_Data!A:O, 13),0)</f>
        <v>77</v>
      </c>
      <c r="M235" s="5">
        <f>ROUND( VLOOKUP(Z235, NPC_Raw_Data!A:O, 14),0)</f>
        <v>77</v>
      </c>
      <c r="N235" s="5">
        <f>ROUND( VLOOKUP(Z235, NPC_Raw_Data!A:O, 15),0)</f>
        <v>999</v>
      </c>
      <c r="O235" s="5">
        <f>ROUND( VLOOKUP(Z235, NPC_Raw_Data!A:Q, 16) * VLOOKUP(AA235, NPC_Scaling_Values!A:N, 14),0)</f>
        <v>195</v>
      </c>
      <c r="P235" s="2">
        <f>ROUND( VLOOKUP(Z235, NPC_Raw_Data!A:Q, 17) * VLOOKUP(AA235, NPC_Scaling_Values!A:N, 14),0)</f>
        <v>78</v>
      </c>
      <c r="Q235" s="6">
        <f>VLOOKUP(AA235, NPC_Scaling_Values!A:N, 9)</f>
        <v>2.4</v>
      </c>
      <c r="R235" s="1">
        <v>1.5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413002.0</v>
      </c>
      <c r="AA235" s="1">
        <v>7014.0</v>
      </c>
      <c r="AB235" s="1">
        <v>7414.0</v>
      </c>
      <c r="AC235" s="8">
        <v>0.0</v>
      </c>
    </row>
    <row r="236">
      <c r="A236" s="2" t="s">
        <v>219</v>
      </c>
      <c r="B236" s="1" t="s">
        <v>32</v>
      </c>
      <c r="C236" s="5">
        <f>ROUND( VLOOKUP(Z236, NPC_Raw_Data!A:D, 4)*VLOOKUP(AA236, NPC_Scaling_Values!A:C, 3) ,0)</f>
        <v>320</v>
      </c>
      <c r="D236" s="5">
        <f>ROUND( VLOOKUP(Z236, NPC_Raw_Data!A:E, 5)*VLOOKUP(AA236, NPC_Scaling_Values!A:D, 4),0)</f>
        <v>200</v>
      </c>
      <c r="E236" s="5">
        <f>ROUND( VLOOKUP(Z236, NPC_Raw_Data!A:L, 6) * VLOOKUP(AA236, NPC_Scaling_Values!A:N, 5),0)</f>
        <v>264</v>
      </c>
      <c r="F236" s="5">
        <f>ROUND( VLOOKUP(Z236, NPC_Raw_Data!A:L, 7) * VLOOKUP(AA236, NPC_Scaling_Values!A:N, 6),0)</f>
        <v>240</v>
      </c>
      <c r="G236" s="5">
        <f>ROUND( VLOOKUP(Z236, NPC_Raw_Data!A:L, 8) * VLOOKUP(AA236, NPC_Scaling_Values!A:N, 7),0)</f>
        <v>120</v>
      </c>
      <c r="H236" s="5">
        <f>ROUND( VLOOKUP(Z236, NPC_Raw_Data!A:L, 9) * VLOOKUP(AA236, NPC_Scaling_Values!A:N, 8),0)</f>
        <v>330</v>
      </c>
      <c r="I236" s="5">
        <v>-10.0</v>
      </c>
      <c r="J236" s="5">
        <v>0.0</v>
      </c>
      <c r="K236" s="5">
        <v>0.0</v>
      </c>
      <c r="L236" s="5">
        <f>ROUND( VLOOKUP(Z236, NPC_Raw_Data!A:O, 13),0)</f>
        <v>77</v>
      </c>
      <c r="M236" s="5">
        <f>ROUND( VLOOKUP(Z236, NPC_Raw_Data!A:O, 14),0)</f>
        <v>77</v>
      </c>
      <c r="N236" s="5">
        <f>ROUND( VLOOKUP(Z236, NPC_Raw_Data!A:O, 15),0)</f>
        <v>999</v>
      </c>
      <c r="O236" s="5">
        <f>ROUND( VLOOKUP(Z236, NPC_Raw_Data!A:Q, 16) * VLOOKUP(AA236, NPC_Scaling_Values!A:N, 14),0)</f>
        <v>195</v>
      </c>
      <c r="P236" s="2">
        <f>ROUND( VLOOKUP(Z236, NPC_Raw_Data!A:Q, 17) * VLOOKUP(AA236, NPC_Scaling_Values!A:N, 14),0)</f>
        <v>78</v>
      </c>
      <c r="Q236" s="6">
        <f>VLOOKUP(AA236, NPC_Scaling_Values!A:N, 9)</f>
        <v>2.4</v>
      </c>
      <c r="R236" s="1">
        <v>1.5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413003.0</v>
      </c>
      <c r="AA236" s="1">
        <v>7014.0</v>
      </c>
      <c r="AB236" s="1">
        <v>7414.0</v>
      </c>
      <c r="AC236" s="8">
        <v>0.0</v>
      </c>
    </row>
    <row r="237">
      <c r="A237" s="2" t="s">
        <v>220</v>
      </c>
      <c r="B237" s="1" t="s">
        <v>32</v>
      </c>
      <c r="C237" s="5">
        <f>ROUND( VLOOKUP(Z237, NPC_Raw_Data!A:D, 4)*VLOOKUP(AA237, NPC_Scaling_Values!A:C, 3) ,0)</f>
        <v>320</v>
      </c>
      <c r="D237" s="5">
        <f>ROUND( VLOOKUP(Z237, NPC_Raw_Data!A:E, 5)*VLOOKUP(AA237, NPC_Scaling_Values!A:D, 4),0)</f>
        <v>200</v>
      </c>
      <c r="E237" s="5">
        <f>ROUND( VLOOKUP(Z237, NPC_Raw_Data!A:L, 6) * VLOOKUP(AA237, NPC_Scaling_Values!A:N, 5),0)</f>
        <v>264</v>
      </c>
      <c r="F237" s="5">
        <f>ROUND( VLOOKUP(Z237, NPC_Raw_Data!A:L, 7) * VLOOKUP(AA237, NPC_Scaling_Values!A:N, 6),0)</f>
        <v>240</v>
      </c>
      <c r="G237" s="5">
        <f>ROUND( VLOOKUP(Z237, NPC_Raw_Data!A:L, 8) * VLOOKUP(AA237, NPC_Scaling_Values!A:N, 7),0)</f>
        <v>120</v>
      </c>
      <c r="H237" s="5">
        <f>ROUND( VLOOKUP(Z237, NPC_Raw_Data!A:L, 9) * VLOOKUP(AA237, NPC_Scaling_Values!A:N, 8),0)</f>
        <v>330</v>
      </c>
      <c r="I237" s="5">
        <v>-10.0</v>
      </c>
      <c r="J237" s="5">
        <v>0.0</v>
      </c>
      <c r="K237" s="5">
        <v>0.0</v>
      </c>
      <c r="L237" s="5">
        <f>ROUND( VLOOKUP(Z237, NPC_Raw_Data!A:O, 13),0)</f>
        <v>77</v>
      </c>
      <c r="M237" s="5">
        <f>ROUND( VLOOKUP(Z237, NPC_Raw_Data!A:O, 14),0)</f>
        <v>77</v>
      </c>
      <c r="N237" s="5">
        <f>ROUND( VLOOKUP(Z237, NPC_Raw_Data!A:O, 15),0)</f>
        <v>999</v>
      </c>
      <c r="O237" s="5">
        <f>ROUND( VLOOKUP(Z237, NPC_Raw_Data!A:Q, 16) * VLOOKUP(AA237, NPC_Scaling_Values!A:N, 14),0)</f>
        <v>195</v>
      </c>
      <c r="P237" s="2">
        <f>ROUND( VLOOKUP(Z237, NPC_Raw_Data!A:Q, 17) * VLOOKUP(AA237, NPC_Scaling_Values!A:N, 14),0)</f>
        <v>78</v>
      </c>
      <c r="Q237" s="6">
        <f>VLOOKUP(AA237, NPC_Scaling_Values!A:N, 9)</f>
        <v>2.4</v>
      </c>
      <c r="R237" s="1">
        <v>1.5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413004.0</v>
      </c>
      <c r="AA237" s="1">
        <v>7014.0</v>
      </c>
      <c r="AB237" s="1">
        <v>7414.0</v>
      </c>
      <c r="AC237" s="8">
        <v>7100.0</v>
      </c>
    </row>
    <row r="238">
      <c r="A238" s="2" t="s">
        <v>221</v>
      </c>
      <c r="B238" s="1" t="s">
        <v>32</v>
      </c>
      <c r="C238" s="5">
        <f>ROUND( VLOOKUP(Z238, NPC_Raw_Data!A:D, 4)*VLOOKUP(AA238, NPC_Scaling_Values!A:C, 3) ,0)</f>
        <v>320</v>
      </c>
      <c r="D238" s="5">
        <f>ROUND( VLOOKUP(Z238, NPC_Raw_Data!A:E, 5)*VLOOKUP(AA238, NPC_Scaling_Values!A:D, 4),0)</f>
        <v>200</v>
      </c>
      <c r="E238" s="5">
        <f>ROUND( VLOOKUP(Z238, NPC_Raw_Data!A:L, 6) * VLOOKUP(AA238, NPC_Scaling_Values!A:N, 5),0)</f>
        <v>264</v>
      </c>
      <c r="F238" s="5">
        <f>ROUND( VLOOKUP(Z238, NPC_Raw_Data!A:L, 7) * VLOOKUP(AA238, NPC_Scaling_Values!A:N, 6),0)</f>
        <v>240</v>
      </c>
      <c r="G238" s="5">
        <f>ROUND( VLOOKUP(Z238, NPC_Raw_Data!A:L, 8) * VLOOKUP(AA238, NPC_Scaling_Values!A:N, 7),0)</f>
        <v>120</v>
      </c>
      <c r="H238" s="5">
        <f>ROUND( VLOOKUP(Z238, NPC_Raw_Data!A:L, 9) * VLOOKUP(AA238, NPC_Scaling_Values!A:N, 8),0)</f>
        <v>330</v>
      </c>
      <c r="I238" s="5">
        <v>-10.0</v>
      </c>
      <c r="J238" s="5">
        <v>0.0</v>
      </c>
      <c r="K238" s="5">
        <v>0.0</v>
      </c>
      <c r="L238" s="5">
        <f>ROUND( VLOOKUP(Z238, NPC_Raw_Data!A:O, 13),0)</f>
        <v>77</v>
      </c>
      <c r="M238" s="5">
        <f>ROUND( VLOOKUP(Z238, NPC_Raw_Data!A:O, 14),0)</f>
        <v>77</v>
      </c>
      <c r="N238" s="5">
        <f>ROUND( VLOOKUP(Z238, NPC_Raw_Data!A:O, 15),0)</f>
        <v>999</v>
      </c>
      <c r="O238" s="5">
        <f>ROUND( VLOOKUP(Z238, NPC_Raw_Data!A:Q, 16) * VLOOKUP(AA238, NPC_Scaling_Values!A:N, 14),0)</f>
        <v>195</v>
      </c>
      <c r="P238" s="2">
        <f>ROUND( VLOOKUP(Z238, NPC_Raw_Data!A:Q, 17) * VLOOKUP(AA238, NPC_Scaling_Values!A:N, 14),0)</f>
        <v>78</v>
      </c>
      <c r="Q238" s="6">
        <f>VLOOKUP(AA238, NPC_Scaling_Values!A:N, 9)</f>
        <v>2.4</v>
      </c>
      <c r="R238" s="1">
        <v>1.5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413010.0</v>
      </c>
      <c r="AA238" s="1">
        <v>7014.0</v>
      </c>
      <c r="AB238" s="1">
        <v>7414.0</v>
      </c>
      <c r="AC238" s="8">
        <v>0.0</v>
      </c>
    </row>
    <row r="239">
      <c r="A239" s="2" t="s">
        <v>221</v>
      </c>
      <c r="B239" s="1" t="s">
        <v>32</v>
      </c>
      <c r="C239" s="5">
        <f>ROUND( VLOOKUP(Z239, NPC_Raw_Data!A:D, 4)*VLOOKUP(AA239, NPC_Scaling_Values!A:C, 3) ,0)</f>
        <v>320</v>
      </c>
      <c r="D239" s="5">
        <f>ROUND( VLOOKUP(Z239, NPC_Raw_Data!A:E, 5)*VLOOKUP(AA239, NPC_Scaling_Values!A:D, 4),0)</f>
        <v>200</v>
      </c>
      <c r="E239" s="5">
        <f>ROUND( VLOOKUP(Z239, NPC_Raw_Data!A:L, 6) * VLOOKUP(AA239, NPC_Scaling_Values!A:N, 5),0)</f>
        <v>264</v>
      </c>
      <c r="F239" s="5">
        <f>ROUND( VLOOKUP(Z239, NPC_Raw_Data!A:L, 7) * VLOOKUP(AA239, NPC_Scaling_Values!A:N, 6),0)</f>
        <v>240</v>
      </c>
      <c r="G239" s="5">
        <f>ROUND( VLOOKUP(Z239, NPC_Raw_Data!A:L, 8) * VLOOKUP(AA239, NPC_Scaling_Values!A:N, 7),0)</f>
        <v>120</v>
      </c>
      <c r="H239" s="5">
        <f>ROUND( VLOOKUP(Z239, NPC_Raw_Data!A:L, 9) * VLOOKUP(AA239, NPC_Scaling_Values!A:N, 8),0)</f>
        <v>330</v>
      </c>
      <c r="I239" s="5">
        <v>-10.0</v>
      </c>
      <c r="J239" s="5">
        <v>0.0</v>
      </c>
      <c r="K239" s="5">
        <v>0.0</v>
      </c>
      <c r="L239" s="5">
        <f>ROUND( VLOOKUP(Z239, NPC_Raw_Data!A:O, 13),0)</f>
        <v>77</v>
      </c>
      <c r="M239" s="5">
        <f>ROUND( VLOOKUP(Z239, NPC_Raw_Data!A:O, 14),0)</f>
        <v>77</v>
      </c>
      <c r="N239" s="5">
        <f>ROUND( VLOOKUP(Z239, NPC_Raw_Data!A:O, 15),0)</f>
        <v>999</v>
      </c>
      <c r="O239" s="5">
        <f>ROUND( VLOOKUP(Z239, NPC_Raw_Data!A:Q, 16) * VLOOKUP(AA239, NPC_Scaling_Values!A:N, 14),0)</f>
        <v>195</v>
      </c>
      <c r="P239" s="2">
        <f>ROUND( VLOOKUP(Z239, NPC_Raw_Data!A:Q, 17) * VLOOKUP(AA239, NPC_Scaling_Values!A:N, 14),0)</f>
        <v>78</v>
      </c>
      <c r="Q239" s="6">
        <f>VLOOKUP(AA239, NPC_Scaling_Values!A:N, 9)</f>
        <v>2.4</v>
      </c>
      <c r="R239" s="1">
        <v>1.5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413011.0</v>
      </c>
      <c r="AA239" s="1">
        <v>7014.0</v>
      </c>
      <c r="AB239" s="1">
        <v>7414.0</v>
      </c>
      <c r="AC239" s="8">
        <v>0.0</v>
      </c>
    </row>
    <row r="240">
      <c r="A240" s="2" t="s">
        <v>219</v>
      </c>
      <c r="B240" s="1" t="s">
        <v>32</v>
      </c>
      <c r="C240" s="5">
        <f>ROUND( VLOOKUP(Z240, NPC_Raw_Data!A:D, 4)*VLOOKUP(AA240, NPC_Scaling_Values!A:C, 3) ,0)</f>
        <v>320</v>
      </c>
      <c r="D240" s="5">
        <f>ROUND( VLOOKUP(Z240, NPC_Raw_Data!A:E, 5)*VLOOKUP(AA240, NPC_Scaling_Values!A:D, 4),0)</f>
        <v>200</v>
      </c>
      <c r="E240" s="5">
        <f>ROUND( VLOOKUP(Z240, NPC_Raw_Data!A:L, 6) * VLOOKUP(AA240, NPC_Scaling_Values!A:N, 5),0)</f>
        <v>264</v>
      </c>
      <c r="F240" s="5">
        <f>ROUND( VLOOKUP(Z240, NPC_Raw_Data!A:L, 7) * VLOOKUP(AA240, NPC_Scaling_Values!A:N, 6),0)</f>
        <v>240</v>
      </c>
      <c r="G240" s="5">
        <f>ROUND( VLOOKUP(Z240, NPC_Raw_Data!A:L, 8) * VLOOKUP(AA240, NPC_Scaling_Values!A:N, 7),0)</f>
        <v>120</v>
      </c>
      <c r="H240" s="5">
        <f>ROUND( VLOOKUP(Z240, NPC_Raw_Data!A:L, 9) * VLOOKUP(AA240, NPC_Scaling_Values!A:N, 8),0)</f>
        <v>330</v>
      </c>
      <c r="I240" s="5">
        <v>-10.0</v>
      </c>
      <c r="J240" s="5">
        <v>0.0</v>
      </c>
      <c r="K240" s="5">
        <v>0.0</v>
      </c>
      <c r="L240" s="5">
        <f>ROUND( VLOOKUP(Z240, NPC_Raw_Data!A:O, 13),0)</f>
        <v>77</v>
      </c>
      <c r="M240" s="5">
        <f>ROUND( VLOOKUP(Z240, NPC_Raw_Data!A:O, 14),0)</f>
        <v>77</v>
      </c>
      <c r="N240" s="5">
        <f>ROUND( VLOOKUP(Z240, NPC_Raw_Data!A:O, 15),0)</f>
        <v>999</v>
      </c>
      <c r="O240" s="5">
        <f>ROUND( VLOOKUP(Z240, NPC_Raw_Data!A:Q, 16) * VLOOKUP(AA240, NPC_Scaling_Values!A:N, 14),0)</f>
        <v>195</v>
      </c>
      <c r="P240" s="2">
        <f>ROUND( VLOOKUP(Z240, NPC_Raw_Data!A:Q, 17) * VLOOKUP(AA240, NPC_Scaling_Values!A:N, 14),0)</f>
        <v>78</v>
      </c>
      <c r="Q240" s="6">
        <f>VLOOKUP(AA240, NPC_Scaling_Values!A:N, 9)</f>
        <v>2.4</v>
      </c>
      <c r="R240" s="1">
        <v>1.5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413012.0</v>
      </c>
      <c r="AA240" s="1">
        <v>7014.0</v>
      </c>
      <c r="AB240" s="1">
        <v>7414.0</v>
      </c>
      <c r="AC240" s="8">
        <v>0.0</v>
      </c>
    </row>
    <row r="241">
      <c r="A241" s="2" t="s">
        <v>219</v>
      </c>
      <c r="B241" s="1" t="s">
        <v>32</v>
      </c>
      <c r="C241" s="5">
        <f>ROUND( VLOOKUP(Z241, NPC_Raw_Data!A:D, 4)*VLOOKUP(AA241, NPC_Scaling_Values!A:C, 3) ,0)</f>
        <v>320</v>
      </c>
      <c r="D241" s="5">
        <f>ROUND( VLOOKUP(Z241, NPC_Raw_Data!A:E, 5)*VLOOKUP(AA241, NPC_Scaling_Values!A:D, 4),0)</f>
        <v>200</v>
      </c>
      <c r="E241" s="5">
        <f>ROUND( VLOOKUP(Z241, NPC_Raw_Data!A:L, 6) * VLOOKUP(AA241, NPC_Scaling_Values!A:N, 5),0)</f>
        <v>264</v>
      </c>
      <c r="F241" s="5">
        <f>ROUND( VLOOKUP(Z241, NPC_Raw_Data!A:L, 7) * VLOOKUP(AA241, NPC_Scaling_Values!A:N, 6),0)</f>
        <v>240</v>
      </c>
      <c r="G241" s="5">
        <f>ROUND( VLOOKUP(Z241, NPC_Raw_Data!A:L, 8) * VLOOKUP(AA241, NPC_Scaling_Values!A:N, 7),0)</f>
        <v>120</v>
      </c>
      <c r="H241" s="5">
        <f>ROUND( VLOOKUP(Z241, NPC_Raw_Data!A:L, 9) * VLOOKUP(AA241, NPC_Scaling_Values!A:N, 8),0)</f>
        <v>330</v>
      </c>
      <c r="I241" s="5">
        <v>-10.0</v>
      </c>
      <c r="J241" s="5">
        <v>0.0</v>
      </c>
      <c r="K241" s="5">
        <v>0.0</v>
      </c>
      <c r="L241" s="5">
        <f>ROUND( VLOOKUP(Z241, NPC_Raw_Data!A:O, 13),0)</f>
        <v>77</v>
      </c>
      <c r="M241" s="5">
        <f>ROUND( VLOOKUP(Z241, NPC_Raw_Data!A:O, 14),0)</f>
        <v>77</v>
      </c>
      <c r="N241" s="5">
        <f>ROUND( VLOOKUP(Z241, NPC_Raw_Data!A:O, 15),0)</f>
        <v>999</v>
      </c>
      <c r="O241" s="5">
        <f>ROUND( VLOOKUP(Z241, NPC_Raw_Data!A:Q, 16) * VLOOKUP(AA241, NPC_Scaling_Values!A:N, 14),0)</f>
        <v>195</v>
      </c>
      <c r="P241" s="2">
        <f>ROUND( VLOOKUP(Z241, NPC_Raw_Data!A:Q, 17) * VLOOKUP(AA241, NPC_Scaling_Values!A:N, 14),0)</f>
        <v>78</v>
      </c>
      <c r="Q241" s="6">
        <f>VLOOKUP(AA241, NPC_Scaling_Values!A:N, 9)</f>
        <v>2.4</v>
      </c>
      <c r="R241" s="1">
        <v>1.5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413013.0</v>
      </c>
      <c r="AA241" s="1">
        <v>7014.0</v>
      </c>
      <c r="AB241" s="1">
        <v>7414.0</v>
      </c>
      <c r="AC241" s="8">
        <v>0.0</v>
      </c>
    </row>
    <row r="242">
      <c r="A242" s="2" t="s">
        <v>222</v>
      </c>
      <c r="B242" s="1" t="s">
        <v>32</v>
      </c>
      <c r="C242" s="5">
        <f>ROUND( VLOOKUP(Z242, NPC_Raw_Data!A:D, 4)*VLOOKUP(AA242, NPC_Scaling_Values!A:C, 3) ,0)</f>
        <v>320</v>
      </c>
      <c r="D242" s="5">
        <f>ROUND( VLOOKUP(Z242, NPC_Raw_Data!A:E, 5)*VLOOKUP(AA242, NPC_Scaling_Values!A:D, 4),0)</f>
        <v>200</v>
      </c>
      <c r="E242" s="5">
        <f>ROUND( VLOOKUP(Z242, NPC_Raw_Data!A:L, 6) * VLOOKUP(AA242, NPC_Scaling_Values!A:N, 5),0)</f>
        <v>264</v>
      </c>
      <c r="F242" s="5">
        <f>ROUND( VLOOKUP(Z242, NPC_Raw_Data!A:L, 7) * VLOOKUP(AA242, NPC_Scaling_Values!A:N, 6),0)</f>
        <v>240</v>
      </c>
      <c r="G242" s="5">
        <f>ROUND( VLOOKUP(Z242, NPC_Raw_Data!A:L, 8) * VLOOKUP(AA242, NPC_Scaling_Values!A:N, 7),0)</f>
        <v>120</v>
      </c>
      <c r="H242" s="5">
        <f>ROUND( VLOOKUP(Z242, NPC_Raw_Data!A:L, 9) * VLOOKUP(AA242, NPC_Scaling_Values!A:N, 8),0)</f>
        <v>330</v>
      </c>
      <c r="I242" s="5">
        <v>-10.0</v>
      </c>
      <c r="J242" s="5">
        <v>0.0</v>
      </c>
      <c r="K242" s="5">
        <v>0.0</v>
      </c>
      <c r="L242" s="5">
        <f>ROUND( VLOOKUP(Z242, NPC_Raw_Data!A:O, 13),0)</f>
        <v>77</v>
      </c>
      <c r="M242" s="5">
        <f>ROUND( VLOOKUP(Z242, NPC_Raw_Data!A:O, 14),0)</f>
        <v>77</v>
      </c>
      <c r="N242" s="5">
        <f>ROUND( VLOOKUP(Z242, NPC_Raw_Data!A:O, 15),0)</f>
        <v>999</v>
      </c>
      <c r="O242" s="5">
        <f>ROUND( VLOOKUP(Z242, NPC_Raw_Data!A:Q, 16) * VLOOKUP(AA242, NPC_Scaling_Values!A:N, 14),0)</f>
        <v>195</v>
      </c>
      <c r="P242" s="2">
        <f>ROUND( VLOOKUP(Z242, NPC_Raw_Data!A:Q, 17) * VLOOKUP(AA242, NPC_Scaling_Values!A:N, 14),0)</f>
        <v>78</v>
      </c>
      <c r="Q242" s="6">
        <f>VLOOKUP(AA242, NPC_Scaling_Values!A:N, 9)</f>
        <v>2.4</v>
      </c>
      <c r="R242" s="1">
        <v>1.5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413014.0</v>
      </c>
      <c r="AA242" s="1">
        <v>7014.0</v>
      </c>
      <c r="AB242" s="1">
        <v>7414.0</v>
      </c>
      <c r="AC242" s="8">
        <v>7100.0</v>
      </c>
    </row>
    <row r="243">
      <c r="A243" s="1" t="s">
        <v>223</v>
      </c>
      <c r="B243" s="1" t="s">
        <v>101</v>
      </c>
      <c r="C243" s="5">
        <f>ROUND( VLOOKUP(Z243, NPC_Raw_Data!A:D, 4)*VLOOKUP(AA243, NPC_Scaling_Values!A:C, 3) ,0)</f>
        <v>604</v>
      </c>
      <c r="D243" s="5">
        <f>ROUND( VLOOKUP(Z243, NPC_Raw_Data!A:E, 5)*VLOOKUP(AA243, NPC_Scaling_Values!A:D, 4),0)</f>
        <v>1800</v>
      </c>
      <c r="E243" s="5">
        <f>ROUND( VLOOKUP(Z243, NPC_Raw_Data!A:L, 6) * VLOOKUP(AA243, NPC_Scaling_Values!A:N, 5),0)</f>
        <v>264</v>
      </c>
      <c r="F243" s="5">
        <f>ROUND( VLOOKUP(Z243, NPC_Raw_Data!A:L, 7) * VLOOKUP(AA243, NPC_Scaling_Values!A:N, 6),0)</f>
        <v>175</v>
      </c>
      <c r="G243" s="5">
        <f>ROUND( VLOOKUP(Z243, NPC_Raw_Data!A:L, 8) * VLOOKUP(AA243, NPC_Scaling_Values!A:N, 7),0)</f>
        <v>196</v>
      </c>
      <c r="H243" s="5">
        <f>ROUND( VLOOKUP(Z243, NPC_Raw_Data!A:L, 9) * VLOOKUP(AA243, NPC_Scaling_Values!A:N, 8),0)</f>
        <v>218</v>
      </c>
      <c r="I243" s="5">
        <v>0.0</v>
      </c>
      <c r="J243" s="5">
        <v>0.0</v>
      </c>
      <c r="K243" s="5">
        <v>0.0</v>
      </c>
      <c r="L243" s="5">
        <f>ROUND( VLOOKUP(Z243, NPC_Raw_Data!A:O, 13),0)</f>
        <v>145</v>
      </c>
      <c r="M243" s="5">
        <f>ROUND( VLOOKUP(Z243, NPC_Raw_Data!A:O, 14),0)</f>
        <v>145</v>
      </c>
      <c r="N243" s="5">
        <f>ROUND( VLOOKUP(Z243, NPC_Raw_Data!A:O, 15),0)</f>
        <v>245</v>
      </c>
      <c r="O243" s="5">
        <f>ROUND( VLOOKUP(Z243, NPC_Raw_Data!A:Q, 16) * VLOOKUP(AA243, NPC_Scaling_Values!A:N, 14),0)</f>
        <v>208</v>
      </c>
      <c r="P243" s="2">
        <f>ROUND( VLOOKUP(Z243, NPC_Raw_Data!A:Q, 17) * VLOOKUP(AA243, NPC_Scaling_Values!A:N, 14),0)</f>
        <v>52</v>
      </c>
      <c r="Q243" s="6">
        <f>VLOOKUP(AA243, NPC_Scaling_Values!A:N, 9)</f>
        <v>1.7</v>
      </c>
      <c r="R243" s="1">
        <v>1.1</v>
      </c>
      <c r="S243" s="1">
        <v>-1.0</v>
      </c>
      <c r="T243" s="7" t="b">
        <v>0</v>
      </c>
      <c r="U243" s="7" t="b">
        <v>1</v>
      </c>
      <c r="V243" s="7" t="b">
        <v>0</v>
      </c>
      <c r="Z243" s="1">
        <v>279010.0</v>
      </c>
      <c r="AA243" s="1">
        <v>7007.0</v>
      </c>
      <c r="AB243" s="1">
        <v>7407.0</v>
      </c>
      <c r="AC243" s="8">
        <v>0.0</v>
      </c>
    </row>
    <row r="244">
      <c r="A244" s="9" t="s">
        <v>224</v>
      </c>
      <c r="B244" s="1" t="s">
        <v>48</v>
      </c>
      <c r="C244" s="5">
        <f>ROUND( VLOOKUP(Z244, NPC_Raw_Data!A:D, 4)*VLOOKUP(AA244, NPC_Scaling_Values!A:C, 3) ,0)</f>
        <v>944</v>
      </c>
      <c r="D244" s="5">
        <f>ROUND( VLOOKUP(Z244, NPC_Raw_Data!A:E, 5)*VLOOKUP(AA244, NPC_Scaling_Values!A:D, 4),0)</f>
        <v>1000</v>
      </c>
      <c r="E244" s="5">
        <f>ROUND( VLOOKUP(Z244, NPC_Raw_Data!A:L, 6) * VLOOKUP(AA244, NPC_Scaling_Values!A:N, 5),0)</f>
        <v>268</v>
      </c>
      <c r="F244" s="5">
        <f>ROUND( VLOOKUP(Z244, NPC_Raw_Data!A:L, 7) * VLOOKUP(AA244, NPC_Scaling_Values!A:N, 6),0)</f>
        <v>206</v>
      </c>
      <c r="G244" s="5">
        <f>ROUND( VLOOKUP(Z244, NPC_Raw_Data!A:L, 8) * VLOOKUP(AA244, NPC_Scaling_Values!A:N, 7),0)</f>
        <v>181</v>
      </c>
      <c r="H244" s="5">
        <f>ROUND( VLOOKUP(Z244, NPC_Raw_Data!A:L, 9) * VLOOKUP(AA244, NPC_Scaling_Values!A:N, 8),0)</f>
        <v>288</v>
      </c>
      <c r="I244" s="5">
        <v>0.0</v>
      </c>
      <c r="J244" s="5">
        <v>-25.0</v>
      </c>
      <c r="K244" s="5">
        <v>25.0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14),0)</f>
        <v>208</v>
      </c>
      <c r="P244" s="2">
        <f>ROUND( VLOOKUP(Z244, NPC_Raw_Data!A:Q, 17) * VLOOKUP(AA244, NPC_Scaling_Values!A:N, 14),0)</f>
        <v>52</v>
      </c>
      <c r="Q244" s="6">
        <f>VLOOKUP(AA244, NPC_Scaling_Values!A:N, 9)</f>
        <v>1.7</v>
      </c>
      <c r="R244" s="1">
        <v>1.0</v>
      </c>
      <c r="S244" s="1">
        <v>-1.0</v>
      </c>
      <c r="T244" s="7" t="b">
        <v>1</v>
      </c>
      <c r="U244" s="7" t="b">
        <v>0</v>
      </c>
      <c r="V244" s="7" t="b">
        <v>0</v>
      </c>
      <c r="Z244" s="1">
        <v>292000.0</v>
      </c>
      <c r="AA244" s="1">
        <v>7007.0</v>
      </c>
      <c r="AB244" s="1">
        <v>7407.0</v>
      </c>
      <c r="AC244" s="8">
        <v>0.0</v>
      </c>
    </row>
    <row r="245">
      <c r="A245" s="9" t="s">
        <v>225</v>
      </c>
      <c r="B245" s="1" t="s">
        <v>91</v>
      </c>
      <c r="C245" s="5">
        <f>ROUND( VLOOKUP(Z245, NPC_Raw_Data!A:D, 4)*VLOOKUP(AA245, NPC_Scaling_Values!A:C, 3) ,0)</f>
        <v>3432</v>
      </c>
      <c r="D245" s="5">
        <f>ROUND( VLOOKUP(Z245, NPC_Raw_Data!A:E, 5)*VLOOKUP(AA245, NPC_Scaling_Values!A:D, 4),0)</f>
        <v>40000</v>
      </c>
      <c r="E245" s="5">
        <f>ROUND( VLOOKUP(Z245, NPC_Raw_Data!A:L, 6) * VLOOKUP(AA245, NPC_Scaling_Values!A:N, 5),0)</f>
        <v>269</v>
      </c>
      <c r="F245" s="5">
        <f>ROUND( VLOOKUP(Z245, NPC_Raw_Data!A:L, 7) * VLOOKUP(AA245, NPC_Scaling_Values!A:N, 6),0)</f>
        <v>174</v>
      </c>
      <c r="G245" s="5">
        <f>ROUND( VLOOKUP(Z245, NPC_Raw_Data!A:L, 8) * VLOOKUP(AA245, NPC_Scaling_Values!A:N, 7),0)</f>
        <v>28597</v>
      </c>
      <c r="H245" s="5">
        <f>ROUND( VLOOKUP(Z245, NPC_Raw_Data!A:L, 9) * VLOOKUP(AA245, NPC_Scaling_Values!A:N, 8),0)</f>
        <v>215</v>
      </c>
      <c r="I245" s="5">
        <v>0.0</v>
      </c>
      <c r="J245" s="5">
        <v>0.0</v>
      </c>
      <c r="K245" s="5">
        <v>0.0</v>
      </c>
      <c r="L245" s="5">
        <f>ROUND( VLOOKUP(Z245, NPC_Raw_Data!A:O, 13),0)</f>
        <v>230</v>
      </c>
      <c r="M245" s="5">
        <f>ROUND( VLOOKUP(Z245, NPC_Raw_Data!A:O, 14),0)</f>
        <v>230</v>
      </c>
      <c r="N245" s="5">
        <f>ROUND( VLOOKUP(Z245, NPC_Raw_Data!A:O, 15),0)</f>
        <v>195</v>
      </c>
      <c r="O245" s="5">
        <f>ROUND( VLOOKUP(Z245, NPC_Raw_Data!A:Q, 16) * VLOOKUP(AA245, NPC_Scaling_Values!A:N, 14),0)</f>
        <v>184</v>
      </c>
      <c r="P245" s="2">
        <f>ROUND( VLOOKUP(Z245, NPC_Raw_Data!A:Q, 17) * VLOOKUP(AA245, NPC_Scaling_Values!A:N, 14),0)</f>
        <v>74</v>
      </c>
      <c r="Q245" s="6">
        <f>VLOOKUP(AA245, NPC_Scaling_Values!A:N, 9)</f>
        <v>2.3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520000.0</v>
      </c>
      <c r="AA245" s="1">
        <v>7013.0</v>
      </c>
      <c r="AB245" s="1">
        <v>7413.0</v>
      </c>
      <c r="AC245" s="10">
        <v>5151.0</v>
      </c>
    </row>
    <row r="246">
      <c r="A246" s="1" t="s">
        <v>115</v>
      </c>
      <c r="B246" s="1" t="s">
        <v>166</v>
      </c>
      <c r="C246" s="5">
        <f>ROUND( VLOOKUP(Z246, NPC_Raw_Data!A:D, 4)*VLOOKUP(AA246, NPC_Scaling_Values!A:C, 3) ,0)</f>
        <v>380</v>
      </c>
      <c r="D246" s="5">
        <f>ROUND( VLOOKUP(Z246, NPC_Raw_Data!A:E, 5)*VLOOKUP(AA246, NPC_Scaling_Values!A:D, 4),0)</f>
        <v>500</v>
      </c>
      <c r="E246" s="5">
        <f>ROUND( VLOOKUP(Z246, NPC_Raw_Data!A:L, 6) * VLOOKUP(AA246, NPC_Scaling_Values!A:N, 5),0)</f>
        <v>275</v>
      </c>
      <c r="F246" s="5">
        <f>ROUND( VLOOKUP(Z246, NPC_Raw_Data!A:L, 7) * VLOOKUP(AA246, NPC_Scaling_Values!A:N, 6),0)</f>
        <v>200</v>
      </c>
      <c r="G246" s="5">
        <f>ROUND( VLOOKUP(Z246, NPC_Raw_Data!A:L, 8) * VLOOKUP(AA246, NPC_Scaling_Values!A:N, 7),0)</f>
        <v>207</v>
      </c>
      <c r="H246" s="5">
        <f>ROUND( VLOOKUP(Z246, NPC_Raw_Data!A:L, 9) * VLOOKUP(AA246, NPC_Scaling_Values!A:N, 8),0)</f>
        <v>179</v>
      </c>
      <c r="I246" s="5">
        <v>0.0</v>
      </c>
      <c r="J246" s="5">
        <v>0.0</v>
      </c>
      <c r="K246" s="5">
        <v>0.0</v>
      </c>
      <c r="L246" s="5">
        <f>ROUND( VLOOKUP(Z246, NPC_Raw_Data!A:O, 13),0)</f>
        <v>78</v>
      </c>
      <c r="M246" s="5">
        <f>ROUND( VLOOKUP(Z246, NPC_Raw_Data!A:O, 14),0)</f>
        <v>78</v>
      </c>
      <c r="N246" s="5">
        <f>ROUND( VLOOKUP(Z246, NPC_Raw_Data!A:O, 15),0)</f>
        <v>104</v>
      </c>
      <c r="O246" s="5">
        <f>ROUND( VLOOKUP(Z246, NPC_Raw_Data!A:Q, 16) * VLOOKUP(AA246, NPC_Scaling_Values!A:N, 14),0)</f>
        <v>175</v>
      </c>
      <c r="P246" s="2">
        <f>ROUND( VLOOKUP(Z246, NPC_Raw_Data!A:Q, 17) * VLOOKUP(AA246, NPC_Scaling_Values!A:N, 14),0)</f>
        <v>58</v>
      </c>
      <c r="Q246" s="6">
        <f>VLOOKUP(AA246, NPC_Scaling_Values!A:N, 9)</f>
        <v>1.9</v>
      </c>
      <c r="R246" s="1">
        <v>1.3</v>
      </c>
      <c r="S246" s="1">
        <v>10.0</v>
      </c>
      <c r="T246" s="7" t="b">
        <v>0</v>
      </c>
      <c r="U246" s="7" t="b">
        <v>0</v>
      </c>
      <c r="V246" s="7" t="b">
        <v>0</v>
      </c>
      <c r="Z246" s="1">
        <v>256010.0</v>
      </c>
      <c r="AA246" s="1">
        <v>7009.0</v>
      </c>
      <c r="AB246" s="1">
        <v>7409.0</v>
      </c>
      <c r="AC246" s="8">
        <v>0.0</v>
      </c>
    </row>
    <row r="247">
      <c r="A247" s="1" t="s">
        <v>152</v>
      </c>
      <c r="B247" s="1" t="s">
        <v>166</v>
      </c>
      <c r="C247" s="5">
        <f>ROUND( VLOOKUP(Z247, NPC_Raw_Data!A:D, 4)*VLOOKUP(AA247, NPC_Scaling_Values!A:C, 3) ,0)</f>
        <v>380</v>
      </c>
      <c r="D247" s="5">
        <f>ROUND( VLOOKUP(Z247, NPC_Raw_Data!A:E, 5)*VLOOKUP(AA247, NPC_Scaling_Values!A:D, 4),0)</f>
        <v>500</v>
      </c>
      <c r="E247" s="5">
        <f>ROUND( VLOOKUP(Z247, NPC_Raw_Data!A:L, 6) * VLOOKUP(AA247, NPC_Scaling_Values!A:N, 5),0)</f>
        <v>275</v>
      </c>
      <c r="F247" s="5">
        <f>ROUND( VLOOKUP(Z247, NPC_Raw_Data!A:L, 7) * VLOOKUP(AA247, NPC_Scaling_Values!A:N, 6),0)</f>
        <v>200</v>
      </c>
      <c r="G247" s="5">
        <f>ROUND( VLOOKUP(Z247, NPC_Raw_Data!A:L, 8) * VLOOKUP(AA247, NPC_Scaling_Values!A:N, 7),0)</f>
        <v>207</v>
      </c>
      <c r="H247" s="5">
        <f>ROUND( VLOOKUP(Z247, NPC_Raw_Data!A:L, 9) * VLOOKUP(AA247, NPC_Scaling_Values!A:N, 8),0)</f>
        <v>179</v>
      </c>
      <c r="I247" s="5">
        <v>0.0</v>
      </c>
      <c r="J247" s="5">
        <v>0.0</v>
      </c>
      <c r="K247" s="5">
        <v>0.0</v>
      </c>
      <c r="L247" s="5">
        <f>ROUND( VLOOKUP(Z247, NPC_Raw_Data!A:O, 13),0)</f>
        <v>78</v>
      </c>
      <c r="M247" s="5">
        <f>ROUND( VLOOKUP(Z247, NPC_Raw_Data!A:O, 14),0)</f>
        <v>78</v>
      </c>
      <c r="N247" s="5">
        <f>ROUND( VLOOKUP(Z247, NPC_Raw_Data!A:O, 15),0)</f>
        <v>104</v>
      </c>
      <c r="O247" s="5">
        <f>ROUND( VLOOKUP(Z247, NPC_Raw_Data!A:Q, 16) * VLOOKUP(AA247, NPC_Scaling_Values!A:N, 14),0)</f>
        <v>175</v>
      </c>
      <c r="P247" s="2">
        <f>ROUND( VLOOKUP(Z247, NPC_Raw_Data!A:Q, 17) * VLOOKUP(AA247, NPC_Scaling_Values!A:N, 14),0)</f>
        <v>58</v>
      </c>
      <c r="Q247" s="6">
        <f>VLOOKUP(AA247, NPC_Scaling_Values!A:N, 9)</f>
        <v>1.9</v>
      </c>
      <c r="R247" s="1">
        <v>1.3</v>
      </c>
      <c r="S247" s="1">
        <v>10.0</v>
      </c>
      <c r="T247" s="7" t="b">
        <v>0</v>
      </c>
      <c r="U247" s="7" t="b">
        <v>0</v>
      </c>
      <c r="V247" s="7" t="b">
        <v>0</v>
      </c>
      <c r="Z247" s="1">
        <v>256012.0</v>
      </c>
      <c r="AA247" s="1">
        <v>7009.0</v>
      </c>
      <c r="AB247" s="1">
        <v>7409.0</v>
      </c>
      <c r="AC247" s="8">
        <v>0.0</v>
      </c>
    </row>
    <row r="248">
      <c r="A248" s="1" t="s">
        <v>116</v>
      </c>
      <c r="B248" s="1" t="s">
        <v>166</v>
      </c>
      <c r="C248" s="5">
        <f>ROUND( VLOOKUP(Z248, NPC_Raw_Data!A:D, 4)*VLOOKUP(AA248, NPC_Scaling_Values!A:C, 3) ,0)</f>
        <v>380</v>
      </c>
      <c r="D248" s="5">
        <f>ROUND( VLOOKUP(Z248, NPC_Raw_Data!A:E, 5)*VLOOKUP(AA248, NPC_Scaling_Values!A:D, 4),0)</f>
        <v>500</v>
      </c>
      <c r="E248" s="5">
        <f>ROUND( VLOOKUP(Z248, NPC_Raw_Data!A:L, 6) * VLOOKUP(AA248, NPC_Scaling_Values!A:N, 5),0)</f>
        <v>275</v>
      </c>
      <c r="F248" s="5">
        <f>ROUND( VLOOKUP(Z248, NPC_Raw_Data!A:L, 7) * VLOOKUP(AA248, NPC_Scaling_Values!A:N, 6),0)</f>
        <v>200</v>
      </c>
      <c r="G248" s="5">
        <f>ROUND( VLOOKUP(Z248, NPC_Raw_Data!A:L, 8) * VLOOKUP(AA248, NPC_Scaling_Values!A:N, 7),0)</f>
        <v>207</v>
      </c>
      <c r="H248" s="5">
        <f>ROUND( VLOOKUP(Z248, NPC_Raw_Data!A:L, 9) * VLOOKUP(AA248, NPC_Scaling_Values!A:N, 8),0)</f>
        <v>179</v>
      </c>
      <c r="I248" s="5">
        <v>0.0</v>
      </c>
      <c r="J248" s="5">
        <v>0.0</v>
      </c>
      <c r="K248" s="5">
        <v>0.0</v>
      </c>
      <c r="L248" s="5">
        <f>ROUND( VLOOKUP(Z248, NPC_Raw_Data!A:O, 13),0)</f>
        <v>78</v>
      </c>
      <c r="M248" s="5">
        <f>ROUND( VLOOKUP(Z248, NPC_Raw_Data!A:O, 14),0)</f>
        <v>78</v>
      </c>
      <c r="N248" s="5">
        <f>ROUND( VLOOKUP(Z248, NPC_Raw_Data!A:O, 15),0)</f>
        <v>104</v>
      </c>
      <c r="O248" s="5">
        <f>ROUND( VLOOKUP(Z248, NPC_Raw_Data!A:Q, 16) * VLOOKUP(AA248, NPC_Scaling_Values!A:N, 14),0)</f>
        <v>175</v>
      </c>
      <c r="P248" s="2">
        <f>ROUND( VLOOKUP(Z248, NPC_Raw_Data!A:Q, 17) * VLOOKUP(AA248, NPC_Scaling_Values!A:N, 14),0)</f>
        <v>58</v>
      </c>
      <c r="Q248" s="6">
        <f>VLOOKUP(AA248, NPC_Scaling_Values!A:N, 9)</f>
        <v>1.9</v>
      </c>
      <c r="R248" s="1">
        <v>1.3</v>
      </c>
      <c r="S248" s="1">
        <v>20.0</v>
      </c>
      <c r="T248" s="7" t="b">
        <v>0</v>
      </c>
      <c r="U248" s="7" t="b">
        <v>0</v>
      </c>
      <c r="V248" s="7" t="b">
        <v>0</v>
      </c>
      <c r="Z248" s="1">
        <v>256013.0</v>
      </c>
      <c r="AA248" s="1">
        <v>7009.0</v>
      </c>
      <c r="AB248" s="1">
        <v>7409.0</v>
      </c>
      <c r="AC248" s="10">
        <v>7100.0</v>
      </c>
    </row>
    <row r="249">
      <c r="A249" s="1" t="s">
        <v>117</v>
      </c>
      <c r="B249" s="1" t="s">
        <v>166</v>
      </c>
      <c r="C249" s="5">
        <f>ROUND( VLOOKUP(Z249, NPC_Raw_Data!A:D, 4)*VLOOKUP(AA249, NPC_Scaling_Values!A:C, 3) ,0)</f>
        <v>380</v>
      </c>
      <c r="D249" s="5">
        <f>ROUND( VLOOKUP(Z249, NPC_Raw_Data!A:E, 5)*VLOOKUP(AA249, NPC_Scaling_Values!A:D, 4),0)</f>
        <v>500</v>
      </c>
      <c r="E249" s="5">
        <f>ROUND( VLOOKUP(Z249, NPC_Raw_Data!A:L, 6) * VLOOKUP(AA249, NPC_Scaling_Values!A:N, 5),0)</f>
        <v>275</v>
      </c>
      <c r="F249" s="5">
        <f>ROUND( VLOOKUP(Z249, NPC_Raw_Data!A:L, 7) * VLOOKUP(AA249, NPC_Scaling_Values!A:N, 6),0)</f>
        <v>200</v>
      </c>
      <c r="G249" s="5">
        <f>ROUND( VLOOKUP(Z249, NPC_Raw_Data!A:L, 8) * VLOOKUP(AA249, NPC_Scaling_Values!A:N, 7),0)</f>
        <v>207</v>
      </c>
      <c r="H249" s="5">
        <f>ROUND( VLOOKUP(Z249, NPC_Raw_Data!A:L, 9) * VLOOKUP(AA249, NPC_Scaling_Values!A:N, 8),0)</f>
        <v>179</v>
      </c>
      <c r="I249" s="5">
        <v>0.0</v>
      </c>
      <c r="J249" s="5">
        <v>0.0</v>
      </c>
      <c r="K249" s="5">
        <v>0.0</v>
      </c>
      <c r="L249" s="5">
        <f>ROUND( VLOOKUP(Z249, NPC_Raw_Data!A:O, 13),0)</f>
        <v>78</v>
      </c>
      <c r="M249" s="5">
        <f>ROUND( VLOOKUP(Z249, NPC_Raw_Data!A:O, 14),0)</f>
        <v>78</v>
      </c>
      <c r="N249" s="5">
        <f>ROUND( VLOOKUP(Z249, NPC_Raw_Data!A:O, 15),0)</f>
        <v>104</v>
      </c>
      <c r="O249" s="5">
        <f>ROUND( VLOOKUP(Z249, NPC_Raw_Data!A:Q, 16) * VLOOKUP(AA249, NPC_Scaling_Values!A:N, 14),0)</f>
        <v>175</v>
      </c>
      <c r="P249" s="2">
        <f>ROUND( VLOOKUP(Z249, NPC_Raw_Data!A:Q, 17) * VLOOKUP(AA249, NPC_Scaling_Values!A:N, 14),0)</f>
        <v>58</v>
      </c>
      <c r="Q249" s="6">
        <f>VLOOKUP(AA249, NPC_Scaling_Values!A:N, 9)</f>
        <v>1.9</v>
      </c>
      <c r="R249" s="1">
        <v>1.3</v>
      </c>
      <c r="S249" s="1">
        <v>20.0</v>
      </c>
      <c r="T249" s="7" t="b">
        <v>0</v>
      </c>
      <c r="U249" s="7" t="b">
        <v>0</v>
      </c>
      <c r="V249" s="7" t="b">
        <v>0</v>
      </c>
      <c r="Z249" s="1">
        <v>256014.0</v>
      </c>
      <c r="AA249" s="1">
        <v>7009.0</v>
      </c>
      <c r="AB249" s="1">
        <v>7409.0</v>
      </c>
      <c r="AC249" s="10">
        <v>7100.0</v>
      </c>
    </row>
    <row r="250">
      <c r="A250" s="2" t="s">
        <v>226</v>
      </c>
      <c r="B250" s="1" t="s">
        <v>30</v>
      </c>
      <c r="C250" s="5">
        <f>ROUND( VLOOKUP(Z250, NPC_Raw_Data!A:D, 4)*VLOOKUP(AA250, NPC_Scaling_Values!A:C, 3) ,0)</f>
        <v>800</v>
      </c>
      <c r="D250" s="5">
        <f>ROUND( VLOOKUP(Z250, NPC_Raw_Data!A:E, 5)*VLOOKUP(AA250, NPC_Scaling_Values!A:D, 4),0)</f>
        <v>100</v>
      </c>
      <c r="E250" s="5">
        <f>ROUND( VLOOKUP(Z250, NPC_Raw_Data!A:L, 6) * VLOOKUP(AA250, NPC_Scaling_Values!A:N, 5),0)</f>
        <v>276</v>
      </c>
      <c r="F250" s="5">
        <f>ROUND( VLOOKUP(Z250, NPC_Raw_Data!A:L, 7) * VLOOKUP(AA250, NPC_Scaling_Values!A:N, 6),0)</f>
        <v>180</v>
      </c>
      <c r="G250" s="5">
        <f>ROUND( VLOOKUP(Z250, NPC_Raw_Data!A:L, 8) * VLOOKUP(AA250, NPC_Scaling_Values!A:N, 7),0)</f>
        <v>165</v>
      </c>
      <c r="H250" s="5">
        <f>ROUND( VLOOKUP(Z250, NPC_Raw_Data!A:L, 9) * VLOOKUP(AA250, NPC_Scaling_Values!A:N, 8),0)</f>
        <v>180</v>
      </c>
      <c r="I250" s="5">
        <v>-25.0</v>
      </c>
      <c r="J250" s="5">
        <v>25.0</v>
      </c>
      <c r="K250" s="5">
        <v>0.0</v>
      </c>
      <c r="L250" s="5">
        <f>ROUND( VLOOKUP(Z250, NPC_Raw_Data!A:O, 13),0)</f>
        <v>112</v>
      </c>
      <c r="M250" s="5">
        <f>ROUND( VLOOKUP(Z250, NPC_Raw_Data!A:O, 14),0)</f>
        <v>112</v>
      </c>
      <c r="N250" s="5">
        <f>ROUND( VLOOKUP(Z250, NPC_Raw_Data!A:O, 15),0)</f>
        <v>54</v>
      </c>
      <c r="O250" s="5">
        <f>ROUND( VLOOKUP(Z250, NPC_Raw_Data!A:Q, 16) * VLOOKUP(AA250, NPC_Scaling_Values!A:N, 14),0)</f>
        <v>195</v>
      </c>
      <c r="P250" s="2">
        <f>ROUND( VLOOKUP(Z250, NPC_Raw_Data!A:Q, 17) * VLOOKUP(AA250, NPC_Scaling_Values!A:N, 14),0)</f>
        <v>78</v>
      </c>
      <c r="Q250" s="6">
        <f>VLOOKUP(AA250, NPC_Scaling_Values!A:N, 9)</f>
        <v>2.4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333001.0</v>
      </c>
      <c r="AA250" s="1">
        <v>7014.0</v>
      </c>
      <c r="AB250" s="1">
        <v>7414.0</v>
      </c>
      <c r="AC250" s="8">
        <v>0.0</v>
      </c>
    </row>
    <row r="251">
      <c r="A251" s="2" t="s">
        <v>227</v>
      </c>
      <c r="B251" s="1" t="s">
        <v>30</v>
      </c>
      <c r="C251" s="5">
        <f>ROUND( VLOOKUP(Z251, NPC_Raw_Data!A:D, 4)*VLOOKUP(AA251, NPC_Scaling_Values!A:C, 3) ,0)</f>
        <v>650</v>
      </c>
      <c r="D251" s="5">
        <f>ROUND( VLOOKUP(Z251, NPC_Raw_Data!A:E, 5)*VLOOKUP(AA251, NPC_Scaling_Values!A:D, 4),0)</f>
        <v>100</v>
      </c>
      <c r="E251" s="5">
        <f>ROUND( VLOOKUP(Z251, NPC_Raw_Data!A:L, 6) * VLOOKUP(AA251, NPC_Scaling_Values!A:N, 5),0)</f>
        <v>276</v>
      </c>
      <c r="F251" s="5">
        <f>ROUND( VLOOKUP(Z251, NPC_Raw_Data!A:L, 7) * VLOOKUP(AA251, NPC_Scaling_Values!A:N, 6),0)</f>
        <v>180</v>
      </c>
      <c r="G251" s="5">
        <f>ROUND( VLOOKUP(Z251, NPC_Raw_Data!A:L, 8) * VLOOKUP(AA251, NPC_Scaling_Values!A:N, 7),0)</f>
        <v>165</v>
      </c>
      <c r="H251" s="5">
        <f>ROUND( VLOOKUP(Z251, NPC_Raw_Data!A:L, 9) * VLOOKUP(AA251, NPC_Scaling_Values!A:N, 8),0)</f>
        <v>180</v>
      </c>
      <c r="I251" s="5">
        <v>-25.0</v>
      </c>
      <c r="J251" s="5">
        <v>25.0</v>
      </c>
      <c r="K251" s="5">
        <v>0.0</v>
      </c>
      <c r="L251" s="5">
        <f>ROUND( VLOOKUP(Z251, NPC_Raw_Data!A:O, 13),0)</f>
        <v>112</v>
      </c>
      <c r="M251" s="5">
        <f>ROUND( VLOOKUP(Z251, NPC_Raw_Data!A:O, 14),0)</f>
        <v>112</v>
      </c>
      <c r="N251" s="5">
        <f>ROUND( VLOOKUP(Z251, NPC_Raw_Data!A:O, 15),0)</f>
        <v>54</v>
      </c>
      <c r="O251" s="5">
        <f>ROUND( VLOOKUP(Z251, NPC_Raw_Data!A:Q, 16) * VLOOKUP(AA251, NPC_Scaling_Values!A:N, 14),0)</f>
        <v>195</v>
      </c>
      <c r="P251" s="2">
        <f>ROUND( VLOOKUP(Z251, NPC_Raw_Data!A:Q, 17) * VLOOKUP(AA251, NPC_Scaling_Values!A:N, 14),0)</f>
        <v>78</v>
      </c>
      <c r="Q251" s="6">
        <f>VLOOKUP(AA251, NPC_Scaling_Values!A:N, 9)</f>
        <v>2.4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333002.0</v>
      </c>
      <c r="AA251" s="1">
        <v>7014.0</v>
      </c>
      <c r="AB251" s="1">
        <v>7414.0</v>
      </c>
      <c r="AC251" s="8">
        <v>0.0</v>
      </c>
    </row>
    <row r="252">
      <c r="A252" s="1" t="s">
        <v>96</v>
      </c>
      <c r="B252" s="2" t="s">
        <v>97</v>
      </c>
      <c r="C252" s="5">
        <f>ROUND( VLOOKUP(Z252, NPC_Raw_Data!A:D, 4)*VLOOKUP(AA252, NPC_Scaling_Values!A:C, 3) ,0)</f>
        <v>105</v>
      </c>
      <c r="D252" s="5">
        <f>ROUND( VLOOKUP(Z252, NPC_Raw_Data!A:E, 5)*VLOOKUP(AA252, NPC_Scaling_Values!A:D, 4),0)</f>
        <v>100</v>
      </c>
      <c r="E252" s="5">
        <f>ROUND( VLOOKUP(Z252, NPC_Raw_Data!A:L, 6) * VLOOKUP(AA252, NPC_Scaling_Values!A:N, 5),0)</f>
        <v>280</v>
      </c>
      <c r="F252" s="5">
        <f>ROUND( VLOOKUP(Z252, NPC_Raw_Data!A:L, 7) * VLOOKUP(AA252, NPC_Scaling_Values!A:N, 6),0)</f>
        <v>210</v>
      </c>
      <c r="G252" s="5">
        <f>ROUND( VLOOKUP(Z252, NPC_Raw_Data!A:L, 8) * VLOOKUP(AA252, NPC_Scaling_Values!A:N, 7),0)</f>
        <v>196</v>
      </c>
      <c r="H252" s="5">
        <f>ROUND( VLOOKUP(Z252, NPC_Raw_Data!A:L, 9) * VLOOKUP(AA252, NPC_Scaling_Values!A:N, 8),0)</f>
        <v>280</v>
      </c>
      <c r="I252" s="5">
        <v>0.0</v>
      </c>
      <c r="J252" s="5">
        <v>0.0</v>
      </c>
      <c r="K252" s="5">
        <v>0.0</v>
      </c>
      <c r="L252" s="5">
        <f>ROUND( VLOOKUP(Z252, NPC_Raw_Data!A:O, 13),0)</f>
        <v>135</v>
      </c>
      <c r="M252" s="5">
        <f>ROUND( VLOOKUP(Z252, NPC_Raw_Data!A:O, 14),0)</f>
        <v>135</v>
      </c>
      <c r="N252" s="5">
        <f>ROUND( VLOOKUP(Z252, NPC_Raw_Data!A:O, 15),0)</f>
        <v>999</v>
      </c>
      <c r="O252" s="5">
        <f>ROUND( VLOOKUP(Z252, NPC_Raw_Data!A:Q, 16) * VLOOKUP(AA252, NPC_Scaling_Values!A:N, 14),0)</f>
        <v>130</v>
      </c>
      <c r="P252" s="2">
        <f>ROUND( VLOOKUP(Z252, NPC_Raw_Data!A:Q, 17) * VLOOKUP(AA252, NPC_Scaling_Values!A:N, 14),0)</f>
        <v>52</v>
      </c>
      <c r="Q252" s="6">
        <f>VLOOKUP(AA252, NPC_Scaling_Values!A:N, 9)</f>
        <v>1.7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349006.0</v>
      </c>
      <c r="AA252" s="1">
        <v>7007.0</v>
      </c>
      <c r="AB252" s="1">
        <v>7407.0</v>
      </c>
      <c r="AC252" s="8">
        <v>0.0</v>
      </c>
    </row>
    <row r="253">
      <c r="A253" s="1" t="s">
        <v>98</v>
      </c>
      <c r="B253" s="2" t="s">
        <v>97</v>
      </c>
      <c r="C253" s="5">
        <f>ROUND( VLOOKUP(Z253, NPC_Raw_Data!A:D, 4)*VLOOKUP(AA253, NPC_Scaling_Values!A:C, 3) ,0)</f>
        <v>105</v>
      </c>
      <c r="D253" s="5">
        <f>ROUND( VLOOKUP(Z253, NPC_Raw_Data!A:E, 5)*VLOOKUP(AA253, NPC_Scaling_Values!A:D, 4),0)</f>
        <v>100</v>
      </c>
      <c r="E253" s="5">
        <f>ROUND( VLOOKUP(Z253, NPC_Raw_Data!A:L, 6) * VLOOKUP(AA253, NPC_Scaling_Values!A:N, 5),0)</f>
        <v>280</v>
      </c>
      <c r="F253" s="5">
        <f>ROUND( VLOOKUP(Z253, NPC_Raw_Data!A:L, 7) * VLOOKUP(AA253, NPC_Scaling_Values!A:N, 6),0)</f>
        <v>210</v>
      </c>
      <c r="G253" s="5">
        <f>ROUND( VLOOKUP(Z253, NPC_Raw_Data!A:L, 8) * VLOOKUP(AA253, NPC_Scaling_Values!A:N, 7),0)</f>
        <v>196</v>
      </c>
      <c r="H253" s="5">
        <f>ROUND( VLOOKUP(Z253, NPC_Raw_Data!A:L, 9) * VLOOKUP(AA253, NPC_Scaling_Values!A:N, 8),0)</f>
        <v>280</v>
      </c>
      <c r="I253" s="5">
        <v>0.0</v>
      </c>
      <c r="J253" s="5">
        <v>0.0</v>
      </c>
      <c r="K253" s="5">
        <v>0.0</v>
      </c>
      <c r="L253" s="5">
        <f>ROUND( VLOOKUP(Z253, NPC_Raw_Data!A:O, 13),0)</f>
        <v>135</v>
      </c>
      <c r="M253" s="5">
        <f>ROUND( VLOOKUP(Z253, NPC_Raw_Data!A:O, 14),0)</f>
        <v>135</v>
      </c>
      <c r="N253" s="5">
        <f>ROUND( VLOOKUP(Z253, NPC_Raw_Data!A:O, 15),0)</f>
        <v>999</v>
      </c>
      <c r="O253" s="5">
        <f>ROUND( VLOOKUP(Z253, NPC_Raw_Data!A:Q, 16) * VLOOKUP(AA253, NPC_Scaling_Values!A:N, 14),0)</f>
        <v>130</v>
      </c>
      <c r="P253" s="2">
        <f>ROUND( VLOOKUP(Z253, NPC_Raw_Data!A:Q, 17) * VLOOKUP(AA253, NPC_Scaling_Values!A:N, 14),0)</f>
        <v>52</v>
      </c>
      <c r="Q253" s="6">
        <f>VLOOKUP(AA253, NPC_Scaling_Values!A:N, 9)</f>
        <v>1.7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349056.0</v>
      </c>
      <c r="AA253" s="1">
        <v>7007.0</v>
      </c>
      <c r="AB253" s="1">
        <v>7407.0</v>
      </c>
      <c r="AC253" s="10">
        <v>7100.0</v>
      </c>
    </row>
    <row r="254">
      <c r="A254" s="9" t="s">
        <v>228</v>
      </c>
      <c r="B254" s="1" t="s">
        <v>91</v>
      </c>
      <c r="C254" s="5">
        <f>ROUND( VLOOKUP(Z254, NPC_Raw_Data!A:D, 4)*VLOOKUP(AA254, NPC_Scaling_Values!A:C, 3) ,0)</f>
        <v>900</v>
      </c>
      <c r="D254" s="5">
        <f>ROUND( VLOOKUP(Z254, NPC_Raw_Data!A:E, 5)*VLOOKUP(AA254, NPC_Scaling_Values!A:D, 4),0)</f>
        <v>1200</v>
      </c>
      <c r="E254" s="5">
        <f>ROUND( VLOOKUP(Z254, NPC_Raw_Data!A:L, 6) * VLOOKUP(AA254, NPC_Scaling_Values!A:N, 5),0)</f>
        <v>280</v>
      </c>
      <c r="F254" s="5">
        <f>ROUND( VLOOKUP(Z254, NPC_Raw_Data!A:L, 7) * VLOOKUP(AA254, NPC_Scaling_Values!A:N, 6),0)</f>
        <v>183</v>
      </c>
      <c r="G254" s="5">
        <f>ROUND( VLOOKUP(Z254, NPC_Raw_Data!A:L, 8) * VLOOKUP(AA254, NPC_Scaling_Values!A:N, 7),0)</f>
        <v>237</v>
      </c>
      <c r="H254" s="5">
        <f>ROUND( VLOOKUP(Z254, NPC_Raw_Data!A:L, 9) * VLOOKUP(AA254, NPC_Scaling_Values!A:N, 8),0)</f>
        <v>183</v>
      </c>
      <c r="I254" s="5">
        <v>0.0</v>
      </c>
      <c r="J254" s="5">
        <v>0.0</v>
      </c>
      <c r="K254" s="5">
        <v>0.0</v>
      </c>
      <c r="L254" s="5">
        <f>ROUND( VLOOKUP(Z254, NPC_Raw_Data!A:O, 13),0)</f>
        <v>110</v>
      </c>
      <c r="M254" s="5">
        <f>ROUND( VLOOKUP(Z254, NPC_Raw_Data!A:O, 14),0)</f>
        <v>110</v>
      </c>
      <c r="N254" s="5">
        <f>ROUND( VLOOKUP(Z254, NPC_Raw_Data!A:O, 15),0)</f>
        <v>110</v>
      </c>
      <c r="O254" s="5">
        <f>ROUND( VLOOKUP(Z254, NPC_Raw_Data!A:Q, 16) * VLOOKUP(AA254, NPC_Scaling_Values!A:N, 14),0)</f>
        <v>184</v>
      </c>
      <c r="P254" s="2">
        <f>ROUND( VLOOKUP(Z254, NPC_Raw_Data!A:Q, 17) * VLOOKUP(AA254, NPC_Scaling_Values!A:N, 14),0)</f>
        <v>74</v>
      </c>
      <c r="Q254" s="6">
        <f>VLOOKUP(AA254, NPC_Scaling_Values!A:N, 9)</f>
        <v>2.3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225002.0</v>
      </c>
      <c r="AA254" s="1">
        <v>7013.0</v>
      </c>
      <c r="AB254" s="1">
        <v>7413.0</v>
      </c>
      <c r="AC254" s="8">
        <v>0.0</v>
      </c>
    </row>
    <row r="255">
      <c r="A255" s="1" t="s">
        <v>111</v>
      </c>
      <c r="B255" s="1" t="s">
        <v>97</v>
      </c>
      <c r="C255" s="5">
        <f>ROUND( VLOOKUP(Z255, NPC_Raw_Data!A:D, 4)*VLOOKUP(AA255, NPC_Scaling_Values!A:C, 3) ,0)</f>
        <v>118</v>
      </c>
      <c r="D255" s="5">
        <f>ROUND( VLOOKUP(Z255, NPC_Raw_Data!A:E, 5)*VLOOKUP(AA255, NPC_Scaling_Values!A:D, 4),0)</f>
        <v>100</v>
      </c>
      <c r="E255" s="5">
        <f>ROUND( VLOOKUP(Z255, NPC_Raw_Data!A:L, 6) * VLOOKUP(AA255, NPC_Scaling_Values!A:N, 5),0)</f>
        <v>282</v>
      </c>
      <c r="F255" s="5">
        <f>ROUND( VLOOKUP(Z255, NPC_Raw_Data!A:L, 7) * VLOOKUP(AA255, NPC_Scaling_Values!A:N, 6),0)</f>
        <v>212</v>
      </c>
      <c r="G255" s="5">
        <f>ROUND( VLOOKUP(Z255, NPC_Raw_Data!A:L, 8) * VLOOKUP(AA255, NPC_Scaling_Values!A:N, 7),0)</f>
        <v>197</v>
      </c>
      <c r="H255" s="5">
        <f>ROUND( VLOOKUP(Z255, NPC_Raw_Data!A:L, 9) * VLOOKUP(AA255, NPC_Scaling_Values!A:N, 8),0)</f>
        <v>282</v>
      </c>
      <c r="I255" s="5">
        <v>0.0</v>
      </c>
      <c r="J255" s="5">
        <v>0.0</v>
      </c>
      <c r="K255" s="5">
        <v>0.0</v>
      </c>
      <c r="L255" s="5">
        <f>ROUND( VLOOKUP(Z255, NPC_Raw_Data!A:O, 13),0)</f>
        <v>135</v>
      </c>
      <c r="M255" s="5">
        <f>ROUND( VLOOKUP(Z255, NPC_Raw_Data!A:O, 14),0)</f>
        <v>135</v>
      </c>
      <c r="N255" s="5">
        <f>ROUND( VLOOKUP(Z255, NPC_Raw_Data!A:O, 15),0)</f>
        <v>999</v>
      </c>
      <c r="O255" s="5">
        <f>ROUND( VLOOKUP(Z255, NPC_Raw_Data!A:Q, 16) * VLOOKUP(AA255, NPC_Scaling_Values!A:N, 14),0)</f>
        <v>122</v>
      </c>
      <c r="P255" s="2">
        <f>ROUND( VLOOKUP(Z255, NPC_Raw_Data!A:Q, 17) * VLOOKUP(AA255, NPC_Scaling_Values!A:N, 14),0)</f>
        <v>49</v>
      </c>
      <c r="Q255" s="6">
        <f>VLOOKUP(AA255, NPC_Scaling_Values!A:N, 9)</f>
        <v>1.6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349105.0</v>
      </c>
      <c r="AA255" s="1">
        <v>7006.0</v>
      </c>
      <c r="AB255" s="1">
        <v>7406.0</v>
      </c>
      <c r="AC255" s="8">
        <v>0.0</v>
      </c>
    </row>
    <row r="256">
      <c r="A256" s="1" t="s">
        <v>112</v>
      </c>
      <c r="B256" s="2" t="s">
        <v>97</v>
      </c>
      <c r="C256" s="5">
        <f>ROUND( VLOOKUP(Z256, NPC_Raw_Data!A:D, 4)*VLOOKUP(AA256, NPC_Scaling_Values!A:C, 3) ,0)</f>
        <v>118</v>
      </c>
      <c r="D256" s="5">
        <f>ROUND( VLOOKUP(Z256, NPC_Raw_Data!A:E, 5)*VLOOKUP(AA256, NPC_Scaling_Values!A:D, 4),0)</f>
        <v>100</v>
      </c>
      <c r="E256" s="5">
        <f>ROUND( VLOOKUP(Z256, NPC_Raw_Data!A:L, 6) * VLOOKUP(AA256, NPC_Scaling_Values!A:N, 5),0)</f>
        <v>282</v>
      </c>
      <c r="F256" s="5">
        <f>ROUND( VLOOKUP(Z256, NPC_Raw_Data!A:L, 7) * VLOOKUP(AA256, NPC_Scaling_Values!A:N, 6),0)</f>
        <v>212</v>
      </c>
      <c r="G256" s="5">
        <f>ROUND( VLOOKUP(Z256, NPC_Raw_Data!A:L, 8) * VLOOKUP(AA256, NPC_Scaling_Values!A:N, 7),0)</f>
        <v>197</v>
      </c>
      <c r="H256" s="5">
        <f>ROUND( VLOOKUP(Z256, NPC_Raw_Data!A:L, 9) * VLOOKUP(AA256, NPC_Scaling_Values!A:N, 8),0)</f>
        <v>282</v>
      </c>
      <c r="I256" s="5">
        <v>0.0</v>
      </c>
      <c r="J256" s="5">
        <v>0.0</v>
      </c>
      <c r="K256" s="5">
        <v>0.0</v>
      </c>
      <c r="L256" s="5">
        <f>ROUND( VLOOKUP(Z256, NPC_Raw_Data!A:O, 13),0)</f>
        <v>135</v>
      </c>
      <c r="M256" s="5">
        <f>ROUND( VLOOKUP(Z256, NPC_Raw_Data!A:O, 14),0)</f>
        <v>135</v>
      </c>
      <c r="N256" s="5">
        <f>ROUND( VLOOKUP(Z256, NPC_Raw_Data!A:O, 15),0)</f>
        <v>999</v>
      </c>
      <c r="O256" s="5">
        <f>ROUND( VLOOKUP(Z256, NPC_Raw_Data!A:Q, 16) * VLOOKUP(AA256, NPC_Scaling_Values!A:N, 14),0)</f>
        <v>122</v>
      </c>
      <c r="P256" s="2">
        <f>ROUND( VLOOKUP(Z256, NPC_Raw_Data!A:Q, 17) * VLOOKUP(AA256, NPC_Scaling_Values!A:N, 14),0)</f>
        <v>49</v>
      </c>
      <c r="Q256" s="6">
        <f>VLOOKUP(AA256, NPC_Scaling_Values!A:N, 9)</f>
        <v>1.6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349205.0</v>
      </c>
      <c r="AA256" s="1">
        <v>7006.0</v>
      </c>
      <c r="AB256" s="1">
        <v>7406.0</v>
      </c>
      <c r="AC256" s="10">
        <v>7100.0</v>
      </c>
    </row>
    <row r="257">
      <c r="A257" s="9" t="s">
        <v>216</v>
      </c>
      <c r="B257" s="1" t="s">
        <v>164</v>
      </c>
      <c r="C257" s="5">
        <f>ROUND( VLOOKUP(Z257, NPC_Raw_Data!A:D, 4)*VLOOKUP(AA257, NPC_Scaling_Values!A:C, 3) ,0)</f>
        <v>171</v>
      </c>
      <c r="D257" s="5">
        <f>ROUND( VLOOKUP(Z257, NPC_Raw_Data!A:E, 5)*VLOOKUP(AA257, NPC_Scaling_Values!A:D, 4),0)</f>
        <v>250</v>
      </c>
      <c r="E257" s="5">
        <f>ROUND( VLOOKUP(Z257, NPC_Raw_Data!A:L, 6) * VLOOKUP(AA257, NPC_Scaling_Values!A:N, 5),0)</f>
        <v>282</v>
      </c>
      <c r="F257" s="5">
        <f>ROUND( VLOOKUP(Z257, NPC_Raw_Data!A:L, 7) * VLOOKUP(AA257, NPC_Scaling_Values!A:N, 6),0)</f>
        <v>218</v>
      </c>
      <c r="G257" s="5">
        <f>ROUND( VLOOKUP(Z257, NPC_Raw_Data!A:L, 8) * VLOOKUP(AA257, NPC_Scaling_Values!A:N, 7),0)</f>
        <v>191</v>
      </c>
      <c r="H257" s="5">
        <f>ROUND( VLOOKUP(Z257, NPC_Raw_Data!A:L, 9) * VLOOKUP(AA257, NPC_Scaling_Values!A:N, 8),0)</f>
        <v>304</v>
      </c>
      <c r="I257" s="5">
        <v>0.0</v>
      </c>
      <c r="J257" s="5">
        <v>-30.0</v>
      </c>
      <c r="K257" s="5">
        <v>25.0</v>
      </c>
      <c r="L257" s="5">
        <f>ROUND( VLOOKUP(Z257, NPC_Raw_Data!A:O, 13),0)</f>
        <v>999</v>
      </c>
      <c r="M257" s="5">
        <f>ROUND( VLOOKUP(Z257, NPC_Raw_Data!A:O, 14),0)</f>
        <v>999</v>
      </c>
      <c r="N257" s="5">
        <f>ROUND( VLOOKUP(Z257, NPC_Raw_Data!A:O, 15),0)</f>
        <v>999</v>
      </c>
      <c r="O257" s="5">
        <f>ROUND( VLOOKUP(Z257, NPC_Raw_Data!A:Q, 16) * VLOOKUP(AA257, NPC_Scaling_Values!A:N, 14),0)</f>
        <v>138</v>
      </c>
      <c r="P257" s="2">
        <f>ROUND( VLOOKUP(Z257, NPC_Raw_Data!A:Q, 17) * VLOOKUP(AA257, NPC_Scaling_Values!A:N, 14),0)</f>
        <v>55</v>
      </c>
      <c r="Q257" s="6">
        <f>VLOOKUP(AA257, NPC_Scaling_Values!A:N, 9)</f>
        <v>1.8</v>
      </c>
      <c r="R257" s="1">
        <v>1.0</v>
      </c>
      <c r="S257" s="1">
        <v>-1.0</v>
      </c>
      <c r="T257" s="7" t="b">
        <v>1</v>
      </c>
      <c r="U257" s="7" t="b">
        <v>0</v>
      </c>
      <c r="V257" s="7" t="b">
        <v>0</v>
      </c>
      <c r="Z257" s="1">
        <v>290030.0</v>
      </c>
      <c r="AA257" s="1">
        <v>7008.0</v>
      </c>
      <c r="AB257" s="1">
        <v>7408.0</v>
      </c>
      <c r="AC257" s="8">
        <v>0.0</v>
      </c>
    </row>
    <row r="258">
      <c r="A258" s="1" t="s">
        <v>217</v>
      </c>
      <c r="B258" s="1" t="s">
        <v>164</v>
      </c>
      <c r="C258" s="5">
        <f>ROUND( VLOOKUP(Z258, NPC_Raw_Data!A:D, 4)*VLOOKUP(AA258, NPC_Scaling_Values!A:C, 3) ,0)</f>
        <v>126</v>
      </c>
      <c r="D258" s="5">
        <f>ROUND( VLOOKUP(Z258, NPC_Raw_Data!A:E, 5)*VLOOKUP(AA258, NPC_Scaling_Values!A:D, 4),0)</f>
        <v>250</v>
      </c>
      <c r="E258" s="5">
        <f>ROUND( VLOOKUP(Z258, NPC_Raw_Data!A:L, 6) * VLOOKUP(AA258, NPC_Scaling_Values!A:N, 5),0)</f>
        <v>282</v>
      </c>
      <c r="F258" s="5">
        <f>ROUND( VLOOKUP(Z258, NPC_Raw_Data!A:L, 7) * VLOOKUP(AA258, NPC_Scaling_Values!A:N, 6),0)</f>
        <v>218</v>
      </c>
      <c r="G258" s="5">
        <f>ROUND( VLOOKUP(Z258, NPC_Raw_Data!A:L, 8) * VLOOKUP(AA258, NPC_Scaling_Values!A:N, 7),0)</f>
        <v>191</v>
      </c>
      <c r="H258" s="5">
        <f>ROUND( VLOOKUP(Z258, NPC_Raw_Data!A:L, 9) * VLOOKUP(AA258, NPC_Scaling_Values!A:N, 8),0)</f>
        <v>304</v>
      </c>
      <c r="I258" s="5">
        <v>0.0</v>
      </c>
      <c r="J258" s="5">
        <v>-30.0</v>
      </c>
      <c r="K258" s="5">
        <v>25.0</v>
      </c>
      <c r="L258" s="5">
        <f>ROUND( VLOOKUP(Z258, NPC_Raw_Data!A:O, 13),0)</f>
        <v>999</v>
      </c>
      <c r="M258" s="5">
        <f>ROUND( VLOOKUP(Z258, NPC_Raw_Data!A:O, 14),0)</f>
        <v>999</v>
      </c>
      <c r="N258" s="5">
        <f>ROUND( VLOOKUP(Z258, NPC_Raw_Data!A:O, 15),0)</f>
        <v>999</v>
      </c>
      <c r="O258" s="5">
        <f>ROUND( VLOOKUP(Z258, NPC_Raw_Data!A:Q, 16) * VLOOKUP(AA258, NPC_Scaling_Values!A:N, 14),0)</f>
        <v>138</v>
      </c>
      <c r="P258" s="2">
        <f>ROUND( VLOOKUP(Z258, NPC_Raw_Data!A:Q, 17) * VLOOKUP(AA258, NPC_Scaling_Values!A:N, 14),0)</f>
        <v>55</v>
      </c>
      <c r="Q258" s="6">
        <f>VLOOKUP(AA258, NPC_Scaling_Values!A:N, 9)</f>
        <v>1.8</v>
      </c>
      <c r="R258" s="1">
        <v>1.0</v>
      </c>
      <c r="S258" s="1">
        <v>-1.0</v>
      </c>
      <c r="T258" s="7" t="b">
        <v>1</v>
      </c>
      <c r="U258" s="7" t="b">
        <v>0</v>
      </c>
      <c r="V258" s="7" t="b">
        <v>0</v>
      </c>
      <c r="Z258" s="1">
        <v>290031.0</v>
      </c>
      <c r="AA258" s="1">
        <v>7008.0</v>
      </c>
      <c r="AB258" s="1">
        <v>7408.0</v>
      </c>
      <c r="AC258" s="8">
        <v>0.0</v>
      </c>
    </row>
    <row r="259">
      <c r="A259" s="9" t="s">
        <v>218</v>
      </c>
      <c r="B259" s="1" t="s">
        <v>164</v>
      </c>
      <c r="C259" s="5">
        <f>ROUND( VLOOKUP(Z259, NPC_Raw_Data!A:D, 4)*VLOOKUP(AA259, NPC_Scaling_Values!A:C, 3) ,0)</f>
        <v>140</v>
      </c>
      <c r="D259" s="5">
        <f>ROUND( VLOOKUP(Z259, NPC_Raw_Data!A:E, 5)*VLOOKUP(AA259, NPC_Scaling_Values!A:D, 4),0)</f>
        <v>250</v>
      </c>
      <c r="E259" s="5">
        <f>ROUND( VLOOKUP(Z259, NPC_Raw_Data!A:L, 6) * VLOOKUP(AA259, NPC_Scaling_Values!A:N, 5),0)</f>
        <v>282</v>
      </c>
      <c r="F259" s="5">
        <f>ROUND( VLOOKUP(Z259, NPC_Raw_Data!A:L, 7) * VLOOKUP(AA259, NPC_Scaling_Values!A:N, 6),0)</f>
        <v>218</v>
      </c>
      <c r="G259" s="5">
        <f>ROUND( VLOOKUP(Z259, NPC_Raw_Data!A:L, 8) * VLOOKUP(AA259, NPC_Scaling_Values!A:N, 7),0)</f>
        <v>191</v>
      </c>
      <c r="H259" s="5">
        <f>ROUND( VLOOKUP(Z259, NPC_Raw_Data!A:L, 9) * VLOOKUP(AA259, NPC_Scaling_Values!A:N, 8),0)</f>
        <v>304</v>
      </c>
      <c r="I259" s="5">
        <v>0.0</v>
      </c>
      <c r="J259" s="5">
        <v>-30.0</v>
      </c>
      <c r="K259" s="5">
        <v>25.0</v>
      </c>
      <c r="L259" s="5">
        <f>ROUND( VLOOKUP(Z259, NPC_Raw_Data!A:O, 13),0)</f>
        <v>999</v>
      </c>
      <c r="M259" s="5">
        <f>ROUND( VLOOKUP(Z259, NPC_Raw_Data!A:O, 14),0)</f>
        <v>999</v>
      </c>
      <c r="N259" s="5">
        <f>ROUND( VLOOKUP(Z259, NPC_Raw_Data!A:O, 15),0)</f>
        <v>999</v>
      </c>
      <c r="O259" s="5">
        <f>ROUND( VLOOKUP(Z259, NPC_Raw_Data!A:Q, 16) * VLOOKUP(AA259, NPC_Scaling_Values!A:N, 14),0)</f>
        <v>138</v>
      </c>
      <c r="P259" s="2">
        <f>ROUND( VLOOKUP(Z259, NPC_Raw_Data!A:Q, 17) * VLOOKUP(AA259, NPC_Scaling_Values!A:N, 14),0)</f>
        <v>55</v>
      </c>
      <c r="Q259" s="6">
        <f>VLOOKUP(AA259, NPC_Scaling_Values!A:N, 9)</f>
        <v>1.8</v>
      </c>
      <c r="R259" s="1">
        <v>1.0</v>
      </c>
      <c r="S259" s="1">
        <v>-1.0</v>
      </c>
      <c r="T259" s="7" t="b">
        <v>1</v>
      </c>
      <c r="U259" s="7" t="b">
        <v>0</v>
      </c>
      <c r="V259" s="7" t="b">
        <v>0</v>
      </c>
      <c r="Z259" s="1">
        <v>290032.0</v>
      </c>
      <c r="AA259" s="1">
        <v>7008.0</v>
      </c>
      <c r="AB259" s="1">
        <v>7408.0</v>
      </c>
      <c r="AC259" s="8">
        <v>0.0</v>
      </c>
    </row>
    <row r="260">
      <c r="A260" s="1" t="s">
        <v>229</v>
      </c>
      <c r="B260" s="1" t="s">
        <v>51</v>
      </c>
      <c r="C260" s="5">
        <f>ROUND( VLOOKUP(Z260, NPC_Raw_Data!A:D, 4)*VLOOKUP(AA260, NPC_Scaling_Values!A:C, 3) ,0)</f>
        <v>269</v>
      </c>
      <c r="D260" s="5">
        <f>ROUND( VLOOKUP(Z260, NPC_Raw_Data!A:E, 5)*VLOOKUP(AA260, NPC_Scaling_Values!A:D, 4),0)</f>
        <v>500</v>
      </c>
      <c r="E260" s="5">
        <f>ROUND( VLOOKUP(Z260, NPC_Raw_Data!A:L, 6) * VLOOKUP(AA260, NPC_Scaling_Values!A:N, 5),0)</f>
        <v>282</v>
      </c>
      <c r="F260" s="5">
        <f>ROUND( VLOOKUP(Z260, NPC_Raw_Data!A:L, 7) * VLOOKUP(AA260, NPC_Scaling_Values!A:N, 6),0)</f>
        <v>216</v>
      </c>
      <c r="G260" s="5">
        <f>ROUND( VLOOKUP(Z260, NPC_Raw_Data!A:L, 8) * VLOOKUP(AA260, NPC_Scaling_Values!A:N, 7),0)</f>
        <v>191</v>
      </c>
      <c r="H260" s="5">
        <f>ROUND( VLOOKUP(Z260, NPC_Raw_Data!A:L, 9) * VLOOKUP(AA260, NPC_Scaling_Values!A:N, 8),0)</f>
        <v>293</v>
      </c>
      <c r="I260" s="5">
        <v>0.0</v>
      </c>
      <c r="J260" s="5">
        <v>-30.0</v>
      </c>
      <c r="K260" s="5">
        <v>25.0</v>
      </c>
      <c r="L260" s="5">
        <f>ROUND( VLOOKUP(Z260, NPC_Raw_Data!A:O, 13),0)</f>
        <v>999</v>
      </c>
      <c r="M260" s="5">
        <f>ROUND( VLOOKUP(Z260, NPC_Raw_Data!A:O, 14),0)</f>
        <v>999</v>
      </c>
      <c r="N260" s="5">
        <f>ROUND( VLOOKUP(Z260, NPC_Raw_Data!A:O, 15),0)</f>
        <v>999</v>
      </c>
      <c r="O260" s="5">
        <f>ROUND( VLOOKUP(Z260, NPC_Raw_Data!A:Q, 16) * VLOOKUP(AA260, NPC_Scaling_Values!A:N, 14),0)</f>
        <v>195</v>
      </c>
      <c r="P260" s="2">
        <f>ROUND( VLOOKUP(Z260, NPC_Raw_Data!A:Q, 17) * VLOOKUP(AA260, NPC_Scaling_Values!A:N, 14),0)</f>
        <v>49</v>
      </c>
      <c r="Q260" s="6">
        <f>VLOOKUP(AA260, NPC_Scaling_Values!A:N, 9)</f>
        <v>1.6</v>
      </c>
      <c r="R260" s="1">
        <v>1.0</v>
      </c>
      <c r="S260" s="1">
        <v>-1.0</v>
      </c>
      <c r="T260" s="7" t="b">
        <v>1</v>
      </c>
      <c r="U260" s="7" t="b">
        <v>0</v>
      </c>
      <c r="V260" s="7" t="b">
        <v>0</v>
      </c>
      <c r="Z260" s="1">
        <v>291000.0</v>
      </c>
      <c r="AA260" s="1">
        <v>7006.0</v>
      </c>
      <c r="AB260" s="1">
        <v>7406.0</v>
      </c>
      <c r="AC260" s="8">
        <v>0.0</v>
      </c>
    </row>
    <row r="261">
      <c r="A261" s="9" t="s">
        <v>230</v>
      </c>
      <c r="B261" s="1" t="s">
        <v>91</v>
      </c>
      <c r="C261" s="5">
        <f>ROUND( VLOOKUP(Z261, NPC_Raw_Data!A:D, 4)*VLOOKUP(AA261, NPC_Scaling_Values!A:C, 3) ,0)</f>
        <v>1283</v>
      </c>
      <c r="D261" s="5">
        <f>ROUND( VLOOKUP(Z261, NPC_Raw_Data!A:E, 5)*VLOOKUP(AA261, NPC_Scaling_Values!A:D, 4),0)</f>
        <v>1200</v>
      </c>
      <c r="E261" s="5">
        <f>ROUND( VLOOKUP(Z261, NPC_Raw_Data!A:L, 6) * VLOOKUP(AA261, NPC_Scaling_Values!A:N, 5),0)</f>
        <v>294</v>
      </c>
      <c r="F261" s="5">
        <f>ROUND( VLOOKUP(Z261, NPC_Raw_Data!A:L, 7) * VLOOKUP(AA261, NPC_Scaling_Values!A:N, 6),0)</f>
        <v>192</v>
      </c>
      <c r="G261" s="5">
        <f>ROUND( VLOOKUP(Z261, NPC_Raw_Data!A:L, 8) * VLOOKUP(AA261, NPC_Scaling_Values!A:N, 7),0)</f>
        <v>249</v>
      </c>
      <c r="H261" s="5">
        <f>ROUND( VLOOKUP(Z261, NPC_Raw_Data!A:L, 9) * VLOOKUP(AA261, NPC_Scaling_Values!A:N, 8),0)</f>
        <v>192</v>
      </c>
      <c r="I261" s="5">
        <v>0.0</v>
      </c>
      <c r="J261" s="5">
        <v>0.0</v>
      </c>
      <c r="K261" s="5">
        <v>0.0</v>
      </c>
      <c r="L261" s="5">
        <f>ROUND( VLOOKUP(Z261, NPC_Raw_Data!A:O, 13),0)</f>
        <v>110</v>
      </c>
      <c r="M261" s="5">
        <f>ROUND( VLOOKUP(Z261, NPC_Raw_Data!A:O, 14),0)</f>
        <v>110</v>
      </c>
      <c r="N261" s="5">
        <f>ROUND( VLOOKUP(Z261, NPC_Raw_Data!A:O, 15),0)</f>
        <v>110</v>
      </c>
      <c r="O261" s="5">
        <f>ROUND( VLOOKUP(Z261, NPC_Raw_Data!A:Q, 16) * VLOOKUP(AA261, NPC_Scaling_Values!A:N, 14),0)</f>
        <v>206</v>
      </c>
      <c r="P261" s="2">
        <f>ROUND( VLOOKUP(Z261, NPC_Raw_Data!A:Q, 17) * VLOOKUP(AA261, NPC_Scaling_Values!A:N, 14),0)</f>
        <v>82</v>
      </c>
      <c r="Q261" s="6">
        <f>VLOOKUP(AA261, NPC_Scaling_Values!A:N, 9)</f>
        <v>2.5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225003.0</v>
      </c>
      <c r="AA261" s="1">
        <v>7015.0</v>
      </c>
      <c r="AB261" s="1">
        <v>7415.0</v>
      </c>
      <c r="AC261" s="8">
        <v>0.0</v>
      </c>
    </row>
    <row r="262">
      <c r="A262" s="13" t="s">
        <v>151</v>
      </c>
      <c r="B262" s="1" t="s">
        <v>37</v>
      </c>
      <c r="C262" s="5">
        <f>ROUND( VLOOKUP(Z262, NPC_Raw_Data!A:D, 4)*VLOOKUP(AA262, NPC_Scaling_Values!A:C, 3) ,0)</f>
        <v>3864</v>
      </c>
      <c r="D262" s="5">
        <f>ROUND( VLOOKUP(Z262, NPC_Raw_Data!A:E, 5)*VLOOKUP(AA262, NPC_Scaling_Values!A:D, 4),0)</f>
        <v>10000</v>
      </c>
      <c r="E262" s="5">
        <f>ROUND( VLOOKUP(Z262, NPC_Raw_Data!A:L, 6) * VLOOKUP(AA262, NPC_Scaling_Values!A:N, 5),0)</f>
        <v>295</v>
      </c>
      <c r="F262" s="5">
        <f>ROUND( VLOOKUP(Z262, NPC_Raw_Data!A:L, 7) * VLOOKUP(AA262, NPC_Scaling_Values!A:N, 6),0)</f>
        <v>235</v>
      </c>
      <c r="G262" s="5">
        <f>ROUND( VLOOKUP(Z262, NPC_Raw_Data!A:L, 8) * VLOOKUP(AA262, NPC_Scaling_Values!A:N, 7),0)</f>
        <v>177</v>
      </c>
      <c r="H262" s="5">
        <f>ROUND( VLOOKUP(Z262, NPC_Raw_Data!A:L, 9) * VLOOKUP(AA262, NPC_Scaling_Values!A:N, 8),0)</f>
        <v>235</v>
      </c>
      <c r="I262" s="5">
        <v>0.0</v>
      </c>
      <c r="J262" s="5">
        <v>0.0</v>
      </c>
      <c r="K262" s="5">
        <v>0.0</v>
      </c>
      <c r="L262" s="5">
        <f>ROUND( VLOOKUP(Z262, NPC_Raw_Data!A:O, 13),0)</f>
        <v>999</v>
      </c>
      <c r="M262" s="5">
        <f>ROUND( VLOOKUP(Z262, NPC_Raw_Data!A:O, 14),0)</f>
        <v>999</v>
      </c>
      <c r="N262" s="5">
        <f>ROUND( VLOOKUP(Z262, NPC_Raw_Data!A:O, 15),0)</f>
        <v>102</v>
      </c>
      <c r="O262" s="5">
        <f>ROUND( VLOOKUP(Z262, NPC_Raw_Data!A:Q, 16) * VLOOKUP(AA262, NPC_Scaling_Values!A:N, 14),0)</f>
        <v>174</v>
      </c>
      <c r="P262" s="2">
        <f>ROUND( VLOOKUP(Z262, NPC_Raw_Data!A:Q, 17) * VLOOKUP(AA262, NPC_Scaling_Values!A:N, 14),0)</f>
        <v>70</v>
      </c>
      <c r="Q262" s="6">
        <f>VLOOKUP(AA262, NPC_Scaling_Values!A:N, 9)</f>
        <v>2.2</v>
      </c>
      <c r="R262" s="1">
        <v>1.0</v>
      </c>
      <c r="S262" s="1">
        <v>-1.0</v>
      </c>
      <c r="T262" s="7" t="b">
        <v>0</v>
      </c>
      <c r="U262" s="7" t="b">
        <v>0</v>
      </c>
      <c r="V262" s="7" t="b">
        <v>0</v>
      </c>
      <c r="Z262" s="1">
        <v>353000.0</v>
      </c>
      <c r="AA262" s="1">
        <v>7012.0</v>
      </c>
      <c r="AB262" s="1">
        <v>7412.0</v>
      </c>
      <c r="AC262" s="10">
        <v>5151.0</v>
      </c>
    </row>
    <row r="263">
      <c r="A263" s="1" t="s">
        <v>231</v>
      </c>
      <c r="B263" s="1" t="s">
        <v>30</v>
      </c>
      <c r="C263" s="5">
        <f>ROUND( VLOOKUP(Z263, NPC_Raw_Data!A:D, 4)*VLOOKUP(AA263, NPC_Scaling_Values!A:C, 3) ,0)</f>
        <v>1240</v>
      </c>
      <c r="D263" s="5">
        <f>ROUND( VLOOKUP(Z263, NPC_Raw_Data!A:E, 5)*VLOOKUP(AA263, NPC_Scaling_Values!A:D, 4),0)</f>
        <v>3000</v>
      </c>
      <c r="E263" s="5">
        <f>ROUND( VLOOKUP(Z263, NPC_Raw_Data!A:L, 6) * VLOOKUP(AA263, NPC_Scaling_Values!A:N, 5),0)</f>
        <v>297</v>
      </c>
      <c r="F263" s="5">
        <f>ROUND( VLOOKUP(Z263, NPC_Raw_Data!A:L, 7) * VLOOKUP(AA263, NPC_Scaling_Values!A:N, 6),0)</f>
        <v>207</v>
      </c>
      <c r="G263" s="5">
        <f>ROUND( VLOOKUP(Z263, NPC_Raw_Data!A:L, 8) * VLOOKUP(AA263, NPC_Scaling_Values!A:N, 7),0)</f>
        <v>177</v>
      </c>
      <c r="H263" s="5">
        <f>ROUND( VLOOKUP(Z263, NPC_Raw_Data!A:L, 9) * VLOOKUP(AA263, NPC_Scaling_Values!A:N, 8),0)</f>
        <v>252</v>
      </c>
      <c r="I263" s="5">
        <v>0.0</v>
      </c>
      <c r="J263" s="5">
        <v>0.0</v>
      </c>
      <c r="K263" s="5">
        <v>0.0</v>
      </c>
      <c r="L263" s="5">
        <f>ROUND( VLOOKUP(Z263, NPC_Raw_Data!A:O, 13),0)</f>
        <v>230</v>
      </c>
      <c r="M263" s="5">
        <f>ROUND( VLOOKUP(Z263, NPC_Raw_Data!A:O, 14),0)</f>
        <v>230</v>
      </c>
      <c r="N263" s="5">
        <f>ROUND( VLOOKUP(Z263, NPC_Raw_Data!A:O, 15),0)</f>
        <v>230</v>
      </c>
      <c r="O263" s="5">
        <f>ROUND( VLOOKUP(Z263, NPC_Raw_Data!A:Q, 16) * VLOOKUP(AA263, NPC_Scaling_Values!A:N, 14),0)</f>
        <v>195</v>
      </c>
      <c r="P263" s="2">
        <f>ROUND( VLOOKUP(Z263, NPC_Raw_Data!A:Q, 17) * VLOOKUP(AA263, NPC_Scaling_Values!A:N, 14),0)</f>
        <v>78</v>
      </c>
      <c r="Q263" s="6">
        <f>VLOOKUP(AA263, NPC_Scaling_Values!A:N, 9)</f>
        <v>2.4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278020.0</v>
      </c>
      <c r="AA263" s="1">
        <v>7014.0</v>
      </c>
      <c r="AB263" s="1">
        <v>7414.0</v>
      </c>
      <c r="AC263" s="8">
        <v>0.0</v>
      </c>
    </row>
    <row r="264">
      <c r="A264" s="1" t="s">
        <v>232</v>
      </c>
      <c r="B264" s="1" t="s">
        <v>30</v>
      </c>
      <c r="C264" s="5">
        <f>ROUND( VLOOKUP(Z264, NPC_Raw_Data!A:D, 4)*VLOOKUP(AA264, NPC_Scaling_Values!A:C, 3) ,0)</f>
        <v>1240</v>
      </c>
      <c r="D264" s="5">
        <f>ROUND( VLOOKUP(Z264, NPC_Raw_Data!A:E, 5)*VLOOKUP(AA264, NPC_Scaling_Values!A:D, 4),0)</f>
        <v>3000</v>
      </c>
      <c r="E264" s="5">
        <f>ROUND( VLOOKUP(Z264, NPC_Raw_Data!A:L, 6) * VLOOKUP(AA264, NPC_Scaling_Values!A:N, 5),0)</f>
        <v>297</v>
      </c>
      <c r="F264" s="5">
        <f>ROUND( VLOOKUP(Z264, NPC_Raw_Data!A:L, 7) * VLOOKUP(AA264, NPC_Scaling_Values!A:N, 6),0)</f>
        <v>207</v>
      </c>
      <c r="G264" s="5">
        <f>ROUND( VLOOKUP(Z264, NPC_Raw_Data!A:L, 8) * VLOOKUP(AA264, NPC_Scaling_Values!A:N, 7),0)</f>
        <v>177</v>
      </c>
      <c r="H264" s="5">
        <f>ROUND( VLOOKUP(Z264, NPC_Raw_Data!A:L, 9) * VLOOKUP(AA264, NPC_Scaling_Values!A:N, 8),0)</f>
        <v>252</v>
      </c>
      <c r="I264" s="5">
        <v>0.0</v>
      </c>
      <c r="J264" s="5">
        <v>0.0</v>
      </c>
      <c r="K264" s="5">
        <v>0.0</v>
      </c>
      <c r="L264" s="5">
        <f>ROUND( VLOOKUP(Z264, NPC_Raw_Data!A:O, 13),0)</f>
        <v>230</v>
      </c>
      <c r="M264" s="5">
        <f>ROUND( VLOOKUP(Z264, NPC_Raw_Data!A:O, 14),0)</f>
        <v>230</v>
      </c>
      <c r="N264" s="5">
        <f>ROUND( VLOOKUP(Z264, NPC_Raw_Data!A:O, 15),0)</f>
        <v>230</v>
      </c>
      <c r="O264" s="5">
        <f>ROUND( VLOOKUP(Z264, NPC_Raw_Data!A:Q, 16) * VLOOKUP(AA264, NPC_Scaling_Values!A:N, 14),0)</f>
        <v>195</v>
      </c>
      <c r="P264" s="2">
        <f>ROUND( VLOOKUP(Z264, NPC_Raw_Data!A:Q, 17) * VLOOKUP(AA264, NPC_Scaling_Values!A:N, 14),0)</f>
        <v>78</v>
      </c>
      <c r="Q264" s="6">
        <f>VLOOKUP(AA264, NPC_Scaling_Values!A:N, 9)</f>
        <v>2.4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278021.0</v>
      </c>
      <c r="AA264" s="1">
        <v>7014.0</v>
      </c>
      <c r="AB264" s="1">
        <v>7414.0</v>
      </c>
      <c r="AC264" s="8">
        <v>0.0</v>
      </c>
    </row>
    <row r="265">
      <c r="A265" s="1" t="s">
        <v>233</v>
      </c>
      <c r="B265" s="1" t="s">
        <v>160</v>
      </c>
      <c r="C265" s="5">
        <f>ROUND( VLOOKUP(Z265, NPC_Raw_Data!A:D, 4)*VLOOKUP(AA265, NPC_Scaling_Values!A:C, 3) ,0)</f>
        <v>1240</v>
      </c>
      <c r="D265" s="5">
        <f>ROUND( VLOOKUP(Z265, NPC_Raw_Data!A:E, 5)*VLOOKUP(AA265, NPC_Scaling_Values!A:D, 4),0)</f>
        <v>3000</v>
      </c>
      <c r="E265" s="5">
        <f>ROUND( VLOOKUP(Z265, NPC_Raw_Data!A:L, 6) * VLOOKUP(AA265, NPC_Scaling_Values!A:N, 5),0)</f>
        <v>297</v>
      </c>
      <c r="F265" s="5">
        <f>ROUND( VLOOKUP(Z265, NPC_Raw_Data!A:L, 7) * VLOOKUP(AA265, NPC_Scaling_Values!A:N, 6),0)</f>
        <v>207</v>
      </c>
      <c r="G265" s="5">
        <f>ROUND( VLOOKUP(Z265, NPC_Raw_Data!A:L, 8) * VLOOKUP(AA265, NPC_Scaling_Values!A:N, 7),0)</f>
        <v>177</v>
      </c>
      <c r="H265" s="5">
        <f>ROUND( VLOOKUP(Z265, NPC_Raw_Data!A:L, 9) * VLOOKUP(AA265, NPC_Scaling_Values!A:N, 8),0)</f>
        <v>252</v>
      </c>
      <c r="I265" s="5">
        <v>0.0</v>
      </c>
      <c r="J265" s="5">
        <v>0.0</v>
      </c>
      <c r="K265" s="5">
        <v>0.0</v>
      </c>
      <c r="L265" s="5">
        <f>ROUND( VLOOKUP(Z265, NPC_Raw_Data!A:O, 13),0)</f>
        <v>230</v>
      </c>
      <c r="M265" s="5">
        <f>ROUND( VLOOKUP(Z265, NPC_Raw_Data!A:O, 14),0)</f>
        <v>230</v>
      </c>
      <c r="N265" s="5">
        <f>ROUND( VLOOKUP(Z265, NPC_Raw_Data!A:O, 15),0)</f>
        <v>230</v>
      </c>
      <c r="O265" s="5">
        <f>ROUND( VLOOKUP(Z265, NPC_Raw_Data!A:Q, 16) * VLOOKUP(AA265, NPC_Scaling_Values!A:N, 14),0)</f>
        <v>195</v>
      </c>
      <c r="P265" s="2">
        <f>ROUND( VLOOKUP(Z265, NPC_Raw_Data!A:Q, 17) * VLOOKUP(AA265, NPC_Scaling_Values!A:N, 14),0)</f>
        <v>78</v>
      </c>
      <c r="Q265" s="6">
        <f>VLOOKUP(AA265, NPC_Scaling_Values!A:N, 9)</f>
        <v>2.4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278030.0</v>
      </c>
      <c r="AA265" s="1">
        <v>7014.0</v>
      </c>
      <c r="AB265" s="1">
        <v>7414.0</v>
      </c>
      <c r="AC265" s="8">
        <v>0.0</v>
      </c>
    </row>
    <row r="266">
      <c r="A266" s="2" t="s">
        <v>233</v>
      </c>
      <c r="B266" s="1" t="s">
        <v>160</v>
      </c>
      <c r="C266" s="5">
        <f>ROUND( VLOOKUP(Z266, NPC_Raw_Data!A:D, 4)*VLOOKUP(AA266, NPC_Scaling_Values!A:C, 3) ,0)</f>
        <v>1240</v>
      </c>
      <c r="D266" s="5">
        <f>ROUND( VLOOKUP(Z266, NPC_Raw_Data!A:E, 5)*VLOOKUP(AA266, NPC_Scaling_Values!A:D, 4),0)</f>
        <v>3000</v>
      </c>
      <c r="E266" s="5">
        <f>ROUND( VLOOKUP(Z266, NPC_Raw_Data!A:L, 6) * VLOOKUP(AA266, NPC_Scaling_Values!A:N, 5),0)</f>
        <v>297</v>
      </c>
      <c r="F266" s="5">
        <f>ROUND( VLOOKUP(Z266, NPC_Raw_Data!A:L, 7) * VLOOKUP(AA266, NPC_Scaling_Values!A:N, 6),0)</f>
        <v>207</v>
      </c>
      <c r="G266" s="5">
        <f>ROUND( VLOOKUP(Z266, NPC_Raw_Data!A:L, 8) * VLOOKUP(AA266, NPC_Scaling_Values!A:N, 7),0)</f>
        <v>177</v>
      </c>
      <c r="H266" s="5">
        <f>ROUND( VLOOKUP(Z266, NPC_Raw_Data!A:L, 9) * VLOOKUP(AA266, NPC_Scaling_Values!A:N, 8),0)</f>
        <v>252</v>
      </c>
      <c r="I266" s="5">
        <v>0.0</v>
      </c>
      <c r="J266" s="5">
        <v>0.0</v>
      </c>
      <c r="K266" s="5">
        <v>0.0</v>
      </c>
      <c r="L266" s="5">
        <f>ROUND( VLOOKUP(Z266, NPC_Raw_Data!A:O, 13),0)</f>
        <v>230</v>
      </c>
      <c r="M266" s="5">
        <f>ROUND( VLOOKUP(Z266, NPC_Raw_Data!A:O, 14),0)</f>
        <v>230</v>
      </c>
      <c r="N266" s="5">
        <f>ROUND( VLOOKUP(Z266, NPC_Raw_Data!A:O, 15),0)</f>
        <v>230</v>
      </c>
      <c r="O266" s="5">
        <f>ROUND( VLOOKUP(Z266, NPC_Raw_Data!A:Q, 16) * VLOOKUP(AA266, NPC_Scaling_Values!A:N, 14),0)</f>
        <v>195</v>
      </c>
      <c r="P266" s="2">
        <f>ROUND( VLOOKUP(Z266, NPC_Raw_Data!A:Q, 17) * VLOOKUP(AA266, NPC_Scaling_Values!A:N, 14),0)</f>
        <v>78</v>
      </c>
      <c r="Q266" s="6">
        <f>VLOOKUP(AA266, NPC_Scaling_Values!A:N, 9)</f>
        <v>2.4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278031.0</v>
      </c>
      <c r="AA266" s="1">
        <v>7014.0</v>
      </c>
      <c r="AB266" s="1">
        <v>7414.0</v>
      </c>
      <c r="AC266" s="8">
        <v>0.0</v>
      </c>
    </row>
    <row r="267">
      <c r="A267" s="1" t="s">
        <v>234</v>
      </c>
      <c r="B267" s="1" t="s">
        <v>48</v>
      </c>
      <c r="C267" s="5">
        <f>ROUND( VLOOKUP(Z267, NPC_Raw_Data!A:D, 4)*VLOOKUP(AA267, NPC_Scaling_Values!A:C, 3) ,0)</f>
        <v>710</v>
      </c>
      <c r="D267" s="5">
        <f>ROUND( VLOOKUP(Z267, NPC_Raw_Data!A:E, 5)*VLOOKUP(AA267, NPC_Scaling_Values!A:D, 4),0)</f>
        <v>1200</v>
      </c>
      <c r="E267" s="5">
        <f>ROUND( VLOOKUP(Z267, NPC_Raw_Data!A:L, 6) * VLOOKUP(AA267, NPC_Scaling_Values!A:N, 5),0)</f>
        <v>298</v>
      </c>
      <c r="F267" s="5">
        <f>ROUND( VLOOKUP(Z267, NPC_Raw_Data!A:L, 7) * VLOOKUP(AA267, NPC_Scaling_Values!A:N, 6),0)</f>
        <v>198</v>
      </c>
      <c r="G267" s="5">
        <f>ROUND( VLOOKUP(Z267, NPC_Raw_Data!A:L, 8) * VLOOKUP(AA267, NPC_Scaling_Values!A:N, 7),0)</f>
        <v>221</v>
      </c>
      <c r="H267" s="5">
        <f>ROUND( VLOOKUP(Z267, NPC_Raw_Data!A:L, 9) * VLOOKUP(AA267, NPC_Scaling_Values!A:N, 8),0)</f>
        <v>247</v>
      </c>
      <c r="I267" s="5">
        <v>0.0</v>
      </c>
      <c r="J267" s="5">
        <v>0.0</v>
      </c>
      <c r="K267" s="5">
        <v>0.0</v>
      </c>
      <c r="L267" s="5">
        <f>ROUND( VLOOKUP(Z267, NPC_Raw_Data!A:O, 13),0)</f>
        <v>145</v>
      </c>
      <c r="M267" s="5">
        <f>ROUND( VLOOKUP(Z267, NPC_Raw_Data!A:O, 14),0)</f>
        <v>145</v>
      </c>
      <c r="N267" s="5">
        <f>ROUND( VLOOKUP(Z267, NPC_Raw_Data!A:O, 15),0)</f>
        <v>245</v>
      </c>
      <c r="O267" s="5">
        <f>ROUND( VLOOKUP(Z267, NPC_Raw_Data!A:Q, 16) * VLOOKUP(AA267, NPC_Scaling_Values!A:N, 14),0)</f>
        <v>234</v>
      </c>
      <c r="P267" s="2">
        <f>ROUND( VLOOKUP(Z267, NPC_Raw_Data!A:Q, 17) * VLOOKUP(AA267, NPC_Scaling_Values!A:N, 14),0)</f>
        <v>58</v>
      </c>
      <c r="Q267" s="6">
        <f>VLOOKUP(AA267, NPC_Scaling_Values!A:N, 9)</f>
        <v>1.9</v>
      </c>
      <c r="R267" s="1">
        <v>1.1</v>
      </c>
      <c r="S267" s="1">
        <v>-1.0</v>
      </c>
      <c r="T267" s="7" t="b">
        <v>0</v>
      </c>
      <c r="U267" s="7" t="b">
        <v>1</v>
      </c>
      <c r="V267" s="7" t="b">
        <v>0</v>
      </c>
      <c r="Z267" s="1">
        <v>279020.0</v>
      </c>
      <c r="AA267" s="1">
        <v>7009.0</v>
      </c>
      <c r="AB267" s="1">
        <v>7409.0</v>
      </c>
      <c r="AC267" s="8">
        <v>0.0</v>
      </c>
    </row>
    <row r="268">
      <c r="A268" s="1" t="s">
        <v>130</v>
      </c>
      <c r="B268" s="1" t="s">
        <v>166</v>
      </c>
      <c r="C268" s="5">
        <f>ROUND( VLOOKUP(Z268, NPC_Raw_Data!A:D, 4)*VLOOKUP(AA268, NPC_Scaling_Values!A:C, 3) ,0)</f>
        <v>620</v>
      </c>
      <c r="D268" s="5">
        <f>ROUND( VLOOKUP(Z268, NPC_Raw_Data!A:E, 5)*VLOOKUP(AA268, NPC_Scaling_Values!A:D, 4),0)</f>
        <v>800</v>
      </c>
      <c r="E268" s="5">
        <f>ROUND( VLOOKUP(Z268, NPC_Raw_Data!A:L, 6) * VLOOKUP(AA268, NPC_Scaling_Values!A:N, 5),0)</f>
        <v>298</v>
      </c>
      <c r="F268" s="5">
        <f>ROUND( VLOOKUP(Z268, NPC_Raw_Data!A:L, 7) * VLOOKUP(AA268, NPC_Scaling_Values!A:N, 6),0)</f>
        <v>217</v>
      </c>
      <c r="G268" s="5">
        <f>ROUND( VLOOKUP(Z268, NPC_Raw_Data!A:L, 8) * VLOOKUP(AA268, NPC_Scaling_Values!A:N, 7),0)</f>
        <v>238</v>
      </c>
      <c r="H268" s="5">
        <f>ROUND( VLOOKUP(Z268, NPC_Raw_Data!A:L, 9) * VLOOKUP(AA268, NPC_Scaling_Values!A:N, 8),0)</f>
        <v>179</v>
      </c>
      <c r="I268" s="5">
        <v>0.0</v>
      </c>
      <c r="J268" s="5">
        <v>0.0</v>
      </c>
      <c r="K268" s="5">
        <v>0.0</v>
      </c>
      <c r="L268" s="5">
        <f>ROUND( VLOOKUP(Z268, NPC_Raw_Data!A:O, 13),0)</f>
        <v>72</v>
      </c>
      <c r="M268" s="5">
        <f>ROUND( VLOOKUP(Z268, NPC_Raw_Data!A:O, 14),0)</f>
        <v>72</v>
      </c>
      <c r="N268" s="5">
        <f>ROUND( VLOOKUP(Z268, NPC_Raw_Data!A:O, 15),0)</f>
        <v>190</v>
      </c>
      <c r="O268" s="5">
        <f>ROUND( VLOOKUP(Z268, NPC_Raw_Data!A:Q, 16) * VLOOKUP(AA268, NPC_Scaling_Values!A:N, 14),0)</f>
        <v>292</v>
      </c>
      <c r="P268" s="2">
        <f>ROUND( VLOOKUP(Z268, NPC_Raw_Data!A:Q, 17) * VLOOKUP(AA268, NPC_Scaling_Values!A:N, 14),0)</f>
        <v>58</v>
      </c>
      <c r="Q268" s="6">
        <f>VLOOKUP(AA268, NPC_Scaling_Values!A:N, 9)</f>
        <v>1.9</v>
      </c>
      <c r="R268" s="1">
        <v>1.1</v>
      </c>
      <c r="S268" s="1">
        <v>20.0</v>
      </c>
      <c r="T268" s="7" t="b">
        <v>0</v>
      </c>
      <c r="U268" s="7" t="b">
        <v>0</v>
      </c>
      <c r="V268" s="7" t="b">
        <v>0</v>
      </c>
      <c r="Z268" s="1">
        <v>257010.0</v>
      </c>
      <c r="AA268" s="1">
        <v>7009.0</v>
      </c>
      <c r="AB268" s="1">
        <v>7409.0</v>
      </c>
      <c r="AC268" s="8">
        <v>0.0</v>
      </c>
    </row>
    <row r="269">
      <c r="A269" s="1" t="s">
        <v>131</v>
      </c>
      <c r="B269" s="1" t="s">
        <v>166</v>
      </c>
      <c r="C269" s="5">
        <f>ROUND( VLOOKUP(Z269, NPC_Raw_Data!A:D, 4)*VLOOKUP(AA269, NPC_Scaling_Values!A:C, 3) ,0)</f>
        <v>620</v>
      </c>
      <c r="D269" s="5">
        <f>ROUND( VLOOKUP(Z269, NPC_Raw_Data!A:E, 5)*VLOOKUP(AA269, NPC_Scaling_Values!A:D, 4),0)</f>
        <v>800</v>
      </c>
      <c r="E269" s="5">
        <f>ROUND( VLOOKUP(Z269, NPC_Raw_Data!A:L, 6) * VLOOKUP(AA269, NPC_Scaling_Values!A:N, 5),0)</f>
        <v>298</v>
      </c>
      <c r="F269" s="5">
        <f>ROUND( VLOOKUP(Z269, NPC_Raw_Data!A:L, 7) * VLOOKUP(AA269, NPC_Scaling_Values!A:N, 6),0)</f>
        <v>217</v>
      </c>
      <c r="G269" s="5">
        <f>ROUND( VLOOKUP(Z269, NPC_Raw_Data!A:L, 8) * VLOOKUP(AA269, NPC_Scaling_Values!A:N, 7),0)</f>
        <v>238</v>
      </c>
      <c r="H269" s="5">
        <f>ROUND( VLOOKUP(Z269, NPC_Raw_Data!A:L, 9) * VLOOKUP(AA269, NPC_Scaling_Values!A:N, 8),0)</f>
        <v>179</v>
      </c>
      <c r="I269" s="5">
        <v>0.0</v>
      </c>
      <c r="J269" s="5">
        <v>0.0</v>
      </c>
      <c r="K269" s="5">
        <v>0.0</v>
      </c>
      <c r="L269" s="5">
        <f>ROUND( VLOOKUP(Z269, NPC_Raw_Data!A:O, 13),0)</f>
        <v>72</v>
      </c>
      <c r="M269" s="5">
        <f>ROUND( VLOOKUP(Z269, NPC_Raw_Data!A:O, 14),0)</f>
        <v>72</v>
      </c>
      <c r="N269" s="5">
        <f>ROUND( VLOOKUP(Z269, NPC_Raw_Data!A:O, 15),0)</f>
        <v>190</v>
      </c>
      <c r="O269" s="5">
        <f>ROUND( VLOOKUP(Z269, NPC_Raw_Data!A:Q, 16) * VLOOKUP(AA269, NPC_Scaling_Values!A:N, 14),0)</f>
        <v>292</v>
      </c>
      <c r="P269" s="2">
        <f>ROUND( VLOOKUP(Z269, NPC_Raw_Data!A:Q, 17) * VLOOKUP(AA269, NPC_Scaling_Values!A:N, 14),0)</f>
        <v>58</v>
      </c>
      <c r="Q269" s="6">
        <f>VLOOKUP(AA269, NPC_Scaling_Values!A:N, 9)</f>
        <v>1.9</v>
      </c>
      <c r="R269" s="1">
        <v>1.1</v>
      </c>
      <c r="S269" s="1">
        <v>20.0</v>
      </c>
      <c r="T269" s="7" t="b">
        <v>0</v>
      </c>
      <c r="U269" s="7" t="b">
        <v>0</v>
      </c>
      <c r="V269" s="7" t="b">
        <v>0</v>
      </c>
      <c r="Z269" s="1">
        <v>257011.0</v>
      </c>
      <c r="AA269" s="1">
        <v>7009.0</v>
      </c>
      <c r="AB269" s="1">
        <v>7409.0</v>
      </c>
      <c r="AC269" s="8">
        <v>0.0</v>
      </c>
    </row>
    <row r="270">
      <c r="A270" s="1" t="s">
        <v>132</v>
      </c>
      <c r="B270" s="1" t="s">
        <v>166</v>
      </c>
      <c r="C270" s="5">
        <f>ROUND( VLOOKUP(Z270, NPC_Raw_Data!A:D, 4)*VLOOKUP(AA270, NPC_Scaling_Values!A:C, 3) ,0)</f>
        <v>620</v>
      </c>
      <c r="D270" s="5">
        <f>ROUND( VLOOKUP(Z270, NPC_Raw_Data!A:E, 5)*VLOOKUP(AA270, NPC_Scaling_Values!A:D, 4),0)</f>
        <v>800</v>
      </c>
      <c r="E270" s="5">
        <f>ROUND( VLOOKUP(Z270, NPC_Raw_Data!A:L, 6) * VLOOKUP(AA270, NPC_Scaling_Values!A:N, 5),0)</f>
        <v>298</v>
      </c>
      <c r="F270" s="5">
        <f>ROUND( VLOOKUP(Z270, NPC_Raw_Data!A:L, 7) * VLOOKUP(AA270, NPC_Scaling_Values!A:N, 6),0)</f>
        <v>217</v>
      </c>
      <c r="G270" s="5">
        <f>ROUND( VLOOKUP(Z270, NPC_Raw_Data!A:L, 8) * VLOOKUP(AA270, NPC_Scaling_Values!A:N, 7),0)</f>
        <v>238</v>
      </c>
      <c r="H270" s="5">
        <f>ROUND( VLOOKUP(Z270, NPC_Raw_Data!A:L, 9) * VLOOKUP(AA270, NPC_Scaling_Values!A:N, 8),0)</f>
        <v>179</v>
      </c>
      <c r="I270" s="5">
        <v>0.0</v>
      </c>
      <c r="J270" s="5">
        <v>0.0</v>
      </c>
      <c r="K270" s="5">
        <v>0.0</v>
      </c>
      <c r="L270" s="5">
        <f>ROUND( VLOOKUP(Z270, NPC_Raw_Data!A:O, 13),0)</f>
        <v>72</v>
      </c>
      <c r="M270" s="5">
        <f>ROUND( VLOOKUP(Z270, NPC_Raw_Data!A:O, 14),0)</f>
        <v>72</v>
      </c>
      <c r="N270" s="5">
        <f>ROUND( VLOOKUP(Z270, NPC_Raw_Data!A:O, 15),0)</f>
        <v>190</v>
      </c>
      <c r="O270" s="5">
        <f>ROUND( VLOOKUP(Z270, NPC_Raw_Data!A:Q, 16) * VLOOKUP(AA270, NPC_Scaling_Values!A:N, 14),0)</f>
        <v>292</v>
      </c>
      <c r="P270" s="2">
        <f>ROUND( VLOOKUP(Z270, NPC_Raw_Data!A:Q, 17) * VLOOKUP(AA270, NPC_Scaling_Values!A:N, 14),0)</f>
        <v>58</v>
      </c>
      <c r="Q270" s="6">
        <f>VLOOKUP(AA270, NPC_Scaling_Values!A:N, 9)</f>
        <v>1.9</v>
      </c>
      <c r="R270" s="1">
        <v>1.1</v>
      </c>
      <c r="S270" s="1">
        <v>30.0</v>
      </c>
      <c r="T270" s="7" t="b">
        <v>0</v>
      </c>
      <c r="U270" s="7" t="b">
        <v>0</v>
      </c>
      <c r="V270" s="7" t="b">
        <v>0</v>
      </c>
      <c r="Z270" s="1">
        <v>257012.0</v>
      </c>
      <c r="AA270" s="1">
        <v>7009.0</v>
      </c>
      <c r="AB270" s="1">
        <v>7409.0</v>
      </c>
      <c r="AC270" s="10">
        <v>7100.0</v>
      </c>
    </row>
    <row r="271">
      <c r="A271" s="1" t="s">
        <v>96</v>
      </c>
      <c r="B271" s="2" t="s">
        <v>97</v>
      </c>
      <c r="C271" s="5">
        <f>ROUND( VLOOKUP(Z271, NPC_Raw_Data!A:D, 4)*VLOOKUP(AA271, NPC_Scaling_Values!A:C, 3) ,0)</f>
        <v>112</v>
      </c>
      <c r="D271" s="5">
        <f>ROUND( VLOOKUP(Z271, NPC_Raw_Data!A:E, 5)*VLOOKUP(AA271, NPC_Scaling_Values!A:D, 4),0)</f>
        <v>100</v>
      </c>
      <c r="E271" s="5">
        <f>ROUND( VLOOKUP(Z271, NPC_Raw_Data!A:L, 6) * VLOOKUP(AA271, NPC_Scaling_Values!A:N, 5),0)</f>
        <v>299</v>
      </c>
      <c r="F271" s="5">
        <f>ROUND( VLOOKUP(Z271, NPC_Raw_Data!A:L, 7) * VLOOKUP(AA271, NPC_Scaling_Values!A:N, 6),0)</f>
        <v>224</v>
      </c>
      <c r="G271" s="5">
        <f>ROUND( VLOOKUP(Z271, NPC_Raw_Data!A:L, 8) * VLOOKUP(AA271, NPC_Scaling_Values!A:N, 7),0)</f>
        <v>209</v>
      </c>
      <c r="H271" s="5">
        <f>ROUND( VLOOKUP(Z271, NPC_Raw_Data!A:L, 9) * VLOOKUP(AA271, NPC_Scaling_Values!A:N, 8),0)</f>
        <v>299</v>
      </c>
      <c r="I271" s="5">
        <v>0.0</v>
      </c>
      <c r="J271" s="5">
        <v>0.0</v>
      </c>
      <c r="K271" s="5">
        <v>0.0</v>
      </c>
      <c r="L271" s="5">
        <f>ROUND( VLOOKUP(Z271, NPC_Raw_Data!A:O, 13),0)</f>
        <v>135</v>
      </c>
      <c r="M271" s="5">
        <f>ROUND( VLOOKUP(Z271, NPC_Raw_Data!A:O, 14),0)</f>
        <v>135</v>
      </c>
      <c r="N271" s="5">
        <f>ROUND( VLOOKUP(Z271, NPC_Raw_Data!A:O, 15),0)</f>
        <v>999</v>
      </c>
      <c r="O271" s="5">
        <f>ROUND( VLOOKUP(Z271, NPC_Raw_Data!A:Q, 16) * VLOOKUP(AA271, NPC_Scaling_Values!A:N, 14),0)</f>
        <v>138</v>
      </c>
      <c r="P271" s="2">
        <f>ROUND( VLOOKUP(Z271, NPC_Raw_Data!A:Q, 17) * VLOOKUP(AA271, NPC_Scaling_Values!A:N, 14),0)</f>
        <v>55</v>
      </c>
      <c r="Q271" s="6">
        <f>VLOOKUP(AA271, NPC_Scaling_Values!A:N, 9)</f>
        <v>1.8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349007.0</v>
      </c>
      <c r="AA271" s="1">
        <v>7008.0</v>
      </c>
      <c r="AB271" s="1">
        <v>7408.0</v>
      </c>
      <c r="AC271" s="8">
        <v>0.0</v>
      </c>
    </row>
    <row r="272">
      <c r="A272" s="1" t="s">
        <v>98</v>
      </c>
      <c r="B272" s="2" t="s">
        <v>97</v>
      </c>
      <c r="C272" s="5">
        <f>ROUND( VLOOKUP(Z272, NPC_Raw_Data!A:D, 4)*VLOOKUP(AA272, NPC_Scaling_Values!A:C, 3) ,0)</f>
        <v>112</v>
      </c>
      <c r="D272" s="5">
        <f>ROUND( VLOOKUP(Z272, NPC_Raw_Data!A:E, 5)*VLOOKUP(AA272, NPC_Scaling_Values!A:D, 4),0)</f>
        <v>100</v>
      </c>
      <c r="E272" s="5">
        <f>ROUND( VLOOKUP(Z272, NPC_Raw_Data!A:L, 6) * VLOOKUP(AA272, NPC_Scaling_Values!A:N, 5),0)</f>
        <v>299</v>
      </c>
      <c r="F272" s="5">
        <f>ROUND( VLOOKUP(Z272, NPC_Raw_Data!A:L, 7) * VLOOKUP(AA272, NPC_Scaling_Values!A:N, 6),0)</f>
        <v>224</v>
      </c>
      <c r="G272" s="5">
        <f>ROUND( VLOOKUP(Z272, NPC_Raw_Data!A:L, 8) * VLOOKUP(AA272, NPC_Scaling_Values!A:N, 7),0)</f>
        <v>209</v>
      </c>
      <c r="H272" s="5">
        <f>ROUND( VLOOKUP(Z272, NPC_Raw_Data!A:L, 9) * VLOOKUP(AA272, NPC_Scaling_Values!A:N, 8),0)</f>
        <v>299</v>
      </c>
      <c r="I272" s="5">
        <v>0.0</v>
      </c>
      <c r="J272" s="5">
        <v>0.0</v>
      </c>
      <c r="K272" s="5">
        <v>0.0</v>
      </c>
      <c r="L272" s="5">
        <f>ROUND( VLOOKUP(Z272, NPC_Raw_Data!A:O, 13),0)</f>
        <v>135</v>
      </c>
      <c r="M272" s="5">
        <f>ROUND( VLOOKUP(Z272, NPC_Raw_Data!A:O, 14),0)</f>
        <v>135</v>
      </c>
      <c r="N272" s="5">
        <f>ROUND( VLOOKUP(Z272, NPC_Raw_Data!A:O, 15),0)</f>
        <v>999</v>
      </c>
      <c r="O272" s="5">
        <f>ROUND( VLOOKUP(Z272, NPC_Raw_Data!A:Q, 16) * VLOOKUP(AA272, NPC_Scaling_Values!A:N, 14),0)</f>
        <v>138</v>
      </c>
      <c r="P272" s="2">
        <f>ROUND( VLOOKUP(Z272, NPC_Raw_Data!A:Q, 17) * VLOOKUP(AA272, NPC_Scaling_Values!A:N, 14),0)</f>
        <v>55</v>
      </c>
      <c r="Q272" s="6">
        <f>VLOOKUP(AA272, NPC_Scaling_Values!A:N, 9)</f>
        <v>1.8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349057.0</v>
      </c>
      <c r="AA272" s="1">
        <v>7008.0</v>
      </c>
      <c r="AB272" s="1">
        <v>7408.0</v>
      </c>
      <c r="AC272" s="10">
        <v>7100.0</v>
      </c>
    </row>
    <row r="273">
      <c r="A273" s="1" t="s">
        <v>235</v>
      </c>
      <c r="B273" s="1" t="s">
        <v>49</v>
      </c>
      <c r="C273" s="5">
        <f>ROUND( VLOOKUP(Z273, NPC_Raw_Data!A:D, 4)*VLOOKUP(AA273, NPC_Scaling_Values!A:C, 3) ,0)</f>
        <v>9504</v>
      </c>
      <c r="D273" s="5">
        <f>ROUND( VLOOKUP(Z273, NPC_Raw_Data!A:E, 5)*VLOOKUP(AA273, NPC_Scaling_Values!A:D, 4),0)</f>
        <v>0</v>
      </c>
      <c r="E273" s="5">
        <f>ROUND( VLOOKUP(Z273, NPC_Raw_Data!A:L, 6) * VLOOKUP(AA273, NPC_Scaling_Values!A:N, 5),0)</f>
        <v>299</v>
      </c>
      <c r="F273" s="5">
        <f>ROUND( VLOOKUP(Z273, NPC_Raw_Data!A:L, 7) * VLOOKUP(AA273, NPC_Scaling_Values!A:N, 6),0)</f>
        <v>205</v>
      </c>
      <c r="G273" s="5">
        <f>ROUND( VLOOKUP(Z273, NPC_Raw_Data!A:L, 8) * VLOOKUP(AA273, NPC_Scaling_Values!A:N, 7),0)</f>
        <v>192</v>
      </c>
      <c r="H273" s="5">
        <f>ROUND( VLOOKUP(Z273, NPC_Raw_Data!A:L, 9) * VLOOKUP(AA273, NPC_Scaling_Values!A:N, 8),0)</f>
        <v>177</v>
      </c>
      <c r="I273" s="5">
        <v>0.0</v>
      </c>
      <c r="J273" s="5">
        <v>0.0</v>
      </c>
      <c r="K273" s="5">
        <v>0.0</v>
      </c>
      <c r="L273" s="5">
        <f>ROUND( VLOOKUP(Z273, NPC_Raw_Data!A:O, 13),0)</f>
        <v>999</v>
      </c>
      <c r="M273" s="5">
        <f>ROUND( VLOOKUP(Z273, NPC_Raw_Data!A:O, 14),0)</f>
        <v>999</v>
      </c>
      <c r="N273" s="5">
        <f>ROUND( VLOOKUP(Z273, NPC_Raw_Data!A:O, 15),0)</f>
        <v>999</v>
      </c>
      <c r="O273" s="5">
        <f>ROUND( VLOOKUP(Z273, NPC_Raw_Data!A:Q, 16) * VLOOKUP(AA273, NPC_Scaling_Values!A:N, 14),0)</f>
        <v>164</v>
      </c>
      <c r="P273" s="2">
        <f>ROUND( VLOOKUP(Z273, NPC_Raw_Data!A:Q, 17) * VLOOKUP(AA273, NPC_Scaling_Values!A:N, 14),0)</f>
        <v>66</v>
      </c>
      <c r="Q273" s="6">
        <f>VLOOKUP(AA273, NPC_Scaling_Values!A:N, 9)</f>
        <v>2.1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1</v>
      </c>
      <c r="Z273" s="1">
        <v>539000.0</v>
      </c>
      <c r="AA273" s="1">
        <v>7011.0</v>
      </c>
      <c r="AB273" s="1">
        <v>7411.0</v>
      </c>
      <c r="AC273" s="8">
        <v>0.0</v>
      </c>
    </row>
    <row r="274">
      <c r="A274" s="1" t="s">
        <v>236</v>
      </c>
      <c r="B274" s="1" t="s">
        <v>49</v>
      </c>
      <c r="C274" s="5">
        <f>ROUND( VLOOKUP(Z274, NPC_Raw_Data!A:D, 4)*VLOOKUP(AA274, NPC_Scaling_Values!A:C, 3) ,0)</f>
        <v>2376</v>
      </c>
      <c r="D274" s="5">
        <f>ROUND( VLOOKUP(Z274, NPC_Raw_Data!A:E, 5)*VLOOKUP(AA274, NPC_Scaling_Values!A:D, 4),0)</f>
        <v>60000</v>
      </c>
      <c r="E274" s="5">
        <f>ROUND( VLOOKUP(Z274, NPC_Raw_Data!A:L, 6) * VLOOKUP(AA274, NPC_Scaling_Values!A:N, 5),0)</f>
        <v>299</v>
      </c>
      <c r="F274" s="5">
        <f>ROUND( VLOOKUP(Z274, NPC_Raw_Data!A:L, 7) * VLOOKUP(AA274, NPC_Scaling_Values!A:N, 6),0)</f>
        <v>205</v>
      </c>
      <c r="G274" s="5">
        <f>ROUND( VLOOKUP(Z274, NPC_Raw_Data!A:L, 8) * VLOOKUP(AA274, NPC_Scaling_Values!A:N, 7),0)</f>
        <v>192</v>
      </c>
      <c r="H274" s="5">
        <f>ROUND( VLOOKUP(Z274, NPC_Raw_Data!A:L, 9) * VLOOKUP(AA274, NPC_Scaling_Values!A:N, 8),0)</f>
        <v>177</v>
      </c>
      <c r="I274" s="5">
        <v>0.0</v>
      </c>
      <c r="J274" s="5">
        <v>0.0</v>
      </c>
      <c r="K274" s="5">
        <v>0.0</v>
      </c>
      <c r="L274" s="5">
        <f>ROUND( VLOOKUP(Z274, NPC_Raw_Data!A:O, 13),0)</f>
        <v>999</v>
      </c>
      <c r="M274" s="5">
        <f>ROUND( VLOOKUP(Z274, NPC_Raw_Data!A:O, 14),0)</f>
        <v>999</v>
      </c>
      <c r="N274" s="5">
        <f>ROUND( VLOOKUP(Z274, NPC_Raw_Data!A:O, 15),0)</f>
        <v>999</v>
      </c>
      <c r="O274" s="5">
        <f>ROUND( VLOOKUP(Z274, NPC_Raw_Data!A:Q, 16) * VLOOKUP(AA274, NPC_Scaling_Values!A:N, 14),0)</f>
        <v>164</v>
      </c>
      <c r="P274" s="2">
        <f>ROUND( VLOOKUP(Z274, NPC_Raw_Data!A:Q, 17) * VLOOKUP(AA274, NPC_Scaling_Values!A:N, 14),0)</f>
        <v>66</v>
      </c>
      <c r="Q274" s="6">
        <f>VLOOKUP(AA274, NPC_Scaling_Values!A:N, 9)</f>
        <v>2.1</v>
      </c>
      <c r="R274" s="1">
        <v>1.0</v>
      </c>
      <c r="S274" s="1">
        <v>-1.0</v>
      </c>
      <c r="T274" s="7" t="b">
        <v>0</v>
      </c>
      <c r="U274" s="7" t="b">
        <v>0</v>
      </c>
      <c r="V274" s="7" t="b">
        <v>1</v>
      </c>
      <c r="Z274" s="1">
        <v>539001.0</v>
      </c>
      <c r="AA274" s="1">
        <v>7011.0</v>
      </c>
      <c r="AB274" s="1">
        <v>7411.0</v>
      </c>
      <c r="AC274" s="8">
        <v>0.0</v>
      </c>
    </row>
    <row r="275">
      <c r="A275" s="1" t="s">
        <v>237</v>
      </c>
      <c r="B275" s="1" t="s">
        <v>91</v>
      </c>
      <c r="C275" s="5">
        <f>ROUND( VLOOKUP(Z275, NPC_Raw_Data!A:D, 4)*VLOOKUP(AA275, NPC_Scaling_Values!A:C, 3) ,0)</f>
        <v>590</v>
      </c>
      <c r="D275" s="5">
        <f>ROUND( VLOOKUP(Z275, NPC_Raw_Data!A:E, 5)*VLOOKUP(AA275, NPC_Scaling_Values!A:D, 4),0)</f>
        <v>800</v>
      </c>
      <c r="E275" s="5">
        <f>ROUND( VLOOKUP(Z275, NPC_Raw_Data!A:L, 6) * VLOOKUP(AA275, NPC_Scaling_Values!A:N, 5),0)</f>
        <v>299</v>
      </c>
      <c r="F275" s="5">
        <f>ROUND( VLOOKUP(Z275, NPC_Raw_Data!A:L, 7) * VLOOKUP(AA275, NPC_Scaling_Values!A:N, 6),0)</f>
        <v>195</v>
      </c>
      <c r="G275" s="5">
        <f>ROUND( VLOOKUP(Z275, NPC_Raw_Data!A:L, 8) * VLOOKUP(AA275, NPC_Scaling_Values!A:N, 7),0)</f>
        <v>255</v>
      </c>
      <c r="H275" s="5">
        <f>ROUND( VLOOKUP(Z275, NPC_Raw_Data!A:L, 9) * VLOOKUP(AA275, NPC_Scaling_Values!A:N, 8),0)</f>
        <v>195</v>
      </c>
      <c r="I275" s="5">
        <v>0.0</v>
      </c>
      <c r="J275" s="5">
        <v>0.0</v>
      </c>
      <c r="K275" s="5">
        <v>0.0</v>
      </c>
      <c r="L275" s="5">
        <f>ROUND( VLOOKUP(Z275, NPC_Raw_Data!A:O, 13),0)</f>
        <v>130</v>
      </c>
      <c r="M275" s="5">
        <f>ROUND( VLOOKUP(Z275, NPC_Raw_Data!A:O, 14),0)</f>
        <v>130</v>
      </c>
      <c r="N275" s="5">
        <f>ROUND( VLOOKUP(Z275, NPC_Raw_Data!A:O, 15),0)</f>
        <v>130</v>
      </c>
      <c r="O275" s="5">
        <f>ROUND( VLOOKUP(Z275, NPC_Raw_Data!A:Q, 16) * VLOOKUP(AA275, NPC_Scaling_Values!A:N, 14),0)</f>
        <v>164</v>
      </c>
      <c r="P275" s="2">
        <f>ROUND( VLOOKUP(Z275, NPC_Raw_Data!A:Q, 17) * VLOOKUP(AA275, NPC_Scaling_Values!A:N, 14),0)</f>
        <v>66</v>
      </c>
      <c r="Q275" s="6">
        <f>VLOOKUP(AA275, NPC_Scaling_Values!A:N, 9)</f>
        <v>2.1</v>
      </c>
      <c r="R275" s="1">
        <v>1.5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224001.0</v>
      </c>
      <c r="AA275" s="1">
        <v>7011.0</v>
      </c>
      <c r="AB275" s="1">
        <v>7411.0</v>
      </c>
      <c r="AC275" s="8">
        <v>0.0</v>
      </c>
    </row>
    <row r="276">
      <c r="A276" s="1" t="s">
        <v>238</v>
      </c>
      <c r="B276" s="1" t="s">
        <v>91</v>
      </c>
      <c r="C276" s="5">
        <f>ROUND( VLOOKUP(Z276, NPC_Raw_Data!A:D, 4)*VLOOKUP(AA276, NPC_Scaling_Values!A:C, 3) ,0)</f>
        <v>590</v>
      </c>
      <c r="D276" s="5">
        <f>ROUND( VLOOKUP(Z276, NPC_Raw_Data!A:E, 5)*VLOOKUP(AA276, NPC_Scaling_Values!A:D, 4),0)</f>
        <v>800</v>
      </c>
      <c r="E276" s="5">
        <f>ROUND( VLOOKUP(Z276, NPC_Raw_Data!A:L, 6) * VLOOKUP(AA276, NPC_Scaling_Values!A:N, 5),0)</f>
        <v>299</v>
      </c>
      <c r="F276" s="5">
        <f>ROUND( VLOOKUP(Z276, NPC_Raw_Data!A:L, 7) * VLOOKUP(AA276, NPC_Scaling_Values!A:N, 6),0)</f>
        <v>195</v>
      </c>
      <c r="G276" s="5">
        <f>ROUND( VLOOKUP(Z276, NPC_Raw_Data!A:L, 8) * VLOOKUP(AA276, NPC_Scaling_Values!A:N, 7),0)</f>
        <v>255</v>
      </c>
      <c r="H276" s="5">
        <f>ROUND( VLOOKUP(Z276, NPC_Raw_Data!A:L, 9) * VLOOKUP(AA276, NPC_Scaling_Values!A:N, 8),0)</f>
        <v>195</v>
      </c>
      <c r="I276" s="5">
        <v>0.0</v>
      </c>
      <c r="J276" s="5">
        <v>0.0</v>
      </c>
      <c r="K276" s="5">
        <v>0.0</v>
      </c>
      <c r="L276" s="5">
        <f>ROUND( VLOOKUP(Z276, NPC_Raw_Data!A:O, 13),0)</f>
        <v>130</v>
      </c>
      <c r="M276" s="5">
        <f>ROUND( VLOOKUP(Z276, NPC_Raw_Data!A:O, 14),0)</f>
        <v>130</v>
      </c>
      <c r="N276" s="5">
        <f>ROUND( VLOOKUP(Z276, NPC_Raw_Data!A:O, 15),0)</f>
        <v>130</v>
      </c>
      <c r="O276" s="5">
        <f>ROUND( VLOOKUP(Z276, NPC_Raw_Data!A:Q, 16) * VLOOKUP(AA276, NPC_Scaling_Values!A:N, 14),0)</f>
        <v>164</v>
      </c>
      <c r="P276" s="2">
        <f>ROUND( VLOOKUP(Z276, NPC_Raw_Data!A:Q, 17) * VLOOKUP(AA276, NPC_Scaling_Values!A:N, 14),0)</f>
        <v>66</v>
      </c>
      <c r="Q276" s="6">
        <f>VLOOKUP(AA276, NPC_Scaling_Values!A:N, 9)</f>
        <v>2.1</v>
      </c>
      <c r="R276" s="1">
        <v>1.5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224002.0</v>
      </c>
      <c r="AA276" s="1">
        <v>7011.0</v>
      </c>
      <c r="AB276" s="1">
        <v>7411.0</v>
      </c>
      <c r="AC276" s="10">
        <v>7100.0</v>
      </c>
    </row>
    <row r="277">
      <c r="A277" s="9" t="s">
        <v>239</v>
      </c>
      <c r="B277" s="1" t="s">
        <v>32</v>
      </c>
      <c r="C277" s="5">
        <f>ROUND( VLOOKUP(Z277, NPC_Raw_Data!A:D, 4)*VLOOKUP(AA277, NPC_Scaling_Values!A:C, 3) ,0)</f>
        <v>1280</v>
      </c>
      <c r="D277" s="5">
        <f>ROUND( VLOOKUP(Z277, NPC_Raw_Data!A:E, 5)*VLOOKUP(AA277, NPC_Scaling_Values!A:D, 4),0)</f>
        <v>1000</v>
      </c>
      <c r="E277" s="5">
        <f>ROUND( VLOOKUP(Z277, NPC_Raw_Data!A:L, 6) * VLOOKUP(AA277, NPC_Scaling_Values!A:N, 5),0)</f>
        <v>300</v>
      </c>
      <c r="F277" s="5">
        <f>ROUND( VLOOKUP(Z277, NPC_Raw_Data!A:L, 7) * VLOOKUP(AA277, NPC_Scaling_Values!A:N, 6),0)</f>
        <v>0</v>
      </c>
      <c r="G277" s="5">
        <f>ROUND( VLOOKUP(Z277, NPC_Raw_Data!A:L, 8) * VLOOKUP(AA277, NPC_Scaling_Values!A:N, 7),0)</f>
        <v>0</v>
      </c>
      <c r="H277" s="5">
        <f>ROUND( VLOOKUP(Z277, NPC_Raw_Data!A:L, 9) * VLOOKUP(AA277, NPC_Scaling_Values!A:N, 8),0)</f>
        <v>150</v>
      </c>
      <c r="I277" s="5">
        <v>0.0</v>
      </c>
      <c r="J277" s="5">
        <v>0.0</v>
      </c>
      <c r="K277" s="5">
        <v>0.0</v>
      </c>
      <c r="L277" s="5">
        <f>ROUND( VLOOKUP(Z277, NPC_Raw_Data!A:O, 13),0)</f>
        <v>100</v>
      </c>
      <c r="M277" s="5">
        <f>ROUND( VLOOKUP(Z277, NPC_Raw_Data!A:O, 14),0)</f>
        <v>100</v>
      </c>
      <c r="N277" s="5">
        <f>ROUND( VLOOKUP(Z277, NPC_Raw_Data!A:O, 15),0)</f>
        <v>100</v>
      </c>
      <c r="O277" s="5">
        <f>ROUND( VLOOKUP(Z277, NPC_Raw_Data!A:Q, 16) * VLOOKUP(AA277, NPC_Scaling_Values!A:N, 14),0)</f>
        <v>195</v>
      </c>
      <c r="P277" s="2">
        <f>ROUND( VLOOKUP(Z277, NPC_Raw_Data!A:Q, 17) * VLOOKUP(AA277, NPC_Scaling_Values!A:N, 14),0)</f>
        <v>78</v>
      </c>
      <c r="Q277" s="6">
        <f>VLOOKUP(AA277, NPC_Scaling_Values!A:N, 9)</f>
        <v>2.4</v>
      </c>
      <c r="R277" s="1">
        <v>3.0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347000.0</v>
      </c>
      <c r="AA277" s="1">
        <v>7014.0</v>
      </c>
      <c r="AB277" s="1">
        <v>7414.0</v>
      </c>
      <c r="AC277" s="8">
        <v>0.0</v>
      </c>
    </row>
    <row r="278">
      <c r="A278" s="9" t="s">
        <v>240</v>
      </c>
      <c r="B278" s="1" t="s">
        <v>32</v>
      </c>
      <c r="C278" s="5">
        <f>ROUND( VLOOKUP(Z278, NPC_Raw_Data!A:D, 4)*VLOOKUP(AA278, NPC_Scaling_Values!A:C, 3) ,0)</f>
        <v>2560</v>
      </c>
      <c r="D278" s="5">
        <f>ROUND( VLOOKUP(Z278, NPC_Raw_Data!A:E, 5)*VLOOKUP(AA278, NPC_Scaling_Values!A:D, 4),0)</f>
        <v>30000</v>
      </c>
      <c r="E278" s="5">
        <f>ROUND( VLOOKUP(Z278, NPC_Raw_Data!A:L, 6) * VLOOKUP(AA278, NPC_Scaling_Values!A:N, 5),0)</f>
        <v>300</v>
      </c>
      <c r="F278" s="5">
        <f>ROUND( VLOOKUP(Z278, NPC_Raw_Data!A:L, 7) * VLOOKUP(AA278, NPC_Scaling_Values!A:N, 6),0)</f>
        <v>768</v>
      </c>
      <c r="G278" s="5">
        <f>ROUND( VLOOKUP(Z278, NPC_Raw_Data!A:L, 8) * VLOOKUP(AA278, NPC_Scaling_Values!A:N, 7),0)</f>
        <v>480</v>
      </c>
      <c r="H278" s="5">
        <f>ROUND( VLOOKUP(Z278, NPC_Raw_Data!A:L, 9) * VLOOKUP(AA278, NPC_Scaling_Values!A:N, 8),0)</f>
        <v>1056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14),0)</f>
        <v>195</v>
      </c>
      <c r="P278" s="2">
        <f>ROUND( VLOOKUP(Z278, NPC_Raw_Data!A:Q, 17) * VLOOKUP(AA278, NPC_Scaling_Values!A:N, 14),0)</f>
        <v>78</v>
      </c>
      <c r="Q278" s="6">
        <f>VLOOKUP(AA278, NPC_Scaling_Values!A:N, 9)</f>
        <v>2.4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347100.0</v>
      </c>
      <c r="AA278" s="1">
        <v>7014.0</v>
      </c>
      <c r="AB278" s="1">
        <v>7414.0</v>
      </c>
      <c r="AC278" s="10">
        <v>5151.0</v>
      </c>
    </row>
    <row r="279">
      <c r="A279" s="9" t="s">
        <v>241</v>
      </c>
      <c r="B279" s="1" t="s">
        <v>32</v>
      </c>
      <c r="C279" s="5">
        <f>ROUND( VLOOKUP(Z279, NPC_Raw_Data!A:D, 4)*VLOOKUP(AA279, NPC_Scaling_Values!A:C, 3) ,0)</f>
        <v>2030</v>
      </c>
      <c r="D279" s="5">
        <f>ROUND( VLOOKUP(Z279, NPC_Raw_Data!A:E, 5)*VLOOKUP(AA279, NPC_Scaling_Values!A:D, 4),0)</f>
        <v>3000</v>
      </c>
      <c r="E279" s="5">
        <f>ROUND( VLOOKUP(Z279, NPC_Raw_Data!A:L, 6) * VLOOKUP(AA279, NPC_Scaling_Values!A:N, 5),0)</f>
        <v>300</v>
      </c>
      <c r="F279" s="5">
        <f>ROUND( VLOOKUP(Z279, NPC_Raw_Data!A:L, 7) * VLOOKUP(AA279, NPC_Scaling_Values!A:N, 6),0)</f>
        <v>768</v>
      </c>
      <c r="G279" s="5">
        <f>ROUND( VLOOKUP(Z279, NPC_Raw_Data!A:L, 8) * VLOOKUP(AA279, NPC_Scaling_Values!A:N, 7),0)</f>
        <v>480</v>
      </c>
      <c r="H279" s="5">
        <f>ROUND( VLOOKUP(Z279, NPC_Raw_Data!A:L, 9) * VLOOKUP(AA279, NPC_Scaling_Values!A:N, 8),0)</f>
        <v>1056</v>
      </c>
      <c r="I279" s="5">
        <v>0.0</v>
      </c>
      <c r="J279" s="5">
        <v>0.0</v>
      </c>
      <c r="K279" s="5">
        <v>0.0</v>
      </c>
      <c r="L279" s="5">
        <f>ROUND( VLOOKUP(Z279, NPC_Raw_Data!A:O, 13),0)</f>
        <v>250</v>
      </c>
      <c r="M279" s="5">
        <f>ROUND( VLOOKUP(Z279, NPC_Raw_Data!A:O, 14),0)</f>
        <v>250</v>
      </c>
      <c r="N279" s="5">
        <f>ROUND( VLOOKUP(Z279, NPC_Raw_Data!A:O, 15),0)</f>
        <v>100</v>
      </c>
      <c r="O279" s="5">
        <f>ROUND( VLOOKUP(Z279, NPC_Raw_Data!A:Q, 16) * VLOOKUP(AA279, NPC_Scaling_Values!A:N, 14),0)</f>
        <v>195</v>
      </c>
      <c r="P279" s="2">
        <f>ROUND( VLOOKUP(Z279, NPC_Raw_Data!A:Q, 17) * VLOOKUP(AA279, NPC_Scaling_Values!A:N, 14),0)</f>
        <v>78</v>
      </c>
      <c r="Q279" s="6">
        <f>VLOOKUP(AA279, NPC_Scaling_Values!A:N, 9)</f>
        <v>2.4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347101.0</v>
      </c>
      <c r="AA279" s="1">
        <v>7014.0</v>
      </c>
      <c r="AB279" s="1">
        <v>7414.0</v>
      </c>
      <c r="AC279" s="10">
        <v>5151.0</v>
      </c>
    </row>
    <row r="280">
      <c r="A280" s="1" t="s">
        <v>242</v>
      </c>
      <c r="B280" s="1" t="s">
        <v>32</v>
      </c>
      <c r="C280" s="5">
        <f>ROUND( VLOOKUP(Z280, NPC_Raw_Data!A:D, 4)*VLOOKUP(AA280, NPC_Scaling_Values!A:C, 3) ,0)</f>
        <v>6000</v>
      </c>
      <c r="D280" s="5">
        <f>ROUND( VLOOKUP(Z280, NPC_Raw_Data!A:E, 5)*VLOOKUP(AA280, NPC_Scaling_Values!A:D, 4),0)</f>
        <v>0</v>
      </c>
      <c r="E280" s="5">
        <f>ROUND( VLOOKUP(Z280, NPC_Raw_Data!A:L, 6) * VLOOKUP(AA280, NPC_Scaling_Values!A:N, 5),0)</f>
        <v>300</v>
      </c>
      <c r="F280" s="5">
        <f>ROUND( VLOOKUP(Z280, NPC_Raw_Data!A:L, 7) * VLOOKUP(AA280, NPC_Scaling_Values!A:N, 6),0)</f>
        <v>420</v>
      </c>
      <c r="G280" s="5">
        <f>ROUND( VLOOKUP(Z280, NPC_Raw_Data!A:L, 8) * VLOOKUP(AA280, NPC_Scaling_Values!A:N, 7),0)</f>
        <v>210</v>
      </c>
      <c r="H280" s="5">
        <f>ROUND( VLOOKUP(Z280, NPC_Raw_Data!A:L, 9) * VLOOKUP(AA280, NPC_Scaling_Values!A:N, 8),0)</f>
        <v>225</v>
      </c>
      <c r="I280" s="5">
        <v>0.0</v>
      </c>
      <c r="J280" s="5">
        <v>0.0</v>
      </c>
      <c r="K280" s="5">
        <v>0.0</v>
      </c>
      <c r="L280" s="5">
        <f>ROUND( VLOOKUP(Z280, NPC_Raw_Data!A:O, 13),0)</f>
        <v>999</v>
      </c>
      <c r="M280" s="5">
        <f>ROUND( VLOOKUP(Z280, NPC_Raw_Data!A:O, 14),0)</f>
        <v>999</v>
      </c>
      <c r="N280" s="5">
        <f>ROUND( VLOOKUP(Z280, NPC_Raw_Data!A:O, 15),0)</f>
        <v>999</v>
      </c>
      <c r="O280" s="5">
        <f>ROUND( VLOOKUP(Z280, NPC_Raw_Data!A:Q, 16) * VLOOKUP(AA280, NPC_Scaling_Values!A:N, 14),0)</f>
        <v>195</v>
      </c>
      <c r="P280" s="2">
        <f>ROUND( VLOOKUP(Z280, NPC_Raw_Data!A:Q, 17) * VLOOKUP(AA280, NPC_Scaling_Values!A:N, 14),0)</f>
        <v>78</v>
      </c>
      <c r="Q280" s="6">
        <f>VLOOKUP(AA280, NPC_Scaling_Values!A:N, 9)</f>
        <v>2.4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452010.0</v>
      </c>
      <c r="AA280" s="1">
        <v>7014.0</v>
      </c>
      <c r="AB280" s="1">
        <v>7414.0</v>
      </c>
      <c r="AC280" s="10">
        <v>5151.0</v>
      </c>
    </row>
    <row r="281">
      <c r="A281" s="9" t="s">
        <v>243</v>
      </c>
      <c r="B281" s="1" t="s">
        <v>37</v>
      </c>
      <c r="C281" s="5">
        <f>ROUND( VLOOKUP(Z281, NPC_Raw_Data!A:D, 4)*VLOOKUP(AA281, NPC_Scaling_Values!A:C, 3) ,0)</f>
        <v>1288</v>
      </c>
      <c r="D281" s="5">
        <f>ROUND( VLOOKUP(Z281, NPC_Raw_Data!A:E, 5)*VLOOKUP(AA281, NPC_Scaling_Values!A:D, 4),0)</f>
        <v>0</v>
      </c>
      <c r="E281" s="5">
        <f>ROUND( VLOOKUP(Z281, NPC_Raw_Data!A:L, 6) * VLOOKUP(AA281, NPC_Scaling_Values!A:N, 5),0)</f>
        <v>300</v>
      </c>
      <c r="F281" s="5">
        <f>ROUND( VLOOKUP(Z281, NPC_Raw_Data!A:L, 7) * VLOOKUP(AA281, NPC_Scaling_Values!A:N, 6),0)</f>
        <v>240</v>
      </c>
      <c r="G281" s="5">
        <f>ROUND( VLOOKUP(Z281, NPC_Raw_Data!A:L, 8) * VLOOKUP(AA281, NPC_Scaling_Values!A:N, 7),0)</f>
        <v>210</v>
      </c>
      <c r="H281" s="5">
        <f>ROUND( VLOOKUP(Z281, NPC_Raw_Data!A:L, 9) * VLOOKUP(AA281, NPC_Scaling_Values!A:N, 8),0)</f>
        <v>150</v>
      </c>
      <c r="I281" s="5">
        <v>0.0</v>
      </c>
      <c r="J281" s="5">
        <v>0.0</v>
      </c>
      <c r="K281" s="5">
        <v>0.0</v>
      </c>
      <c r="L281" s="5">
        <f>ROUND( VLOOKUP(Z281, NPC_Raw_Data!A:O, 13),0)</f>
        <v>999</v>
      </c>
      <c r="M281" s="5">
        <f>ROUND( VLOOKUP(Z281, NPC_Raw_Data!A:O, 14),0)</f>
        <v>999</v>
      </c>
      <c r="N281" s="5">
        <f>ROUND( VLOOKUP(Z281, NPC_Raw_Data!A:O, 15),0)</f>
        <v>999</v>
      </c>
      <c r="O281" s="5">
        <f>ROUND( VLOOKUP(Z281, NPC_Raw_Data!A:Q, 16) * VLOOKUP(AA281, NPC_Scaling_Values!A:N, 14),0)</f>
        <v>174</v>
      </c>
      <c r="P281" s="2">
        <f>ROUND( VLOOKUP(Z281, NPC_Raw_Data!A:Q, 17) * VLOOKUP(AA281, NPC_Scaling_Values!A:N, 14),0)</f>
        <v>70</v>
      </c>
      <c r="Q281" s="6">
        <f>VLOOKUP(AA281, NPC_Scaling_Values!A:N, 9)</f>
        <v>2.2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345000.0</v>
      </c>
      <c r="AA281" s="1">
        <v>7012.0</v>
      </c>
      <c r="AB281" s="1">
        <v>7412.0</v>
      </c>
      <c r="AC281" s="8">
        <v>0.0</v>
      </c>
    </row>
    <row r="282">
      <c r="A282" s="1" t="s">
        <v>111</v>
      </c>
      <c r="B282" s="1" t="s">
        <v>97</v>
      </c>
      <c r="C282" s="5">
        <f>ROUND( VLOOKUP(Z282, NPC_Raw_Data!A:D, 4)*VLOOKUP(AA282, NPC_Scaling_Values!A:C, 3) ,0)</f>
        <v>126</v>
      </c>
      <c r="D282" s="5">
        <f>ROUND( VLOOKUP(Z282, NPC_Raw_Data!A:E, 5)*VLOOKUP(AA282, NPC_Scaling_Values!A:D, 4),0)</f>
        <v>100</v>
      </c>
      <c r="E282" s="5">
        <f>ROUND( VLOOKUP(Z282, NPC_Raw_Data!A:L, 6) * VLOOKUP(AA282, NPC_Scaling_Values!A:N, 5),0)</f>
        <v>301</v>
      </c>
      <c r="F282" s="5">
        <f>ROUND( VLOOKUP(Z282, NPC_Raw_Data!A:L, 7) * VLOOKUP(AA282, NPC_Scaling_Values!A:N, 6),0)</f>
        <v>227</v>
      </c>
      <c r="G282" s="5">
        <f>ROUND( VLOOKUP(Z282, NPC_Raw_Data!A:L, 8) * VLOOKUP(AA282, NPC_Scaling_Values!A:N, 7),0)</f>
        <v>210</v>
      </c>
      <c r="H282" s="5">
        <f>ROUND( VLOOKUP(Z282, NPC_Raw_Data!A:L, 9) * VLOOKUP(AA282, NPC_Scaling_Values!A:N, 8),0)</f>
        <v>301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14),0)</f>
        <v>130</v>
      </c>
      <c r="P282" s="2">
        <f>ROUND( VLOOKUP(Z282, NPC_Raw_Data!A:Q, 17) * VLOOKUP(AA282, NPC_Scaling_Values!A:N, 14),0)</f>
        <v>52</v>
      </c>
      <c r="Q282" s="6">
        <f>VLOOKUP(AA282, NPC_Scaling_Values!A:N, 9)</f>
        <v>1.7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349106.0</v>
      </c>
      <c r="AA282" s="1">
        <v>7007.0</v>
      </c>
      <c r="AB282" s="1">
        <v>7407.0</v>
      </c>
      <c r="AC282" s="8">
        <v>0.0</v>
      </c>
    </row>
    <row r="283">
      <c r="A283" s="1" t="s">
        <v>112</v>
      </c>
      <c r="B283" s="2" t="s">
        <v>97</v>
      </c>
      <c r="C283" s="5">
        <f>ROUND( VLOOKUP(Z283, NPC_Raw_Data!A:D, 4)*VLOOKUP(AA283, NPC_Scaling_Values!A:C, 3) ,0)</f>
        <v>126</v>
      </c>
      <c r="D283" s="5">
        <f>ROUND( VLOOKUP(Z283, NPC_Raw_Data!A:E, 5)*VLOOKUP(AA283, NPC_Scaling_Values!A:D, 4),0)</f>
        <v>100</v>
      </c>
      <c r="E283" s="5">
        <f>ROUND( VLOOKUP(Z283, NPC_Raw_Data!A:L, 6) * VLOOKUP(AA283, NPC_Scaling_Values!A:N, 5),0)</f>
        <v>301</v>
      </c>
      <c r="F283" s="5">
        <f>ROUND( VLOOKUP(Z283, NPC_Raw_Data!A:L, 7) * VLOOKUP(AA283, NPC_Scaling_Values!A:N, 6),0)</f>
        <v>227</v>
      </c>
      <c r="G283" s="5">
        <f>ROUND( VLOOKUP(Z283, NPC_Raw_Data!A:L, 8) * VLOOKUP(AA283, NPC_Scaling_Values!A:N, 7),0)</f>
        <v>210</v>
      </c>
      <c r="H283" s="5">
        <f>ROUND( VLOOKUP(Z283, NPC_Raw_Data!A:L, 9) * VLOOKUP(AA283, NPC_Scaling_Values!A:N, 8),0)</f>
        <v>301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14),0)</f>
        <v>130</v>
      </c>
      <c r="P283" s="2">
        <f>ROUND( VLOOKUP(Z283, NPC_Raw_Data!A:Q, 17) * VLOOKUP(AA283, NPC_Scaling_Values!A:N, 14),0)</f>
        <v>52</v>
      </c>
      <c r="Q283" s="6">
        <f>VLOOKUP(AA283, NPC_Scaling_Values!A:N, 9)</f>
        <v>1.7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349206.0</v>
      </c>
      <c r="AA283" s="1">
        <v>7007.0</v>
      </c>
      <c r="AB283" s="1">
        <v>7407.0</v>
      </c>
      <c r="AC283" s="10">
        <v>7100.0</v>
      </c>
    </row>
    <row r="284">
      <c r="A284" s="1" t="s">
        <v>244</v>
      </c>
      <c r="B284" s="1" t="s">
        <v>48</v>
      </c>
      <c r="C284" s="5">
        <f>ROUND( VLOOKUP(Z284, NPC_Raw_Data!A:D, 4)*VLOOKUP(AA284, NPC_Scaling_Values!A:C, 3) ,0)</f>
        <v>194</v>
      </c>
      <c r="D284" s="5">
        <f>ROUND( VLOOKUP(Z284, NPC_Raw_Data!A:E, 5)*VLOOKUP(AA284, NPC_Scaling_Values!A:D, 4),0)</f>
        <v>800</v>
      </c>
      <c r="E284" s="5">
        <f>ROUND( VLOOKUP(Z284, NPC_Raw_Data!A:L, 6) * VLOOKUP(AA284, NPC_Scaling_Values!A:N, 5),0)</f>
        <v>301</v>
      </c>
      <c r="F284" s="5">
        <f>ROUND( VLOOKUP(Z284, NPC_Raw_Data!A:L, 7) * VLOOKUP(AA284, NPC_Scaling_Values!A:N, 6),0)</f>
        <v>231</v>
      </c>
      <c r="G284" s="5">
        <f>ROUND( VLOOKUP(Z284, NPC_Raw_Data!A:L, 8) * VLOOKUP(AA284, NPC_Scaling_Values!A:N, 7),0)</f>
        <v>204</v>
      </c>
      <c r="H284" s="5">
        <f>ROUND( VLOOKUP(Z284, NPC_Raw_Data!A:L, 9) * VLOOKUP(AA284, NPC_Scaling_Values!A:N, 8),0)</f>
        <v>313</v>
      </c>
      <c r="I284" s="5">
        <v>0.0</v>
      </c>
      <c r="J284" s="5">
        <v>-30.0</v>
      </c>
      <c r="K284" s="5">
        <v>25.0</v>
      </c>
      <c r="L284" s="5">
        <f>ROUND( VLOOKUP(Z284, NPC_Raw_Data!A:O, 13),0)</f>
        <v>999</v>
      </c>
      <c r="M284" s="5">
        <f>ROUND( VLOOKUP(Z284, NPC_Raw_Data!A:O, 14),0)</f>
        <v>999</v>
      </c>
      <c r="N284" s="5">
        <f>ROUND( VLOOKUP(Z284, NPC_Raw_Data!A:O, 15),0)</f>
        <v>999</v>
      </c>
      <c r="O284" s="5">
        <f>ROUND( VLOOKUP(Z284, NPC_Raw_Data!A:Q, 16) * VLOOKUP(AA284, NPC_Scaling_Values!A:N, 14),0)</f>
        <v>130</v>
      </c>
      <c r="P284" s="2">
        <f>ROUND( VLOOKUP(Z284, NPC_Raw_Data!A:Q, 17) * VLOOKUP(AA284, NPC_Scaling_Values!A:N, 14),0)</f>
        <v>52</v>
      </c>
      <c r="Q284" s="6">
        <f>VLOOKUP(AA284, NPC_Scaling_Values!A:N, 9)</f>
        <v>1.7</v>
      </c>
      <c r="R284" s="1">
        <v>1.0</v>
      </c>
      <c r="S284" s="1">
        <v>-1.0</v>
      </c>
      <c r="T284" s="7" t="b">
        <v>1</v>
      </c>
      <c r="U284" s="7" t="b">
        <v>0</v>
      </c>
      <c r="V284" s="7" t="b">
        <v>0</v>
      </c>
      <c r="Z284" s="1">
        <v>291001.0</v>
      </c>
      <c r="AA284" s="1">
        <v>7007.0</v>
      </c>
      <c r="AB284" s="1">
        <v>7407.0</v>
      </c>
      <c r="AC284" s="8">
        <v>0.0</v>
      </c>
    </row>
    <row r="285">
      <c r="A285" s="1" t="s">
        <v>245</v>
      </c>
      <c r="B285" s="1" t="s">
        <v>48</v>
      </c>
      <c r="C285" s="5">
        <f>ROUND( VLOOKUP(Z285, NPC_Raw_Data!A:D, 4)*VLOOKUP(AA285, NPC_Scaling_Values!A:C, 3) ,0)</f>
        <v>286</v>
      </c>
      <c r="D285" s="5">
        <f>ROUND( VLOOKUP(Z285, NPC_Raw_Data!A:E, 5)*VLOOKUP(AA285, NPC_Scaling_Values!A:D, 4),0)</f>
        <v>800</v>
      </c>
      <c r="E285" s="5">
        <f>ROUND( VLOOKUP(Z285, NPC_Raw_Data!A:L, 6) * VLOOKUP(AA285, NPC_Scaling_Values!A:N, 5),0)</f>
        <v>301</v>
      </c>
      <c r="F285" s="5">
        <f>ROUND( VLOOKUP(Z285, NPC_Raw_Data!A:L, 7) * VLOOKUP(AA285, NPC_Scaling_Values!A:N, 6),0)</f>
        <v>231</v>
      </c>
      <c r="G285" s="5">
        <f>ROUND( VLOOKUP(Z285, NPC_Raw_Data!A:L, 8) * VLOOKUP(AA285, NPC_Scaling_Values!A:N, 7),0)</f>
        <v>204</v>
      </c>
      <c r="H285" s="5">
        <f>ROUND( VLOOKUP(Z285, NPC_Raw_Data!A:L, 9) * VLOOKUP(AA285, NPC_Scaling_Values!A:N, 8),0)</f>
        <v>313</v>
      </c>
      <c r="I285" s="5">
        <v>0.0</v>
      </c>
      <c r="J285" s="5">
        <v>-30.0</v>
      </c>
      <c r="K285" s="5">
        <v>25.0</v>
      </c>
      <c r="L285" s="5">
        <f>ROUND( VLOOKUP(Z285, NPC_Raw_Data!A:O, 13),0)</f>
        <v>999</v>
      </c>
      <c r="M285" s="5">
        <f>ROUND( VLOOKUP(Z285, NPC_Raw_Data!A:O, 14),0)</f>
        <v>999</v>
      </c>
      <c r="N285" s="5">
        <f>ROUND( VLOOKUP(Z285, NPC_Raw_Data!A:O, 15),0)</f>
        <v>999</v>
      </c>
      <c r="O285" s="5">
        <f>ROUND( VLOOKUP(Z285, NPC_Raw_Data!A:Q, 16) * VLOOKUP(AA285, NPC_Scaling_Values!A:N, 14),0)</f>
        <v>208</v>
      </c>
      <c r="P285" s="2">
        <f>ROUND( VLOOKUP(Z285, NPC_Raw_Data!A:Q, 17) * VLOOKUP(AA285, NPC_Scaling_Values!A:N, 14),0)</f>
        <v>52</v>
      </c>
      <c r="Q285" s="6">
        <f>VLOOKUP(AA285, NPC_Scaling_Values!A:N, 9)</f>
        <v>1.7</v>
      </c>
      <c r="R285" s="1">
        <v>1.0</v>
      </c>
      <c r="S285" s="1">
        <v>-1.0</v>
      </c>
      <c r="T285" s="7" t="b">
        <v>1</v>
      </c>
      <c r="U285" s="7" t="b">
        <v>0</v>
      </c>
      <c r="V285" s="7" t="b">
        <v>0</v>
      </c>
      <c r="Z285" s="1">
        <v>291002.0</v>
      </c>
      <c r="AA285" s="1">
        <v>7007.0</v>
      </c>
      <c r="AB285" s="1">
        <v>7407.0</v>
      </c>
      <c r="AC285" s="8">
        <v>0.0</v>
      </c>
    </row>
    <row r="286">
      <c r="A286" s="1" t="s">
        <v>246</v>
      </c>
      <c r="B286" s="1" t="s">
        <v>30</v>
      </c>
      <c r="C286" s="5">
        <f>ROUND( VLOOKUP(Z286, NPC_Raw_Data!A:D, 4)*VLOOKUP(AA286, NPC_Scaling_Values!A:C, 3) ,0)</f>
        <v>1255</v>
      </c>
      <c r="D286" s="5">
        <f>ROUND( VLOOKUP(Z286, NPC_Raw_Data!A:E, 5)*VLOOKUP(AA286, NPC_Scaling_Values!A:D, 4),0)</f>
        <v>400</v>
      </c>
      <c r="E286" s="5">
        <f>ROUND( VLOOKUP(Z286, NPC_Raw_Data!A:L, 6) * VLOOKUP(AA286, NPC_Scaling_Values!A:N, 5),0)</f>
        <v>306</v>
      </c>
      <c r="F286" s="5">
        <f>ROUND( VLOOKUP(Z286, NPC_Raw_Data!A:L, 7) * VLOOKUP(AA286, NPC_Scaling_Values!A:N, 6),0)</f>
        <v>384</v>
      </c>
      <c r="G286" s="5">
        <f>ROUND( VLOOKUP(Z286, NPC_Raw_Data!A:L, 8) * VLOOKUP(AA286, NPC_Scaling_Values!A:N, 7),0)</f>
        <v>183</v>
      </c>
      <c r="H286" s="5">
        <f>ROUND( VLOOKUP(Z286, NPC_Raw_Data!A:L, 9) * VLOOKUP(AA286, NPC_Scaling_Values!A:N, 8),0)</f>
        <v>246</v>
      </c>
      <c r="I286" s="5">
        <v>0.0</v>
      </c>
      <c r="J286" s="5">
        <v>0.0</v>
      </c>
      <c r="K286" s="5">
        <v>0.0</v>
      </c>
      <c r="L286" s="5">
        <f>ROUND( VLOOKUP(Z286, NPC_Raw_Data!A:O, 13),0)</f>
        <v>999</v>
      </c>
      <c r="M286" s="5">
        <f>ROUND( VLOOKUP(Z286, NPC_Raw_Data!A:O, 14),0)</f>
        <v>999</v>
      </c>
      <c r="N286" s="5">
        <f>ROUND( VLOOKUP(Z286, NPC_Raw_Data!A:O, 15),0)</f>
        <v>999</v>
      </c>
      <c r="O286" s="5">
        <f>ROUND( VLOOKUP(Z286, NPC_Raw_Data!A:Q, 16) * VLOOKUP(AA286, NPC_Scaling_Values!A:N, 14),0)</f>
        <v>195</v>
      </c>
      <c r="P286" s="2">
        <f>ROUND( VLOOKUP(Z286, NPC_Raw_Data!A:Q, 17) * VLOOKUP(AA286, NPC_Scaling_Values!A:N, 14),0)</f>
        <v>78</v>
      </c>
      <c r="Q286" s="6">
        <f>VLOOKUP(AA286, NPC_Scaling_Values!A:N, 9)</f>
        <v>2.4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323001.0</v>
      </c>
      <c r="AA286" s="1">
        <v>7014.0</v>
      </c>
      <c r="AB286" s="1">
        <v>7414.0</v>
      </c>
      <c r="AC286" s="8">
        <v>0.0</v>
      </c>
    </row>
    <row r="287">
      <c r="A287" s="9" t="s">
        <v>247</v>
      </c>
      <c r="B287" s="1" t="s">
        <v>41</v>
      </c>
      <c r="C287" s="5">
        <f>ROUND( VLOOKUP(Z287, NPC_Raw_Data!A:D, 4)*VLOOKUP(AA287, NPC_Scaling_Values!A:C, 3) ,0)</f>
        <v>930</v>
      </c>
      <c r="D287" s="5">
        <f>ROUND( VLOOKUP(Z287, NPC_Raw_Data!A:E, 5)*VLOOKUP(AA287, NPC_Scaling_Values!A:D, 4),0)</f>
        <v>1000</v>
      </c>
      <c r="E287" s="5">
        <f>ROUND( VLOOKUP(Z287, NPC_Raw_Data!A:L, 6) * VLOOKUP(AA287, NPC_Scaling_Values!A:N, 5),0)</f>
        <v>306</v>
      </c>
      <c r="F287" s="5">
        <f>ROUND( VLOOKUP(Z287, NPC_Raw_Data!A:L, 7) * VLOOKUP(AA287, NPC_Scaling_Values!A:N, 6),0)</f>
        <v>231</v>
      </c>
      <c r="G287" s="5">
        <f>ROUND( VLOOKUP(Z287, NPC_Raw_Data!A:L, 8) * VLOOKUP(AA287, NPC_Scaling_Values!A:N, 7),0)</f>
        <v>183</v>
      </c>
      <c r="H287" s="5">
        <f>ROUND( VLOOKUP(Z287, NPC_Raw_Data!A:L, 9) * VLOOKUP(AA287, NPC_Scaling_Values!A:N, 8),0)</f>
        <v>231</v>
      </c>
      <c r="I287" s="5">
        <v>-25.0</v>
      </c>
      <c r="J287" s="5">
        <v>0.0</v>
      </c>
      <c r="K287" s="5">
        <v>0.0</v>
      </c>
      <c r="L287" s="5">
        <f>ROUND( VLOOKUP(Z287, NPC_Raw_Data!A:O, 13),0)</f>
        <v>120</v>
      </c>
      <c r="M287" s="5">
        <f>ROUND( VLOOKUP(Z287, NPC_Raw_Data!A:O, 14),0)</f>
        <v>120</v>
      </c>
      <c r="N287" s="5">
        <f>ROUND( VLOOKUP(Z287, NPC_Raw_Data!A:O, 15),0)</f>
        <v>73</v>
      </c>
      <c r="O287" s="5">
        <f>ROUND( VLOOKUP(Z287, NPC_Raw_Data!A:Q, 16) * VLOOKUP(AA287, NPC_Scaling_Values!A:N, 14),0)</f>
        <v>195</v>
      </c>
      <c r="P287" s="2">
        <f>ROUND( VLOOKUP(Z287, NPC_Raw_Data!A:Q, 17) * VLOOKUP(AA287, NPC_Scaling_Values!A:N, 14),0)</f>
        <v>78</v>
      </c>
      <c r="Q287" s="6">
        <f>VLOOKUP(AA287, NPC_Scaling_Values!A:N, 9)</f>
        <v>2.4</v>
      </c>
      <c r="R287" s="1">
        <v>1.5</v>
      </c>
      <c r="S287" s="1">
        <v>20.0</v>
      </c>
      <c r="T287" s="7" t="b">
        <v>1</v>
      </c>
      <c r="U287" s="7" t="b">
        <v>0</v>
      </c>
      <c r="V287" s="7" t="b">
        <v>0</v>
      </c>
      <c r="Z287" s="1">
        <v>231000.0</v>
      </c>
      <c r="AA287" s="1">
        <v>7014.0</v>
      </c>
      <c r="AB287" s="1">
        <v>7414.0</v>
      </c>
      <c r="AC287" s="8">
        <v>0.0</v>
      </c>
    </row>
    <row r="288">
      <c r="A288" s="9" t="s">
        <v>248</v>
      </c>
      <c r="B288" s="1" t="s">
        <v>39</v>
      </c>
      <c r="C288" s="5">
        <f>ROUND( VLOOKUP(Z288, NPC_Raw_Data!A:D, 4)*VLOOKUP(AA288, NPC_Scaling_Values!A:C, 3) ,0)</f>
        <v>536</v>
      </c>
      <c r="D288" s="5">
        <f>ROUND( VLOOKUP(Z288, NPC_Raw_Data!A:E, 5)*VLOOKUP(AA288, NPC_Scaling_Values!A:D, 4),0)</f>
        <v>1500</v>
      </c>
      <c r="E288" s="5">
        <f>ROUND( VLOOKUP(Z288, NPC_Raw_Data!A:L, 6) * VLOOKUP(AA288, NPC_Scaling_Values!A:N, 5),0)</f>
        <v>308</v>
      </c>
      <c r="F288" s="5">
        <f>ROUND( VLOOKUP(Z288, NPC_Raw_Data!A:L, 7) * VLOOKUP(AA288, NPC_Scaling_Values!A:N, 6),0)</f>
        <v>216</v>
      </c>
      <c r="G288" s="5">
        <f>ROUND( VLOOKUP(Z288, NPC_Raw_Data!A:L, 8) * VLOOKUP(AA288, NPC_Scaling_Values!A:N, 7),0)</f>
        <v>246</v>
      </c>
      <c r="H288" s="5">
        <f>ROUND( VLOOKUP(Z288, NPC_Raw_Data!A:L, 9) * VLOOKUP(AA288, NPC_Scaling_Values!A:N, 8),0)</f>
        <v>246</v>
      </c>
      <c r="I288" s="5">
        <v>25.0</v>
      </c>
      <c r="J288" s="5">
        <v>0.0</v>
      </c>
      <c r="K288" s="5">
        <v>0.0</v>
      </c>
      <c r="L288" s="5">
        <f>ROUND( VLOOKUP(Z288, NPC_Raw_Data!A:O, 13),0)</f>
        <v>116</v>
      </c>
      <c r="M288" s="5">
        <f>ROUND( VLOOKUP(Z288, NPC_Raw_Data!A:O, 14),0)</f>
        <v>116</v>
      </c>
      <c r="N288" s="5">
        <f>ROUND( VLOOKUP(Z288, NPC_Raw_Data!A:O, 15),0)</f>
        <v>116</v>
      </c>
      <c r="O288" s="5">
        <f>ROUND( VLOOKUP(Z288, NPC_Raw_Data!A:Q, 16) * VLOOKUP(AA288, NPC_Scaling_Values!A:N, 14),0)</f>
        <v>154</v>
      </c>
      <c r="P288" s="2">
        <f>ROUND( VLOOKUP(Z288, NPC_Raw_Data!A:Q, 17) * VLOOKUP(AA288, NPC_Scaling_Values!A:N, 14),0)</f>
        <v>62</v>
      </c>
      <c r="Q288" s="6">
        <f>VLOOKUP(AA288, NPC_Scaling_Values!A:N, 9)</f>
        <v>2</v>
      </c>
      <c r="R288" s="1">
        <v>1.0</v>
      </c>
      <c r="S288" s="1">
        <v>-1.0</v>
      </c>
      <c r="T288" s="7" t="b">
        <v>0</v>
      </c>
      <c r="U288" s="7" t="b">
        <v>1</v>
      </c>
      <c r="V288" s="7" t="b">
        <v>0</v>
      </c>
      <c r="Z288" s="1">
        <v>287010.0</v>
      </c>
      <c r="AA288" s="1">
        <v>7010.0</v>
      </c>
      <c r="AB288" s="1">
        <v>7410.0</v>
      </c>
      <c r="AC288" s="8">
        <v>0.0</v>
      </c>
    </row>
    <row r="289">
      <c r="A289" s="9" t="s">
        <v>249</v>
      </c>
      <c r="B289" s="1" t="s">
        <v>39</v>
      </c>
      <c r="C289" s="5">
        <f>ROUND( VLOOKUP(Z289, NPC_Raw_Data!A:D, 4)*VLOOKUP(AA289, NPC_Scaling_Values!A:C, 3) ,0)</f>
        <v>536</v>
      </c>
      <c r="D289" s="5">
        <f>ROUND( VLOOKUP(Z289, NPC_Raw_Data!A:E, 5)*VLOOKUP(AA289, NPC_Scaling_Values!A:D, 4),0)</f>
        <v>1500</v>
      </c>
      <c r="E289" s="5">
        <f>ROUND( VLOOKUP(Z289, NPC_Raw_Data!A:L, 6) * VLOOKUP(AA289, NPC_Scaling_Values!A:N, 5),0)</f>
        <v>308</v>
      </c>
      <c r="F289" s="5">
        <f>ROUND( VLOOKUP(Z289, NPC_Raw_Data!A:L, 7) * VLOOKUP(AA289, NPC_Scaling_Values!A:N, 6),0)</f>
        <v>216</v>
      </c>
      <c r="G289" s="5">
        <f>ROUND( VLOOKUP(Z289, NPC_Raw_Data!A:L, 8) * VLOOKUP(AA289, NPC_Scaling_Values!A:N, 7),0)</f>
        <v>246</v>
      </c>
      <c r="H289" s="5">
        <f>ROUND( VLOOKUP(Z289, NPC_Raw_Data!A:L, 9) * VLOOKUP(AA289, NPC_Scaling_Values!A:N, 8),0)</f>
        <v>246</v>
      </c>
      <c r="I289" s="5">
        <v>25.0</v>
      </c>
      <c r="J289" s="5">
        <v>0.0</v>
      </c>
      <c r="K289" s="5">
        <v>0.0</v>
      </c>
      <c r="L289" s="5">
        <f>ROUND( VLOOKUP(Z289, NPC_Raw_Data!A:O, 13),0)</f>
        <v>116</v>
      </c>
      <c r="M289" s="5">
        <f>ROUND( VLOOKUP(Z289, NPC_Raw_Data!A:O, 14),0)</f>
        <v>116</v>
      </c>
      <c r="N289" s="5">
        <f>ROUND( VLOOKUP(Z289, NPC_Raw_Data!A:O, 15),0)</f>
        <v>116</v>
      </c>
      <c r="O289" s="5">
        <f>ROUND( VLOOKUP(Z289, NPC_Raw_Data!A:Q, 16) * VLOOKUP(AA289, NPC_Scaling_Values!A:N, 14),0)</f>
        <v>154</v>
      </c>
      <c r="P289" s="2">
        <f>ROUND( VLOOKUP(Z289, NPC_Raw_Data!A:Q, 17) * VLOOKUP(AA289, NPC_Scaling_Values!A:N, 14),0)</f>
        <v>62</v>
      </c>
      <c r="Q289" s="6">
        <f>VLOOKUP(AA289, NPC_Scaling_Values!A:N, 9)</f>
        <v>2</v>
      </c>
      <c r="R289" s="1">
        <v>1.0</v>
      </c>
      <c r="S289" s="1">
        <v>-1.0</v>
      </c>
      <c r="T289" s="7" t="b">
        <v>0</v>
      </c>
      <c r="U289" s="7" t="b">
        <v>1</v>
      </c>
      <c r="V289" s="7" t="b">
        <v>0</v>
      </c>
      <c r="Z289" s="1">
        <v>287011.0</v>
      </c>
      <c r="AA289" s="1">
        <v>7010.0</v>
      </c>
      <c r="AB289" s="1">
        <v>7410.0</v>
      </c>
      <c r="AC289" s="10">
        <v>7100.0</v>
      </c>
    </row>
    <row r="290">
      <c r="A290" s="1" t="s">
        <v>250</v>
      </c>
      <c r="B290" s="1" t="s">
        <v>49</v>
      </c>
      <c r="C290" s="5">
        <f>ROUND( VLOOKUP(Z290, NPC_Raw_Data!A:D, 4)*VLOOKUP(AA290, NPC_Scaling_Values!A:C, 3) ,0)</f>
        <v>526</v>
      </c>
      <c r="D290" s="5">
        <f>ROUND( VLOOKUP(Z290, NPC_Raw_Data!A:E, 5)*VLOOKUP(AA290, NPC_Scaling_Values!A:D, 4),0)</f>
        <v>1200</v>
      </c>
      <c r="E290" s="5">
        <f>ROUND( VLOOKUP(Z290, NPC_Raw_Data!A:L, 6) * VLOOKUP(AA290, NPC_Scaling_Values!A:N, 5),0)</f>
        <v>309</v>
      </c>
      <c r="F290" s="5">
        <f>ROUND( VLOOKUP(Z290, NPC_Raw_Data!A:L, 7) * VLOOKUP(AA290, NPC_Scaling_Values!A:N, 6),0)</f>
        <v>231</v>
      </c>
      <c r="G290" s="5">
        <f>ROUND( VLOOKUP(Z290, NPC_Raw_Data!A:L, 8) * VLOOKUP(AA290, NPC_Scaling_Values!A:N, 7),0)</f>
        <v>200</v>
      </c>
      <c r="H290" s="5">
        <f>ROUND( VLOOKUP(Z290, NPC_Raw_Data!A:L, 9) * VLOOKUP(AA290, NPC_Scaling_Values!A:N, 8),0)</f>
        <v>216</v>
      </c>
      <c r="I290" s="5">
        <v>0.0</v>
      </c>
      <c r="J290" s="5">
        <v>0.0</v>
      </c>
      <c r="K290" s="5">
        <v>0.0</v>
      </c>
      <c r="L290" s="5">
        <f>ROUND( VLOOKUP(Z290, NPC_Raw_Data!A:O, 13),0)</f>
        <v>200</v>
      </c>
      <c r="M290" s="5">
        <f>ROUND( VLOOKUP(Z290, NPC_Raw_Data!A:O, 14),0)</f>
        <v>200</v>
      </c>
      <c r="N290" s="5">
        <f>ROUND( VLOOKUP(Z290, NPC_Raw_Data!A:O, 15),0)</f>
        <v>200</v>
      </c>
      <c r="O290" s="5">
        <f>ROUND( VLOOKUP(Z290, NPC_Raw_Data!A:Q, 16) * VLOOKUP(AA290, NPC_Scaling_Values!A:N, 14),0)</f>
        <v>197</v>
      </c>
      <c r="P290" s="2">
        <f>ROUND( VLOOKUP(Z290, NPC_Raw_Data!A:Q, 17) * VLOOKUP(AA290, NPC_Scaling_Values!A:N, 14),0)</f>
        <v>66</v>
      </c>
      <c r="Q290" s="6">
        <f>VLOOKUP(AA290, NPC_Scaling_Values!A:N, 9)</f>
        <v>2.1</v>
      </c>
      <c r="R290" s="1">
        <v>1.3</v>
      </c>
      <c r="S290" s="1">
        <v>10.0</v>
      </c>
      <c r="T290" s="7" t="b">
        <v>0</v>
      </c>
      <c r="U290" s="7" t="b">
        <v>0</v>
      </c>
      <c r="V290" s="7" t="b">
        <v>1</v>
      </c>
      <c r="Z290" s="1">
        <v>239000.0</v>
      </c>
      <c r="AA290" s="1">
        <v>7011.0</v>
      </c>
      <c r="AB290" s="1">
        <v>7411.0</v>
      </c>
      <c r="AC290" s="8">
        <v>0.0</v>
      </c>
    </row>
    <row r="291">
      <c r="A291" s="1" t="s">
        <v>251</v>
      </c>
      <c r="B291" s="1" t="s">
        <v>49</v>
      </c>
      <c r="C291" s="5">
        <f>ROUND( VLOOKUP(Z291, NPC_Raw_Data!A:D, 4)*VLOOKUP(AA291, NPC_Scaling_Values!A:C, 3) ,0)</f>
        <v>526</v>
      </c>
      <c r="D291" s="5">
        <f>ROUND( VLOOKUP(Z291, NPC_Raw_Data!A:E, 5)*VLOOKUP(AA291, NPC_Scaling_Values!A:D, 4),0)</f>
        <v>1200</v>
      </c>
      <c r="E291" s="5">
        <f>ROUND( VLOOKUP(Z291, NPC_Raw_Data!A:L, 6) * VLOOKUP(AA291, NPC_Scaling_Values!A:N, 5),0)</f>
        <v>309</v>
      </c>
      <c r="F291" s="5">
        <f>ROUND( VLOOKUP(Z291, NPC_Raw_Data!A:L, 7) * VLOOKUP(AA291, NPC_Scaling_Values!A:N, 6),0)</f>
        <v>231</v>
      </c>
      <c r="G291" s="5">
        <f>ROUND( VLOOKUP(Z291, NPC_Raw_Data!A:L, 8) * VLOOKUP(AA291, NPC_Scaling_Values!A:N, 7),0)</f>
        <v>200</v>
      </c>
      <c r="H291" s="5">
        <f>ROUND( VLOOKUP(Z291, NPC_Raw_Data!A:L, 9) * VLOOKUP(AA291, NPC_Scaling_Values!A:N, 8),0)</f>
        <v>216</v>
      </c>
      <c r="I291" s="5">
        <v>0.0</v>
      </c>
      <c r="J291" s="5">
        <v>0.0</v>
      </c>
      <c r="K291" s="5">
        <v>0.0</v>
      </c>
      <c r="L291" s="5">
        <f>ROUND( VLOOKUP(Z291, NPC_Raw_Data!A:O, 13),0)</f>
        <v>200</v>
      </c>
      <c r="M291" s="5">
        <f>ROUND( VLOOKUP(Z291, NPC_Raw_Data!A:O, 14),0)</f>
        <v>200</v>
      </c>
      <c r="N291" s="5">
        <f>ROUND( VLOOKUP(Z291, NPC_Raw_Data!A:O, 15),0)</f>
        <v>200</v>
      </c>
      <c r="O291" s="5">
        <f>ROUND( VLOOKUP(Z291, NPC_Raw_Data!A:Q, 16) * VLOOKUP(AA291, NPC_Scaling_Values!A:N, 14),0)</f>
        <v>197</v>
      </c>
      <c r="P291" s="2">
        <f>ROUND( VLOOKUP(Z291, NPC_Raw_Data!A:Q, 17) * VLOOKUP(AA291, NPC_Scaling_Values!A:N, 14),0)</f>
        <v>66</v>
      </c>
      <c r="Q291" s="6">
        <f>VLOOKUP(AA291, NPC_Scaling_Values!A:N, 9)</f>
        <v>2.1</v>
      </c>
      <c r="R291" s="1">
        <v>1.3</v>
      </c>
      <c r="S291" s="1">
        <v>20.0</v>
      </c>
      <c r="T291" s="7" t="b">
        <v>0</v>
      </c>
      <c r="U291" s="7" t="b">
        <v>0</v>
      </c>
      <c r="V291" s="7" t="b">
        <v>1</v>
      </c>
      <c r="Z291" s="1">
        <v>239003.0</v>
      </c>
      <c r="AA291" s="1">
        <v>7011.0</v>
      </c>
      <c r="AB291" s="1">
        <v>7411.0</v>
      </c>
      <c r="AC291" s="10">
        <v>7100.0</v>
      </c>
    </row>
    <row r="292">
      <c r="A292" s="1" t="s">
        <v>252</v>
      </c>
      <c r="B292" s="1" t="s">
        <v>49</v>
      </c>
      <c r="C292" s="5">
        <f>ROUND( VLOOKUP(Z292, NPC_Raw_Data!A:D, 4)*VLOOKUP(AA292, NPC_Scaling_Values!A:C, 3) ,0)</f>
        <v>339</v>
      </c>
      <c r="D292" s="5">
        <f>ROUND( VLOOKUP(Z292, NPC_Raw_Data!A:E, 5)*VLOOKUP(AA292, NPC_Scaling_Values!A:D, 4),0)</f>
        <v>500</v>
      </c>
      <c r="E292" s="5">
        <f>ROUND( VLOOKUP(Z292, NPC_Raw_Data!A:L, 6) * VLOOKUP(AA292, NPC_Scaling_Values!A:N, 5),0)</f>
        <v>312</v>
      </c>
      <c r="F292" s="5">
        <f>ROUND( VLOOKUP(Z292, NPC_Raw_Data!A:L, 7) * VLOOKUP(AA292, NPC_Scaling_Values!A:N, 6),0)</f>
        <v>0</v>
      </c>
      <c r="G292" s="5">
        <f>ROUND( VLOOKUP(Z292, NPC_Raw_Data!A:L, 8) * VLOOKUP(AA292, NPC_Scaling_Values!A:N, 7),0)</f>
        <v>0</v>
      </c>
      <c r="H292" s="5">
        <f>ROUND( VLOOKUP(Z292, NPC_Raw_Data!A:L, 9) * VLOOKUP(AA292, NPC_Scaling_Values!A:N, 8),0)</f>
        <v>0</v>
      </c>
      <c r="I292" s="5">
        <v>0.0</v>
      </c>
      <c r="J292" s="5">
        <v>0.0</v>
      </c>
      <c r="K292" s="5">
        <v>0.0</v>
      </c>
      <c r="L292" s="5">
        <f>ROUND( VLOOKUP(Z292, NPC_Raw_Data!A:O, 13),0)</f>
        <v>200</v>
      </c>
      <c r="M292" s="5">
        <f>ROUND( VLOOKUP(Z292, NPC_Raw_Data!A:O, 14),0)</f>
        <v>200</v>
      </c>
      <c r="N292" s="5">
        <f>ROUND( VLOOKUP(Z292, NPC_Raw_Data!A:O, 15),0)</f>
        <v>200</v>
      </c>
      <c r="O292" s="5">
        <f>ROUND( VLOOKUP(Z292, NPC_Raw_Data!A:Q, 16) * VLOOKUP(AA292, NPC_Scaling_Values!A:N, 14),0)</f>
        <v>164</v>
      </c>
      <c r="P292" s="2">
        <f>ROUND( VLOOKUP(Z292, NPC_Raw_Data!A:Q, 17) * VLOOKUP(AA292, NPC_Scaling_Values!A:N, 14),0)</f>
        <v>66</v>
      </c>
      <c r="Q292" s="6">
        <f>VLOOKUP(AA292, NPC_Scaling_Values!A:N, 9)</f>
        <v>2.1</v>
      </c>
      <c r="R292" s="1">
        <v>3.0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352005.0</v>
      </c>
      <c r="AA292" s="1">
        <v>7011.0</v>
      </c>
      <c r="AB292" s="1">
        <v>7411.0</v>
      </c>
      <c r="AC292" s="8">
        <v>0.0</v>
      </c>
    </row>
    <row r="293">
      <c r="A293" s="1" t="s">
        <v>253</v>
      </c>
      <c r="B293" s="1" t="s">
        <v>27</v>
      </c>
      <c r="C293" s="5">
        <f>ROUND( VLOOKUP(Z293, NPC_Raw_Data!A:D, 4)*VLOOKUP(AA293, NPC_Scaling_Values!A:C, 3) ,0)</f>
        <v>307</v>
      </c>
      <c r="D293" s="5">
        <f>ROUND( VLOOKUP(Z293, NPC_Raw_Data!A:E, 5)*VLOOKUP(AA293, NPC_Scaling_Values!A:D, 4),0)</f>
        <v>750</v>
      </c>
      <c r="E293" s="5">
        <f>ROUND( VLOOKUP(Z293, NPC_Raw_Data!A:L, 6) * VLOOKUP(AA293, NPC_Scaling_Values!A:N, 5),0)</f>
        <v>315</v>
      </c>
      <c r="F293" s="5">
        <f>ROUND( VLOOKUP(Z293, NPC_Raw_Data!A:L, 7) * VLOOKUP(AA293, NPC_Scaling_Values!A:N, 6),0)</f>
        <v>302</v>
      </c>
      <c r="G293" s="5">
        <f>ROUND( VLOOKUP(Z293, NPC_Raw_Data!A:L, 8) * VLOOKUP(AA293, NPC_Scaling_Values!A:N, 7),0)</f>
        <v>226</v>
      </c>
      <c r="H293" s="5">
        <f>ROUND( VLOOKUP(Z293, NPC_Raw_Data!A:L, 9) * VLOOKUP(AA293, NPC_Scaling_Values!A:N, 8),0)</f>
        <v>43</v>
      </c>
      <c r="I293" s="5">
        <v>25.0</v>
      </c>
      <c r="J293" s="5">
        <v>-30.0</v>
      </c>
      <c r="K293" s="5">
        <v>0.0</v>
      </c>
      <c r="L293" s="5">
        <f>ROUND( VLOOKUP(Z293, NPC_Raw_Data!A:O, 13),0)</f>
        <v>75</v>
      </c>
      <c r="M293" s="5">
        <f>ROUND( VLOOKUP(Z293, NPC_Raw_Data!A:O, 14),0)</f>
        <v>75</v>
      </c>
      <c r="N293" s="5">
        <f>ROUND( VLOOKUP(Z293, NPC_Raw_Data!A:O, 15),0)</f>
        <v>999</v>
      </c>
      <c r="O293" s="5">
        <f>ROUND( VLOOKUP(Z293, NPC_Raw_Data!A:Q, 16) * VLOOKUP(AA293, NPC_Scaling_Values!A:N, 14),0)</f>
        <v>106</v>
      </c>
      <c r="P293" s="2">
        <f>ROUND( VLOOKUP(Z293, NPC_Raw_Data!A:Q, 17) * VLOOKUP(AA293, NPC_Scaling_Values!A:N, 14),0)</f>
        <v>42</v>
      </c>
      <c r="Q293" s="6">
        <f>VLOOKUP(AA293, NPC_Scaling_Values!A:N, 9)</f>
        <v>1.25</v>
      </c>
      <c r="R293" s="1">
        <v>3.0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346000.0</v>
      </c>
      <c r="AA293" s="1">
        <v>7003.0</v>
      </c>
      <c r="AB293" s="1">
        <v>7403.0</v>
      </c>
      <c r="AC293" s="8">
        <v>0.0</v>
      </c>
    </row>
    <row r="294">
      <c r="A294" s="1" t="s">
        <v>254</v>
      </c>
      <c r="B294" s="1" t="s">
        <v>128</v>
      </c>
      <c r="C294" s="5">
        <f>ROUND( VLOOKUP(Z294, NPC_Raw_Data!A:D, 4)*VLOOKUP(AA294, NPC_Scaling_Values!A:C, 3) ,0)</f>
        <v>746</v>
      </c>
      <c r="D294" s="5">
        <f>ROUND( VLOOKUP(Z294, NPC_Raw_Data!A:E, 5)*VLOOKUP(AA294, NPC_Scaling_Values!A:D, 4),0)</f>
        <v>1200</v>
      </c>
      <c r="E294" s="5">
        <f>ROUND( VLOOKUP(Z294, NPC_Raw_Data!A:L, 6) * VLOOKUP(AA294, NPC_Scaling_Values!A:N, 5),0)</f>
        <v>315</v>
      </c>
      <c r="F294" s="5">
        <f>ROUND( VLOOKUP(Z294, NPC_Raw_Data!A:L, 7) * VLOOKUP(AA294, NPC_Scaling_Values!A:N, 6),0)</f>
        <v>209</v>
      </c>
      <c r="G294" s="5">
        <f>ROUND( VLOOKUP(Z294, NPC_Raw_Data!A:L, 8) * VLOOKUP(AA294, NPC_Scaling_Values!A:N, 7),0)</f>
        <v>234</v>
      </c>
      <c r="H294" s="5">
        <f>ROUND( VLOOKUP(Z294, NPC_Raw_Data!A:L, 9) * VLOOKUP(AA294, NPC_Scaling_Values!A:N, 8),0)</f>
        <v>261</v>
      </c>
      <c r="I294" s="5">
        <v>0.0</v>
      </c>
      <c r="J294" s="5">
        <v>0.0</v>
      </c>
      <c r="K294" s="5">
        <v>0.0</v>
      </c>
      <c r="L294" s="5">
        <f>ROUND( VLOOKUP(Z294, NPC_Raw_Data!A:O, 13),0)</f>
        <v>145</v>
      </c>
      <c r="M294" s="5">
        <f>ROUND( VLOOKUP(Z294, NPC_Raw_Data!A:O, 14),0)</f>
        <v>145</v>
      </c>
      <c r="N294" s="5">
        <f>ROUND( VLOOKUP(Z294, NPC_Raw_Data!A:O, 15),0)</f>
        <v>245</v>
      </c>
      <c r="O294" s="5">
        <f>ROUND( VLOOKUP(Z294, NPC_Raw_Data!A:Q, 16) * VLOOKUP(AA294, NPC_Scaling_Values!A:N, 14),0)</f>
        <v>246</v>
      </c>
      <c r="P294" s="2">
        <f>ROUND( VLOOKUP(Z294, NPC_Raw_Data!A:Q, 17) * VLOOKUP(AA294, NPC_Scaling_Values!A:N, 14),0)</f>
        <v>62</v>
      </c>
      <c r="Q294" s="6">
        <f>VLOOKUP(AA294, NPC_Scaling_Values!A:N, 9)</f>
        <v>2</v>
      </c>
      <c r="R294" s="1">
        <v>1.1</v>
      </c>
      <c r="S294" s="1">
        <v>-1.0</v>
      </c>
      <c r="T294" s="7" t="b">
        <v>0</v>
      </c>
      <c r="U294" s="7" t="b">
        <v>1</v>
      </c>
      <c r="V294" s="7" t="b">
        <v>0</v>
      </c>
      <c r="Z294" s="1">
        <v>279070.0</v>
      </c>
      <c r="AA294" s="1">
        <v>7010.0</v>
      </c>
      <c r="AB294" s="1">
        <v>7410.0</v>
      </c>
      <c r="AC294" s="8">
        <v>0.0</v>
      </c>
    </row>
    <row r="295">
      <c r="A295" s="9" t="s">
        <v>255</v>
      </c>
      <c r="B295" s="1" t="s">
        <v>91</v>
      </c>
      <c r="C295" s="5">
        <f>ROUND( VLOOKUP(Z295, NPC_Raw_Data!A:D, 4)*VLOOKUP(AA295, NPC_Scaling_Values!A:C, 3) ,0)</f>
        <v>4200</v>
      </c>
      <c r="D295" s="5">
        <f>ROUND( VLOOKUP(Z295, NPC_Raw_Data!A:E, 5)*VLOOKUP(AA295, NPC_Scaling_Values!A:D, 4),0)</f>
        <v>20000</v>
      </c>
      <c r="E295" s="5">
        <f>ROUND( VLOOKUP(Z295, NPC_Raw_Data!A:L, 6) * VLOOKUP(AA295, NPC_Scaling_Values!A:N, 5),0)</f>
        <v>315</v>
      </c>
      <c r="F295" s="5">
        <f>ROUND( VLOOKUP(Z295, NPC_Raw_Data!A:L, 7) * VLOOKUP(AA295, NPC_Scaling_Values!A:N, 6),0)</f>
        <v>220</v>
      </c>
      <c r="G295" s="5">
        <f>ROUND( VLOOKUP(Z295, NPC_Raw_Data!A:L, 8) * VLOOKUP(AA295, NPC_Scaling_Values!A:N, 7),0)</f>
        <v>28597</v>
      </c>
      <c r="H295" s="5">
        <f>ROUND( VLOOKUP(Z295, NPC_Raw_Data!A:L, 9) * VLOOKUP(AA295, NPC_Scaling_Values!A:N, 8),0)</f>
        <v>252</v>
      </c>
      <c r="I295" s="5">
        <v>0.0</v>
      </c>
      <c r="J295" s="5">
        <v>0.0</v>
      </c>
      <c r="K295" s="5">
        <v>0.0</v>
      </c>
      <c r="L295" s="5">
        <f>ROUND( VLOOKUP(Z295, NPC_Raw_Data!A:O, 13),0)</f>
        <v>999</v>
      </c>
      <c r="M295" s="5">
        <f>ROUND( VLOOKUP(Z295, NPC_Raw_Data!A:O, 14),0)</f>
        <v>999</v>
      </c>
      <c r="N295" s="5">
        <f>ROUND( VLOOKUP(Z295, NPC_Raw_Data!A:O, 15),0)</f>
        <v>999</v>
      </c>
      <c r="O295" s="5">
        <f>ROUND( VLOOKUP(Z295, NPC_Raw_Data!A:Q, 16) * VLOOKUP(AA295, NPC_Scaling_Values!A:N, 14),0)</f>
        <v>184</v>
      </c>
      <c r="P295" s="2">
        <f>ROUND( VLOOKUP(Z295, NPC_Raw_Data!A:Q, 17) * VLOOKUP(AA295, NPC_Scaling_Values!A:N, 14),0)</f>
        <v>74</v>
      </c>
      <c r="Q295" s="6">
        <f>VLOOKUP(AA295, NPC_Scaling_Values!A:N, 9)</f>
        <v>2.3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525000.0</v>
      </c>
      <c r="AA295" s="1">
        <v>7013.0</v>
      </c>
      <c r="AB295" s="1">
        <v>7413.0</v>
      </c>
      <c r="AC295" s="10">
        <v>5132.0</v>
      </c>
    </row>
    <row r="296">
      <c r="A296" s="1" t="s">
        <v>256</v>
      </c>
      <c r="B296" s="1" t="s">
        <v>39</v>
      </c>
      <c r="C296" s="5">
        <f>ROUND( VLOOKUP(Z296, NPC_Raw_Data!A:D, 4)*VLOOKUP(AA296, NPC_Scaling_Values!A:C, 3) ,0)</f>
        <v>464</v>
      </c>
      <c r="D296" s="5">
        <f>ROUND( VLOOKUP(Z296, NPC_Raw_Data!A:E, 5)*VLOOKUP(AA296, NPC_Scaling_Values!A:D, 4),0)</f>
        <v>1000</v>
      </c>
      <c r="E296" s="5">
        <f>ROUND( VLOOKUP(Z296, NPC_Raw_Data!A:L, 6) * VLOOKUP(AA296, NPC_Scaling_Values!A:N, 5),0)</f>
        <v>315</v>
      </c>
      <c r="F296" s="5">
        <f>ROUND( VLOOKUP(Z296, NPC_Raw_Data!A:L, 7) * VLOOKUP(AA296, NPC_Scaling_Values!A:N, 6),0)</f>
        <v>251</v>
      </c>
      <c r="G296" s="5">
        <f>ROUND( VLOOKUP(Z296, NPC_Raw_Data!A:L, 8) * VLOOKUP(AA296, NPC_Scaling_Values!A:N, 7),0)</f>
        <v>212</v>
      </c>
      <c r="H296" s="5">
        <f>ROUND( VLOOKUP(Z296, NPC_Raw_Data!A:L, 9) * VLOOKUP(AA296, NPC_Scaling_Values!A:N, 8),0)</f>
        <v>315</v>
      </c>
      <c r="I296" s="5">
        <v>25.0</v>
      </c>
      <c r="J296" s="5">
        <v>0.0</v>
      </c>
      <c r="K296" s="5">
        <v>0.0</v>
      </c>
      <c r="L296" s="5">
        <f>ROUND( VLOOKUP(Z296, NPC_Raw_Data!A:O, 13),0)</f>
        <v>95</v>
      </c>
      <c r="M296" s="5">
        <f>ROUND( VLOOKUP(Z296, NPC_Raw_Data!A:O, 14),0)</f>
        <v>95</v>
      </c>
      <c r="N296" s="5">
        <f>ROUND( VLOOKUP(Z296, NPC_Raw_Data!A:O, 15),0)</f>
        <v>160</v>
      </c>
      <c r="O296" s="5">
        <f>ROUND( VLOOKUP(Z296, NPC_Raw_Data!A:Q, 16) * VLOOKUP(AA296, NPC_Scaling_Values!A:N, 14),0)</f>
        <v>246</v>
      </c>
      <c r="P296" s="2">
        <f>ROUND( VLOOKUP(Z296, NPC_Raw_Data!A:Q, 17) * VLOOKUP(AA296, NPC_Scaling_Values!A:N, 14),0)</f>
        <v>62</v>
      </c>
      <c r="Q296" s="6">
        <f>VLOOKUP(AA296, NPC_Scaling_Values!A:N, 9)</f>
        <v>2</v>
      </c>
      <c r="R296" s="1">
        <v>1.1</v>
      </c>
      <c r="S296" s="1">
        <v>-1.0</v>
      </c>
      <c r="T296" s="7" t="b">
        <v>0</v>
      </c>
      <c r="U296" s="7" t="b">
        <v>1</v>
      </c>
      <c r="V296" s="7" t="b">
        <v>0</v>
      </c>
      <c r="Z296" s="1">
        <v>241000.0</v>
      </c>
      <c r="AA296" s="1">
        <v>7010.0</v>
      </c>
      <c r="AB296" s="1">
        <v>7410.0</v>
      </c>
      <c r="AC296" s="8">
        <v>0.0</v>
      </c>
    </row>
    <row r="297">
      <c r="A297" s="1" t="s">
        <v>257</v>
      </c>
      <c r="B297" s="1" t="s">
        <v>39</v>
      </c>
      <c r="C297" s="5">
        <f>ROUND( VLOOKUP(Z297, NPC_Raw_Data!A:D, 4)*VLOOKUP(AA297, NPC_Scaling_Values!A:C, 3) ,0)</f>
        <v>464</v>
      </c>
      <c r="D297" s="5">
        <f>ROUND( VLOOKUP(Z297, NPC_Raw_Data!A:E, 5)*VLOOKUP(AA297, NPC_Scaling_Values!A:D, 4),0)</f>
        <v>1000</v>
      </c>
      <c r="E297" s="5">
        <f>ROUND( VLOOKUP(Z297, NPC_Raw_Data!A:L, 6) * VLOOKUP(AA297, NPC_Scaling_Values!A:N, 5),0)</f>
        <v>315</v>
      </c>
      <c r="F297" s="5">
        <f>ROUND( VLOOKUP(Z297, NPC_Raw_Data!A:L, 7) * VLOOKUP(AA297, NPC_Scaling_Values!A:N, 6),0)</f>
        <v>251</v>
      </c>
      <c r="G297" s="5">
        <f>ROUND( VLOOKUP(Z297, NPC_Raw_Data!A:L, 8) * VLOOKUP(AA297, NPC_Scaling_Values!A:N, 7),0)</f>
        <v>212</v>
      </c>
      <c r="H297" s="5">
        <f>ROUND( VLOOKUP(Z297, NPC_Raw_Data!A:L, 9) * VLOOKUP(AA297, NPC_Scaling_Values!A:N, 8),0)</f>
        <v>315</v>
      </c>
      <c r="I297" s="5">
        <v>25.0</v>
      </c>
      <c r="J297" s="5">
        <v>0.0</v>
      </c>
      <c r="K297" s="5">
        <v>0.0</v>
      </c>
      <c r="L297" s="5">
        <f>ROUND( VLOOKUP(Z297, NPC_Raw_Data!A:O, 13),0)</f>
        <v>95</v>
      </c>
      <c r="M297" s="5">
        <f>ROUND( VLOOKUP(Z297, NPC_Raw_Data!A:O, 14),0)</f>
        <v>95</v>
      </c>
      <c r="N297" s="5">
        <f>ROUND( VLOOKUP(Z297, NPC_Raw_Data!A:O, 15),0)</f>
        <v>160</v>
      </c>
      <c r="O297" s="5">
        <f>ROUND( VLOOKUP(Z297, NPC_Raw_Data!A:Q, 16) * VLOOKUP(AA297, NPC_Scaling_Values!A:N, 14),0)</f>
        <v>246</v>
      </c>
      <c r="P297" s="2">
        <f>ROUND( VLOOKUP(Z297, NPC_Raw_Data!A:Q, 17) * VLOOKUP(AA297, NPC_Scaling_Values!A:N, 14),0)</f>
        <v>62</v>
      </c>
      <c r="Q297" s="6">
        <f>VLOOKUP(AA297, NPC_Scaling_Values!A:N, 9)</f>
        <v>2</v>
      </c>
      <c r="R297" s="1">
        <v>1.1</v>
      </c>
      <c r="S297" s="1">
        <v>-1.0</v>
      </c>
      <c r="T297" s="7" t="b">
        <v>0</v>
      </c>
      <c r="U297" s="7" t="b">
        <v>1</v>
      </c>
      <c r="V297" s="7" t="b">
        <v>0</v>
      </c>
      <c r="Z297" s="1">
        <v>241003.0</v>
      </c>
      <c r="AA297" s="1">
        <v>7010.0</v>
      </c>
      <c r="AB297" s="1">
        <v>7410.0</v>
      </c>
      <c r="AC297" s="8">
        <v>0.0</v>
      </c>
    </row>
    <row r="298">
      <c r="A298" s="1" t="s">
        <v>258</v>
      </c>
      <c r="B298" s="1" t="s">
        <v>39</v>
      </c>
      <c r="C298" s="5">
        <f>ROUND( VLOOKUP(Z298, NPC_Raw_Data!A:D, 4)*VLOOKUP(AA298, NPC_Scaling_Values!A:C, 3) ,0)</f>
        <v>464</v>
      </c>
      <c r="D298" s="5">
        <f>ROUND( VLOOKUP(Z298, NPC_Raw_Data!A:E, 5)*VLOOKUP(AA298, NPC_Scaling_Values!A:D, 4),0)</f>
        <v>1300</v>
      </c>
      <c r="E298" s="5">
        <f>ROUND( VLOOKUP(Z298, NPC_Raw_Data!A:L, 6) * VLOOKUP(AA298, NPC_Scaling_Values!A:N, 5),0)</f>
        <v>315</v>
      </c>
      <c r="F298" s="5">
        <f>ROUND( VLOOKUP(Z298, NPC_Raw_Data!A:L, 7) * VLOOKUP(AA298, NPC_Scaling_Values!A:N, 6),0)</f>
        <v>251</v>
      </c>
      <c r="G298" s="5">
        <f>ROUND( VLOOKUP(Z298, NPC_Raw_Data!A:L, 8) * VLOOKUP(AA298, NPC_Scaling_Values!A:N, 7),0)</f>
        <v>212</v>
      </c>
      <c r="H298" s="5">
        <f>ROUND( VLOOKUP(Z298, NPC_Raw_Data!A:L, 9) * VLOOKUP(AA298, NPC_Scaling_Values!A:N, 8),0)</f>
        <v>315</v>
      </c>
      <c r="I298" s="5">
        <v>25.0</v>
      </c>
      <c r="J298" s="5">
        <v>0.0</v>
      </c>
      <c r="K298" s="5">
        <v>0.0</v>
      </c>
      <c r="L298" s="5">
        <f>ROUND( VLOOKUP(Z298, NPC_Raw_Data!A:O, 13),0)</f>
        <v>95</v>
      </c>
      <c r="M298" s="5">
        <f>ROUND( VLOOKUP(Z298, NPC_Raw_Data!A:O, 14),0)</f>
        <v>95</v>
      </c>
      <c r="N298" s="5">
        <f>ROUND( VLOOKUP(Z298, NPC_Raw_Data!A:O, 15),0)</f>
        <v>160</v>
      </c>
      <c r="O298" s="5">
        <f>ROUND( VLOOKUP(Z298, NPC_Raw_Data!A:Q, 16) * VLOOKUP(AA298, NPC_Scaling_Values!A:N, 14),0)</f>
        <v>246</v>
      </c>
      <c r="P298" s="2">
        <f>ROUND( VLOOKUP(Z298, NPC_Raw_Data!A:Q, 17) * VLOOKUP(AA298, NPC_Scaling_Values!A:N, 14),0)</f>
        <v>62</v>
      </c>
      <c r="Q298" s="6">
        <f>VLOOKUP(AA298, NPC_Scaling_Values!A:N, 9)</f>
        <v>2</v>
      </c>
      <c r="R298" s="1">
        <v>1.1</v>
      </c>
      <c r="S298" s="1">
        <v>-1.0</v>
      </c>
      <c r="T298" s="7" t="b">
        <v>0</v>
      </c>
      <c r="U298" s="7" t="b">
        <v>1</v>
      </c>
      <c r="V298" s="7" t="b">
        <v>0</v>
      </c>
      <c r="Z298" s="1">
        <v>241004.0</v>
      </c>
      <c r="AA298" s="1">
        <v>7010.0</v>
      </c>
      <c r="AB298" s="1">
        <v>7410.0</v>
      </c>
      <c r="AC298" s="8">
        <v>0.0</v>
      </c>
    </row>
    <row r="299">
      <c r="A299" s="1" t="s">
        <v>259</v>
      </c>
      <c r="B299" s="1" t="s">
        <v>39</v>
      </c>
      <c r="C299" s="5">
        <f>ROUND( VLOOKUP(Z299, NPC_Raw_Data!A:D, 4)*VLOOKUP(AA299, NPC_Scaling_Values!A:C, 3) ,0)</f>
        <v>464</v>
      </c>
      <c r="D299" s="5">
        <f>ROUND( VLOOKUP(Z299, NPC_Raw_Data!A:E, 5)*VLOOKUP(AA299, NPC_Scaling_Values!A:D, 4),0)</f>
        <v>1000</v>
      </c>
      <c r="E299" s="5">
        <f>ROUND( VLOOKUP(Z299, NPC_Raw_Data!A:L, 6) * VLOOKUP(AA299, NPC_Scaling_Values!A:N, 5),0)</f>
        <v>315</v>
      </c>
      <c r="F299" s="5">
        <f>ROUND( VLOOKUP(Z299, NPC_Raw_Data!A:L, 7) * VLOOKUP(AA299, NPC_Scaling_Values!A:N, 6),0)</f>
        <v>251</v>
      </c>
      <c r="G299" s="5">
        <f>ROUND( VLOOKUP(Z299, NPC_Raw_Data!A:L, 8) * VLOOKUP(AA299, NPC_Scaling_Values!A:N, 7),0)</f>
        <v>212</v>
      </c>
      <c r="H299" s="5">
        <f>ROUND( VLOOKUP(Z299, NPC_Raw_Data!A:L, 9) * VLOOKUP(AA299, NPC_Scaling_Values!A:N, 8),0)</f>
        <v>315</v>
      </c>
      <c r="I299" s="5">
        <v>25.0</v>
      </c>
      <c r="J299" s="5">
        <v>0.0</v>
      </c>
      <c r="K299" s="5">
        <v>0.0</v>
      </c>
      <c r="L299" s="5">
        <f>ROUND( VLOOKUP(Z299, NPC_Raw_Data!A:O, 13),0)</f>
        <v>95</v>
      </c>
      <c r="M299" s="5">
        <f>ROUND( VLOOKUP(Z299, NPC_Raw_Data!A:O, 14),0)</f>
        <v>95</v>
      </c>
      <c r="N299" s="5">
        <f>ROUND( VLOOKUP(Z299, NPC_Raw_Data!A:O, 15),0)</f>
        <v>160</v>
      </c>
      <c r="O299" s="5">
        <f>ROUND( VLOOKUP(Z299, NPC_Raw_Data!A:Q, 16) * VLOOKUP(AA299, NPC_Scaling_Values!A:N, 14),0)</f>
        <v>246</v>
      </c>
      <c r="P299" s="2">
        <f>ROUND( VLOOKUP(Z299, NPC_Raw_Data!A:Q, 17) * VLOOKUP(AA299, NPC_Scaling_Values!A:N, 14),0)</f>
        <v>62</v>
      </c>
      <c r="Q299" s="6">
        <f>VLOOKUP(AA299, NPC_Scaling_Values!A:N, 9)</f>
        <v>2</v>
      </c>
      <c r="R299" s="1">
        <v>1.1</v>
      </c>
      <c r="S299" s="1">
        <v>-1.0</v>
      </c>
      <c r="T299" s="7" t="b">
        <v>0</v>
      </c>
      <c r="U299" s="7" t="b">
        <v>1</v>
      </c>
      <c r="V299" s="7" t="b">
        <v>0</v>
      </c>
      <c r="Z299" s="1">
        <v>241005.0</v>
      </c>
      <c r="AA299" s="1">
        <v>7010.0</v>
      </c>
      <c r="AB299" s="1">
        <v>7410.0</v>
      </c>
      <c r="AC299" s="10">
        <v>7100.0</v>
      </c>
    </row>
    <row r="300">
      <c r="A300" s="1" t="s">
        <v>260</v>
      </c>
      <c r="B300" s="1" t="s">
        <v>39</v>
      </c>
      <c r="C300" s="5">
        <f>ROUND( VLOOKUP(Z300, NPC_Raw_Data!A:D, 4)*VLOOKUP(AA300, NPC_Scaling_Values!A:C, 3) ,0)</f>
        <v>464</v>
      </c>
      <c r="D300" s="5">
        <f>ROUND( VLOOKUP(Z300, NPC_Raw_Data!A:E, 5)*VLOOKUP(AA300, NPC_Scaling_Values!A:D, 4),0)</f>
        <v>1000</v>
      </c>
      <c r="E300" s="5">
        <f>ROUND( VLOOKUP(Z300, NPC_Raw_Data!A:L, 6) * VLOOKUP(AA300, NPC_Scaling_Values!A:N, 5),0)</f>
        <v>315</v>
      </c>
      <c r="F300" s="5">
        <f>ROUND( VLOOKUP(Z300, NPC_Raw_Data!A:L, 7) * VLOOKUP(AA300, NPC_Scaling_Values!A:N, 6),0)</f>
        <v>251</v>
      </c>
      <c r="G300" s="5">
        <f>ROUND( VLOOKUP(Z300, NPC_Raw_Data!A:L, 8) * VLOOKUP(AA300, NPC_Scaling_Values!A:N, 7),0)</f>
        <v>212</v>
      </c>
      <c r="H300" s="5">
        <f>ROUND( VLOOKUP(Z300, NPC_Raw_Data!A:L, 9) * VLOOKUP(AA300, NPC_Scaling_Values!A:N, 8),0)</f>
        <v>315</v>
      </c>
      <c r="I300" s="5">
        <v>25.0</v>
      </c>
      <c r="J300" s="5">
        <v>0.0</v>
      </c>
      <c r="K300" s="5">
        <v>0.0</v>
      </c>
      <c r="L300" s="5">
        <f>ROUND( VLOOKUP(Z300, NPC_Raw_Data!A:O, 13),0)</f>
        <v>95</v>
      </c>
      <c r="M300" s="5">
        <f>ROUND( VLOOKUP(Z300, NPC_Raw_Data!A:O, 14),0)</f>
        <v>95</v>
      </c>
      <c r="N300" s="5">
        <f>ROUND( VLOOKUP(Z300, NPC_Raw_Data!A:O, 15),0)</f>
        <v>160</v>
      </c>
      <c r="O300" s="5">
        <f>ROUND( VLOOKUP(Z300, NPC_Raw_Data!A:Q, 16) * VLOOKUP(AA300, NPC_Scaling_Values!A:N, 14),0)</f>
        <v>246</v>
      </c>
      <c r="P300" s="2">
        <f>ROUND( VLOOKUP(Z300, NPC_Raw_Data!A:Q, 17) * VLOOKUP(AA300, NPC_Scaling_Values!A:N, 14),0)</f>
        <v>62</v>
      </c>
      <c r="Q300" s="6">
        <f>VLOOKUP(AA300, NPC_Scaling_Values!A:N, 9)</f>
        <v>2</v>
      </c>
      <c r="R300" s="1">
        <v>1.1</v>
      </c>
      <c r="S300" s="1">
        <v>-1.0</v>
      </c>
      <c r="T300" s="7" t="b">
        <v>0</v>
      </c>
      <c r="U300" s="7" t="b">
        <v>1</v>
      </c>
      <c r="V300" s="7" t="b">
        <v>0</v>
      </c>
      <c r="Z300" s="1">
        <v>241006.0</v>
      </c>
      <c r="AA300" s="1">
        <v>7010.0</v>
      </c>
      <c r="AB300" s="1">
        <v>7410.0</v>
      </c>
      <c r="AC300" s="10">
        <v>7100.0</v>
      </c>
    </row>
    <row r="301">
      <c r="A301" s="1" t="s">
        <v>96</v>
      </c>
      <c r="B301" s="2" t="s">
        <v>97</v>
      </c>
      <c r="C301" s="5">
        <f>ROUND( VLOOKUP(Z301, NPC_Raw_Data!A:D, 4)*VLOOKUP(AA301, NPC_Scaling_Values!A:C, 3) ,0)</f>
        <v>124</v>
      </c>
      <c r="D301" s="5">
        <f>ROUND( VLOOKUP(Z301, NPC_Raw_Data!A:E, 5)*VLOOKUP(AA301, NPC_Scaling_Values!A:D, 4),0)</f>
        <v>100</v>
      </c>
      <c r="E301" s="5">
        <f>ROUND( VLOOKUP(Z301, NPC_Raw_Data!A:L, 6) * VLOOKUP(AA301, NPC_Scaling_Values!A:N, 5),0)</f>
        <v>317</v>
      </c>
      <c r="F301" s="5">
        <f>ROUND( VLOOKUP(Z301, NPC_Raw_Data!A:L, 7) * VLOOKUP(AA301, NPC_Scaling_Values!A:N, 6),0)</f>
        <v>238</v>
      </c>
      <c r="G301" s="5">
        <f>ROUND( VLOOKUP(Z301, NPC_Raw_Data!A:L, 8) * VLOOKUP(AA301, NPC_Scaling_Values!A:N, 7),0)</f>
        <v>221</v>
      </c>
      <c r="H301" s="5">
        <f>ROUND( VLOOKUP(Z301, NPC_Raw_Data!A:L, 9) * VLOOKUP(AA301, NPC_Scaling_Values!A:N, 8),0)</f>
        <v>317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14),0)</f>
        <v>146</v>
      </c>
      <c r="P301" s="2">
        <f>ROUND( VLOOKUP(Z301, NPC_Raw_Data!A:Q, 17) * VLOOKUP(AA301, NPC_Scaling_Values!A:N, 14),0)</f>
        <v>58</v>
      </c>
      <c r="Q301" s="6">
        <f>VLOOKUP(AA301, NPC_Scaling_Values!A:N, 9)</f>
        <v>1.9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349008.0</v>
      </c>
      <c r="AA301" s="1">
        <v>7009.0</v>
      </c>
      <c r="AB301" s="1">
        <v>7409.0</v>
      </c>
      <c r="AC301" s="8">
        <v>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 ,0)</f>
        <v>124</v>
      </c>
      <c r="D302" s="5">
        <f>ROUND( VLOOKUP(Z302, NPC_Raw_Data!A:E, 5)*VLOOKUP(AA302, NPC_Scaling_Values!A:D, 4),0)</f>
        <v>100</v>
      </c>
      <c r="E302" s="5">
        <f>ROUND( VLOOKUP(Z302, NPC_Raw_Data!A:L, 6) * VLOOKUP(AA302, NPC_Scaling_Values!A:N, 5),0)</f>
        <v>317</v>
      </c>
      <c r="F302" s="5">
        <f>ROUND( VLOOKUP(Z302, NPC_Raw_Data!A:L, 7) * VLOOKUP(AA302, NPC_Scaling_Values!A:N, 6),0)</f>
        <v>238</v>
      </c>
      <c r="G302" s="5">
        <f>ROUND( VLOOKUP(Z302, NPC_Raw_Data!A:L, 8) * VLOOKUP(AA302, NPC_Scaling_Values!A:N, 7),0)</f>
        <v>221</v>
      </c>
      <c r="H302" s="5">
        <f>ROUND( VLOOKUP(Z302, NPC_Raw_Data!A:L, 9) * VLOOKUP(AA302, NPC_Scaling_Values!A:N, 8),0)</f>
        <v>317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14),0)</f>
        <v>146</v>
      </c>
      <c r="P302" s="2">
        <f>ROUND( VLOOKUP(Z302, NPC_Raw_Data!A:Q, 17) * VLOOKUP(AA302, NPC_Scaling_Values!A:N, 14),0)</f>
        <v>58</v>
      </c>
      <c r="Q302" s="6">
        <f>VLOOKUP(AA302, NPC_Scaling_Values!A:N, 9)</f>
        <v>1.9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349058.0</v>
      </c>
      <c r="AA302" s="1">
        <v>7009.0</v>
      </c>
      <c r="AB302" s="1">
        <v>7409.0</v>
      </c>
      <c r="AC302" s="10">
        <v>7100.0</v>
      </c>
    </row>
    <row r="303">
      <c r="A303" s="9" t="s">
        <v>261</v>
      </c>
      <c r="B303" s="1" t="s">
        <v>164</v>
      </c>
      <c r="C303" s="5">
        <f>ROUND( VLOOKUP(Z303, NPC_Raw_Data!A:D, 4)*VLOOKUP(AA303, NPC_Scaling_Values!A:C, 3) ,0)</f>
        <v>4317</v>
      </c>
      <c r="D303" s="5">
        <f>ROUND( VLOOKUP(Z303, NPC_Raw_Data!A:E, 5)*VLOOKUP(AA303, NPC_Scaling_Values!A:D, 4),0)</f>
        <v>60000</v>
      </c>
      <c r="E303" s="5">
        <f>ROUND( VLOOKUP(Z303, NPC_Raw_Data!A:L, 6) * VLOOKUP(AA303, NPC_Scaling_Values!A:N, 5),0)</f>
        <v>317</v>
      </c>
      <c r="F303" s="5">
        <f>ROUND( VLOOKUP(Z303, NPC_Raw_Data!A:L, 7) * VLOOKUP(AA303, NPC_Scaling_Values!A:N, 6),0)</f>
        <v>238</v>
      </c>
      <c r="G303" s="5">
        <f>ROUND( VLOOKUP(Z303, NPC_Raw_Data!A:L, 8) * VLOOKUP(AA303, NPC_Scaling_Values!A:N, 7),0)</f>
        <v>221</v>
      </c>
      <c r="H303" s="5">
        <f>ROUND( VLOOKUP(Z303, NPC_Raw_Data!A:L, 9) * VLOOKUP(AA303, NPC_Scaling_Values!A:N, 8),0)</f>
        <v>317</v>
      </c>
      <c r="I303" s="5">
        <v>0.0</v>
      </c>
      <c r="J303" s="5">
        <v>0.0</v>
      </c>
      <c r="K303" s="5">
        <v>0.0</v>
      </c>
      <c r="L303" s="5">
        <f>ROUND( VLOOKUP(Z303, NPC_Raw_Data!A:O, 13),0)</f>
        <v>999</v>
      </c>
      <c r="M303" s="5">
        <f>ROUND( VLOOKUP(Z303, NPC_Raw_Data!A:O, 14),0)</f>
        <v>999</v>
      </c>
      <c r="N303" s="5">
        <f>ROUND( VLOOKUP(Z303, NPC_Raw_Data!A:O, 15),0)</f>
        <v>999</v>
      </c>
      <c r="O303" s="5">
        <f>ROUND( VLOOKUP(Z303, NPC_Raw_Data!A:Q, 16) * VLOOKUP(AA303, NPC_Scaling_Values!A:N, 14),0)</f>
        <v>174</v>
      </c>
      <c r="P303" s="2">
        <f>ROUND( VLOOKUP(Z303, NPC_Raw_Data!A:Q, 17) * VLOOKUP(AA303, NPC_Scaling_Values!A:N, 14),0)</f>
        <v>70</v>
      </c>
      <c r="Q303" s="6">
        <f>VLOOKUP(AA303, NPC_Scaling_Values!A:N, 9)</f>
        <v>2.2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522000.0</v>
      </c>
      <c r="AA303" s="1">
        <v>7012.0</v>
      </c>
      <c r="AB303" s="1">
        <v>7412.0</v>
      </c>
      <c r="AC303" s="8">
        <v>0.0</v>
      </c>
    </row>
    <row r="304">
      <c r="A304" s="1" t="s">
        <v>111</v>
      </c>
      <c r="B304" s="1" t="s">
        <v>97</v>
      </c>
      <c r="C304" s="5">
        <f>ROUND( VLOOKUP(Z304, NPC_Raw_Data!A:D, 4)*VLOOKUP(AA304, NPC_Scaling_Values!A:C, 3) ,0)</f>
        <v>133</v>
      </c>
      <c r="D304" s="5">
        <f>ROUND( VLOOKUP(Z304, NPC_Raw_Data!A:E, 5)*VLOOKUP(AA304, NPC_Scaling_Values!A:D, 4),0)</f>
        <v>100</v>
      </c>
      <c r="E304" s="5">
        <f>ROUND( VLOOKUP(Z304, NPC_Raw_Data!A:L, 6) * VLOOKUP(AA304, NPC_Scaling_Values!A:N, 5),0)</f>
        <v>321</v>
      </c>
      <c r="F304" s="5">
        <f>ROUND( VLOOKUP(Z304, NPC_Raw_Data!A:L, 7) * VLOOKUP(AA304, NPC_Scaling_Values!A:N, 6),0)</f>
        <v>242</v>
      </c>
      <c r="G304" s="5">
        <f>ROUND( VLOOKUP(Z304, NPC_Raw_Data!A:L, 8) * VLOOKUP(AA304, NPC_Scaling_Values!A:N, 7),0)</f>
        <v>224</v>
      </c>
      <c r="H304" s="5">
        <f>ROUND( VLOOKUP(Z304, NPC_Raw_Data!A:L, 9) * VLOOKUP(AA304, NPC_Scaling_Values!A:N, 8),0)</f>
        <v>321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14),0)</f>
        <v>138</v>
      </c>
      <c r="P304" s="2">
        <f>ROUND( VLOOKUP(Z304, NPC_Raw_Data!A:Q, 17) * VLOOKUP(AA304, NPC_Scaling_Values!A:N, 14),0)</f>
        <v>55</v>
      </c>
      <c r="Q304" s="6">
        <f>VLOOKUP(AA304, NPC_Scaling_Values!A:N, 9)</f>
        <v>1.8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349107.0</v>
      </c>
      <c r="AA304" s="1">
        <v>7008.0</v>
      </c>
      <c r="AB304" s="1">
        <v>7408.0</v>
      </c>
      <c r="AC304" s="8">
        <v>0.0</v>
      </c>
    </row>
    <row r="305">
      <c r="A305" s="1" t="s">
        <v>112</v>
      </c>
      <c r="B305" s="2" t="s">
        <v>97</v>
      </c>
      <c r="C305" s="5">
        <f>ROUND( VLOOKUP(Z305, NPC_Raw_Data!A:D, 4)*VLOOKUP(AA305, NPC_Scaling_Values!A:C, 3) ,0)</f>
        <v>133</v>
      </c>
      <c r="D305" s="5">
        <f>ROUND( VLOOKUP(Z305, NPC_Raw_Data!A:E, 5)*VLOOKUP(AA305, NPC_Scaling_Values!A:D, 4),0)</f>
        <v>100</v>
      </c>
      <c r="E305" s="5">
        <f>ROUND( VLOOKUP(Z305, NPC_Raw_Data!A:L, 6) * VLOOKUP(AA305, NPC_Scaling_Values!A:N, 5),0)</f>
        <v>321</v>
      </c>
      <c r="F305" s="5">
        <f>ROUND( VLOOKUP(Z305, NPC_Raw_Data!A:L, 7) * VLOOKUP(AA305, NPC_Scaling_Values!A:N, 6),0)</f>
        <v>242</v>
      </c>
      <c r="G305" s="5">
        <f>ROUND( VLOOKUP(Z305, NPC_Raw_Data!A:L, 8) * VLOOKUP(AA305, NPC_Scaling_Values!A:N, 7),0)</f>
        <v>224</v>
      </c>
      <c r="H305" s="5">
        <f>ROUND( VLOOKUP(Z305, NPC_Raw_Data!A:L, 9) * VLOOKUP(AA305, NPC_Scaling_Values!A:N, 8),0)</f>
        <v>321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14),0)</f>
        <v>138</v>
      </c>
      <c r="P305" s="2">
        <f>ROUND( VLOOKUP(Z305, NPC_Raw_Data!A:Q, 17) * VLOOKUP(AA305, NPC_Scaling_Values!A:N, 14),0)</f>
        <v>55</v>
      </c>
      <c r="Q305" s="6">
        <f>VLOOKUP(AA305, NPC_Scaling_Values!A:N, 9)</f>
        <v>1.8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349207.0</v>
      </c>
      <c r="AA305" s="1">
        <v>7008.0</v>
      </c>
      <c r="AB305" s="1">
        <v>7408.0</v>
      </c>
      <c r="AC305" s="10">
        <v>7100.0</v>
      </c>
    </row>
    <row r="306">
      <c r="A306" s="1" t="s">
        <v>262</v>
      </c>
      <c r="B306" s="1" t="s">
        <v>164</v>
      </c>
      <c r="C306" s="5">
        <f>ROUND( VLOOKUP(Z306, NPC_Raw_Data!A:D, 4)*VLOOKUP(AA306, NPC_Scaling_Values!A:C, 3) ,0)</f>
        <v>252</v>
      </c>
      <c r="D306" s="5">
        <f>ROUND( VLOOKUP(Z306, NPC_Raw_Data!A:E, 5)*VLOOKUP(AA306, NPC_Scaling_Values!A:D, 4),0)</f>
        <v>1000</v>
      </c>
      <c r="E306" s="5">
        <f>ROUND( VLOOKUP(Z306, NPC_Raw_Data!A:L, 6) * VLOOKUP(AA306, NPC_Scaling_Values!A:N, 5),0)</f>
        <v>321</v>
      </c>
      <c r="F306" s="5">
        <f>ROUND( VLOOKUP(Z306, NPC_Raw_Data!A:L, 7) * VLOOKUP(AA306, NPC_Scaling_Values!A:N, 6),0)</f>
        <v>246</v>
      </c>
      <c r="G306" s="5">
        <f>ROUND( VLOOKUP(Z306, NPC_Raw_Data!A:L, 8) * VLOOKUP(AA306, NPC_Scaling_Values!A:N, 7),0)</f>
        <v>218</v>
      </c>
      <c r="H306" s="5">
        <f>ROUND( VLOOKUP(Z306, NPC_Raw_Data!A:L, 9) * VLOOKUP(AA306, NPC_Scaling_Values!A:N, 8),0)</f>
        <v>334</v>
      </c>
      <c r="I306" s="5">
        <v>0.0</v>
      </c>
      <c r="J306" s="5">
        <v>-30.0</v>
      </c>
      <c r="K306" s="5">
        <v>25.0</v>
      </c>
      <c r="L306" s="5">
        <f>ROUND( VLOOKUP(Z306, NPC_Raw_Data!A:O, 13),0)</f>
        <v>999</v>
      </c>
      <c r="M306" s="5">
        <f>ROUND( VLOOKUP(Z306, NPC_Raw_Data!A:O, 14),0)</f>
        <v>999</v>
      </c>
      <c r="N306" s="5">
        <f>ROUND( VLOOKUP(Z306, NPC_Raw_Data!A:O, 15),0)</f>
        <v>999</v>
      </c>
      <c r="O306" s="5">
        <f>ROUND( VLOOKUP(Z306, NPC_Raw_Data!A:Q, 16) * VLOOKUP(AA306, NPC_Scaling_Values!A:N, 14),0)</f>
        <v>221</v>
      </c>
      <c r="P306" s="2">
        <f>ROUND( VLOOKUP(Z306, NPC_Raw_Data!A:Q, 17) * VLOOKUP(AA306, NPC_Scaling_Values!A:N, 14),0)</f>
        <v>55</v>
      </c>
      <c r="Q306" s="6">
        <f>VLOOKUP(AA306, NPC_Scaling_Values!A:N, 9)</f>
        <v>1.8</v>
      </c>
      <c r="R306" s="1">
        <v>1.0</v>
      </c>
      <c r="S306" s="1">
        <v>-1.0</v>
      </c>
      <c r="T306" s="7" t="b">
        <v>1</v>
      </c>
      <c r="U306" s="7" t="b">
        <v>0</v>
      </c>
      <c r="V306" s="7" t="b">
        <v>0</v>
      </c>
      <c r="Z306" s="1">
        <v>291012.0</v>
      </c>
      <c r="AA306" s="1">
        <v>7008.0</v>
      </c>
      <c r="AB306" s="1">
        <v>7408.0</v>
      </c>
      <c r="AC306" s="8">
        <v>0.0</v>
      </c>
    </row>
    <row r="307">
      <c r="A307" s="9" t="s">
        <v>263</v>
      </c>
      <c r="B307" s="1" t="s">
        <v>41</v>
      </c>
      <c r="C307" s="5">
        <f>ROUND( VLOOKUP(Z307, NPC_Raw_Data!A:D, 4)*VLOOKUP(AA307, NPC_Scaling_Values!A:C, 3) ,0)</f>
        <v>2300</v>
      </c>
      <c r="D307" s="5">
        <f>ROUND( VLOOKUP(Z307, NPC_Raw_Data!A:E, 5)*VLOOKUP(AA307, NPC_Scaling_Values!A:D, 4),0)</f>
        <v>30000</v>
      </c>
      <c r="E307" s="5">
        <f>ROUND( VLOOKUP(Z307, NPC_Raw_Data!A:L, 6) * VLOOKUP(AA307, NPC_Scaling_Values!A:N, 5),0)</f>
        <v>324</v>
      </c>
      <c r="F307" s="5">
        <f>ROUND( VLOOKUP(Z307, NPC_Raw_Data!A:L, 7) * VLOOKUP(AA307, NPC_Scaling_Values!A:N, 6),0)</f>
        <v>291</v>
      </c>
      <c r="G307" s="5">
        <f>ROUND( VLOOKUP(Z307, NPC_Raw_Data!A:L, 8) * VLOOKUP(AA307, NPC_Scaling_Values!A:N, 7),0)</f>
        <v>195</v>
      </c>
      <c r="H307" s="5">
        <f>ROUND( VLOOKUP(Z307, NPC_Raw_Data!A:L, 9) * VLOOKUP(AA307, NPC_Scaling_Values!A:N, 8),0)</f>
        <v>195</v>
      </c>
      <c r="I307" s="5">
        <v>0.0</v>
      </c>
      <c r="J307" s="5">
        <v>0.0</v>
      </c>
      <c r="K307" s="5">
        <v>0.0</v>
      </c>
      <c r="L307" s="5">
        <f>ROUND( VLOOKUP(Z307, NPC_Raw_Data!A:O, 13),0)</f>
        <v>370</v>
      </c>
      <c r="M307" s="5">
        <f>ROUND( VLOOKUP(Z307, NPC_Raw_Data!A:O, 14),0)</f>
        <v>370</v>
      </c>
      <c r="N307" s="5">
        <f>ROUND( VLOOKUP(Z307, NPC_Raw_Data!A:O, 15),0)</f>
        <v>125</v>
      </c>
      <c r="O307" s="5">
        <f>ROUND( VLOOKUP(Z307, NPC_Raw_Data!A:Q, 16) * VLOOKUP(AA307, NPC_Scaling_Values!A:N, 14),0)</f>
        <v>195</v>
      </c>
      <c r="P307" s="2">
        <f>ROUND( VLOOKUP(Z307, NPC_Raw_Data!A:Q, 17) * VLOOKUP(AA307, NPC_Scaling_Values!A:N, 14),0)</f>
        <v>78</v>
      </c>
      <c r="Q307" s="6">
        <f>VLOOKUP(AA307, NPC_Scaling_Values!A:N, 9)</f>
        <v>2.4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273000.0</v>
      </c>
      <c r="AA307" s="1">
        <v>7014.0</v>
      </c>
      <c r="AB307" s="1">
        <v>7414.0</v>
      </c>
      <c r="AC307" s="10">
        <v>5151.0</v>
      </c>
    </row>
    <row r="308">
      <c r="A308" s="1" t="s">
        <v>264</v>
      </c>
      <c r="B308" s="1" t="s">
        <v>32</v>
      </c>
      <c r="C308" s="5">
        <f>ROUND( VLOOKUP(Z308, NPC_Raw_Data!A:D, 4)*VLOOKUP(AA308, NPC_Scaling_Values!A:C, 3) ,0)</f>
        <v>6665</v>
      </c>
      <c r="D308" s="5">
        <f>ROUND( VLOOKUP(Z308, NPC_Raw_Data!A:E, 5)*VLOOKUP(AA308, NPC_Scaling_Values!A:D, 4),0)</f>
        <v>60000</v>
      </c>
      <c r="E308" s="5">
        <f>ROUND( VLOOKUP(Z308, NPC_Raw_Data!A:L, 6) * VLOOKUP(AA308, NPC_Scaling_Values!A:N, 5),0)</f>
        <v>324</v>
      </c>
      <c r="F308" s="5">
        <f>ROUND( VLOOKUP(Z308, NPC_Raw_Data!A:L, 7) * VLOOKUP(AA308, NPC_Scaling_Values!A:N, 6),0)</f>
        <v>768</v>
      </c>
      <c r="G308" s="5">
        <f>ROUND( VLOOKUP(Z308, NPC_Raw_Data!A:L, 8) * VLOOKUP(AA308, NPC_Scaling_Values!A:N, 7),0)</f>
        <v>624</v>
      </c>
      <c r="H308" s="5">
        <f>ROUND( VLOOKUP(Z308, NPC_Raw_Data!A:L, 9) * VLOOKUP(AA308, NPC_Scaling_Values!A:N, 8),0)</f>
        <v>720</v>
      </c>
      <c r="I308" s="5">
        <v>0.0</v>
      </c>
      <c r="J308" s="5">
        <v>0.0</v>
      </c>
      <c r="K308" s="5">
        <v>0.0</v>
      </c>
      <c r="L308" s="5">
        <f>ROUND( VLOOKUP(Z308, NPC_Raw_Data!A:O, 13),0)</f>
        <v>999</v>
      </c>
      <c r="M308" s="5">
        <f>ROUND( VLOOKUP(Z308, NPC_Raw_Data!A:O, 14),0)</f>
        <v>999</v>
      </c>
      <c r="N308" s="5">
        <f>ROUND( VLOOKUP(Z308, NPC_Raw_Data!A:O, 15),0)</f>
        <v>999</v>
      </c>
      <c r="O308" s="5">
        <f>ROUND( VLOOKUP(Z308, NPC_Raw_Data!A:Q, 16) * VLOOKUP(AA308, NPC_Scaling_Values!A:N, 14),0)</f>
        <v>195</v>
      </c>
      <c r="P308" s="2">
        <f>ROUND( VLOOKUP(Z308, NPC_Raw_Data!A:Q, 17) * VLOOKUP(AA308, NPC_Scaling_Values!A:N, 14),0)</f>
        <v>78</v>
      </c>
      <c r="Q308" s="6">
        <f>VLOOKUP(AA308, NPC_Scaling_Values!A:N, 9)</f>
        <v>2.4</v>
      </c>
      <c r="R308" s="1">
        <v>1.5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450000.0</v>
      </c>
      <c r="AA308" s="1">
        <v>7014.0</v>
      </c>
      <c r="AB308" s="1">
        <v>7414.0</v>
      </c>
      <c r="AC308" s="8">
        <v>0.0</v>
      </c>
    </row>
    <row r="309">
      <c r="A309" s="2" t="s">
        <v>145</v>
      </c>
      <c r="B309" s="1" t="s">
        <v>101</v>
      </c>
      <c r="C309" s="5">
        <f>ROUND( VLOOKUP(Z309, NPC_Raw_Data!A:D, 4)*VLOOKUP(AA309, NPC_Scaling_Values!A:C, 3) ,0)</f>
        <v>87</v>
      </c>
      <c r="D309" s="5">
        <f>ROUND( VLOOKUP(Z309, NPC_Raw_Data!A:E, 5)*VLOOKUP(AA309, NPC_Scaling_Values!A:D, 4),0)</f>
        <v>1</v>
      </c>
      <c r="E309" s="5">
        <f>ROUND( VLOOKUP(Z309, NPC_Raw_Data!A:L, 6) * VLOOKUP(AA309, NPC_Scaling_Values!A:N, 5),0)</f>
        <v>331</v>
      </c>
      <c r="F309" s="5">
        <f>ROUND( VLOOKUP(Z309, NPC_Raw_Data!A:L, 7) * VLOOKUP(AA309, NPC_Scaling_Values!A:N, 6),0)</f>
        <v>292</v>
      </c>
      <c r="G309" s="5">
        <f>ROUND( VLOOKUP(Z309, NPC_Raw_Data!A:L, 8) * VLOOKUP(AA309, NPC_Scaling_Values!A:N, 7),0)</f>
        <v>274</v>
      </c>
      <c r="H309" s="5">
        <f>ROUND( VLOOKUP(Z309, NPC_Raw_Data!A:L, 9) * VLOOKUP(AA309, NPC_Scaling_Values!A:N, 8),0)</f>
        <v>292</v>
      </c>
      <c r="I309" s="5">
        <v>25.0</v>
      </c>
      <c r="J309" s="5">
        <v>0.0</v>
      </c>
      <c r="K309" s="5">
        <v>0.0</v>
      </c>
      <c r="L309" s="5">
        <f>ROUND( VLOOKUP(Z309, NPC_Raw_Data!A:O, 13),0)</f>
        <v>999</v>
      </c>
      <c r="M309" s="5">
        <f>ROUND( VLOOKUP(Z309, NPC_Raw_Data!A:O, 14),0)</f>
        <v>999</v>
      </c>
      <c r="N309" s="5">
        <f>ROUND( VLOOKUP(Z309, NPC_Raw_Data!A:O, 15),0)</f>
        <v>999</v>
      </c>
      <c r="O309" s="5">
        <f>ROUND( VLOOKUP(Z309, NPC_Raw_Data!A:Q, 16) * VLOOKUP(AA309, NPC_Scaling_Values!A:N, 14),0)</f>
        <v>116</v>
      </c>
      <c r="P309" s="2">
        <f>ROUND( VLOOKUP(Z309, NPC_Raw_Data!A:Q, 17) * VLOOKUP(AA309, NPC_Scaling_Values!A:N, 14),0)</f>
        <v>46</v>
      </c>
      <c r="Q309" s="6">
        <f>VLOOKUP(AA309, NPC_Scaling_Values!A:N, 9)</f>
        <v>1.5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330040.0</v>
      </c>
      <c r="AA309" s="1">
        <v>7005.0</v>
      </c>
      <c r="AB309" s="1">
        <v>7405.0</v>
      </c>
      <c r="AC309" s="8">
        <v>0.0</v>
      </c>
    </row>
    <row r="310">
      <c r="A310" s="1" t="s">
        <v>96</v>
      </c>
      <c r="B310" s="2" t="s">
        <v>97</v>
      </c>
      <c r="C310" s="5">
        <f>ROUND( VLOOKUP(Z310, NPC_Raw_Data!A:D, 4)*VLOOKUP(AA310, NPC_Scaling_Values!A:C, 3) ,0)</f>
        <v>130</v>
      </c>
      <c r="D310" s="5">
        <f>ROUND( VLOOKUP(Z310, NPC_Raw_Data!A:E, 5)*VLOOKUP(AA310, NPC_Scaling_Values!A:D, 4),0)</f>
        <v>100</v>
      </c>
      <c r="E310" s="5">
        <f>ROUND( VLOOKUP(Z310, NPC_Raw_Data!A:L, 6) * VLOOKUP(AA310, NPC_Scaling_Values!A:N, 5),0)</f>
        <v>335</v>
      </c>
      <c r="F310" s="5">
        <f>ROUND( VLOOKUP(Z310, NPC_Raw_Data!A:L, 7) * VLOOKUP(AA310, NPC_Scaling_Values!A:N, 6),0)</f>
        <v>251</v>
      </c>
      <c r="G310" s="5">
        <f>ROUND( VLOOKUP(Z310, NPC_Raw_Data!A:L, 8) * VLOOKUP(AA310, NPC_Scaling_Values!A:N, 7),0)</f>
        <v>234</v>
      </c>
      <c r="H310" s="5">
        <f>ROUND( VLOOKUP(Z310, NPC_Raw_Data!A:L, 9) * VLOOKUP(AA310, NPC_Scaling_Values!A:N, 8),0)</f>
        <v>335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14),0)</f>
        <v>154</v>
      </c>
      <c r="P310" s="2">
        <f>ROUND( VLOOKUP(Z310, NPC_Raw_Data!A:Q, 17) * VLOOKUP(AA310, NPC_Scaling_Values!A:N, 14),0)</f>
        <v>62</v>
      </c>
      <c r="Q310" s="6">
        <f>VLOOKUP(AA310, NPC_Scaling_Values!A:N, 9)</f>
        <v>2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349009.0</v>
      </c>
      <c r="AA310" s="1">
        <v>7010.0</v>
      </c>
      <c r="AB310" s="1">
        <v>7410.0</v>
      </c>
      <c r="AC310" s="8">
        <v>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 ,0)</f>
        <v>130</v>
      </c>
      <c r="D311" s="5">
        <f>ROUND( VLOOKUP(Z311, NPC_Raw_Data!A:E, 5)*VLOOKUP(AA311, NPC_Scaling_Values!A:D, 4),0)</f>
        <v>100</v>
      </c>
      <c r="E311" s="5">
        <f>ROUND( VLOOKUP(Z311, NPC_Raw_Data!A:L, 6) * VLOOKUP(AA311, NPC_Scaling_Values!A:N, 5),0)</f>
        <v>335</v>
      </c>
      <c r="F311" s="5">
        <f>ROUND( VLOOKUP(Z311, NPC_Raw_Data!A:L, 7) * VLOOKUP(AA311, NPC_Scaling_Values!A:N, 6),0)</f>
        <v>251</v>
      </c>
      <c r="G311" s="5">
        <f>ROUND( VLOOKUP(Z311, NPC_Raw_Data!A:L, 8) * VLOOKUP(AA311, NPC_Scaling_Values!A:N, 7),0)</f>
        <v>234</v>
      </c>
      <c r="H311" s="5">
        <f>ROUND( VLOOKUP(Z311, NPC_Raw_Data!A:L, 9) * VLOOKUP(AA311, NPC_Scaling_Values!A:N, 8),0)</f>
        <v>335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14),0)</f>
        <v>154</v>
      </c>
      <c r="P311" s="2">
        <f>ROUND( VLOOKUP(Z311, NPC_Raw_Data!A:Q, 17) * VLOOKUP(AA311, NPC_Scaling_Values!A:N, 14),0)</f>
        <v>62</v>
      </c>
      <c r="Q311" s="6">
        <f>VLOOKUP(AA311, NPC_Scaling_Values!A:N, 9)</f>
        <v>2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349059.0</v>
      </c>
      <c r="AA311" s="1">
        <v>7010.0</v>
      </c>
      <c r="AB311" s="1">
        <v>7410.0</v>
      </c>
      <c r="AC311" s="10">
        <v>7100.0</v>
      </c>
    </row>
    <row r="312">
      <c r="A312" s="2" t="s">
        <v>265</v>
      </c>
      <c r="B312" s="1" t="s">
        <v>164</v>
      </c>
      <c r="C312" s="5">
        <f>ROUND( VLOOKUP(Z312, NPC_Raw_Data!A:D, 4)*VLOOKUP(AA312, NPC_Scaling_Values!A:C, 3) ,0)</f>
        <v>446</v>
      </c>
      <c r="D312" s="5">
        <f>ROUND( VLOOKUP(Z312, NPC_Raw_Data!A:E, 5)*VLOOKUP(AA312, NPC_Scaling_Values!A:D, 4),0)</f>
        <v>1500</v>
      </c>
      <c r="E312" s="5">
        <f>ROUND( VLOOKUP(Z312, NPC_Raw_Data!A:L, 6) * VLOOKUP(AA312, NPC_Scaling_Values!A:N, 5),0)</f>
        <v>339</v>
      </c>
      <c r="F312" s="5">
        <f>ROUND( VLOOKUP(Z312, NPC_Raw_Data!A:L, 7) * VLOOKUP(AA312, NPC_Scaling_Values!A:N, 6),0)</f>
        <v>259</v>
      </c>
      <c r="G312" s="5">
        <f>ROUND( VLOOKUP(Z312, NPC_Raw_Data!A:L, 8) * VLOOKUP(AA312, NPC_Scaling_Values!A:N, 7),0)</f>
        <v>229</v>
      </c>
      <c r="H312" s="5">
        <f>ROUND( VLOOKUP(Z312, NPC_Raw_Data!A:L, 9) * VLOOKUP(AA312, NPC_Scaling_Values!A:N, 8),0)</f>
        <v>393</v>
      </c>
      <c r="I312" s="5">
        <v>0.0</v>
      </c>
      <c r="J312" s="5">
        <v>-30.0</v>
      </c>
      <c r="K312" s="5">
        <v>25.0</v>
      </c>
      <c r="L312" s="5">
        <f>ROUND( VLOOKUP(Z312, NPC_Raw_Data!A:O, 13),0)</f>
        <v>999</v>
      </c>
      <c r="M312" s="5">
        <f>ROUND( VLOOKUP(Z312, NPC_Raw_Data!A:O, 14),0)</f>
        <v>999</v>
      </c>
      <c r="N312" s="5">
        <f>ROUND( VLOOKUP(Z312, NPC_Raw_Data!A:O, 15),0)</f>
        <v>999</v>
      </c>
      <c r="O312" s="5">
        <f>ROUND( VLOOKUP(Z312, NPC_Raw_Data!A:Q, 16) * VLOOKUP(AA312, NPC_Scaling_Values!A:N, 14),0)</f>
        <v>174</v>
      </c>
      <c r="P312" s="2">
        <f>ROUND( VLOOKUP(Z312, NPC_Raw_Data!A:Q, 17) * VLOOKUP(AA312, NPC_Scaling_Values!A:N, 14),0)</f>
        <v>70</v>
      </c>
      <c r="Q312" s="6">
        <f>VLOOKUP(AA312, NPC_Scaling_Values!A:N, 9)</f>
        <v>2.2</v>
      </c>
      <c r="R312" s="1">
        <v>1.0</v>
      </c>
      <c r="S312" s="1">
        <v>-1.0</v>
      </c>
      <c r="T312" s="7" t="b">
        <v>1</v>
      </c>
      <c r="U312" s="7" t="b">
        <v>0</v>
      </c>
      <c r="V312" s="7" t="b">
        <v>0</v>
      </c>
      <c r="Z312" s="1">
        <v>295000.0</v>
      </c>
      <c r="AA312" s="1">
        <v>7012.0</v>
      </c>
      <c r="AB312" s="1">
        <v>7412.0</v>
      </c>
      <c r="AC312" s="8">
        <v>0.0</v>
      </c>
    </row>
    <row r="313">
      <c r="A313" s="2" t="s">
        <v>266</v>
      </c>
      <c r="B313" s="1" t="s">
        <v>164</v>
      </c>
      <c r="C313" s="5">
        <f>ROUND( VLOOKUP(Z313, NPC_Raw_Data!A:D, 4)*VLOOKUP(AA313, NPC_Scaling_Values!A:C, 3) ,0)</f>
        <v>446</v>
      </c>
      <c r="D313" s="5">
        <f>ROUND( VLOOKUP(Z313, NPC_Raw_Data!A:E, 5)*VLOOKUP(AA313, NPC_Scaling_Values!A:D, 4),0)</f>
        <v>1500</v>
      </c>
      <c r="E313" s="5">
        <f>ROUND( VLOOKUP(Z313, NPC_Raw_Data!A:L, 6) * VLOOKUP(AA313, NPC_Scaling_Values!A:N, 5),0)</f>
        <v>339</v>
      </c>
      <c r="F313" s="5">
        <f>ROUND( VLOOKUP(Z313, NPC_Raw_Data!A:L, 7) * VLOOKUP(AA313, NPC_Scaling_Values!A:N, 6),0)</f>
        <v>259</v>
      </c>
      <c r="G313" s="5">
        <f>ROUND( VLOOKUP(Z313, NPC_Raw_Data!A:L, 8) * VLOOKUP(AA313, NPC_Scaling_Values!A:N, 7),0)</f>
        <v>229</v>
      </c>
      <c r="H313" s="5">
        <f>ROUND( VLOOKUP(Z313, NPC_Raw_Data!A:L, 9) * VLOOKUP(AA313, NPC_Scaling_Values!A:N, 8),0)</f>
        <v>393</v>
      </c>
      <c r="I313" s="5">
        <v>0.0</v>
      </c>
      <c r="J313" s="5">
        <v>-30.0</v>
      </c>
      <c r="K313" s="5">
        <v>25.0</v>
      </c>
      <c r="L313" s="5">
        <f>ROUND( VLOOKUP(Z313, NPC_Raw_Data!A:O, 13),0)</f>
        <v>999</v>
      </c>
      <c r="M313" s="5">
        <f>ROUND( VLOOKUP(Z313, NPC_Raw_Data!A:O, 14),0)</f>
        <v>999</v>
      </c>
      <c r="N313" s="5">
        <f>ROUND( VLOOKUP(Z313, NPC_Raw_Data!A:O, 15),0)</f>
        <v>999</v>
      </c>
      <c r="O313" s="5">
        <f>ROUND( VLOOKUP(Z313, NPC_Raw_Data!A:Q, 16) * VLOOKUP(AA313, NPC_Scaling_Values!A:N, 14),0)</f>
        <v>174</v>
      </c>
      <c r="P313" s="2">
        <f>ROUND( VLOOKUP(Z313, NPC_Raw_Data!A:Q, 17) * VLOOKUP(AA313, NPC_Scaling_Values!A:N, 14),0)</f>
        <v>70</v>
      </c>
      <c r="Q313" s="6">
        <f>VLOOKUP(AA313, NPC_Scaling_Values!A:N, 9)</f>
        <v>2.2</v>
      </c>
      <c r="R313" s="1">
        <v>1.0</v>
      </c>
      <c r="S313" s="1">
        <v>-1.0</v>
      </c>
      <c r="T313" s="7" t="b">
        <v>1</v>
      </c>
      <c r="U313" s="7" t="b">
        <v>0</v>
      </c>
      <c r="V313" s="7" t="b">
        <v>0</v>
      </c>
      <c r="Z313" s="1">
        <v>295001.0</v>
      </c>
      <c r="AA313" s="1">
        <v>7012.0</v>
      </c>
      <c r="AB313" s="1">
        <v>7412.0</v>
      </c>
      <c r="AC313" s="10">
        <v>7100.0</v>
      </c>
    </row>
    <row r="314">
      <c r="A314" s="1" t="s">
        <v>267</v>
      </c>
      <c r="B314" s="1" t="s">
        <v>39</v>
      </c>
      <c r="C314" s="5">
        <f>ROUND( VLOOKUP(Z314, NPC_Raw_Data!A:D, 4)*VLOOKUP(AA314, NPC_Scaling_Values!A:C, 3) ,0)</f>
        <v>2982</v>
      </c>
      <c r="D314" s="5">
        <f>ROUND( VLOOKUP(Z314, NPC_Raw_Data!A:E, 5)*VLOOKUP(AA314, NPC_Scaling_Values!A:D, 4),0)</f>
        <v>50000</v>
      </c>
      <c r="E314" s="5">
        <f>ROUND( VLOOKUP(Z314, NPC_Raw_Data!A:L, 6) * VLOOKUP(AA314, NPC_Scaling_Values!A:N, 5),0)</f>
        <v>339</v>
      </c>
      <c r="F314" s="5">
        <f>ROUND( VLOOKUP(Z314, NPC_Raw_Data!A:L, 7) * VLOOKUP(AA314, NPC_Scaling_Values!A:N, 6),0)</f>
        <v>221</v>
      </c>
      <c r="G314" s="5">
        <f>ROUND( VLOOKUP(Z314, NPC_Raw_Data!A:L, 8) * VLOOKUP(AA314, NPC_Scaling_Values!A:N, 7),0)</f>
        <v>256</v>
      </c>
      <c r="H314" s="5">
        <f>ROUND( VLOOKUP(Z314, NPC_Raw_Data!A:L, 9) * VLOOKUP(AA314, NPC_Scaling_Values!A:N, 8),0)</f>
        <v>1697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130</v>
      </c>
      <c r="M314" s="5">
        <f>ROUND( VLOOKUP(Z314, NPC_Raw_Data!A:O, 14),0)</f>
        <v>130</v>
      </c>
      <c r="N314" s="5">
        <f>ROUND( VLOOKUP(Z314, NPC_Raw_Data!A:O, 15),0)</f>
        <v>240</v>
      </c>
      <c r="O314" s="5">
        <f>ROUND( VLOOKUP(Z314, NPC_Raw_Data!A:Q, 16) * VLOOKUP(AA314, NPC_Scaling_Values!A:N, 14),0)</f>
        <v>154</v>
      </c>
      <c r="P314" s="2">
        <f>ROUND( VLOOKUP(Z314, NPC_Raw_Data!A:Q, 17) * VLOOKUP(AA314, NPC_Scaling_Values!A:N, 14),0)</f>
        <v>62</v>
      </c>
      <c r="Q314" s="6">
        <f>VLOOKUP(AA314, NPC_Scaling_Values!A:N, 9)</f>
        <v>2</v>
      </c>
      <c r="R314" s="1">
        <v>1.0</v>
      </c>
      <c r="S314" s="1">
        <v>-1.0</v>
      </c>
      <c r="T314" s="7" t="b">
        <v>0</v>
      </c>
      <c r="U314" s="7" t="b">
        <v>1</v>
      </c>
      <c r="V314" s="7" t="b">
        <v>0</v>
      </c>
      <c r="Z314" s="1">
        <v>527100.0</v>
      </c>
      <c r="AA314" s="1">
        <v>7010.0</v>
      </c>
      <c r="AB314" s="1">
        <v>7410.0</v>
      </c>
      <c r="AC314" s="10">
        <v>5151.0</v>
      </c>
    </row>
    <row r="315">
      <c r="A315" s="1" t="s">
        <v>111</v>
      </c>
      <c r="B315" s="1" t="s">
        <v>97</v>
      </c>
      <c r="C315" s="5">
        <f>ROUND( VLOOKUP(Z315, NPC_Raw_Data!A:D, 4)*VLOOKUP(AA315, NPC_Scaling_Values!A:C, 3) ,0)</f>
        <v>148</v>
      </c>
      <c r="D315" s="5">
        <f>ROUND( VLOOKUP(Z315, NPC_Raw_Data!A:E, 5)*VLOOKUP(AA315, NPC_Scaling_Values!A:D, 4),0)</f>
        <v>100</v>
      </c>
      <c r="E315" s="5">
        <f>ROUND( VLOOKUP(Z315, NPC_Raw_Data!A:L, 6) * VLOOKUP(AA315, NPC_Scaling_Values!A:N, 5),0)</f>
        <v>340</v>
      </c>
      <c r="F315" s="5">
        <f>ROUND( VLOOKUP(Z315, NPC_Raw_Data!A:L, 7) * VLOOKUP(AA315, NPC_Scaling_Values!A:N, 6),0)</f>
        <v>256</v>
      </c>
      <c r="G315" s="5">
        <f>ROUND( VLOOKUP(Z315, NPC_Raw_Data!A:L, 8) * VLOOKUP(AA315, NPC_Scaling_Values!A:N, 7),0)</f>
        <v>238</v>
      </c>
      <c r="H315" s="5">
        <f>ROUND( VLOOKUP(Z315, NPC_Raw_Data!A:L, 9) * VLOOKUP(AA315, NPC_Scaling_Values!A:N, 8),0)</f>
        <v>340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14),0)</f>
        <v>146</v>
      </c>
      <c r="P315" s="2">
        <f>ROUND( VLOOKUP(Z315, NPC_Raw_Data!A:Q, 17) * VLOOKUP(AA315, NPC_Scaling_Values!A:N, 14),0)</f>
        <v>58</v>
      </c>
      <c r="Q315" s="6">
        <f>VLOOKUP(AA315, NPC_Scaling_Values!A:N, 9)</f>
        <v>1.9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349108.0</v>
      </c>
      <c r="AA315" s="1">
        <v>7009.0</v>
      </c>
      <c r="AB315" s="1">
        <v>7409.0</v>
      </c>
      <c r="AC315" s="8">
        <v>0.0</v>
      </c>
    </row>
    <row r="316">
      <c r="A316" s="1" t="s">
        <v>112</v>
      </c>
      <c r="B316" s="2" t="s">
        <v>97</v>
      </c>
      <c r="C316" s="5">
        <f>ROUND( VLOOKUP(Z316, NPC_Raw_Data!A:D, 4)*VLOOKUP(AA316, NPC_Scaling_Values!A:C, 3) ,0)</f>
        <v>148</v>
      </c>
      <c r="D316" s="5">
        <f>ROUND( VLOOKUP(Z316, NPC_Raw_Data!A:E, 5)*VLOOKUP(AA316, NPC_Scaling_Values!A:D, 4),0)</f>
        <v>100</v>
      </c>
      <c r="E316" s="5">
        <f>ROUND( VLOOKUP(Z316, NPC_Raw_Data!A:L, 6) * VLOOKUP(AA316, NPC_Scaling_Values!A:N, 5),0)</f>
        <v>340</v>
      </c>
      <c r="F316" s="5">
        <f>ROUND( VLOOKUP(Z316, NPC_Raw_Data!A:L, 7) * VLOOKUP(AA316, NPC_Scaling_Values!A:N, 6),0)</f>
        <v>256</v>
      </c>
      <c r="G316" s="5">
        <f>ROUND( VLOOKUP(Z316, NPC_Raw_Data!A:L, 8) * VLOOKUP(AA316, NPC_Scaling_Values!A:N, 7),0)</f>
        <v>238</v>
      </c>
      <c r="H316" s="5">
        <f>ROUND( VLOOKUP(Z316, NPC_Raw_Data!A:L, 9) * VLOOKUP(AA316, NPC_Scaling_Values!A:N, 8),0)</f>
        <v>340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14),0)</f>
        <v>146</v>
      </c>
      <c r="P316" s="2">
        <f>ROUND( VLOOKUP(Z316, NPC_Raw_Data!A:Q, 17) * VLOOKUP(AA316, NPC_Scaling_Values!A:N, 14),0)</f>
        <v>58</v>
      </c>
      <c r="Q316" s="6">
        <f>VLOOKUP(AA316, NPC_Scaling_Values!A:N, 9)</f>
        <v>1.9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349208.0</v>
      </c>
      <c r="AA316" s="1">
        <v>7009.0</v>
      </c>
      <c r="AB316" s="1">
        <v>7409.0</v>
      </c>
      <c r="AC316" s="10">
        <v>7100.0</v>
      </c>
    </row>
    <row r="317">
      <c r="A317" s="9" t="s">
        <v>268</v>
      </c>
      <c r="B317" s="1" t="s">
        <v>166</v>
      </c>
      <c r="C317" s="5">
        <f>ROUND( VLOOKUP(Z317, NPC_Raw_Data!A:D, 4)*VLOOKUP(AA317, NPC_Scaling_Values!A:C, 3) ,0)</f>
        <v>290</v>
      </c>
      <c r="D317" s="5">
        <f>ROUND( VLOOKUP(Z317, NPC_Raw_Data!A:E, 5)*VLOOKUP(AA317, NPC_Scaling_Values!A:D, 4),0)</f>
        <v>500</v>
      </c>
      <c r="E317" s="5">
        <f>ROUND( VLOOKUP(Z317, NPC_Raw_Data!A:L, 6) * VLOOKUP(AA317, NPC_Scaling_Values!A:N, 5),0)</f>
        <v>340</v>
      </c>
      <c r="F317" s="5">
        <f>ROUND( VLOOKUP(Z317, NPC_Raw_Data!A:L, 7) * VLOOKUP(AA317, NPC_Scaling_Values!A:N, 6),0)</f>
        <v>172</v>
      </c>
      <c r="G317" s="5">
        <f>ROUND( VLOOKUP(Z317, NPC_Raw_Data!A:L, 8) * VLOOKUP(AA317, NPC_Scaling_Values!A:N, 7),0)</f>
        <v>151</v>
      </c>
      <c r="H317" s="5">
        <f>ROUND( VLOOKUP(Z317, NPC_Raw_Data!A:L, 9) * VLOOKUP(AA317, NPC_Scaling_Values!A:N, 8),0)</f>
        <v>144</v>
      </c>
      <c r="I317" s="5">
        <v>0.0</v>
      </c>
      <c r="J317" s="5">
        <v>0.0</v>
      </c>
      <c r="K317" s="5">
        <v>0.0</v>
      </c>
      <c r="L317" s="5">
        <f>ROUND( VLOOKUP(Z317, NPC_Raw_Data!A:O, 13),0)</f>
        <v>145</v>
      </c>
      <c r="M317" s="5">
        <f>ROUND( VLOOKUP(Z317, NPC_Raw_Data!A:O, 14),0)</f>
        <v>145</v>
      </c>
      <c r="N317" s="5">
        <f>ROUND( VLOOKUP(Z317, NPC_Raw_Data!A:O, 15),0)</f>
        <v>74</v>
      </c>
      <c r="O317" s="5">
        <f>ROUND( VLOOKUP(Z317, NPC_Raw_Data!A:Q, 16) * VLOOKUP(AA317, NPC_Scaling_Values!A:N, 14),0)</f>
        <v>146</v>
      </c>
      <c r="P317" s="2">
        <f>ROUND( VLOOKUP(Z317, NPC_Raw_Data!A:Q, 17) * VLOOKUP(AA317, NPC_Scaling_Values!A:N, 14),0)</f>
        <v>58</v>
      </c>
      <c r="Q317" s="6">
        <f>VLOOKUP(AA317, NPC_Scaling_Values!A:N, 9)</f>
        <v>1.9</v>
      </c>
      <c r="R317" s="1">
        <v>1.5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270000.0</v>
      </c>
      <c r="AA317" s="1">
        <v>7009.0</v>
      </c>
      <c r="AB317" s="1">
        <v>7409.0</v>
      </c>
      <c r="AC317" s="8">
        <v>0.0</v>
      </c>
    </row>
    <row r="318">
      <c r="A318" s="9" t="s">
        <v>269</v>
      </c>
      <c r="B318" s="1" t="s">
        <v>166</v>
      </c>
      <c r="C318" s="5">
        <f>ROUND( VLOOKUP(Z318, NPC_Raw_Data!A:D, 4)*VLOOKUP(AA318, NPC_Scaling_Values!A:C, 3) ,0)</f>
        <v>290</v>
      </c>
      <c r="D318" s="5">
        <f>ROUND( VLOOKUP(Z318, NPC_Raw_Data!A:E, 5)*VLOOKUP(AA318, NPC_Scaling_Values!A:D, 4),0)</f>
        <v>500</v>
      </c>
      <c r="E318" s="5">
        <f>ROUND( VLOOKUP(Z318, NPC_Raw_Data!A:L, 6) * VLOOKUP(AA318, NPC_Scaling_Values!A:N, 5),0)</f>
        <v>340</v>
      </c>
      <c r="F318" s="5">
        <f>ROUND( VLOOKUP(Z318, NPC_Raw_Data!A:L, 7) * VLOOKUP(AA318, NPC_Scaling_Values!A:N, 6),0)</f>
        <v>172</v>
      </c>
      <c r="G318" s="5">
        <f>ROUND( VLOOKUP(Z318, NPC_Raw_Data!A:L, 8) * VLOOKUP(AA318, NPC_Scaling_Values!A:N, 7),0)</f>
        <v>151</v>
      </c>
      <c r="H318" s="5">
        <f>ROUND( VLOOKUP(Z318, NPC_Raw_Data!A:L, 9) * VLOOKUP(AA318, NPC_Scaling_Values!A:N, 8),0)</f>
        <v>144</v>
      </c>
      <c r="I318" s="5">
        <v>0.0</v>
      </c>
      <c r="J318" s="5">
        <v>0.0</v>
      </c>
      <c r="K318" s="5">
        <v>0.0</v>
      </c>
      <c r="L318" s="5">
        <f>ROUND( VLOOKUP(Z318, NPC_Raw_Data!A:O, 13),0)</f>
        <v>145</v>
      </c>
      <c r="M318" s="5">
        <f>ROUND( VLOOKUP(Z318, NPC_Raw_Data!A:O, 14),0)</f>
        <v>145</v>
      </c>
      <c r="N318" s="5">
        <f>ROUND( VLOOKUP(Z318, NPC_Raw_Data!A:O, 15),0)</f>
        <v>74</v>
      </c>
      <c r="O318" s="5">
        <f>ROUND( VLOOKUP(Z318, NPC_Raw_Data!A:Q, 16) * VLOOKUP(AA318, NPC_Scaling_Values!A:N, 14),0)</f>
        <v>146</v>
      </c>
      <c r="P318" s="2">
        <f>ROUND( VLOOKUP(Z318, NPC_Raw_Data!A:Q, 17) * VLOOKUP(AA318, NPC_Scaling_Values!A:N, 14),0)</f>
        <v>58</v>
      </c>
      <c r="Q318" s="6">
        <f>VLOOKUP(AA318, NPC_Scaling_Values!A:N, 9)</f>
        <v>1.9</v>
      </c>
      <c r="R318" s="1">
        <v>1.5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270002.0</v>
      </c>
      <c r="AA318" s="1">
        <v>7009.0</v>
      </c>
      <c r="AB318" s="1">
        <v>7409.0</v>
      </c>
      <c r="AC318" s="10">
        <v>7100.0</v>
      </c>
    </row>
    <row r="319">
      <c r="A319" s="1" t="s">
        <v>270</v>
      </c>
      <c r="B319" s="1" t="s">
        <v>30</v>
      </c>
      <c r="C319" s="5">
        <f>ROUND( VLOOKUP(Z319, NPC_Raw_Data!A:D, 4)*VLOOKUP(AA319, NPC_Scaling_Values!A:C, 3) ,0)</f>
        <v>5525</v>
      </c>
      <c r="D319" s="5">
        <f>ROUND( VLOOKUP(Z319, NPC_Raw_Data!A:E, 5)*VLOOKUP(AA319, NPC_Scaling_Values!A:D, 4),0)</f>
        <v>60000</v>
      </c>
      <c r="E319" s="5">
        <f>ROUND( VLOOKUP(Z319, NPC_Raw_Data!A:L, 6) * VLOOKUP(AA319, NPC_Scaling_Values!A:N, 5),0)</f>
        <v>345</v>
      </c>
      <c r="F319" s="5">
        <f>ROUND( VLOOKUP(Z319, NPC_Raw_Data!A:L, 7) * VLOOKUP(AA319, NPC_Scaling_Values!A:N, 6),0)</f>
        <v>690</v>
      </c>
      <c r="G319" s="5">
        <f>ROUND( VLOOKUP(Z319, NPC_Raw_Data!A:L, 8) * VLOOKUP(AA319, NPC_Scaling_Values!A:N, 7),0)</f>
        <v>207</v>
      </c>
      <c r="H319" s="5">
        <f>ROUND( VLOOKUP(Z319, NPC_Raw_Data!A:L, 9) * VLOOKUP(AA319, NPC_Scaling_Values!A:N, 8),0)</f>
        <v>207</v>
      </c>
      <c r="I319" s="5">
        <v>0.0</v>
      </c>
      <c r="J319" s="5">
        <v>0.0</v>
      </c>
      <c r="K319" s="5">
        <v>0.0</v>
      </c>
      <c r="L319" s="5">
        <f>ROUND( VLOOKUP(Z319, NPC_Raw_Data!A:O, 13),0)</f>
        <v>999</v>
      </c>
      <c r="M319" s="5">
        <f>ROUND( VLOOKUP(Z319, NPC_Raw_Data!A:O, 14),0)</f>
        <v>999</v>
      </c>
      <c r="N319" s="5">
        <f>ROUND( VLOOKUP(Z319, NPC_Raw_Data!A:O, 15),0)</f>
        <v>999</v>
      </c>
      <c r="O319" s="5">
        <f>ROUND( VLOOKUP(Z319, NPC_Raw_Data!A:Q, 16) * VLOOKUP(AA319, NPC_Scaling_Values!A:N, 14),0)</f>
        <v>195</v>
      </c>
      <c r="P319" s="2">
        <f>ROUND( VLOOKUP(Z319, NPC_Raw_Data!A:Q, 17) * VLOOKUP(AA319, NPC_Scaling_Values!A:N, 14),0)</f>
        <v>78</v>
      </c>
      <c r="Q319" s="6">
        <f>VLOOKUP(AA319, NPC_Scaling_Values!A:N, 9)</f>
        <v>2.4</v>
      </c>
      <c r="R319" s="1">
        <v>1.5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529000.0</v>
      </c>
      <c r="AA319" s="1">
        <v>7014.0</v>
      </c>
      <c r="AB319" s="1">
        <v>7414.0</v>
      </c>
      <c r="AC319" s="8">
        <v>0.0</v>
      </c>
    </row>
    <row r="320">
      <c r="A320" s="9" t="s">
        <v>168</v>
      </c>
      <c r="B320" s="1" t="s">
        <v>48</v>
      </c>
      <c r="C320" s="5">
        <f>ROUND( VLOOKUP(Z320, NPC_Raw_Data!A:D, 4)*VLOOKUP(AA320, NPC_Scaling_Values!A:C, 3) ,0)</f>
        <v>2134</v>
      </c>
      <c r="D320" s="5">
        <f>ROUND( VLOOKUP(Z320, NPC_Raw_Data!A:E, 5)*VLOOKUP(AA320, NPC_Scaling_Values!A:D, 4),0)</f>
        <v>2000</v>
      </c>
      <c r="E320" s="5">
        <f>ROUND( VLOOKUP(Z320, NPC_Raw_Data!A:L, 6) * VLOOKUP(AA320, NPC_Scaling_Values!A:N, 5),0)</f>
        <v>346</v>
      </c>
      <c r="F320" s="5">
        <f>ROUND( VLOOKUP(Z320, NPC_Raw_Data!A:L, 7) * VLOOKUP(AA320, NPC_Scaling_Values!A:N, 6),0)</f>
        <v>247</v>
      </c>
      <c r="G320" s="5">
        <f>ROUND( VLOOKUP(Z320, NPC_Raw_Data!A:L, 8) * VLOOKUP(AA320, NPC_Scaling_Values!A:N, 7),0)</f>
        <v>247</v>
      </c>
      <c r="H320" s="5">
        <f>ROUND( VLOOKUP(Z320, NPC_Raw_Data!A:L, 9) * VLOOKUP(AA320, NPC_Scaling_Values!A:N, 8),0)</f>
        <v>218</v>
      </c>
      <c r="I320" s="5">
        <v>0.0</v>
      </c>
      <c r="J320" s="5">
        <v>0.0</v>
      </c>
      <c r="K320" s="5">
        <v>0.0</v>
      </c>
      <c r="L320" s="5">
        <f>ROUND( VLOOKUP(Z320, NPC_Raw_Data!A:O, 13),0)</f>
        <v>999</v>
      </c>
      <c r="M320" s="5">
        <f>ROUND( VLOOKUP(Z320, NPC_Raw_Data!A:O, 14),0)</f>
        <v>999</v>
      </c>
      <c r="N320" s="5">
        <f>ROUND( VLOOKUP(Z320, NPC_Raw_Data!A:O, 15),0)</f>
        <v>999</v>
      </c>
      <c r="O320" s="5">
        <f>ROUND( VLOOKUP(Z320, NPC_Raw_Data!A:Q, 16) * VLOOKUP(AA320, NPC_Scaling_Values!A:N, 14),0)</f>
        <v>130</v>
      </c>
      <c r="P320" s="2">
        <f>ROUND( VLOOKUP(Z320, NPC_Raw_Data!A:Q, 17) * VLOOKUP(AA320, NPC_Scaling_Values!A:N, 14),0)</f>
        <v>52</v>
      </c>
      <c r="Q320" s="6">
        <f>VLOOKUP(AA320, NPC_Scaling_Values!A:N, 9)</f>
        <v>1.7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230000.0</v>
      </c>
      <c r="AA320" s="1">
        <v>7007.0</v>
      </c>
      <c r="AB320" s="1">
        <v>7407.0</v>
      </c>
      <c r="AC320" s="8">
        <v>0.0</v>
      </c>
    </row>
    <row r="321">
      <c r="A321" s="9" t="s">
        <v>191</v>
      </c>
      <c r="B321" s="1" t="s">
        <v>41</v>
      </c>
      <c r="C321" s="5">
        <f>ROUND( VLOOKUP(Z321, NPC_Raw_Data!A:D, 4)*VLOOKUP(AA321, NPC_Scaling_Values!A:C, 3) ,0)</f>
        <v>198</v>
      </c>
      <c r="D321" s="5">
        <f>ROUND( VLOOKUP(Z321, NPC_Raw_Data!A:E, 5)*VLOOKUP(AA321, NPC_Scaling_Values!A:D, 4),0)</f>
        <v>800</v>
      </c>
      <c r="E321" s="5">
        <f>ROUND( VLOOKUP(Z321, NPC_Raw_Data!A:L, 6) * VLOOKUP(AA321, NPC_Scaling_Values!A:N, 5),0)</f>
        <v>348</v>
      </c>
      <c r="F321" s="5">
        <f>ROUND( VLOOKUP(Z321, NPC_Raw_Data!A:L, 7) * VLOOKUP(AA321, NPC_Scaling_Values!A:N, 6),0)</f>
        <v>267</v>
      </c>
      <c r="G321" s="5">
        <f>ROUND( VLOOKUP(Z321, NPC_Raw_Data!A:L, 8) * VLOOKUP(AA321, NPC_Scaling_Values!A:N, 7),0)</f>
        <v>237</v>
      </c>
      <c r="H321" s="5">
        <f>ROUND( VLOOKUP(Z321, NPC_Raw_Data!A:L, 9) * VLOOKUP(AA321, NPC_Scaling_Values!A:N, 8),0)</f>
        <v>366</v>
      </c>
      <c r="I321" s="5">
        <v>0.0</v>
      </c>
      <c r="J321" s="5">
        <v>-30.0</v>
      </c>
      <c r="K321" s="5">
        <v>25.0</v>
      </c>
      <c r="L321" s="5">
        <f>ROUND( VLOOKUP(Z321, NPC_Raw_Data!A:O, 13),0)</f>
        <v>999</v>
      </c>
      <c r="M321" s="5">
        <f>ROUND( VLOOKUP(Z321, NPC_Raw_Data!A:O, 14),0)</f>
        <v>999</v>
      </c>
      <c r="N321" s="5">
        <f>ROUND( VLOOKUP(Z321, NPC_Raw_Data!A:O, 15),0)</f>
        <v>999</v>
      </c>
      <c r="O321" s="5">
        <f>ROUND( VLOOKUP(Z321, NPC_Raw_Data!A:Q, 16) * VLOOKUP(AA321, NPC_Scaling_Values!A:N, 14),0)</f>
        <v>195</v>
      </c>
      <c r="P321" s="2">
        <f>ROUND( VLOOKUP(Z321, NPC_Raw_Data!A:Q, 17) * VLOOKUP(AA321, NPC_Scaling_Values!A:N, 14),0)</f>
        <v>78</v>
      </c>
      <c r="Q321" s="6">
        <f>VLOOKUP(AA321, NPC_Scaling_Values!A:N, 9)</f>
        <v>2.4</v>
      </c>
      <c r="R321" s="1">
        <v>1.0</v>
      </c>
      <c r="S321" s="1">
        <v>-1.0</v>
      </c>
      <c r="T321" s="7" t="b">
        <v>1</v>
      </c>
      <c r="U321" s="7" t="b">
        <v>0</v>
      </c>
      <c r="V321" s="7" t="b">
        <v>0</v>
      </c>
      <c r="Z321" s="1">
        <v>293001.0</v>
      </c>
      <c r="AA321" s="1">
        <v>7014.0</v>
      </c>
      <c r="AB321" s="1">
        <v>7414.0</v>
      </c>
      <c r="AC321" s="8">
        <v>0.0</v>
      </c>
    </row>
    <row r="322">
      <c r="A322" s="9" t="s">
        <v>192</v>
      </c>
      <c r="B322" s="1" t="s">
        <v>41</v>
      </c>
      <c r="C322" s="5">
        <f>ROUND( VLOOKUP(Z322, NPC_Raw_Data!A:D, 4)*VLOOKUP(AA322, NPC_Scaling_Values!A:C, 3) ,0)</f>
        <v>198</v>
      </c>
      <c r="D322" s="5">
        <f>ROUND( VLOOKUP(Z322, NPC_Raw_Data!A:E, 5)*VLOOKUP(AA322, NPC_Scaling_Values!A:D, 4),0)</f>
        <v>800</v>
      </c>
      <c r="E322" s="5">
        <f>ROUND( VLOOKUP(Z322, NPC_Raw_Data!A:L, 6) * VLOOKUP(AA322, NPC_Scaling_Values!A:N, 5),0)</f>
        <v>348</v>
      </c>
      <c r="F322" s="5">
        <f>ROUND( VLOOKUP(Z322, NPC_Raw_Data!A:L, 7) * VLOOKUP(AA322, NPC_Scaling_Values!A:N, 6),0)</f>
        <v>267</v>
      </c>
      <c r="G322" s="5">
        <f>ROUND( VLOOKUP(Z322, NPC_Raw_Data!A:L, 8) * VLOOKUP(AA322, NPC_Scaling_Values!A:N, 7),0)</f>
        <v>237</v>
      </c>
      <c r="H322" s="5">
        <f>ROUND( VLOOKUP(Z322, NPC_Raw_Data!A:L, 9) * VLOOKUP(AA322, NPC_Scaling_Values!A:N, 8),0)</f>
        <v>366</v>
      </c>
      <c r="I322" s="5">
        <v>0.0</v>
      </c>
      <c r="J322" s="5">
        <v>-30.0</v>
      </c>
      <c r="K322" s="5">
        <v>25.0</v>
      </c>
      <c r="L322" s="5">
        <f>ROUND( VLOOKUP(Z322, NPC_Raw_Data!A:O, 13),0)</f>
        <v>999</v>
      </c>
      <c r="M322" s="5">
        <f>ROUND( VLOOKUP(Z322, NPC_Raw_Data!A:O, 14),0)</f>
        <v>999</v>
      </c>
      <c r="N322" s="5">
        <f>ROUND( VLOOKUP(Z322, NPC_Raw_Data!A:O, 15),0)</f>
        <v>999</v>
      </c>
      <c r="O322" s="5">
        <f>ROUND( VLOOKUP(Z322, NPC_Raw_Data!A:Q, 16) * VLOOKUP(AA322, NPC_Scaling_Values!A:N, 14),0)</f>
        <v>195</v>
      </c>
      <c r="P322" s="2">
        <f>ROUND( VLOOKUP(Z322, NPC_Raw_Data!A:Q, 17) * VLOOKUP(AA322, NPC_Scaling_Values!A:N, 14),0)</f>
        <v>78</v>
      </c>
      <c r="Q322" s="6">
        <f>VLOOKUP(AA322, NPC_Scaling_Values!A:N, 9)</f>
        <v>2.4</v>
      </c>
      <c r="R322" s="1">
        <v>1.0</v>
      </c>
      <c r="S322" s="1">
        <v>-1.0</v>
      </c>
      <c r="T322" s="7" t="b">
        <v>1</v>
      </c>
      <c r="U322" s="7" t="b">
        <v>0</v>
      </c>
      <c r="V322" s="7" t="b">
        <v>0</v>
      </c>
      <c r="Z322" s="1">
        <v>293002.0</v>
      </c>
      <c r="AA322" s="1">
        <v>7014.0</v>
      </c>
      <c r="AB322" s="1">
        <v>7414.0</v>
      </c>
      <c r="AC322" s="10">
        <v>7100.0</v>
      </c>
    </row>
    <row r="323">
      <c r="A323" s="9" t="s">
        <v>271</v>
      </c>
      <c r="B323" s="1" t="s">
        <v>39</v>
      </c>
      <c r="C323" s="5">
        <f>ROUND( VLOOKUP(Z323, NPC_Raw_Data!A:D, 4)*VLOOKUP(AA323, NPC_Scaling_Values!A:C, 3) ,0)</f>
        <v>756</v>
      </c>
      <c r="D323" s="5">
        <f>ROUND( VLOOKUP(Z323, NPC_Raw_Data!A:E, 5)*VLOOKUP(AA323, NPC_Scaling_Values!A:D, 4),0)</f>
        <v>3000</v>
      </c>
      <c r="E323" s="5">
        <f>ROUND( VLOOKUP(Z323, NPC_Raw_Data!A:L, 6) * VLOOKUP(AA323, NPC_Scaling_Values!A:N, 5),0)</f>
        <v>349</v>
      </c>
      <c r="F323" s="5">
        <f>ROUND( VLOOKUP(Z323, NPC_Raw_Data!A:L, 7) * VLOOKUP(AA323, NPC_Scaling_Values!A:N, 6),0)</f>
        <v>244</v>
      </c>
      <c r="G323" s="5">
        <f>ROUND( VLOOKUP(Z323, NPC_Raw_Data!A:L, 8) * VLOOKUP(AA323, NPC_Scaling_Values!A:N, 7),0)</f>
        <v>298</v>
      </c>
      <c r="H323" s="5">
        <f>ROUND( VLOOKUP(Z323, NPC_Raw_Data!A:L, 9) * VLOOKUP(AA323, NPC_Scaling_Values!A:N, 8),0)</f>
        <v>280</v>
      </c>
      <c r="I323" s="5">
        <v>25.0</v>
      </c>
      <c r="J323" s="5">
        <v>0.0</v>
      </c>
      <c r="K323" s="5">
        <v>0.0</v>
      </c>
      <c r="L323" s="5">
        <f>ROUND( VLOOKUP(Z323, NPC_Raw_Data!A:O, 13),0)</f>
        <v>116</v>
      </c>
      <c r="M323" s="5">
        <f>ROUND( VLOOKUP(Z323, NPC_Raw_Data!A:O, 14),0)</f>
        <v>116</v>
      </c>
      <c r="N323" s="5">
        <f>ROUND( VLOOKUP(Z323, NPC_Raw_Data!A:O, 15),0)</f>
        <v>116</v>
      </c>
      <c r="O323" s="5">
        <f>ROUND( VLOOKUP(Z323, NPC_Raw_Data!A:Q, 16) * VLOOKUP(AA323, NPC_Scaling_Values!A:N, 14),0)</f>
        <v>154</v>
      </c>
      <c r="P323" s="2">
        <f>ROUND( VLOOKUP(Z323, NPC_Raw_Data!A:Q, 17) * VLOOKUP(AA323, NPC_Scaling_Values!A:N, 14),0)</f>
        <v>62</v>
      </c>
      <c r="Q323" s="6">
        <f>VLOOKUP(AA323, NPC_Scaling_Values!A:N, 9)</f>
        <v>2</v>
      </c>
      <c r="R323" s="1">
        <v>1.0</v>
      </c>
      <c r="S323" s="1">
        <v>-1.0</v>
      </c>
      <c r="T323" s="7" t="b">
        <v>0</v>
      </c>
      <c r="U323" s="7" t="b">
        <v>1</v>
      </c>
      <c r="V323" s="7" t="b">
        <v>0</v>
      </c>
      <c r="Z323" s="1">
        <v>287000.0</v>
      </c>
      <c r="AA323" s="1">
        <v>7010.0</v>
      </c>
      <c r="AB323" s="1">
        <v>7410.0</v>
      </c>
      <c r="AC323" s="8">
        <v>0.0</v>
      </c>
    </row>
    <row r="324">
      <c r="A324" s="9" t="s">
        <v>272</v>
      </c>
      <c r="B324" s="1" t="s">
        <v>39</v>
      </c>
      <c r="C324" s="5">
        <f>ROUND( VLOOKUP(Z324, NPC_Raw_Data!A:D, 4)*VLOOKUP(AA324, NPC_Scaling_Values!A:C, 3) ,0)</f>
        <v>756</v>
      </c>
      <c r="D324" s="5">
        <f>ROUND( VLOOKUP(Z324, NPC_Raw_Data!A:E, 5)*VLOOKUP(AA324, NPC_Scaling_Values!A:D, 4),0)</f>
        <v>3000</v>
      </c>
      <c r="E324" s="5">
        <f>ROUND( VLOOKUP(Z324, NPC_Raw_Data!A:L, 6) * VLOOKUP(AA324, NPC_Scaling_Values!A:N, 5),0)</f>
        <v>349</v>
      </c>
      <c r="F324" s="5">
        <f>ROUND( VLOOKUP(Z324, NPC_Raw_Data!A:L, 7) * VLOOKUP(AA324, NPC_Scaling_Values!A:N, 6),0)</f>
        <v>244</v>
      </c>
      <c r="G324" s="5">
        <f>ROUND( VLOOKUP(Z324, NPC_Raw_Data!A:L, 8) * VLOOKUP(AA324, NPC_Scaling_Values!A:N, 7),0)</f>
        <v>298</v>
      </c>
      <c r="H324" s="5">
        <f>ROUND( VLOOKUP(Z324, NPC_Raw_Data!A:L, 9) * VLOOKUP(AA324, NPC_Scaling_Values!A:N, 8),0)</f>
        <v>280</v>
      </c>
      <c r="I324" s="5">
        <v>25.0</v>
      </c>
      <c r="J324" s="5">
        <v>0.0</v>
      </c>
      <c r="K324" s="5">
        <v>0.0</v>
      </c>
      <c r="L324" s="5">
        <f>ROUND( VLOOKUP(Z324, NPC_Raw_Data!A:O, 13),0)</f>
        <v>116</v>
      </c>
      <c r="M324" s="5">
        <f>ROUND( VLOOKUP(Z324, NPC_Raw_Data!A:O, 14),0)</f>
        <v>116</v>
      </c>
      <c r="N324" s="5">
        <f>ROUND( VLOOKUP(Z324, NPC_Raw_Data!A:O, 15),0)</f>
        <v>116</v>
      </c>
      <c r="O324" s="5">
        <f>ROUND( VLOOKUP(Z324, NPC_Raw_Data!A:Q, 16) * VLOOKUP(AA324, NPC_Scaling_Values!A:N, 14),0)</f>
        <v>154</v>
      </c>
      <c r="P324" s="2">
        <f>ROUND( VLOOKUP(Z324, NPC_Raw_Data!A:Q, 17) * VLOOKUP(AA324, NPC_Scaling_Values!A:N, 14),0)</f>
        <v>62</v>
      </c>
      <c r="Q324" s="6">
        <f>VLOOKUP(AA324, NPC_Scaling_Values!A:N, 9)</f>
        <v>2</v>
      </c>
      <c r="R324" s="1">
        <v>1.0</v>
      </c>
      <c r="S324" s="1">
        <v>-1.0</v>
      </c>
      <c r="T324" s="7" t="b">
        <v>0</v>
      </c>
      <c r="U324" s="7" t="b">
        <v>1</v>
      </c>
      <c r="V324" s="7" t="b">
        <v>0</v>
      </c>
      <c r="Z324" s="1">
        <v>287001.0</v>
      </c>
      <c r="AA324" s="1">
        <v>7010.0</v>
      </c>
      <c r="AB324" s="1">
        <v>7410.0</v>
      </c>
      <c r="AC324" s="10">
        <v>7100.0</v>
      </c>
    </row>
    <row r="325">
      <c r="A325" s="1" t="s">
        <v>273</v>
      </c>
      <c r="B325" s="1" t="s">
        <v>39</v>
      </c>
      <c r="C325" s="5">
        <f>ROUND( VLOOKUP(Z325, NPC_Raw_Data!A:D, 4)*VLOOKUP(AA325, NPC_Scaling_Values!A:C, 3) ,0)</f>
        <v>1642</v>
      </c>
      <c r="D325" s="5">
        <f>ROUND( VLOOKUP(Z325, NPC_Raw_Data!A:E, 5)*VLOOKUP(AA325, NPC_Scaling_Values!A:D, 4),0)</f>
        <v>50000</v>
      </c>
      <c r="E325" s="5">
        <f>ROUND( VLOOKUP(Z325, NPC_Raw_Data!A:L, 6) * VLOOKUP(AA325, NPC_Scaling_Values!A:N, 5),0)</f>
        <v>349</v>
      </c>
      <c r="F325" s="5">
        <f>ROUND( VLOOKUP(Z325, NPC_Raw_Data!A:L, 7) * VLOOKUP(AA325, NPC_Scaling_Values!A:N, 6),0)</f>
        <v>226</v>
      </c>
      <c r="G325" s="5">
        <f>ROUND( VLOOKUP(Z325, NPC_Raw_Data!A:L, 8) * VLOOKUP(AA325, NPC_Scaling_Values!A:N, 7),0)</f>
        <v>263</v>
      </c>
      <c r="H325" s="5">
        <f>ROUND( VLOOKUP(Z325, NPC_Raw_Data!A:L, 9) * VLOOKUP(AA325, NPC_Scaling_Values!A:N, 8),0)</f>
        <v>1747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130</v>
      </c>
      <c r="M325" s="5">
        <f>ROUND( VLOOKUP(Z325, NPC_Raw_Data!A:O, 14),0)</f>
        <v>130</v>
      </c>
      <c r="N325" s="5">
        <f>ROUND( VLOOKUP(Z325, NPC_Raw_Data!A:O, 15),0)</f>
        <v>240</v>
      </c>
      <c r="O325" s="5">
        <f>ROUND( VLOOKUP(Z325, NPC_Raw_Data!A:Q, 16) * VLOOKUP(AA325, NPC_Scaling_Values!A:N, 14),0)</f>
        <v>154</v>
      </c>
      <c r="P325" s="2">
        <f>ROUND( VLOOKUP(Z325, NPC_Raw_Data!A:Q, 17) * VLOOKUP(AA325, NPC_Scaling_Values!A:N, 14),0)</f>
        <v>62</v>
      </c>
      <c r="Q325" s="6">
        <f>VLOOKUP(AA325, NPC_Scaling_Values!A:N, 9)</f>
        <v>2</v>
      </c>
      <c r="R325" s="1">
        <v>1.1</v>
      </c>
      <c r="S325" s="1">
        <v>-1.0</v>
      </c>
      <c r="T325" s="7" t="b">
        <v>0</v>
      </c>
      <c r="U325" s="7" t="b">
        <v>1</v>
      </c>
      <c r="V325" s="7" t="b">
        <v>0</v>
      </c>
      <c r="Z325" s="1">
        <v>527000.0</v>
      </c>
      <c r="AA325" s="1">
        <v>7010.0</v>
      </c>
      <c r="AB325" s="1">
        <v>7410.0</v>
      </c>
      <c r="AC325" s="10">
        <v>5151.0</v>
      </c>
    </row>
    <row r="326">
      <c r="A326" s="1" t="s">
        <v>96</v>
      </c>
      <c r="B326" s="2" t="s">
        <v>97</v>
      </c>
      <c r="C326" s="5">
        <f>ROUND( VLOOKUP(Z326, NPC_Raw_Data!A:D, 4)*VLOOKUP(AA326, NPC_Scaling_Values!A:C, 3) ,0)</f>
        <v>136</v>
      </c>
      <c r="D326" s="5">
        <f>ROUND( VLOOKUP(Z326, NPC_Raw_Data!A:E, 5)*VLOOKUP(AA326, NPC_Scaling_Values!A:D, 4),0)</f>
        <v>100</v>
      </c>
      <c r="E326" s="5">
        <f>ROUND( VLOOKUP(Z326, NPC_Raw_Data!A:L, 6) * VLOOKUP(AA326, NPC_Scaling_Values!A:N, 5),0)</f>
        <v>354</v>
      </c>
      <c r="F326" s="5">
        <f>ROUND( VLOOKUP(Z326, NPC_Raw_Data!A:L, 7) * VLOOKUP(AA326, NPC_Scaling_Values!A:N, 6),0)</f>
        <v>265</v>
      </c>
      <c r="G326" s="5">
        <f>ROUND( VLOOKUP(Z326, NPC_Raw_Data!A:L, 8) * VLOOKUP(AA326, NPC_Scaling_Values!A:N, 7),0)</f>
        <v>247</v>
      </c>
      <c r="H326" s="5">
        <f>ROUND( VLOOKUP(Z326, NPC_Raw_Data!A:L, 9) * VLOOKUP(AA326, NPC_Scaling_Values!A:N, 8),0)</f>
        <v>354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14),0)</f>
        <v>164</v>
      </c>
      <c r="P326" s="2">
        <f>ROUND( VLOOKUP(Z326, NPC_Raw_Data!A:Q, 17) * VLOOKUP(AA326, NPC_Scaling_Values!A:N, 14),0)</f>
        <v>66</v>
      </c>
      <c r="Q326" s="6">
        <f>VLOOKUP(AA326, NPC_Scaling_Values!A:N, 9)</f>
        <v>2.1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349010.0</v>
      </c>
      <c r="AA326" s="1">
        <v>7011.0</v>
      </c>
      <c r="AB326" s="1">
        <v>7411.0</v>
      </c>
      <c r="AC326" s="8">
        <v>0.0</v>
      </c>
    </row>
    <row r="327">
      <c r="A327" s="1" t="s">
        <v>98</v>
      </c>
      <c r="B327" s="2" t="s">
        <v>97</v>
      </c>
      <c r="C327" s="5">
        <f>ROUND( VLOOKUP(Z327, NPC_Raw_Data!A:D, 4)*VLOOKUP(AA327, NPC_Scaling_Values!A:C, 3) ,0)</f>
        <v>136</v>
      </c>
      <c r="D327" s="5">
        <f>ROUND( VLOOKUP(Z327, NPC_Raw_Data!A:E, 5)*VLOOKUP(AA327, NPC_Scaling_Values!A:D, 4),0)</f>
        <v>100</v>
      </c>
      <c r="E327" s="5">
        <f>ROUND( VLOOKUP(Z327, NPC_Raw_Data!A:L, 6) * VLOOKUP(AA327, NPC_Scaling_Values!A:N, 5),0)</f>
        <v>354</v>
      </c>
      <c r="F327" s="5">
        <f>ROUND( VLOOKUP(Z327, NPC_Raw_Data!A:L, 7) * VLOOKUP(AA327, NPC_Scaling_Values!A:N, 6),0)</f>
        <v>265</v>
      </c>
      <c r="G327" s="5">
        <f>ROUND( VLOOKUP(Z327, NPC_Raw_Data!A:L, 8) * VLOOKUP(AA327, NPC_Scaling_Values!A:N, 7),0)</f>
        <v>247</v>
      </c>
      <c r="H327" s="5">
        <f>ROUND( VLOOKUP(Z327, NPC_Raw_Data!A:L, 9) * VLOOKUP(AA327, NPC_Scaling_Values!A:N, 8),0)</f>
        <v>354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14),0)</f>
        <v>164</v>
      </c>
      <c r="P327" s="2">
        <f>ROUND( VLOOKUP(Z327, NPC_Raw_Data!A:Q, 17) * VLOOKUP(AA327, NPC_Scaling_Values!A:N, 14),0)</f>
        <v>66</v>
      </c>
      <c r="Q327" s="6">
        <f>VLOOKUP(AA327, NPC_Scaling_Values!A:N, 9)</f>
        <v>2.1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349060.0</v>
      </c>
      <c r="AA327" s="1">
        <v>7011.0</v>
      </c>
      <c r="AB327" s="1">
        <v>7411.0</v>
      </c>
      <c r="AC327" s="10">
        <v>7100.0</v>
      </c>
    </row>
    <row r="328">
      <c r="A328" s="1" t="s">
        <v>252</v>
      </c>
      <c r="B328" s="1" t="s">
        <v>49</v>
      </c>
      <c r="C328" s="5">
        <f>ROUND( VLOOKUP(Z328, NPC_Raw_Data!A:D, 4)*VLOOKUP(AA328, NPC_Scaling_Values!A:C, 3) ,0)</f>
        <v>1153</v>
      </c>
      <c r="D328" s="5">
        <f>ROUND( VLOOKUP(Z328, NPC_Raw_Data!A:E, 5)*VLOOKUP(AA328, NPC_Scaling_Values!A:D, 4),0)</f>
        <v>1000</v>
      </c>
      <c r="E328" s="5">
        <f>ROUND( VLOOKUP(Z328, NPC_Raw_Data!A:L, 6) * VLOOKUP(AA328, NPC_Scaling_Values!A:N, 5),0)</f>
        <v>354</v>
      </c>
      <c r="F328" s="5">
        <f>ROUND( VLOOKUP(Z328, NPC_Raw_Data!A:L, 7) * VLOOKUP(AA328, NPC_Scaling_Values!A:N, 6),0)</f>
        <v>283</v>
      </c>
      <c r="G328" s="5">
        <f>ROUND( VLOOKUP(Z328, NPC_Raw_Data!A:L, 8) * VLOOKUP(AA328, NPC_Scaling_Values!A:N, 7),0)</f>
        <v>213</v>
      </c>
      <c r="H328" s="5">
        <f>ROUND( VLOOKUP(Z328, NPC_Raw_Data!A:L, 9) * VLOOKUP(AA328, NPC_Scaling_Values!A:N, 8),0)</f>
        <v>707</v>
      </c>
      <c r="I328" s="5">
        <v>0.0</v>
      </c>
      <c r="J328" s="5">
        <v>0.0</v>
      </c>
      <c r="K328" s="5">
        <v>0.0</v>
      </c>
      <c r="L328" s="5">
        <f>ROUND( VLOOKUP(Z328, NPC_Raw_Data!A:O, 13),0)</f>
        <v>242</v>
      </c>
      <c r="M328" s="5">
        <f>ROUND( VLOOKUP(Z328, NPC_Raw_Data!A:O, 14),0)</f>
        <v>242</v>
      </c>
      <c r="N328" s="5">
        <f>ROUND( VLOOKUP(Z328, NPC_Raw_Data!A:O, 15),0)</f>
        <v>120</v>
      </c>
      <c r="O328" s="5">
        <f>ROUND( VLOOKUP(Z328, NPC_Raw_Data!A:Q, 16) * VLOOKUP(AA328, NPC_Scaling_Values!A:N, 14),0)</f>
        <v>164</v>
      </c>
      <c r="P328" s="2">
        <f>ROUND( VLOOKUP(Z328, NPC_Raw_Data!A:Q, 17) * VLOOKUP(AA328, NPC_Scaling_Values!A:N, 14),0)</f>
        <v>66</v>
      </c>
      <c r="Q328" s="6">
        <f>VLOOKUP(AA328, NPC_Scaling_Values!A:N, 9)</f>
        <v>2.1</v>
      </c>
      <c r="R328" s="1">
        <v>1.5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352002.0</v>
      </c>
      <c r="AA328" s="1">
        <v>7011.0</v>
      </c>
      <c r="AB328" s="1">
        <v>7411.0</v>
      </c>
      <c r="AC328" s="8">
        <v>0.0</v>
      </c>
    </row>
    <row r="329">
      <c r="A329" s="9" t="s">
        <v>274</v>
      </c>
      <c r="B329" s="1" t="s">
        <v>275</v>
      </c>
      <c r="C329" s="5">
        <f>ROUND( VLOOKUP(Z329, NPC_Raw_Data!A:D, 4)*VLOOKUP(AA329, NPC_Scaling_Values!A:C, 3) ,0)</f>
        <v>4185</v>
      </c>
      <c r="D329" s="5">
        <f>ROUND( VLOOKUP(Z329, NPC_Raw_Data!A:E, 5)*VLOOKUP(AA329, NPC_Scaling_Values!A:D, 4),0)</f>
        <v>70000</v>
      </c>
      <c r="E329" s="5">
        <f>ROUND( VLOOKUP(Z329, NPC_Raw_Data!A:L, 6) * VLOOKUP(AA329, NPC_Scaling_Values!A:N, 5),0)</f>
        <v>354</v>
      </c>
      <c r="F329" s="5">
        <f>ROUND( VLOOKUP(Z329, NPC_Raw_Data!A:L, 7) * VLOOKUP(AA329, NPC_Scaling_Values!A:N, 6),0)</f>
        <v>267</v>
      </c>
      <c r="G329" s="5">
        <f>ROUND( VLOOKUP(Z329, NPC_Raw_Data!A:L, 8) * VLOOKUP(AA329, NPC_Scaling_Values!A:N, 7),0)</f>
        <v>249</v>
      </c>
      <c r="H329" s="5">
        <f>ROUND( VLOOKUP(Z329, NPC_Raw_Data!A:L, 9) * VLOOKUP(AA329, NPC_Scaling_Values!A:N, 8),0)</f>
        <v>1770</v>
      </c>
      <c r="I329" s="5">
        <v>0.0</v>
      </c>
      <c r="J329" s="5">
        <v>0.0</v>
      </c>
      <c r="K329" s="5">
        <v>0.0</v>
      </c>
      <c r="L329" s="5">
        <f>ROUND( VLOOKUP(Z329, NPC_Raw_Data!A:O, 13),0)</f>
        <v>999</v>
      </c>
      <c r="M329" s="5">
        <f>ROUND( VLOOKUP(Z329, NPC_Raw_Data!A:O, 14),0)</f>
        <v>999</v>
      </c>
      <c r="N329" s="5">
        <f>ROUND( VLOOKUP(Z329, NPC_Raw_Data!A:O, 15),0)</f>
        <v>240</v>
      </c>
      <c r="O329" s="5">
        <f>ROUND( VLOOKUP(Z329, NPC_Raw_Data!A:Q, 16) * VLOOKUP(AA329, NPC_Scaling_Values!A:N, 14),0)</f>
        <v>206</v>
      </c>
      <c r="P329" s="2">
        <f>ROUND( VLOOKUP(Z329, NPC_Raw_Data!A:Q, 17) * VLOOKUP(AA329, NPC_Scaling_Values!A:N, 14),0)</f>
        <v>82</v>
      </c>
      <c r="Q329" s="6">
        <f>VLOOKUP(AA329, NPC_Scaling_Values!A:N, 9)</f>
        <v>2.5</v>
      </c>
      <c r="R329" s="1">
        <v>1.0</v>
      </c>
      <c r="S329" s="1">
        <v>-1.0</v>
      </c>
      <c r="T329" s="7" t="b">
        <v>0</v>
      </c>
      <c r="U329" s="7" t="b">
        <v>1</v>
      </c>
      <c r="V329" s="7" t="b">
        <v>0</v>
      </c>
      <c r="Z329" s="1">
        <v>537000.0</v>
      </c>
      <c r="AA329" s="1">
        <v>7015.0</v>
      </c>
      <c r="AB329" s="1">
        <v>7415.0</v>
      </c>
      <c r="AC329" s="10">
        <v>5151.0</v>
      </c>
    </row>
    <row r="330">
      <c r="A330" s="1" t="s">
        <v>111</v>
      </c>
      <c r="B330" s="1" t="s">
        <v>97</v>
      </c>
      <c r="C330" s="5">
        <f>ROUND( VLOOKUP(Z330, NPC_Raw_Data!A:D, 4)*VLOOKUP(AA330, NPC_Scaling_Values!A:C, 3) ,0)</f>
        <v>155</v>
      </c>
      <c r="D330" s="5">
        <f>ROUND( VLOOKUP(Z330, NPC_Raw_Data!A:E, 5)*VLOOKUP(AA330, NPC_Scaling_Values!A:D, 4),0)</f>
        <v>100</v>
      </c>
      <c r="E330" s="5">
        <f>ROUND( VLOOKUP(Z330, NPC_Raw_Data!A:L, 6) * VLOOKUP(AA330, NPC_Scaling_Values!A:N, 5),0)</f>
        <v>359</v>
      </c>
      <c r="F330" s="5">
        <f>ROUND( VLOOKUP(Z330, NPC_Raw_Data!A:L, 7) * VLOOKUP(AA330, NPC_Scaling_Values!A:N, 6),0)</f>
        <v>271</v>
      </c>
      <c r="G330" s="5">
        <f>ROUND( VLOOKUP(Z330, NPC_Raw_Data!A:L, 8) * VLOOKUP(AA330, NPC_Scaling_Values!A:N, 7),0)</f>
        <v>251</v>
      </c>
      <c r="H330" s="5">
        <f>ROUND( VLOOKUP(Z330, NPC_Raw_Data!A:L, 9) * VLOOKUP(AA330, NPC_Scaling_Values!A:N, 8),0)</f>
        <v>359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14),0)</f>
        <v>154</v>
      </c>
      <c r="P330" s="2">
        <f>ROUND( VLOOKUP(Z330, NPC_Raw_Data!A:Q, 17) * VLOOKUP(AA330, NPC_Scaling_Values!A:N, 14),0)</f>
        <v>62</v>
      </c>
      <c r="Q330" s="6">
        <f>VLOOKUP(AA330, NPC_Scaling_Values!A:N, 9)</f>
        <v>2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349109.0</v>
      </c>
      <c r="AA330" s="1">
        <v>7010.0</v>
      </c>
      <c r="AB330" s="1">
        <v>7410.0</v>
      </c>
      <c r="AC330" s="8">
        <v>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 ,0)</f>
        <v>155</v>
      </c>
      <c r="D331" s="5">
        <f>ROUND( VLOOKUP(Z331, NPC_Raw_Data!A:E, 5)*VLOOKUP(AA331, NPC_Scaling_Values!A:D, 4),0)</f>
        <v>100</v>
      </c>
      <c r="E331" s="5">
        <f>ROUND( VLOOKUP(Z331, NPC_Raw_Data!A:L, 6) * VLOOKUP(AA331, NPC_Scaling_Values!A:N, 5),0)</f>
        <v>359</v>
      </c>
      <c r="F331" s="5">
        <f>ROUND( VLOOKUP(Z331, NPC_Raw_Data!A:L, 7) * VLOOKUP(AA331, NPC_Scaling_Values!A:N, 6),0)</f>
        <v>271</v>
      </c>
      <c r="G331" s="5">
        <f>ROUND( VLOOKUP(Z331, NPC_Raw_Data!A:L, 8) * VLOOKUP(AA331, NPC_Scaling_Values!A:N, 7),0)</f>
        <v>251</v>
      </c>
      <c r="H331" s="5">
        <f>ROUND( VLOOKUP(Z331, NPC_Raw_Data!A:L, 9) * VLOOKUP(AA331, NPC_Scaling_Values!A:N, 8),0)</f>
        <v>359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14),0)</f>
        <v>154</v>
      </c>
      <c r="P331" s="2">
        <f>ROUND( VLOOKUP(Z331, NPC_Raw_Data!A:Q, 17) * VLOOKUP(AA331, NPC_Scaling_Values!A:N, 14),0)</f>
        <v>62</v>
      </c>
      <c r="Q331" s="6">
        <f>VLOOKUP(AA331, NPC_Scaling_Values!A:N, 9)</f>
        <v>2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349209.0</v>
      </c>
      <c r="AA331" s="1">
        <v>7010.0</v>
      </c>
      <c r="AB331" s="1">
        <v>7410.0</v>
      </c>
      <c r="AC331" s="10">
        <v>7100.0</v>
      </c>
    </row>
    <row r="332">
      <c r="A332" s="9" t="s">
        <v>276</v>
      </c>
      <c r="B332" s="1" t="s">
        <v>166</v>
      </c>
      <c r="C332" s="5">
        <f>ROUND( VLOOKUP(Z332, NPC_Raw_Data!A:D, 4)*VLOOKUP(AA332, NPC_Scaling_Values!A:C, 3) ,0)</f>
        <v>430</v>
      </c>
      <c r="D332" s="5">
        <f>ROUND( VLOOKUP(Z332, NPC_Raw_Data!A:E, 5)*VLOOKUP(AA332, NPC_Scaling_Values!A:D, 4),0)</f>
        <v>500</v>
      </c>
      <c r="E332" s="5">
        <f>ROUND( VLOOKUP(Z332, NPC_Raw_Data!A:L, 6) * VLOOKUP(AA332, NPC_Scaling_Values!A:N, 5),0)</f>
        <v>359</v>
      </c>
      <c r="F332" s="5">
        <f>ROUND( VLOOKUP(Z332, NPC_Raw_Data!A:L, 7) * VLOOKUP(AA332, NPC_Scaling_Values!A:N, 6),0)</f>
        <v>184</v>
      </c>
      <c r="G332" s="5">
        <f>ROUND( VLOOKUP(Z332, NPC_Raw_Data!A:L, 8) * VLOOKUP(AA332, NPC_Scaling_Values!A:N, 7),0)</f>
        <v>161</v>
      </c>
      <c r="H332" s="5">
        <f>ROUND( VLOOKUP(Z332, NPC_Raw_Data!A:L, 9) * VLOOKUP(AA332, NPC_Scaling_Values!A:N, 8),0)</f>
        <v>154</v>
      </c>
      <c r="I332" s="5">
        <v>0.0</v>
      </c>
      <c r="J332" s="5">
        <v>0.0</v>
      </c>
      <c r="K332" s="5">
        <v>0.0</v>
      </c>
      <c r="L332" s="5">
        <f>ROUND( VLOOKUP(Z332, NPC_Raw_Data!A:O, 13),0)</f>
        <v>145</v>
      </c>
      <c r="M332" s="5">
        <f>ROUND( VLOOKUP(Z332, NPC_Raw_Data!A:O, 14),0)</f>
        <v>145</v>
      </c>
      <c r="N332" s="5">
        <f>ROUND( VLOOKUP(Z332, NPC_Raw_Data!A:O, 15),0)</f>
        <v>74</v>
      </c>
      <c r="O332" s="5">
        <f>ROUND( VLOOKUP(Z332, NPC_Raw_Data!A:Q, 16) * VLOOKUP(AA332, NPC_Scaling_Values!A:N, 14),0)</f>
        <v>146</v>
      </c>
      <c r="P332" s="2">
        <f>ROUND( VLOOKUP(Z332, NPC_Raw_Data!A:Q, 17) * VLOOKUP(AA332, NPC_Scaling_Values!A:N, 14),0)</f>
        <v>58</v>
      </c>
      <c r="Q332" s="6">
        <f>VLOOKUP(AA332, NPC_Scaling_Values!A:N, 9)</f>
        <v>1.9</v>
      </c>
      <c r="R332" s="1">
        <v>1.5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269000.0</v>
      </c>
      <c r="AA332" s="1">
        <v>7009.0</v>
      </c>
      <c r="AB332" s="1">
        <v>7409.0</v>
      </c>
      <c r="AC332" s="8">
        <v>0.0</v>
      </c>
    </row>
    <row r="333">
      <c r="A333" s="9" t="s">
        <v>277</v>
      </c>
      <c r="B333" s="1" t="s">
        <v>166</v>
      </c>
      <c r="C333" s="5">
        <f>ROUND( VLOOKUP(Z333, NPC_Raw_Data!A:D, 4)*VLOOKUP(AA333, NPC_Scaling_Values!A:C, 3) ,0)</f>
        <v>430</v>
      </c>
      <c r="D333" s="5">
        <f>ROUND( VLOOKUP(Z333, NPC_Raw_Data!A:E, 5)*VLOOKUP(AA333, NPC_Scaling_Values!A:D, 4),0)</f>
        <v>500</v>
      </c>
      <c r="E333" s="5">
        <f>ROUND( VLOOKUP(Z333, NPC_Raw_Data!A:L, 6) * VLOOKUP(AA333, NPC_Scaling_Values!A:N, 5),0)</f>
        <v>359</v>
      </c>
      <c r="F333" s="5">
        <f>ROUND( VLOOKUP(Z333, NPC_Raw_Data!A:L, 7) * VLOOKUP(AA333, NPC_Scaling_Values!A:N, 6),0)</f>
        <v>184</v>
      </c>
      <c r="G333" s="5">
        <f>ROUND( VLOOKUP(Z333, NPC_Raw_Data!A:L, 8) * VLOOKUP(AA333, NPC_Scaling_Values!A:N, 7),0)</f>
        <v>161</v>
      </c>
      <c r="H333" s="5">
        <f>ROUND( VLOOKUP(Z333, NPC_Raw_Data!A:L, 9) * VLOOKUP(AA333, NPC_Scaling_Values!A:N, 8),0)</f>
        <v>154</v>
      </c>
      <c r="I333" s="5">
        <v>0.0</v>
      </c>
      <c r="J333" s="5">
        <v>0.0</v>
      </c>
      <c r="K333" s="5">
        <v>0.0</v>
      </c>
      <c r="L333" s="5">
        <f>ROUND( VLOOKUP(Z333, NPC_Raw_Data!A:O, 13),0)</f>
        <v>145</v>
      </c>
      <c r="M333" s="5">
        <f>ROUND( VLOOKUP(Z333, NPC_Raw_Data!A:O, 14),0)</f>
        <v>145</v>
      </c>
      <c r="N333" s="5">
        <f>ROUND( VLOOKUP(Z333, NPC_Raw_Data!A:O, 15),0)</f>
        <v>74</v>
      </c>
      <c r="O333" s="5">
        <f>ROUND( VLOOKUP(Z333, NPC_Raw_Data!A:Q, 16) * VLOOKUP(AA333, NPC_Scaling_Values!A:N, 14),0)</f>
        <v>146</v>
      </c>
      <c r="P333" s="2">
        <f>ROUND( VLOOKUP(Z333, NPC_Raw_Data!A:Q, 17) * VLOOKUP(AA333, NPC_Scaling_Values!A:N, 14),0)</f>
        <v>58</v>
      </c>
      <c r="Q333" s="6">
        <f>VLOOKUP(AA333, NPC_Scaling_Values!A:N, 9)</f>
        <v>1.9</v>
      </c>
      <c r="R333" s="1">
        <v>1.5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269004.0</v>
      </c>
      <c r="AA333" s="1">
        <v>7009.0</v>
      </c>
      <c r="AB333" s="1">
        <v>7409.0</v>
      </c>
      <c r="AC333" s="10">
        <v>7100.0</v>
      </c>
    </row>
    <row r="334">
      <c r="A334" s="9" t="s">
        <v>278</v>
      </c>
      <c r="B334" s="1" t="s">
        <v>49</v>
      </c>
      <c r="C334" s="5">
        <f>ROUND( VLOOKUP(Z334, NPC_Raw_Data!A:D, 4)*VLOOKUP(AA334, NPC_Scaling_Values!A:C, 3) ,0)</f>
        <v>24464</v>
      </c>
      <c r="D334" s="5">
        <f>ROUND( VLOOKUP(Z334, NPC_Raw_Data!A:E, 5)*VLOOKUP(AA334, NPC_Scaling_Values!A:D, 4),0)</f>
        <v>5000</v>
      </c>
      <c r="E334" s="5">
        <f>ROUND( VLOOKUP(Z334, NPC_Raw_Data!A:L, 6) * VLOOKUP(AA334, NPC_Scaling_Values!A:N, 5),0)</f>
        <v>364</v>
      </c>
      <c r="F334" s="5">
        <f>ROUND( VLOOKUP(Z334, NPC_Raw_Data!A:L, 7) * VLOOKUP(AA334, NPC_Scaling_Values!A:N, 6),0)</f>
        <v>273</v>
      </c>
      <c r="G334" s="5">
        <f>ROUND( VLOOKUP(Z334, NPC_Raw_Data!A:L, 8) * VLOOKUP(AA334, NPC_Scaling_Values!A:N, 7),0)</f>
        <v>255</v>
      </c>
      <c r="H334" s="5">
        <f>ROUND( VLOOKUP(Z334, NPC_Raw_Data!A:L, 9) * VLOOKUP(AA334, NPC_Scaling_Values!A:N, 8),0)</f>
        <v>273</v>
      </c>
      <c r="I334" s="5">
        <v>0.0</v>
      </c>
      <c r="J334" s="5">
        <v>0.0</v>
      </c>
      <c r="K334" s="5">
        <v>0.0</v>
      </c>
      <c r="L334" s="5">
        <f>ROUND( VLOOKUP(Z334, NPC_Raw_Data!A:O, 13),0)</f>
        <v>999</v>
      </c>
      <c r="M334" s="5">
        <f>ROUND( VLOOKUP(Z334, NPC_Raw_Data!A:O, 14),0)</f>
        <v>999</v>
      </c>
      <c r="N334" s="5">
        <f>ROUND( VLOOKUP(Z334, NPC_Raw_Data!A:O, 15),0)</f>
        <v>999</v>
      </c>
      <c r="O334" s="5">
        <f>ROUND( VLOOKUP(Z334, NPC_Raw_Data!A:Q, 16) * VLOOKUP(AA334, NPC_Scaling_Values!A:N, 14),0)</f>
        <v>164</v>
      </c>
      <c r="P334" s="2">
        <f>ROUND( VLOOKUP(Z334, NPC_Raw_Data!A:Q, 17) * VLOOKUP(AA334, NPC_Scaling_Values!A:N, 14),0)</f>
        <v>66</v>
      </c>
      <c r="Q334" s="6">
        <f>VLOOKUP(AA334, NPC_Scaling_Values!A:N, 9)</f>
        <v>2.1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1</v>
      </c>
      <c r="Z334" s="1">
        <v>533001.0</v>
      </c>
      <c r="AA334" s="1">
        <v>7011.0</v>
      </c>
      <c r="AB334" s="1">
        <v>7411.0</v>
      </c>
      <c r="AC334" s="8">
        <v>0.0</v>
      </c>
    </row>
    <row r="335">
      <c r="A335" s="1" t="s">
        <v>96</v>
      </c>
      <c r="B335" s="2" t="s">
        <v>97</v>
      </c>
      <c r="C335" s="5">
        <f>ROUND( VLOOKUP(Z335, NPC_Raw_Data!A:D, 4)*VLOOKUP(AA335, NPC_Scaling_Values!A:C, 3) ,0)</f>
        <v>143</v>
      </c>
      <c r="D335" s="5">
        <f>ROUND( VLOOKUP(Z335, NPC_Raw_Data!A:E, 5)*VLOOKUP(AA335, NPC_Scaling_Values!A:D, 4),0)</f>
        <v>100</v>
      </c>
      <c r="E335" s="5">
        <f>ROUND( VLOOKUP(Z335, NPC_Raw_Data!A:L, 6) * VLOOKUP(AA335, NPC_Scaling_Values!A:N, 5),0)</f>
        <v>371</v>
      </c>
      <c r="F335" s="5">
        <f>ROUND( VLOOKUP(Z335, NPC_Raw_Data!A:L, 7) * VLOOKUP(AA335, NPC_Scaling_Values!A:N, 6),0)</f>
        <v>278</v>
      </c>
      <c r="G335" s="5">
        <f>ROUND( VLOOKUP(Z335, NPC_Raw_Data!A:L, 8) * VLOOKUP(AA335, NPC_Scaling_Values!A:N, 7),0)</f>
        <v>259</v>
      </c>
      <c r="H335" s="5">
        <f>ROUND( VLOOKUP(Z335, NPC_Raw_Data!A:L, 9) * VLOOKUP(AA335, NPC_Scaling_Values!A:N, 8),0)</f>
        <v>371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14),0)</f>
        <v>174</v>
      </c>
      <c r="P335" s="2">
        <f>ROUND( VLOOKUP(Z335, NPC_Raw_Data!A:Q, 17) * VLOOKUP(AA335, NPC_Scaling_Values!A:N, 14),0)</f>
        <v>70</v>
      </c>
      <c r="Q335" s="6">
        <f>VLOOKUP(AA335, NPC_Scaling_Values!A:N, 9)</f>
        <v>2.2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349011.0</v>
      </c>
      <c r="AA335" s="1">
        <v>7012.0</v>
      </c>
      <c r="AB335" s="1">
        <v>7412.0</v>
      </c>
      <c r="AC335" s="8">
        <v>0.0</v>
      </c>
    </row>
    <row r="336">
      <c r="A336" s="1" t="s">
        <v>98</v>
      </c>
      <c r="B336" s="2" t="s">
        <v>97</v>
      </c>
      <c r="C336" s="5">
        <f>ROUND( VLOOKUP(Z336, NPC_Raw_Data!A:D, 4)*VLOOKUP(AA336, NPC_Scaling_Values!A:C, 3) ,0)</f>
        <v>143</v>
      </c>
      <c r="D336" s="5">
        <f>ROUND( VLOOKUP(Z336, NPC_Raw_Data!A:E, 5)*VLOOKUP(AA336, NPC_Scaling_Values!A:D, 4),0)</f>
        <v>100</v>
      </c>
      <c r="E336" s="5">
        <f>ROUND( VLOOKUP(Z336, NPC_Raw_Data!A:L, 6) * VLOOKUP(AA336, NPC_Scaling_Values!A:N, 5),0)</f>
        <v>371</v>
      </c>
      <c r="F336" s="5">
        <f>ROUND( VLOOKUP(Z336, NPC_Raw_Data!A:L, 7) * VLOOKUP(AA336, NPC_Scaling_Values!A:N, 6),0)</f>
        <v>278</v>
      </c>
      <c r="G336" s="5">
        <f>ROUND( VLOOKUP(Z336, NPC_Raw_Data!A:L, 8) * VLOOKUP(AA336, NPC_Scaling_Values!A:N, 7),0)</f>
        <v>259</v>
      </c>
      <c r="H336" s="5">
        <f>ROUND( VLOOKUP(Z336, NPC_Raw_Data!A:L, 9) * VLOOKUP(AA336, NPC_Scaling_Values!A:N, 8),0)</f>
        <v>371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14),0)</f>
        <v>174</v>
      </c>
      <c r="P336" s="2">
        <f>ROUND( VLOOKUP(Z336, NPC_Raw_Data!A:Q, 17) * VLOOKUP(AA336, NPC_Scaling_Values!A:N, 14),0)</f>
        <v>70</v>
      </c>
      <c r="Q336" s="6">
        <f>VLOOKUP(AA336, NPC_Scaling_Values!A:N, 9)</f>
        <v>2.2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349061.0</v>
      </c>
      <c r="AA336" s="1">
        <v>7012.0</v>
      </c>
      <c r="AB336" s="1">
        <v>7412.0</v>
      </c>
      <c r="AC336" s="10">
        <v>7100.0</v>
      </c>
    </row>
    <row r="337">
      <c r="A337" s="2" t="s">
        <v>279</v>
      </c>
      <c r="B337" s="1" t="s">
        <v>164</v>
      </c>
      <c r="C337" s="5">
        <f>ROUND( VLOOKUP(Z337, NPC_Raw_Data!A:D, 4)*VLOOKUP(AA337, NPC_Scaling_Values!A:C, 3) ,0)</f>
        <v>292</v>
      </c>
      <c r="D337" s="5">
        <f>ROUND( VLOOKUP(Z337, NPC_Raw_Data!A:E, 5)*VLOOKUP(AA337, NPC_Scaling_Values!A:D, 4),0)</f>
        <v>250</v>
      </c>
      <c r="E337" s="5">
        <f>ROUND( VLOOKUP(Z337, NPC_Raw_Data!A:L, 6) * VLOOKUP(AA337, NPC_Scaling_Values!A:N, 5),0)</f>
        <v>371</v>
      </c>
      <c r="F337" s="5">
        <f>ROUND( VLOOKUP(Z337, NPC_Raw_Data!A:L, 7) * VLOOKUP(AA337, NPC_Scaling_Values!A:N, 6),0)</f>
        <v>287</v>
      </c>
      <c r="G337" s="5">
        <f>ROUND( VLOOKUP(Z337, NPC_Raw_Data!A:L, 8) * VLOOKUP(AA337, NPC_Scaling_Values!A:N, 7),0)</f>
        <v>251</v>
      </c>
      <c r="H337" s="5">
        <f>ROUND( VLOOKUP(Z337, NPC_Raw_Data!A:L, 9) * VLOOKUP(AA337, NPC_Scaling_Values!A:N, 8),0)</f>
        <v>410</v>
      </c>
      <c r="I337" s="5">
        <v>0.0</v>
      </c>
      <c r="J337" s="5">
        <v>-30.0</v>
      </c>
      <c r="K337" s="5">
        <v>25.0</v>
      </c>
      <c r="L337" s="5">
        <f>ROUND( VLOOKUP(Z337, NPC_Raw_Data!A:O, 13),0)</f>
        <v>999</v>
      </c>
      <c r="M337" s="5">
        <f>ROUND( VLOOKUP(Z337, NPC_Raw_Data!A:O, 14),0)</f>
        <v>999</v>
      </c>
      <c r="N337" s="5">
        <f>ROUND( VLOOKUP(Z337, NPC_Raw_Data!A:O, 15),0)</f>
        <v>999</v>
      </c>
      <c r="O337" s="5">
        <f>ROUND( VLOOKUP(Z337, NPC_Raw_Data!A:Q, 16) * VLOOKUP(AA337, NPC_Scaling_Values!A:N, 14),0)</f>
        <v>174</v>
      </c>
      <c r="P337" s="2">
        <f>ROUND( VLOOKUP(Z337, NPC_Raw_Data!A:Q, 17) * VLOOKUP(AA337, NPC_Scaling_Values!A:N, 14),0)</f>
        <v>70</v>
      </c>
      <c r="Q337" s="6">
        <f>VLOOKUP(AA337, NPC_Scaling_Values!A:N, 9)</f>
        <v>2.2</v>
      </c>
      <c r="R337" s="1">
        <v>1.0</v>
      </c>
      <c r="S337" s="1">
        <v>-1.0</v>
      </c>
      <c r="T337" s="7" t="b">
        <v>1</v>
      </c>
      <c r="U337" s="7" t="b">
        <v>0</v>
      </c>
      <c r="V337" s="7" t="b">
        <v>0</v>
      </c>
      <c r="Z337" s="1">
        <v>296000.0</v>
      </c>
      <c r="AA337" s="1">
        <v>7012.0</v>
      </c>
      <c r="AB337" s="1">
        <v>7412.0</v>
      </c>
      <c r="AC337" s="8">
        <v>0.0</v>
      </c>
    </row>
    <row r="338">
      <c r="A338" s="1" t="s">
        <v>145</v>
      </c>
      <c r="B338" s="1" t="s">
        <v>48</v>
      </c>
      <c r="C338" s="5">
        <f>ROUND( VLOOKUP(Z338, NPC_Raw_Data!A:D, 4)*VLOOKUP(AA338, NPC_Scaling_Values!A:C, 3) ,0)</f>
        <v>99</v>
      </c>
      <c r="D338" s="5">
        <f>ROUND( VLOOKUP(Z338, NPC_Raw_Data!A:E, 5)*VLOOKUP(AA338, NPC_Scaling_Values!A:D, 4),0)</f>
        <v>1</v>
      </c>
      <c r="E338" s="5">
        <f>ROUND( VLOOKUP(Z338, NPC_Raw_Data!A:L, 6) * VLOOKUP(AA338, NPC_Scaling_Values!A:N, 5),0)</f>
        <v>379</v>
      </c>
      <c r="F338" s="5">
        <f>ROUND( VLOOKUP(Z338, NPC_Raw_Data!A:L, 7) * VLOOKUP(AA338, NPC_Scaling_Values!A:N, 6),0)</f>
        <v>334</v>
      </c>
      <c r="G338" s="5">
        <f>ROUND( VLOOKUP(Z338, NPC_Raw_Data!A:L, 8) * VLOOKUP(AA338, NPC_Scaling_Values!A:N, 7),0)</f>
        <v>313</v>
      </c>
      <c r="H338" s="5">
        <f>ROUND( VLOOKUP(Z338, NPC_Raw_Data!A:L, 9) * VLOOKUP(AA338, NPC_Scaling_Values!A:N, 8),0)</f>
        <v>334</v>
      </c>
      <c r="I338" s="5">
        <v>25.0</v>
      </c>
      <c r="J338" s="5">
        <v>0.0</v>
      </c>
      <c r="K338" s="5">
        <v>0.0</v>
      </c>
      <c r="L338" s="5">
        <f>ROUND( VLOOKUP(Z338, NPC_Raw_Data!A:O, 13),0)</f>
        <v>999</v>
      </c>
      <c r="M338" s="5">
        <f>ROUND( VLOOKUP(Z338, NPC_Raw_Data!A:O, 14),0)</f>
        <v>999</v>
      </c>
      <c r="N338" s="5">
        <f>ROUND( VLOOKUP(Z338, NPC_Raw_Data!A:O, 15),0)</f>
        <v>999</v>
      </c>
      <c r="O338" s="5">
        <f>ROUND( VLOOKUP(Z338, NPC_Raw_Data!A:Q, 16) * VLOOKUP(AA338, NPC_Scaling_Values!A:N, 14),0)</f>
        <v>130</v>
      </c>
      <c r="P338" s="2">
        <f>ROUND( VLOOKUP(Z338, NPC_Raw_Data!A:Q, 17) * VLOOKUP(AA338, NPC_Scaling_Values!A:N, 14),0)</f>
        <v>52</v>
      </c>
      <c r="Q338" s="6">
        <f>VLOOKUP(AA338, NPC_Scaling_Values!A:N, 9)</f>
        <v>1.7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330030.0</v>
      </c>
      <c r="AA338" s="1">
        <v>7007.0</v>
      </c>
      <c r="AB338" s="1">
        <v>7407.0</v>
      </c>
      <c r="AC338" s="8">
        <v>0.0</v>
      </c>
    </row>
    <row r="339">
      <c r="A339" s="1" t="s">
        <v>111</v>
      </c>
      <c r="B339" s="1" t="s">
        <v>97</v>
      </c>
      <c r="C339" s="5">
        <f>ROUND( VLOOKUP(Z339, NPC_Raw_Data!A:D, 4)*VLOOKUP(AA339, NPC_Scaling_Values!A:C, 3) ,0)</f>
        <v>163</v>
      </c>
      <c r="D339" s="5">
        <f>ROUND( VLOOKUP(Z339, NPC_Raw_Data!A:E, 5)*VLOOKUP(AA339, NPC_Scaling_Values!A:D, 4),0)</f>
        <v>100</v>
      </c>
      <c r="E339" s="5">
        <f>ROUND( VLOOKUP(Z339, NPC_Raw_Data!A:L, 6) * VLOOKUP(AA339, NPC_Scaling_Values!A:N, 5),0)</f>
        <v>380</v>
      </c>
      <c r="F339" s="5">
        <f>ROUND( VLOOKUP(Z339, NPC_Raw_Data!A:L, 7) * VLOOKUP(AA339, NPC_Scaling_Values!A:N, 6),0)</f>
        <v>286</v>
      </c>
      <c r="G339" s="5">
        <f>ROUND( VLOOKUP(Z339, NPC_Raw_Data!A:L, 8) * VLOOKUP(AA339, NPC_Scaling_Values!A:N, 7),0)</f>
        <v>265</v>
      </c>
      <c r="H339" s="5">
        <f>ROUND( VLOOKUP(Z339, NPC_Raw_Data!A:L, 9) * VLOOKUP(AA339, NPC_Scaling_Values!A:N, 8),0)</f>
        <v>380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14),0)</f>
        <v>164</v>
      </c>
      <c r="P339" s="2">
        <f>ROUND( VLOOKUP(Z339, NPC_Raw_Data!A:Q, 17) * VLOOKUP(AA339, NPC_Scaling_Values!A:N, 14),0)</f>
        <v>66</v>
      </c>
      <c r="Q339" s="6">
        <f>VLOOKUP(AA339, NPC_Scaling_Values!A:N, 9)</f>
        <v>2.1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349110.0</v>
      </c>
      <c r="AA339" s="1">
        <v>7011.0</v>
      </c>
      <c r="AB339" s="1">
        <v>7411.0</v>
      </c>
      <c r="AC339" s="8">
        <v>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 ,0)</f>
        <v>163</v>
      </c>
      <c r="D340" s="5">
        <f>ROUND( VLOOKUP(Z340, NPC_Raw_Data!A:E, 5)*VLOOKUP(AA340, NPC_Scaling_Values!A:D, 4),0)</f>
        <v>100</v>
      </c>
      <c r="E340" s="5">
        <f>ROUND( VLOOKUP(Z340, NPC_Raw_Data!A:L, 6) * VLOOKUP(AA340, NPC_Scaling_Values!A:N, 5),0)</f>
        <v>380</v>
      </c>
      <c r="F340" s="5">
        <f>ROUND( VLOOKUP(Z340, NPC_Raw_Data!A:L, 7) * VLOOKUP(AA340, NPC_Scaling_Values!A:N, 6),0)</f>
        <v>286</v>
      </c>
      <c r="G340" s="5">
        <f>ROUND( VLOOKUP(Z340, NPC_Raw_Data!A:L, 8) * VLOOKUP(AA340, NPC_Scaling_Values!A:N, 7),0)</f>
        <v>265</v>
      </c>
      <c r="H340" s="5">
        <f>ROUND( VLOOKUP(Z340, NPC_Raw_Data!A:L, 9) * VLOOKUP(AA340, NPC_Scaling_Values!A:N, 8),0)</f>
        <v>380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14),0)</f>
        <v>164</v>
      </c>
      <c r="P340" s="2">
        <f>ROUND( VLOOKUP(Z340, NPC_Raw_Data!A:Q, 17) * VLOOKUP(AA340, NPC_Scaling_Values!A:N, 14),0)</f>
        <v>66</v>
      </c>
      <c r="Q340" s="6">
        <f>VLOOKUP(AA340, NPC_Scaling_Values!A:N, 9)</f>
        <v>2.1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349210.0</v>
      </c>
      <c r="AA340" s="1">
        <v>7011.0</v>
      </c>
      <c r="AB340" s="1">
        <v>7411.0</v>
      </c>
      <c r="AC340" s="10">
        <v>7100.0</v>
      </c>
    </row>
    <row r="341">
      <c r="A341" s="1" t="s">
        <v>280</v>
      </c>
      <c r="B341" s="1" t="s">
        <v>32</v>
      </c>
      <c r="C341" s="5">
        <f>ROUND( VLOOKUP(Z341, NPC_Raw_Data!A:D, 4)*VLOOKUP(AA341, NPC_Scaling_Values!A:C, 3) ,0)</f>
        <v>1280</v>
      </c>
      <c r="D341" s="5">
        <f>ROUND( VLOOKUP(Z341, NPC_Raw_Data!A:E, 5)*VLOOKUP(AA341, NPC_Scaling_Values!A:D, 4),0)</f>
        <v>1000</v>
      </c>
      <c r="E341" s="5">
        <f>ROUND( VLOOKUP(Z341, NPC_Raw_Data!A:L, 6) * VLOOKUP(AA341, NPC_Scaling_Values!A:N, 5),0)</f>
        <v>381</v>
      </c>
      <c r="F341" s="5">
        <f>ROUND( VLOOKUP(Z341, NPC_Raw_Data!A:L, 7) * VLOOKUP(AA341, NPC_Scaling_Values!A:N, 6),0)</f>
        <v>564</v>
      </c>
      <c r="G341" s="5">
        <f>ROUND( VLOOKUP(Z341, NPC_Raw_Data!A:L, 8) * VLOOKUP(AA341, NPC_Scaling_Values!A:N, 7),0)</f>
        <v>669</v>
      </c>
      <c r="H341" s="5">
        <f>ROUND( VLOOKUP(Z341, NPC_Raw_Data!A:L, 9) * VLOOKUP(AA341, NPC_Scaling_Values!A:N, 8),0)</f>
        <v>330</v>
      </c>
      <c r="I341" s="5">
        <v>25.0</v>
      </c>
      <c r="J341" s="5">
        <v>-10.0</v>
      </c>
      <c r="K341" s="5">
        <v>-30.0</v>
      </c>
      <c r="L341" s="5">
        <f>ROUND( VLOOKUP(Z341, NPC_Raw_Data!A:O, 13),0)</f>
        <v>250</v>
      </c>
      <c r="M341" s="5">
        <f>ROUND( VLOOKUP(Z341, NPC_Raw_Data!A:O, 14),0)</f>
        <v>250</v>
      </c>
      <c r="N341" s="5">
        <f>ROUND( VLOOKUP(Z341, NPC_Raw_Data!A:O, 15),0)</f>
        <v>250</v>
      </c>
      <c r="O341" s="5">
        <f>ROUND( VLOOKUP(Z341, NPC_Raw_Data!A:Q, 16) * VLOOKUP(AA341, NPC_Scaling_Values!A:N, 14),0)</f>
        <v>98</v>
      </c>
      <c r="P341" s="2">
        <f>ROUND( VLOOKUP(Z341, NPC_Raw_Data!A:Q, 17) * VLOOKUP(AA341, NPC_Scaling_Values!A:N, 14),0)</f>
        <v>78</v>
      </c>
      <c r="Q341" s="6">
        <f>VLOOKUP(AA341, NPC_Scaling_Values!A:N, 9)</f>
        <v>2.4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418000.0</v>
      </c>
      <c r="AA341" s="1">
        <v>7014.0</v>
      </c>
      <c r="AB341" s="1">
        <v>7414.0</v>
      </c>
      <c r="AC341" s="8">
        <v>0.0</v>
      </c>
    </row>
    <row r="342">
      <c r="A342" s="1" t="s">
        <v>281</v>
      </c>
      <c r="B342" s="1" t="s">
        <v>32</v>
      </c>
      <c r="C342" s="5">
        <f>ROUND( VLOOKUP(Z342, NPC_Raw_Data!A:D, 4)*VLOOKUP(AA342, NPC_Scaling_Values!A:C, 3) ,0)</f>
        <v>1280</v>
      </c>
      <c r="D342" s="5">
        <f>ROUND( VLOOKUP(Z342, NPC_Raw_Data!A:E, 5)*VLOOKUP(AA342, NPC_Scaling_Values!A:D, 4),0)</f>
        <v>1000</v>
      </c>
      <c r="E342" s="5">
        <f>ROUND( VLOOKUP(Z342, NPC_Raw_Data!A:L, 6) * VLOOKUP(AA342, NPC_Scaling_Values!A:N, 5),0)</f>
        <v>381</v>
      </c>
      <c r="F342" s="5">
        <f>ROUND( VLOOKUP(Z342, NPC_Raw_Data!A:L, 7) * VLOOKUP(AA342, NPC_Scaling_Values!A:N, 6),0)</f>
        <v>564</v>
      </c>
      <c r="G342" s="5">
        <f>ROUND( VLOOKUP(Z342, NPC_Raw_Data!A:L, 8) * VLOOKUP(AA342, NPC_Scaling_Values!A:N, 7),0)</f>
        <v>669</v>
      </c>
      <c r="H342" s="5">
        <f>ROUND( VLOOKUP(Z342, NPC_Raw_Data!A:L, 9) * VLOOKUP(AA342, NPC_Scaling_Values!A:N, 8),0)</f>
        <v>330</v>
      </c>
      <c r="I342" s="5">
        <v>25.0</v>
      </c>
      <c r="J342" s="5">
        <v>-10.0</v>
      </c>
      <c r="K342" s="5">
        <v>-30.0</v>
      </c>
      <c r="L342" s="5">
        <f>ROUND( VLOOKUP(Z342, NPC_Raw_Data!A:O, 13),0)</f>
        <v>250</v>
      </c>
      <c r="M342" s="5">
        <f>ROUND( VLOOKUP(Z342, NPC_Raw_Data!A:O, 14),0)</f>
        <v>250</v>
      </c>
      <c r="N342" s="5">
        <f>ROUND( VLOOKUP(Z342, NPC_Raw_Data!A:O, 15),0)</f>
        <v>250</v>
      </c>
      <c r="O342" s="5">
        <f>ROUND( VLOOKUP(Z342, NPC_Raw_Data!A:Q, 16) * VLOOKUP(AA342, NPC_Scaling_Values!A:N, 14),0)</f>
        <v>98</v>
      </c>
      <c r="P342" s="2">
        <f>ROUND( VLOOKUP(Z342, NPC_Raw_Data!A:Q, 17) * VLOOKUP(AA342, NPC_Scaling_Values!A:N, 14),0)</f>
        <v>78</v>
      </c>
      <c r="Q342" s="6">
        <f>VLOOKUP(AA342, NPC_Scaling_Values!A:N, 9)</f>
        <v>2.4</v>
      </c>
      <c r="R342" s="1">
        <v>1.0</v>
      </c>
      <c r="S342" s="1">
        <v>-1.0</v>
      </c>
      <c r="T342" s="7" t="b">
        <v>0</v>
      </c>
      <c r="U342" s="7" t="b">
        <v>0</v>
      </c>
      <c r="V342" s="7" t="b">
        <v>0</v>
      </c>
      <c r="Z342" s="1">
        <v>418001.0</v>
      </c>
      <c r="AA342" s="1">
        <v>7014.0</v>
      </c>
      <c r="AB342" s="1">
        <v>7414.0</v>
      </c>
      <c r="AC342" s="8">
        <v>7100.0</v>
      </c>
    </row>
    <row r="343">
      <c r="A343" s="1" t="s">
        <v>223</v>
      </c>
      <c r="B343" s="1" t="s">
        <v>164</v>
      </c>
      <c r="C343" s="5">
        <f>ROUND( VLOOKUP(Z343, NPC_Raw_Data!A:D, 4)*VLOOKUP(AA343, NPC_Scaling_Values!A:C, 3) ,0)</f>
        <v>888</v>
      </c>
      <c r="D343" s="5">
        <f>ROUND( VLOOKUP(Z343, NPC_Raw_Data!A:E, 5)*VLOOKUP(AA343, NPC_Scaling_Values!A:D, 4),0)</f>
        <v>1200</v>
      </c>
      <c r="E343" s="5">
        <f>ROUND( VLOOKUP(Z343, NPC_Raw_Data!A:L, 6) * VLOOKUP(AA343, NPC_Scaling_Values!A:N, 5),0)</f>
        <v>384</v>
      </c>
      <c r="F343" s="5">
        <f>ROUND( VLOOKUP(Z343, NPC_Raw_Data!A:L, 7) * VLOOKUP(AA343, NPC_Scaling_Values!A:N, 6),0)</f>
        <v>255</v>
      </c>
      <c r="G343" s="5">
        <f>ROUND( VLOOKUP(Z343, NPC_Raw_Data!A:L, 8) * VLOOKUP(AA343, NPC_Scaling_Values!A:N, 7),0)</f>
        <v>285</v>
      </c>
      <c r="H343" s="5">
        <f>ROUND( VLOOKUP(Z343, NPC_Raw_Data!A:L, 9) * VLOOKUP(AA343, NPC_Scaling_Values!A:N, 8),0)</f>
        <v>318</v>
      </c>
      <c r="I343" s="5">
        <v>0.0</v>
      </c>
      <c r="J343" s="5">
        <v>0.0</v>
      </c>
      <c r="K343" s="5">
        <v>0.0</v>
      </c>
      <c r="L343" s="5">
        <f>ROUND( VLOOKUP(Z343, NPC_Raw_Data!A:O, 13),0)</f>
        <v>145</v>
      </c>
      <c r="M343" s="5">
        <f>ROUND( VLOOKUP(Z343, NPC_Raw_Data!A:O, 14),0)</f>
        <v>145</v>
      </c>
      <c r="N343" s="5">
        <f>ROUND( VLOOKUP(Z343, NPC_Raw_Data!A:O, 15),0)</f>
        <v>245</v>
      </c>
      <c r="O343" s="5">
        <f>ROUND( VLOOKUP(Z343, NPC_Raw_Data!A:Q, 16) * VLOOKUP(AA343, NPC_Scaling_Values!A:N, 14),0)</f>
        <v>312</v>
      </c>
      <c r="P343" s="2">
        <f>ROUND( VLOOKUP(Z343, NPC_Raw_Data!A:Q, 17) * VLOOKUP(AA343, NPC_Scaling_Values!A:N, 14),0)</f>
        <v>78</v>
      </c>
      <c r="Q343" s="6">
        <f>VLOOKUP(AA343, NPC_Scaling_Values!A:N, 9)</f>
        <v>2.4</v>
      </c>
      <c r="R343" s="1">
        <v>1.1</v>
      </c>
      <c r="S343" s="1">
        <v>-1.0</v>
      </c>
      <c r="T343" s="7" t="b">
        <v>0</v>
      </c>
      <c r="U343" s="7" t="b">
        <v>1</v>
      </c>
      <c r="V343" s="7" t="b">
        <v>0</v>
      </c>
      <c r="Z343" s="1">
        <v>279030.0</v>
      </c>
      <c r="AA343" s="1">
        <v>7014.0</v>
      </c>
      <c r="AB343" s="1">
        <v>7414.0</v>
      </c>
      <c r="AC343" s="8">
        <v>0.0</v>
      </c>
    </row>
    <row r="344">
      <c r="A344" s="9" t="s">
        <v>129</v>
      </c>
      <c r="B344" s="1" t="s">
        <v>30</v>
      </c>
      <c r="C344" s="5">
        <f>ROUND( VLOOKUP(Z344, NPC_Raw_Data!A:D, 4)*VLOOKUP(AA344, NPC_Scaling_Values!A:C, 3) ,0)</f>
        <v>388</v>
      </c>
      <c r="D344" s="5">
        <f>ROUND( VLOOKUP(Z344, NPC_Raw_Data!A:E, 5)*VLOOKUP(AA344, NPC_Scaling_Values!A:D, 4),0)</f>
        <v>800</v>
      </c>
      <c r="E344" s="5">
        <f>ROUND( VLOOKUP(Z344, NPC_Raw_Data!A:L, 6) * VLOOKUP(AA344, NPC_Scaling_Values!A:N, 5),0)</f>
        <v>384</v>
      </c>
      <c r="F344" s="5">
        <f>ROUND( VLOOKUP(Z344, NPC_Raw_Data!A:L, 7) * VLOOKUP(AA344, NPC_Scaling_Values!A:N, 6),0)</f>
        <v>768</v>
      </c>
      <c r="G344" s="5">
        <f>ROUND( VLOOKUP(Z344, NPC_Raw_Data!A:L, 8) * VLOOKUP(AA344, NPC_Scaling_Values!A:N, 7),0)</f>
        <v>231</v>
      </c>
      <c r="H344" s="5">
        <f>ROUND( VLOOKUP(Z344, NPC_Raw_Data!A:L, 9) * VLOOKUP(AA344, NPC_Scaling_Values!A:N, 8),0)</f>
        <v>231</v>
      </c>
      <c r="I344" s="5">
        <v>0.0</v>
      </c>
      <c r="J344" s="5">
        <v>0.0</v>
      </c>
      <c r="K344" s="5">
        <v>0.0</v>
      </c>
      <c r="L344" s="5">
        <f>ROUND( VLOOKUP(Z344, NPC_Raw_Data!A:O, 13),0)</f>
        <v>107</v>
      </c>
      <c r="M344" s="5">
        <f>ROUND( VLOOKUP(Z344, NPC_Raw_Data!A:O, 14),0)</f>
        <v>107</v>
      </c>
      <c r="N344" s="5">
        <f>ROUND( VLOOKUP(Z344, NPC_Raw_Data!A:O, 15),0)</f>
        <v>107</v>
      </c>
      <c r="O344" s="5">
        <f>ROUND( VLOOKUP(Z344, NPC_Raw_Data!A:Q, 16) * VLOOKUP(AA344, NPC_Scaling_Values!A:N, 14),0)</f>
        <v>195</v>
      </c>
      <c r="P344" s="2">
        <f>ROUND( VLOOKUP(Z344, NPC_Raw_Data!A:Q, 17) * VLOOKUP(AA344, NPC_Scaling_Values!A:N, 14),0)</f>
        <v>78</v>
      </c>
      <c r="Q344" s="6">
        <f>VLOOKUP(AA344, NPC_Scaling_Values!A:N, 9)</f>
        <v>2.4</v>
      </c>
      <c r="R344" s="1">
        <v>1.5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237001.0</v>
      </c>
      <c r="AA344" s="1">
        <v>7014.0</v>
      </c>
      <c r="AB344" s="1">
        <v>7414.0</v>
      </c>
      <c r="AC344" s="8">
        <v>0.0</v>
      </c>
    </row>
    <row r="345">
      <c r="A345" s="9" t="s">
        <v>129</v>
      </c>
      <c r="B345" s="1" t="s">
        <v>30</v>
      </c>
      <c r="C345" s="5">
        <f>ROUND( VLOOKUP(Z345, NPC_Raw_Data!A:D, 4)*VLOOKUP(AA345, NPC_Scaling_Values!A:C, 3) ,0)</f>
        <v>388</v>
      </c>
      <c r="D345" s="5">
        <f>ROUND( VLOOKUP(Z345, NPC_Raw_Data!A:E, 5)*VLOOKUP(AA345, NPC_Scaling_Values!A:D, 4),0)</f>
        <v>800</v>
      </c>
      <c r="E345" s="5">
        <f>ROUND( VLOOKUP(Z345, NPC_Raw_Data!A:L, 6) * VLOOKUP(AA345, NPC_Scaling_Values!A:N, 5),0)</f>
        <v>384</v>
      </c>
      <c r="F345" s="5">
        <f>ROUND( VLOOKUP(Z345, NPC_Raw_Data!A:L, 7) * VLOOKUP(AA345, NPC_Scaling_Values!A:N, 6),0)</f>
        <v>768</v>
      </c>
      <c r="G345" s="5">
        <f>ROUND( VLOOKUP(Z345, NPC_Raw_Data!A:L, 8) * VLOOKUP(AA345, NPC_Scaling_Values!A:N, 7),0)</f>
        <v>231</v>
      </c>
      <c r="H345" s="5">
        <f>ROUND( VLOOKUP(Z345, NPC_Raw_Data!A:L, 9) * VLOOKUP(AA345, NPC_Scaling_Values!A:N, 8),0)</f>
        <v>231</v>
      </c>
      <c r="I345" s="5">
        <v>0.0</v>
      </c>
      <c r="J345" s="5">
        <v>0.0</v>
      </c>
      <c r="K345" s="5">
        <v>0.0</v>
      </c>
      <c r="L345" s="5">
        <f>ROUND( VLOOKUP(Z345, NPC_Raw_Data!A:O, 13),0)</f>
        <v>107</v>
      </c>
      <c r="M345" s="5">
        <f>ROUND( VLOOKUP(Z345, NPC_Raw_Data!A:O, 14),0)</f>
        <v>107</v>
      </c>
      <c r="N345" s="5">
        <f>ROUND( VLOOKUP(Z345, NPC_Raw_Data!A:O, 15),0)</f>
        <v>107</v>
      </c>
      <c r="O345" s="5">
        <f>ROUND( VLOOKUP(Z345, NPC_Raw_Data!A:Q, 16) * VLOOKUP(AA345, NPC_Scaling_Values!A:N, 14),0)</f>
        <v>195</v>
      </c>
      <c r="P345" s="2">
        <f>ROUND( VLOOKUP(Z345, NPC_Raw_Data!A:Q, 17) * VLOOKUP(AA345, NPC_Scaling_Values!A:N, 14),0)</f>
        <v>78</v>
      </c>
      <c r="Q345" s="6">
        <f>VLOOKUP(AA345, NPC_Scaling_Values!A:N, 9)</f>
        <v>2.4</v>
      </c>
      <c r="R345" s="1">
        <v>1.5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237003.0</v>
      </c>
      <c r="AA345" s="1">
        <v>7014.0</v>
      </c>
      <c r="AB345" s="1">
        <v>7414.0</v>
      </c>
      <c r="AC345" s="10">
        <v>7100.0</v>
      </c>
    </row>
    <row r="346">
      <c r="A346" s="9" t="s">
        <v>130</v>
      </c>
      <c r="B346" s="1" t="s">
        <v>41</v>
      </c>
      <c r="C346" s="5">
        <f>ROUND( VLOOKUP(Z346, NPC_Raw_Data!A:D, 4)*VLOOKUP(AA346, NPC_Scaling_Values!A:C, 3) ,0)</f>
        <v>775</v>
      </c>
      <c r="D346" s="5">
        <f>ROUND( VLOOKUP(Z346, NPC_Raw_Data!A:E, 5)*VLOOKUP(AA346, NPC_Scaling_Values!A:D, 4),0)</f>
        <v>1300</v>
      </c>
      <c r="E346" s="5">
        <f>ROUND( VLOOKUP(Z346, NPC_Raw_Data!A:L, 6) * VLOOKUP(AA346, NPC_Scaling_Values!A:N, 5),0)</f>
        <v>384</v>
      </c>
      <c r="F346" s="5">
        <f>ROUND( VLOOKUP(Z346, NPC_Raw_Data!A:L, 7) * VLOOKUP(AA346, NPC_Scaling_Values!A:N, 6),0)</f>
        <v>279</v>
      </c>
      <c r="G346" s="5">
        <f>ROUND( VLOOKUP(Z346, NPC_Raw_Data!A:L, 8) * VLOOKUP(AA346, NPC_Scaling_Values!A:N, 7),0)</f>
        <v>306</v>
      </c>
      <c r="H346" s="5">
        <f>ROUND( VLOOKUP(Z346, NPC_Raw_Data!A:L, 9) * VLOOKUP(AA346, NPC_Scaling_Values!A:N, 8),0)</f>
        <v>231</v>
      </c>
      <c r="I346" s="5">
        <v>0.0</v>
      </c>
      <c r="J346" s="5">
        <v>0.0</v>
      </c>
      <c r="K346" s="5">
        <v>0.0</v>
      </c>
      <c r="L346" s="5">
        <f>ROUND( VLOOKUP(Z346, NPC_Raw_Data!A:O, 13),0)</f>
        <v>72</v>
      </c>
      <c r="M346" s="5">
        <f>ROUND( VLOOKUP(Z346, NPC_Raw_Data!A:O, 14),0)</f>
        <v>72</v>
      </c>
      <c r="N346" s="5">
        <f>ROUND( VLOOKUP(Z346, NPC_Raw_Data!A:O, 15),0)</f>
        <v>190</v>
      </c>
      <c r="O346" s="5">
        <f>ROUND( VLOOKUP(Z346, NPC_Raw_Data!A:Q, 16) * VLOOKUP(AA346, NPC_Scaling_Values!A:N, 14),0)</f>
        <v>390</v>
      </c>
      <c r="P346" s="2">
        <f>ROUND( VLOOKUP(Z346, NPC_Raw_Data!A:Q, 17) * VLOOKUP(AA346, NPC_Scaling_Values!A:N, 14),0)</f>
        <v>78</v>
      </c>
      <c r="Q346" s="6">
        <f>VLOOKUP(AA346, NPC_Scaling_Values!A:N, 9)</f>
        <v>2.4</v>
      </c>
      <c r="R346" s="1">
        <v>1.1</v>
      </c>
      <c r="S346" s="1">
        <v>20.0</v>
      </c>
      <c r="T346" s="7" t="b">
        <v>0</v>
      </c>
      <c r="U346" s="7" t="b">
        <v>0</v>
      </c>
      <c r="V346" s="7" t="b">
        <v>0</v>
      </c>
      <c r="Z346" s="1">
        <v>257020.0</v>
      </c>
      <c r="AA346" s="1">
        <v>7014.0</v>
      </c>
      <c r="AB346" s="1">
        <v>7414.0</v>
      </c>
      <c r="AC346" s="8">
        <v>0.0</v>
      </c>
    </row>
    <row r="347">
      <c r="A347" s="9" t="s">
        <v>131</v>
      </c>
      <c r="B347" s="1" t="s">
        <v>41</v>
      </c>
      <c r="C347" s="5">
        <f>ROUND( VLOOKUP(Z347, NPC_Raw_Data!A:D, 4)*VLOOKUP(AA347, NPC_Scaling_Values!A:C, 3) ,0)</f>
        <v>775</v>
      </c>
      <c r="D347" s="5">
        <f>ROUND( VLOOKUP(Z347, NPC_Raw_Data!A:E, 5)*VLOOKUP(AA347, NPC_Scaling_Values!A:D, 4),0)</f>
        <v>1300</v>
      </c>
      <c r="E347" s="5">
        <f>ROUND( VLOOKUP(Z347, NPC_Raw_Data!A:L, 6) * VLOOKUP(AA347, NPC_Scaling_Values!A:N, 5),0)</f>
        <v>384</v>
      </c>
      <c r="F347" s="5">
        <f>ROUND( VLOOKUP(Z347, NPC_Raw_Data!A:L, 7) * VLOOKUP(AA347, NPC_Scaling_Values!A:N, 6),0)</f>
        <v>279</v>
      </c>
      <c r="G347" s="5">
        <f>ROUND( VLOOKUP(Z347, NPC_Raw_Data!A:L, 8) * VLOOKUP(AA347, NPC_Scaling_Values!A:N, 7),0)</f>
        <v>306</v>
      </c>
      <c r="H347" s="5">
        <f>ROUND( VLOOKUP(Z347, NPC_Raw_Data!A:L, 9) * VLOOKUP(AA347, NPC_Scaling_Values!A:N, 8),0)</f>
        <v>231</v>
      </c>
      <c r="I347" s="5">
        <v>0.0</v>
      </c>
      <c r="J347" s="5">
        <v>0.0</v>
      </c>
      <c r="K347" s="5">
        <v>0.0</v>
      </c>
      <c r="L347" s="5">
        <f>ROUND( VLOOKUP(Z347, NPC_Raw_Data!A:O, 13),0)</f>
        <v>72</v>
      </c>
      <c r="M347" s="5">
        <f>ROUND( VLOOKUP(Z347, NPC_Raw_Data!A:O, 14),0)</f>
        <v>72</v>
      </c>
      <c r="N347" s="5">
        <f>ROUND( VLOOKUP(Z347, NPC_Raw_Data!A:O, 15),0)</f>
        <v>190</v>
      </c>
      <c r="O347" s="5">
        <f>ROUND( VLOOKUP(Z347, NPC_Raw_Data!A:Q, 16) * VLOOKUP(AA347, NPC_Scaling_Values!A:N, 14),0)</f>
        <v>390</v>
      </c>
      <c r="P347" s="2">
        <f>ROUND( VLOOKUP(Z347, NPC_Raw_Data!A:Q, 17) * VLOOKUP(AA347, NPC_Scaling_Values!A:N, 14),0)</f>
        <v>78</v>
      </c>
      <c r="Q347" s="6">
        <f>VLOOKUP(AA347, NPC_Scaling_Values!A:N, 9)</f>
        <v>2.4</v>
      </c>
      <c r="R347" s="1">
        <v>1.1</v>
      </c>
      <c r="S347" s="1">
        <v>20.0</v>
      </c>
      <c r="T347" s="7" t="b">
        <v>0</v>
      </c>
      <c r="U347" s="7" t="b">
        <v>0</v>
      </c>
      <c r="V347" s="7" t="b">
        <v>0</v>
      </c>
      <c r="Z347" s="1">
        <v>257021.0</v>
      </c>
      <c r="AA347" s="1">
        <v>7014.0</v>
      </c>
      <c r="AB347" s="1">
        <v>7414.0</v>
      </c>
      <c r="AC347" s="8">
        <v>0.0</v>
      </c>
    </row>
    <row r="348">
      <c r="A348" s="9" t="s">
        <v>282</v>
      </c>
      <c r="B348" s="1" t="s">
        <v>41</v>
      </c>
      <c r="C348" s="5">
        <f>ROUND( VLOOKUP(Z348, NPC_Raw_Data!A:D, 4)*VLOOKUP(AA348, NPC_Scaling_Values!A:C, 3) ,0)</f>
        <v>775</v>
      </c>
      <c r="D348" s="5">
        <f>ROUND( VLOOKUP(Z348, NPC_Raw_Data!A:E, 5)*VLOOKUP(AA348, NPC_Scaling_Values!A:D, 4),0)</f>
        <v>1300</v>
      </c>
      <c r="E348" s="5">
        <f>ROUND( VLOOKUP(Z348, NPC_Raw_Data!A:L, 6) * VLOOKUP(AA348, NPC_Scaling_Values!A:N, 5),0)</f>
        <v>384</v>
      </c>
      <c r="F348" s="5">
        <f>ROUND( VLOOKUP(Z348, NPC_Raw_Data!A:L, 7) * VLOOKUP(AA348, NPC_Scaling_Values!A:N, 6),0)</f>
        <v>279</v>
      </c>
      <c r="G348" s="5">
        <f>ROUND( VLOOKUP(Z348, NPC_Raw_Data!A:L, 8) * VLOOKUP(AA348, NPC_Scaling_Values!A:N, 7),0)</f>
        <v>306</v>
      </c>
      <c r="H348" s="5">
        <f>ROUND( VLOOKUP(Z348, NPC_Raw_Data!A:L, 9) * VLOOKUP(AA348, NPC_Scaling_Values!A:N, 8),0)</f>
        <v>231</v>
      </c>
      <c r="I348" s="5">
        <v>0.0</v>
      </c>
      <c r="J348" s="5">
        <v>0.0</v>
      </c>
      <c r="K348" s="5">
        <v>0.0</v>
      </c>
      <c r="L348" s="5">
        <f>ROUND( VLOOKUP(Z348, NPC_Raw_Data!A:O, 13),0)</f>
        <v>72</v>
      </c>
      <c r="M348" s="5">
        <f>ROUND( VLOOKUP(Z348, NPC_Raw_Data!A:O, 14),0)</f>
        <v>72</v>
      </c>
      <c r="N348" s="5">
        <f>ROUND( VLOOKUP(Z348, NPC_Raw_Data!A:O, 15),0)</f>
        <v>190</v>
      </c>
      <c r="O348" s="5">
        <f>ROUND( VLOOKUP(Z348, NPC_Raw_Data!A:Q, 16) * VLOOKUP(AA348, NPC_Scaling_Values!A:N, 14),0)</f>
        <v>390</v>
      </c>
      <c r="P348" s="2">
        <f>ROUND( VLOOKUP(Z348, NPC_Raw_Data!A:Q, 17) * VLOOKUP(AA348, NPC_Scaling_Values!A:N, 14),0)</f>
        <v>78</v>
      </c>
      <c r="Q348" s="6">
        <f>VLOOKUP(AA348, NPC_Scaling_Values!A:N, 9)</f>
        <v>2.4</v>
      </c>
      <c r="R348" s="1">
        <v>1.1</v>
      </c>
      <c r="S348" s="1">
        <v>30.0</v>
      </c>
      <c r="T348" s="7" t="b">
        <v>0</v>
      </c>
      <c r="U348" s="7" t="b">
        <v>0</v>
      </c>
      <c r="V348" s="7" t="b">
        <v>0</v>
      </c>
      <c r="Z348" s="1">
        <v>257022.0</v>
      </c>
      <c r="AA348" s="1">
        <v>7014.0</v>
      </c>
      <c r="AB348" s="1">
        <v>7414.0</v>
      </c>
      <c r="AC348" s="10">
        <v>7100.0</v>
      </c>
    </row>
    <row r="349">
      <c r="A349" s="9" t="s">
        <v>254</v>
      </c>
      <c r="B349" s="1" t="s">
        <v>275</v>
      </c>
      <c r="C349" s="5">
        <f>ROUND( VLOOKUP(Z349, NPC_Raw_Data!A:D, 4)*VLOOKUP(AA349, NPC_Scaling_Values!A:C, 3) ,0)</f>
        <v>959</v>
      </c>
      <c r="D349" s="5">
        <f>ROUND( VLOOKUP(Z349, NPC_Raw_Data!A:E, 5)*VLOOKUP(AA349, NPC_Scaling_Values!A:D, 4),0)</f>
        <v>2000</v>
      </c>
      <c r="E349" s="5">
        <f>ROUND( VLOOKUP(Z349, NPC_Raw_Data!A:L, 6) * VLOOKUP(AA349, NPC_Scaling_Values!A:N, 5),0)</f>
        <v>384</v>
      </c>
      <c r="F349" s="5">
        <f>ROUND( VLOOKUP(Z349, NPC_Raw_Data!A:L, 7) * VLOOKUP(AA349, NPC_Scaling_Values!A:N, 6),0)</f>
        <v>255</v>
      </c>
      <c r="G349" s="5">
        <f>ROUND( VLOOKUP(Z349, NPC_Raw_Data!A:L, 8) * VLOOKUP(AA349, NPC_Scaling_Values!A:N, 7),0)</f>
        <v>285</v>
      </c>
      <c r="H349" s="5">
        <f>ROUND( VLOOKUP(Z349, NPC_Raw_Data!A:L, 9) * VLOOKUP(AA349, NPC_Scaling_Values!A:N, 8),0)</f>
        <v>318</v>
      </c>
      <c r="I349" s="5">
        <v>0.0</v>
      </c>
      <c r="J349" s="5">
        <v>0.0</v>
      </c>
      <c r="K349" s="5">
        <v>0.0</v>
      </c>
      <c r="L349" s="5">
        <f>ROUND( VLOOKUP(Z349, NPC_Raw_Data!A:O, 13),0)</f>
        <v>145</v>
      </c>
      <c r="M349" s="5">
        <f>ROUND( VLOOKUP(Z349, NPC_Raw_Data!A:O, 14),0)</f>
        <v>145</v>
      </c>
      <c r="N349" s="5">
        <f>ROUND( VLOOKUP(Z349, NPC_Raw_Data!A:O, 15),0)</f>
        <v>245</v>
      </c>
      <c r="O349" s="5">
        <f>ROUND( VLOOKUP(Z349, NPC_Raw_Data!A:Q, 16) * VLOOKUP(AA349, NPC_Scaling_Values!A:N, 14),0)</f>
        <v>330</v>
      </c>
      <c r="P349" s="2">
        <f>ROUND( VLOOKUP(Z349, NPC_Raw_Data!A:Q, 17) * VLOOKUP(AA349, NPC_Scaling_Values!A:N, 14),0)</f>
        <v>82</v>
      </c>
      <c r="Q349" s="6">
        <f>VLOOKUP(AA349, NPC_Scaling_Values!A:N, 9)</f>
        <v>2.5</v>
      </c>
      <c r="R349" s="1">
        <v>1.1</v>
      </c>
      <c r="S349" s="1">
        <v>-1.0</v>
      </c>
      <c r="T349" s="7" t="b">
        <v>0</v>
      </c>
      <c r="U349" s="7" t="b">
        <v>1</v>
      </c>
      <c r="V349" s="7" t="b">
        <v>0</v>
      </c>
      <c r="Z349" s="1">
        <v>279050.0</v>
      </c>
      <c r="AA349" s="1">
        <v>7015.0</v>
      </c>
      <c r="AB349" s="1">
        <v>7415.0</v>
      </c>
      <c r="AC349" s="8">
        <v>0.0</v>
      </c>
    </row>
    <row r="350">
      <c r="A350" s="9" t="s">
        <v>181</v>
      </c>
      <c r="B350" s="1" t="s">
        <v>275</v>
      </c>
      <c r="C350" s="5">
        <f>ROUND( VLOOKUP(Z350, NPC_Raw_Data!A:D, 4)*VLOOKUP(AA350, NPC_Scaling_Values!A:C, 3) ,0)</f>
        <v>959</v>
      </c>
      <c r="D350" s="5">
        <f>ROUND( VLOOKUP(Z350, NPC_Raw_Data!A:E, 5)*VLOOKUP(AA350, NPC_Scaling_Values!A:D, 4),0)</f>
        <v>2000</v>
      </c>
      <c r="E350" s="5">
        <f>ROUND( VLOOKUP(Z350, NPC_Raw_Data!A:L, 6) * VLOOKUP(AA350, NPC_Scaling_Values!A:N, 5),0)</f>
        <v>384</v>
      </c>
      <c r="F350" s="5">
        <f>ROUND( VLOOKUP(Z350, NPC_Raw_Data!A:L, 7) * VLOOKUP(AA350, NPC_Scaling_Values!A:N, 6),0)</f>
        <v>255</v>
      </c>
      <c r="G350" s="5">
        <f>ROUND( VLOOKUP(Z350, NPC_Raw_Data!A:L, 8) * VLOOKUP(AA350, NPC_Scaling_Values!A:N, 7),0)</f>
        <v>285</v>
      </c>
      <c r="H350" s="5">
        <f>ROUND( VLOOKUP(Z350, NPC_Raw_Data!A:L, 9) * VLOOKUP(AA350, NPC_Scaling_Values!A:N, 8),0)</f>
        <v>318</v>
      </c>
      <c r="I350" s="5">
        <v>0.0</v>
      </c>
      <c r="J350" s="5">
        <v>0.0</v>
      </c>
      <c r="K350" s="5">
        <v>0.0</v>
      </c>
      <c r="L350" s="5">
        <f>ROUND( VLOOKUP(Z350, NPC_Raw_Data!A:O, 13),0)</f>
        <v>145</v>
      </c>
      <c r="M350" s="5">
        <f>ROUND( VLOOKUP(Z350, NPC_Raw_Data!A:O, 14),0)</f>
        <v>145</v>
      </c>
      <c r="N350" s="5">
        <f>ROUND( VLOOKUP(Z350, NPC_Raw_Data!A:O, 15),0)</f>
        <v>245</v>
      </c>
      <c r="O350" s="5">
        <f>ROUND( VLOOKUP(Z350, NPC_Raw_Data!A:Q, 16) * VLOOKUP(AA350, NPC_Scaling_Values!A:N, 14),0)</f>
        <v>330</v>
      </c>
      <c r="P350" s="2">
        <f>ROUND( VLOOKUP(Z350, NPC_Raw_Data!A:Q, 17) * VLOOKUP(AA350, NPC_Scaling_Values!A:N, 14),0)</f>
        <v>82</v>
      </c>
      <c r="Q350" s="6">
        <f>VLOOKUP(AA350, NPC_Scaling_Values!A:N, 9)</f>
        <v>2.5</v>
      </c>
      <c r="R350" s="1">
        <v>1.1</v>
      </c>
      <c r="S350" s="1">
        <v>-1.0</v>
      </c>
      <c r="T350" s="7" t="b">
        <v>0</v>
      </c>
      <c r="U350" s="7" t="b">
        <v>1</v>
      </c>
      <c r="V350" s="7" t="b">
        <v>0</v>
      </c>
      <c r="Z350" s="1">
        <v>279051.0</v>
      </c>
      <c r="AA350" s="1">
        <v>7015.0</v>
      </c>
      <c r="AB350" s="1">
        <v>7415.0</v>
      </c>
      <c r="AC350" s="8">
        <v>0.0</v>
      </c>
    </row>
    <row r="351">
      <c r="A351" s="9" t="s">
        <v>234</v>
      </c>
      <c r="B351" s="1" t="s">
        <v>275</v>
      </c>
      <c r="C351" s="5">
        <f>ROUND( VLOOKUP(Z351, NPC_Raw_Data!A:D, 4)*VLOOKUP(AA351, NPC_Scaling_Values!A:C, 3) ,0)</f>
        <v>959</v>
      </c>
      <c r="D351" s="5">
        <f>ROUND( VLOOKUP(Z351, NPC_Raw_Data!A:E, 5)*VLOOKUP(AA351, NPC_Scaling_Values!A:D, 4),0)</f>
        <v>2000</v>
      </c>
      <c r="E351" s="5">
        <f>ROUND( VLOOKUP(Z351, NPC_Raw_Data!A:L, 6) * VLOOKUP(AA351, NPC_Scaling_Values!A:N, 5),0)</f>
        <v>384</v>
      </c>
      <c r="F351" s="5">
        <f>ROUND( VLOOKUP(Z351, NPC_Raw_Data!A:L, 7) * VLOOKUP(AA351, NPC_Scaling_Values!A:N, 6),0)</f>
        <v>255</v>
      </c>
      <c r="G351" s="5">
        <f>ROUND( VLOOKUP(Z351, NPC_Raw_Data!A:L, 8) * VLOOKUP(AA351, NPC_Scaling_Values!A:N, 7),0)</f>
        <v>285</v>
      </c>
      <c r="H351" s="5">
        <f>ROUND( VLOOKUP(Z351, NPC_Raw_Data!A:L, 9) * VLOOKUP(AA351, NPC_Scaling_Values!A:N, 8),0)</f>
        <v>318</v>
      </c>
      <c r="I351" s="5">
        <v>0.0</v>
      </c>
      <c r="J351" s="5">
        <v>0.0</v>
      </c>
      <c r="K351" s="5">
        <v>0.0</v>
      </c>
      <c r="L351" s="5">
        <f>ROUND( VLOOKUP(Z351, NPC_Raw_Data!A:O, 13),0)</f>
        <v>145</v>
      </c>
      <c r="M351" s="5">
        <f>ROUND( VLOOKUP(Z351, NPC_Raw_Data!A:O, 14),0)</f>
        <v>145</v>
      </c>
      <c r="N351" s="5">
        <f>ROUND( VLOOKUP(Z351, NPC_Raw_Data!A:O, 15),0)</f>
        <v>245</v>
      </c>
      <c r="O351" s="5">
        <f>ROUND( VLOOKUP(Z351, NPC_Raw_Data!A:Q, 16) * VLOOKUP(AA351, NPC_Scaling_Values!A:N, 14),0)</f>
        <v>330</v>
      </c>
      <c r="P351" s="2">
        <f>ROUND( VLOOKUP(Z351, NPC_Raw_Data!A:Q, 17) * VLOOKUP(AA351, NPC_Scaling_Values!A:N, 14),0)</f>
        <v>82</v>
      </c>
      <c r="Q351" s="6">
        <f>VLOOKUP(AA351, NPC_Scaling_Values!A:N, 9)</f>
        <v>2.5</v>
      </c>
      <c r="R351" s="1">
        <v>1.1</v>
      </c>
      <c r="S351" s="1">
        <v>-1.0</v>
      </c>
      <c r="T351" s="7" t="b">
        <v>0</v>
      </c>
      <c r="U351" s="7" t="b">
        <v>1</v>
      </c>
      <c r="V351" s="7" t="b">
        <v>0</v>
      </c>
      <c r="Z351" s="1">
        <v>279052.0</v>
      </c>
      <c r="AA351" s="1">
        <v>7015.0</v>
      </c>
      <c r="AB351" s="1">
        <v>7415.0</v>
      </c>
      <c r="AC351" s="8">
        <v>0.0</v>
      </c>
    </row>
    <row r="352">
      <c r="A352" s="9" t="s">
        <v>223</v>
      </c>
      <c r="B352" s="1" t="s">
        <v>275</v>
      </c>
      <c r="C352" s="5">
        <f>ROUND( VLOOKUP(Z352, NPC_Raw_Data!A:D, 4)*VLOOKUP(AA352, NPC_Scaling_Values!A:C, 3) ,0)</f>
        <v>959</v>
      </c>
      <c r="D352" s="5">
        <f>ROUND( VLOOKUP(Z352, NPC_Raw_Data!A:E, 5)*VLOOKUP(AA352, NPC_Scaling_Values!A:D, 4),0)</f>
        <v>2000</v>
      </c>
      <c r="E352" s="5">
        <f>ROUND( VLOOKUP(Z352, NPC_Raw_Data!A:L, 6) * VLOOKUP(AA352, NPC_Scaling_Values!A:N, 5),0)</f>
        <v>384</v>
      </c>
      <c r="F352" s="5">
        <f>ROUND( VLOOKUP(Z352, NPC_Raw_Data!A:L, 7) * VLOOKUP(AA352, NPC_Scaling_Values!A:N, 6),0)</f>
        <v>255</v>
      </c>
      <c r="G352" s="5">
        <f>ROUND( VLOOKUP(Z352, NPC_Raw_Data!A:L, 8) * VLOOKUP(AA352, NPC_Scaling_Values!A:N, 7),0)</f>
        <v>285</v>
      </c>
      <c r="H352" s="5">
        <f>ROUND( VLOOKUP(Z352, NPC_Raw_Data!A:L, 9) * VLOOKUP(AA352, NPC_Scaling_Values!A:N, 8),0)</f>
        <v>318</v>
      </c>
      <c r="I352" s="5">
        <v>0.0</v>
      </c>
      <c r="J352" s="5">
        <v>0.0</v>
      </c>
      <c r="K352" s="5">
        <v>0.0</v>
      </c>
      <c r="L352" s="5">
        <f>ROUND( VLOOKUP(Z352, NPC_Raw_Data!A:O, 13),0)</f>
        <v>145</v>
      </c>
      <c r="M352" s="5">
        <f>ROUND( VLOOKUP(Z352, NPC_Raw_Data!A:O, 14),0)</f>
        <v>145</v>
      </c>
      <c r="N352" s="5">
        <f>ROUND( VLOOKUP(Z352, NPC_Raw_Data!A:O, 15),0)</f>
        <v>245</v>
      </c>
      <c r="O352" s="5">
        <f>ROUND( VLOOKUP(Z352, NPC_Raw_Data!A:Q, 16) * VLOOKUP(AA352, NPC_Scaling_Values!A:N, 14),0)</f>
        <v>330</v>
      </c>
      <c r="P352" s="2">
        <f>ROUND( VLOOKUP(Z352, NPC_Raw_Data!A:Q, 17) * VLOOKUP(AA352, NPC_Scaling_Values!A:N, 14),0)</f>
        <v>82</v>
      </c>
      <c r="Q352" s="6">
        <f>VLOOKUP(AA352, NPC_Scaling_Values!A:N, 9)</f>
        <v>2.5</v>
      </c>
      <c r="R352" s="1">
        <v>1.1</v>
      </c>
      <c r="S352" s="1">
        <v>-1.0</v>
      </c>
      <c r="T352" s="7" t="b">
        <v>0</v>
      </c>
      <c r="U352" s="7" t="b">
        <v>1</v>
      </c>
      <c r="V352" s="7" t="b">
        <v>0</v>
      </c>
      <c r="Z352" s="1">
        <v>279053.0</v>
      </c>
      <c r="AA352" s="1">
        <v>7015.0</v>
      </c>
      <c r="AB352" s="1">
        <v>7415.0</v>
      </c>
      <c r="AC352" s="8">
        <v>0.0</v>
      </c>
    </row>
    <row r="353">
      <c r="A353" s="9" t="s">
        <v>283</v>
      </c>
      <c r="B353" s="1" t="s">
        <v>275</v>
      </c>
      <c r="C353" s="5">
        <f>ROUND( VLOOKUP(Z353, NPC_Raw_Data!A:D, 4)*VLOOKUP(AA353, NPC_Scaling_Values!A:C, 3) ,0)</f>
        <v>959</v>
      </c>
      <c r="D353" s="5">
        <f>ROUND( VLOOKUP(Z353, NPC_Raw_Data!A:E, 5)*VLOOKUP(AA353, NPC_Scaling_Values!A:D, 4),0)</f>
        <v>2000</v>
      </c>
      <c r="E353" s="5">
        <f>ROUND( VLOOKUP(Z353, NPC_Raw_Data!A:L, 6) * VLOOKUP(AA353, NPC_Scaling_Values!A:N, 5),0)</f>
        <v>384</v>
      </c>
      <c r="F353" s="5">
        <f>ROUND( VLOOKUP(Z353, NPC_Raw_Data!A:L, 7) * VLOOKUP(AA353, NPC_Scaling_Values!A:N, 6),0)</f>
        <v>255</v>
      </c>
      <c r="G353" s="5">
        <f>ROUND( VLOOKUP(Z353, NPC_Raw_Data!A:L, 8) * VLOOKUP(AA353, NPC_Scaling_Values!A:N, 7),0)</f>
        <v>285</v>
      </c>
      <c r="H353" s="5">
        <f>ROUND( VLOOKUP(Z353, NPC_Raw_Data!A:L, 9) * VLOOKUP(AA353, NPC_Scaling_Values!A:N, 8),0)</f>
        <v>318</v>
      </c>
      <c r="I353" s="5">
        <v>0.0</v>
      </c>
      <c r="J353" s="5">
        <v>0.0</v>
      </c>
      <c r="K353" s="5">
        <v>0.0</v>
      </c>
      <c r="L353" s="5">
        <f>ROUND( VLOOKUP(Z353, NPC_Raw_Data!A:O, 13),0)</f>
        <v>145</v>
      </c>
      <c r="M353" s="5">
        <f>ROUND( VLOOKUP(Z353, NPC_Raw_Data!A:O, 14),0)</f>
        <v>145</v>
      </c>
      <c r="N353" s="5">
        <f>ROUND( VLOOKUP(Z353, NPC_Raw_Data!A:O, 15),0)</f>
        <v>245</v>
      </c>
      <c r="O353" s="5">
        <f>ROUND( VLOOKUP(Z353, NPC_Raw_Data!A:Q, 16) * VLOOKUP(AA353, NPC_Scaling_Values!A:N, 14),0)</f>
        <v>330</v>
      </c>
      <c r="P353" s="2">
        <f>ROUND( VLOOKUP(Z353, NPC_Raw_Data!A:Q, 17) * VLOOKUP(AA353, NPC_Scaling_Values!A:N, 14),0)</f>
        <v>82</v>
      </c>
      <c r="Q353" s="6">
        <f>VLOOKUP(AA353, NPC_Scaling_Values!A:N, 9)</f>
        <v>2.5</v>
      </c>
      <c r="R353" s="1">
        <v>1.1</v>
      </c>
      <c r="S353" s="1">
        <v>-1.0</v>
      </c>
      <c r="T353" s="7" t="b">
        <v>0</v>
      </c>
      <c r="U353" s="7" t="b">
        <v>1</v>
      </c>
      <c r="V353" s="7" t="b">
        <v>0</v>
      </c>
      <c r="Z353" s="1">
        <v>279060.0</v>
      </c>
      <c r="AA353" s="1">
        <v>7015.0</v>
      </c>
      <c r="AB353" s="1">
        <v>7415.0</v>
      </c>
      <c r="AC353" s="10">
        <v>7100.0</v>
      </c>
    </row>
    <row r="354">
      <c r="A354" s="9" t="s">
        <v>284</v>
      </c>
      <c r="B354" s="1" t="s">
        <v>275</v>
      </c>
      <c r="C354" s="5">
        <f>ROUND( VLOOKUP(Z354, NPC_Raw_Data!A:D, 4)*VLOOKUP(AA354, NPC_Scaling_Values!A:C, 3) ,0)</f>
        <v>959</v>
      </c>
      <c r="D354" s="5">
        <f>ROUND( VLOOKUP(Z354, NPC_Raw_Data!A:E, 5)*VLOOKUP(AA354, NPC_Scaling_Values!A:D, 4),0)</f>
        <v>2000</v>
      </c>
      <c r="E354" s="5">
        <f>ROUND( VLOOKUP(Z354, NPC_Raw_Data!A:L, 6) * VLOOKUP(AA354, NPC_Scaling_Values!A:N, 5),0)</f>
        <v>384</v>
      </c>
      <c r="F354" s="5">
        <f>ROUND( VLOOKUP(Z354, NPC_Raw_Data!A:L, 7) * VLOOKUP(AA354, NPC_Scaling_Values!A:N, 6),0)</f>
        <v>255</v>
      </c>
      <c r="G354" s="5">
        <f>ROUND( VLOOKUP(Z354, NPC_Raw_Data!A:L, 8) * VLOOKUP(AA354, NPC_Scaling_Values!A:N, 7),0)</f>
        <v>285</v>
      </c>
      <c r="H354" s="5">
        <f>ROUND( VLOOKUP(Z354, NPC_Raw_Data!A:L, 9) * VLOOKUP(AA354, NPC_Scaling_Values!A:N, 8),0)</f>
        <v>318</v>
      </c>
      <c r="I354" s="5">
        <v>0.0</v>
      </c>
      <c r="J354" s="5">
        <v>0.0</v>
      </c>
      <c r="K354" s="5">
        <v>0.0</v>
      </c>
      <c r="L354" s="5">
        <f>ROUND( VLOOKUP(Z354, NPC_Raw_Data!A:O, 13),0)</f>
        <v>145</v>
      </c>
      <c r="M354" s="5">
        <f>ROUND( VLOOKUP(Z354, NPC_Raw_Data!A:O, 14),0)</f>
        <v>145</v>
      </c>
      <c r="N354" s="5">
        <f>ROUND( VLOOKUP(Z354, NPC_Raw_Data!A:O, 15),0)</f>
        <v>245</v>
      </c>
      <c r="O354" s="5">
        <f>ROUND( VLOOKUP(Z354, NPC_Raw_Data!A:Q, 16) * VLOOKUP(AA354, NPC_Scaling_Values!A:N, 14),0)</f>
        <v>330</v>
      </c>
      <c r="P354" s="2">
        <f>ROUND( VLOOKUP(Z354, NPC_Raw_Data!A:Q, 17) * VLOOKUP(AA354, NPC_Scaling_Values!A:N, 14),0)</f>
        <v>82</v>
      </c>
      <c r="Q354" s="6">
        <f>VLOOKUP(AA354, NPC_Scaling_Values!A:N, 9)</f>
        <v>2.5</v>
      </c>
      <c r="R354" s="1">
        <v>1.1</v>
      </c>
      <c r="S354" s="1">
        <v>-1.0</v>
      </c>
      <c r="T354" s="7" t="b">
        <v>0</v>
      </c>
      <c r="U354" s="7" t="b">
        <v>1</v>
      </c>
      <c r="V354" s="7" t="b">
        <v>0</v>
      </c>
      <c r="Z354" s="1">
        <v>279061.0</v>
      </c>
      <c r="AA354" s="1">
        <v>7015.0</v>
      </c>
      <c r="AB354" s="1">
        <v>7415.0</v>
      </c>
      <c r="AC354" s="10">
        <v>7100.0</v>
      </c>
    </row>
    <row r="355">
      <c r="A355" s="9" t="s">
        <v>285</v>
      </c>
      <c r="B355" s="1" t="s">
        <v>275</v>
      </c>
      <c r="C355" s="5">
        <f>ROUND( VLOOKUP(Z355, NPC_Raw_Data!A:D, 4)*VLOOKUP(AA355, NPC_Scaling_Values!A:C, 3) ,0)</f>
        <v>959</v>
      </c>
      <c r="D355" s="5">
        <f>ROUND( VLOOKUP(Z355, NPC_Raw_Data!A:E, 5)*VLOOKUP(AA355, NPC_Scaling_Values!A:D, 4),0)</f>
        <v>2000</v>
      </c>
      <c r="E355" s="5">
        <f>ROUND( VLOOKUP(Z355, NPC_Raw_Data!A:L, 6) * VLOOKUP(AA355, NPC_Scaling_Values!A:N, 5),0)</f>
        <v>384</v>
      </c>
      <c r="F355" s="5">
        <f>ROUND( VLOOKUP(Z355, NPC_Raw_Data!A:L, 7) * VLOOKUP(AA355, NPC_Scaling_Values!A:N, 6),0)</f>
        <v>255</v>
      </c>
      <c r="G355" s="5">
        <f>ROUND( VLOOKUP(Z355, NPC_Raw_Data!A:L, 8) * VLOOKUP(AA355, NPC_Scaling_Values!A:N, 7),0)</f>
        <v>285</v>
      </c>
      <c r="H355" s="5">
        <f>ROUND( VLOOKUP(Z355, NPC_Raw_Data!A:L, 9) * VLOOKUP(AA355, NPC_Scaling_Values!A:N, 8),0)</f>
        <v>318</v>
      </c>
      <c r="I355" s="5">
        <v>0.0</v>
      </c>
      <c r="J355" s="5">
        <v>0.0</v>
      </c>
      <c r="K355" s="5">
        <v>0.0</v>
      </c>
      <c r="L355" s="5">
        <f>ROUND( VLOOKUP(Z355, NPC_Raw_Data!A:O, 13),0)</f>
        <v>145</v>
      </c>
      <c r="M355" s="5">
        <f>ROUND( VLOOKUP(Z355, NPC_Raw_Data!A:O, 14),0)</f>
        <v>145</v>
      </c>
      <c r="N355" s="5">
        <f>ROUND( VLOOKUP(Z355, NPC_Raw_Data!A:O, 15),0)</f>
        <v>245</v>
      </c>
      <c r="O355" s="5">
        <f>ROUND( VLOOKUP(Z355, NPC_Raw_Data!A:Q, 16) * VLOOKUP(AA355, NPC_Scaling_Values!A:N, 14),0)</f>
        <v>330</v>
      </c>
      <c r="P355" s="2">
        <f>ROUND( VLOOKUP(Z355, NPC_Raw_Data!A:Q, 17) * VLOOKUP(AA355, NPC_Scaling_Values!A:N, 14),0)</f>
        <v>82</v>
      </c>
      <c r="Q355" s="6">
        <f>VLOOKUP(AA355, NPC_Scaling_Values!A:N, 9)</f>
        <v>2.5</v>
      </c>
      <c r="R355" s="1">
        <v>1.1</v>
      </c>
      <c r="S355" s="1">
        <v>-1.0</v>
      </c>
      <c r="T355" s="7" t="b">
        <v>0</v>
      </c>
      <c r="U355" s="7" t="b">
        <v>1</v>
      </c>
      <c r="V355" s="7" t="b">
        <v>0</v>
      </c>
      <c r="Z355" s="1">
        <v>279062.0</v>
      </c>
      <c r="AA355" s="1">
        <v>7015.0</v>
      </c>
      <c r="AB355" s="1">
        <v>7415.0</v>
      </c>
      <c r="AC355" s="10">
        <v>7100.0</v>
      </c>
    </row>
    <row r="356">
      <c r="A356" s="9" t="s">
        <v>286</v>
      </c>
      <c r="B356" s="1" t="s">
        <v>275</v>
      </c>
      <c r="C356" s="5">
        <f>ROUND( VLOOKUP(Z356, NPC_Raw_Data!A:D, 4)*VLOOKUP(AA356, NPC_Scaling_Values!A:C, 3) ,0)</f>
        <v>959</v>
      </c>
      <c r="D356" s="5">
        <f>ROUND( VLOOKUP(Z356, NPC_Raw_Data!A:E, 5)*VLOOKUP(AA356, NPC_Scaling_Values!A:D, 4),0)</f>
        <v>2000</v>
      </c>
      <c r="E356" s="5">
        <f>ROUND( VLOOKUP(Z356, NPC_Raw_Data!A:L, 6) * VLOOKUP(AA356, NPC_Scaling_Values!A:N, 5),0)</f>
        <v>384</v>
      </c>
      <c r="F356" s="5">
        <f>ROUND( VLOOKUP(Z356, NPC_Raw_Data!A:L, 7) * VLOOKUP(AA356, NPC_Scaling_Values!A:N, 6),0)</f>
        <v>255</v>
      </c>
      <c r="G356" s="5">
        <f>ROUND( VLOOKUP(Z356, NPC_Raw_Data!A:L, 8) * VLOOKUP(AA356, NPC_Scaling_Values!A:N, 7),0)</f>
        <v>285</v>
      </c>
      <c r="H356" s="5">
        <f>ROUND( VLOOKUP(Z356, NPC_Raw_Data!A:L, 9) * VLOOKUP(AA356, NPC_Scaling_Values!A:N, 8),0)</f>
        <v>318</v>
      </c>
      <c r="I356" s="5">
        <v>0.0</v>
      </c>
      <c r="J356" s="5">
        <v>0.0</v>
      </c>
      <c r="K356" s="5">
        <v>0.0</v>
      </c>
      <c r="L356" s="5">
        <f>ROUND( VLOOKUP(Z356, NPC_Raw_Data!A:O, 13),0)</f>
        <v>145</v>
      </c>
      <c r="M356" s="5">
        <f>ROUND( VLOOKUP(Z356, NPC_Raw_Data!A:O, 14),0)</f>
        <v>145</v>
      </c>
      <c r="N356" s="5">
        <f>ROUND( VLOOKUP(Z356, NPC_Raw_Data!A:O, 15),0)</f>
        <v>245</v>
      </c>
      <c r="O356" s="5">
        <f>ROUND( VLOOKUP(Z356, NPC_Raw_Data!A:Q, 16) * VLOOKUP(AA356, NPC_Scaling_Values!A:N, 14),0)</f>
        <v>330</v>
      </c>
      <c r="P356" s="2">
        <f>ROUND( VLOOKUP(Z356, NPC_Raw_Data!A:Q, 17) * VLOOKUP(AA356, NPC_Scaling_Values!A:N, 14),0)</f>
        <v>82</v>
      </c>
      <c r="Q356" s="6">
        <f>VLOOKUP(AA356, NPC_Scaling_Values!A:N, 9)</f>
        <v>2.5</v>
      </c>
      <c r="R356" s="1">
        <v>1.1</v>
      </c>
      <c r="S356" s="1">
        <v>-1.0</v>
      </c>
      <c r="T356" s="7" t="b">
        <v>0</v>
      </c>
      <c r="U356" s="7" t="b">
        <v>1</v>
      </c>
      <c r="V356" s="7" t="b">
        <v>0</v>
      </c>
      <c r="Z356" s="1">
        <v>279063.0</v>
      </c>
      <c r="AA356" s="1">
        <v>7015.0</v>
      </c>
      <c r="AB356" s="1">
        <v>7415.0</v>
      </c>
      <c r="AC356" s="10">
        <v>7100.0</v>
      </c>
    </row>
    <row r="357">
      <c r="A357" s="1" t="s">
        <v>96</v>
      </c>
      <c r="B357" s="2" t="s">
        <v>97</v>
      </c>
      <c r="C357" s="5">
        <f>ROUND( VLOOKUP(Z357, NPC_Raw_Data!A:D, 4)*VLOOKUP(AA357, NPC_Scaling_Values!A:C, 3) ,0)</f>
        <v>149</v>
      </c>
      <c r="D357" s="5">
        <f>ROUND( VLOOKUP(Z357, NPC_Raw_Data!A:E, 5)*VLOOKUP(AA357, NPC_Scaling_Values!A:D, 4),0)</f>
        <v>100</v>
      </c>
      <c r="E357" s="5">
        <f>ROUND( VLOOKUP(Z357, NPC_Raw_Data!A:L, 6) * VLOOKUP(AA357, NPC_Scaling_Values!A:N, 5),0)</f>
        <v>389</v>
      </c>
      <c r="F357" s="5">
        <f>ROUND( VLOOKUP(Z357, NPC_Raw_Data!A:L, 7) * VLOOKUP(AA357, NPC_Scaling_Values!A:N, 6),0)</f>
        <v>292</v>
      </c>
      <c r="G357" s="5">
        <f>ROUND( VLOOKUP(Z357, NPC_Raw_Data!A:L, 8) * VLOOKUP(AA357, NPC_Scaling_Values!A:N, 7),0)</f>
        <v>272</v>
      </c>
      <c r="H357" s="5">
        <f>ROUND( VLOOKUP(Z357, NPC_Raw_Data!A:L, 9) * VLOOKUP(AA357, NPC_Scaling_Values!A:N, 8),0)</f>
        <v>389</v>
      </c>
      <c r="I357" s="5">
        <v>0.0</v>
      </c>
      <c r="J357" s="5">
        <v>0.0</v>
      </c>
      <c r="K357" s="5">
        <v>0.0</v>
      </c>
      <c r="L357" s="5">
        <f>ROUND( VLOOKUP(Z357, NPC_Raw_Data!A:O, 13),0)</f>
        <v>135</v>
      </c>
      <c r="M357" s="5">
        <f>ROUND( VLOOKUP(Z357, NPC_Raw_Data!A:O, 14),0)</f>
        <v>135</v>
      </c>
      <c r="N357" s="5">
        <f>ROUND( VLOOKUP(Z357, NPC_Raw_Data!A:O, 15),0)</f>
        <v>999</v>
      </c>
      <c r="O357" s="5">
        <f>ROUND( VLOOKUP(Z357, NPC_Raw_Data!A:Q, 16) * VLOOKUP(AA357, NPC_Scaling_Values!A:N, 14),0)</f>
        <v>184</v>
      </c>
      <c r="P357" s="2">
        <f>ROUND( VLOOKUP(Z357, NPC_Raw_Data!A:Q, 17) * VLOOKUP(AA357, NPC_Scaling_Values!A:N, 14),0)</f>
        <v>74</v>
      </c>
      <c r="Q357" s="6">
        <f>VLOOKUP(AA357, NPC_Scaling_Values!A:N, 9)</f>
        <v>2.3</v>
      </c>
      <c r="R357" s="1">
        <v>1.0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349012.0</v>
      </c>
      <c r="AA357" s="1">
        <v>7013.0</v>
      </c>
      <c r="AB357" s="1">
        <v>7413.0</v>
      </c>
      <c r="AC357" s="8">
        <v>0.0</v>
      </c>
    </row>
    <row r="358">
      <c r="A358" s="1" t="s">
        <v>98</v>
      </c>
      <c r="B358" s="2" t="s">
        <v>97</v>
      </c>
      <c r="C358" s="5">
        <f>ROUND( VLOOKUP(Z358, NPC_Raw_Data!A:D, 4)*VLOOKUP(AA358, NPC_Scaling_Values!A:C, 3) ,0)</f>
        <v>149</v>
      </c>
      <c r="D358" s="5">
        <f>ROUND( VLOOKUP(Z358, NPC_Raw_Data!A:E, 5)*VLOOKUP(AA358, NPC_Scaling_Values!A:D, 4),0)</f>
        <v>100</v>
      </c>
      <c r="E358" s="5">
        <f>ROUND( VLOOKUP(Z358, NPC_Raw_Data!A:L, 6) * VLOOKUP(AA358, NPC_Scaling_Values!A:N, 5),0)</f>
        <v>389</v>
      </c>
      <c r="F358" s="5">
        <f>ROUND( VLOOKUP(Z358, NPC_Raw_Data!A:L, 7) * VLOOKUP(AA358, NPC_Scaling_Values!A:N, 6),0)</f>
        <v>292</v>
      </c>
      <c r="G358" s="5">
        <f>ROUND( VLOOKUP(Z358, NPC_Raw_Data!A:L, 8) * VLOOKUP(AA358, NPC_Scaling_Values!A:N, 7),0)</f>
        <v>272</v>
      </c>
      <c r="H358" s="5">
        <f>ROUND( VLOOKUP(Z358, NPC_Raw_Data!A:L, 9) * VLOOKUP(AA358, NPC_Scaling_Values!A:N, 8),0)</f>
        <v>389</v>
      </c>
      <c r="I358" s="5">
        <v>0.0</v>
      </c>
      <c r="J358" s="5">
        <v>0.0</v>
      </c>
      <c r="K358" s="5">
        <v>0.0</v>
      </c>
      <c r="L358" s="5">
        <f>ROUND( VLOOKUP(Z358, NPC_Raw_Data!A:O, 13),0)</f>
        <v>135</v>
      </c>
      <c r="M358" s="5">
        <f>ROUND( VLOOKUP(Z358, NPC_Raw_Data!A:O, 14),0)</f>
        <v>135</v>
      </c>
      <c r="N358" s="5">
        <f>ROUND( VLOOKUP(Z358, NPC_Raw_Data!A:O, 15),0)</f>
        <v>999</v>
      </c>
      <c r="O358" s="5">
        <f>ROUND( VLOOKUP(Z358, NPC_Raw_Data!A:Q, 16) * VLOOKUP(AA358, NPC_Scaling_Values!A:N, 14),0)</f>
        <v>184</v>
      </c>
      <c r="P358" s="2">
        <f>ROUND( VLOOKUP(Z358, NPC_Raw_Data!A:Q, 17) * VLOOKUP(AA358, NPC_Scaling_Values!A:N, 14),0)</f>
        <v>74</v>
      </c>
      <c r="Q358" s="6">
        <f>VLOOKUP(AA358, NPC_Scaling_Values!A:N, 9)</f>
        <v>2.3</v>
      </c>
      <c r="R358" s="1">
        <v>1.0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349062.0</v>
      </c>
      <c r="AA358" s="1">
        <v>7013.0</v>
      </c>
      <c r="AB358" s="1">
        <v>7413.0</v>
      </c>
      <c r="AC358" s="10">
        <v>7100.0</v>
      </c>
    </row>
    <row r="359">
      <c r="A359" s="9" t="s">
        <v>168</v>
      </c>
      <c r="B359" s="1" t="s">
        <v>166</v>
      </c>
      <c r="C359" s="5">
        <f>ROUND( VLOOKUP(Z359, NPC_Raw_Data!A:D, 4)*VLOOKUP(AA359, NPC_Scaling_Values!A:C, 3) ,0)</f>
        <v>2510</v>
      </c>
      <c r="D359" s="5">
        <f>ROUND( VLOOKUP(Z359, NPC_Raw_Data!A:E, 5)*VLOOKUP(AA359, NPC_Scaling_Values!A:D, 4),0)</f>
        <v>3000</v>
      </c>
      <c r="E359" s="5">
        <f>ROUND( VLOOKUP(Z359, NPC_Raw_Data!A:L, 6) * VLOOKUP(AA359, NPC_Scaling_Values!A:N, 5),0)</f>
        <v>391</v>
      </c>
      <c r="F359" s="5">
        <f>ROUND( VLOOKUP(Z359, NPC_Raw_Data!A:L, 7) * VLOOKUP(AA359, NPC_Scaling_Values!A:N, 6),0)</f>
        <v>280</v>
      </c>
      <c r="G359" s="5">
        <f>ROUND( VLOOKUP(Z359, NPC_Raw_Data!A:L, 8) * VLOOKUP(AA359, NPC_Scaling_Values!A:N, 7),0)</f>
        <v>280</v>
      </c>
      <c r="H359" s="5">
        <f>ROUND( VLOOKUP(Z359, NPC_Raw_Data!A:L, 9) * VLOOKUP(AA359, NPC_Scaling_Values!A:N, 8),0)</f>
        <v>247</v>
      </c>
      <c r="I359" s="5">
        <v>0.0</v>
      </c>
      <c r="J359" s="5">
        <v>0.0</v>
      </c>
      <c r="K359" s="5">
        <v>0.0</v>
      </c>
      <c r="L359" s="5">
        <f>ROUND( VLOOKUP(Z359, NPC_Raw_Data!A:O, 13),0)</f>
        <v>999</v>
      </c>
      <c r="M359" s="5">
        <f>ROUND( VLOOKUP(Z359, NPC_Raw_Data!A:O, 14),0)</f>
        <v>999</v>
      </c>
      <c r="N359" s="5">
        <f>ROUND( VLOOKUP(Z359, NPC_Raw_Data!A:O, 15),0)</f>
        <v>999</v>
      </c>
      <c r="O359" s="5">
        <f>ROUND( VLOOKUP(Z359, NPC_Raw_Data!A:Q, 16) * VLOOKUP(AA359, NPC_Scaling_Values!A:N, 14),0)</f>
        <v>146</v>
      </c>
      <c r="P359" s="2">
        <f>ROUND( VLOOKUP(Z359, NPC_Raw_Data!A:Q, 17) * VLOOKUP(AA359, NPC_Scaling_Values!A:N, 14),0)</f>
        <v>58</v>
      </c>
      <c r="Q359" s="6">
        <f>VLOOKUP(AA359, NPC_Scaling_Values!A:N, 9)</f>
        <v>1.9</v>
      </c>
      <c r="R359" s="1">
        <v>1.0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230002.0</v>
      </c>
      <c r="AA359" s="1">
        <v>7009.0</v>
      </c>
      <c r="AB359" s="1">
        <v>7409.0</v>
      </c>
      <c r="AC359" s="8">
        <v>0.0</v>
      </c>
    </row>
    <row r="360">
      <c r="A360" s="9" t="s">
        <v>168</v>
      </c>
      <c r="B360" s="1" t="s">
        <v>166</v>
      </c>
      <c r="C360" s="5">
        <f>ROUND( VLOOKUP(Z360, NPC_Raw_Data!A:D, 4)*VLOOKUP(AA360, NPC_Scaling_Values!A:C, 3) ,0)</f>
        <v>2510</v>
      </c>
      <c r="D360" s="5">
        <f>ROUND( VLOOKUP(Z360, NPC_Raw_Data!A:E, 5)*VLOOKUP(AA360, NPC_Scaling_Values!A:D, 4),0)</f>
        <v>3000</v>
      </c>
      <c r="E360" s="5">
        <f>ROUND( VLOOKUP(Z360, NPC_Raw_Data!A:L, 6) * VLOOKUP(AA360, NPC_Scaling_Values!A:N, 5),0)</f>
        <v>391</v>
      </c>
      <c r="F360" s="5">
        <f>ROUND( VLOOKUP(Z360, NPC_Raw_Data!A:L, 7) * VLOOKUP(AA360, NPC_Scaling_Values!A:N, 6),0)</f>
        <v>280</v>
      </c>
      <c r="G360" s="5">
        <f>ROUND( VLOOKUP(Z360, NPC_Raw_Data!A:L, 8) * VLOOKUP(AA360, NPC_Scaling_Values!A:N, 7),0)</f>
        <v>280</v>
      </c>
      <c r="H360" s="5">
        <f>ROUND( VLOOKUP(Z360, NPC_Raw_Data!A:L, 9) * VLOOKUP(AA360, NPC_Scaling_Values!A:N, 8),0)</f>
        <v>247</v>
      </c>
      <c r="I360" s="5">
        <v>0.0</v>
      </c>
      <c r="J360" s="5">
        <v>0.0</v>
      </c>
      <c r="K360" s="5">
        <v>0.0</v>
      </c>
      <c r="L360" s="5">
        <f>ROUND( VLOOKUP(Z360, NPC_Raw_Data!A:O, 13),0)</f>
        <v>999</v>
      </c>
      <c r="M360" s="5">
        <f>ROUND( VLOOKUP(Z360, NPC_Raw_Data!A:O, 14),0)</f>
        <v>999</v>
      </c>
      <c r="N360" s="5">
        <f>ROUND( VLOOKUP(Z360, NPC_Raw_Data!A:O, 15),0)</f>
        <v>999</v>
      </c>
      <c r="O360" s="5">
        <f>ROUND( VLOOKUP(Z360, NPC_Raw_Data!A:Q, 16) * VLOOKUP(AA360, NPC_Scaling_Values!A:N, 14),0)</f>
        <v>146</v>
      </c>
      <c r="P360" s="2">
        <f>ROUND( VLOOKUP(Z360, NPC_Raw_Data!A:Q, 17) * VLOOKUP(AA360, NPC_Scaling_Values!A:N, 14),0)</f>
        <v>58</v>
      </c>
      <c r="Q360" s="6">
        <f>VLOOKUP(AA360, NPC_Scaling_Values!A:N, 9)</f>
        <v>1.9</v>
      </c>
      <c r="R360" s="1">
        <v>1.0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230003.0</v>
      </c>
      <c r="AA360" s="1">
        <v>7009.0</v>
      </c>
      <c r="AB360" s="1">
        <v>7409.0</v>
      </c>
      <c r="AC360" s="8">
        <v>0.0</v>
      </c>
    </row>
    <row r="361">
      <c r="A361" s="1" t="s">
        <v>111</v>
      </c>
      <c r="B361" s="1" t="s">
        <v>97</v>
      </c>
      <c r="C361" s="5">
        <f>ROUND( VLOOKUP(Z361, NPC_Raw_Data!A:D, 4)*VLOOKUP(AA361, NPC_Scaling_Values!A:C, 3) ,0)</f>
        <v>170</v>
      </c>
      <c r="D361" s="5">
        <f>ROUND( VLOOKUP(Z361, NPC_Raw_Data!A:E, 5)*VLOOKUP(AA361, NPC_Scaling_Values!A:D, 4),0)</f>
        <v>100</v>
      </c>
      <c r="E361" s="5">
        <f>ROUND( VLOOKUP(Z361, NPC_Raw_Data!A:L, 6) * VLOOKUP(AA361, NPC_Scaling_Values!A:N, 5),0)</f>
        <v>399</v>
      </c>
      <c r="F361" s="5">
        <f>ROUND( VLOOKUP(Z361, NPC_Raw_Data!A:L, 7) * VLOOKUP(AA361, NPC_Scaling_Values!A:N, 6),0)</f>
        <v>300</v>
      </c>
      <c r="G361" s="5">
        <f>ROUND( VLOOKUP(Z361, NPC_Raw_Data!A:L, 8) * VLOOKUP(AA361, NPC_Scaling_Values!A:N, 7),0)</f>
        <v>278</v>
      </c>
      <c r="H361" s="5">
        <f>ROUND( VLOOKUP(Z361, NPC_Raw_Data!A:L, 9) * VLOOKUP(AA361, NPC_Scaling_Values!A:N, 8),0)</f>
        <v>399</v>
      </c>
      <c r="I361" s="5">
        <v>0.0</v>
      </c>
      <c r="J361" s="5">
        <v>0.0</v>
      </c>
      <c r="K361" s="5">
        <v>0.0</v>
      </c>
      <c r="L361" s="5">
        <f>ROUND( VLOOKUP(Z361, NPC_Raw_Data!A:O, 13),0)</f>
        <v>135</v>
      </c>
      <c r="M361" s="5">
        <f>ROUND( VLOOKUP(Z361, NPC_Raw_Data!A:O, 14),0)</f>
        <v>135</v>
      </c>
      <c r="N361" s="5">
        <f>ROUND( VLOOKUP(Z361, NPC_Raw_Data!A:O, 15),0)</f>
        <v>999</v>
      </c>
      <c r="O361" s="5">
        <f>ROUND( VLOOKUP(Z361, NPC_Raw_Data!A:Q, 16) * VLOOKUP(AA361, NPC_Scaling_Values!A:N, 14),0)</f>
        <v>174</v>
      </c>
      <c r="P361" s="2">
        <f>ROUND( VLOOKUP(Z361, NPC_Raw_Data!A:Q, 17) * VLOOKUP(AA361, NPC_Scaling_Values!A:N, 14),0)</f>
        <v>70</v>
      </c>
      <c r="Q361" s="6">
        <f>VLOOKUP(AA361, NPC_Scaling_Values!A:N, 9)</f>
        <v>2.2</v>
      </c>
      <c r="R361" s="1">
        <v>1.0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349111.0</v>
      </c>
      <c r="AA361" s="1">
        <v>7012.0</v>
      </c>
      <c r="AB361" s="1">
        <v>7412.0</v>
      </c>
      <c r="AC361" s="8">
        <v>0.0</v>
      </c>
    </row>
    <row r="362">
      <c r="A362" s="1" t="s">
        <v>112</v>
      </c>
      <c r="B362" s="2" t="s">
        <v>97</v>
      </c>
      <c r="C362" s="5">
        <f>ROUND( VLOOKUP(Z362, NPC_Raw_Data!A:D, 4)*VLOOKUP(AA362, NPC_Scaling_Values!A:C, 3) ,0)</f>
        <v>170</v>
      </c>
      <c r="D362" s="5">
        <f>ROUND( VLOOKUP(Z362, NPC_Raw_Data!A:E, 5)*VLOOKUP(AA362, NPC_Scaling_Values!A:D, 4),0)</f>
        <v>100</v>
      </c>
      <c r="E362" s="5">
        <f>ROUND( VLOOKUP(Z362, NPC_Raw_Data!A:L, 6) * VLOOKUP(AA362, NPC_Scaling_Values!A:N, 5),0)</f>
        <v>399</v>
      </c>
      <c r="F362" s="5">
        <f>ROUND( VLOOKUP(Z362, NPC_Raw_Data!A:L, 7) * VLOOKUP(AA362, NPC_Scaling_Values!A:N, 6),0)</f>
        <v>300</v>
      </c>
      <c r="G362" s="5">
        <f>ROUND( VLOOKUP(Z362, NPC_Raw_Data!A:L, 8) * VLOOKUP(AA362, NPC_Scaling_Values!A:N, 7),0)</f>
        <v>278</v>
      </c>
      <c r="H362" s="5">
        <f>ROUND( VLOOKUP(Z362, NPC_Raw_Data!A:L, 9) * VLOOKUP(AA362, NPC_Scaling_Values!A:N, 8),0)</f>
        <v>399</v>
      </c>
      <c r="I362" s="5">
        <v>0.0</v>
      </c>
      <c r="J362" s="5">
        <v>0.0</v>
      </c>
      <c r="K362" s="5">
        <v>0.0</v>
      </c>
      <c r="L362" s="5">
        <f>ROUND( VLOOKUP(Z362, NPC_Raw_Data!A:O, 13),0)</f>
        <v>135</v>
      </c>
      <c r="M362" s="5">
        <f>ROUND( VLOOKUP(Z362, NPC_Raw_Data!A:O, 14),0)</f>
        <v>135</v>
      </c>
      <c r="N362" s="5">
        <f>ROUND( VLOOKUP(Z362, NPC_Raw_Data!A:O, 15),0)</f>
        <v>999</v>
      </c>
      <c r="O362" s="5">
        <f>ROUND( VLOOKUP(Z362, NPC_Raw_Data!A:Q, 16) * VLOOKUP(AA362, NPC_Scaling_Values!A:N, 14),0)</f>
        <v>174</v>
      </c>
      <c r="P362" s="2">
        <f>ROUND( VLOOKUP(Z362, NPC_Raw_Data!A:Q, 17) * VLOOKUP(AA362, NPC_Scaling_Values!A:N, 14),0)</f>
        <v>70</v>
      </c>
      <c r="Q362" s="6">
        <f>VLOOKUP(AA362, NPC_Scaling_Values!A:N, 9)</f>
        <v>2.2</v>
      </c>
      <c r="R362" s="1">
        <v>1.0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349211.0</v>
      </c>
      <c r="AA362" s="1">
        <v>7012.0</v>
      </c>
      <c r="AB362" s="1">
        <v>7412.0</v>
      </c>
      <c r="AC362" s="10">
        <v>7100.0</v>
      </c>
    </row>
    <row r="363">
      <c r="A363" s="1" t="s">
        <v>244</v>
      </c>
      <c r="B363" s="1" t="s">
        <v>164</v>
      </c>
      <c r="C363" s="5">
        <f>ROUND( VLOOKUP(Z363, NPC_Raw_Data!A:D, 4)*VLOOKUP(AA363, NPC_Scaling_Values!A:C, 3) ,0)</f>
        <v>262</v>
      </c>
      <c r="D363" s="5">
        <f>ROUND( VLOOKUP(Z363, NPC_Raw_Data!A:E, 5)*VLOOKUP(AA363, NPC_Scaling_Values!A:D, 4),0)</f>
        <v>1000</v>
      </c>
      <c r="E363" s="5">
        <f>ROUND( VLOOKUP(Z363, NPC_Raw_Data!A:L, 6) * VLOOKUP(AA363, NPC_Scaling_Values!A:N, 5),0)</f>
        <v>399</v>
      </c>
      <c r="F363" s="5">
        <f>ROUND( VLOOKUP(Z363, NPC_Raw_Data!A:L, 7) * VLOOKUP(AA363, NPC_Scaling_Values!A:N, 6),0)</f>
        <v>306</v>
      </c>
      <c r="G363" s="5">
        <f>ROUND( VLOOKUP(Z363, NPC_Raw_Data!A:L, 8) * VLOOKUP(AA363, NPC_Scaling_Values!A:N, 7),0)</f>
        <v>270</v>
      </c>
      <c r="H363" s="5">
        <f>ROUND( VLOOKUP(Z363, NPC_Raw_Data!A:L, 9) * VLOOKUP(AA363, NPC_Scaling_Values!A:N, 8),0)</f>
        <v>415</v>
      </c>
      <c r="I363" s="5">
        <v>0.0</v>
      </c>
      <c r="J363" s="5">
        <v>-30.0</v>
      </c>
      <c r="K363" s="5">
        <v>25.0</v>
      </c>
      <c r="L363" s="5">
        <f>ROUND( VLOOKUP(Z363, NPC_Raw_Data!A:O, 13),0)</f>
        <v>999</v>
      </c>
      <c r="M363" s="5">
        <f>ROUND( VLOOKUP(Z363, NPC_Raw_Data!A:O, 14),0)</f>
        <v>999</v>
      </c>
      <c r="N363" s="5">
        <f>ROUND( VLOOKUP(Z363, NPC_Raw_Data!A:O, 15),0)</f>
        <v>999</v>
      </c>
      <c r="O363" s="5">
        <f>ROUND( VLOOKUP(Z363, NPC_Raw_Data!A:Q, 16) * VLOOKUP(AA363, NPC_Scaling_Values!A:N, 14),0)</f>
        <v>174</v>
      </c>
      <c r="P363" s="2">
        <f>ROUND( VLOOKUP(Z363, NPC_Raw_Data!A:Q, 17) * VLOOKUP(AA363, NPC_Scaling_Values!A:N, 14),0)</f>
        <v>70</v>
      </c>
      <c r="Q363" s="6">
        <f>VLOOKUP(AA363, NPC_Scaling_Values!A:N, 9)</f>
        <v>2.2</v>
      </c>
      <c r="R363" s="1">
        <v>1.0</v>
      </c>
      <c r="S363" s="1">
        <v>-1.0</v>
      </c>
      <c r="T363" s="7" t="b">
        <v>1</v>
      </c>
      <c r="U363" s="7" t="b">
        <v>0</v>
      </c>
      <c r="V363" s="7" t="b">
        <v>0</v>
      </c>
      <c r="Z363" s="1">
        <v>291010.0</v>
      </c>
      <c r="AA363" s="1">
        <v>7012.0</v>
      </c>
      <c r="AB363" s="1">
        <v>7412.0</v>
      </c>
      <c r="AC363" s="8">
        <v>0.0</v>
      </c>
    </row>
    <row r="364">
      <c r="A364" s="1" t="s">
        <v>245</v>
      </c>
      <c r="B364" s="1" t="s">
        <v>164</v>
      </c>
      <c r="C364" s="5">
        <f>ROUND( VLOOKUP(Z364, NPC_Raw_Data!A:D, 4)*VLOOKUP(AA364, NPC_Scaling_Values!A:C, 3) ,0)</f>
        <v>386</v>
      </c>
      <c r="D364" s="5">
        <f>ROUND( VLOOKUP(Z364, NPC_Raw_Data!A:E, 5)*VLOOKUP(AA364, NPC_Scaling_Values!A:D, 4),0)</f>
        <v>1000</v>
      </c>
      <c r="E364" s="5">
        <f>ROUND( VLOOKUP(Z364, NPC_Raw_Data!A:L, 6) * VLOOKUP(AA364, NPC_Scaling_Values!A:N, 5),0)</f>
        <v>399</v>
      </c>
      <c r="F364" s="5">
        <f>ROUND( VLOOKUP(Z364, NPC_Raw_Data!A:L, 7) * VLOOKUP(AA364, NPC_Scaling_Values!A:N, 6),0)</f>
        <v>306</v>
      </c>
      <c r="G364" s="5">
        <f>ROUND( VLOOKUP(Z364, NPC_Raw_Data!A:L, 8) * VLOOKUP(AA364, NPC_Scaling_Values!A:N, 7),0)</f>
        <v>270</v>
      </c>
      <c r="H364" s="5">
        <f>ROUND( VLOOKUP(Z364, NPC_Raw_Data!A:L, 9) * VLOOKUP(AA364, NPC_Scaling_Values!A:N, 8),0)</f>
        <v>415</v>
      </c>
      <c r="I364" s="5">
        <v>0.0</v>
      </c>
      <c r="J364" s="5">
        <v>-30.0</v>
      </c>
      <c r="K364" s="5">
        <v>25.0</v>
      </c>
      <c r="L364" s="5">
        <f>ROUND( VLOOKUP(Z364, NPC_Raw_Data!A:O, 13),0)</f>
        <v>999</v>
      </c>
      <c r="M364" s="5">
        <f>ROUND( VLOOKUP(Z364, NPC_Raw_Data!A:O, 14),0)</f>
        <v>999</v>
      </c>
      <c r="N364" s="5">
        <f>ROUND( VLOOKUP(Z364, NPC_Raw_Data!A:O, 15),0)</f>
        <v>999</v>
      </c>
      <c r="O364" s="5">
        <f>ROUND( VLOOKUP(Z364, NPC_Raw_Data!A:Q, 16) * VLOOKUP(AA364, NPC_Scaling_Values!A:N, 14),0)</f>
        <v>278</v>
      </c>
      <c r="P364" s="2">
        <f>ROUND( VLOOKUP(Z364, NPC_Raw_Data!A:Q, 17) * VLOOKUP(AA364, NPC_Scaling_Values!A:N, 14),0)</f>
        <v>70</v>
      </c>
      <c r="Q364" s="6">
        <f>VLOOKUP(AA364, NPC_Scaling_Values!A:N, 9)</f>
        <v>2.2</v>
      </c>
      <c r="R364" s="1">
        <v>1.0</v>
      </c>
      <c r="S364" s="1">
        <v>-1.0</v>
      </c>
      <c r="T364" s="7" t="b">
        <v>1</v>
      </c>
      <c r="U364" s="7" t="b">
        <v>0</v>
      </c>
      <c r="V364" s="7" t="b">
        <v>0</v>
      </c>
      <c r="Z364" s="1">
        <v>291011.0</v>
      </c>
      <c r="AA364" s="1">
        <v>7012.0</v>
      </c>
      <c r="AB364" s="1">
        <v>7412.0</v>
      </c>
      <c r="AC364" s="8">
        <v>0.0</v>
      </c>
    </row>
    <row r="365">
      <c r="A365" s="1" t="s">
        <v>287</v>
      </c>
      <c r="B365" s="1" t="s">
        <v>164</v>
      </c>
      <c r="C365" s="5">
        <f>ROUND( VLOOKUP(Z365, NPC_Raw_Data!A:D, 4)*VLOOKUP(AA365, NPC_Scaling_Values!A:C, 3) ,0)</f>
        <v>262</v>
      </c>
      <c r="D365" s="5">
        <f>ROUND( VLOOKUP(Z365, NPC_Raw_Data!A:E, 5)*VLOOKUP(AA365, NPC_Scaling_Values!A:D, 4),0)</f>
        <v>1300</v>
      </c>
      <c r="E365" s="5">
        <f>ROUND( VLOOKUP(Z365, NPC_Raw_Data!A:L, 6) * VLOOKUP(AA365, NPC_Scaling_Values!A:N, 5),0)</f>
        <v>399</v>
      </c>
      <c r="F365" s="5">
        <f>ROUND( VLOOKUP(Z365, NPC_Raw_Data!A:L, 7) * VLOOKUP(AA365, NPC_Scaling_Values!A:N, 6),0)</f>
        <v>306</v>
      </c>
      <c r="G365" s="5">
        <f>ROUND( VLOOKUP(Z365, NPC_Raw_Data!A:L, 8) * VLOOKUP(AA365, NPC_Scaling_Values!A:N, 7),0)</f>
        <v>270</v>
      </c>
      <c r="H365" s="5">
        <f>ROUND( VLOOKUP(Z365, NPC_Raw_Data!A:L, 9) * VLOOKUP(AA365, NPC_Scaling_Values!A:N, 8),0)</f>
        <v>415</v>
      </c>
      <c r="I365" s="5">
        <v>0.0</v>
      </c>
      <c r="J365" s="5">
        <v>-30.0</v>
      </c>
      <c r="K365" s="5">
        <v>25.0</v>
      </c>
      <c r="L365" s="5">
        <f>ROUND( VLOOKUP(Z365, NPC_Raw_Data!A:O, 13),0)</f>
        <v>999</v>
      </c>
      <c r="M365" s="5">
        <f>ROUND( VLOOKUP(Z365, NPC_Raw_Data!A:O, 14),0)</f>
        <v>999</v>
      </c>
      <c r="N365" s="5">
        <f>ROUND( VLOOKUP(Z365, NPC_Raw_Data!A:O, 15),0)</f>
        <v>999</v>
      </c>
      <c r="O365" s="5">
        <f>ROUND( VLOOKUP(Z365, NPC_Raw_Data!A:Q, 16) * VLOOKUP(AA365, NPC_Scaling_Values!A:N, 14),0)</f>
        <v>174</v>
      </c>
      <c r="P365" s="2">
        <f>ROUND( VLOOKUP(Z365, NPC_Raw_Data!A:Q, 17) * VLOOKUP(AA365, NPC_Scaling_Values!A:N, 14),0)</f>
        <v>70</v>
      </c>
      <c r="Q365" s="6">
        <f>VLOOKUP(AA365, NPC_Scaling_Values!A:N, 9)</f>
        <v>2.2</v>
      </c>
      <c r="R365" s="1">
        <v>1.0</v>
      </c>
      <c r="S365" s="1">
        <v>-1.0</v>
      </c>
      <c r="T365" s="7" t="b">
        <v>1</v>
      </c>
      <c r="U365" s="7" t="b">
        <v>0</v>
      </c>
      <c r="V365" s="7" t="b">
        <v>0</v>
      </c>
      <c r="Z365" s="1">
        <v>291013.0</v>
      </c>
      <c r="AA365" s="1">
        <v>7012.0</v>
      </c>
      <c r="AB365" s="1">
        <v>7412.0</v>
      </c>
      <c r="AC365" s="8">
        <v>0.0</v>
      </c>
    </row>
    <row r="366">
      <c r="A366" s="1" t="s">
        <v>288</v>
      </c>
      <c r="B366" s="1" t="s">
        <v>164</v>
      </c>
      <c r="C366" s="5">
        <f>ROUND( VLOOKUP(Z366, NPC_Raw_Data!A:D, 4)*VLOOKUP(AA366, NPC_Scaling_Values!A:C, 3) ,0)</f>
        <v>386</v>
      </c>
      <c r="D366" s="5">
        <f>ROUND( VLOOKUP(Z366, NPC_Raw_Data!A:E, 5)*VLOOKUP(AA366, NPC_Scaling_Values!A:D, 4),0)</f>
        <v>1300</v>
      </c>
      <c r="E366" s="5">
        <f>ROUND( VLOOKUP(Z366, NPC_Raw_Data!A:L, 6) * VLOOKUP(AA366, NPC_Scaling_Values!A:N, 5),0)</f>
        <v>399</v>
      </c>
      <c r="F366" s="5">
        <f>ROUND( VLOOKUP(Z366, NPC_Raw_Data!A:L, 7) * VLOOKUP(AA366, NPC_Scaling_Values!A:N, 6),0)</f>
        <v>306</v>
      </c>
      <c r="G366" s="5">
        <f>ROUND( VLOOKUP(Z366, NPC_Raw_Data!A:L, 8) * VLOOKUP(AA366, NPC_Scaling_Values!A:N, 7),0)</f>
        <v>270</v>
      </c>
      <c r="H366" s="5">
        <f>ROUND( VLOOKUP(Z366, NPC_Raw_Data!A:L, 9) * VLOOKUP(AA366, NPC_Scaling_Values!A:N, 8),0)</f>
        <v>415</v>
      </c>
      <c r="I366" s="5">
        <v>0.0</v>
      </c>
      <c r="J366" s="5">
        <v>-30.0</v>
      </c>
      <c r="K366" s="5">
        <v>25.0</v>
      </c>
      <c r="L366" s="5">
        <f>ROUND( VLOOKUP(Z366, NPC_Raw_Data!A:O, 13),0)</f>
        <v>999</v>
      </c>
      <c r="M366" s="5">
        <f>ROUND( VLOOKUP(Z366, NPC_Raw_Data!A:O, 14),0)</f>
        <v>999</v>
      </c>
      <c r="N366" s="5">
        <f>ROUND( VLOOKUP(Z366, NPC_Raw_Data!A:O, 15),0)</f>
        <v>999</v>
      </c>
      <c r="O366" s="5">
        <f>ROUND( VLOOKUP(Z366, NPC_Raw_Data!A:Q, 16) * VLOOKUP(AA366, NPC_Scaling_Values!A:N, 14),0)</f>
        <v>278</v>
      </c>
      <c r="P366" s="2">
        <f>ROUND( VLOOKUP(Z366, NPC_Raw_Data!A:Q, 17) * VLOOKUP(AA366, NPC_Scaling_Values!A:N, 14),0)</f>
        <v>70</v>
      </c>
      <c r="Q366" s="6">
        <f>VLOOKUP(AA366, NPC_Scaling_Values!A:N, 9)</f>
        <v>2.2</v>
      </c>
      <c r="R366" s="1">
        <v>1.0</v>
      </c>
      <c r="S366" s="1">
        <v>-1.0</v>
      </c>
      <c r="T366" s="7" t="b">
        <v>1</v>
      </c>
      <c r="U366" s="7" t="b">
        <v>0</v>
      </c>
      <c r="V366" s="7" t="b">
        <v>0</v>
      </c>
      <c r="Z366" s="1">
        <v>291014.0</v>
      </c>
      <c r="AA366" s="1">
        <v>7012.0</v>
      </c>
      <c r="AB366" s="1">
        <v>7412.0</v>
      </c>
      <c r="AC366" s="8">
        <v>0.0</v>
      </c>
    </row>
    <row r="367">
      <c r="A367" s="1" t="s">
        <v>289</v>
      </c>
      <c r="B367" s="1" t="s">
        <v>164</v>
      </c>
      <c r="C367" s="5">
        <f>ROUND( VLOOKUP(Z367, NPC_Raw_Data!A:D, 4)*VLOOKUP(AA367, NPC_Scaling_Values!A:C, 3) ,0)</f>
        <v>386</v>
      </c>
      <c r="D367" s="5">
        <f>ROUND( VLOOKUP(Z367, NPC_Raw_Data!A:E, 5)*VLOOKUP(AA367, NPC_Scaling_Values!A:D, 4),0)</f>
        <v>1000</v>
      </c>
      <c r="E367" s="5">
        <f>ROUND( VLOOKUP(Z367, NPC_Raw_Data!A:L, 6) * VLOOKUP(AA367, NPC_Scaling_Values!A:N, 5),0)</f>
        <v>399</v>
      </c>
      <c r="F367" s="5">
        <f>ROUND( VLOOKUP(Z367, NPC_Raw_Data!A:L, 7) * VLOOKUP(AA367, NPC_Scaling_Values!A:N, 6),0)</f>
        <v>306</v>
      </c>
      <c r="G367" s="5">
        <f>ROUND( VLOOKUP(Z367, NPC_Raw_Data!A:L, 8) * VLOOKUP(AA367, NPC_Scaling_Values!A:N, 7),0)</f>
        <v>270</v>
      </c>
      <c r="H367" s="5">
        <f>ROUND( VLOOKUP(Z367, NPC_Raw_Data!A:L, 9) * VLOOKUP(AA367, NPC_Scaling_Values!A:N, 8),0)</f>
        <v>415</v>
      </c>
      <c r="I367" s="5">
        <v>0.0</v>
      </c>
      <c r="J367" s="5">
        <v>-30.0</v>
      </c>
      <c r="K367" s="5">
        <v>25.0</v>
      </c>
      <c r="L367" s="5">
        <f>ROUND( VLOOKUP(Z367, NPC_Raw_Data!A:O, 13),0)</f>
        <v>999</v>
      </c>
      <c r="M367" s="5">
        <f>ROUND( VLOOKUP(Z367, NPC_Raw_Data!A:O, 14),0)</f>
        <v>999</v>
      </c>
      <c r="N367" s="5">
        <f>ROUND( VLOOKUP(Z367, NPC_Raw_Data!A:O, 15),0)</f>
        <v>999</v>
      </c>
      <c r="O367" s="5">
        <f>ROUND( VLOOKUP(Z367, NPC_Raw_Data!A:Q, 16) * VLOOKUP(AA367, NPC_Scaling_Values!A:N, 14),0)</f>
        <v>278</v>
      </c>
      <c r="P367" s="2">
        <f>ROUND( VLOOKUP(Z367, NPC_Raw_Data!A:Q, 17) * VLOOKUP(AA367, NPC_Scaling_Values!A:N, 14),0)</f>
        <v>70</v>
      </c>
      <c r="Q367" s="6">
        <f>VLOOKUP(AA367, NPC_Scaling_Values!A:N, 9)</f>
        <v>2.2</v>
      </c>
      <c r="R367" s="1">
        <v>1.0</v>
      </c>
      <c r="S367" s="1">
        <v>-1.0</v>
      </c>
      <c r="T367" s="7" t="b">
        <v>1</v>
      </c>
      <c r="U367" s="7" t="b">
        <v>0</v>
      </c>
      <c r="V367" s="7" t="b">
        <v>0</v>
      </c>
      <c r="Z367" s="1">
        <v>291015.0</v>
      </c>
      <c r="AA367" s="1">
        <v>7012.0</v>
      </c>
      <c r="AB367" s="1">
        <v>7412.0</v>
      </c>
      <c r="AC367" s="10">
        <v>7100.0</v>
      </c>
    </row>
    <row r="368">
      <c r="A368" s="1" t="s">
        <v>290</v>
      </c>
      <c r="B368" s="13" t="s">
        <v>32</v>
      </c>
      <c r="C368" s="5">
        <f>ROUND( VLOOKUP(Z368, NPC_Raw_Data!A:D, 4)*VLOOKUP(AA368, NPC_Scaling_Values!A:C, 3) ,0)</f>
        <v>3750</v>
      </c>
      <c r="D368" s="5">
        <f>ROUND( VLOOKUP(Z368, NPC_Raw_Data!A:E, 5)*VLOOKUP(AA368, NPC_Scaling_Values!A:D, 4),0)</f>
        <v>50000</v>
      </c>
      <c r="E368" s="5">
        <f>ROUND( VLOOKUP(Z368, NPC_Raw_Data!A:L, 6) * VLOOKUP(AA368, NPC_Scaling_Values!A:N, 5),0)</f>
        <v>399</v>
      </c>
      <c r="F368" s="5">
        <f>ROUND( VLOOKUP(Z368, NPC_Raw_Data!A:L, 7) * VLOOKUP(AA368, NPC_Scaling_Values!A:N, 6),0)</f>
        <v>687</v>
      </c>
      <c r="G368" s="5">
        <f>ROUND( VLOOKUP(Z368, NPC_Raw_Data!A:L, 8) * VLOOKUP(AA368, NPC_Scaling_Values!A:N, 7),0)</f>
        <v>636</v>
      </c>
      <c r="H368" s="5">
        <f>ROUND( VLOOKUP(Z368, NPC_Raw_Data!A:L, 9) * VLOOKUP(AA368, NPC_Scaling_Values!A:N, 8),0)</f>
        <v>591</v>
      </c>
      <c r="I368" s="5">
        <v>20.0</v>
      </c>
      <c r="J368" s="5">
        <v>-10.0</v>
      </c>
      <c r="K368" s="5">
        <v>20.0</v>
      </c>
      <c r="L368" s="5">
        <f>ROUND( VLOOKUP(Z368, NPC_Raw_Data!A:O, 13),0)</f>
        <v>999</v>
      </c>
      <c r="M368" s="5">
        <f>ROUND( VLOOKUP(Z368, NPC_Raw_Data!A:O, 14),0)</f>
        <v>999</v>
      </c>
      <c r="N368" s="5">
        <f>ROUND( VLOOKUP(Z368, NPC_Raw_Data!A:O, 15),0)</f>
        <v>999</v>
      </c>
      <c r="O368" s="5">
        <f>ROUND( VLOOKUP(Z368, NPC_Raw_Data!A:Q, 16) * VLOOKUP(AA368, NPC_Scaling_Values!A:N, 14),0)</f>
        <v>195</v>
      </c>
      <c r="P368" s="2">
        <f>ROUND( VLOOKUP(Z368, NPC_Raw_Data!A:Q, 17) * VLOOKUP(AA368, NPC_Scaling_Values!A:N, 14),0)</f>
        <v>78</v>
      </c>
      <c r="Q368" s="6">
        <f>VLOOKUP(AA368, NPC_Scaling_Values!A:N, 9)</f>
        <v>2.4</v>
      </c>
      <c r="R368" s="1">
        <v>1.1</v>
      </c>
      <c r="S368" s="1">
        <v>-1.0</v>
      </c>
      <c r="T368" s="7" t="b">
        <v>0</v>
      </c>
      <c r="U368" s="7" t="b">
        <v>0</v>
      </c>
      <c r="V368" s="7" t="b">
        <v>0</v>
      </c>
      <c r="Z368" s="1">
        <v>410000.0</v>
      </c>
      <c r="AA368" s="1">
        <v>7014.0</v>
      </c>
      <c r="AB368" s="1">
        <v>7414.0</v>
      </c>
      <c r="AC368" s="8">
        <v>0.0</v>
      </c>
    </row>
    <row r="369">
      <c r="A369" s="9" t="s">
        <v>291</v>
      </c>
      <c r="B369" s="1" t="s">
        <v>166</v>
      </c>
      <c r="C369" s="5">
        <f>ROUND( VLOOKUP(Z369, NPC_Raw_Data!A:D, 4)*VLOOKUP(AA369, NPC_Scaling_Values!A:C, 3) ,0)</f>
        <v>473</v>
      </c>
      <c r="D369" s="5">
        <f>ROUND( VLOOKUP(Z369, NPC_Raw_Data!A:E, 5)*VLOOKUP(AA369, NPC_Scaling_Values!A:D, 4),0)</f>
        <v>500</v>
      </c>
      <c r="E369" s="5">
        <f>ROUND( VLOOKUP(Z369, NPC_Raw_Data!A:L, 6) * VLOOKUP(AA369, NPC_Scaling_Values!A:N, 5),0)</f>
        <v>400</v>
      </c>
      <c r="F369" s="5">
        <f>ROUND( VLOOKUP(Z369, NPC_Raw_Data!A:L, 7) * VLOOKUP(AA369, NPC_Scaling_Values!A:N, 6),0)</f>
        <v>205</v>
      </c>
      <c r="G369" s="5">
        <f>ROUND( VLOOKUP(Z369, NPC_Raw_Data!A:L, 8) * VLOOKUP(AA369, NPC_Scaling_Values!A:N, 7),0)</f>
        <v>179</v>
      </c>
      <c r="H369" s="5">
        <f>ROUND( VLOOKUP(Z369, NPC_Raw_Data!A:L, 9) * VLOOKUP(AA369, NPC_Scaling_Values!A:N, 8),0)</f>
        <v>172</v>
      </c>
      <c r="I369" s="5">
        <v>0.0</v>
      </c>
      <c r="J369" s="5">
        <v>0.0</v>
      </c>
      <c r="K369" s="5">
        <v>0.0</v>
      </c>
      <c r="L369" s="5">
        <f>ROUND( VLOOKUP(Z369, NPC_Raw_Data!A:O, 13),0)</f>
        <v>145</v>
      </c>
      <c r="M369" s="5">
        <f>ROUND( VLOOKUP(Z369, NPC_Raw_Data!A:O, 14),0)</f>
        <v>145</v>
      </c>
      <c r="N369" s="5">
        <f>ROUND( VLOOKUP(Z369, NPC_Raw_Data!A:O, 15),0)</f>
        <v>74</v>
      </c>
      <c r="O369" s="5">
        <f>ROUND( VLOOKUP(Z369, NPC_Raw_Data!A:Q, 16) * VLOOKUP(AA369, NPC_Scaling_Values!A:N, 14),0)</f>
        <v>164</v>
      </c>
      <c r="P369" s="2">
        <f>ROUND( VLOOKUP(Z369, NPC_Raw_Data!A:Q, 17) * VLOOKUP(AA369, NPC_Scaling_Values!A:N, 14),0)</f>
        <v>66</v>
      </c>
      <c r="Q369" s="6">
        <f>VLOOKUP(AA369, NPC_Scaling_Values!A:N, 9)</f>
        <v>2.1</v>
      </c>
      <c r="R369" s="1">
        <v>1.5</v>
      </c>
      <c r="S369" s="1">
        <v>-1.0</v>
      </c>
      <c r="T369" s="7" t="b">
        <v>0</v>
      </c>
      <c r="U369" s="7" t="b">
        <v>0</v>
      </c>
      <c r="V369" s="7" t="b">
        <v>0</v>
      </c>
      <c r="Z369" s="1">
        <v>269003.0</v>
      </c>
      <c r="AA369" s="1">
        <v>7011.0</v>
      </c>
      <c r="AB369" s="1">
        <v>7411.0</v>
      </c>
      <c r="AC369" s="8">
        <v>0.0</v>
      </c>
    </row>
    <row r="370">
      <c r="A370" s="2" t="s">
        <v>194</v>
      </c>
      <c r="B370" s="1" t="s">
        <v>30</v>
      </c>
      <c r="C370" s="5">
        <f>ROUND( VLOOKUP(Z370, NPC_Raw_Data!A:D, 4)*VLOOKUP(AA370, NPC_Scaling_Values!A:C, 3) ,0)</f>
        <v>680</v>
      </c>
      <c r="D370" s="5">
        <f>ROUND( VLOOKUP(Z370, NPC_Raw_Data!A:E, 5)*VLOOKUP(AA370, NPC_Scaling_Values!A:D, 4),0)</f>
        <v>1200</v>
      </c>
      <c r="E370" s="5">
        <f>ROUND( VLOOKUP(Z370, NPC_Raw_Data!A:L, 6) * VLOOKUP(AA370, NPC_Scaling_Values!A:N, 5),0)</f>
        <v>405</v>
      </c>
      <c r="F370" s="5">
        <f>ROUND( VLOOKUP(Z370, NPC_Raw_Data!A:L, 7) * VLOOKUP(AA370, NPC_Scaling_Values!A:N, 6),0)</f>
        <v>810</v>
      </c>
      <c r="G370" s="5">
        <f>ROUND( VLOOKUP(Z370, NPC_Raw_Data!A:L, 8) * VLOOKUP(AA370, NPC_Scaling_Values!A:N, 7),0)</f>
        <v>324</v>
      </c>
      <c r="H370" s="5">
        <f>ROUND( VLOOKUP(Z370, NPC_Raw_Data!A:L, 9) * VLOOKUP(AA370, NPC_Scaling_Values!A:N, 8),0)</f>
        <v>264</v>
      </c>
      <c r="I370" s="5">
        <v>0.0</v>
      </c>
      <c r="J370" s="5">
        <v>-25.0</v>
      </c>
      <c r="K370" s="5">
        <v>0.0</v>
      </c>
      <c r="L370" s="5">
        <f>ROUND( VLOOKUP(Z370, NPC_Raw_Data!A:O, 13),0)</f>
        <v>999</v>
      </c>
      <c r="M370" s="5">
        <f>ROUND( VLOOKUP(Z370, NPC_Raw_Data!A:O, 14),0)</f>
        <v>999</v>
      </c>
      <c r="N370" s="5">
        <f>ROUND( VLOOKUP(Z370, NPC_Raw_Data!A:O, 15),0)</f>
        <v>999</v>
      </c>
      <c r="O370" s="5">
        <f>ROUND( VLOOKUP(Z370, NPC_Raw_Data!A:Q, 16) * VLOOKUP(AA370, NPC_Scaling_Values!A:N, 14),0)</f>
        <v>195</v>
      </c>
      <c r="P370" s="2">
        <f>ROUND( VLOOKUP(Z370, NPC_Raw_Data!A:Q, 17) * VLOOKUP(AA370, NPC_Scaling_Values!A:N, 14),0)</f>
        <v>78</v>
      </c>
      <c r="Q370" s="6">
        <f>VLOOKUP(AA370, NPC_Scaling_Values!A:N, 9)</f>
        <v>2.4</v>
      </c>
      <c r="R370" s="1">
        <v>1.0</v>
      </c>
      <c r="S370" s="1">
        <v>-1.0</v>
      </c>
      <c r="T370" s="7" t="b">
        <v>0</v>
      </c>
      <c r="U370" s="7" t="b">
        <v>0</v>
      </c>
      <c r="V370" s="7" t="b">
        <v>0</v>
      </c>
      <c r="Z370" s="1">
        <v>271000.0</v>
      </c>
      <c r="AA370" s="1">
        <v>7014.0</v>
      </c>
      <c r="AB370" s="1">
        <v>7414.0</v>
      </c>
      <c r="AC370" s="8">
        <v>0.0</v>
      </c>
    </row>
    <row r="371">
      <c r="A371" s="2" t="s">
        <v>292</v>
      </c>
      <c r="B371" s="1" t="s">
        <v>30</v>
      </c>
      <c r="C371" s="5">
        <f>ROUND( VLOOKUP(Z371, NPC_Raw_Data!A:D, 4)*VLOOKUP(AA371, NPC_Scaling_Values!A:C, 3) ,0)</f>
        <v>680</v>
      </c>
      <c r="D371" s="5">
        <f>ROUND( VLOOKUP(Z371, NPC_Raw_Data!A:E, 5)*VLOOKUP(AA371, NPC_Scaling_Values!A:D, 4),0)</f>
        <v>1200</v>
      </c>
      <c r="E371" s="5">
        <f>ROUND( VLOOKUP(Z371, NPC_Raw_Data!A:L, 6) * VLOOKUP(AA371, NPC_Scaling_Values!A:N, 5),0)</f>
        <v>405</v>
      </c>
      <c r="F371" s="5">
        <f>ROUND( VLOOKUP(Z371, NPC_Raw_Data!A:L, 7) * VLOOKUP(AA371, NPC_Scaling_Values!A:N, 6),0)</f>
        <v>810</v>
      </c>
      <c r="G371" s="5">
        <f>ROUND( VLOOKUP(Z371, NPC_Raw_Data!A:L, 8) * VLOOKUP(AA371, NPC_Scaling_Values!A:N, 7),0)</f>
        <v>324</v>
      </c>
      <c r="H371" s="5">
        <f>ROUND( VLOOKUP(Z371, NPC_Raw_Data!A:L, 9) * VLOOKUP(AA371, NPC_Scaling_Values!A:N, 8),0)</f>
        <v>264</v>
      </c>
      <c r="I371" s="5">
        <v>0.0</v>
      </c>
      <c r="J371" s="5">
        <v>-25.0</v>
      </c>
      <c r="K371" s="5">
        <v>0.0</v>
      </c>
      <c r="L371" s="5">
        <f>ROUND( VLOOKUP(Z371, NPC_Raw_Data!A:O, 13),0)</f>
        <v>999</v>
      </c>
      <c r="M371" s="5">
        <f>ROUND( VLOOKUP(Z371, NPC_Raw_Data!A:O, 14),0)</f>
        <v>999</v>
      </c>
      <c r="N371" s="5">
        <f>ROUND( VLOOKUP(Z371, NPC_Raw_Data!A:O, 15),0)</f>
        <v>999</v>
      </c>
      <c r="O371" s="5">
        <f>ROUND( VLOOKUP(Z371, NPC_Raw_Data!A:Q, 16) * VLOOKUP(AA371, NPC_Scaling_Values!A:N, 14),0)</f>
        <v>195</v>
      </c>
      <c r="P371" s="2">
        <f>ROUND( VLOOKUP(Z371, NPC_Raw_Data!A:Q, 17) * VLOOKUP(AA371, NPC_Scaling_Values!A:N, 14),0)</f>
        <v>78</v>
      </c>
      <c r="Q371" s="6">
        <f>VLOOKUP(AA371, NPC_Scaling_Values!A:N, 9)</f>
        <v>2.4</v>
      </c>
      <c r="R371" s="1">
        <v>1.0</v>
      </c>
      <c r="S371" s="1">
        <v>-1.0</v>
      </c>
      <c r="T371" s="7" t="b">
        <v>0</v>
      </c>
      <c r="U371" s="7" t="b">
        <v>0</v>
      </c>
      <c r="V371" s="7" t="b">
        <v>0</v>
      </c>
      <c r="Z371" s="1">
        <v>271002.0</v>
      </c>
      <c r="AA371" s="1">
        <v>7014.0</v>
      </c>
      <c r="AB371" s="1">
        <v>7414.0</v>
      </c>
      <c r="AC371" s="10">
        <v>7100.0</v>
      </c>
    </row>
    <row r="372">
      <c r="A372" s="1" t="s">
        <v>96</v>
      </c>
      <c r="B372" s="2" t="s">
        <v>97</v>
      </c>
      <c r="C372" s="5">
        <f>ROUND( VLOOKUP(Z372, NPC_Raw_Data!A:D, 4)*VLOOKUP(AA372, NPC_Scaling_Values!A:C, 3) ,0)</f>
        <v>155</v>
      </c>
      <c r="D372" s="5">
        <f>ROUND( VLOOKUP(Z372, NPC_Raw_Data!A:E, 5)*VLOOKUP(AA372, NPC_Scaling_Values!A:D, 4),0)</f>
        <v>100</v>
      </c>
      <c r="E372" s="5">
        <f>ROUND( VLOOKUP(Z372, NPC_Raw_Data!A:L, 6) * VLOOKUP(AA372, NPC_Scaling_Values!A:N, 5),0)</f>
        <v>408</v>
      </c>
      <c r="F372" s="5">
        <f>ROUND( VLOOKUP(Z372, NPC_Raw_Data!A:L, 7) * VLOOKUP(AA372, NPC_Scaling_Values!A:N, 6),0)</f>
        <v>306</v>
      </c>
      <c r="G372" s="5">
        <f>ROUND( VLOOKUP(Z372, NPC_Raw_Data!A:L, 8) * VLOOKUP(AA372, NPC_Scaling_Values!A:N, 7),0)</f>
        <v>285</v>
      </c>
      <c r="H372" s="5">
        <f>ROUND( VLOOKUP(Z372, NPC_Raw_Data!A:L, 9) * VLOOKUP(AA372, NPC_Scaling_Values!A:N, 8),0)</f>
        <v>408</v>
      </c>
      <c r="I372" s="5">
        <v>0.0</v>
      </c>
      <c r="J372" s="5">
        <v>0.0</v>
      </c>
      <c r="K372" s="5">
        <v>0.0</v>
      </c>
      <c r="L372" s="5">
        <f>ROUND( VLOOKUP(Z372, NPC_Raw_Data!A:O, 13),0)</f>
        <v>135</v>
      </c>
      <c r="M372" s="5">
        <f>ROUND( VLOOKUP(Z372, NPC_Raw_Data!A:O, 14),0)</f>
        <v>135</v>
      </c>
      <c r="N372" s="5">
        <f>ROUND( VLOOKUP(Z372, NPC_Raw_Data!A:O, 15),0)</f>
        <v>999</v>
      </c>
      <c r="O372" s="5">
        <f>ROUND( VLOOKUP(Z372, NPC_Raw_Data!A:Q, 16) * VLOOKUP(AA372, NPC_Scaling_Values!A:N, 14),0)</f>
        <v>195</v>
      </c>
      <c r="P372" s="2">
        <f>ROUND( VLOOKUP(Z372, NPC_Raw_Data!A:Q, 17) * VLOOKUP(AA372, NPC_Scaling_Values!A:N, 14),0)</f>
        <v>78</v>
      </c>
      <c r="Q372" s="6">
        <f>VLOOKUP(AA372, NPC_Scaling_Values!A:N, 9)</f>
        <v>2.4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349013.0</v>
      </c>
      <c r="AA372" s="1">
        <v>7014.0</v>
      </c>
      <c r="AB372" s="1">
        <v>7414.0</v>
      </c>
      <c r="AC372" s="8">
        <v>0.0</v>
      </c>
    </row>
    <row r="373">
      <c r="A373" s="1" t="s">
        <v>96</v>
      </c>
      <c r="B373" s="2" t="s">
        <v>97</v>
      </c>
      <c r="C373" s="5">
        <f>ROUND( VLOOKUP(Z373, NPC_Raw_Data!A:D, 4)*VLOOKUP(AA373, NPC_Scaling_Values!A:C, 3) ,0)</f>
        <v>167</v>
      </c>
      <c r="D373" s="5">
        <f>ROUND( VLOOKUP(Z373, NPC_Raw_Data!A:E, 5)*VLOOKUP(AA373, NPC_Scaling_Values!A:D, 4),0)</f>
        <v>100</v>
      </c>
      <c r="E373" s="5">
        <f>ROUND( VLOOKUP(Z373, NPC_Raw_Data!A:L, 6) * VLOOKUP(AA373, NPC_Scaling_Values!A:N, 5),0)</f>
        <v>408</v>
      </c>
      <c r="F373" s="5">
        <f>ROUND( VLOOKUP(Z373, NPC_Raw_Data!A:L, 7) * VLOOKUP(AA373, NPC_Scaling_Values!A:N, 6),0)</f>
        <v>306</v>
      </c>
      <c r="G373" s="5">
        <f>ROUND( VLOOKUP(Z373, NPC_Raw_Data!A:L, 8) * VLOOKUP(AA373, NPC_Scaling_Values!A:N, 7),0)</f>
        <v>285</v>
      </c>
      <c r="H373" s="5">
        <f>ROUND( VLOOKUP(Z373, NPC_Raw_Data!A:L, 9) * VLOOKUP(AA373, NPC_Scaling_Values!A:N, 8),0)</f>
        <v>408</v>
      </c>
      <c r="I373" s="5">
        <v>0.0</v>
      </c>
      <c r="J373" s="5">
        <v>0.0</v>
      </c>
      <c r="K373" s="5">
        <v>0.0</v>
      </c>
      <c r="L373" s="5">
        <f>ROUND( VLOOKUP(Z373, NPC_Raw_Data!A:O, 13),0)</f>
        <v>135</v>
      </c>
      <c r="M373" s="5">
        <f>ROUND( VLOOKUP(Z373, NPC_Raw_Data!A:O, 14),0)</f>
        <v>135</v>
      </c>
      <c r="N373" s="5">
        <f>ROUND( VLOOKUP(Z373, NPC_Raw_Data!A:O, 15),0)</f>
        <v>999</v>
      </c>
      <c r="O373" s="5">
        <f>ROUND( VLOOKUP(Z373, NPC_Raw_Data!A:Q, 16) * VLOOKUP(AA373, NPC_Scaling_Values!A:N, 14),0)</f>
        <v>206</v>
      </c>
      <c r="P373" s="2">
        <f>ROUND( VLOOKUP(Z373, NPC_Raw_Data!A:Q, 17) * VLOOKUP(AA373, NPC_Scaling_Values!A:N, 14),0)</f>
        <v>82</v>
      </c>
      <c r="Q373" s="6">
        <f>VLOOKUP(AA373, NPC_Scaling_Values!A:N, 9)</f>
        <v>2.5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349014.0</v>
      </c>
      <c r="AA373" s="1">
        <v>7015.0</v>
      </c>
      <c r="AB373" s="1">
        <v>7415.0</v>
      </c>
      <c r="AC373" s="8">
        <v>0.0</v>
      </c>
    </row>
    <row r="374">
      <c r="A374" s="1" t="s">
        <v>98</v>
      </c>
      <c r="B374" s="2" t="s">
        <v>97</v>
      </c>
      <c r="C374" s="5">
        <f>ROUND( VLOOKUP(Z374, NPC_Raw_Data!A:D, 4)*VLOOKUP(AA374, NPC_Scaling_Values!A:C, 3) ,0)</f>
        <v>155</v>
      </c>
      <c r="D374" s="5">
        <f>ROUND( VLOOKUP(Z374, NPC_Raw_Data!A:E, 5)*VLOOKUP(AA374, NPC_Scaling_Values!A:D, 4),0)</f>
        <v>100</v>
      </c>
      <c r="E374" s="5">
        <f>ROUND( VLOOKUP(Z374, NPC_Raw_Data!A:L, 6) * VLOOKUP(AA374, NPC_Scaling_Values!A:N, 5),0)</f>
        <v>408</v>
      </c>
      <c r="F374" s="5">
        <f>ROUND( VLOOKUP(Z374, NPC_Raw_Data!A:L, 7) * VLOOKUP(AA374, NPC_Scaling_Values!A:N, 6),0)</f>
        <v>306</v>
      </c>
      <c r="G374" s="5">
        <f>ROUND( VLOOKUP(Z374, NPC_Raw_Data!A:L, 8) * VLOOKUP(AA374, NPC_Scaling_Values!A:N, 7),0)</f>
        <v>285</v>
      </c>
      <c r="H374" s="5">
        <f>ROUND( VLOOKUP(Z374, NPC_Raw_Data!A:L, 9) * VLOOKUP(AA374, NPC_Scaling_Values!A:N, 8),0)</f>
        <v>408</v>
      </c>
      <c r="I374" s="5">
        <v>0.0</v>
      </c>
      <c r="J374" s="5">
        <v>0.0</v>
      </c>
      <c r="K374" s="5">
        <v>0.0</v>
      </c>
      <c r="L374" s="5">
        <f>ROUND( VLOOKUP(Z374, NPC_Raw_Data!A:O, 13),0)</f>
        <v>135</v>
      </c>
      <c r="M374" s="5">
        <f>ROUND( VLOOKUP(Z374, NPC_Raw_Data!A:O, 14),0)</f>
        <v>135</v>
      </c>
      <c r="N374" s="5">
        <f>ROUND( VLOOKUP(Z374, NPC_Raw_Data!A:O, 15),0)</f>
        <v>999</v>
      </c>
      <c r="O374" s="5">
        <f>ROUND( VLOOKUP(Z374, NPC_Raw_Data!A:Q, 16) * VLOOKUP(AA374, NPC_Scaling_Values!A:N, 14),0)</f>
        <v>195</v>
      </c>
      <c r="P374" s="2">
        <f>ROUND( VLOOKUP(Z374, NPC_Raw_Data!A:Q, 17) * VLOOKUP(AA374, NPC_Scaling_Values!A:N, 14),0)</f>
        <v>78</v>
      </c>
      <c r="Q374" s="6">
        <f>VLOOKUP(AA374, NPC_Scaling_Values!A:N, 9)</f>
        <v>2.4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349063.0</v>
      </c>
      <c r="AA374" s="1">
        <v>7014.0</v>
      </c>
      <c r="AB374" s="1">
        <v>7414.0</v>
      </c>
      <c r="AC374" s="10">
        <v>7100.0</v>
      </c>
    </row>
    <row r="375">
      <c r="A375" s="1" t="s">
        <v>98</v>
      </c>
      <c r="B375" s="2" t="s">
        <v>97</v>
      </c>
      <c r="C375" s="5">
        <f>ROUND( VLOOKUP(Z375, NPC_Raw_Data!A:D, 4)*VLOOKUP(AA375, NPC_Scaling_Values!A:C, 3) ,0)</f>
        <v>167</v>
      </c>
      <c r="D375" s="5">
        <f>ROUND( VLOOKUP(Z375, NPC_Raw_Data!A:E, 5)*VLOOKUP(AA375, NPC_Scaling_Values!A:D, 4),0)</f>
        <v>100</v>
      </c>
      <c r="E375" s="5">
        <f>ROUND( VLOOKUP(Z375, NPC_Raw_Data!A:L, 6) * VLOOKUP(AA375, NPC_Scaling_Values!A:N, 5),0)</f>
        <v>408</v>
      </c>
      <c r="F375" s="5">
        <f>ROUND( VLOOKUP(Z375, NPC_Raw_Data!A:L, 7) * VLOOKUP(AA375, NPC_Scaling_Values!A:N, 6),0)</f>
        <v>306</v>
      </c>
      <c r="G375" s="5">
        <f>ROUND( VLOOKUP(Z375, NPC_Raw_Data!A:L, 8) * VLOOKUP(AA375, NPC_Scaling_Values!A:N, 7),0)</f>
        <v>285</v>
      </c>
      <c r="H375" s="5">
        <f>ROUND( VLOOKUP(Z375, NPC_Raw_Data!A:L, 9) * VLOOKUP(AA375, NPC_Scaling_Values!A:N, 8),0)</f>
        <v>408</v>
      </c>
      <c r="I375" s="5">
        <v>0.0</v>
      </c>
      <c r="J375" s="5">
        <v>0.0</v>
      </c>
      <c r="K375" s="5">
        <v>0.0</v>
      </c>
      <c r="L375" s="5">
        <f>ROUND( VLOOKUP(Z375, NPC_Raw_Data!A:O, 13),0)</f>
        <v>135</v>
      </c>
      <c r="M375" s="5">
        <f>ROUND( VLOOKUP(Z375, NPC_Raw_Data!A:O, 14),0)</f>
        <v>135</v>
      </c>
      <c r="N375" s="5">
        <f>ROUND( VLOOKUP(Z375, NPC_Raw_Data!A:O, 15),0)</f>
        <v>999</v>
      </c>
      <c r="O375" s="5">
        <f>ROUND( VLOOKUP(Z375, NPC_Raw_Data!A:Q, 16) * VLOOKUP(AA375, NPC_Scaling_Values!A:N, 14),0)</f>
        <v>206</v>
      </c>
      <c r="P375" s="2">
        <f>ROUND( VLOOKUP(Z375, NPC_Raw_Data!A:Q, 17) * VLOOKUP(AA375, NPC_Scaling_Values!A:N, 14),0)</f>
        <v>82</v>
      </c>
      <c r="Q375" s="6">
        <f>VLOOKUP(AA375, NPC_Scaling_Values!A:N, 9)</f>
        <v>2.5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349064.0</v>
      </c>
      <c r="AA375" s="1">
        <v>7015.0</v>
      </c>
      <c r="AB375" s="1">
        <v>7415.0</v>
      </c>
      <c r="AC375" s="10">
        <v>7100.0</v>
      </c>
    </row>
    <row r="376">
      <c r="A376" s="1" t="s">
        <v>293</v>
      </c>
      <c r="B376" s="1" t="s">
        <v>166</v>
      </c>
      <c r="C376" s="5">
        <f>ROUND( VLOOKUP(Z376, NPC_Raw_Data!A:D, 4)*VLOOKUP(AA376, NPC_Scaling_Values!A:C, 3) ,0)</f>
        <v>2880</v>
      </c>
      <c r="D376" s="5">
        <f>ROUND( VLOOKUP(Z376, NPC_Raw_Data!A:E, 5)*VLOOKUP(AA376, NPC_Scaling_Values!A:D, 4),0)</f>
        <v>40000</v>
      </c>
      <c r="E376" s="5">
        <f>ROUND( VLOOKUP(Z376, NPC_Raw_Data!A:L, 6) * VLOOKUP(AA376, NPC_Scaling_Values!A:N, 5),0)</f>
        <v>408</v>
      </c>
      <c r="F376" s="5">
        <f>ROUND( VLOOKUP(Z376, NPC_Raw_Data!A:L, 7) * VLOOKUP(AA376, NPC_Scaling_Values!A:N, 6),0)</f>
        <v>326</v>
      </c>
      <c r="G376" s="5">
        <f>ROUND( VLOOKUP(Z376, NPC_Raw_Data!A:L, 8) * VLOOKUP(AA376, NPC_Scaling_Values!A:N, 7),0)</f>
        <v>305</v>
      </c>
      <c r="H376" s="5">
        <f>ROUND( VLOOKUP(Z376, NPC_Raw_Data!A:L, 9) * VLOOKUP(AA376, NPC_Scaling_Values!A:N, 8),0)</f>
        <v>245</v>
      </c>
      <c r="I376" s="5">
        <v>25.0</v>
      </c>
      <c r="J376" s="5">
        <v>-25.0</v>
      </c>
      <c r="K376" s="5">
        <v>0.0</v>
      </c>
      <c r="L376" s="5">
        <f>ROUND( VLOOKUP(Z376, NPC_Raw_Data!A:O, 13),0)</f>
        <v>999</v>
      </c>
      <c r="M376" s="5">
        <f>ROUND( VLOOKUP(Z376, NPC_Raw_Data!A:O, 14),0)</f>
        <v>999</v>
      </c>
      <c r="N376" s="5">
        <f>ROUND( VLOOKUP(Z376, NPC_Raw_Data!A:O, 15),0)</f>
        <v>999</v>
      </c>
      <c r="O376" s="5">
        <f>ROUND( VLOOKUP(Z376, NPC_Raw_Data!A:Q, 16) * VLOOKUP(AA376, NPC_Scaling_Values!A:N, 14),0)</f>
        <v>146</v>
      </c>
      <c r="P376" s="2">
        <f>ROUND( VLOOKUP(Z376, NPC_Raw_Data!A:Q, 17) * VLOOKUP(AA376, NPC_Scaling_Values!A:N, 14),0)</f>
        <v>58</v>
      </c>
      <c r="Q376" s="6">
        <f>VLOOKUP(AA376, NPC_Scaling_Values!A:N, 9)</f>
        <v>1.9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232000.0</v>
      </c>
      <c r="AA376" s="1">
        <v>7009.0</v>
      </c>
      <c r="AB376" s="1">
        <v>7409.0</v>
      </c>
      <c r="AC376" s="8">
        <v>0.0</v>
      </c>
    </row>
    <row r="377">
      <c r="A377" s="9" t="s">
        <v>168</v>
      </c>
      <c r="B377" s="1" t="s">
        <v>39</v>
      </c>
      <c r="C377" s="5">
        <f>ROUND( VLOOKUP(Z377, NPC_Raw_Data!A:D, 4)*VLOOKUP(AA377, NPC_Scaling_Values!A:C, 3) ,0)</f>
        <v>2636</v>
      </c>
      <c r="D377" s="5">
        <f>ROUND( VLOOKUP(Z377, NPC_Raw_Data!A:E, 5)*VLOOKUP(AA377, NPC_Scaling_Values!A:D, 4),0)</f>
        <v>5000</v>
      </c>
      <c r="E377" s="5">
        <f>ROUND( VLOOKUP(Z377, NPC_Raw_Data!A:L, 6) * VLOOKUP(AA377, NPC_Scaling_Values!A:N, 5),0)</f>
        <v>413</v>
      </c>
      <c r="F377" s="5">
        <f>ROUND( VLOOKUP(Z377, NPC_Raw_Data!A:L, 7) * VLOOKUP(AA377, NPC_Scaling_Values!A:N, 6),0)</f>
        <v>295</v>
      </c>
      <c r="G377" s="5">
        <f>ROUND( VLOOKUP(Z377, NPC_Raw_Data!A:L, 8) * VLOOKUP(AA377, NPC_Scaling_Values!A:N, 7),0)</f>
        <v>295</v>
      </c>
      <c r="H377" s="5">
        <f>ROUND( VLOOKUP(Z377, NPC_Raw_Data!A:L, 9) * VLOOKUP(AA377, NPC_Scaling_Values!A:N, 8),0)</f>
        <v>261</v>
      </c>
      <c r="I377" s="5">
        <v>0.0</v>
      </c>
      <c r="J377" s="5">
        <v>0.0</v>
      </c>
      <c r="K377" s="5">
        <v>0.0</v>
      </c>
      <c r="L377" s="5">
        <f>ROUND( VLOOKUP(Z377, NPC_Raw_Data!A:O, 13),0)</f>
        <v>999</v>
      </c>
      <c r="M377" s="5">
        <f>ROUND( VLOOKUP(Z377, NPC_Raw_Data!A:O, 14),0)</f>
        <v>999</v>
      </c>
      <c r="N377" s="5">
        <f>ROUND( VLOOKUP(Z377, NPC_Raw_Data!A:O, 15),0)</f>
        <v>999</v>
      </c>
      <c r="O377" s="5">
        <f>ROUND( VLOOKUP(Z377, NPC_Raw_Data!A:Q, 16) * VLOOKUP(AA377, NPC_Scaling_Values!A:N, 14),0)</f>
        <v>154</v>
      </c>
      <c r="P377" s="2">
        <f>ROUND( VLOOKUP(Z377, NPC_Raw_Data!A:Q, 17) * VLOOKUP(AA377, NPC_Scaling_Values!A:N, 14),0)</f>
        <v>62</v>
      </c>
      <c r="Q377" s="6">
        <f>VLOOKUP(AA377, NPC_Scaling_Values!A:N, 9)</f>
        <v>2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230004.0</v>
      </c>
      <c r="AA377" s="1">
        <v>7010.0</v>
      </c>
      <c r="AB377" s="1">
        <v>7410.0</v>
      </c>
      <c r="AC377" s="8">
        <v>0.0</v>
      </c>
    </row>
    <row r="378">
      <c r="A378" s="1" t="s">
        <v>111</v>
      </c>
      <c r="B378" s="1" t="s">
        <v>97</v>
      </c>
      <c r="C378" s="5">
        <f>ROUND( VLOOKUP(Z378, NPC_Raw_Data!A:D, 4)*VLOOKUP(AA378, NPC_Scaling_Values!A:C, 3) ,0)</f>
        <v>178</v>
      </c>
      <c r="D378" s="5">
        <f>ROUND( VLOOKUP(Z378, NPC_Raw_Data!A:E, 5)*VLOOKUP(AA378, NPC_Scaling_Values!A:D, 4),0)</f>
        <v>100</v>
      </c>
      <c r="E378" s="5">
        <f>ROUND( VLOOKUP(Z378, NPC_Raw_Data!A:L, 6) * VLOOKUP(AA378, NPC_Scaling_Values!A:N, 5),0)</f>
        <v>418</v>
      </c>
      <c r="F378" s="5">
        <f>ROUND( VLOOKUP(Z378, NPC_Raw_Data!A:L, 7) * VLOOKUP(AA378, NPC_Scaling_Values!A:N, 6),0)</f>
        <v>315</v>
      </c>
      <c r="G378" s="5">
        <f>ROUND( VLOOKUP(Z378, NPC_Raw_Data!A:L, 8) * VLOOKUP(AA378, NPC_Scaling_Values!A:N, 7),0)</f>
        <v>292</v>
      </c>
      <c r="H378" s="5">
        <f>ROUND( VLOOKUP(Z378, NPC_Raw_Data!A:L, 9) * VLOOKUP(AA378, NPC_Scaling_Values!A:N, 8),0)</f>
        <v>418</v>
      </c>
      <c r="I378" s="5">
        <v>0.0</v>
      </c>
      <c r="J378" s="5">
        <v>0.0</v>
      </c>
      <c r="K378" s="5">
        <v>0.0</v>
      </c>
      <c r="L378" s="5">
        <f>ROUND( VLOOKUP(Z378, NPC_Raw_Data!A:O, 13),0)</f>
        <v>135</v>
      </c>
      <c r="M378" s="5">
        <f>ROUND( VLOOKUP(Z378, NPC_Raw_Data!A:O, 14),0)</f>
        <v>135</v>
      </c>
      <c r="N378" s="5">
        <f>ROUND( VLOOKUP(Z378, NPC_Raw_Data!A:O, 15),0)</f>
        <v>999</v>
      </c>
      <c r="O378" s="5">
        <f>ROUND( VLOOKUP(Z378, NPC_Raw_Data!A:Q, 16) * VLOOKUP(AA378, NPC_Scaling_Values!A:N, 14),0)</f>
        <v>184</v>
      </c>
      <c r="P378" s="2">
        <f>ROUND( VLOOKUP(Z378, NPC_Raw_Data!A:Q, 17) * VLOOKUP(AA378, NPC_Scaling_Values!A:N, 14),0)</f>
        <v>74</v>
      </c>
      <c r="Q378" s="6">
        <f>VLOOKUP(AA378, NPC_Scaling_Values!A:N, 9)</f>
        <v>2.3</v>
      </c>
      <c r="R378" s="1">
        <v>1.0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349112.0</v>
      </c>
      <c r="AA378" s="1">
        <v>7013.0</v>
      </c>
      <c r="AB378" s="1">
        <v>7413.0</v>
      </c>
      <c r="AC378" s="8">
        <v>0.0</v>
      </c>
    </row>
    <row r="379">
      <c r="A379" s="1" t="s">
        <v>112</v>
      </c>
      <c r="B379" s="2" t="s">
        <v>97</v>
      </c>
      <c r="C379" s="5">
        <f>ROUND( VLOOKUP(Z379, NPC_Raw_Data!A:D, 4)*VLOOKUP(AA379, NPC_Scaling_Values!A:C, 3) ,0)</f>
        <v>178</v>
      </c>
      <c r="D379" s="5">
        <f>ROUND( VLOOKUP(Z379, NPC_Raw_Data!A:E, 5)*VLOOKUP(AA379, NPC_Scaling_Values!A:D, 4),0)</f>
        <v>100</v>
      </c>
      <c r="E379" s="5">
        <f>ROUND( VLOOKUP(Z379, NPC_Raw_Data!A:L, 6) * VLOOKUP(AA379, NPC_Scaling_Values!A:N, 5),0)</f>
        <v>418</v>
      </c>
      <c r="F379" s="5">
        <f>ROUND( VLOOKUP(Z379, NPC_Raw_Data!A:L, 7) * VLOOKUP(AA379, NPC_Scaling_Values!A:N, 6),0)</f>
        <v>315</v>
      </c>
      <c r="G379" s="5">
        <f>ROUND( VLOOKUP(Z379, NPC_Raw_Data!A:L, 8) * VLOOKUP(AA379, NPC_Scaling_Values!A:N, 7),0)</f>
        <v>292</v>
      </c>
      <c r="H379" s="5">
        <f>ROUND( VLOOKUP(Z379, NPC_Raw_Data!A:L, 9) * VLOOKUP(AA379, NPC_Scaling_Values!A:N, 8),0)</f>
        <v>418</v>
      </c>
      <c r="I379" s="5">
        <v>0.0</v>
      </c>
      <c r="J379" s="5">
        <v>0.0</v>
      </c>
      <c r="K379" s="5">
        <v>0.0</v>
      </c>
      <c r="L379" s="5">
        <f>ROUND( VLOOKUP(Z379, NPC_Raw_Data!A:O, 13),0)</f>
        <v>135</v>
      </c>
      <c r="M379" s="5">
        <f>ROUND( VLOOKUP(Z379, NPC_Raw_Data!A:O, 14),0)</f>
        <v>135</v>
      </c>
      <c r="N379" s="5">
        <f>ROUND( VLOOKUP(Z379, NPC_Raw_Data!A:O, 15),0)</f>
        <v>999</v>
      </c>
      <c r="O379" s="5">
        <f>ROUND( VLOOKUP(Z379, NPC_Raw_Data!A:Q, 16) * VLOOKUP(AA379, NPC_Scaling_Values!A:N, 14),0)</f>
        <v>184</v>
      </c>
      <c r="P379" s="2">
        <f>ROUND( VLOOKUP(Z379, NPC_Raw_Data!A:Q, 17) * VLOOKUP(AA379, NPC_Scaling_Values!A:N, 14),0)</f>
        <v>74</v>
      </c>
      <c r="Q379" s="6">
        <f>VLOOKUP(AA379, NPC_Scaling_Values!A:N, 9)</f>
        <v>2.3</v>
      </c>
      <c r="R379" s="1">
        <v>1.0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349212.0</v>
      </c>
      <c r="AA379" s="1">
        <v>7013.0</v>
      </c>
      <c r="AB379" s="1">
        <v>7413.0</v>
      </c>
      <c r="AC379" s="10">
        <v>7100.0</v>
      </c>
    </row>
    <row r="380">
      <c r="A380" s="9" t="s">
        <v>294</v>
      </c>
      <c r="B380" s="1" t="s">
        <v>91</v>
      </c>
      <c r="C380" s="5">
        <f>ROUND( VLOOKUP(Z380, NPC_Raw_Data!A:D, 4)*VLOOKUP(AA380, NPC_Scaling_Values!A:C, 3) ,0)</f>
        <v>617</v>
      </c>
      <c r="D380" s="5">
        <f>ROUND( VLOOKUP(Z380, NPC_Raw_Data!A:E, 5)*VLOOKUP(AA380, NPC_Scaling_Values!A:D, 4),0)</f>
        <v>900</v>
      </c>
      <c r="E380" s="5">
        <f>ROUND( VLOOKUP(Z380, NPC_Raw_Data!A:L, 6) * VLOOKUP(AA380, NPC_Scaling_Values!A:N, 5),0)</f>
        <v>418</v>
      </c>
      <c r="F380" s="5">
        <f>ROUND( VLOOKUP(Z380, NPC_Raw_Data!A:L, 7) * VLOOKUP(AA380, NPC_Scaling_Values!A:N, 6),0)</f>
        <v>292</v>
      </c>
      <c r="G380" s="5">
        <f>ROUND( VLOOKUP(Z380, NPC_Raw_Data!A:L, 8) * VLOOKUP(AA380, NPC_Scaling_Values!A:N, 7),0)</f>
        <v>835</v>
      </c>
      <c r="H380" s="5">
        <f>ROUND( VLOOKUP(Z380, NPC_Raw_Data!A:L, 9) * VLOOKUP(AA380, NPC_Scaling_Values!A:N, 8),0)</f>
        <v>315</v>
      </c>
      <c r="I380" s="5">
        <v>25.0</v>
      </c>
      <c r="J380" s="5">
        <v>0.0</v>
      </c>
      <c r="K380" s="5">
        <v>0.0</v>
      </c>
      <c r="L380" s="5">
        <f>ROUND( VLOOKUP(Z380, NPC_Raw_Data!A:O, 13),0)</f>
        <v>94</v>
      </c>
      <c r="M380" s="5">
        <f>ROUND( VLOOKUP(Z380, NPC_Raw_Data!A:O, 14),0)</f>
        <v>94</v>
      </c>
      <c r="N380" s="5">
        <f>ROUND( VLOOKUP(Z380, NPC_Raw_Data!A:O, 15),0)</f>
        <v>220</v>
      </c>
      <c r="O380" s="5">
        <f>ROUND( VLOOKUP(Z380, NPC_Raw_Data!A:Q, 16) * VLOOKUP(AA380, NPC_Scaling_Values!A:N, 14),0)</f>
        <v>184</v>
      </c>
      <c r="P380" s="2">
        <f>ROUND( VLOOKUP(Z380, NPC_Raw_Data!A:Q, 17) * VLOOKUP(AA380, NPC_Scaling_Values!A:N, 14),0)</f>
        <v>74</v>
      </c>
      <c r="Q380" s="6">
        <f>VLOOKUP(AA380, NPC_Scaling_Values!A:N, 9)</f>
        <v>2.3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339000.0</v>
      </c>
      <c r="AA380" s="1">
        <v>7013.0</v>
      </c>
      <c r="AB380" s="1">
        <v>7413.0</v>
      </c>
      <c r="AC380" s="8">
        <v>0.0</v>
      </c>
    </row>
    <row r="381">
      <c r="A381" s="9" t="s">
        <v>295</v>
      </c>
      <c r="B381" s="1" t="s">
        <v>91</v>
      </c>
      <c r="C381" s="5">
        <f>ROUND( VLOOKUP(Z381, NPC_Raw_Data!A:D, 4)*VLOOKUP(AA381, NPC_Scaling_Values!A:C, 3) ,0)</f>
        <v>617</v>
      </c>
      <c r="D381" s="5">
        <f>ROUND( VLOOKUP(Z381, NPC_Raw_Data!A:E, 5)*VLOOKUP(AA381, NPC_Scaling_Values!A:D, 4),0)</f>
        <v>900</v>
      </c>
      <c r="E381" s="5">
        <f>ROUND( VLOOKUP(Z381, NPC_Raw_Data!A:L, 6) * VLOOKUP(AA381, NPC_Scaling_Values!A:N, 5),0)</f>
        <v>418</v>
      </c>
      <c r="F381" s="5">
        <f>ROUND( VLOOKUP(Z381, NPC_Raw_Data!A:L, 7) * VLOOKUP(AA381, NPC_Scaling_Values!A:N, 6),0)</f>
        <v>292</v>
      </c>
      <c r="G381" s="5">
        <f>ROUND( VLOOKUP(Z381, NPC_Raw_Data!A:L, 8) * VLOOKUP(AA381, NPC_Scaling_Values!A:N, 7),0)</f>
        <v>835</v>
      </c>
      <c r="H381" s="5">
        <f>ROUND( VLOOKUP(Z381, NPC_Raw_Data!A:L, 9) * VLOOKUP(AA381, NPC_Scaling_Values!A:N, 8),0)</f>
        <v>315</v>
      </c>
      <c r="I381" s="5">
        <v>25.0</v>
      </c>
      <c r="J381" s="5">
        <v>0.0</v>
      </c>
      <c r="K381" s="5">
        <v>0.0</v>
      </c>
      <c r="L381" s="5">
        <f>ROUND( VLOOKUP(Z381, NPC_Raw_Data!A:O, 13),0)</f>
        <v>94</v>
      </c>
      <c r="M381" s="5">
        <f>ROUND( VLOOKUP(Z381, NPC_Raw_Data!A:O, 14),0)</f>
        <v>94</v>
      </c>
      <c r="N381" s="5">
        <f>ROUND( VLOOKUP(Z381, NPC_Raw_Data!A:O, 15),0)</f>
        <v>220</v>
      </c>
      <c r="O381" s="5">
        <f>ROUND( VLOOKUP(Z381, NPC_Raw_Data!A:Q, 16) * VLOOKUP(AA381, NPC_Scaling_Values!A:N, 14),0)</f>
        <v>184</v>
      </c>
      <c r="P381" s="2">
        <f>ROUND( VLOOKUP(Z381, NPC_Raw_Data!A:Q, 17) * VLOOKUP(AA381, NPC_Scaling_Values!A:N, 14),0)</f>
        <v>74</v>
      </c>
      <c r="Q381" s="6">
        <f>VLOOKUP(AA381, NPC_Scaling_Values!A:N, 9)</f>
        <v>2.3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339001.0</v>
      </c>
      <c r="AA381" s="1">
        <v>7013.0</v>
      </c>
      <c r="AB381" s="1">
        <v>7413.0</v>
      </c>
      <c r="AC381" s="8">
        <v>0.0</v>
      </c>
    </row>
    <row r="382">
      <c r="A382" s="9" t="s">
        <v>296</v>
      </c>
      <c r="B382" s="1" t="s">
        <v>91</v>
      </c>
      <c r="C382" s="5">
        <f>ROUND( VLOOKUP(Z382, NPC_Raw_Data!A:D, 4)*VLOOKUP(AA382, NPC_Scaling_Values!A:C, 3) ,0)</f>
        <v>617</v>
      </c>
      <c r="D382" s="5">
        <f>ROUND( VLOOKUP(Z382, NPC_Raw_Data!A:E, 5)*VLOOKUP(AA382, NPC_Scaling_Values!A:D, 4),0)</f>
        <v>900</v>
      </c>
      <c r="E382" s="5">
        <f>ROUND( VLOOKUP(Z382, NPC_Raw_Data!A:L, 6) * VLOOKUP(AA382, NPC_Scaling_Values!A:N, 5),0)</f>
        <v>418</v>
      </c>
      <c r="F382" s="5">
        <f>ROUND( VLOOKUP(Z382, NPC_Raw_Data!A:L, 7) * VLOOKUP(AA382, NPC_Scaling_Values!A:N, 6),0)</f>
        <v>292</v>
      </c>
      <c r="G382" s="5">
        <f>ROUND( VLOOKUP(Z382, NPC_Raw_Data!A:L, 8) * VLOOKUP(AA382, NPC_Scaling_Values!A:N, 7),0)</f>
        <v>835</v>
      </c>
      <c r="H382" s="5">
        <f>ROUND( VLOOKUP(Z382, NPC_Raw_Data!A:L, 9) * VLOOKUP(AA382, NPC_Scaling_Values!A:N, 8),0)</f>
        <v>315</v>
      </c>
      <c r="I382" s="5">
        <v>25.0</v>
      </c>
      <c r="J382" s="5">
        <v>0.0</v>
      </c>
      <c r="K382" s="5">
        <v>0.0</v>
      </c>
      <c r="L382" s="5">
        <f>ROUND( VLOOKUP(Z382, NPC_Raw_Data!A:O, 13),0)</f>
        <v>94</v>
      </c>
      <c r="M382" s="5">
        <f>ROUND( VLOOKUP(Z382, NPC_Raw_Data!A:O, 14),0)</f>
        <v>94</v>
      </c>
      <c r="N382" s="5">
        <f>ROUND( VLOOKUP(Z382, NPC_Raw_Data!A:O, 15),0)</f>
        <v>220</v>
      </c>
      <c r="O382" s="5">
        <f>ROUND( VLOOKUP(Z382, NPC_Raw_Data!A:Q, 16) * VLOOKUP(AA382, NPC_Scaling_Values!A:N, 14),0)</f>
        <v>184</v>
      </c>
      <c r="P382" s="2">
        <f>ROUND( VLOOKUP(Z382, NPC_Raw_Data!A:Q, 17) * VLOOKUP(AA382, NPC_Scaling_Values!A:N, 14),0)</f>
        <v>74</v>
      </c>
      <c r="Q382" s="6">
        <f>VLOOKUP(AA382, NPC_Scaling_Values!A:N, 9)</f>
        <v>2.3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339002.0</v>
      </c>
      <c r="AA382" s="1">
        <v>7013.0</v>
      </c>
      <c r="AB382" s="1">
        <v>7413.0</v>
      </c>
      <c r="AC382" s="8">
        <v>0.0</v>
      </c>
    </row>
    <row r="383">
      <c r="A383" s="9" t="s">
        <v>297</v>
      </c>
      <c r="B383" s="1" t="s">
        <v>91</v>
      </c>
      <c r="C383" s="5">
        <f>ROUND( VLOOKUP(Z383, NPC_Raw_Data!A:D, 4)*VLOOKUP(AA383, NPC_Scaling_Values!A:C, 3) ,0)</f>
        <v>617</v>
      </c>
      <c r="D383" s="5">
        <f>ROUND( VLOOKUP(Z383, NPC_Raw_Data!A:E, 5)*VLOOKUP(AA383, NPC_Scaling_Values!A:D, 4),0)</f>
        <v>900</v>
      </c>
      <c r="E383" s="5">
        <f>ROUND( VLOOKUP(Z383, NPC_Raw_Data!A:L, 6) * VLOOKUP(AA383, NPC_Scaling_Values!A:N, 5),0)</f>
        <v>418</v>
      </c>
      <c r="F383" s="5">
        <f>ROUND( VLOOKUP(Z383, NPC_Raw_Data!A:L, 7) * VLOOKUP(AA383, NPC_Scaling_Values!A:N, 6),0)</f>
        <v>292</v>
      </c>
      <c r="G383" s="5">
        <f>ROUND( VLOOKUP(Z383, NPC_Raw_Data!A:L, 8) * VLOOKUP(AA383, NPC_Scaling_Values!A:N, 7),0)</f>
        <v>835</v>
      </c>
      <c r="H383" s="5">
        <f>ROUND( VLOOKUP(Z383, NPC_Raw_Data!A:L, 9) * VLOOKUP(AA383, NPC_Scaling_Values!A:N, 8),0)</f>
        <v>315</v>
      </c>
      <c r="I383" s="5">
        <v>25.0</v>
      </c>
      <c r="J383" s="5">
        <v>0.0</v>
      </c>
      <c r="K383" s="5">
        <v>0.0</v>
      </c>
      <c r="L383" s="5">
        <f>ROUND( VLOOKUP(Z383, NPC_Raw_Data!A:O, 13),0)</f>
        <v>94</v>
      </c>
      <c r="M383" s="5">
        <f>ROUND( VLOOKUP(Z383, NPC_Raw_Data!A:O, 14),0)</f>
        <v>94</v>
      </c>
      <c r="N383" s="5">
        <f>ROUND( VLOOKUP(Z383, NPC_Raw_Data!A:O, 15),0)</f>
        <v>220</v>
      </c>
      <c r="O383" s="5">
        <f>ROUND( VLOOKUP(Z383, NPC_Raw_Data!A:Q, 16) * VLOOKUP(AA383, NPC_Scaling_Values!A:N, 14),0)</f>
        <v>184</v>
      </c>
      <c r="P383" s="2">
        <f>ROUND( VLOOKUP(Z383, NPC_Raw_Data!A:Q, 17) * VLOOKUP(AA383, NPC_Scaling_Values!A:N, 14),0)</f>
        <v>74</v>
      </c>
      <c r="Q383" s="6">
        <f>VLOOKUP(AA383, NPC_Scaling_Values!A:N, 9)</f>
        <v>2.3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339003.0</v>
      </c>
      <c r="AA383" s="1">
        <v>7013.0</v>
      </c>
      <c r="AB383" s="1">
        <v>7413.0</v>
      </c>
      <c r="AC383" s="8">
        <v>0.0</v>
      </c>
    </row>
    <row r="384">
      <c r="A384" s="2" t="s">
        <v>298</v>
      </c>
      <c r="B384" s="1" t="s">
        <v>30</v>
      </c>
      <c r="C384" s="5">
        <f>ROUND( VLOOKUP(Z384, NPC_Raw_Data!A:D, 4)*VLOOKUP(AA384, NPC_Scaling_Values!A:C, 3) ,0)</f>
        <v>740</v>
      </c>
      <c r="D384" s="5">
        <f>ROUND( VLOOKUP(Z384, NPC_Raw_Data!A:E, 5)*VLOOKUP(AA384, NPC_Scaling_Values!A:D, 4),0)</f>
        <v>1000</v>
      </c>
      <c r="E384" s="5">
        <f>ROUND( VLOOKUP(Z384, NPC_Raw_Data!A:L, 6) * VLOOKUP(AA384, NPC_Scaling_Values!A:N, 5),0)</f>
        <v>420</v>
      </c>
      <c r="F384" s="5">
        <f>ROUND( VLOOKUP(Z384, NPC_Raw_Data!A:L, 7) * VLOOKUP(AA384, NPC_Scaling_Values!A:N, 6),0)</f>
        <v>378</v>
      </c>
      <c r="G384" s="5">
        <f>ROUND( VLOOKUP(Z384, NPC_Raw_Data!A:L, 8) * VLOOKUP(AA384, NPC_Scaling_Values!A:N, 7),0)</f>
        <v>294</v>
      </c>
      <c r="H384" s="5">
        <f>ROUND( VLOOKUP(Z384, NPC_Raw_Data!A:L, 9) * VLOOKUP(AA384, NPC_Scaling_Values!A:N, 8),0)</f>
        <v>336</v>
      </c>
      <c r="I384" s="5">
        <v>25.0</v>
      </c>
      <c r="J384" s="5">
        <v>-50.0</v>
      </c>
      <c r="K384" s="5">
        <v>0.0</v>
      </c>
      <c r="L384" s="5">
        <f>ROUND( VLOOKUP(Z384, NPC_Raw_Data!A:O, 13),0)</f>
        <v>78</v>
      </c>
      <c r="M384" s="5">
        <f>ROUND( VLOOKUP(Z384, NPC_Raw_Data!A:O, 14),0)</f>
        <v>78</v>
      </c>
      <c r="N384" s="5">
        <f>ROUND( VLOOKUP(Z384, NPC_Raw_Data!A:O, 15),0)</f>
        <v>999</v>
      </c>
      <c r="O384" s="5">
        <f>ROUND( VLOOKUP(Z384, NPC_Raw_Data!A:Q, 16) * VLOOKUP(AA384, NPC_Scaling_Values!A:N, 14),0)</f>
        <v>195</v>
      </c>
      <c r="P384" s="2">
        <f>ROUND( VLOOKUP(Z384, NPC_Raw_Data!A:Q, 17) * VLOOKUP(AA384, NPC_Scaling_Values!A:N, 14),0)</f>
        <v>78</v>
      </c>
      <c r="Q384" s="6">
        <f>VLOOKUP(AA384, NPC_Scaling_Values!A:N, 9)</f>
        <v>2.4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325000.0</v>
      </c>
      <c r="AA384" s="1">
        <v>7014.0</v>
      </c>
      <c r="AB384" s="1">
        <v>7414.0</v>
      </c>
      <c r="AC384" s="8">
        <v>0.0</v>
      </c>
    </row>
    <row r="385">
      <c r="A385" s="9" t="s">
        <v>299</v>
      </c>
      <c r="B385" s="1" t="s">
        <v>37</v>
      </c>
      <c r="C385" s="5">
        <f>ROUND( VLOOKUP(Z385, NPC_Raw_Data!A:D, 4)*VLOOKUP(AA385, NPC_Scaling_Values!A:C, 3) ,0)</f>
        <v>865</v>
      </c>
      <c r="D385" s="5">
        <f>ROUND( VLOOKUP(Z385, NPC_Raw_Data!A:E, 5)*VLOOKUP(AA385, NPC_Scaling_Values!A:D, 4),0)</f>
        <v>200</v>
      </c>
      <c r="E385" s="5">
        <f>ROUND( VLOOKUP(Z385, NPC_Raw_Data!A:L, 6) * VLOOKUP(AA385, NPC_Scaling_Values!A:N, 5),0)</f>
        <v>420</v>
      </c>
      <c r="F385" s="5">
        <f>ROUND( VLOOKUP(Z385, NPC_Raw_Data!A:L, 7) * VLOOKUP(AA385, NPC_Scaling_Values!A:N, 6),0)</f>
        <v>378</v>
      </c>
      <c r="G385" s="5">
        <f>ROUND( VLOOKUP(Z385, NPC_Raw_Data!A:L, 8) * VLOOKUP(AA385, NPC_Scaling_Values!A:N, 7),0)</f>
        <v>294</v>
      </c>
      <c r="H385" s="5">
        <f>ROUND( VLOOKUP(Z385, NPC_Raw_Data!A:L, 9) * VLOOKUP(AA385, NPC_Scaling_Values!A:N, 8),0)</f>
        <v>336</v>
      </c>
      <c r="I385" s="5">
        <v>25.0</v>
      </c>
      <c r="J385" s="5">
        <v>-50.0</v>
      </c>
      <c r="K385" s="5">
        <v>0.0</v>
      </c>
      <c r="L385" s="5">
        <f>ROUND( VLOOKUP(Z385, NPC_Raw_Data!A:O, 13),0)</f>
        <v>78</v>
      </c>
      <c r="M385" s="5">
        <f>ROUND( VLOOKUP(Z385, NPC_Raw_Data!A:O, 14),0)</f>
        <v>78</v>
      </c>
      <c r="N385" s="5">
        <f>ROUND( VLOOKUP(Z385, NPC_Raw_Data!A:O, 15),0)</f>
        <v>999</v>
      </c>
      <c r="O385" s="5">
        <f>ROUND( VLOOKUP(Z385, NPC_Raw_Data!A:Q, 16) * VLOOKUP(AA385, NPC_Scaling_Values!A:N, 14),0)</f>
        <v>195</v>
      </c>
      <c r="P385" s="2">
        <f>ROUND( VLOOKUP(Z385, NPC_Raw_Data!A:Q, 17) * VLOOKUP(AA385, NPC_Scaling_Values!A:N, 14),0)</f>
        <v>78</v>
      </c>
      <c r="Q385" s="6">
        <f>VLOOKUP(AA385, NPC_Scaling_Values!A:N, 9)</f>
        <v>2.4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325001.0</v>
      </c>
      <c r="AA385" s="1">
        <v>7014.0</v>
      </c>
      <c r="AB385" s="1">
        <v>7414.0</v>
      </c>
      <c r="AC385" s="8">
        <v>0.0</v>
      </c>
    </row>
    <row r="386">
      <c r="A386" s="1" t="s">
        <v>300</v>
      </c>
      <c r="B386" s="1" t="s">
        <v>30</v>
      </c>
      <c r="C386" s="5">
        <f>ROUND( VLOOKUP(Z386, NPC_Raw_Data!A:D, 4)*VLOOKUP(AA386, NPC_Scaling_Values!A:C, 3) ,0)</f>
        <v>1360</v>
      </c>
      <c r="D386" s="5">
        <f>ROUND( VLOOKUP(Z386, NPC_Raw_Data!A:E, 5)*VLOOKUP(AA386, NPC_Scaling_Values!A:D, 4),0)</f>
        <v>2500</v>
      </c>
      <c r="E386" s="5">
        <f>ROUND( VLOOKUP(Z386, NPC_Raw_Data!A:L, 6) * VLOOKUP(AA386, NPC_Scaling_Values!A:N, 5),0)</f>
        <v>435</v>
      </c>
      <c r="F386" s="5">
        <f>ROUND( VLOOKUP(Z386, NPC_Raw_Data!A:L, 7) * VLOOKUP(AA386, NPC_Scaling_Values!A:N, 6),0)</f>
        <v>2175</v>
      </c>
      <c r="G386" s="5">
        <f>ROUND( VLOOKUP(Z386, NPC_Raw_Data!A:L, 8) * VLOOKUP(AA386, NPC_Scaling_Values!A:N, 7),0)</f>
        <v>435</v>
      </c>
      <c r="H386" s="5">
        <f>ROUND( VLOOKUP(Z386, NPC_Raw_Data!A:L, 9) * VLOOKUP(AA386, NPC_Scaling_Values!A:N, 8),0)</f>
        <v>282</v>
      </c>
      <c r="I386" s="5">
        <v>0.0</v>
      </c>
      <c r="J386" s="5">
        <v>-25.0</v>
      </c>
      <c r="K386" s="5">
        <v>0.0</v>
      </c>
      <c r="L386" s="5">
        <f>ROUND( VLOOKUP(Z386, NPC_Raw_Data!A:O, 13),0)</f>
        <v>999</v>
      </c>
      <c r="M386" s="5">
        <f>ROUND( VLOOKUP(Z386, NPC_Raw_Data!A:O, 14),0)</f>
        <v>999</v>
      </c>
      <c r="N386" s="5">
        <f>ROUND( VLOOKUP(Z386, NPC_Raw_Data!A:O, 15),0)</f>
        <v>999</v>
      </c>
      <c r="O386" s="5">
        <f>ROUND( VLOOKUP(Z386, NPC_Raw_Data!A:Q, 16) * VLOOKUP(AA386, NPC_Scaling_Values!A:N, 14),0)</f>
        <v>195</v>
      </c>
      <c r="P386" s="2">
        <f>ROUND( VLOOKUP(Z386, NPC_Raw_Data!A:Q, 17) * VLOOKUP(AA386, NPC_Scaling_Values!A:N, 14),0)</f>
        <v>78</v>
      </c>
      <c r="Q386" s="6">
        <f>VLOOKUP(AA386, NPC_Scaling_Values!A:N, 9)</f>
        <v>2.4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271101.0</v>
      </c>
      <c r="AA386" s="1">
        <v>7014.0</v>
      </c>
      <c r="AB386" s="1">
        <v>7414.0</v>
      </c>
      <c r="AC386" s="8">
        <v>0.0</v>
      </c>
    </row>
    <row r="387">
      <c r="A387" s="9" t="s">
        <v>301</v>
      </c>
      <c r="B387" s="1" t="s">
        <v>91</v>
      </c>
      <c r="C387" s="5">
        <f>ROUND( VLOOKUP(Z387, NPC_Raw_Data!A:D, 4)*VLOOKUP(AA387, NPC_Scaling_Values!A:C, 3) ,0)</f>
        <v>197</v>
      </c>
      <c r="D387" s="5">
        <f>ROUND( VLOOKUP(Z387, NPC_Raw_Data!A:E, 5)*VLOOKUP(AA387, NPC_Scaling_Values!A:D, 4),0)</f>
        <v>300</v>
      </c>
      <c r="E387" s="5">
        <f>ROUND( VLOOKUP(Z387, NPC_Raw_Data!A:L, 6) * VLOOKUP(AA387, NPC_Scaling_Values!A:N, 5),0)</f>
        <v>435</v>
      </c>
      <c r="F387" s="5">
        <f>ROUND( VLOOKUP(Z387, NPC_Raw_Data!A:L, 7) * VLOOKUP(AA387, NPC_Scaling_Values!A:N, 6),0)</f>
        <v>283</v>
      </c>
      <c r="G387" s="5">
        <f>ROUND( VLOOKUP(Z387, NPC_Raw_Data!A:L, 8) * VLOOKUP(AA387, NPC_Scaling_Values!A:N, 7),0)</f>
        <v>869</v>
      </c>
      <c r="H387" s="5">
        <f>ROUND( VLOOKUP(Z387, NPC_Raw_Data!A:L, 9) * VLOOKUP(AA387, NPC_Scaling_Values!A:N, 8),0)</f>
        <v>869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14),0)</f>
        <v>184</v>
      </c>
      <c r="P387" s="2">
        <f>ROUND( VLOOKUP(Z387, NPC_Raw_Data!A:Q, 17) * VLOOKUP(AA387, NPC_Scaling_Values!A:N, 14),0)</f>
        <v>74</v>
      </c>
      <c r="Q387" s="6">
        <f>VLOOKUP(AA387, NPC_Scaling_Values!A:N, 9)</f>
        <v>2.3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243000.0</v>
      </c>
      <c r="AA387" s="1">
        <v>7013.0</v>
      </c>
      <c r="AB387" s="1">
        <v>7413.0</v>
      </c>
      <c r="AC387" s="8">
        <v>0.0</v>
      </c>
    </row>
    <row r="388">
      <c r="A388" s="1" t="s">
        <v>111</v>
      </c>
      <c r="B388" s="1" t="s">
        <v>97</v>
      </c>
      <c r="C388" s="5">
        <f>ROUND( VLOOKUP(Z388, NPC_Raw_Data!A:D, 4)*VLOOKUP(AA388, NPC_Scaling_Values!A:C, 3) ,0)</f>
        <v>185</v>
      </c>
      <c r="D388" s="5">
        <f>ROUND( VLOOKUP(Z388, NPC_Raw_Data!A:E, 5)*VLOOKUP(AA388, NPC_Scaling_Values!A:D, 4),0)</f>
        <v>100</v>
      </c>
      <c r="E388" s="5">
        <f>ROUND( VLOOKUP(Z388, NPC_Raw_Data!A:L, 6) * VLOOKUP(AA388, NPC_Scaling_Values!A:N, 5),0)</f>
        <v>438</v>
      </c>
      <c r="F388" s="5">
        <f>ROUND( VLOOKUP(Z388, NPC_Raw_Data!A:L, 7) * VLOOKUP(AA388, NPC_Scaling_Values!A:N, 6),0)</f>
        <v>330</v>
      </c>
      <c r="G388" s="5">
        <f>ROUND( VLOOKUP(Z388, NPC_Raw_Data!A:L, 8) * VLOOKUP(AA388, NPC_Scaling_Values!A:N, 7),0)</f>
        <v>306</v>
      </c>
      <c r="H388" s="5">
        <f>ROUND( VLOOKUP(Z388, NPC_Raw_Data!A:L, 9) * VLOOKUP(AA388, NPC_Scaling_Values!A:N, 8),0)</f>
        <v>438</v>
      </c>
      <c r="I388" s="5">
        <v>0.0</v>
      </c>
      <c r="J388" s="5">
        <v>0.0</v>
      </c>
      <c r="K388" s="5">
        <v>0.0</v>
      </c>
      <c r="L388" s="5">
        <f>ROUND( VLOOKUP(Z388, NPC_Raw_Data!A:O, 13),0)</f>
        <v>135</v>
      </c>
      <c r="M388" s="5">
        <f>ROUND( VLOOKUP(Z388, NPC_Raw_Data!A:O, 14),0)</f>
        <v>135</v>
      </c>
      <c r="N388" s="5">
        <f>ROUND( VLOOKUP(Z388, NPC_Raw_Data!A:O, 15),0)</f>
        <v>999</v>
      </c>
      <c r="O388" s="5">
        <f>ROUND( VLOOKUP(Z388, NPC_Raw_Data!A:Q, 16) * VLOOKUP(AA388, NPC_Scaling_Values!A:N, 14),0)</f>
        <v>195</v>
      </c>
      <c r="P388" s="2">
        <f>ROUND( VLOOKUP(Z388, NPC_Raw_Data!A:Q, 17) * VLOOKUP(AA388, NPC_Scaling_Values!A:N, 14),0)</f>
        <v>78</v>
      </c>
      <c r="Q388" s="6">
        <f>VLOOKUP(AA388, NPC_Scaling_Values!A:N, 9)</f>
        <v>2.4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349113.0</v>
      </c>
      <c r="AA388" s="1">
        <v>7014.0</v>
      </c>
      <c r="AB388" s="1">
        <v>7414.0</v>
      </c>
      <c r="AC388" s="8">
        <v>0.0</v>
      </c>
    </row>
    <row r="389">
      <c r="A389" s="1" t="s">
        <v>111</v>
      </c>
      <c r="B389" s="1" t="s">
        <v>97</v>
      </c>
      <c r="C389" s="5">
        <f>ROUND( VLOOKUP(Z389, NPC_Raw_Data!A:D, 4)*VLOOKUP(AA389, NPC_Scaling_Values!A:C, 3) ,0)</f>
        <v>200</v>
      </c>
      <c r="D389" s="5">
        <f>ROUND( VLOOKUP(Z389, NPC_Raw_Data!A:E, 5)*VLOOKUP(AA389, NPC_Scaling_Values!A:D, 4),0)</f>
        <v>100</v>
      </c>
      <c r="E389" s="5">
        <f>ROUND( VLOOKUP(Z389, NPC_Raw_Data!A:L, 6) * VLOOKUP(AA389, NPC_Scaling_Values!A:N, 5),0)</f>
        <v>438</v>
      </c>
      <c r="F389" s="5">
        <f>ROUND( VLOOKUP(Z389, NPC_Raw_Data!A:L, 7) * VLOOKUP(AA389, NPC_Scaling_Values!A:N, 6),0)</f>
        <v>330</v>
      </c>
      <c r="G389" s="5">
        <f>ROUND( VLOOKUP(Z389, NPC_Raw_Data!A:L, 8) * VLOOKUP(AA389, NPC_Scaling_Values!A:N, 7),0)</f>
        <v>306</v>
      </c>
      <c r="H389" s="5">
        <f>ROUND( VLOOKUP(Z389, NPC_Raw_Data!A:L, 9) * VLOOKUP(AA389, NPC_Scaling_Values!A:N, 8),0)</f>
        <v>438</v>
      </c>
      <c r="I389" s="5">
        <v>0.0</v>
      </c>
      <c r="J389" s="5">
        <v>0.0</v>
      </c>
      <c r="K389" s="5">
        <v>0.0</v>
      </c>
      <c r="L389" s="5">
        <f>ROUND( VLOOKUP(Z389, NPC_Raw_Data!A:O, 13),0)</f>
        <v>135</v>
      </c>
      <c r="M389" s="5">
        <f>ROUND( VLOOKUP(Z389, NPC_Raw_Data!A:O, 14),0)</f>
        <v>135</v>
      </c>
      <c r="N389" s="5">
        <f>ROUND( VLOOKUP(Z389, NPC_Raw_Data!A:O, 15),0)</f>
        <v>999</v>
      </c>
      <c r="O389" s="5">
        <f>ROUND( VLOOKUP(Z389, NPC_Raw_Data!A:Q, 16) * VLOOKUP(AA389, NPC_Scaling_Values!A:N, 14),0)</f>
        <v>206</v>
      </c>
      <c r="P389" s="2">
        <f>ROUND( VLOOKUP(Z389, NPC_Raw_Data!A:Q, 17) * VLOOKUP(AA389, NPC_Scaling_Values!A:N, 14),0)</f>
        <v>82</v>
      </c>
      <c r="Q389" s="6">
        <f>VLOOKUP(AA389, NPC_Scaling_Values!A:N, 9)</f>
        <v>2.5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349114.0</v>
      </c>
      <c r="AA389" s="1">
        <v>7015.0</v>
      </c>
      <c r="AB389" s="1">
        <v>7415.0</v>
      </c>
      <c r="AC389" s="8">
        <v>0.0</v>
      </c>
    </row>
    <row r="390">
      <c r="A390" s="1" t="s">
        <v>112</v>
      </c>
      <c r="B390" s="2" t="s">
        <v>97</v>
      </c>
      <c r="C390" s="5">
        <f>ROUND( VLOOKUP(Z390, NPC_Raw_Data!A:D, 4)*VLOOKUP(AA390, NPC_Scaling_Values!A:C, 3) ,0)</f>
        <v>185</v>
      </c>
      <c r="D390" s="5">
        <f>ROUND( VLOOKUP(Z390, NPC_Raw_Data!A:E, 5)*VLOOKUP(AA390, NPC_Scaling_Values!A:D, 4),0)</f>
        <v>100</v>
      </c>
      <c r="E390" s="5">
        <f>ROUND( VLOOKUP(Z390, NPC_Raw_Data!A:L, 6) * VLOOKUP(AA390, NPC_Scaling_Values!A:N, 5),0)</f>
        <v>438</v>
      </c>
      <c r="F390" s="5">
        <f>ROUND( VLOOKUP(Z390, NPC_Raw_Data!A:L, 7) * VLOOKUP(AA390, NPC_Scaling_Values!A:N, 6),0)</f>
        <v>330</v>
      </c>
      <c r="G390" s="5">
        <f>ROUND( VLOOKUP(Z390, NPC_Raw_Data!A:L, 8) * VLOOKUP(AA390, NPC_Scaling_Values!A:N, 7),0)</f>
        <v>306</v>
      </c>
      <c r="H390" s="5">
        <f>ROUND( VLOOKUP(Z390, NPC_Raw_Data!A:L, 9) * VLOOKUP(AA390, NPC_Scaling_Values!A:N, 8),0)</f>
        <v>438</v>
      </c>
      <c r="I390" s="5">
        <v>0.0</v>
      </c>
      <c r="J390" s="5">
        <v>0.0</v>
      </c>
      <c r="K390" s="5">
        <v>0.0</v>
      </c>
      <c r="L390" s="5">
        <f>ROUND( VLOOKUP(Z390, NPC_Raw_Data!A:O, 13),0)</f>
        <v>135</v>
      </c>
      <c r="M390" s="5">
        <f>ROUND( VLOOKUP(Z390, NPC_Raw_Data!A:O, 14),0)</f>
        <v>135</v>
      </c>
      <c r="N390" s="5">
        <f>ROUND( VLOOKUP(Z390, NPC_Raw_Data!A:O, 15),0)</f>
        <v>999</v>
      </c>
      <c r="O390" s="5">
        <f>ROUND( VLOOKUP(Z390, NPC_Raw_Data!A:Q, 16) * VLOOKUP(AA390, NPC_Scaling_Values!A:N, 14),0)</f>
        <v>195</v>
      </c>
      <c r="P390" s="2">
        <f>ROUND( VLOOKUP(Z390, NPC_Raw_Data!A:Q, 17) * VLOOKUP(AA390, NPC_Scaling_Values!A:N, 14),0)</f>
        <v>78</v>
      </c>
      <c r="Q390" s="6">
        <f>VLOOKUP(AA390, NPC_Scaling_Values!A:N, 9)</f>
        <v>2.4</v>
      </c>
      <c r="R390" s="1">
        <v>1.0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349213.0</v>
      </c>
      <c r="AA390" s="1">
        <v>7014.0</v>
      </c>
      <c r="AB390" s="1">
        <v>7414.0</v>
      </c>
      <c r="AC390" s="10">
        <v>7100.0</v>
      </c>
    </row>
    <row r="391">
      <c r="A391" s="1" t="s">
        <v>112</v>
      </c>
      <c r="B391" s="2" t="s">
        <v>97</v>
      </c>
      <c r="C391" s="5">
        <f>ROUND( VLOOKUP(Z391, NPC_Raw_Data!A:D, 4)*VLOOKUP(AA391, NPC_Scaling_Values!A:C, 3) ,0)</f>
        <v>200</v>
      </c>
      <c r="D391" s="5">
        <f>ROUND( VLOOKUP(Z391, NPC_Raw_Data!A:E, 5)*VLOOKUP(AA391, NPC_Scaling_Values!A:D, 4),0)</f>
        <v>100</v>
      </c>
      <c r="E391" s="5">
        <f>ROUND( VLOOKUP(Z391, NPC_Raw_Data!A:L, 6) * VLOOKUP(AA391, NPC_Scaling_Values!A:N, 5),0)</f>
        <v>438</v>
      </c>
      <c r="F391" s="5">
        <f>ROUND( VLOOKUP(Z391, NPC_Raw_Data!A:L, 7) * VLOOKUP(AA391, NPC_Scaling_Values!A:N, 6),0)</f>
        <v>330</v>
      </c>
      <c r="G391" s="5">
        <f>ROUND( VLOOKUP(Z391, NPC_Raw_Data!A:L, 8) * VLOOKUP(AA391, NPC_Scaling_Values!A:N, 7),0)</f>
        <v>306</v>
      </c>
      <c r="H391" s="5">
        <f>ROUND( VLOOKUP(Z391, NPC_Raw_Data!A:L, 9) * VLOOKUP(AA391, NPC_Scaling_Values!A:N, 8),0)</f>
        <v>438</v>
      </c>
      <c r="I391" s="5">
        <v>0.0</v>
      </c>
      <c r="J391" s="5">
        <v>0.0</v>
      </c>
      <c r="K391" s="5">
        <v>0.0</v>
      </c>
      <c r="L391" s="5">
        <f>ROUND( VLOOKUP(Z391, NPC_Raw_Data!A:O, 13),0)</f>
        <v>135</v>
      </c>
      <c r="M391" s="5">
        <f>ROUND( VLOOKUP(Z391, NPC_Raw_Data!A:O, 14),0)</f>
        <v>135</v>
      </c>
      <c r="N391" s="5">
        <f>ROUND( VLOOKUP(Z391, NPC_Raw_Data!A:O, 15),0)</f>
        <v>999</v>
      </c>
      <c r="O391" s="5">
        <f>ROUND( VLOOKUP(Z391, NPC_Raw_Data!A:Q, 16) * VLOOKUP(AA391, NPC_Scaling_Values!A:N, 14),0)</f>
        <v>206</v>
      </c>
      <c r="P391" s="2">
        <f>ROUND( VLOOKUP(Z391, NPC_Raw_Data!A:Q, 17) * VLOOKUP(AA391, NPC_Scaling_Values!A:N, 14),0)</f>
        <v>82</v>
      </c>
      <c r="Q391" s="6">
        <f>VLOOKUP(AA391, NPC_Scaling_Values!A:N, 9)</f>
        <v>2.5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349214.0</v>
      </c>
      <c r="AA391" s="1">
        <v>7015.0</v>
      </c>
      <c r="AB391" s="1">
        <v>7415.0</v>
      </c>
      <c r="AC391" s="10">
        <v>7100.0</v>
      </c>
    </row>
    <row r="392">
      <c r="A392" s="1" t="s">
        <v>302</v>
      </c>
      <c r="B392" s="1" t="s">
        <v>30</v>
      </c>
      <c r="C392" s="5">
        <f>ROUND( VLOOKUP(Z392, NPC_Raw_Data!A:D, 4)*VLOOKUP(AA392, NPC_Scaling_Values!A:C, 3) ,0)</f>
        <v>363</v>
      </c>
      <c r="D392" s="5">
        <f>ROUND( VLOOKUP(Z392, NPC_Raw_Data!A:E, 5)*VLOOKUP(AA392, NPC_Scaling_Values!A:D, 4),0)</f>
        <v>2000</v>
      </c>
      <c r="E392" s="5">
        <f>ROUND( VLOOKUP(Z392, NPC_Raw_Data!A:L, 6) * VLOOKUP(AA392, NPC_Scaling_Values!A:N, 5),0)</f>
        <v>438</v>
      </c>
      <c r="F392" s="5">
        <f>ROUND( VLOOKUP(Z392, NPC_Raw_Data!A:L, 7) * VLOOKUP(AA392, NPC_Scaling_Values!A:N, 6),0)</f>
        <v>231</v>
      </c>
      <c r="G392" s="5">
        <f>ROUND( VLOOKUP(Z392, NPC_Raw_Data!A:L, 8) * VLOOKUP(AA392, NPC_Scaling_Values!A:N, 7),0)</f>
        <v>195</v>
      </c>
      <c r="H392" s="5">
        <f>ROUND( VLOOKUP(Z392, NPC_Raw_Data!A:L, 9) * VLOOKUP(AA392, NPC_Scaling_Values!A:N, 8),0)</f>
        <v>186</v>
      </c>
      <c r="I392" s="5">
        <v>0.0</v>
      </c>
      <c r="J392" s="5">
        <v>0.0</v>
      </c>
      <c r="K392" s="5">
        <v>0.0</v>
      </c>
      <c r="L392" s="5">
        <f>ROUND( VLOOKUP(Z392, NPC_Raw_Data!A:O, 13),0)</f>
        <v>145</v>
      </c>
      <c r="M392" s="5">
        <f>ROUND( VLOOKUP(Z392, NPC_Raw_Data!A:O, 14),0)</f>
        <v>145</v>
      </c>
      <c r="N392" s="5">
        <f>ROUND( VLOOKUP(Z392, NPC_Raw_Data!A:O, 15),0)</f>
        <v>74</v>
      </c>
      <c r="O392" s="5">
        <f>ROUND( VLOOKUP(Z392, NPC_Raw_Data!A:Q, 16) * VLOOKUP(AA392, NPC_Scaling_Values!A:N, 14),0)</f>
        <v>195</v>
      </c>
      <c r="P392" s="2">
        <f>ROUND( VLOOKUP(Z392, NPC_Raw_Data!A:Q, 17) * VLOOKUP(AA392, NPC_Scaling_Values!A:N, 14),0)</f>
        <v>78</v>
      </c>
      <c r="Q392" s="6">
        <f>VLOOKUP(AA392, NPC_Scaling_Values!A:N, 9)</f>
        <v>2.4</v>
      </c>
      <c r="R392" s="1">
        <v>1.5</v>
      </c>
      <c r="S392" s="1">
        <v>-1.0</v>
      </c>
      <c r="T392" s="7" t="b">
        <v>0</v>
      </c>
      <c r="U392" s="7" t="b">
        <v>0</v>
      </c>
      <c r="V392" s="7" t="b">
        <v>0</v>
      </c>
      <c r="Z392" s="1">
        <v>270001.0</v>
      </c>
      <c r="AA392" s="1">
        <v>7014.0</v>
      </c>
      <c r="AB392" s="1">
        <v>7414.0</v>
      </c>
      <c r="AC392" s="8">
        <v>0.0</v>
      </c>
    </row>
    <row r="393">
      <c r="A393" s="1" t="s">
        <v>303</v>
      </c>
      <c r="B393" s="1" t="s">
        <v>101</v>
      </c>
      <c r="C393" s="5">
        <f>ROUND( VLOOKUP(Z393, NPC_Raw_Data!A:D, 4)*VLOOKUP(AA393, NPC_Scaling_Values!A:C, 3) ,0)</f>
        <v>191</v>
      </c>
      <c r="D393" s="5">
        <f>ROUND( VLOOKUP(Z393, NPC_Raw_Data!A:E, 5)*VLOOKUP(AA393, NPC_Scaling_Values!A:D, 4),0)</f>
        <v>600</v>
      </c>
      <c r="E393" s="5">
        <f>ROUND( VLOOKUP(Z393, NPC_Raw_Data!A:L, 6) * VLOOKUP(AA393, NPC_Scaling_Values!A:N, 5),0)</f>
        <v>446</v>
      </c>
      <c r="F393" s="5">
        <f>ROUND( VLOOKUP(Z393, NPC_Raw_Data!A:L, 7) * VLOOKUP(AA393, NPC_Scaling_Values!A:N, 6),0)</f>
        <v>356</v>
      </c>
      <c r="G393" s="5">
        <f>ROUND( VLOOKUP(Z393, NPC_Raw_Data!A:L, 8) * VLOOKUP(AA393, NPC_Scaling_Values!A:N, 7),0)</f>
        <v>356</v>
      </c>
      <c r="H393" s="5">
        <f>ROUND( VLOOKUP(Z393, NPC_Raw_Data!A:L, 9) * VLOOKUP(AA393, NPC_Scaling_Values!A:N, 8),0)</f>
        <v>893</v>
      </c>
      <c r="I393" s="5">
        <v>25.0</v>
      </c>
      <c r="J393" s="5">
        <v>-60.0</v>
      </c>
      <c r="K393" s="5">
        <v>0.0</v>
      </c>
      <c r="L393" s="5">
        <f>ROUND( VLOOKUP(Z393, NPC_Raw_Data!A:O, 13),0)</f>
        <v>999</v>
      </c>
      <c r="M393" s="5">
        <f>ROUND( VLOOKUP(Z393, NPC_Raw_Data!A:O, 14),0)</f>
        <v>999</v>
      </c>
      <c r="N393" s="5">
        <f>ROUND( VLOOKUP(Z393, NPC_Raw_Data!A:O, 15),0)</f>
        <v>999</v>
      </c>
      <c r="O393" s="5">
        <f>ROUND( VLOOKUP(Z393, NPC_Raw_Data!A:Q, 16) * VLOOKUP(AA393, NPC_Scaling_Values!A:N, 14),0)</f>
        <v>186</v>
      </c>
      <c r="P393" s="2">
        <f>ROUND( VLOOKUP(Z393, NPC_Raw_Data!A:Q, 17) * VLOOKUP(AA393, NPC_Scaling_Values!A:N, 14),0)</f>
        <v>46</v>
      </c>
      <c r="Q393" s="6">
        <f>VLOOKUP(AA393, NPC_Scaling_Values!A:N, 9)</f>
        <v>1.5</v>
      </c>
      <c r="R393" s="1">
        <v>3.0</v>
      </c>
      <c r="S393" s="1">
        <v>-1.0</v>
      </c>
      <c r="T393" s="7" t="b">
        <v>0</v>
      </c>
      <c r="U393" s="7" t="b">
        <v>0</v>
      </c>
      <c r="V393" s="7" t="b">
        <v>0</v>
      </c>
      <c r="Z393" s="1">
        <v>238000.0</v>
      </c>
      <c r="AA393" s="1">
        <v>7005.0</v>
      </c>
      <c r="AB393" s="1">
        <v>7405.0</v>
      </c>
      <c r="AC393" s="8">
        <v>0.0</v>
      </c>
    </row>
    <row r="394">
      <c r="A394" s="1" t="s">
        <v>304</v>
      </c>
      <c r="B394" s="1" t="s">
        <v>101</v>
      </c>
      <c r="C394" s="5">
        <f>ROUND( VLOOKUP(Z394, NPC_Raw_Data!A:D, 4)*VLOOKUP(AA394, NPC_Scaling_Values!A:C, 3) ,0)</f>
        <v>191</v>
      </c>
      <c r="D394" s="5">
        <f>ROUND( VLOOKUP(Z394, NPC_Raw_Data!A:E, 5)*VLOOKUP(AA394, NPC_Scaling_Values!A:D, 4),0)</f>
        <v>600</v>
      </c>
      <c r="E394" s="5">
        <f>ROUND( VLOOKUP(Z394, NPC_Raw_Data!A:L, 6) * VLOOKUP(AA394, NPC_Scaling_Values!A:N, 5),0)</f>
        <v>446</v>
      </c>
      <c r="F394" s="5">
        <f>ROUND( VLOOKUP(Z394, NPC_Raw_Data!A:L, 7) * VLOOKUP(AA394, NPC_Scaling_Values!A:N, 6),0)</f>
        <v>356</v>
      </c>
      <c r="G394" s="5">
        <f>ROUND( VLOOKUP(Z394, NPC_Raw_Data!A:L, 8) * VLOOKUP(AA394, NPC_Scaling_Values!A:N, 7),0)</f>
        <v>356</v>
      </c>
      <c r="H394" s="5">
        <f>ROUND( VLOOKUP(Z394, NPC_Raw_Data!A:L, 9) * VLOOKUP(AA394, NPC_Scaling_Values!A:N, 8),0)</f>
        <v>893</v>
      </c>
      <c r="I394" s="5">
        <v>25.0</v>
      </c>
      <c r="J394" s="5">
        <v>-60.0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999</v>
      </c>
      <c r="O394" s="5">
        <f>ROUND( VLOOKUP(Z394, NPC_Raw_Data!A:Q, 16) * VLOOKUP(AA394, NPC_Scaling_Values!A:N, 14),0)</f>
        <v>186</v>
      </c>
      <c r="P394" s="2">
        <f>ROUND( VLOOKUP(Z394, NPC_Raw_Data!A:Q, 17) * VLOOKUP(AA394, NPC_Scaling_Values!A:N, 14),0)</f>
        <v>46</v>
      </c>
      <c r="Q394" s="6">
        <f>VLOOKUP(AA394, NPC_Scaling_Values!A:N, 9)</f>
        <v>1.5</v>
      </c>
      <c r="R394" s="1">
        <v>3.0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238002.0</v>
      </c>
      <c r="AA394" s="1">
        <v>7005.0</v>
      </c>
      <c r="AB394" s="1">
        <v>7405.0</v>
      </c>
      <c r="AC394" s="10">
        <v>7100.0</v>
      </c>
    </row>
    <row r="395">
      <c r="A395" s="9" t="s">
        <v>301</v>
      </c>
      <c r="B395" s="1" t="s">
        <v>46</v>
      </c>
      <c r="C395" s="5">
        <f>ROUND( VLOOKUP(Z395, NPC_Raw_Data!A:D, 4)*VLOOKUP(AA395, NPC_Scaling_Values!A:C, 3) ,0)</f>
        <v>205</v>
      </c>
      <c r="D395" s="5">
        <f>ROUND( VLOOKUP(Z395, NPC_Raw_Data!A:E, 5)*VLOOKUP(AA395, NPC_Scaling_Values!A:D, 4),0)</f>
        <v>300</v>
      </c>
      <c r="E395" s="5">
        <f>ROUND( VLOOKUP(Z395, NPC_Raw_Data!A:L, 6) * VLOOKUP(AA395, NPC_Scaling_Values!A:N, 5),0)</f>
        <v>456</v>
      </c>
      <c r="F395" s="5">
        <f>ROUND( VLOOKUP(Z395, NPC_Raw_Data!A:L, 7) * VLOOKUP(AA395, NPC_Scaling_Values!A:N, 6),0)</f>
        <v>297</v>
      </c>
      <c r="G395" s="5">
        <f>ROUND( VLOOKUP(Z395, NPC_Raw_Data!A:L, 8) * VLOOKUP(AA395, NPC_Scaling_Values!A:N, 7),0)</f>
        <v>912</v>
      </c>
      <c r="H395" s="5">
        <f>ROUND( VLOOKUP(Z395, NPC_Raw_Data!A:L, 9) * VLOOKUP(AA395, NPC_Scaling_Values!A:N, 8),0)</f>
        <v>912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14),0)</f>
        <v>195</v>
      </c>
      <c r="P395" s="2">
        <f>ROUND( VLOOKUP(Z395, NPC_Raw_Data!A:Q, 17) * VLOOKUP(AA395, NPC_Scaling_Values!A:N, 14),0)</f>
        <v>78</v>
      </c>
      <c r="Q395" s="6">
        <f>VLOOKUP(AA395, NPC_Scaling_Values!A:N, 9)</f>
        <v>2.4</v>
      </c>
      <c r="R395" s="1">
        <v>1.0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243001.0</v>
      </c>
      <c r="AA395" s="1">
        <v>7014.0</v>
      </c>
      <c r="AB395" s="1">
        <v>7414.0</v>
      </c>
      <c r="AC395" s="8">
        <v>0.0</v>
      </c>
    </row>
    <row r="396">
      <c r="A396" s="9" t="s">
        <v>305</v>
      </c>
      <c r="B396" s="1" t="s">
        <v>30</v>
      </c>
      <c r="C396" s="5">
        <f>ROUND( VLOOKUP(Z396, NPC_Raw_Data!A:D, 4)*VLOOKUP(AA396, NPC_Scaling_Values!A:C, 3) ,0)</f>
        <v>3</v>
      </c>
      <c r="D396" s="5">
        <f>ROUND( VLOOKUP(Z396, NPC_Raw_Data!A:E, 5)*VLOOKUP(AA396, NPC_Scaling_Values!A:D, 4),0)</f>
        <v>500</v>
      </c>
      <c r="E396" s="5">
        <f>ROUND( VLOOKUP(Z396, NPC_Raw_Data!A:L, 6) * VLOOKUP(AA396, NPC_Scaling_Values!A:N, 5),0)</f>
        <v>462</v>
      </c>
      <c r="F396" s="5">
        <f>ROUND( VLOOKUP(Z396, NPC_Raw_Data!A:L, 7) * VLOOKUP(AA396, NPC_Scaling_Values!A:N, 6),0)</f>
        <v>246</v>
      </c>
      <c r="G396" s="5">
        <f>ROUND( VLOOKUP(Z396, NPC_Raw_Data!A:L, 8) * VLOOKUP(AA396, NPC_Scaling_Values!A:N, 7),0)</f>
        <v>207</v>
      </c>
      <c r="H396" s="5">
        <f>ROUND( VLOOKUP(Z396, NPC_Raw_Data!A:L, 9) * VLOOKUP(AA396, NPC_Scaling_Values!A:N, 8),0)</f>
        <v>198</v>
      </c>
      <c r="I396" s="5">
        <v>0.0</v>
      </c>
      <c r="J396" s="5">
        <v>0.0</v>
      </c>
      <c r="K396" s="5">
        <v>0.0</v>
      </c>
      <c r="L396" s="5">
        <f>ROUND( VLOOKUP(Z396, NPC_Raw_Data!A:O, 13),0)</f>
        <v>145</v>
      </c>
      <c r="M396" s="5">
        <f>ROUND( VLOOKUP(Z396, NPC_Raw_Data!A:O, 14),0)</f>
        <v>145</v>
      </c>
      <c r="N396" s="5">
        <f>ROUND( VLOOKUP(Z396, NPC_Raw_Data!A:O, 15),0)</f>
        <v>74</v>
      </c>
      <c r="O396" s="5">
        <f>ROUND( VLOOKUP(Z396, NPC_Raw_Data!A:Q, 16) * VLOOKUP(AA396, NPC_Scaling_Values!A:N, 14),0)</f>
        <v>195</v>
      </c>
      <c r="P396" s="2">
        <f>ROUND( VLOOKUP(Z396, NPC_Raw_Data!A:Q, 17) * VLOOKUP(AA396, NPC_Scaling_Values!A:N, 14),0)</f>
        <v>78</v>
      </c>
      <c r="Q396" s="6">
        <f>VLOOKUP(AA396, NPC_Scaling_Values!A:N, 9)</f>
        <v>2.4</v>
      </c>
      <c r="R396" s="1">
        <v>1.5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269001.0</v>
      </c>
      <c r="AA396" s="1">
        <v>7014.0</v>
      </c>
      <c r="AB396" s="1">
        <v>7414.0</v>
      </c>
      <c r="AC396" s="8">
        <v>0.0</v>
      </c>
    </row>
    <row r="397">
      <c r="A397" s="9" t="s">
        <v>276</v>
      </c>
      <c r="B397" s="1" t="s">
        <v>30</v>
      </c>
      <c r="C397" s="5">
        <f>ROUND( VLOOKUP(Z397, NPC_Raw_Data!A:D, 4)*VLOOKUP(AA397, NPC_Scaling_Values!A:C, 3) ,0)</f>
        <v>538</v>
      </c>
      <c r="D397" s="5">
        <f>ROUND( VLOOKUP(Z397, NPC_Raw_Data!A:E, 5)*VLOOKUP(AA397, NPC_Scaling_Values!A:D, 4),0)</f>
        <v>500</v>
      </c>
      <c r="E397" s="5">
        <f>ROUND( VLOOKUP(Z397, NPC_Raw_Data!A:L, 6) * VLOOKUP(AA397, NPC_Scaling_Values!A:N, 5),0)</f>
        <v>462</v>
      </c>
      <c r="F397" s="5">
        <f>ROUND( VLOOKUP(Z397, NPC_Raw_Data!A:L, 7) * VLOOKUP(AA397, NPC_Scaling_Values!A:N, 6),0)</f>
        <v>246</v>
      </c>
      <c r="G397" s="5">
        <f>ROUND( VLOOKUP(Z397, NPC_Raw_Data!A:L, 8) * VLOOKUP(AA397, NPC_Scaling_Values!A:N, 7),0)</f>
        <v>207</v>
      </c>
      <c r="H397" s="5">
        <f>ROUND( VLOOKUP(Z397, NPC_Raw_Data!A:L, 9) * VLOOKUP(AA397, NPC_Scaling_Values!A:N, 8),0)</f>
        <v>198</v>
      </c>
      <c r="I397" s="5">
        <v>0.0</v>
      </c>
      <c r="J397" s="5">
        <v>0.0</v>
      </c>
      <c r="K397" s="5">
        <v>0.0</v>
      </c>
      <c r="L397" s="5">
        <f>ROUND( VLOOKUP(Z397, NPC_Raw_Data!A:O, 13),0)</f>
        <v>145</v>
      </c>
      <c r="M397" s="5">
        <f>ROUND( VLOOKUP(Z397, NPC_Raw_Data!A:O, 14),0)</f>
        <v>145</v>
      </c>
      <c r="N397" s="5">
        <f>ROUND( VLOOKUP(Z397, NPC_Raw_Data!A:O, 15),0)</f>
        <v>74</v>
      </c>
      <c r="O397" s="5">
        <f>ROUND( VLOOKUP(Z397, NPC_Raw_Data!A:Q, 16) * VLOOKUP(AA397, NPC_Scaling_Values!A:N, 14),0)</f>
        <v>195</v>
      </c>
      <c r="P397" s="2">
        <f>ROUND( VLOOKUP(Z397, NPC_Raw_Data!A:Q, 17) * VLOOKUP(AA397, NPC_Scaling_Values!A:N, 14),0)</f>
        <v>78</v>
      </c>
      <c r="Q397" s="6">
        <f>VLOOKUP(AA397, NPC_Scaling_Values!A:N, 9)</f>
        <v>2.4</v>
      </c>
      <c r="R397" s="1">
        <v>1.5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269002.0</v>
      </c>
      <c r="AA397" s="1">
        <v>7014.0</v>
      </c>
      <c r="AB397" s="1">
        <v>7414.0</v>
      </c>
      <c r="AC397" s="8">
        <v>0.0</v>
      </c>
    </row>
    <row r="398">
      <c r="A398" s="9" t="s">
        <v>306</v>
      </c>
      <c r="B398" s="1" t="s">
        <v>32</v>
      </c>
      <c r="C398" s="5">
        <f>ROUND( VLOOKUP(Z398, NPC_Raw_Data!A:D, 4)*VLOOKUP(AA398, NPC_Scaling_Values!A:C, 3) ,0)</f>
        <v>5400</v>
      </c>
      <c r="D398" s="5">
        <f>ROUND( VLOOKUP(Z398, NPC_Raw_Data!A:E, 5)*VLOOKUP(AA398, NPC_Scaling_Values!A:D, 4),0)</f>
        <v>60000</v>
      </c>
      <c r="E398" s="5">
        <f>ROUND( VLOOKUP(Z398, NPC_Raw_Data!A:L, 6) * VLOOKUP(AA398, NPC_Scaling_Values!A:N, 5),0)</f>
        <v>468</v>
      </c>
      <c r="F398" s="5">
        <f>ROUND( VLOOKUP(Z398, NPC_Raw_Data!A:L, 7) * VLOOKUP(AA398, NPC_Scaling_Values!A:N, 6),0)</f>
        <v>900</v>
      </c>
      <c r="G398" s="5">
        <f>ROUND( VLOOKUP(Z398, NPC_Raw_Data!A:L, 8) * VLOOKUP(AA398, NPC_Scaling_Values!A:N, 7),0)</f>
        <v>900</v>
      </c>
      <c r="H398" s="5">
        <f>ROUND( VLOOKUP(Z398, NPC_Raw_Data!A:L, 9) * VLOOKUP(AA398, NPC_Scaling_Values!A:N, 8),0)</f>
        <v>762</v>
      </c>
      <c r="I398" s="5">
        <v>0.0</v>
      </c>
      <c r="J398" s="5">
        <v>-20.0</v>
      </c>
      <c r="K398" s="5">
        <v>0.0</v>
      </c>
      <c r="L398" s="5">
        <f>ROUND( VLOOKUP(Z398, NPC_Raw_Data!A:O, 13),0)</f>
        <v>999</v>
      </c>
      <c r="M398" s="5">
        <f>ROUND( VLOOKUP(Z398, NPC_Raw_Data!A:O, 14),0)</f>
        <v>999</v>
      </c>
      <c r="N398" s="5">
        <f>ROUND( VLOOKUP(Z398, NPC_Raw_Data!A:O, 15),0)</f>
        <v>333</v>
      </c>
      <c r="O398" s="5">
        <f>ROUND( VLOOKUP(Z398, NPC_Raw_Data!A:Q, 16) * VLOOKUP(AA398, NPC_Scaling_Values!A:N, 14),0)</f>
        <v>206</v>
      </c>
      <c r="P398" s="2">
        <f>ROUND( VLOOKUP(Z398, NPC_Raw_Data!A:Q, 17) * VLOOKUP(AA398, NPC_Scaling_Values!A:N, 14),0)</f>
        <v>82</v>
      </c>
      <c r="Q398" s="6">
        <f>VLOOKUP(AA398, NPC_Scaling_Values!A:N, 9)</f>
        <v>2.5</v>
      </c>
      <c r="R398" s="1">
        <v>3.0</v>
      </c>
      <c r="S398" s="1">
        <v>-1.0</v>
      </c>
      <c r="T398" s="7" t="b">
        <v>0</v>
      </c>
      <c r="U398" s="7" t="b">
        <v>0</v>
      </c>
      <c r="V398" s="7" t="b">
        <v>0</v>
      </c>
      <c r="Z398" s="1">
        <v>451000.0</v>
      </c>
      <c r="AA398" s="1">
        <v>7015.0</v>
      </c>
      <c r="AB398" s="1">
        <v>7414.0</v>
      </c>
      <c r="AC398" s="10">
        <v>5151.0</v>
      </c>
    </row>
    <row r="399">
      <c r="A399" s="1" t="s">
        <v>307</v>
      </c>
      <c r="B399" s="1" t="s">
        <v>30</v>
      </c>
      <c r="C399" s="5">
        <f>ROUND( VLOOKUP(Z399, NPC_Raw_Data!A:D, 4)*VLOOKUP(AA399, NPC_Scaling_Values!A:C, 3) ,0)</f>
        <v>155</v>
      </c>
      <c r="D399" s="5">
        <f>ROUND( VLOOKUP(Z399, NPC_Raw_Data!A:E, 5)*VLOOKUP(AA399, NPC_Scaling_Values!A:D, 4),0)</f>
        <v>400</v>
      </c>
      <c r="E399" s="5">
        <f>ROUND( VLOOKUP(Z399, NPC_Raw_Data!A:L, 6) * VLOOKUP(AA399, NPC_Scaling_Values!A:N, 5),0)</f>
        <v>498</v>
      </c>
      <c r="F399" s="5">
        <f>ROUND( VLOOKUP(Z399, NPC_Raw_Data!A:L, 7) * VLOOKUP(AA399, NPC_Scaling_Values!A:N, 6),0)</f>
        <v>324</v>
      </c>
      <c r="G399" s="5">
        <f>ROUND( VLOOKUP(Z399, NPC_Raw_Data!A:L, 8) * VLOOKUP(AA399, NPC_Scaling_Values!A:N, 7),0)</f>
        <v>324</v>
      </c>
      <c r="H399" s="5">
        <f>ROUND( VLOOKUP(Z399, NPC_Raw_Data!A:L, 9) * VLOOKUP(AA399, NPC_Scaling_Values!A:N, 8),0)</f>
        <v>324</v>
      </c>
      <c r="I399" s="5">
        <v>25.0</v>
      </c>
      <c r="J399" s="5">
        <v>-25.0</v>
      </c>
      <c r="K399" s="5">
        <v>0.0</v>
      </c>
      <c r="L399" s="5">
        <f>ROUND( VLOOKUP(Z399, NPC_Raw_Data!A:O, 13),0)</f>
        <v>180</v>
      </c>
      <c r="M399" s="5">
        <f>ROUND( VLOOKUP(Z399, NPC_Raw_Data!A:O, 14),0)</f>
        <v>180</v>
      </c>
      <c r="N399" s="5">
        <f>ROUND( VLOOKUP(Z399, NPC_Raw_Data!A:O, 15),0)</f>
        <v>220</v>
      </c>
      <c r="O399" s="5">
        <f>ROUND( VLOOKUP(Z399, NPC_Raw_Data!A:Q, 16) * VLOOKUP(AA399, NPC_Scaling_Values!A:N, 14),0)</f>
        <v>195</v>
      </c>
      <c r="P399" s="2">
        <f>ROUND( VLOOKUP(Z399, NPC_Raw_Data!A:Q, 17) * VLOOKUP(AA399, NPC_Scaling_Values!A:N, 14),0)</f>
        <v>78</v>
      </c>
      <c r="Q399" s="6">
        <f>VLOOKUP(AA399, NPC_Scaling_Values!A:N, 9)</f>
        <v>2.4</v>
      </c>
      <c r="R399" s="1">
        <v>1.3</v>
      </c>
      <c r="S399" s="1">
        <v>6.0</v>
      </c>
      <c r="T399" s="7" t="b">
        <v>0</v>
      </c>
      <c r="U399" s="7" t="b">
        <v>0</v>
      </c>
      <c r="V399" s="7" t="b">
        <v>0</v>
      </c>
      <c r="Z399" s="1">
        <v>280001.0</v>
      </c>
      <c r="AA399" s="1">
        <v>7014.0</v>
      </c>
      <c r="AB399" s="1">
        <v>7414.0</v>
      </c>
      <c r="AC399" s="8">
        <v>0.0</v>
      </c>
    </row>
    <row r="400">
      <c r="A400" s="1" t="s">
        <v>145</v>
      </c>
      <c r="B400" s="1" t="s">
        <v>164</v>
      </c>
      <c r="C400" s="5">
        <f>ROUND( VLOOKUP(Z400, NPC_Raw_Data!A:D, 4)*VLOOKUP(AA400, NPC_Scaling_Values!A:C, 3) ,0)</f>
        <v>133</v>
      </c>
      <c r="D400" s="5">
        <f>ROUND( VLOOKUP(Z400, NPC_Raw_Data!A:E, 5)*VLOOKUP(AA400, NPC_Scaling_Values!A:D, 4),0)</f>
        <v>1</v>
      </c>
      <c r="E400" s="5">
        <f>ROUND( VLOOKUP(Z400, NPC_Raw_Data!A:L, 6) * VLOOKUP(AA400, NPC_Scaling_Values!A:N, 5),0)</f>
        <v>502</v>
      </c>
      <c r="F400" s="5">
        <f>ROUND( VLOOKUP(Z400, NPC_Raw_Data!A:L, 7) * VLOOKUP(AA400, NPC_Scaling_Values!A:N, 6),0)</f>
        <v>442</v>
      </c>
      <c r="G400" s="5">
        <f>ROUND( VLOOKUP(Z400, NPC_Raw_Data!A:L, 8) * VLOOKUP(AA400, NPC_Scaling_Values!A:N, 7),0)</f>
        <v>415</v>
      </c>
      <c r="H400" s="5">
        <f>ROUND( VLOOKUP(Z400, NPC_Raw_Data!A:L, 9) * VLOOKUP(AA400, NPC_Scaling_Values!A:N, 8),0)</f>
        <v>442</v>
      </c>
      <c r="I400" s="5">
        <v>25.0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14),0)</f>
        <v>174</v>
      </c>
      <c r="P400" s="2">
        <f>ROUND( VLOOKUP(Z400, NPC_Raw_Data!A:Q, 17) * VLOOKUP(AA400, NPC_Scaling_Values!A:N, 14),0)</f>
        <v>70</v>
      </c>
      <c r="Q400" s="6">
        <f>VLOOKUP(AA400, NPC_Scaling_Values!A:N, 9)</f>
        <v>2.2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0</v>
      </c>
      <c r="Z400" s="1">
        <v>330050.0</v>
      </c>
      <c r="AA400" s="1">
        <v>7012.0</v>
      </c>
      <c r="AB400" s="1">
        <v>7412.0</v>
      </c>
      <c r="AC400" s="8">
        <v>0.0</v>
      </c>
    </row>
    <row r="401">
      <c r="A401" s="9" t="s">
        <v>145</v>
      </c>
      <c r="B401" s="1" t="s">
        <v>37</v>
      </c>
      <c r="C401" s="5">
        <f>ROUND( VLOOKUP(Z401, NPC_Raw_Data!A:D, 4)*VLOOKUP(AA401, NPC_Scaling_Values!A:C, 3) ,0)</f>
        <v>133</v>
      </c>
      <c r="D401" s="5">
        <f>ROUND( VLOOKUP(Z401, NPC_Raw_Data!A:E, 5)*VLOOKUP(AA401, NPC_Scaling_Values!A:D, 4),0)</f>
        <v>1</v>
      </c>
      <c r="E401" s="5">
        <f>ROUND( VLOOKUP(Z401, NPC_Raw_Data!A:L, 6) * VLOOKUP(AA401, NPC_Scaling_Values!A:N, 5),0)</f>
        <v>502</v>
      </c>
      <c r="F401" s="5">
        <f>ROUND( VLOOKUP(Z401, NPC_Raw_Data!A:L, 7) * VLOOKUP(AA401, NPC_Scaling_Values!A:N, 6),0)</f>
        <v>442</v>
      </c>
      <c r="G401" s="5">
        <f>ROUND( VLOOKUP(Z401, NPC_Raw_Data!A:L, 8) * VLOOKUP(AA401, NPC_Scaling_Values!A:N, 7),0)</f>
        <v>415</v>
      </c>
      <c r="H401" s="5">
        <f>ROUND( VLOOKUP(Z401, NPC_Raw_Data!A:L, 9) * VLOOKUP(AA401, NPC_Scaling_Values!A:N, 8),0)</f>
        <v>442</v>
      </c>
      <c r="I401" s="5">
        <v>25.0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999</v>
      </c>
      <c r="O401" s="5">
        <f>ROUND( VLOOKUP(Z401, NPC_Raw_Data!A:Q, 16) * VLOOKUP(AA401, NPC_Scaling_Values!A:N, 14),0)</f>
        <v>174</v>
      </c>
      <c r="P401" s="2">
        <f>ROUND( VLOOKUP(Z401, NPC_Raw_Data!A:Q, 17) * VLOOKUP(AA401, NPC_Scaling_Values!A:N, 14),0)</f>
        <v>70</v>
      </c>
      <c r="Q401" s="6">
        <f>VLOOKUP(AA401, NPC_Scaling_Values!A:N, 9)</f>
        <v>2.2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330000.0</v>
      </c>
      <c r="AA401" s="1">
        <v>7012.0</v>
      </c>
      <c r="AB401" s="1">
        <v>7412.0</v>
      </c>
      <c r="AC401" s="8">
        <v>0.0</v>
      </c>
    </row>
    <row r="402">
      <c r="A402" s="9" t="s">
        <v>168</v>
      </c>
      <c r="B402" s="1" t="s">
        <v>46</v>
      </c>
      <c r="C402" s="5">
        <f>ROUND( VLOOKUP(Z402, NPC_Raw_Data!A:D, 4)*VLOOKUP(AA402, NPC_Scaling_Values!A:C, 3) ,0)</f>
        <v>3138</v>
      </c>
      <c r="D402" s="5">
        <f>ROUND( VLOOKUP(Z402, NPC_Raw_Data!A:E, 5)*VLOOKUP(AA402, NPC_Scaling_Values!A:D, 4),0)</f>
        <v>5000</v>
      </c>
      <c r="E402" s="5">
        <f>ROUND( VLOOKUP(Z402, NPC_Raw_Data!A:L, 6) * VLOOKUP(AA402, NPC_Scaling_Values!A:N, 5),0)</f>
        <v>504</v>
      </c>
      <c r="F402" s="5">
        <f>ROUND( VLOOKUP(Z402, NPC_Raw_Data!A:L, 7) * VLOOKUP(AA402, NPC_Scaling_Values!A:N, 6),0)</f>
        <v>360</v>
      </c>
      <c r="G402" s="5">
        <f>ROUND( VLOOKUP(Z402, NPC_Raw_Data!A:L, 8) * VLOOKUP(AA402, NPC_Scaling_Values!A:N, 7),0)</f>
        <v>360</v>
      </c>
      <c r="H402" s="5">
        <f>ROUND( VLOOKUP(Z402, NPC_Raw_Data!A:L, 9) * VLOOKUP(AA402, NPC_Scaling_Values!A:N, 8),0)</f>
        <v>318</v>
      </c>
      <c r="I402" s="5">
        <v>0.0</v>
      </c>
      <c r="J402" s="5">
        <v>0.0</v>
      </c>
      <c r="K402" s="5">
        <v>0.0</v>
      </c>
      <c r="L402" s="5">
        <f>ROUND( VLOOKUP(Z402, NPC_Raw_Data!A:O, 13),0)</f>
        <v>999</v>
      </c>
      <c r="M402" s="5">
        <f>ROUND( VLOOKUP(Z402, NPC_Raw_Data!A:O, 14),0)</f>
        <v>999</v>
      </c>
      <c r="N402" s="5">
        <f>ROUND( VLOOKUP(Z402, NPC_Raw_Data!A:O, 15),0)</f>
        <v>999</v>
      </c>
      <c r="O402" s="5">
        <f>ROUND( VLOOKUP(Z402, NPC_Raw_Data!A:Q, 16) * VLOOKUP(AA402, NPC_Scaling_Values!A:N, 14),0)</f>
        <v>195</v>
      </c>
      <c r="P402" s="2">
        <f>ROUND( VLOOKUP(Z402, NPC_Raw_Data!A:Q, 17) * VLOOKUP(AA402, NPC_Scaling_Values!A:N, 14),0)</f>
        <v>78</v>
      </c>
      <c r="Q402" s="6">
        <f>VLOOKUP(AA402, NPC_Scaling_Values!A:N, 9)</f>
        <v>2.4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230005.0</v>
      </c>
      <c r="AA402" s="1">
        <v>7014.0</v>
      </c>
      <c r="AB402" s="1">
        <v>7414.0</v>
      </c>
      <c r="AC402" s="8">
        <v>0.0</v>
      </c>
    </row>
    <row r="403">
      <c r="A403" s="1" t="s">
        <v>145</v>
      </c>
      <c r="B403" s="1" t="s">
        <v>30</v>
      </c>
      <c r="C403" s="5">
        <f>ROUND( VLOOKUP(Z403, NPC_Raw_Data!A:D, 4)*VLOOKUP(AA403, NPC_Scaling_Values!A:C, 3) ,0)</f>
        <v>145</v>
      </c>
      <c r="D403" s="5">
        <f>ROUND( VLOOKUP(Z403, NPC_Raw_Data!A:E, 5)*VLOOKUP(AA403, NPC_Scaling_Values!A:D, 4),0)</f>
        <v>1</v>
      </c>
      <c r="E403" s="5">
        <f>ROUND( VLOOKUP(Z403, NPC_Raw_Data!A:L, 6) * VLOOKUP(AA403, NPC_Scaling_Values!A:N, 5),0)</f>
        <v>552</v>
      </c>
      <c r="F403" s="5">
        <f>ROUND( VLOOKUP(Z403, NPC_Raw_Data!A:L, 7) * VLOOKUP(AA403, NPC_Scaling_Values!A:N, 6),0)</f>
        <v>486</v>
      </c>
      <c r="G403" s="5">
        <f>ROUND( VLOOKUP(Z403, NPC_Raw_Data!A:L, 8) * VLOOKUP(AA403, NPC_Scaling_Values!A:N, 7),0)</f>
        <v>456</v>
      </c>
      <c r="H403" s="5">
        <f>ROUND( VLOOKUP(Z403, NPC_Raw_Data!A:L, 9) * VLOOKUP(AA403, NPC_Scaling_Values!A:N, 8),0)</f>
        <v>486</v>
      </c>
      <c r="I403" s="5">
        <v>25.0</v>
      </c>
      <c r="J403" s="5">
        <v>0.0</v>
      </c>
      <c r="K403" s="5">
        <v>0.0</v>
      </c>
      <c r="L403" s="5">
        <f>ROUND( VLOOKUP(Z403, NPC_Raw_Data!A:O, 13),0)</f>
        <v>999</v>
      </c>
      <c r="M403" s="5">
        <f>ROUND( VLOOKUP(Z403, NPC_Raw_Data!A:O, 14),0)</f>
        <v>999</v>
      </c>
      <c r="N403" s="5">
        <f>ROUND( VLOOKUP(Z403, NPC_Raw_Data!A:O, 15),0)</f>
        <v>999</v>
      </c>
      <c r="O403" s="5">
        <f>ROUND( VLOOKUP(Z403, NPC_Raw_Data!A:Q, 16) * VLOOKUP(AA403, NPC_Scaling_Values!A:N, 14),0)</f>
        <v>195</v>
      </c>
      <c r="P403" s="2">
        <f>ROUND( VLOOKUP(Z403, NPC_Raw_Data!A:Q, 17) * VLOOKUP(AA403, NPC_Scaling_Values!A:N, 14),0)</f>
        <v>78</v>
      </c>
      <c r="Q403" s="6">
        <f>VLOOKUP(AA403, NPC_Scaling_Values!A:N, 9)</f>
        <v>2.4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330010.0</v>
      </c>
      <c r="AA403" s="1">
        <v>7014.0</v>
      </c>
      <c r="AB403" s="1">
        <v>7414.0</v>
      </c>
      <c r="AC403" s="8">
        <v>0.0</v>
      </c>
    </row>
    <row r="404">
      <c r="A404" s="1" t="s">
        <v>145</v>
      </c>
      <c r="B404" s="1" t="s">
        <v>46</v>
      </c>
      <c r="C404" s="5">
        <f>ROUND( VLOOKUP(Z404, NPC_Raw_Data!A:D, 4)*VLOOKUP(AA404, NPC_Scaling_Values!A:C, 3) ,0)</f>
        <v>145</v>
      </c>
      <c r="D404" s="5">
        <f>ROUND( VLOOKUP(Z404, NPC_Raw_Data!A:E, 5)*VLOOKUP(AA404, NPC_Scaling_Values!A:D, 4),0)</f>
        <v>1</v>
      </c>
      <c r="E404" s="5">
        <f>ROUND( VLOOKUP(Z404, NPC_Raw_Data!A:L, 6) * VLOOKUP(AA404, NPC_Scaling_Values!A:N, 5),0)</f>
        <v>552</v>
      </c>
      <c r="F404" s="5">
        <f>ROUND( VLOOKUP(Z404, NPC_Raw_Data!A:L, 7) * VLOOKUP(AA404, NPC_Scaling_Values!A:N, 6),0)</f>
        <v>486</v>
      </c>
      <c r="G404" s="5">
        <f>ROUND( VLOOKUP(Z404, NPC_Raw_Data!A:L, 8) * VLOOKUP(AA404, NPC_Scaling_Values!A:N, 7),0)</f>
        <v>456</v>
      </c>
      <c r="H404" s="5">
        <f>ROUND( VLOOKUP(Z404, NPC_Raw_Data!A:L, 9) * VLOOKUP(AA404, NPC_Scaling_Values!A:N, 8),0)</f>
        <v>486</v>
      </c>
      <c r="I404" s="5">
        <v>25.0</v>
      </c>
      <c r="J404" s="5">
        <v>0.0</v>
      </c>
      <c r="K404" s="5">
        <v>0.0</v>
      </c>
      <c r="L404" s="5">
        <f>ROUND( VLOOKUP(Z404, NPC_Raw_Data!A:O, 13),0)</f>
        <v>999</v>
      </c>
      <c r="M404" s="5">
        <f>ROUND( VLOOKUP(Z404, NPC_Raw_Data!A:O, 14),0)</f>
        <v>999</v>
      </c>
      <c r="N404" s="5">
        <f>ROUND( VLOOKUP(Z404, NPC_Raw_Data!A:O, 15),0)</f>
        <v>999</v>
      </c>
      <c r="O404" s="5">
        <f>ROUND( VLOOKUP(Z404, NPC_Raw_Data!A:Q, 16) * VLOOKUP(AA404, NPC_Scaling_Values!A:N, 14),0)</f>
        <v>195</v>
      </c>
      <c r="P404" s="2">
        <f>ROUND( VLOOKUP(Z404, NPC_Raw_Data!A:Q, 17) * VLOOKUP(AA404, NPC_Scaling_Values!A:N, 14),0)</f>
        <v>78</v>
      </c>
      <c r="Q404" s="6">
        <f>VLOOKUP(AA404, NPC_Scaling_Values!A:N, 9)</f>
        <v>2.4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330020.0</v>
      </c>
      <c r="AA404" s="1">
        <v>7014.0</v>
      </c>
      <c r="AB404" s="1">
        <v>7414.0</v>
      </c>
      <c r="AC404" s="8">
        <v>0.0</v>
      </c>
    </row>
    <row r="405">
      <c r="A405" s="1" t="s">
        <v>145</v>
      </c>
      <c r="B405" s="1" t="s">
        <v>160</v>
      </c>
      <c r="C405" s="5">
        <f>ROUND( VLOOKUP(Z405, NPC_Raw_Data!A:D, 4)*VLOOKUP(AA405, NPC_Scaling_Values!A:C, 3) ,0)</f>
        <v>145</v>
      </c>
      <c r="D405" s="5">
        <f>ROUND( VLOOKUP(Z405, NPC_Raw_Data!A:E, 5)*VLOOKUP(AA405, NPC_Scaling_Values!A:D, 4),0)</f>
        <v>1</v>
      </c>
      <c r="E405" s="5">
        <f>ROUND( VLOOKUP(Z405, NPC_Raw_Data!A:L, 6) * VLOOKUP(AA405, NPC_Scaling_Values!A:N, 5),0)</f>
        <v>552</v>
      </c>
      <c r="F405" s="5">
        <f>ROUND( VLOOKUP(Z405, NPC_Raw_Data!A:L, 7) * VLOOKUP(AA405, NPC_Scaling_Values!A:N, 6),0)</f>
        <v>486</v>
      </c>
      <c r="G405" s="5">
        <f>ROUND( VLOOKUP(Z405, NPC_Raw_Data!A:L, 8) * VLOOKUP(AA405, NPC_Scaling_Values!A:N, 7),0)</f>
        <v>456</v>
      </c>
      <c r="H405" s="5">
        <f>ROUND( VLOOKUP(Z405, NPC_Raw_Data!A:L, 9) * VLOOKUP(AA405, NPC_Scaling_Values!A:N, 8),0)</f>
        <v>486</v>
      </c>
      <c r="I405" s="5">
        <v>25.0</v>
      </c>
      <c r="J405" s="5">
        <v>0.0</v>
      </c>
      <c r="K405" s="5">
        <v>0.0</v>
      </c>
      <c r="L405" s="5">
        <f>ROUND( VLOOKUP(Z405, NPC_Raw_Data!A:O, 13),0)</f>
        <v>999</v>
      </c>
      <c r="M405" s="5">
        <f>ROUND( VLOOKUP(Z405, NPC_Raw_Data!A:O, 14),0)</f>
        <v>999</v>
      </c>
      <c r="N405" s="5">
        <f>ROUND( VLOOKUP(Z405, NPC_Raw_Data!A:O, 15),0)</f>
        <v>999</v>
      </c>
      <c r="O405" s="5">
        <f>ROUND( VLOOKUP(Z405, NPC_Raw_Data!A:Q, 16) * VLOOKUP(AA405, NPC_Scaling_Values!A:N, 14),0)</f>
        <v>195</v>
      </c>
      <c r="P405" s="2">
        <f>ROUND( VLOOKUP(Z405, NPC_Raw_Data!A:Q, 17) * VLOOKUP(AA405, NPC_Scaling_Values!A:N, 14),0)</f>
        <v>78</v>
      </c>
      <c r="Q405" s="6">
        <f>VLOOKUP(AA405, NPC_Scaling_Values!A:N, 9)</f>
        <v>2.4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330070.0</v>
      </c>
      <c r="AA405" s="1">
        <v>7014.0</v>
      </c>
      <c r="AB405" s="1">
        <v>7402.0</v>
      </c>
      <c r="AC405" s="8">
        <v>0.0</v>
      </c>
    </row>
    <row r="406">
      <c r="A406" s="1" t="s">
        <v>308</v>
      </c>
      <c r="B406" s="1" t="s">
        <v>32</v>
      </c>
      <c r="C406" s="5">
        <f>ROUND( VLOOKUP(Z406, NPC_Raw_Data!A:D, 4)*VLOOKUP(AA406, NPC_Scaling_Values!A:C, 3) ,0)</f>
        <v>3200</v>
      </c>
      <c r="D406" s="5">
        <f>ROUND( VLOOKUP(Z406, NPC_Raw_Data!A:E, 5)*VLOOKUP(AA406, NPC_Scaling_Values!A:D, 4),0)</f>
        <v>20000</v>
      </c>
      <c r="E406" s="5">
        <f>ROUND( VLOOKUP(Z406, NPC_Raw_Data!A:L, 6) * VLOOKUP(AA406, NPC_Scaling_Values!A:N, 5),0)</f>
        <v>624</v>
      </c>
      <c r="F406" s="5">
        <f>ROUND( VLOOKUP(Z406, NPC_Raw_Data!A:L, 7) * VLOOKUP(AA406, NPC_Scaling_Values!A:N, 6),0)</f>
        <v>480</v>
      </c>
      <c r="G406" s="5">
        <f>ROUND( VLOOKUP(Z406, NPC_Raw_Data!A:L, 8) * VLOOKUP(AA406, NPC_Scaling_Values!A:N, 7),0)</f>
        <v>528</v>
      </c>
      <c r="H406" s="5">
        <f>ROUND( VLOOKUP(Z406, NPC_Raw_Data!A:L, 9) * VLOOKUP(AA406, NPC_Scaling_Values!A:N, 8),0)</f>
        <v>576</v>
      </c>
      <c r="I406" s="5">
        <v>0.0</v>
      </c>
      <c r="J406" s="5">
        <v>-4.0</v>
      </c>
      <c r="K406" s="5">
        <v>3.0</v>
      </c>
      <c r="L406" s="5">
        <f>ROUND( VLOOKUP(Z406, NPC_Raw_Data!A:O, 13),0)</f>
        <v>256</v>
      </c>
      <c r="M406" s="5">
        <f>ROUND( VLOOKUP(Z406, NPC_Raw_Data!A:O, 14),0)</f>
        <v>256</v>
      </c>
      <c r="N406" s="5">
        <f>ROUND( VLOOKUP(Z406, NPC_Raw_Data!A:O, 15),0)</f>
        <v>94</v>
      </c>
      <c r="O406" s="5">
        <f>ROUND( VLOOKUP(Z406, NPC_Raw_Data!A:Q, 16) * VLOOKUP(AA406, NPC_Scaling_Values!A:N, 14),0)</f>
        <v>195</v>
      </c>
      <c r="P406" s="2">
        <f>ROUND( VLOOKUP(Z406, NPC_Raw_Data!A:Q, 17) * VLOOKUP(AA406, NPC_Scaling_Values!A:N, 14),0)</f>
        <v>78</v>
      </c>
      <c r="Q406" s="6">
        <f>VLOOKUP(AA406, NPC_Scaling_Values!A:N, 9)</f>
        <v>2.4</v>
      </c>
      <c r="R406" s="1">
        <v>1.1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411000.0</v>
      </c>
      <c r="AA406" s="1">
        <v>7014.0</v>
      </c>
      <c r="AB406" s="1">
        <v>7414.0</v>
      </c>
      <c r="AC406" s="10">
        <v>5151.0</v>
      </c>
    </row>
    <row r="407">
      <c r="A407" s="1" t="s">
        <v>309</v>
      </c>
      <c r="B407" s="1" t="s">
        <v>30</v>
      </c>
      <c r="C407" s="5">
        <f>ROUND( VLOOKUP(Z407, NPC_Raw_Data!A:D, 4)*VLOOKUP(AA407, NPC_Scaling_Values!A:C, 3) ,0)</f>
        <v>213</v>
      </c>
      <c r="D407" s="5">
        <f>ROUND( VLOOKUP(Z407, NPC_Raw_Data!A:E, 5)*VLOOKUP(AA407, NPC_Scaling_Values!A:D, 4),0)</f>
        <v>400</v>
      </c>
      <c r="E407" s="5">
        <f>ROUND( VLOOKUP(Z407, NPC_Raw_Data!A:L, 6) * VLOOKUP(AA407, NPC_Scaling_Values!A:N, 5),0)</f>
        <v>642</v>
      </c>
      <c r="F407" s="5">
        <f>ROUND( VLOOKUP(Z407, NPC_Raw_Data!A:L, 7) * VLOOKUP(AA407, NPC_Scaling_Values!A:N, 6),0)</f>
        <v>333</v>
      </c>
      <c r="G407" s="5">
        <f>ROUND( VLOOKUP(Z407, NPC_Raw_Data!A:L, 8) * VLOOKUP(AA407, NPC_Scaling_Values!A:N, 7),0)</f>
        <v>333</v>
      </c>
      <c r="H407" s="5">
        <f>ROUND( VLOOKUP(Z407, NPC_Raw_Data!A:L, 9) * VLOOKUP(AA407, NPC_Scaling_Values!A:N, 8),0)</f>
        <v>333</v>
      </c>
      <c r="I407" s="5">
        <v>25.0</v>
      </c>
      <c r="J407" s="5">
        <v>-25.0</v>
      </c>
      <c r="K407" s="5">
        <v>0.0</v>
      </c>
      <c r="L407" s="5">
        <f>ROUND( VLOOKUP(Z407, NPC_Raw_Data!A:O, 13),0)</f>
        <v>180</v>
      </c>
      <c r="M407" s="5">
        <f>ROUND( VLOOKUP(Z407, NPC_Raw_Data!A:O, 14),0)</f>
        <v>180</v>
      </c>
      <c r="N407" s="5">
        <f>ROUND( VLOOKUP(Z407, NPC_Raw_Data!A:O, 15),0)</f>
        <v>220</v>
      </c>
      <c r="O407" s="5">
        <f>ROUND( VLOOKUP(Z407, NPC_Raw_Data!A:Q, 16) * VLOOKUP(AA407, NPC_Scaling_Values!A:N, 14),0)</f>
        <v>98</v>
      </c>
      <c r="P407" s="2">
        <f>ROUND( VLOOKUP(Z407, NPC_Raw_Data!A:Q, 17) * VLOOKUP(AA407, NPC_Scaling_Values!A:N, 14),0)</f>
        <v>78</v>
      </c>
      <c r="Q407" s="6">
        <f>VLOOKUP(AA407, NPC_Scaling_Values!A:N, 9)</f>
        <v>2.4</v>
      </c>
      <c r="R407" s="1">
        <v>1.3</v>
      </c>
      <c r="S407" s="1">
        <v>6.0</v>
      </c>
      <c r="T407" s="7" t="b">
        <v>0</v>
      </c>
      <c r="U407" s="7" t="b">
        <v>0</v>
      </c>
      <c r="V407" s="7" t="b">
        <v>0</v>
      </c>
      <c r="Z407" s="1">
        <v>280000.0</v>
      </c>
      <c r="AA407" s="1">
        <v>7014.0</v>
      </c>
      <c r="AB407" s="1">
        <v>7414.0</v>
      </c>
      <c r="AC407" s="8">
        <v>0.0</v>
      </c>
    </row>
    <row r="408">
      <c r="A408" s="1" t="s">
        <v>303</v>
      </c>
      <c r="B408" s="1" t="s">
        <v>77</v>
      </c>
      <c r="C408" s="5">
        <f>ROUND( VLOOKUP(Z408, NPC_Raw_Data!A:D, 4)*VLOOKUP(AA408, NPC_Scaling_Values!A:C, 3) ,0)</f>
        <v>279</v>
      </c>
      <c r="D408" s="5">
        <f>ROUND( VLOOKUP(Z408, NPC_Raw_Data!A:E, 5)*VLOOKUP(AA408, NPC_Scaling_Values!A:D, 4),0)</f>
        <v>900</v>
      </c>
      <c r="E408" s="5">
        <f>ROUND( VLOOKUP(Z408, NPC_Raw_Data!A:L, 6) * VLOOKUP(AA408, NPC_Scaling_Values!A:N, 5),0)</f>
        <v>645</v>
      </c>
      <c r="F408" s="5">
        <f>ROUND( VLOOKUP(Z408, NPC_Raw_Data!A:L, 7) * VLOOKUP(AA408, NPC_Scaling_Values!A:N, 6),0)</f>
        <v>515</v>
      </c>
      <c r="G408" s="5">
        <f>ROUND( VLOOKUP(Z408, NPC_Raw_Data!A:L, 8) * VLOOKUP(AA408, NPC_Scaling_Values!A:N, 7),0)</f>
        <v>515</v>
      </c>
      <c r="H408" s="5">
        <f>ROUND( VLOOKUP(Z408, NPC_Raw_Data!A:L, 9) * VLOOKUP(AA408, NPC_Scaling_Values!A:N, 8),0)</f>
        <v>1290</v>
      </c>
      <c r="I408" s="5">
        <v>25.0</v>
      </c>
      <c r="J408" s="5">
        <v>-60.0</v>
      </c>
      <c r="K408" s="5">
        <v>0.0</v>
      </c>
      <c r="L408" s="5">
        <f>ROUND( VLOOKUP(Z408, NPC_Raw_Data!A:O, 13),0)</f>
        <v>999</v>
      </c>
      <c r="M408" s="5">
        <f>ROUND( VLOOKUP(Z408, NPC_Raw_Data!A:O, 14),0)</f>
        <v>999</v>
      </c>
      <c r="N408" s="5">
        <f>ROUND( VLOOKUP(Z408, NPC_Raw_Data!A:O, 15),0)</f>
        <v>999</v>
      </c>
      <c r="O408" s="5">
        <f>ROUND( VLOOKUP(Z408, NPC_Raw_Data!A:Q, 16) * VLOOKUP(AA408, NPC_Scaling_Values!A:N, 14),0)</f>
        <v>262</v>
      </c>
      <c r="P408" s="2">
        <f>ROUND( VLOOKUP(Z408, NPC_Raw_Data!A:Q, 17) * VLOOKUP(AA408, NPC_Scaling_Values!A:N, 14),0)</f>
        <v>66</v>
      </c>
      <c r="Q408" s="6">
        <f>VLOOKUP(AA408, NPC_Scaling_Values!A:N, 9)</f>
        <v>2.1</v>
      </c>
      <c r="R408" s="1">
        <v>3.0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238001.0</v>
      </c>
      <c r="AA408" s="1">
        <v>7011.0</v>
      </c>
      <c r="AB408" s="1">
        <v>7411.0</v>
      </c>
      <c r="AC408" s="8">
        <v>0.0</v>
      </c>
    </row>
    <row r="409">
      <c r="A409" s="1" t="s">
        <v>253</v>
      </c>
      <c r="B409" s="1" t="s">
        <v>30</v>
      </c>
      <c r="C409" s="5">
        <f>ROUND( VLOOKUP(Z409, NPC_Raw_Data!A:D, 4)*VLOOKUP(AA409, NPC_Scaling_Values!A:C, 3) ,0)</f>
        <v>640</v>
      </c>
      <c r="D409" s="5">
        <f>ROUND( VLOOKUP(Z409, NPC_Raw_Data!A:E, 5)*VLOOKUP(AA409, NPC_Scaling_Values!A:D, 4),0)</f>
        <v>1000</v>
      </c>
      <c r="E409" s="5">
        <f>ROUND( VLOOKUP(Z409, NPC_Raw_Data!A:L, 6) * VLOOKUP(AA409, NPC_Scaling_Values!A:N, 5),0)</f>
        <v>744</v>
      </c>
      <c r="F409" s="5">
        <f>ROUND( VLOOKUP(Z409, NPC_Raw_Data!A:L, 7) * VLOOKUP(AA409, NPC_Scaling_Values!A:N, 6),0)</f>
        <v>714</v>
      </c>
      <c r="G409" s="5">
        <f>ROUND( VLOOKUP(Z409, NPC_Raw_Data!A:L, 8) * VLOOKUP(AA409, NPC_Scaling_Values!A:N, 7),0)</f>
        <v>534</v>
      </c>
      <c r="H409" s="5">
        <f>ROUND( VLOOKUP(Z409, NPC_Raw_Data!A:L, 9) * VLOOKUP(AA409, NPC_Scaling_Values!A:N, 8),0)</f>
        <v>102</v>
      </c>
      <c r="I409" s="5">
        <v>25.0</v>
      </c>
      <c r="J409" s="5">
        <v>-30.0</v>
      </c>
      <c r="K409" s="5">
        <v>0.0</v>
      </c>
      <c r="L409" s="5">
        <f>ROUND( VLOOKUP(Z409, NPC_Raw_Data!A:O, 13),0)</f>
        <v>75</v>
      </c>
      <c r="M409" s="5">
        <f>ROUND( VLOOKUP(Z409, NPC_Raw_Data!A:O, 14),0)</f>
        <v>75</v>
      </c>
      <c r="N409" s="5">
        <f>ROUND( VLOOKUP(Z409, NPC_Raw_Data!A:O, 15),0)</f>
        <v>999</v>
      </c>
      <c r="O409" s="5">
        <f>ROUND( VLOOKUP(Z409, NPC_Raw_Data!A:Q, 16) * VLOOKUP(AA409, NPC_Scaling_Values!A:N, 14),0)</f>
        <v>195</v>
      </c>
      <c r="P409" s="2">
        <f>ROUND( VLOOKUP(Z409, NPC_Raw_Data!A:Q, 17) * VLOOKUP(AA409, NPC_Scaling_Values!A:N, 14),0)</f>
        <v>78</v>
      </c>
      <c r="Q409" s="6">
        <f>VLOOKUP(AA409, NPC_Scaling_Values!A:N, 9)</f>
        <v>2.4</v>
      </c>
      <c r="R409" s="1">
        <v>3.0</v>
      </c>
      <c r="S409" s="1">
        <v>-1.0</v>
      </c>
      <c r="T409" s="7" t="b">
        <v>0</v>
      </c>
      <c r="U409" s="7" t="b">
        <v>0</v>
      </c>
      <c r="V409" s="7" t="b">
        <v>0</v>
      </c>
      <c r="Z409" s="1">
        <v>346100.0</v>
      </c>
      <c r="AA409" s="1">
        <v>7014.0</v>
      </c>
      <c r="AB409" s="1">
        <v>7414.0</v>
      </c>
      <c r="AC409" s="8">
        <v>0.0</v>
      </c>
    </row>
    <row r="410">
      <c r="A410" s="2" t="s">
        <v>310</v>
      </c>
      <c r="B410" s="1" t="s">
        <v>32</v>
      </c>
      <c r="C410" s="5">
        <f>ROUND( VLOOKUP(Z410, NPC_Raw_Data!A:D, 4)*VLOOKUP(AA410, NPC_Scaling_Values!A:C, 3) ,0)</f>
        <v>560</v>
      </c>
      <c r="D410" s="5">
        <f>ROUND( VLOOKUP(Z410, NPC_Raw_Data!A:E, 5)*VLOOKUP(AA410, NPC_Scaling_Values!A:D, 4),0)</f>
        <v>1000</v>
      </c>
      <c r="E410" s="5">
        <f>ROUND( VLOOKUP(Z410, NPC_Raw_Data!A:L, 6) * VLOOKUP(AA410, NPC_Scaling_Values!A:N, 5),0)</f>
        <v>744</v>
      </c>
      <c r="F410" s="5">
        <f>ROUND( VLOOKUP(Z410, NPC_Raw_Data!A:L, 7) * VLOOKUP(AA410, NPC_Scaling_Values!A:N, 6),0)</f>
        <v>600</v>
      </c>
      <c r="G410" s="5">
        <f>ROUND( VLOOKUP(Z410, NPC_Raw_Data!A:L, 8) * VLOOKUP(AA410, NPC_Scaling_Values!A:N, 7),0)</f>
        <v>636</v>
      </c>
      <c r="H410" s="5">
        <f>ROUND( VLOOKUP(Z410, NPC_Raw_Data!A:L, 9) * VLOOKUP(AA410, NPC_Scaling_Values!A:N, 8),0)</f>
        <v>1503</v>
      </c>
      <c r="I410" s="5">
        <v>25.0</v>
      </c>
      <c r="J410" s="5">
        <v>-35.0</v>
      </c>
      <c r="K410" s="5">
        <v>20.0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14),0)</f>
        <v>312</v>
      </c>
      <c r="P410" s="2">
        <f>ROUND( VLOOKUP(Z410, NPC_Raw_Data!A:Q, 17) * VLOOKUP(AA410, NPC_Scaling_Values!A:N, 14),0)</f>
        <v>78</v>
      </c>
      <c r="Q410" s="6">
        <f>VLOOKUP(AA410, NPC_Scaling_Values!A:N, 9)</f>
        <v>2.4</v>
      </c>
      <c r="R410" s="1">
        <v>1.1</v>
      </c>
      <c r="S410" s="1">
        <v>-1.0</v>
      </c>
      <c r="T410" s="7" t="b">
        <v>0</v>
      </c>
      <c r="U410" s="7" t="b">
        <v>0</v>
      </c>
      <c r="V410" s="7" t="b">
        <v>0</v>
      </c>
      <c r="Z410" s="1">
        <v>412000.0</v>
      </c>
      <c r="AA410" s="1">
        <v>7014.0</v>
      </c>
      <c r="AB410" s="1">
        <v>7414.0</v>
      </c>
      <c r="AC410" s="8">
        <v>0.0</v>
      </c>
    </row>
    <row r="411">
      <c r="A411" s="2" t="s">
        <v>311</v>
      </c>
      <c r="B411" s="1" t="s">
        <v>32</v>
      </c>
      <c r="C411" s="5">
        <f>ROUND( VLOOKUP(Z411, NPC_Raw_Data!A:D, 4)*VLOOKUP(AA411, NPC_Scaling_Values!A:C, 3) ,0)</f>
        <v>560</v>
      </c>
      <c r="D411" s="5">
        <f>ROUND( VLOOKUP(Z411, NPC_Raw_Data!A:E, 5)*VLOOKUP(AA411, NPC_Scaling_Values!A:D, 4),0)</f>
        <v>1000</v>
      </c>
      <c r="E411" s="5">
        <f>ROUND( VLOOKUP(Z411, NPC_Raw_Data!A:L, 6) * VLOOKUP(AA411, NPC_Scaling_Values!A:N, 5),0)</f>
        <v>744</v>
      </c>
      <c r="F411" s="5">
        <f>ROUND( VLOOKUP(Z411, NPC_Raw_Data!A:L, 7) * VLOOKUP(AA411, NPC_Scaling_Values!A:N, 6),0)</f>
        <v>600</v>
      </c>
      <c r="G411" s="5">
        <f>ROUND( VLOOKUP(Z411, NPC_Raw_Data!A:L, 8) * VLOOKUP(AA411, NPC_Scaling_Values!A:N, 7),0)</f>
        <v>636</v>
      </c>
      <c r="H411" s="5">
        <f>ROUND( VLOOKUP(Z411, NPC_Raw_Data!A:L, 9) * VLOOKUP(AA411, NPC_Scaling_Values!A:N, 8),0)</f>
        <v>1503</v>
      </c>
      <c r="I411" s="5">
        <v>25.0</v>
      </c>
      <c r="J411" s="5">
        <v>-35.0</v>
      </c>
      <c r="K411" s="5">
        <v>20.0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14),0)</f>
        <v>312</v>
      </c>
      <c r="P411" s="2">
        <f>ROUND( VLOOKUP(Z411, NPC_Raw_Data!A:Q, 17) * VLOOKUP(AA411, NPC_Scaling_Values!A:N, 14),0)</f>
        <v>78</v>
      </c>
      <c r="Q411" s="6">
        <f>VLOOKUP(AA411, NPC_Scaling_Values!A:N, 9)</f>
        <v>2.4</v>
      </c>
      <c r="R411" s="1">
        <v>1.1</v>
      </c>
      <c r="S411" s="1">
        <v>-1.0</v>
      </c>
      <c r="T411" s="7" t="b">
        <v>0</v>
      </c>
      <c r="U411" s="7" t="b">
        <v>0</v>
      </c>
      <c r="V411" s="7" t="b">
        <v>0</v>
      </c>
      <c r="Z411" s="1">
        <v>412001.0</v>
      </c>
      <c r="AA411" s="1">
        <v>7014.0</v>
      </c>
      <c r="AB411" s="1">
        <v>7414.0</v>
      </c>
      <c r="AC411" s="8">
        <v>7100.0</v>
      </c>
    </row>
    <row r="412">
      <c r="A412" s="1" t="s">
        <v>312</v>
      </c>
      <c r="B412" s="1" t="s">
        <v>35</v>
      </c>
      <c r="C412" s="5">
        <f>ROUND( VLOOKUP(Z412, NPC_Raw_Data!A:D, 4)*VLOOKUP(AA412, NPC_Scaling_Values!A:C, 3) ,0)</f>
        <v>143</v>
      </c>
      <c r="D412" s="5">
        <f>ROUND( VLOOKUP(Z412, NPC_Raw_Data!A:E, 5)*VLOOKUP(AA412, NPC_Scaling_Values!A:D, 4),0)</f>
        <v>100</v>
      </c>
      <c r="E412" s="5">
        <f>ROUND( VLOOKUP(Z412, NPC_Raw_Data!A:L, 6) * VLOOKUP(AA412, NPC_Scaling_Values!A:N, 5),0)</f>
        <v>1500</v>
      </c>
      <c r="F412" s="5">
        <f>ROUND( VLOOKUP(Z412, NPC_Raw_Data!A:L, 7) * VLOOKUP(AA412, NPC_Scaling_Values!A:N, 6),0)</f>
        <v>488</v>
      </c>
      <c r="G412" s="5">
        <f>ROUND( VLOOKUP(Z412, NPC_Raw_Data!A:L, 8) * VLOOKUP(AA412, NPC_Scaling_Values!A:N, 7),0)</f>
        <v>75</v>
      </c>
      <c r="H412" s="5">
        <f>ROUND( VLOOKUP(Z412, NPC_Raw_Data!A:L, 9) * VLOOKUP(AA412, NPC_Scaling_Values!A:N, 8),0)</f>
        <v>488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14),0)</f>
        <v>111</v>
      </c>
      <c r="P412" s="2">
        <f>ROUND( VLOOKUP(Z412, NPC_Raw_Data!A:Q, 17) * VLOOKUP(AA412, NPC_Scaling_Values!A:N, 14),0)</f>
        <v>44</v>
      </c>
      <c r="Q412" s="6">
        <f>VLOOKUP(AA412, NPC_Scaling_Values!A:N, 9)</f>
        <v>1.375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320000.0</v>
      </c>
      <c r="AA412" s="1">
        <v>7004.0</v>
      </c>
      <c r="AB412" s="1">
        <v>7404.0</v>
      </c>
      <c r="AC412" s="8">
        <v>0.0</v>
      </c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Q413" s="6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50</v>
      </c>
      <c r="B2" s="1" t="s">
        <v>35</v>
      </c>
      <c r="C2" s="5">
        <f>ROUND( VLOOKUP(Z2, NPC_Raw_Data!A:D, 4)*VLOOKUP(AA2, NPC_Scaling_Values!A:C, 3)*VLOOKUP(AB2, NPC_Scaling_Values!A:C, 3),0)</f>
        <v>342</v>
      </c>
      <c r="D2" s="5">
        <f>ROUND( VLOOKUP(Z2, NPC_Raw_Data!A:E, 5) * VLOOKUP(AA2, NPC_Scaling_Values!A:D, 4) * VLOOKUP(AB2,NPC_Scaling_Values!A:D, 4) ,0)</f>
        <v>500</v>
      </c>
      <c r="E2" s="5">
        <f>ROUND( VLOOKUP(Z2, NPC_Raw_Data!A:L, 6) * VLOOKUP(AA2, NPC_Scaling_Values!A:N, 5)* VLOOKUP(AB2, NPC_Scaling_Values!A:N, 5) ,0)</f>
        <v>185</v>
      </c>
      <c r="F2" s="5">
        <f>ROUND( VLOOKUP(Z2, NPC_Raw_Data!A:L, 7) * VLOOKUP(AA2, NPC_Scaling_Values!A:N, 6) * VLOOKUP(AB2,NPC_Scaling_Values!A:N, 6) ,0)</f>
        <v>139</v>
      </c>
      <c r="G2" s="5">
        <f>ROUND( VLOOKUP(Z2, NPC_Raw_Data!A:L, 8) * VLOOKUP(AA2, NPC_Scaling_Values!A:N, 7) * VLOOKUP(AB2, NPC_Scaling_Values!A:N, 7),0)</f>
        <v>111</v>
      </c>
      <c r="H2" s="5">
        <f>ROUND( VLOOKUP(Z2, NPC_Raw_Data!A:L, 9) * VLOOKUP(AA2, NPC_Scaling_Values!A:N, 8)* VLOOKUP(AB2, NPC_Scaling_Values!A:N, 8) ,0)</f>
        <v>139</v>
      </c>
      <c r="I2" s="5">
        <v>-25.0</v>
      </c>
      <c r="J2" s="5">
        <v>0.0</v>
      </c>
      <c r="K2" s="5">
        <v>0.0</v>
      </c>
      <c r="L2" s="5">
        <f>ROUND( VLOOKUP(Z2, NPC_Raw_Data!A:O, 13),0)</f>
        <v>190</v>
      </c>
      <c r="M2" s="5">
        <f>ROUND( VLOOKUP(Z2, NPC_Raw_Data!A:O, 14),0)</f>
        <v>190</v>
      </c>
      <c r="N2" s="5">
        <f>ROUND( VLOOKUP(Z2, NPC_Raw_Data!A:O, 15),0)</f>
        <v>60</v>
      </c>
      <c r="O2" s="5">
        <f>ROUND( VLOOKUP(Z2, NPC_Raw_Data!A:Q, 16) * VLOOKUP(AA2, NPC_Scaling_Values!A:N, 14)* VLOOKUP(AB2, NPC_Scaling_Values!A:N, 14),0)</f>
        <v>205</v>
      </c>
      <c r="P2" s="2">
        <f>ROUND( VLOOKUP(Z2, NPC_Raw_Data!A:Q, 17) * VLOOKUP(AA2, NPC_Scaling_Values!A:N, 14) * VLOOKUP(AB2, NPC_Scaling_Values!A:N, 14) ,0)</f>
        <v>82</v>
      </c>
      <c r="Q2" s="6">
        <f> VLOOKUP(AA2, NPC_Scaling_Values!A:N, 9) * VLOOKUP(AB2, NPC_Scaling_Values!A:N, 9)</f>
        <v>2.98375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120000.0</v>
      </c>
      <c r="AA2" s="1">
        <v>7004.0</v>
      </c>
      <c r="AB2" s="1">
        <v>7404.0</v>
      </c>
      <c r="AC2" s="8">
        <v>0.0</v>
      </c>
    </row>
    <row r="3">
      <c r="A3" s="1" t="s">
        <v>50</v>
      </c>
      <c r="B3" s="1" t="s">
        <v>51</v>
      </c>
      <c r="C3" s="5">
        <f>ROUND( VLOOKUP(Z3, NPC_Raw_Data!A:D, 4)*VLOOKUP(AA3, NPC_Scaling_Values!A:C, 3)*VLOOKUP(AB3, NPC_Scaling_Values!A:C, 3),0)</f>
        <v>208</v>
      </c>
      <c r="D3" s="5">
        <f>ROUND( VLOOKUP(Z3, NPC_Raw_Data!A:E, 5) * VLOOKUP(AA3, NPC_Scaling_Values!A:D, 4) * VLOOKUP(AB3,NPC_Scaling_Values!A:D, 4) ,0)</f>
        <v>100</v>
      </c>
      <c r="E3" s="5">
        <f>ROUND( VLOOKUP(Z3, NPC_Raw_Data!A:L, 6) * VLOOKUP(AA3, NPC_Scaling_Values!A:N, 5)* VLOOKUP(AB3, NPC_Scaling_Values!A:N, 5) ,0)</f>
        <v>112</v>
      </c>
      <c r="F3" s="5">
        <f>ROUND( VLOOKUP(Z3, NPC_Raw_Data!A:L, 7) * VLOOKUP(AA3, NPC_Scaling_Values!A:N, 6) * VLOOKUP(AB3,NPC_Scaling_Values!A:N, 6) ,0)</f>
        <v>84</v>
      </c>
      <c r="G3" s="5">
        <f>ROUND( VLOOKUP(Z3, NPC_Raw_Data!A:L, 8) * VLOOKUP(AA3, NPC_Scaling_Values!A:N, 7) * VLOOKUP(AB3, NPC_Scaling_Values!A:N, 7),0)</f>
        <v>67</v>
      </c>
      <c r="H3" s="5">
        <f>ROUND( VLOOKUP(Z3, NPC_Raw_Data!A:L, 9) * VLOOKUP(AA3, NPC_Scaling_Values!A:N, 8)* VLOOKUP(AB3, NPC_Scaling_Values!A:N, 8) ,0)</f>
        <v>84</v>
      </c>
      <c r="I3" s="5">
        <v>-25.0</v>
      </c>
      <c r="J3" s="5">
        <v>0.0</v>
      </c>
      <c r="K3" s="5">
        <v>0.0</v>
      </c>
      <c r="L3" s="5">
        <f>ROUND( VLOOKUP(Z3, NPC_Raw_Data!A:O, 13),0)</f>
        <v>190</v>
      </c>
      <c r="M3" s="5">
        <f>ROUND( VLOOKUP(Z3, NPC_Raw_Data!A:O, 14),0)</f>
        <v>190</v>
      </c>
      <c r="N3" s="5">
        <f>ROUND( VLOOKUP(Z3, NPC_Raw_Data!A:O, 15),0)</f>
        <v>60</v>
      </c>
      <c r="O3" s="5">
        <f>ROUND( VLOOKUP(Z3, NPC_Raw_Data!A:Q, 16) * VLOOKUP(AA3, NPC_Scaling_Values!A:N, 14)* VLOOKUP(AB3, NPC_Scaling_Values!A:N, 14),0)</f>
        <v>203</v>
      </c>
      <c r="P3" s="2">
        <f>ROUND( VLOOKUP(Z3, NPC_Raw_Data!A:Q, 17) * VLOOKUP(AA3, NPC_Scaling_Values!A:N, 14) * VLOOKUP(AB3, NPC_Scaling_Values!A:N, 14) ,0)</f>
        <v>81</v>
      </c>
      <c r="Q3" s="6">
        <f> VLOOKUP(AA3, NPC_Scaling_Values!A:N, 9) * VLOOKUP(AB3, NPC_Scaling_Values!A:N, 9)</f>
        <v>2.59875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120100.0</v>
      </c>
      <c r="AA3" s="1">
        <v>7002.0</v>
      </c>
      <c r="AB3" s="1">
        <v>7402.0</v>
      </c>
      <c r="AC3" s="8">
        <v>0.0</v>
      </c>
    </row>
    <row r="4">
      <c r="A4" s="9" t="s">
        <v>50</v>
      </c>
      <c r="B4" s="1" t="s">
        <v>27</v>
      </c>
      <c r="C4" s="5">
        <f>ROUND( VLOOKUP(Z4, NPC_Raw_Data!A:D, 4)*VLOOKUP(AA4, NPC_Scaling_Values!A:C, 3)*VLOOKUP(AB4, NPC_Scaling_Values!A:C, 3),0)</f>
        <v>240</v>
      </c>
      <c r="D4" s="5">
        <f>ROUND( VLOOKUP(Z4, NPC_Raw_Data!A:E, 5) * VLOOKUP(AA4, NPC_Scaling_Values!A:D, 4) * VLOOKUP(AB4,NPC_Scaling_Values!A:D, 4) ,0)</f>
        <v>100</v>
      </c>
      <c r="E4" s="5">
        <f>ROUND( VLOOKUP(Z4, NPC_Raw_Data!A:L, 6) * VLOOKUP(AA4, NPC_Scaling_Values!A:N, 5)* VLOOKUP(AB4, NPC_Scaling_Values!A:N, 5) ,0)</f>
        <v>136</v>
      </c>
      <c r="F4" s="5">
        <f>ROUND( VLOOKUP(Z4, NPC_Raw_Data!A:L, 7) * VLOOKUP(AA4, NPC_Scaling_Values!A:N, 6) * VLOOKUP(AB4,NPC_Scaling_Values!A:N, 6) ,0)</f>
        <v>102</v>
      </c>
      <c r="G4" s="5">
        <f>ROUND( VLOOKUP(Z4, NPC_Raw_Data!A:L, 8) * VLOOKUP(AA4, NPC_Scaling_Values!A:N, 7) * VLOOKUP(AB4, NPC_Scaling_Values!A:N, 7),0)</f>
        <v>82</v>
      </c>
      <c r="H4" s="5">
        <f>ROUND( VLOOKUP(Z4, NPC_Raw_Data!A:L, 9) * VLOOKUP(AA4, NPC_Scaling_Values!A:N, 8)* VLOOKUP(AB4, NPC_Scaling_Values!A:N, 8) ,0)</f>
        <v>102</v>
      </c>
      <c r="I4" s="5">
        <v>-25.0</v>
      </c>
      <c r="J4" s="5">
        <v>0.0</v>
      </c>
      <c r="K4" s="5">
        <v>0.0</v>
      </c>
      <c r="L4" s="5">
        <f>ROUND( VLOOKUP(Z4, NPC_Raw_Data!A:O, 13),0)</f>
        <v>190</v>
      </c>
      <c r="M4" s="5">
        <f>ROUND( VLOOKUP(Z4, NPC_Raw_Data!A:O, 14),0)</f>
        <v>190</v>
      </c>
      <c r="N4" s="5">
        <f>ROUND( VLOOKUP(Z4, NPC_Raw_Data!A:O, 15),0)</f>
        <v>60</v>
      </c>
      <c r="O4" s="5">
        <f>ROUND( VLOOKUP(Z4, NPC_Raw_Data!A:Q, 16) * VLOOKUP(AA4, NPC_Scaling_Values!A:N, 14)* VLOOKUP(AB4, NPC_Scaling_Values!A:N, 14),0)</f>
        <v>201</v>
      </c>
      <c r="P4" s="2">
        <f>ROUND( VLOOKUP(Z4, NPC_Raw_Data!A:Q, 17) * VLOOKUP(AA4, NPC_Scaling_Values!A:N, 14) * VLOOKUP(AB4, NPC_Scaling_Values!A:N, 14) ,0)</f>
        <v>81</v>
      </c>
      <c r="Q4" s="6">
        <f> VLOOKUP(AA4, NPC_Scaling_Values!A:N, 9) * VLOOKUP(AB4, NPC_Scaling_Values!A:N, 9)</f>
        <v>2.7875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120101.0</v>
      </c>
      <c r="AA4" s="1">
        <v>7003.0</v>
      </c>
      <c r="AB4" s="1">
        <v>7403.0</v>
      </c>
      <c r="AC4" s="8">
        <v>0.0</v>
      </c>
    </row>
    <row r="5">
      <c r="A5" s="1" t="s">
        <v>79</v>
      </c>
      <c r="B5" s="1" t="s">
        <v>35</v>
      </c>
      <c r="C5" s="5">
        <f>ROUND( VLOOKUP(Z5, NPC_Raw_Data!A:D, 4)*VLOOKUP(AA5, NPC_Scaling_Values!A:C, 3)*VLOOKUP(AB5, NPC_Scaling_Values!A:C, 3),0)</f>
        <v>273</v>
      </c>
      <c r="D5" s="5">
        <f>ROUND( VLOOKUP(Z5, NPC_Raw_Data!A:E, 5) * VLOOKUP(AA5, NPC_Scaling_Values!A:D, 4) * VLOOKUP(AB5,NPC_Scaling_Values!A:D, 4) ,0)</f>
        <v>300</v>
      </c>
      <c r="E5" s="5">
        <f>ROUND( VLOOKUP(Z5, NPC_Raw_Data!A:L, 6) * VLOOKUP(AA5, NPC_Scaling_Values!A:N, 5)* VLOOKUP(AB5, NPC_Scaling_Values!A:N, 5) ,0)</f>
        <v>175</v>
      </c>
      <c r="F5" s="5">
        <f>ROUND( VLOOKUP(Z5, NPC_Raw_Data!A:L, 7) * VLOOKUP(AA5, NPC_Scaling_Values!A:N, 6) * VLOOKUP(AB5,NPC_Scaling_Values!A:N, 6) ,0)</f>
        <v>131</v>
      </c>
      <c r="G5" s="5">
        <f>ROUND( VLOOKUP(Z5, NPC_Raw_Data!A:L, 8) * VLOOKUP(AA5, NPC_Scaling_Values!A:N, 7) * VLOOKUP(AB5, NPC_Scaling_Values!A:N, 7),0)</f>
        <v>105</v>
      </c>
      <c r="H5" s="5">
        <f>ROUND( VLOOKUP(Z5, NPC_Raw_Data!A:L, 9) * VLOOKUP(AA5, NPC_Scaling_Values!A:N, 8)* VLOOKUP(AB5, NPC_Scaling_Values!A:N, 8) ,0)</f>
        <v>131</v>
      </c>
      <c r="I5" s="5">
        <v>-25.0</v>
      </c>
      <c r="J5" s="5">
        <v>0.0</v>
      </c>
      <c r="K5" s="5">
        <v>0.0</v>
      </c>
      <c r="L5" s="5">
        <f>ROUND( VLOOKUP(Z5, NPC_Raw_Data!A:O, 13),0)</f>
        <v>190</v>
      </c>
      <c r="M5" s="5">
        <f>ROUND( VLOOKUP(Z5, NPC_Raw_Data!A:O, 14),0)</f>
        <v>190</v>
      </c>
      <c r="N5" s="5">
        <f>ROUND( VLOOKUP(Z5, NPC_Raw_Data!A:O, 15),0)</f>
        <v>60</v>
      </c>
      <c r="O5" s="5">
        <f>ROUND( VLOOKUP(Z5, NPC_Raw_Data!A:Q, 16) * VLOOKUP(AA5, NPC_Scaling_Values!A:N, 14)* VLOOKUP(AB5, NPC_Scaling_Values!A:N, 14),0)</f>
        <v>205</v>
      </c>
      <c r="P5" s="2">
        <f>ROUND( VLOOKUP(Z5, NPC_Raw_Data!A:Q, 17) * VLOOKUP(AA5, NPC_Scaling_Values!A:N, 14) * VLOOKUP(AB5, NPC_Scaling_Values!A:N, 14) ,0)</f>
        <v>82</v>
      </c>
      <c r="Q5" s="6">
        <f> VLOOKUP(AA5, NPC_Scaling_Values!A:N, 9) * VLOOKUP(AB5, NPC_Scaling_Values!A:N, 9)</f>
        <v>2.98375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120102.0</v>
      </c>
      <c r="AA5" s="1">
        <v>7004.0</v>
      </c>
      <c r="AB5" s="1">
        <v>7404.0</v>
      </c>
      <c r="AC5" s="8">
        <v>0.0</v>
      </c>
    </row>
    <row r="6">
      <c r="A6" s="1" t="s">
        <v>50</v>
      </c>
      <c r="B6" s="1" t="s">
        <v>41</v>
      </c>
      <c r="C6" s="5">
        <f>ROUND( VLOOKUP(Z6, NPC_Raw_Data!A:D, 4)*VLOOKUP(AA6, NPC_Scaling_Values!A:C, 3)*VLOOKUP(AB6, NPC_Scaling_Values!A:C, 3),0)</f>
        <v>314</v>
      </c>
      <c r="D6" s="5">
        <f>ROUND( VLOOKUP(Z6, NPC_Raw_Data!A:E, 5) * VLOOKUP(AA6, NPC_Scaling_Values!A:D, 4) * VLOOKUP(AB6,NPC_Scaling_Values!A:D, 4) ,0)</f>
        <v>400</v>
      </c>
      <c r="E6" s="5">
        <f>ROUND( VLOOKUP(Z6, NPC_Raw_Data!A:L, 6) * VLOOKUP(AA6, NPC_Scaling_Values!A:N, 5)* VLOOKUP(AB6, NPC_Scaling_Values!A:N, 5) ,0)</f>
        <v>202</v>
      </c>
      <c r="F6" s="5">
        <f>ROUND( VLOOKUP(Z6, NPC_Raw_Data!A:L, 7) * VLOOKUP(AA6, NPC_Scaling_Values!A:N, 6) * VLOOKUP(AB6,NPC_Scaling_Values!A:N, 6) ,0)</f>
        <v>151</v>
      </c>
      <c r="G6" s="5">
        <f>ROUND( VLOOKUP(Z6, NPC_Raw_Data!A:L, 8) * VLOOKUP(AA6, NPC_Scaling_Values!A:N, 7) * VLOOKUP(AB6, NPC_Scaling_Values!A:N, 7),0)</f>
        <v>122</v>
      </c>
      <c r="H6" s="5">
        <f>ROUND( VLOOKUP(Z6, NPC_Raw_Data!A:L, 9) * VLOOKUP(AA6, NPC_Scaling_Values!A:N, 8)* VLOOKUP(AB6, NPC_Scaling_Values!A:N, 8) ,0)</f>
        <v>151</v>
      </c>
      <c r="I6" s="5">
        <v>-25.0</v>
      </c>
      <c r="J6" s="5">
        <v>0.0</v>
      </c>
      <c r="K6" s="5">
        <v>0.0</v>
      </c>
      <c r="L6" s="5">
        <f>ROUND( VLOOKUP(Z6, NPC_Raw_Data!A:O, 13),0)</f>
        <v>190</v>
      </c>
      <c r="M6" s="5">
        <f>ROUND( VLOOKUP(Z6, NPC_Raw_Data!A:O, 14),0)</f>
        <v>190</v>
      </c>
      <c r="N6" s="5">
        <f>ROUND( VLOOKUP(Z6, NPC_Raw_Data!A:O, 15),0)</f>
        <v>60</v>
      </c>
      <c r="O6" s="5">
        <f>ROUND( VLOOKUP(Z6, NPC_Raw_Data!A:Q, 16) * VLOOKUP(AA6, NPC_Scaling_Values!A:N, 14)* VLOOKUP(AB6, NPC_Scaling_Values!A:N, 14),0)</f>
        <v>232</v>
      </c>
      <c r="P6" s="2">
        <f>ROUND( VLOOKUP(Z6, NPC_Raw_Data!A:Q, 17) * VLOOKUP(AA6, NPC_Scaling_Values!A:N, 14) * VLOOKUP(AB6, NPC_Scaling_Values!A:N, 14) ,0)</f>
        <v>93</v>
      </c>
      <c r="Q6" s="6">
        <f> VLOOKUP(AA6, NPC_Scaling_Values!A:N, 9) * VLOOKUP(AB6, NPC_Scaling_Values!A:N, 9)</f>
        <v>3.336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120103.0</v>
      </c>
      <c r="AA6" s="1">
        <v>7014.0</v>
      </c>
      <c r="AB6" s="1">
        <v>7414.0</v>
      </c>
      <c r="AC6" s="8">
        <v>0.0</v>
      </c>
    </row>
    <row r="7">
      <c r="A7" s="1" t="s">
        <v>80</v>
      </c>
      <c r="B7" s="1" t="s">
        <v>35</v>
      </c>
      <c r="C7" s="5">
        <f>ROUND( VLOOKUP(Z7, NPC_Raw_Data!A:D, 4)*VLOOKUP(AA7, NPC_Scaling_Values!A:C, 3)*VLOOKUP(AB7, NPC_Scaling_Values!A:C, 3),0)</f>
        <v>273</v>
      </c>
      <c r="D7" s="5">
        <f>ROUND( VLOOKUP(Z7, NPC_Raw_Data!A:E, 5) * VLOOKUP(AA7, NPC_Scaling_Values!A:D, 4) * VLOOKUP(AB7,NPC_Scaling_Values!A:D, 4) ,0)</f>
        <v>300</v>
      </c>
      <c r="E7" s="5">
        <f>ROUND( VLOOKUP(Z7, NPC_Raw_Data!A:L, 6) * VLOOKUP(AA7, NPC_Scaling_Values!A:N, 5)* VLOOKUP(AB7, NPC_Scaling_Values!A:N, 5) ,0)</f>
        <v>175</v>
      </c>
      <c r="F7" s="5">
        <f>ROUND( VLOOKUP(Z7, NPC_Raw_Data!A:L, 7) * VLOOKUP(AA7, NPC_Scaling_Values!A:N, 6) * VLOOKUP(AB7,NPC_Scaling_Values!A:N, 6) ,0)</f>
        <v>131</v>
      </c>
      <c r="G7" s="5">
        <f>ROUND( VLOOKUP(Z7, NPC_Raw_Data!A:L, 8) * VLOOKUP(AA7, NPC_Scaling_Values!A:N, 7) * VLOOKUP(AB7, NPC_Scaling_Values!A:N, 7),0)</f>
        <v>105</v>
      </c>
      <c r="H7" s="5">
        <f>ROUND( VLOOKUP(Z7, NPC_Raw_Data!A:L, 9) * VLOOKUP(AA7, NPC_Scaling_Values!A:N, 8)* VLOOKUP(AB7, NPC_Scaling_Values!A:N, 8) ,0)</f>
        <v>131</v>
      </c>
      <c r="I7" s="5">
        <v>-25.0</v>
      </c>
      <c r="J7" s="5">
        <v>0.0</v>
      </c>
      <c r="K7" s="5">
        <v>0.0</v>
      </c>
      <c r="L7" s="5">
        <f>ROUND( VLOOKUP(Z7, NPC_Raw_Data!A:O, 13),0)</f>
        <v>190</v>
      </c>
      <c r="M7" s="5">
        <f>ROUND( VLOOKUP(Z7, NPC_Raw_Data!A:O, 14),0)</f>
        <v>190</v>
      </c>
      <c r="N7" s="5">
        <f>ROUND( VLOOKUP(Z7, NPC_Raw_Data!A:O, 15),0)</f>
        <v>60</v>
      </c>
      <c r="O7" s="5">
        <f>ROUND( VLOOKUP(Z7, NPC_Raw_Data!A:Q, 16) * VLOOKUP(AA7, NPC_Scaling_Values!A:N, 14)* VLOOKUP(AB7, NPC_Scaling_Values!A:N, 14),0)</f>
        <v>205</v>
      </c>
      <c r="P7" s="2">
        <f>ROUND( VLOOKUP(Z7, NPC_Raw_Data!A:Q, 17) * VLOOKUP(AA7, NPC_Scaling_Values!A:N, 14) * VLOOKUP(AB7, NPC_Scaling_Values!A:N, 14) ,0)</f>
        <v>82</v>
      </c>
      <c r="Q7" s="6">
        <f> VLOOKUP(AA7, NPC_Scaling_Values!A:N, 9) * VLOOKUP(AB7, NPC_Scaling_Values!A:N, 9)</f>
        <v>2.98375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120104.0</v>
      </c>
      <c r="AA7" s="1">
        <v>7004.0</v>
      </c>
      <c r="AB7" s="1">
        <v>7404.0</v>
      </c>
      <c r="AC7" s="10">
        <v>7100.0</v>
      </c>
    </row>
    <row r="8">
      <c r="A8" s="1" t="s">
        <v>85</v>
      </c>
      <c r="B8" s="1" t="s">
        <v>35</v>
      </c>
      <c r="C8" s="5">
        <f>ROUND( VLOOKUP(Z8, NPC_Raw_Data!A:D, 4)*VLOOKUP(AA8, NPC_Scaling_Values!A:C, 3)*VLOOKUP(AB8, NPC_Scaling_Values!A:C, 3),0)</f>
        <v>1691</v>
      </c>
      <c r="D8" s="5">
        <f>ROUND( VLOOKUP(Z8, NPC_Raw_Data!A:E, 5) * VLOOKUP(AA8, NPC_Scaling_Values!A:D, 4) * VLOOKUP(AB8,NPC_Scaling_Values!A:D, 4) ,0)</f>
        <v>5000</v>
      </c>
      <c r="E8" s="5">
        <f>ROUND( VLOOKUP(Z8, NPC_Raw_Data!A:L, 6) * VLOOKUP(AA8, NPC_Scaling_Values!A:N, 5)* VLOOKUP(AB8, NPC_Scaling_Values!A:N, 5) ,0)</f>
        <v>201</v>
      </c>
      <c r="F8" s="5">
        <f>ROUND( VLOOKUP(Z8, NPC_Raw_Data!A:L, 7) * VLOOKUP(AA8, NPC_Scaling_Values!A:N, 6) * VLOOKUP(AB8,NPC_Scaling_Values!A:N, 6) ,0)</f>
        <v>152</v>
      </c>
      <c r="G8" s="5">
        <f>ROUND( VLOOKUP(Z8, NPC_Raw_Data!A:L, 8) * VLOOKUP(AA8, NPC_Scaling_Values!A:N, 7) * VLOOKUP(AB8, NPC_Scaling_Values!A:N, 7),0)</f>
        <v>121</v>
      </c>
      <c r="H8" s="5">
        <f>ROUND( VLOOKUP(Z8, NPC_Raw_Data!A:L, 9) * VLOOKUP(AA8, NPC_Scaling_Values!A:N, 8)* VLOOKUP(AB8, NPC_Scaling_Values!A:N, 8) ,0)</f>
        <v>152</v>
      </c>
      <c r="I8" s="5">
        <v>-25.0</v>
      </c>
      <c r="J8" s="5">
        <v>0.0</v>
      </c>
      <c r="K8" s="5">
        <v>0.0</v>
      </c>
      <c r="L8" s="5">
        <f>ROUND( VLOOKUP(Z8, NPC_Raw_Data!A:O, 13),0)</f>
        <v>280</v>
      </c>
      <c r="M8" s="5">
        <f>ROUND( VLOOKUP(Z8, NPC_Raw_Data!A:O, 14),0)</f>
        <v>280</v>
      </c>
      <c r="N8" s="5">
        <f>ROUND( VLOOKUP(Z8, NPC_Raw_Data!A:O, 15),0)</f>
        <v>72</v>
      </c>
      <c r="O8" s="5">
        <f>ROUND( VLOOKUP(Z8, NPC_Raw_Data!A:Q, 16) * VLOOKUP(AA8, NPC_Scaling_Values!A:N, 14)* VLOOKUP(AB8, NPC_Scaling_Values!A:N, 14),0)</f>
        <v>205</v>
      </c>
      <c r="P8" s="2">
        <f>ROUND( VLOOKUP(Z8, NPC_Raw_Data!A:Q, 17) * VLOOKUP(AA8, NPC_Scaling_Values!A:N, 14) * VLOOKUP(AB8, NPC_Scaling_Values!A:N, 14) ,0)</f>
        <v>82</v>
      </c>
      <c r="Q8" s="6">
        <f> VLOOKUP(AA8, NPC_Scaling_Values!A:N, 9) * VLOOKUP(AB8, NPC_Scaling_Values!A:N, 9)</f>
        <v>2.98375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120200.0</v>
      </c>
      <c r="AA8" s="1">
        <v>7004.0</v>
      </c>
      <c r="AB8" s="1">
        <v>7404.0</v>
      </c>
      <c r="AC8" s="8">
        <v>0.0</v>
      </c>
    </row>
    <row r="9">
      <c r="A9" s="1" t="s">
        <v>177</v>
      </c>
      <c r="B9" s="1" t="s">
        <v>41</v>
      </c>
      <c r="C9" s="5">
        <f>ROUND( VLOOKUP(Z9, NPC_Raw_Data!A:D, 4)*VLOOKUP(AA9, NPC_Scaling_Values!A:C, 3)*VLOOKUP(AB9, NPC_Scaling_Values!A:C, 3),0)</f>
        <v>373</v>
      </c>
      <c r="D9" s="5">
        <f>ROUND( VLOOKUP(Z9, NPC_Raw_Data!A:E, 5) * VLOOKUP(AA9, NPC_Scaling_Values!A:D, 4) * VLOOKUP(AB9,NPC_Scaling_Values!A:D, 4) ,0)</f>
        <v>800</v>
      </c>
      <c r="E9" s="5">
        <f>ROUND( VLOOKUP(Z9, NPC_Raw_Data!A:L, 6) * VLOOKUP(AA9, NPC_Scaling_Values!A:N, 5)* VLOOKUP(AB9, NPC_Scaling_Values!A:N, 5) ,0)</f>
        <v>220</v>
      </c>
      <c r="F9" s="5">
        <f>ROUND( VLOOKUP(Z9, NPC_Raw_Data!A:L, 7) * VLOOKUP(AA9, NPC_Scaling_Values!A:N, 6) * VLOOKUP(AB9,NPC_Scaling_Values!A:N, 6) ,0)</f>
        <v>166</v>
      </c>
      <c r="G9" s="5">
        <f>ROUND( VLOOKUP(Z9, NPC_Raw_Data!A:L, 8) * VLOOKUP(AA9, NPC_Scaling_Values!A:N, 7) * VLOOKUP(AB9, NPC_Scaling_Values!A:N, 7),0)</f>
        <v>131</v>
      </c>
      <c r="H9" s="5">
        <f>ROUND( VLOOKUP(Z9, NPC_Raw_Data!A:L, 9) * VLOOKUP(AA9, NPC_Scaling_Values!A:N, 8)* VLOOKUP(AB9, NPC_Scaling_Values!A:N, 8) ,0)</f>
        <v>166</v>
      </c>
      <c r="I9" s="5">
        <v>-25.0</v>
      </c>
      <c r="J9" s="5">
        <v>0.0</v>
      </c>
      <c r="K9" s="5">
        <v>0.0</v>
      </c>
      <c r="L9" s="5">
        <f>ROUND( VLOOKUP(Z9, NPC_Raw_Data!A:O, 13),0)</f>
        <v>340</v>
      </c>
      <c r="M9" s="5">
        <f>ROUND( VLOOKUP(Z9, NPC_Raw_Data!A:O, 14),0)</f>
        <v>340</v>
      </c>
      <c r="N9" s="5">
        <f>ROUND( VLOOKUP(Z9, NPC_Raw_Data!A:O, 15),0)</f>
        <v>60</v>
      </c>
      <c r="O9" s="5">
        <f>ROUND( VLOOKUP(Z9, NPC_Raw_Data!A:Q, 16) * VLOOKUP(AA9, NPC_Scaling_Values!A:N, 14)* VLOOKUP(AB9, NPC_Scaling_Values!A:N, 14),0)</f>
        <v>232</v>
      </c>
      <c r="P9" s="2">
        <f>ROUND( VLOOKUP(Z9, NPC_Raw_Data!A:Q, 17) * VLOOKUP(AA9, NPC_Scaling_Values!A:N, 14) * VLOOKUP(AB9, NPC_Scaling_Values!A:N, 14) ,0)</f>
        <v>93</v>
      </c>
      <c r="Q9" s="6">
        <f> VLOOKUP(AA9, NPC_Scaling_Values!A:N, 9) * VLOOKUP(AB9, NPC_Scaling_Values!A:N, 9)</f>
        <v>3.336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120300.0</v>
      </c>
      <c r="AA9" s="1">
        <v>7014.0</v>
      </c>
      <c r="AB9" s="1">
        <v>7414.0</v>
      </c>
      <c r="AC9" s="8">
        <v>0.0</v>
      </c>
    </row>
    <row r="10">
      <c r="A10" s="2" t="s">
        <v>121</v>
      </c>
      <c r="B10" s="1" t="s">
        <v>53</v>
      </c>
      <c r="C10" s="5">
        <f>ROUND( VLOOKUP(Z10, NPC_Raw_Data!A:D, 4)*VLOOKUP(AA10, NPC_Scaling_Values!A:C, 3)*VLOOKUP(AB10, NPC_Scaling_Values!A:C, 3),0)</f>
        <v>702</v>
      </c>
      <c r="D10" s="5">
        <f>ROUND( VLOOKUP(Z10, NPC_Raw_Data!A:E, 5) * VLOOKUP(AA10, NPC_Scaling_Values!A:D, 4) * VLOOKUP(AB10,NPC_Scaling_Values!A:D, 4) ,0)</f>
        <v>450</v>
      </c>
      <c r="E10" s="5">
        <f>ROUND( VLOOKUP(Z10, NPC_Raw_Data!A:L, 6) * VLOOKUP(AA10, NPC_Scaling_Values!A:N, 5)* VLOOKUP(AB10, NPC_Scaling_Values!A:N, 5) ,0)</f>
        <v>189</v>
      </c>
      <c r="F10" s="5">
        <f>ROUND( VLOOKUP(Z10, NPC_Raw_Data!A:L, 7) * VLOOKUP(AA10, NPC_Scaling_Values!A:N, 6) * VLOOKUP(AB10,NPC_Scaling_Values!A:N, 6) ,0)</f>
        <v>141</v>
      </c>
      <c r="G10" s="5">
        <f>ROUND( VLOOKUP(Z10, NPC_Raw_Data!A:L, 8) * VLOOKUP(AA10, NPC_Scaling_Values!A:N, 7) * VLOOKUP(AB10, NPC_Scaling_Values!A:N, 7),0)</f>
        <v>152</v>
      </c>
      <c r="H10" s="5">
        <f>ROUND( VLOOKUP(Z10, NPC_Raw_Data!A:L, 9) * VLOOKUP(AA10, NPC_Scaling_Values!A:N, 8)* VLOOKUP(AB10, NPC_Scaling_Values!A:N, 8) ,0)</f>
        <v>141</v>
      </c>
      <c r="I10" s="5">
        <v>-25.0</v>
      </c>
      <c r="J10" s="5">
        <v>0.0</v>
      </c>
      <c r="K10" s="5">
        <v>0.0</v>
      </c>
      <c r="L10" s="5">
        <f>ROUND( VLOOKUP(Z10, NPC_Raw_Data!A:O, 13),0)</f>
        <v>105</v>
      </c>
      <c r="M10" s="5">
        <f>ROUND( VLOOKUP(Z10, NPC_Raw_Data!A:O, 14),0)</f>
        <v>105</v>
      </c>
      <c r="N10" s="5">
        <f>ROUND( VLOOKUP(Z10, NPC_Raw_Data!A:O, 15),0)</f>
        <v>75</v>
      </c>
      <c r="O10" s="5">
        <f>ROUND( VLOOKUP(Z10, NPC_Raw_Data!A:Q, 16) * VLOOKUP(AA10, NPC_Scaling_Values!A:N, 14)* VLOOKUP(AB10, NPC_Scaling_Values!A:N, 14),0)</f>
        <v>200</v>
      </c>
      <c r="P10" s="2">
        <f>ROUND( VLOOKUP(Z10, NPC_Raw_Data!A:Q, 17) * VLOOKUP(AA10, NPC_Scaling_Values!A:N, 14) * VLOOKUP(AB10, NPC_Scaling_Values!A:N, 14) ,0)</f>
        <v>80</v>
      </c>
      <c r="Q10" s="6">
        <f> VLOOKUP(AA10, NPC_Scaling_Values!A:N, 9) * VLOOKUP(AB10, NPC_Scaling_Values!A:N, 9)</f>
        <v>3.06</v>
      </c>
      <c r="R10" s="1">
        <v>1.5</v>
      </c>
      <c r="S10" s="1">
        <v>3.0</v>
      </c>
      <c r="T10" s="7" t="b">
        <v>0</v>
      </c>
      <c r="U10" s="7" t="b">
        <v>0</v>
      </c>
      <c r="V10" s="7" t="b">
        <v>0</v>
      </c>
      <c r="Z10" s="1">
        <v>206000.0</v>
      </c>
      <c r="AA10" s="1">
        <v>7008.0</v>
      </c>
      <c r="AB10" s="1">
        <v>7408.0</v>
      </c>
      <c r="AC10" s="8">
        <v>0.0</v>
      </c>
    </row>
    <row r="11">
      <c r="A11" s="2" t="s">
        <v>122</v>
      </c>
      <c r="B11" s="1" t="s">
        <v>53</v>
      </c>
      <c r="C11" s="5">
        <f>ROUND( VLOOKUP(Z11, NPC_Raw_Data!A:D, 4)*VLOOKUP(AA11, NPC_Scaling_Values!A:C, 3)*VLOOKUP(AB11, NPC_Scaling_Values!A:C, 3),0)</f>
        <v>702</v>
      </c>
      <c r="D11" s="5">
        <f>ROUND( VLOOKUP(Z11, NPC_Raw_Data!A:E, 5) * VLOOKUP(AA11, NPC_Scaling_Values!A:D, 4) * VLOOKUP(AB11,NPC_Scaling_Values!A:D, 4) ,0)</f>
        <v>450</v>
      </c>
      <c r="E11" s="5">
        <f>ROUND( VLOOKUP(Z11, NPC_Raw_Data!A:L, 6) * VLOOKUP(AA11, NPC_Scaling_Values!A:N, 5)* VLOOKUP(AB11, NPC_Scaling_Values!A:N, 5) ,0)</f>
        <v>189</v>
      </c>
      <c r="F11" s="5">
        <f>ROUND( VLOOKUP(Z11, NPC_Raw_Data!A:L, 7) * VLOOKUP(AA11, NPC_Scaling_Values!A:N, 6) * VLOOKUP(AB11,NPC_Scaling_Values!A:N, 6) ,0)</f>
        <v>141</v>
      </c>
      <c r="G11" s="5">
        <f>ROUND( VLOOKUP(Z11, NPC_Raw_Data!A:L, 8) * VLOOKUP(AA11, NPC_Scaling_Values!A:N, 7) * VLOOKUP(AB11, NPC_Scaling_Values!A:N, 7),0)</f>
        <v>152</v>
      </c>
      <c r="H11" s="5">
        <f>ROUND( VLOOKUP(Z11, NPC_Raw_Data!A:L, 9) * VLOOKUP(AA11, NPC_Scaling_Values!A:N, 8)* VLOOKUP(AB11, NPC_Scaling_Values!A:N, 8) ,0)</f>
        <v>141</v>
      </c>
      <c r="I11" s="5">
        <v>-25.0</v>
      </c>
      <c r="J11" s="5">
        <v>0.0</v>
      </c>
      <c r="K11" s="5">
        <v>0.0</v>
      </c>
      <c r="L11" s="5">
        <f>ROUND( VLOOKUP(Z11, NPC_Raw_Data!A:O, 13),0)</f>
        <v>105</v>
      </c>
      <c r="M11" s="5">
        <f>ROUND( VLOOKUP(Z11, NPC_Raw_Data!A:O, 14),0)</f>
        <v>105</v>
      </c>
      <c r="N11" s="5">
        <f>ROUND( VLOOKUP(Z11, NPC_Raw_Data!A:O, 15),0)</f>
        <v>75</v>
      </c>
      <c r="O11" s="5">
        <f>ROUND( VLOOKUP(Z11, NPC_Raw_Data!A:Q, 16) * VLOOKUP(AA11, NPC_Scaling_Values!A:N, 14)* VLOOKUP(AB11, NPC_Scaling_Values!A:N, 14),0)</f>
        <v>200</v>
      </c>
      <c r="P11" s="2">
        <f>ROUND( VLOOKUP(Z11, NPC_Raw_Data!A:Q, 17) * VLOOKUP(AA11, NPC_Scaling_Values!A:N, 14) * VLOOKUP(AB11, NPC_Scaling_Values!A:N, 14) ,0)</f>
        <v>80</v>
      </c>
      <c r="Q11" s="6">
        <f> VLOOKUP(AA11, NPC_Scaling_Values!A:N, 9) * VLOOKUP(AB11, NPC_Scaling_Values!A:N, 9)</f>
        <v>3.06</v>
      </c>
      <c r="R11" s="1">
        <v>1.5</v>
      </c>
      <c r="S11" s="1">
        <v>3.0</v>
      </c>
      <c r="T11" s="7" t="b">
        <v>0</v>
      </c>
      <c r="U11" s="7" t="b">
        <v>0</v>
      </c>
      <c r="V11" s="7" t="b">
        <v>0</v>
      </c>
      <c r="Z11" s="1">
        <v>206001.0</v>
      </c>
      <c r="AA11" s="1">
        <v>7008.0</v>
      </c>
      <c r="AB11" s="1">
        <v>7408.0</v>
      </c>
      <c r="AC11" s="8">
        <v>0.0</v>
      </c>
    </row>
    <row r="12">
      <c r="A12" s="2" t="s">
        <v>123</v>
      </c>
      <c r="B12" s="1" t="s">
        <v>53</v>
      </c>
      <c r="C12" s="5">
        <f>ROUND( VLOOKUP(Z12, NPC_Raw_Data!A:D, 4)*VLOOKUP(AA12, NPC_Scaling_Values!A:C, 3)*VLOOKUP(AB12, NPC_Scaling_Values!A:C, 3),0)</f>
        <v>702</v>
      </c>
      <c r="D12" s="5">
        <f>ROUND( VLOOKUP(Z12, NPC_Raw_Data!A:E, 5) * VLOOKUP(AA12, NPC_Scaling_Values!A:D, 4) * VLOOKUP(AB12,NPC_Scaling_Values!A:D, 4) ,0)</f>
        <v>450</v>
      </c>
      <c r="E12" s="5">
        <f>ROUND( VLOOKUP(Z12, NPC_Raw_Data!A:L, 6) * VLOOKUP(AA12, NPC_Scaling_Values!A:N, 5)* VLOOKUP(AB12, NPC_Scaling_Values!A:N, 5) ,0)</f>
        <v>189</v>
      </c>
      <c r="F12" s="5">
        <f>ROUND( VLOOKUP(Z12, NPC_Raw_Data!A:L, 7) * VLOOKUP(AA12, NPC_Scaling_Values!A:N, 6) * VLOOKUP(AB12,NPC_Scaling_Values!A:N, 6) ,0)</f>
        <v>141</v>
      </c>
      <c r="G12" s="5">
        <f>ROUND( VLOOKUP(Z12, NPC_Raw_Data!A:L, 8) * VLOOKUP(AA12, NPC_Scaling_Values!A:N, 7) * VLOOKUP(AB12, NPC_Scaling_Values!A:N, 7),0)</f>
        <v>152</v>
      </c>
      <c r="H12" s="5">
        <f>ROUND( VLOOKUP(Z12, NPC_Raw_Data!A:L, 9) * VLOOKUP(AA12, NPC_Scaling_Values!A:N, 8)* VLOOKUP(AB12, NPC_Scaling_Values!A:N, 8) ,0)</f>
        <v>141</v>
      </c>
      <c r="I12" s="5">
        <v>-25.0</v>
      </c>
      <c r="J12" s="5">
        <v>0.0</v>
      </c>
      <c r="K12" s="5">
        <v>0.0</v>
      </c>
      <c r="L12" s="5">
        <f>ROUND( VLOOKUP(Z12, NPC_Raw_Data!A:O, 13),0)</f>
        <v>105</v>
      </c>
      <c r="M12" s="5">
        <f>ROUND( VLOOKUP(Z12, NPC_Raw_Data!A:O, 14),0)</f>
        <v>105</v>
      </c>
      <c r="N12" s="5">
        <f>ROUND( VLOOKUP(Z12, NPC_Raw_Data!A:O, 15),0)</f>
        <v>75</v>
      </c>
      <c r="O12" s="5">
        <f>ROUND( VLOOKUP(Z12, NPC_Raw_Data!A:Q, 16) * VLOOKUP(AA12, NPC_Scaling_Values!A:N, 14)* VLOOKUP(AB12, NPC_Scaling_Values!A:N, 14),0)</f>
        <v>200</v>
      </c>
      <c r="P12" s="2">
        <f>ROUND( VLOOKUP(Z12, NPC_Raw_Data!A:Q, 17) * VLOOKUP(AA12, NPC_Scaling_Values!A:N, 14) * VLOOKUP(AB12, NPC_Scaling_Values!A:N, 14) ,0)</f>
        <v>80</v>
      </c>
      <c r="Q12" s="6">
        <f> VLOOKUP(AA12, NPC_Scaling_Values!A:N, 9) * VLOOKUP(AB12, NPC_Scaling_Values!A:N, 9)</f>
        <v>3.06</v>
      </c>
      <c r="R12" s="1">
        <v>1.5</v>
      </c>
      <c r="S12" s="1">
        <v>3.0</v>
      </c>
      <c r="T12" s="7" t="b">
        <v>0</v>
      </c>
      <c r="U12" s="7" t="b">
        <v>0</v>
      </c>
      <c r="V12" s="7" t="b">
        <v>0</v>
      </c>
      <c r="Z12" s="1">
        <v>206002.0</v>
      </c>
      <c r="AA12" s="1">
        <v>7008.0</v>
      </c>
      <c r="AB12" s="1">
        <v>7408.0</v>
      </c>
      <c r="AC12" s="8">
        <v>0.0</v>
      </c>
    </row>
    <row r="13">
      <c r="A13" s="2" t="s">
        <v>124</v>
      </c>
      <c r="B13" s="1" t="s">
        <v>53</v>
      </c>
      <c r="C13" s="5">
        <f>ROUND( VLOOKUP(Z13, NPC_Raw_Data!A:D, 4)*VLOOKUP(AA13, NPC_Scaling_Values!A:C, 3)*VLOOKUP(AB13, NPC_Scaling_Values!A:C, 3),0)</f>
        <v>702</v>
      </c>
      <c r="D13" s="5">
        <f>ROUND( VLOOKUP(Z13, NPC_Raw_Data!A:E, 5) * VLOOKUP(AA13, NPC_Scaling_Values!A:D, 4) * VLOOKUP(AB13,NPC_Scaling_Values!A:D, 4) ,0)</f>
        <v>450</v>
      </c>
      <c r="E13" s="5">
        <f>ROUND( VLOOKUP(Z13, NPC_Raw_Data!A:L, 6) * VLOOKUP(AA13, NPC_Scaling_Values!A:N, 5)* VLOOKUP(AB13, NPC_Scaling_Values!A:N, 5) ,0)</f>
        <v>189</v>
      </c>
      <c r="F13" s="5">
        <f>ROUND( VLOOKUP(Z13, NPC_Raw_Data!A:L, 7) * VLOOKUP(AA13, NPC_Scaling_Values!A:N, 6) * VLOOKUP(AB13,NPC_Scaling_Values!A:N, 6) ,0)</f>
        <v>141</v>
      </c>
      <c r="G13" s="5">
        <f>ROUND( VLOOKUP(Z13, NPC_Raw_Data!A:L, 8) * VLOOKUP(AA13, NPC_Scaling_Values!A:N, 7) * VLOOKUP(AB13, NPC_Scaling_Values!A:N, 7),0)</f>
        <v>152</v>
      </c>
      <c r="H13" s="5">
        <f>ROUND( VLOOKUP(Z13, NPC_Raw_Data!A:L, 9) * VLOOKUP(AA13, NPC_Scaling_Values!A:N, 8)* VLOOKUP(AB13, NPC_Scaling_Values!A:N, 8) ,0)</f>
        <v>141</v>
      </c>
      <c r="I13" s="5">
        <v>-25.0</v>
      </c>
      <c r="J13" s="5">
        <v>0.0</v>
      </c>
      <c r="K13" s="5">
        <v>0.0</v>
      </c>
      <c r="L13" s="5">
        <f>ROUND( VLOOKUP(Z13, NPC_Raw_Data!A:O, 13),0)</f>
        <v>105</v>
      </c>
      <c r="M13" s="5">
        <f>ROUND( VLOOKUP(Z13, NPC_Raw_Data!A:O, 14),0)</f>
        <v>105</v>
      </c>
      <c r="N13" s="5">
        <f>ROUND( VLOOKUP(Z13, NPC_Raw_Data!A:O, 15),0)</f>
        <v>75</v>
      </c>
      <c r="O13" s="5">
        <f>ROUND( VLOOKUP(Z13, NPC_Raw_Data!A:Q, 16) * VLOOKUP(AA13, NPC_Scaling_Values!A:N, 14)* VLOOKUP(AB13, NPC_Scaling_Values!A:N, 14),0)</f>
        <v>200</v>
      </c>
      <c r="P13" s="2">
        <f>ROUND( VLOOKUP(Z13, NPC_Raw_Data!A:Q, 17) * VLOOKUP(AA13, NPC_Scaling_Values!A:N, 14) * VLOOKUP(AB13, NPC_Scaling_Values!A:N, 14) ,0)</f>
        <v>80</v>
      </c>
      <c r="Q13" s="6">
        <f> VLOOKUP(AA13, NPC_Scaling_Values!A:N, 9) * VLOOKUP(AB13, NPC_Scaling_Values!A:N, 9)</f>
        <v>3.06</v>
      </c>
      <c r="R13" s="1">
        <v>1.5</v>
      </c>
      <c r="S13" s="1">
        <v>6.0</v>
      </c>
      <c r="T13" s="7" t="b">
        <v>0</v>
      </c>
      <c r="U13" s="7" t="b">
        <v>0</v>
      </c>
      <c r="V13" s="7" t="b">
        <v>0</v>
      </c>
      <c r="Z13" s="1">
        <v>206003.0</v>
      </c>
      <c r="AA13" s="1">
        <v>7008.0</v>
      </c>
      <c r="AB13" s="1">
        <v>7408.0</v>
      </c>
      <c r="AC13" s="10">
        <v>7100.0</v>
      </c>
    </row>
    <row r="14">
      <c r="A14" s="2" t="s">
        <v>125</v>
      </c>
      <c r="B14" s="1" t="s">
        <v>53</v>
      </c>
      <c r="C14" s="5">
        <f>ROUND( VLOOKUP(Z14, NPC_Raw_Data!A:D, 4)*VLOOKUP(AA14, NPC_Scaling_Values!A:C, 3)*VLOOKUP(AB14, NPC_Scaling_Values!A:C, 3),0)</f>
        <v>702</v>
      </c>
      <c r="D14" s="5">
        <f>ROUND( VLOOKUP(Z14, NPC_Raw_Data!A:E, 5) * VLOOKUP(AA14, NPC_Scaling_Values!A:D, 4) * VLOOKUP(AB14,NPC_Scaling_Values!A:D, 4) ,0)</f>
        <v>450</v>
      </c>
      <c r="E14" s="5">
        <f>ROUND( VLOOKUP(Z14, NPC_Raw_Data!A:L, 6) * VLOOKUP(AA14, NPC_Scaling_Values!A:N, 5)* VLOOKUP(AB14, NPC_Scaling_Values!A:N, 5) ,0)</f>
        <v>189</v>
      </c>
      <c r="F14" s="5">
        <f>ROUND( VLOOKUP(Z14, NPC_Raw_Data!A:L, 7) * VLOOKUP(AA14, NPC_Scaling_Values!A:N, 6) * VLOOKUP(AB14,NPC_Scaling_Values!A:N, 6) ,0)</f>
        <v>141</v>
      </c>
      <c r="G14" s="5">
        <f>ROUND( VLOOKUP(Z14, NPC_Raw_Data!A:L, 8) * VLOOKUP(AA14, NPC_Scaling_Values!A:N, 7) * VLOOKUP(AB14, NPC_Scaling_Values!A:N, 7),0)</f>
        <v>152</v>
      </c>
      <c r="H14" s="5">
        <f>ROUND( VLOOKUP(Z14, NPC_Raw_Data!A:L, 9) * VLOOKUP(AA14, NPC_Scaling_Values!A:N, 8)* VLOOKUP(AB14, NPC_Scaling_Values!A:N, 8) ,0)</f>
        <v>141</v>
      </c>
      <c r="I14" s="5">
        <v>-25.0</v>
      </c>
      <c r="J14" s="5">
        <v>0.0</v>
      </c>
      <c r="K14" s="5">
        <v>0.0</v>
      </c>
      <c r="L14" s="5">
        <f>ROUND( VLOOKUP(Z14, NPC_Raw_Data!A:O, 13),0)</f>
        <v>105</v>
      </c>
      <c r="M14" s="5">
        <f>ROUND( VLOOKUP(Z14, NPC_Raw_Data!A:O, 14),0)</f>
        <v>105</v>
      </c>
      <c r="N14" s="5">
        <f>ROUND( VLOOKUP(Z14, NPC_Raw_Data!A:O, 15),0)</f>
        <v>75</v>
      </c>
      <c r="O14" s="5">
        <f>ROUND( VLOOKUP(Z14, NPC_Raw_Data!A:Q, 16) * VLOOKUP(AA14, NPC_Scaling_Values!A:N, 14)* VLOOKUP(AB14, NPC_Scaling_Values!A:N, 14),0)</f>
        <v>200</v>
      </c>
      <c r="P14" s="2">
        <f>ROUND( VLOOKUP(Z14, NPC_Raw_Data!A:Q, 17) * VLOOKUP(AA14, NPC_Scaling_Values!A:N, 14) * VLOOKUP(AB14, NPC_Scaling_Values!A:N, 14) ,0)</f>
        <v>80</v>
      </c>
      <c r="Q14" s="6">
        <f> VLOOKUP(AA14, NPC_Scaling_Values!A:N, 9) * VLOOKUP(AB14, NPC_Scaling_Values!A:N, 9)</f>
        <v>3.06</v>
      </c>
      <c r="R14" s="1">
        <v>1.5</v>
      </c>
      <c r="S14" s="1">
        <v>6.0</v>
      </c>
      <c r="T14" s="7" t="b">
        <v>0</v>
      </c>
      <c r="U14" s="7" t="b">
        <v>0</v>
      </c>
      <c r="V14" s="7" t="b">
        <v>0</v>
      </c>
      <c r="Z14" s="1">
        <v>206004.0</v>
      </c>
      <c r="AA14" s="1">
        <v>7008.0</v>
      </c>
      <c r="AB14" s="1">
        <v>7408.0</v>
      </c>
      <c r="AC14" s="10">
        <v>7100.0</v>
      </c>
    </row>
    <row r="15">
      <c r="A15" s="2" t="s">
        <v>126</v>
      </c>
      <c r="B15" s="1" t="s">
        <v>53</v>
      </c>
      <c r="C15" s="5">
        <f>ROUND( VLOOKUP(Z15, NPC_Raw_Data!A:D, 4)*VLOOKUP(AA15, NPC_Scaling_Values!A:C, 3)*VLOOKUP(AB15, NPC_Scaling_Values!A:C, 3),0)</f>
        <v>702</v>
      </c>
      <c r="D15" s="5">
        <f>ROUND( VLOOKUP(Z15, NPC_Raw_Data!A:E, 5) * VLOOKUP(AA15, NPC_Scaling_Values!A:D, 4) * VLOOKUP(AB15,NPC_Scaling_Values!A:D, 4) ,0)</f>
        <v>450</v>
      </c>
      <c r="E15" s="5">
        <f>ROUND( VLOOKUP(Z15, NPC_Raw_Data!A:L, 6) * VLOOKUP(AA15, NPC_Scaling_Values!A:N, 5)* VLOOKUP(AB15, NPC_Scaling_Values!A:N, 5) ,0)</f>
        <v>189</v>
      </c>
      <c r="F15" s="5">
        <f>ROUND( VLOOKUP(Z15, NPC_Raw_Data!A:L, 7) * VLOOKUP(AA15, NPC_Scaling_Values!A:N, 6) * VLOOKUP(AB15,NPC_Scaling_Values!A:N, 6) ,0)</f>
        <v>141</v>
      </c>
      <c r="G15" s="5">
        <f>ROUND( VLOOKUP(Z15, NPC_Raw_Data!A:L, 8) * VLOOKUP(AA15, NPC_Scaling_Values!A:N, 7) * VLOOKUP(AB15, NPC_Scaling_Values!A:N, 7),0)</f>
        <v>152</v>
      </c>
      <c r="H15" s="5">
        <f>ROUND( VLOOKUP(Z15, NPC_Raw_Data!A:L, 9) * VLOOKUP(AA15, NPC_Scaling_Values!A:N, 8)* VLOOKUP(AB15, NPC_Scaling_Values!A:N, 8) ,0)</f>
        <v>141</v>
      </c>
      <c r="I15" s="5">
        <v>-25.0</v>
      </c>
      <c r="J15" s="5">
        <v>0.0</v>
      </c>
      <c r="K15" s="5">
        <v>0.0</v>
      </c>
      <c r="L15" s="5">
        <f>ROUND( VLOOKUP(Z15, NPC_Raw_Data!A:O, 13),0)</f>
        <v>105</v>
      </c>
      <c r="M15" s="5">
        <f>ROUND( VLOOKUP(Z15, NPC_Raw_Data!A:O, 14),0)</f>
        <v>105</v>
      </c>
      <c r="N15" s="5">
        <f>ROUND( VLOOKUP(Z15, NPC_Raw_Data!A:O, 15),0)</f>
        <v>75</v>
      </c>
      <c r="O15" s="5">
        <f>ROUND( VLOOKUP(Z15, NPC_Raw_Data!A:Q, 16) * VLOOKUP(AA15, NPC_Scaling_Values!A:N, 14)* VLOOKUP(AB15, NPC_Scaling_Values!A:N, 14),0)</f>
        <v>200</v>
      </c>
      <c r="P15" s="2">
        <f>ROUND( VLOOKUP(Z15, NPC_Raw_Data!A:Q, 17) * VLOOKUP(AA15, NPC_Scaling_Values!A:N, 14) * VLOOKUP(AB15, NPC_Scaling_Values!A:N, 14) ,0)</f>
        <v>80</v>
      </c>
      <c r="Q15" s="6">
        <f> VLOOKUP(AA15, NPC_Scaling_Values!A:N, 9) * VLOOKUP(AB15, NPC_Scaling_Values!A:N, 9)</f>
        <v>3.06</v>
      </c>
      <c r="R15" s="1">
        <v>1.5</v>
      </c>
      <c r="S15" s="1">
        <v>6.0</v>
      </c>
      <c r="T15" s="7" t="b">
        <v>0</v>
      </c>
      <c r="U15" s="7" t="b">
        <v>0</v>
      </c>
      <c r="V15" s="7" t="b">
        <v>0</v>
      </c>
      <c r="Z15" s="1">
        <v>206005.0</v>
      </c>
      <c r="AA15" s="1">
        <v>7008.0</v>
      </c>
      <c r="AB15" s="1">
        <v>7408.0</v>
      </c>
      <c r="AC15" s="10">
        <v>7100.0</v>
      </c>
    </row>
    <row r="16">
      <c r="A16" s="1" t="s">
        <v>210</v>
      </c>
      <c r="B16" s="1" t="s">
        <v>128</v>
      </c>
      <c r="C16" s="5">
        <f>ROUND( VLOOKUP(Z16, NPC_Raw_Data!A:D, 4)*VLOOKUP(AA16, NPC_Scaling_Values!A:C, 3)*VLOOKUP(AB16, NPC_Scaling_Values!A:C, 3),0)</f>
        <v>8243</v>
      </c>
      <c r="D16" s="5">
        <f>ROUND( VLOOKUP(Z16, NPC_Raw_Data!A:E, 5) * VLOOKUP(AA16, NPC_Scaling_Values!A:D, 4) * VLOOKUP(AB16,NPC_Scaling_Values!A:D, 4) ,0)</f>
        <v>40000</v>
      </c>
      <c r="E16" s="5">
        <f>ROUND( VLOOKUP(Z16, NPC_Raw_Data!A:L, 6) * VLOOKUP(AA16, NPC_Scaling_Values!A:N, 5)* VLOOKUP(AB16, NPC_Scaling_Values!A:N, 5) ,0)</f>
        <v>255</v>
      </c>
      <c r="F16" s="5">
        <f>ROUND( VLOOKUP(Z16, NPC_Raw_Data!A:L, 7) * VLOOKUP(AA16, NPC_Scaling_Values!A:N, 6) * VLOOKUP(AB16,NPC_Scaling_Values!A:N, 6) ,0)</f>
        <v>193</v>
      </c>
      <c r="G16" s="5">
        <f>ROUND( VLOOKUP(Z16, NPC_Raw_Data!A:L, 8) * VLOOKUP(AA16, NPC_Scaling_Values!A:N, 7) * VLOOKUP(AB16, NPC_Scaling_Values!A:N, 7),0)</f>
        <v>205</v>
      </c>
      <c r="H16" s="5">
        <f>ROUND( VLOOKUP(Z16, NPC_Raw_Data!A:L, 9) * VLOOKUP(AA16, NPC_Scaling_Values!A:N, 8)* VLOOKUP(AB16, NPC_Scaling_Values!A:N, 8) ,0)</f>
        <v>166</v>
      </c>
      <c r="I16" s="5">
        <v>-25.0</v>
      </c>
      <c r="J16" s="5">
        <v>25.0</v>
      </c>
      <c r="K16" s="5">
        <v>0.0</v>
      </c>
      <c r="L16" s="5">
        <f>ROUND( VLOOKUP(Z16, NPC_Raw_Data!A:O, 13),0)</f>
        <v>104</v>
      </c>
      <c r="M16" s="5">
        <f>ROUND( VLOOKUP(Z16, NPC_Raw_Data!A:O, 14),0)</f>
        <v>104</v>
      </c>
      <c r="N16" s="5">
        <f>ROUND( VLOOKUP(Z16, NPC_Raw_Data!A:O, 15),0)</f>
        <v>75</v>
      </c>
      <c r="O16" s="5">
        <f>ROUND( VLOOKUP(Z16, NPC_Raw_Data!A:Q, 16) * VLOOKUP(AA16, NPC_Scaling_Values!A:N, 14)* VLOOKUP(AB16, NPC_Scaling_Values!A:N, 14),0)</f>
        <v>232</v>
      </c>
      <c r="P16" s="2">
        <f>ROUND( VLOOKUP(Z16, NPC_Raw_Data!A:Q, 17) * VLOOKUP(AA16, NPC_Scaling_Values!A:N, 14) * VLOOKUP(AB16, NPC_Scaling_Values!A:N, 14) ,0)</f>
        <v>93</v>
      </c>
      <c r="Q16" s="6">
        <f> VLOOKUP(AA16, NPC_Scaling_Values!A:N, 9) * VLOOKUP(AB16, NPC_Scaling_Values!A:N, 9)</f>
        <v>3.336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223000.0</v>
      </c>
      <c r="AA16" s="1">
        <v>7014.0</v>
      </c>
      <c r="AB16" s="1">
        <v>7414.0</v>
      </c>
      <c r="AC16" s="10">
        <v>5151.0</v>
      </c>
    </row>
    <row r="17">
      <c r="A17" s="9" t="s">
        <v>208</v>
      </c>
      <c r="B17" s="1" t="s">
        <v>91</v>
      </c>
      <c r="C17" s="5">
        <f>ROUND( VLOOKUP(Z17, NPC_Raw_Data!A:D, 4)*VLOOKUP(AA17, NPC_Scaling_Values!A:C, 3)*VLOOKUP(AB17, NPC_Scaling_Values!A:C, 3),0)</f>
        <v>8717</v>
      </c>
      <c r="D17" s="5">
        <f>ROUND( VLOOKUP(Z17, NPC_Raw_Data!A:E, 5) * VLOOKUP(AA17, NPC_Scaling_Values!A:D, 4) * VLOOKUP(AB17,NPC_Scaling_Values!A:D, 4) ,0)</f>
        <v>40000</v>
      </c>
      <c r="E17" s="5">
        <f>ROUND( VLOOKUP(Z17, NPC_Raw_Data!A:L, 6) * VLOOKUP(AA17, NPC_Scaling_Values!A:N, 5)* VLOOKUP(AB17, NPC_Scaling_Values!A:N, 5) ,0)</f>
        <v>257</v>
      </c>
      <c r="F17" s="5">
        <f>ROUND( VLOOKUP(Z17, NPC_Raw_Data!A:L, 7) * VLOOKUP(AA17, NPC_Scaling_Values!A:N, 6) * VLOOKUP(AB17,NPC_Scaling_Values!A:N, 6) ,0)</f>
        <v>194</v>
      </c>
      <c r="G17" s="5">
        <f>ROUND( VLOOKUP(Z17, NPC_Raw_Data!A:L, 8) * VLOOKUP(AA17, NPC_Scaling_Values!A:N, 7) * VLOOKUP(AB17, NPC_Scaling_Values!A:N, 7),0)</f>
        <v>205</v>
      </c>
      <c r="H17" s="5">
        <f>ROUND( VLOOKUP(Z17, NPC_Raw_Data!A:L, 9) * VLOOKUP(AA17, NPC_Scaling_Values!A:N, 8)* VLOOKUP(AB17, NPC_Scaling_Values!A:N, 8) ,0)</f>
        <v>168</v>
      </c>
      <c r="I17" s="5">
        <v>-25.0</v>
      </c>
      <c r="J17" s="5">
        <v>25.0</v>
      </c>
      <c r="K17" s="5">
        <v>0.0</v>
      </c>
      <c r="L17" s="5">
        <f>ROUND( VLOOKUP(Z17, NPC_Raw_Data!A:O, 13),0)</f>
        <v>104</v>
      </c>
      <c r="M17" s="5">
        <f>ROUND( VLOOKUP(Z17, NPC_Raw_Data!A:O, 14),0)</f>
        <v>104</v>
      </c>
      <c r="N17" s="5">
        <f>ROUND( VLOOKUP(Z17, NPC_Raw_Data!A:O, 15),0)</f>
        <v>75</v>
      </c>
      <c r="O17" s="5">
        <f>ROUND( VLOOKUP(Z17, NPC_Raw_Data!A:Q, 16) * VLOOKUP(AA17, NPC_Scaling_Values!A:N, 14)* VLOOKUP(AB17, NPC_Scaling_Values!A:N, 14),0)</f>
        <v>224</v>
      </c>
      <c r="P17" s="2">
        <f>ROUND( VLOOKUP(Z17, NPC_Raw_Data!A:Q, 17) * VLOOKUP(AA17, NPC_Scaling_Values!A:N, 14) * VLOOKUP(AB17, NPC_Scaling_Values!A:N, 14) ,0)</f>
        <v>90</v>
      </c>
      <c r="Q17" s="6">
        <f> VLOOKUP(AA17, NPC_Scaling_Values!A:N, 9) * VLOOKUP(AB17, NPC_Scaling_Values!A:N, 9)</f>
        <v>3.266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223100.0</v>
      </c>
      <c r="AA17" s="1">
        <v>7013.0</v>
      </c>
      <c r="AB17" s="1">
        <v>7413.0</v>
      </c>
      <c r="AC17" s="10">
        <v>5151.0</v>
      </c>
    </row>
    <row r="18">
      <c r="A18" s="1" t="s">
        <v>60</v>
      </c>
      <c r="B18" s="1" t="s">
        <v>44</v>
      </c>
      <c r="C18" s="5">
        <f>ROUND( VLOOKUP(Z18, NPC_Raw_Data!A:D, 4)*VLOOKUP(AA18, NPC_Scaling_Values!A:C, 3)*VLOOKUP(AB18, NPC_Scaling_Values!A:C, 3),0)</f>
        <v>2195</v>
      </c>
      <c r="D18" s="5">
        <f>ROUND( VLOOKUP(Z18, NPC_Raw_Data!A:E, 5) * VLOOKUP(AA18, NPC_Scaling_Values!A:D, 4) * VLOOKUP(AB18,NPC_Scaling_Values!A:D, 4) ,0)</f>
        <v>10000</v>
      </c>
      <c r="E18" s="5">
        <f>ROUND( VLOOKUP(Z18, NPC_Raw_Data!A:L, 6) * VLOOKUP(AA18, NPC_Scaling_Values!A:N, 5)* VLOOKUP(AB18, NPC_Scaling_Values!A:N, 5) ,0)</f>
        <v>141</v>
      </c>
      <c r="F18" s="5">
        <f>ROUND( VLOOKUP(Z18, NPC_Raw_Data!A:L, 7) * VLOOKUP(AA18, NPC_Scaling_Values!A:N, 6) * VLOOKUP(AB18,NPC_Scaling_Values!A:N, 6) ,0)</f>
        <v>105</v>
      </c>
      <c r="G18" s="5">
        <f>ROUND( VLOOKUP(Z18, NPC_Raw_Data!A:L, 8) * VLOOKUP(AA18, NPC_Scaling_Values!A:N, 7) * VLOOKUP(AB18, NPC_Scaling_Values!A:N, 7),0)</f>
        <v>112</v>
      </c>
      <c r="H18" s="5">
        <f>ROUND( VLOOKUP(Z18, NPC_Raw_Data!A:L, 9) * VLOOKUP(AA18, NPC_Scaling_Values!A:N, 8)* VLOOKUP(AB18, NPC_Scaling_Values!A:N, 8) ,0)</f>
        <v>92</v>
      </c>
      <c r="I18" s="5">
        <v>0.0</v>
      </c>
      <c r="J18" s="5">
        <v>0.0</v>
      </c>
      <c r="K18" s="5">
        <v>0.0</v>
      </c>
      <c r="L18" s="5">
        <f>ROUND( VLOOKUP(Z18, NPC_Raw_Data!A:O, 13),0)</f>
        <v>104</v>
      </c>
      <c r="M18" s="5">
        <f>ROUND( VLOOKUP(Z18, NPC_Raw_Data!A:O, 14),0)</f>
        <v>104</v>
      </c>
      <c r="N18" s="5">
        <f>ROUND( VLOOKUP(Z18, NPC_Raw_Data!A:O, 15),0)</f>
        <v>75</v>
      </c>
      <c r="O18" s="5">
        <f>ROUND( VLOOKUP(Z18, NPC_Raw_Data!A:Q, 16) * VLOOKUP(AA18, NPC_Scaling_Values!A:N, 14)* VLOOKUP(AB18, NPC_Scaling_Values!A:N, 14),0)</f>
        <v>205</v>
      </c>
      <c r="P18" s="2">
        <f>ROUND( VLOOKUP(Z18, NPC_Raw_Data!A:Q, 17) * VLOOKUP(AA18, NPC_Scaling_Values!A:N, 14) * VLOOKUP(AB18, NPC_Scaling_Values!A:N, 14) ,0)</f>
        <v>82</v>
      </c>
      <c r="Q18" s="6">
        <f> VLOOKUP(AA18, NPC_Scaling_Values!A:N, 9) * VLOOKUP(AB18, NPC_Scaling_Values!A:N, 9)</f>
        <v>2.4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223200.0</v>
      </c>
      <c r="AA18" s="1">
        <v>7001.0</v>
      </c>
      <c r="AB18" s="1">
        <v>7401.0</v>
      </c>
      <c r="AC18" s="10">
        <v>5151.0</v>
      </c>
    </row>
    <row r="19">
      <c r="A19" s="9" t="s">
        <v>127</v>
      </c>
      <c r="B19" s="1" t="s">
        <v>27</v>
      </c>
      <c r="C19" s="5">
        <f>ROUND( VLOOKUP(Z19, NPC_Raw_Data!A:D, 4)*VLOOKUP(AA19, NPC_Scaling_Values!A:C, 3)*VLOOKUP(AB19, NPC_Scaling_Values!A:C, 3),0)</f>
        <v>2940</v>
      </c>
      <c r="D19" s="5">
        <f>ROUND( VLOOKUP(Z19, NPC_Raw_Data!A:E, 5) * VLOOKUP(AA19, NPC_Scaling_Values!A:D, 4) * VLOOKUP(AB19,NPC_Scaling_Values!A:D, 4) ,0)</f>
        <v>30000</v>
      </c>
      <c r="E19" s="5">
        <f>ROUND( VLOOKUP(Z19, NPC_Raw_Data!A:L, 6) * VLOOKUP(AA19, NPC_Scaling_Values!A:N, 5)* VLOOKUP(AB19, NPC_Scaling_Values!A:N, 5) ,0)</f>
        <v>251</v>
      </c>
      <c r="F19" s="5">
        <f>ROUND( VLOOKUP(Z19, NPC_Raw_Data!A:L, 7) * VLOOKUP(AA19, NPC_Scaling_Values!A:N, 6) * VLOOKUP(AB19,NPC_Scaling_Values!A:N, 6) ,0)</f>
        <v>189</v>
      </c>
      <c r="G19" s="5">
        <f>ROUND( VLOOKUP(Z19, NPC_Raw_Data!A:L, 8) * VLOOKUP(AA19, NPC_Scaling_Values!A:N, 7) * VLOOKUP(AB19, NPC_Scaling_Values!A:N, 7),0)</f>
        <v>201</v>
      </c>
      <c r="H19" s="5">
        <f>ROUND( VLOOKUP(Z19, NPC_Raw_Data!A:L, 9) * VLOOKUP(AA19, NPC_Scaling_Values!A:N, 8)* VLOOKUP(AB19, NPC_Scaling_Values!A:N, 8) ,0)</f>
        <v>163</v>
      </c>
      <c r="I19" s="5">
        <v>0.0</v>
      </c>
      <c r="J19" s="5">
        <v>0.0</v>
      </c>
      <c r="K19" s="5">
        <v>0.0</v>
      </c>
      <c r="L19" s="5">
        <f>ROUND( VLOOKUP(Z19, NPC_Raw_Data!A:O, 13),0)</f>
        <v>220</v>
      </c>
      <c r="M19" s="5">
        <f>ROUND( VLOOKUP(Z19, NPC_Raw_Data!A:O, 14),0)</f>
        <v>220</v>
      </c>
      <c r="N19" s="5">
        <f>ROUND( VLOOKUP(Z19, NPC_Raw_Data!A:O, 15),0)</f>
        <v>220</v>
      </c>
      <c r="O19" s="5">
        <f>ROUND( VLOOKUP(Z19, NPC_Raw_Data!A:Q, 16) * VLOOKUP(AA19, NPC_Scaling_Values!A:N, 14)* VLOOKUP(AB19, NPC_Scaling_Values!A:N, 14),0)</f>
        <v>201</v>
      </c>
      <c r="P19" s="2">
        <f>ROUND( VLOOKUP(Z19, NPC_Raw_Data!A:Q, 17) * VLOOKUP(AA19, NPC_Scaling_Values!A:N, 14) * VLOOKUP(AB19, NPC_Scaling_Values!A:N, 14) ,0)</f>
        <v>81</v>
      </c>
      <c r="Q19" s="6">
        <f> VLOOKUP(AA19, NPC_Scaling_Values!A:N, 9) * VLOOKUP(AB19, NPC_Scaling_Values!A:N, 9)</f>
        <v>2.7875</v>
      </c>
      <c r="R19" s="1">
        <v>1.5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224000.0</v>
      </c>
      <c r="AA19" s="1">
        <v>7003.0</v>
      </c>
      <c r="AB19" s="1">
        <v>7403.0</v>
      </c>
      <c r="AC19" s="10">
        <v>5151.0</v>
      </c>
    </row>
    <row r="20">
      <c r="A20" s="1" t="s">
        <v>237</v>
      </c>
      <c r="B20" s="1" t="s">
        <v>91</v>
      </c>
      <c r="C20" s="5">
        <f>ROUND( VLOOKUP(Z20, NPC_Raw_Data!A:D, 4)*VLOOKUP(AA20, NPC_Scaling_Values!A:C, 3)*VLOOKUP(AB20, NPC_Scaling_Values!A:C, 3),0)</f>
        <v>996</v>
      </c>
      <c r="D20" s="5">
        <f>ROUND( VLOOKUP(Z20, NPC_Raw_Data!A:E, 5) * VLOOKUP(AA20, NPC_Scaling_Values!A:D, 4) * VLOOKUP(AB20,NPC_Scaling_Values!A:D, 4) ,0)</f>
        <v>2400</v>
      </c>
      <c r="E20" s="5">
        <f>ROUND( VLOOKUP(Z20, NPC_Raw_Data!A:L, 6) * VLOOKUP(AA20, NPC_Scaling_Values!A:N, 5)* VLOOKUP(AB20, NPC_Scaling_Values!A:N, 5) ,0)</f>
        <v>320</v>
      </c>
      <c r="F20" s="5">
        <f>ROUND( VLOOKUP(Z20, NPC_Raw_Data!A:L, 7) * VLOOKUP(AA20, NPC_Scaling_Values!A:N, 6) * VLOOKUP(AB20,NPC_Scaling_Values!A:N, 6) ,0)</f>
        <v>209</v>
      </c>
      <c r="G20" s="5">
        <f>ROUND( VLOOKUP(Z20, NPC_Raw_Data!A:L, 8) * VLOOKUP(AA20, NPC_Scaling_Values!A:N, 7) * VLOOKUP(AB20, NPC_Scaling_Values!A:N, 7),0)</f>
        <v>273</v>
      </c>
      <c r="H20" s="5">
        <f>ROUND( VLOOKUP(Z20, NPC_Raw_Data!A:L, 9) * VLOOKUP(AA20, NPC_Scaling_Values!A:N, 8)* VLOOKUP(AB20, NPC_Scaling_Values!A:N, 8) ,0)</f>
        <v>209</v>
      </c>
      <c r="I20" s="5">
        <v>0.0</v>
      </c>
      <c r="J20" s="5">
        <v>0.0</v>
      </c>
      <c r="K20" s="5">
        <v>0.0</v>
      </c>
      <c r="L20" s="5">
        <f>ROUND( VLOOKUP(Z20, NPC_Raw_Data!A:O, 13),0)</f>
        <v>130</v>
      </c>
      <c r="M20" s="5">
        <f>ROUND( VLOOKUP(Z20, NPC_Raw_Data!A:O, 14),0)</f>
        <v>130</v>
      </c>
      <c r="N20" s="5">
        <f>ROUND( VLOOKUP(Z20, NPC_Raw_Data!A:O, 15),0)</f>
        <v>130</v>
      </c>
      <c r="O20" s="5">
        <f>ROUND( VLOOKUP(Z20, NPC_Raw_Data!A:Q, 16) * VLOOKUP(AA20, NPC_Scaling_Values!A:N, 14)* VLOOKUP(AB20, NPC_Scaling_Values!A:N, 14),0)</f>
        <v>212</v>
      </c>
      <c r="P20" s="2">
        <f>ROUND( VLOOKUP(Z20, NPC_Raw_Data!A:Q, 17) * VLOOKUP(AA20, NPC_Scaling_Values!A:N, 14) * VLOOKUP(AB20, NPC_Scaling_Values!A:N, 14) ,0)</f>
        <v>85</v>
      </c>
      <c r="Q20" s="6">
        <f> VLOOKUP(AA20, NPC_Scaling_Values!A:N, 9) * VLOOKUP(AB20, NPC_Scaling_Values!A:N, 9)</f>
        <v>3.171</v>
      </c>
      <c r="R20" s="1">
        <v>1.5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224001.0</v>
      </c>
      <c r="AA20" s="1">
        <v>7011.0</v>
      </c>
      <c r="AB20" s="1">
        <v>7411.0</v>
      </c>
      <c r="AC20" s="8">
        <v>0.0</v>
      </c>
    </row>
    <row r="21">
      <c r="A21" s="1" t="s">
        <v>238</v>
      </c>
      <c r="B21" s="1" t="s">
        <v>91</v>
      </c>
      <c r="C21" s="5">
        <f>ROUND( VLOOKUP(Z21, NPC_Raw_Data!A:D, 4)*VLOOKUP(AA21, NPC_Scaling_Values!A:C, 3)*VLOOKUP(AB21, NPC_Scaling_Values!A:C, 3),0)</f>
        <v>996</v>
      </c>
      <c r="D21" s="5">
        <f>ROUND( VLOOKUP(Z21, NPC_Raw_Data!A:E, 5) * VLOOKUP(AA21, NPC_Scaling_Values!A:D, 4) * VLOOKUP(AB21,NPC_Scaling_Values!A:D, 4) ,0)</f>
        <v>2400</v>
      </c>
      <c r="E21" s="5">
        <f>ROUND( VLOOKUP(Z21, NPC_Raw_Data!A:L, 6) * VLOOKUP(AA21, NPC_Scaling_Values!A:N, 5)* VLOOKUP(AB21, NPC_Scaling_Values!A:N, 5) ,0)</f>
        <v>320</v>
      </c>
      <c r="F21" s="5">
        <f>ROUND( VLOOKUP(Z21, NPC_Raw_Data!A:L, 7) * VLOOKUP(AA21, NPC_Scaling_Values!A:N, 6) * VLOOKUP(AB21,NPC_Scaling_Values!A:N, 6) ,0)</f>
        <v>209</v>
      </c>
      <c r="G21" s="5">
        <f>ROUND( VLOOKUP(Z21, NPC_Raw_Data!A:L, 8) * VLOOKUP(AA21, NPC_Scaling_Values!A:N, 7) * VLOOKUP(AB21, NPC_Scaling_Values!A:N, 7),0)</f>
        <v>273</v>
      </c>
      <c r="H21" s="5">
        <f>ROUND( VLOOKUP(Z21, NPC_Raw_Data!A:L, 9) * VLOOKUP(AA21, NPC_Scaling_Values!A:N, 8)* VLOOKUP(AB21, NPC_Scaling_Values!A:N, 8) ,0)</f>
        <v>209</v>
      </c>
      <c r="I21" s="5">
        <v>0.0</v>
      </c>
      <c r="J21" s="5">
        <v>0.0</v>
      </c>
      <c r="K21" s="5">
        <v>0.0</v>
      </c>
      <c r="L21" s="5">
        <f>ROUND( VLOOKUP(Z21, NPC_Raw_Data!A:O, 13),0)</f>
        <v>130</v>
      </c>
      <c r="M21" s="5">
        <f>ROUND( VLOOKUP(Z21, NPC_Raw_Data!A:O, 14),0)</f>
        <v>130</v>
      </c>
      <c r="N21" s="5">
        <f>ROUND( VLOOKUP(Z21, NPC_Raw_Data!A:O, 15),0)</f>
        <v>130</v>
      </c>
      <c r="O21" s="5">
        <f>ROUND( VLOOKUP(Z21, NPC_Raw_Data!A:Q, 16) * VLOOKUP(AA21, NPC_Scaling_Values!A:N, 14)* VLOOKUP(AB21, NPC_Scaling_Values!A:N, 14),0)</f>
        <v>212</v>
      </c>
      <c r="P21" s="2">
        <f>ROUND( VLOOKUP(Z21, NPC_Raw_Data!A:Q, 17) * VLOOKUP(AA21, NPC_Scaling_Values!A:N, 14) * VLOOKUP(AB21, NPC_Scaling_Values!A:N, 14) ,0)</f>
        <v>85</v>
      </c>
      <c r="Q21" s="6">
        <f> VLOOKUP(AA21, NPC_Scaling_Values!A:N, 9) * VLOOKUP(AB21, NPC_Scaling_Values!A:N, 9)</f>
        <v>3.171</v>
      </c>
      <c r="R21" s="1">
        <v>1.5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224002.0</v>
      </c>
      <c r="AA21" s="1">
        <v>7011.0</v>
      </c>
      <c r="AB21" s="1">
        <v>7411.0</v>
      </c>
      <c r="AC21" s="10">
        <v>7100.0</v>
      </c>
    </row>
    <row r="22">
      <c r="A22" s="1" t="s">
        <v>71</v>
      </c>
      <c r="B22" s="1" t="s">
        <v>55</v>
      </c>
      <c r="C22" s="5">
        <f>ROUND( VLOOKUP(Z22, NPC_Raw_Data!A:D, 4)*VLOOKUP(AA22, NPC_Scaling_Values!A:C, 3)*VLOOKUP(AB22, NPC_Scaling_Values!A:C, 3),0)</f>
        <v>3159</v>
      </c>
      <c r="D22" s="5">
        <f>ROUND( VLOOKUP(Z22, NPC_Raw_Data!A:E, 5) * VLOOKUP(AA22, NPC_Scaling_Values!A:D, 4) * VLOOKUP(AB22,NPC_Scaling_Values!A:D, 4) ,0)</f>
        <v>10000</v>
      </c>
      <c r="E22" s="5">
        <f>ROUND( VLOOKUP(Z22, NPC_Raw_Data!A:L, 6) * VLOOKUP(AA22, NPC_Scaling_Values!A:N, 5)* VLOOKUP(AB22, NPC_Scaling_Values!A:N, 5) ,0)</f>
        <v>169</v>
      </c>
      <c r="F22" s="5">
        <f>ROUND( VLOOKUP(Z22, NPC_Raw_Data!A:L, 7) * VLOOKUP(AA22, NPC_Scaling_Values!A:N, 6) * VLOOKUP(AB22,NPC_Scaling_Values!A:N, 6) ,0)</f>
        <v>126</v>
      </c>
      <c r="G22" s="5">
        <f>ROUND( VLOOKUP(Z22, NPC_Raw_Data!A:L, 8) * VLOOKUP(AA22, NPC_Scaling_Values!A:N, 7) * VLOOKUP(AB22, NPC_Scaling_Values!A:N, 7),0)</f>
        <v>144</v>
      </c>
      <c r="H22" s="5">
        <f>ROUND( VLOOKUP(Z22, NPC_Raw_Data!A:L, 9) * VLOOKUP(AA22, NPC_Scaling_Values!A:N, 8)* VLOOKUP(AB22, NPC_Scaling_Values!A:N, 8) ,0)</f>
        <v>110</v>
      </c>
      <c r="I22" s="5">
        <v>0.0</v>
      </c>
      <c r="J22" s="5">
        <v>0.0</v>
      </c>
      <c r="K22" s="5">
        <v>0.0</v>
      </c>
      <c r="L22" s="5">
        <f>ROUND( VLOOKUP(Z22, NPC_Raw_Data!A:O, 13),0)</f>
        <v>150</v>
      </c>
      <c r="M22" s="5">
        <f>ROUND( VLOOKUP(Z22, NPC_Raw_Data!A:O, 14),0)</f>
        <v>150</v>
      </c>
      <c r="N22" s="5">
        <f>ROUND( VLOOKUP(Z22, NPC_Raw_Data!A:O, 15),0)</f>
        <v>150</v>
      </c>
      <c r="O22" s="5">
        <f>ROUND( VLOOKUP(Z22, NPC_Raw_Data!A:Q, 16) * VLOOKUP(AA22, NPC_Scaling_Values!A:N, 14)* VLOOKUP(AB22, NPC_Scaling_Values!A:N, 14),0)</f>
        <v>203</v>
      </c>
      <c r="P22" s="2">
        <f>ROUND( VLOOKUP(Z22, NPC_Raw_Data!A:Q, 17) * VLOOKUP(AA22, NPC_Scaling_Values!A:N, 14) * VLOOKUP(AB22, NPC_Scaling_Values!A:N, 14) ,0)</f>
        <v>81</v>
      </c>
      <c r="Q22" s="6">
        <f> VLOOKUP(AA22, NPC_Scaling_Values!A:N, 9) * VLOOKUP(AB22, NPC_Scaling_Values!A:N, 9)</f>
        <v>2.59875</v>
      </c>
      <c r="R22" s="1">
        <v>1.0</v>
      </c>
      <c r="S22" s="1">
        <v>-1.0</v>
      </c>
      <c r="T22" s="7" t="b">
        <v>0</v>
      </c>
      <c r="U22" s="7" t="b">
        <v>0</v>
      </c>
      <c r="V22" s="7" t="b">
        <v>0</v>
      </c>
      <c r="Z22" s="1">
        <v>225000.0</v>
      </c>
      <c r="AA22" s="1">
        <v>7002.0</v>
      </c>
      <c r="AB22" s="1">
        <v>7402.0</v>
      </c>
      <c r="AC22" s="10">
        <v>5151.0</v>
      </c>
    </row>
    <row r="23">
      <c r="A23" s="9" t="s">
        <v>228</v>
      </c>
      <c r="B23" s="1" t="s">
        <v>91</v>
      </c>
      <c r="C23" s="5">
        <f>ROUND( VLOOKUP(Z23, NPC_Raw_Data!A:D, 4)*VLOOKUP(AA23, NPC_Scaling_Values!A:C, 3)*VLOOKUP(AB23, NPC_Scaling_Values!A:C, 3),0)</f>
        <v>1440</v>
      </c>
      <c r="D23" s="5">
        <f>ROUND( VLOOKUP(Z23, NPC_Raw_Data!A:E, 5) * VLOOKUP(AA23, NPC_Scaling_Values!A:D, 4) * VLOOKUP(AB23,NPC_Scaling_Values!A:D, 4) ,0)</f>
        <v>2400</v>
      </c>
      <c r="E23" s="5">
        <f>ROUND( VLOOKUP(Z23, NPC_Raw_Data!A:L, 6) * VLOOKUP(AA23, NPC_Scaling_Values!A:N, 5)* VLOOKUP(AB23, NPC_Scaling_Values!A:N, 5) ,0)</f>
        <v>283</v>
      </c>
      <c r="F23" s="5">
        <f>ROUND( VLOOKUP(Z23, NPC_Raw_Data!A:L, 7) * VLOOKUP(AA23, NPC_Scaling_Values!A:N, 6) * VLOOKUP(AB23,NPC_Scaling_Values!A:N, 6) ,0)</f>
        <v>185</v>
      </c>
      <c r="G23" s="5">
        <f>ROUND( VLOOKUP(Z23, NPC_Raw_Data!A:L, 8) * VLOOKUP(AA23, NPC_Scaling_Values!A:N, 7) * VLOOKUP(AB23, NPC_Scaling_Values!A:N, 7),0)</f>
        <v>240</v>
      </c>
      <c r="H23" s="5">
        <f>ROUND( VLOOKUP(Z23, NPC_Raw_Data!A:L, 9) * VLOOKUP(AA23, NPC_Scaling_Values!A:N, 8)* VLOOKUP(AB23, NPC_Scaling_Values!A:N, 8) ,0)</f>
        <v>185</v>
      </c>
      <c r="I23" s="5">
        <v>0.0</v>
      </c>
      <c r="J23" s="5">
        <v>0.0</v>
      </c>
      <c r="K23" s="5">
        <v>0.0</v>
      </c>
      <c r="L23" s="5">
        <f>ROUND( VLOOKUP(Z23, NPC_Raw_Data!A:O, 13),0)</f>
        <v>110</v>
      </c>
      <c r="M23" s="5">
        <f>ROUND( VLOOKUP(Z23, NPC_Raw_Data!A:O, 14),0)</f>
        <v>110</v>
      </c>
      <c r="N23" s="5">
        <f>ROUND( VLOOKUP(Z23, NPC_Raw_Data!A:O, 15),0)</f>
        <v>110</v>
      </c>
      <c r="O23" s="5">
        <f>ROUND( VLOOKUP(Z23, NPC_Raw_Data!A:Q, 16) * VLOOKUP(AA23, NPC_Scaling_Values!A:N, 14)* VLOOKUP(AB23, NPC_Scaling_Values!A:N, 14),0)</f>
        <v>224</v>
      </c>
      <c r="P23" s="2">
        <f>ROUND( VLOOKUP(Z23, NPC_Raw_Data!A:Q, 17) * VLOOKUP(AA23, NPC_Scaling_Values!A:N, 14) * VLOOKUP(AB23, NPC_Scaling_Values!A:N, 14) ,0)</f>
        <v>90</v>
      </c>
      <c r="Q23" s="6">
        <f> VLOOKUP(AA23, NPC_Scaling_Values!A:N, 9) * VLOOKUP(AB23, NPC_Scaling_Values!A:N, 9)</f>
        <v>3.266</v>
      </c>
      <c r="R23" s="1">
        <v>1.0</v>
      </c>
      <c r="S23" s="1">
        <v>-1.0</v>
      </c>
      <c r="T23" s="7" t="b">
        <v>0</v>
      </c>
      <c r="U23" s="7" t="b">
        <v>0</v>
      </c>
      <c r="V23" s="7" t="b">
        <v>0</v>
      </c>
      <c r="Z23" s="1">
        <v>225002.0</v>
      </c>
      <c r="AA23" s="1">
        <v>7013.0</v>
      </c>
      <c r="AB23" s="1">
        <v>7413.0</v>
      </c>
      <c r="AC23" s="8">
        <v>0.0</v>
      </c>
    </row>
    <row r="24">
      <c r="A24" s="9" t="s">
        <v>230</v>
      </c>
      <c r="B24" s="1" t="s">
        <v>91</v>
      </c>
      <c r="C24" s="5">
        <f>ROUND( VLOOKUP(Z24, NPC_Raw_Data!A:D, 4)*VLOOKUP(AA24, NPC_Scaling_Values!A:C, 3)*VLOOKUP(AB24, NPC_Scaling_Values!A:C, 3),0)</f>
        <v>1975</v>
      </c>
      <c r="D24" s="5">
        <f>ROUND( VLOOKUP(Z24, NPC_Raw_Data!A:E, 5) * VLOOKUP(AA24, NPC_Scaling_Values!A:D, 4) * VLOOKUP(AB24,NPC_Scaling_Values!A:D, 4) ,0)</f>
        <v>2400</v>
      </c>
      <c r="E24" s="5">
        <f>ROUND( VLOOKUP(Z24, NPC_Raw_Data!A:L, 6) * VLOOKUP(AA24, NPC_Scaling_Values!A:N, 5)* VLOOKUP(AB24, NPC_Scaling_Values!A:N, 5) ,0)</f>
        <v>285</v>
      </c>
      <c r="F24" s="5">
        <f>ROUND( VLOOKUP(Z24, NPC_Raw_Data!A:L, 7) * VLOOKUP(AA24, NPC_Scaling_Values!A:N, 6) * VLOOKUP(AB24,NPC_Scaling_Values!A:N, 6) ,0)</f>
        <v>186</v>
      </c>
      <c r="G24" s="5">
        <f>ROUND( VLOOKUP(Z24, NPC_Raw_Data!A:L, 8) * VLOOKUP(AA24, NPC_Scaling_Values!A:N, 7) * VLOOKUP(AB24, NPC_Scaling_Values!A:N, 7),0)</f>
        <v>242</v>
      </c>
      <c r="H24" s="5">
        <f>ROUND( VLOOKUP(Z24, NPC_Raw_Data!A:L, 9) * VLOOKUP(AA24, NPC_Scaling_Values!A:N, 8)* VLOOKUP(AB24, NPC_Scaling_Values!A:N, 8) ,0)</f>
        <v>186</v>
      </c>
      <c r="I24" s="5">
        <v>0.0</v>
      </c>
      <c r="J24" s="5">
        <v>0.0</v>
      </c>
      <c r="K24" s="5">
        <v>0.0</v>
      </c>
      <c r="L24" s="5">
        <f>ROUND( VLOOKUP(Z24, NPC_Raw_Data!A:O, 13),0)</f>
        <v>110</v>
      </c>
      <c r="M24" s="5">
        <f>ROUND( VLOOKUP(Z24, NPC_Raw_Data!A:O, 14),0)</f>
        <v>110</v>
      </c>
      <c r="N24" s="5">
        <f>ROUND( VLOOKUP(Z24, NPC_Raw_Data!A:O, 15),0)</f>
        <v>110</v>
      </c>
      <c r="O24" s="5">
        <f>ROUND( VLOOKUP(Z24, NPC_Raw_Data!A:Q, 16) * VLOOKUP(AA24, NPC_Scaling_Values!A:N, 14)* VLOOKUP(AB24, NPC_Scaling_Values!A:N, 14),0)</f>
        <v>241</v>
      </c>
      <c r="P24" s="2">
        <f>ROUND( VLOOKUP(Z24, NPC_Raw_Data!A:Q, 17) * VLOOKUP(AA24, NPC_Scaling_Values!A:N, 14) * VLOOKUP(AB24, NPC_Scaling_Values!A:N, 14) ,0)</f>
        <v>96</v>
      </c>
      <c r="Q24" s="6">
        <f> VLOOKUP(AA24, NPC_Scaling_Values!A:N, 9) * VLOOKUP(AB24, NPC_Scaling_Values!A:N, 9)</f>
        <v>3.425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225003.0</v>
      </c>
      <c r="AA24" s="1">
        <v>7015.0</v>
      </c>
      <c r="AB24" s="1">
        <v>7415.0</v>
      </c>
      <c r="AC24" s="8">
        <v>0.0</v>
      </c>
    </row>
    <row r="25">
      <c r="A25" s="9" t="s">
        <v>179</v>
      </c>
      <c r="B25" s="1" t="s">
        <v>39</v>
      </c>
      <c r="C25" s="5">
        <f>ROUND( VLOOKUP(Z25, NPC_Raw_Data!A:D, 4)*VLOOKUP(AA25, NPC_Scaling_Values!A:C, 3)*VLOOKUP(AB25, NPC_Scaling_Values!A:C, 3),0)</f>
        <v>735</v>
      </c>
      <c r="D25" s="5">
        <f>ROUND( VLOOKUP(Z25, NPC_Raw_Data!A:E, 5) * VLOOKUP(AA25, NPC_Scaling_Values!A:D, 4) * VLOOKUP(AB25,NPC_Scaling_Values!A:D, 4) ,0)</f>
        <v>1500</v>
      </c>
      <c r="E25" s="5">
        <f>ROUND( VLOOKUP(Z25, NPC_Raw_Data!A:L, 6) * VLOOKUP(AA25, NPC_Scaling_Values!A:N, 5)* VLOOKUP(AB25, NPC_Scaling_Values!A:N, 5) ,0)</f>
        <v>249</v>
      </c>
      <c r="F25" s="5">
        <f>ROUND( VLOOKUP(Z25, NPC_Raw_Data!A:L, 7) * VLOOKUP(AA25, NPC_Scaling_Values!A:N, 6) * VLOOKUP(AB25,NPC_Scaling_Values!A:N, 6) ,0)</f>
        <v>238</v>
      </c>
      <c r="G25" s="5">
        <f>ROUND( VLOOKUP(Z25, NPC_Raw_Data!A:L, 8) * VLOOKUP(AA25, NPC_Scaling_Values!A:N, 7) * VLOOKUP(AB25, NPC_Scaling_Values!A:N, 7),0)</f>
        <v>184</v>
      </c>
      <c r="H25" s="5">
        <f>ROUND( VLOOKUP(Z25, NPC_Raw_Data!A:L, 9) * VLOOKUP(AA25, NPC_Scaling_Values!A:N, 8)* VLOOKUP(AB25, NPC_Scaling_Values!A:N, 8) ,0)</f>
        <v>563</v>
      </c>
      <c r="I25" s="5">
        <v>0.0</v>
      </c>
      <c r="J25" s="5">
        <v>0.0</v>
      </c>
      <c r="K25" s="5">
        <v>0.0</v>
      </c>
      <c r="L25" s="5">
        <f>ROUND( VLOOKUP(Z25, NPC_Raw_Data!A:O, 13),0)</f>
        <v>100</v>
      </c>
      <c r="M25" s="5">
        <f>ROUND( VLOOKUP(Z25, NPC_Raw_Data!A:O, 14),0)</f>
        <v>100</v>
      </c>
      <c r="N25" s="5">
        <f>ROUND( VLOOKUP(Z25, NPC_Raw_Data!A:O, 15),0)</f>
        <v>100</v>
      </c>
      <c r="O25" s="5">
        <f>ROUND( VLOOKUP(Z25, NPC_Raw_Data!A:Q, 16) * VLOOKUP(AA25, NPC_Scaling_Values!A:N, 14)* VLOOKUP(AB25, NPC_Scaling_Values!A:N, 14),0)</f>
        <v>205</v>
      </c>
      <c r="P25" s="2">
        <f>ROUND( VLOOKUP(Z25, NPC_Raw_Data!A:Q, 17) * VLOOKUP(AA25, NPC_Scaling_Values!A:N, 14) * VLOOKUP(AB25, NPC_Scaling_Values!A:N, 14) ,0)</f>
        <v>82</v>
      </c>
      <c r="Q25" s="6">
        <f> VLOOKUP(AA25, NPC_Scaling_Values!A:N, 9) * VLOOKUP(AB25, NPC_Scaling_Values!A:N, 9)</f>
        <v>3.12</v>
      </c>
      <c r="R25" s="1">
        <v>1.5</v>
      </c>
      <c r="S25" s="1">
        <v>-1.0</v>
      </c>
      <c r="T25" s="7" t="b">
        <v>0</v>
      </c>
      <c r="U25" s="7" t="b">
        <v>0</v>
      </c>
      <c r="V25" s="7" t="b">
        <v>0</v>
      </c>
      <c r="Z25" s="1">
        <v>226000.0</v>
      </c>
      <c r="AA25" s="1">
        <v>7010.0</v>
      </c>
      <c r="AB25" s="1">
        <v>7410.0</v>
      </c>
      <c r="AC25" s="8">
        <v>0.0</v>
      </c>
    </row>
    <row r="26">
      <c r="A26" s="2" t="s">
        <v>179</v>
      </c>
      <c r="B26" s="1" t="s">
        <v>77</v>
      </c>
      <c r="C26" s="5">
        <f>ROUND( VLOOKUP(Z26, NPC_Raw_Data!A:D, 4)*VLOOKUP(AA26, NPC_Scaling_Values!A:C, 3)*VLOOKUP(AB26, NPC_Scaling_Values!A:C, 3),0)</f>
        <v>744</v>
      </c>
      <c r="D26" s="5">
        <f>ROUND( VLOOKUP(Z26, NPC_Raw_Data!A:E, 5) * VLOOKUP(AA26, NPC_Scaling_Values!A:D, 4) * VLOOKUP(AB26,NPC_Scaling_Values!A:D, 4) ,0)</f>
        <v>1500</v>
      </c>
      <c r="E26" s="5">
        <f>ROUND( VLOOKUP(Z26, NPC_Raw_Data!A:L, 6) * VLOOKUP(AA26, NPC_Scaling_Values!A:N, 5)* VLOOKUP(AB26, NPC_Scaling_Values!A:N, 5) ,0)</f>
        <v>256</v>
      </c>
      <c r="F26" s="5">
        <f>ROUND( VLOOKUP(Z26, NPC_Raw_Data!A:L, 7) * VLOOKUP(AA26, NPC_Scaling_Values!A:N, 6) * VLOOKUP(AB26,NPC_Scaling_Values!A:N, 6) ,0)</f>
        <v>245</v>
      </c>
      <c r="G26" s="5">
        <f>ROUND( VLOOKUP(Z26, NPC_Raw_Data!A:L, 8) * VLOOKUP(AA26, NPC_Scaling_Values!A:N, 7) * VLOOKUP(AB26, NPC_Scaling_Values!A:N, 7),0)</f>
        <v>189</v>
      </c>
      <c r="H26" s="5">
        <f>ROUND( VLOOKUP(Z26, NPC_Raw_Data!A:L, 9) * VLOOKUP(AA26, NPC_Scaling_Values!A:N, 8)* VLOOKUP(AB26, NPC_Scaling_Values!A:N, 8) ,0)</f>
        <v>579</v>
      </c>
      <c r="I26" s="5">
        <v>0.0</v>
      </c>
      <c r="J26" s="5">
        <v>0.0</v>
      </c>
      <c r="K26" s="5">
        <v>0.0</v>
      </c>
      <c r="L26" s="5">
        <f>ROUND( VLOOKUP(Z26, NPC_Raw_Data!A:O, 13),0)</f>
        <v>100</v>
      </c>
      <c r="M26" s="5">
        <f>ROUND( VLOOKUP(Z26, NPC_Raw_Data!A:O, 14),0)</f>
        <v>100</v>
      </c>
      <c r="N26" s="5">
        <f>ROUND( VLOOKUP(Z26, NPC_Raw_Data!A:O, 15),0)</f>
        <v>100</v>
      </c>
      <c r="O26" s="5">
        <f>ROUND( VLOOKUP(Z26, NPC_Raw_Data!A:Q, 16) * VLOOKUP(AA26, NPC_Scaling_Values!A:N, 14)* VLOOKUP(AB26, NPC_Scaling_Values!A:N, 14),0)</f>
        <v>212</v>
      </c>
      <c r="P26" s="2">
        <f>ROUND( VLOOKUP(Z26, NPC_Raw_Data!A:Q, 17) * VLOOKUP(AA26, NPC_Scaling_Values!A:N, 14) * VLOOKUP(AB26, NPC_Scaling_Values!A:N, 14) ,0)</f>
        <v>85</v>
      </c>
      <c r="Q26" s="6">
        <f> VLOOKUP(AA26, NPC_Scaling_Values!A:N, 9) * VLOOKUP(AB26, NPC_Scaling_Values!A:N, 9)</f>
        <v>3.171</v>
      </c>
      <c r="R26" s="1">
        <v>1.5</v>
      </c>
      <c r="S26" s="1">
        <v>-1.0</v>
      </c>
      <c r="T26" s="7" t="b">
        <v>0</v>
      </c>
      <c r="U26" s="7" t="b">
        <v>0</v>
      </c>
      <c r="V26" s="7" t="b">
        <v>0</v>
      </c>
      <c r="Z26" s="1">
        <v>226001.0</v>
      </c>
      <c r="AA26" s="1">
        <v>7011.0</v>
      </c>
      <c r="AB26" s="1">
        <v>7411.0</v>
      </c>
      <c r="AC26" s="8">
        <v>0.0</v>
      </c>
    </row>
    <row r="27">
      <c r="A27" s="1" t="s">
        <v>113</v>
      </c>
      <c r="B27" s="1" t="s">
        <v>77</v>
      </c>
      <c r="C27" s="5">
        <f>ROUND( VLOOKUP(Z27, NPC_Raw_Data!A:D, 4)*VLOOKUP(AA27, NPC_Scaling_Values!A:C, 3)*VLOOKUP(AB27, NPC_Scaling_Values!A:C, 3),0)</f>
        <v>4015</v>
      </c>
      <c r="D27" s="5">
        <f>ROUND( VLOOKUP(Z27, NPC_Raw_Data!A:E, 5) * VLOOKUP(AA27, NPC_Scaling_Values!A:D, 4) * VLOOKUP(AB27,NPC_Scaling_Values!A:D, 4) ,0)</f>
        <v>3000</v>
      </c>
      <c r="E27" s="5">
        <f>ROUND( VLOOKUP(Z27, NPC_Raw_Data!A:L, 6) * VLOOKUP(AA27, NPC_Scaling_Values!A:N, 5)* VLOOKUP(AB27, NPC_Scaling_Values!A:N, 5) ,0)</f>
        <v>159</v>
      </c>
      <c r="F27" s="5">
        <f>ROUND( VLOOKUP(Z27, NPC_Raw_Data!A:L, 7) * VLOOKUP(AA27, NPC_Scaling_Values!A:N, 6) * VLOOKUP(AB27,NPC_Scaling_Values!A:N, 6) ,0)</f>
        <v>142</v>
      </c>
      <c r="G27" s="5">
        <f>ROUND( VLOOKUP(Z27, NPC_Raw_Data!A:L, 8) * VLOOKUP(AA27, NPC_Scaling_Values!A:N, 7) * VLOOKUP(AB27, NPC_Scaling_Values!A:N, 7),0)</f>
        <v>95</v>
      </c>
      <c r="H27" s="5">
        <f>ROUND( VLOOKUP(Z27, NPC_Raw_Data!A:L, 9) * VLOOKUP(AA27, NPC_Scaling_Values!A:N, 8)* VLOOKUP(AB27, NPC_Scaling_Values!A:N, 8) ,0)</f>
        <v>317</v>
      </c>
      <c r="I27" s="5">
        <v>-25.0</v>
      </c>
      <c r="J27" s="5">
        <v>25.0</v>
      </c>
      <c r="K27" s="5">
        <v>0.0</v>
      </c>
      <c r="L27" s="5">
        <f>ROUND( VLOOKUP(Z27, NPC_Raw_Data!A:O, 13),0)</f>
        <v>212</v>
      </c>
      <c r="M27" s="5">
        <f>ROUND( VLOOKUP(Z27, NPC_Raw_Data!A:O, 14),0)</f>
        <v>212</v>
      </c>
      <c r="N27" s="5">
        <f>ROUND( VLOOKUP(Z27, NPC_Raw_Data!A:O, 15),0)</f>
        <v>212</v>
      </c>
      <c r="O27" s="5">
        <f>ROUND( VLOOKUP(Z27, NPC_Raw_Data!A:Q, 16) * VLOOKUP(AA27, NPC_Scaling_Values!A:N, 14)* VLOOKUP(AB27, NPC_Scaling_Values!A:N, 14),0)</f>
        <v>212</v>
      </c>
      <c r="P27" s="2">
        <f>ROUND( VLOOKUP(Z27, NPC_Raw_Data!A:Q, 17) * VLOOKUP(AA27, NPC_Scaling_Values!A:N, 14) * VLOOKUP(AB27, NPC_Scaling_Values!A:N, 14) ,0)</f>
        <v>85</v>
      </c>
      <c r="Q27" s="6">
        <f> VLOOKUP(AA27, NPC_Scaling_Values!A:N, 9) * VLOOKUP(AB27, NPC_Scaling_Values!A:N, 9)</f>
        <v>3.171</v>
      </c>
      <c r="R27" s="1">
        <v>1.0</v>
      </c>
      <c r="S27" s="1">
        <v>-1.0</v>
      </c>
      <c r="T27" s="7" t="b">
        <v>0</v>
      </c>
      <c r="U27" s="7" t="b">
        <v>0</v>
      </c>
      <c r="V27" s="7" t="b">
        <v>0</v>
      </c>
      <c r="Z27" s="1">
        <v>227000.0</v>
      </c>
      <c r="AA27" s="1">
        <v>7011.0</v>
      </c>
      <c r="AB27" s="1">
        <v>7411.0</v>
      </c>
      <c r="AC27" s="10">
        <v>5151.0</v>
      </c>
    </row>
    <row r="28">
      <c r="A28" s="9" t="s">
        <v>113</v>
      </c>
      <c r="B28" s="1" t="s">
        <v>37</v>
      </c>
      <c r="C28" s="5">
        <f>ROUND( VLOOKUP(Z28, NPC_Raw_Data!A:D, 4)*VLOOKUP(AA28, NPC_Scaling_Values!A:C, 3)*VLOOKUP(AB28, NPC_Scaling_Values!A:C, 3),0)</f>
        <v>4074</v>
      </c>
      <c r="D28" s="5">
        <f>ROUND( VLOOKUP(Z28, NPC_Raw_Data!A:E, 5) * VLOOKUP(AA28, NPC_Scaling_Values!A:D, 4) * VLOOKUP(AB28,NPC_Scaling_Values!A:D, 4) ,0)</f>
        <v>2000</v>
      </c>
      <c r="E28" s="5">
        <f>ROUND( VLOOKUP(Z28, NPC_Raw_Data!A:L, 6) * VLOOKUP(AA28, NPC_Scaling_Values!A:N, 5)* VLOOKUP(AB28, NPC_Scaling_Values!A:N, 5) ,0)</f>
        <v>162</v>
      </c>
      <c r="F28" s="5">
        <f>ROUND( VLOOKUP(Z28, NPC_Raw_Data!A:L, 7) * VLOOKUP(AA28, NPC_Scaling_Values!A:N, 6) * VLOOKUP(AB28,NPC_Scaling_Values!A:N, 6) ,0)</f>
        <v>145</v>
      </c>
      <c r="G28" s="5">
        <f>ROUND( VLOOKUP(Z28, NPC_Raw_Data!A:L, 8) * VLOOKUP(AA28, NPC_Scaling_Values!A:N, 7) * VLOOKUP(AB28, NPC_Scaling_Values!A:N, 7),0)</f>
        <v>97</v>
      </c>
      <c r="H28" s="5">
        <f>ROUND( VLOOKUP(Z28, NPC_Raw_Data!A:L, 9) * VLOOKUP(AA28, NPC_Scaling_Values!A:N, 8)* VLOOKUP(AB28, NPC_Scaling_Values!A:N, 8) ,0)</f>
        <v>324</v>
      </c>
      <c r="I28" s="5">
        <v>-25.0</v>
      </c>
      <c r="J28" s="5">
        <v>25.0</v>
      </c>
      <c r="K28" s="5">
        <v>0.0</v>
      </c>
      <c r="L28" s="5">
        <f>ROUND( VLOOKUP(Z28, NPC_Raw_Data!A:O, 13),0)</f>
        <v>212</v>
      </c>
      <c r="M28" s="5">
        <f>ROUND( VLOOKUP(Z28, NPC_Raw_Data!A:O, 14),0)</f>
        <v>212</v>
      </c>
      <c r="N28" s="5">
        <f>ROUND( VLOOKUP(Z28, NPC_Raw_Data!A:O, 15),0)</f>
        <v>212</v>
      </c>
      <c r="O28" s="5">
        <f>ROUND( VLOOKUP(Z28, NPC_Raw_Data!A:Q, 16) * VLOOKUP(AA28, NPC_Scaling_Values!A:N, 14)* VLOOKUP(AB28, NPC_Scaling_Values!A:N, 14),0)</f>
        <v>218</v>
      </c>
      <c r="P28" s="2">
        <f>ROUND( VLOOKUP(Z28, NPC_Raw_Data!A:Q, 17) * VLOOKUP(AA28, NPC_Scaling_Values!A:N, 14) * VLOOKUP(AB28, NPC_Scaling_Values!A:N, 14) ,0)</f>
        <v>87</v>
      </c>
      <c r="Q28" s="6">
        <f> VLOOKUP(AA28, NPC_Scaling_Values!A:N, 9) * VLOOKUP(AB28, NPC_Scaling_Values!A:N, 9)</f>
        <v>3.212</v>
      </c>
      <c r="R28" s="1">
        <v>1.0</v>
      </c>
      <c r="S28" s="1">
        <v>-1.0</v>
      </c>
      <c r="T28" s="7" t="b">
        <v>0</v>
      </c>
      <c r="U28" s="7" t="b">
        <v>0</v>
      </c>
      <c r="V28" s="7" t="b">
        <v>0</v>
      </c>
      <c r="Z28" s="1">
        <v>227001.0</v>
      </c>
      <c r="AA28" s="1">
        <v>7012.0</v>
      </c>
      <c r="AB28" s="1">
        <v>7412.0</v>
      </c>
      <c r="AC28" s="10">
        <v>5151.0</v>
      </c>
    </row>
    <row r="29">
      <c r="A29" s="1" t="s">
        <v>114</v>
      </c>
      <c r="B29" s="1" t="s">
        <v>77</v>
      </c>
      <c r="C29" s="5">
        <f>ROUND( VLOOKUP(Z29, NPC_Raw_Data!A:D, 4)*VLOOKUP(AA29, NPC_Scaling_Values!A:C, 3)*VLOOKUP(AB29, NPC_Scaling_Values!A:C, 3),0)</f>
        <v>4015</v>
      </c>
      <c r="D29" s="5">
        <f>ROUND( VLOOKUP(Z29, NPC_Raw_Data!A:E, 5) * VLOOKUP(AA29, NPC_Scaling_Values!A:D, 4) * VLOOKUP(AB29,NPC_Scaling_Values!A:D, 4) ,0)</f>
        <v>3000</v>
      </c>
      <c r="E29" s="5">
        <f>ROUND( VLOOKUP(Z29, NPC_Raw_Data!A:L, 6) * VLOOKUP(AA29, NPC_Scaling_Values!A:N, 5)* VLOOKUP(AB29, NPC_Scaling_Values!A:N, 5) ,0)</f>
        <v>159</v>
      </c>
      <c r="F29" s="5">
        <f>ROUND( VLOOKUP(Z29, NPC_Raw_Data!A:L, 7) * VLOOKUP(AA29, NPC_Scaling_Values!A:N, 6) * VLOOKUP(AB29,NPC_Scaling_Values!A:N, 6) ,0)</f>
        <v>142</v>
      </c>
      <c r="G29" s="5">
        <f>ROUND( VLOOKUP(Z29, NPC_Raw_Data!A:L, 8) * VLOOKUP(AA29, NPC_Scaling_Values!A:N, 7) * VLOOKUP(AB29, NPC_Scaling_Values!A:N, 7),0)</f>
        <v>95</v>
      </c>
      <c r="H29" s="5">
        <f>ROUND( VLOOKUP(Z29, NPC_Raw_Data!A:L, 9) * VLOOKUP(AA29, NPC_Scaling_Values!A:N, 8)* VLOOKUP(AB29, NPC_Scaling_Values!A:N, 8) ,0)</f>
        <v>317</v>
      </c>
      <c r="I29" s="5">
        <v>-25.0</v>
      </c>
      <c r="J29" s="5">
        <v>25.0</v>
      </c>
      <c r="K29" s="5">
        <v>0.0</v>
      </c>
      <c r="L29" s="5">
        <f>ROUND( VLOOKUP(Z29, NPC_Raw_Data!A:O, 13),0)</f>
        <v>212</v>
      </c>
      <c r="M29" s="5">
        <f>ROUND( VLOOKUP(Z29, NPC_Raw_Data!A:O, 14),0)</f>
        <v>212</v>
      </c>
      <c r="N29" s="5">
        <f>ROUND( VLOOKUP(Z29, NPC_Raw_Data!A:O, 15),0)</f>
        <v>212</v>
      </c>
      <c r="O29" s="5">
        <f>ROUND( VLOOKUP(Z29, NPC_Raw_Data!A:Q, 16) * VLOOKUP(AA29, NPC_Scaling_Values!A:N, 14)* VLOOKUP(AB29, NPC_Scaling_Values!A:N, 14),0)</f>
        <v>212</v>
      </c>
      <c r="P29" s="2">
        <f>ROUND( VLOOKUP(Z29, NPC_Raw_Data!A:Q, 17) * VLOOKUP(AA29, NPC_Scaling_Values!A:N, 14) * VLOOKUP(AB29, NPC_Scaling_Values!A:N, 14) ,0)</f>
        <v>85</v>
      </c>
      <c r="Q29" s="6">
        <f> VLOOKUP(AA29, NPC_Scaling_Values!A:N, 9) * VLOOKUP(AB29, NPC_Scaling_Values!A:N, 9)</f>
        <v>3.171</v>
      </c>
      <c r="R29" s="1">
        <v>1.0</v>
      </c>
      <c r="S29" s="1">
        <v>-1.0</v>
      </c>
      <c r="T29" s="7" t="b">
        <v>0</v>
      </c>
      <c r="U29" s="7" t="b">
        <v>0</v>
      </c>
      <c r="V29" s="7" t="b">
        <v>0</v>
      </c>
      <c r="Z29" s="1">
        <v>227002.0</v>
      </c>
      <c r="AA29" s="1">
        <v>7011.0</v>
      </c>
      <c r="AB29" s="1">
        <v>7411.0</v>
      </c>
      <c r="AC29" s="10">
        <v>5151.0</v>
      </c>
    </row>
    <row r="30">
      <c r="A30" s="2" t="s">
        <v>76</v>
      </c>
      <c r="B30" s="1" t="s">
        <v>77</v>
      </c>
      <c r="C30" s="5">
        <f>ROUND( VLOOKUP(Z30, NPC_Raw_Data!A:D, 4)*VLOOKUP(AA30, NPC_Scaling_Values!A:C, 3)*VLOOKUP(AB30, NPC_Scaling_Values!A:C, 3),0)</f>
        <v>1071</v>
      </c>
      <c r="D30" s="5">
        <f>ROUND( VLOOKUP(Z30, NPC_Raw_Data!A:E, 5) * VLOOKUP(AA30, NPC_Scaling_Values!A:D, 4) * VLOOKUP(AB30,NPC_Scaling_Values!A:D, 4) ,0)</f>
        <v>150</v>
      </c>
      <c r="E30" s="5">
        <f>ROUND( VLOOKUP(Z30, NPC_Raw_Data!A:L, 6) * VLOOKUP(AA30, NPC_Scaling_Values!A:N, 5)* VLOOKUP(AB30, NPC_Scaling_Values!A:N, 5) ,0)</f>
        <v>120</v>
      </c>
      <c r="F30" s="5">
        <f>ROUND( VLOOKUP(Z30, NPC_Raw_Data!A:L, 7) * VLOOKUP(AA30, NPC_Scaling_Values!A:N, 6) * VLOOKUP(AB30,NPC_Scaling_Values!A:N, 6) ,0)</f>
        <v>108</v>
      </c>
      <c r="G30" s="5">
        <f>ROUND( VLOOKUP(Z30, NPC_Raw_Data!A:L, 8) * VLOOKUP(AA30, NPC_Scaling_Values!A:N, 7) * VLOOKUP(AB30, NPC_Scaling_Values!A:N, 7),0)</f>
        <v>72</v>
      </c>
      <c r="H30" s="5">
        <f>ROUND( VLOOKUP(Z30, NPC_Raw_Data!A:L, 9) * VLOOKUP(AA30, NPC_Scaling_Values!A:N, 8)* VLOOKUP(AB30, NPC_Scaling_Values!A:N, 8) ,0)</f>
        <v>239</v>
      </c>
      <c r="I30" s="5">
        <v>-25.0</v>
      </c>
      <c r="J30" s="5">
        <v>25.0</v>
      </c>
      <c r="K30" s="5">
        <v>0.0</v>
      </c>
      <c r="L30" s="5">
        <f>ROUND( VLOOKUP(Z30, NPC_Raw_Data!A:O, 13),0)</f>
        <v>173</v>
      </c>
      <c r="M30" s="5">
        <f>ROUND( VLOOKUP(Z30, NPC_Raw_Data!A:O, 14),0)</f>
        <v>173</v>
      </c>
      <c r="N30" s="5">
        <f>ROUND( VLOOKUP(Z30, NPC_Raw_Data!A:O, 15),0)</f>
        <v>173</v>
      </c>
      <c r="O30" s="5">
        <f>ROUND( VLOOKUP(Z30, NPC_Raw_Data!A:Q, 16) * VLOOKUP(AA30, NPC_Scaling_Values!A:N, 14)* VLOOKUP(AB30, NPC_Scaling_Values!A:N, 14),0)</f>
        <v>212</v>
      </c>
      <c r="P30" s="2">
        <f>ROUND( VLOOKUP(Z30, NPC_Raw_Data!A:Q, 17) * VLOOKUP(AA30, NPC_Scaling_Values!A:N, 14) * VLOOKUP(AB30, NPC_Scaling_Values!A:N, 14) ,0)</f>
        <v>85</v>
      </c>
      <c r="Q30" s="6">
        <f> VLOOKUP(AA30, NPC_Scaling_Values!A:N, 9) * VLOOKUP(AB30, NPC_Scaling_Values!A:N, 9)</f>
        <v>3.171</v>
      </c>
      <c r="R30" s="1">
        <v>1.0</v>
      </c>
      <c r="S30" s="1">
        <v>-1.0</v>
      </c>
      <c r="T30" s="7" t="b">
        <v>0</v>
      </c>
      <c r="U30" s="7" t="b">
        <v>0</v>
      </c>
      <c r="V30" s="7" t="b">
        <v>0</v>
      </c>
      <c r="Z30" s="1">
        <v>228000.0</v>
      </c>
      <c r="AA30" s="1">
        <v>7011.0</v>
      </c>
      <c r="AB30" s="1">
        <v>7411.0</v>
      </c>
      <c r="AC30" s="8">
        <v>0.0</v>
      </c>
    </row>
    <row r="31">
      <c r="A31" s="9" t="s">
        <v>76</v>
      </c>
      <c r="B31" s="1" t="s">
        <v>37</v>
      </c>
      <c r="C31" s="5">
        <f>ROUND( VLOOKUP(Z31, NPC_Raw_Data!A:D, 4)*VLOOKUP(AA31, NPC_Scaling_Values!A:C, 3)*VLOOKUP(AB31, NPC_Scaling_Values!A:C, 3),0)</f>
        <v>1086</v>
      </c>
      <c r="D31" s="5">
        <f>ROUND( VLOOKUP(Z31, NPC_Raw_Data!A:E, 5) * VLOOKUP(AA31, NPC_Scaling_Values!A:D, 4) * VLOOKUP(AB31,NPC_Scaling_Values!A:D, 4) ,0)</f>
        <v>100</v>
      </c>
      <c r="E31" s="5">
        <f>ROUND( VLOOKUP(Z31, NPC_Raw_Data!A:L, 6) * VLOOKUP(AA31, NPC_Scaling_Values!A:N, 5)* VLOOKUP(AB31, NPC_Scaling_Values!A:N, 5) ,0)</f>
        <v>122</v>
      </c>
      <c r="F31" s="5">
        <f>ROUND( VLOOKUP(Z31, NPC_Raw_Data!A:L, 7) * VLOOKUP(AA31, NPC_Scaling_Values!A:N, 6) * VLOOKUP(AB31,NPC_Scaling_Values!A:N, 6) ,0)</f>
        <v>111</v>
      </c>
      <c r="G31" s="5">
        <f>ROUND( VLOOKUP(Z31, NPC_Raw_Data!A:L, 8) * VLOOKUP(AA31, NPC_Scaling_Values!A:N, 7) * VLOOKUP(AB31, NPC_Scaling_Values!A:N, 7),0)</f>
        <v>74</v>
      </c>
      <c r="H31" s="5">
        <f>ROUND( VLOOKUP(Z31, NPC_Raw_Data!A:L, 9) * VLOOKUP(AA31, NPC_Scaling_Values!A:N, 8)* VLOOKUP(AB31, NPC_Scaling_Values!A:N, 8) ,0)</f>
        <v>244</v>
      </c>
      <c r="I31" s="5">
        <v>-25.0</v>
      </c>
      <c r="J31" s="5">
        <v>25.0</v>
      </c>
      <c r="K31" s="5">
        <v>0.0</v>
      </c>
      <c r="L31" s="5">
        <f>ROUND( VLOOKUP(Z31, NPC_Raw_Data!A:O, 13),0)</f>
        <v>173</v>
      </c>
      <c r="M31" s="5">
        <f>ROUND( VLOOKUP(Z31, NPC_Raw_Data!A:O, 14),0)</f>
        <v>173</v>
      </c>
      <c r="N31" s="5">
        <f>ROUND( VLOOKUP(Z31, NPC_Raw_Data!A:O, 15),0)</f>
        <v>173</v>
      </c>
      <c r="O31" s="5">
        <f>ROUND( VLOOKUP(Z31, NPC_Raw_Data!A:Q, 16) * VLOOKUP(AA31, NPC_Scaling_Values!A:N, 14)* VLOOKUP(AB31, NPC_Scaling_Values!A:N, 14),0)</f>
        <v>218</v>
      </c>
      <c r="P31" s="2">
        <f>ROUND( VLOOKUP(Z31, NPC_Raw_Data!A:Q, 17) * VLOOKUP(AA31, NPC_Scaling_Values!A:N, 14) * VLOOKUP(AB31, NPC_Scaling_Values!A:N, 14) ,0)</f>
        <v>87</v>
      </c>
      <c r="Q31" s="6">
        <f> VLOOKUP(AA31, NPC_Scaling_Values!A:N, 9) * VLOOKUP(AB31, NPC_Scaling_Values!A:N, 9)</f>
        <v>3.212</v>
      </c>
      <c r="R31" s="1">
        <v>1.0</v>
      </c>
      <c r="S31" s="1">
        <v>-1.0</v>
      </c>
      <c r="T31" s="7" t="b">
        <v>0</v>
      </c>
      <c r="U31" s="7" t="b">
        <v>0</v>
      </c>
      <c r="V31" s="7" t="b">
        <v>0</v>
      </c>
      <c r="Z31" s="1">
        <v>228001.0</v>
      </c>
      <c r="AA31" s="1">
        <v>7012.0</v>
      </c>
      <c r="AB31" s="1">
        <v>7412.0</v>
      </c>
      <c r="AC31" s="8">
        <v>0.0</v>
      </c>
    </row>
    <row r="32">
      <c r="A32" s="2" t="s">
        <v>78</v>
      </c>
      <c r="B32" s="1" t="s">
        <v>77</v>
      </c>
      <c r="C32" s="5">
        <f>ROUND( VLOOKUP(Z32, NPC_Raw_Data!A:D, 4)*VLOOKUP(AA32, NPC_Scaling_Values!A:C, 3)*VLOOKUP(AB32, NPC_Scaling_Values!A:C, 3),0)</f>
        <v>1071</v>
      </c>
      <c r="D32" s="5">
        <f>ROUND( VLOOKUP(Z32, NPC_Raw_Data!A:E, 5) * VLOOKUP(AA32, NPC_Scaling_Values!A:D, 4) * VLOOKUP(AB32,NPC_Scaling_Values!A:D, 4) ,0)</f>
        <v>150</v>
      </c>
      <c r="E32" s="5">
        <f>ROUND( VLOOKUP(Z32, NPC_Raw_Data!A:L, 6) * VLOOKUP(AA32, NPC_Scaling_Values!A:N, 5)* VLOOKUP(AB32, NPC_Scaling_Values!A:N, 5) ,0)</f>
        <v>120</v>
      </c>
      <c r="F32" s="5">
        <f>ROUND( VLOOKUP(Z32, NPC_Raw_Data!A:L, 7) * VLOOKUP(AA32, NPC_Scaling_Values!A:N, 6) * VLOOKUP(AB32,NPC_Scaling_Values!A:N, 6) ,0)</f>
        <v>108</v>
      </c>
      <c r="G32" s="5">
        <f>ROUND( VLOOKUP(Z32, NPC_Raw_Data!A:L, 8) * VLOOKUP(AA32, NPC_Scaling_Values!A:N, 7) * VLOOKUP(AB32, NPC_Scaling_Values!A:N, 7),0)</f>
        <v>72</v>
      </c>
      <c r="H32" s="5">
        <f>ROUND( VLOOKUP(Z32, NPC_Raw_Data!A:L, 9) * VLOOKUP(AA32, NPC_Scaling_Values!A:N, 8)* VLOOKUP(AB32, NPC_Scaling_Values!A:N, 8) ,0)</f>
        <v>239</v>
      </c>
      <c r="I32" s="5">
        <v>-25.0</v>
      </c>
      <c r="J32" s="5">
        <v>25.0</v>
      </c>
      <c r="K32" s="5">
        <v>0.0</v>
      </c>
      <c r="L32" s="5">
        <f>ROUND( VLOOKUP(Z32, NPC_Raw_Data!A:O, 13),0)</f>
        <v>173</v>
      </c>
      <c r="M32" s="5">
        <f>ROUND( VLOOKUP(Z32, NPC_Raw_Data!A:O, 14),0)</f>
        <v>173</v>
      </c>
      <c r="N32" s="5">
        <f>ROUND( VLOOKUP(Z32, NPC_Raw_Data!A:O, 15),0)</f>
        <v>173</v>
      </c>
      <c r="O32" s="5">
        <f>ROUND( VLOOKUP(Z32, NPC_Raw_Data!A:Q, 16) * VLOOKUP(AA32, NPC_Scaling_Values!A:N, 14)* VLOOKUP(AB32, NPC_Scaling_Values!A:N, 14),0)</f>
        <v>212</v>
      </c>
      <c r="P32" s="2">
        <f>ROUND( VLOOKUP(Z32, NPC_Raw_Data!A:Q, 17) * VLOOKUP(AA32, NPC_Scaling_Values!A:N, 14) * VLOOKUP(AB32, NPC_Scaling_Values!A:N, 14) ,0)</f>
        <v>85</v>
      </c>
      <c r="Q32" s="6">
        <f> VLOOKUP(AA32, NPC_Scaling_Values!A:N, 9) * VLOOKUP(AB32, NPC_Scaling_Values!A:N, 9)</f>
        <v>3.171</v>
      </c>
      <c r="R32" s="1">
        <v>1.0</v>
      </c>
      <c r="S32" s="1">
        <v>-1.0</v>
      </c>
      <c r="T32" s="7" t="b">
        <v>0</v>
      </c>
      <c r="U32" s="7" t="b">
        <v>0</v>
      </c>
      <c r="V32" s="7" t="b">
        <v>0</v>
      </c>
      <c r="Z32" s="1">
        <v>228002.0</v>
      </c>
      <c r="AA32" s="1">
        <v>7011.0</v>
      </c>
      <c r="AB32" s="1">
        <v>7411.0</v>
      </c>
      <c r="AC32" s="10">
        <v>7100.0</v>
      </c>
    </row>
    <row r="33">
      <c r="A33" s="9" t="s">
        <v>168</v>
      </c>
      <c r="B33" s="1" t="s">
        <v>48</v>
      </c>
      <c r="C33" s="5">
        <f>ROUND( VLOOKUP(Z33, NPC_Raw_Data!A:D, 4)*VLOOKUP(AA33, NPC_Scaling_Values!A:C, 3)*VLOOKUP(AB33, NPC_Scaling_Values!A:C, 3),0)</f>
        <v>4331</v>
      </c>
      <c r="D33" s="5">
        <f>ROUND( VLOOKUP(Z33, NPC_Raw_Data!A:E, 5) * VLOOKUP(AA33, NPC_Scaling_Values!A:D, 4) * VLOOKUP(AB33,NPC_Scaling_Values!A:D, 4) ,0)</f>
        <v>8000</v>
      </c>
      <c r="E33" s="5">
        <f>ROUND( VLOOKUP(Z33, NPC_Raw_Data!A:L, 6) * VLOOKUP(AA33, NPC_Scaling_Values!A:N, 5)* VLOOKUP(AB33, NPC_Scaling_Values!A:N, 5) ,0)</f>
        <v>443</v>
      </c>
      <c r="F33" s="5">
        <f>ROUND( VLOOKUP(Z33, NPC_Raw_Data!A:L, 7) * VLOOKUP(AA33, NPC_Scaling_Values!A:N, 6) * VLOOKUP(AB33,NPC_Scaling_Values!A:N, 6) ,0)</f>
        <v>316</v>
      </c>
      <c r="G33" s="5">
        <f>ROUND( VLOOKUP(Z33, NPC_Raw_Data!A:L, 8) * VLOOKUP(AA33, NPC_Scaling_Values!A:N, 7) * VLOOKUP(AB33, NPC_Scaling_Values!A:N, 7),0)</f>
        <v>316</v>
      </c>
      <c r="H33" s="5">
        <f>ROUND( VLOOKUP(Z33, NPC_Raw_Data!A:L, 9) * VLOOKUP(AA33, NPC_Scaling_Values!A:N, 8)* VLOOKUP(AB33, NPC_Scaling_Values!A:N, 8) ,0)</f>
        <v>280</v>
      </c>
      <c r="I33" s="5">
        <v>0.0</v>
      </c>
      <c r="J33" s="5">
        <v>0.0</v>
      </c>
      <c r="K33" s="5">
        <v>0.0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14),0)</f>
        <v>200</v>
      </c>
      <c r="P33" s="2">
        <f>ROUND( VLOOKUP(Z33, NPC_Raw_Data!A:Q, 17) * VLOOKUP(AA33, NPC_Scaling_Values!A:N, 14) * VLOOKUP(AB33, NPC_Scaling_Values!A:N, 14) ,0)</f>
        <v>80</v>
      </c>
      <c r="Q33" s="6">
        <f> VLOOKUP(AA33, NPC_Scaling_Values!A:N, 9) * VLOOKUP(AB33, NPC_Scaling_Values!A:N, 9)</f>
        <v>3.06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230000.0</v>
      </c>
      <c r="AA33" s="1">
        <v>7007.0</v>
      </c>
      <c r="AB33" s="1">
        <v>7407.0</v>
      </c>
      <c r="AC33" s="8">
        <v>0.0</v>
      </c>
    </row>
    <row r="34">
      <c r="A34" s="9" t="s">
        <v>168</v>
      </c>
      <c r="B34" s="1" t="s">
        <v>27</v>
      </c>
      <c r="C34" s="5">
        <f>ROUND( VLOOKUP(Z34, NPC_Raw_Data!A:D, 4)*VLOOKUP(AA34, NPC_Scaling_Values!A:C, 3)*VLOOKUP(AB34, NPC_Scaling_Values!A:C, 3),0)</f>
        <v>3765</v>
      </c>
      <c r="D34" s="5">
        <f>ROUND( VLOOKUP(Z34, NPC_Raw_Data!A:E, 5) * VLOOKUP(AA34, NPC_Scaling_Values!A:D, 4) * VLOOKUP(AB34,NPC_Scaling_Values!A:D, 4) ,0)</f>
        <v>10000</v>
      </c>
      <c r="E34" s="5">
        <f>ROUND( VLOOKUP(Z34, NPC_Raw_Data!A:L, 6) * VLOOKUP(AA34, NPC_Scaling_Values!A:N, 5)* VLOOKUP(AB34, NPC_Scaling_Values!A:N, 5) ,0)</f>
        <v>337</v>
      </c>
      <c r="F34" s="5">
        <f>ROUND( VLOOKUP(Z34, NPC_Raw_Data!A:L, 7) * VLOOKUP(AA34, NPC_Scaling_Values!A:N, 6) * VLOOKUP(AB34,NPC_Scaling_Values!A:N, 6) ,0)</f>
        <v>241</v>
      </c>
      <c r="G34" s="5">
        <f>ROUND( VLOOKUP(Z34, NPC_Raw_Data!A:L, 8) * VLOOKUP(AA34, NPC_Scaling_Values!A:N, 7) * VLOOKUP(AB34, NPC_Scaling_Values!A:N, 7),0)</f>
        <v>241</v>
      </c>
      <c r="H34" s="5">
        <f>ROUND( VLOOKUP(Z34, NPC_Raw_Data!A:L, 9) * VLOOKUP(AA34, NPC_Scaling_Values!A:N, 8)* VLOOKUP(AB34, NPC_Scaling_Values!A:N, 8) ,0)</f>
        <v>213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14),0)</f>
        <v>201</v>
      </c>
      <c r="P34" s="2">
        <f>ROUND( VLOOKUP(Z34, NPC_Raw_Data!A:Q, 17) * VLOOKUP(AA34, NPC_Scaling_Values!A:N, 14) * VLOOKUP(AB34, NPC_Scaling_Values!A:N, 14) ,0)</f>
        <v>81</v>
      </c>
      <c r="Q34" s="6">
        <f> VLOOKUP(AA34, NPC_Scaling_Values!A:N, 9) * VLOOKUP(AB34, NPC_Scaling_Values!A:N, 9)</f>
        <v>2.7875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230001.0</v>
      </c>
      <c r="AA34" s="1">
        <v>7003.0</v>
      </c>
      <c r="AB34" s="1">
        <v>7403.0</v>
      </c>
      <c r="AC34" s="8">
        <v>0.0</v>
      </c>
    </row>
    <row r="35">
      <c r="A35" s="9" t="s">
        <v>168</v>
      </c>
      <c r="B35" s="1" t="s">
        <v>166</v>
      </c>
      <c r="C35" s="5">
        <f>ROUND( VLOOKUP(Z35, NPC_Raw_Data!A:D, 4)*VLOOKUP(AA35, NPC_Scaling_Values!A:C, 3)*VLOOKUP(AB35, NPC_Scaling_Values!A:C, 3),0)</f>
        <v>4593</v>
      </c>
      <c r="D35" s="5">
        <f>ROUND( VLOOKUP(Z35, NPC_Raw_Data!A:E, 5) * VLOOKUP(AA35, NPC_Scaling_Values!A:D, 4) * VLOOKUP(AB35,NPC_Scaling_Values!A:D, 4) ,0)</f>
        <v>9000</v>
      </c>
      <c r="E35" s="5">
        <f>ROUND( VLOOKUP(Z35, NPC_Raw_Data!A:L, 6) * VLOOKUP(AA35, NPC_Scaling_Values!A:N, 5)* VLOOKUP(AB35, NPC_Scaling_Values!A:N, 5) ,0)</f>
        <v>450</v>
      </c>
      <c r="F35" s="5">
        <f>ROUND( VLOOKUP(Z35, NPC_Raw_Data!A:L, 7) * VLOOKUP(AA35, NPC_Scaling_Values!A:N, 6) * VLOOKUP(AB35,NPC_Scaling_Values!A:N, 6) ,0)</f>
        <v>322</v>
      </c>
      <c r="G35" s="5">
        <f>ROUND( VLOOKUP(Z35, NPC_Raw_Data!A:L, 8) * VLOOKUP(AA35, NPC_Scaling_Values!A:N, 7) * VLOOKUP(AB35, NPC_Scaling_Values!A:N, 7),0)</f>
        <v>322</v>
      </c>
      <c r="H35" s="5">
        <f>ROUND( VLOOKUP(Z35, NPC_Raw_Data!A:L, 9) * VLOOKUP(AA35, NPC_Scaling_Values!A:N, 8)* VLOOKUP(AB35, NPC_Scaling_Values!A:N, 8) ,0)</f>
        <v>284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14),0)</f>
        <v>203</v>
      </c>
      <c r="P35" s="2">
        <f>ROUND( VLOOKUP(Z35, NPC_Raw_Data!A:Q, 17) * VLOOKUP(AA35, NPC_Scaling_Values!A:N, 14) * VLOOKUP(AB35, NPC_Scaling_Values!A:N, 14) ,0)</f>
        <v>81</v>
      </c>
      <c r="Q35" s="6">
        <f> VLOOKUP(AA35, NPC_Scaling_Values!A:N, 9) * VLOOKUP(AB35, NPC_Scaling_Values!A:N, 9)</f>
        <v>3.078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230002.0</v>
      </c>
      <c r="AA35" s="1">
        <v>7009.0</v>
      </c>
      <c r="AB35" s="1">
        <v>7409.0</v>
      </c>
      <c r="AC35" s="8">
        <v>0.0</v>
      </c>
    </row>
    <row r="36">
      <c r="A36" s="9" t="s">
        <v>168</v>
      </c>
      <c r="B36" s="1" t="s">
        <v>166</v>
      </c>
      <c r="C36" s="5">
        <f>ROUND( VLOOKUP(Z36, NPC_Raw_Data!A:D, 4)*VLOOKUP(AA36, NPC_Scaling_Values!A:C, 3)*VLOOKUP(AB36, NPC_Scaling_Values!A:C, 3),0)</f>
        <v>4593</v>
      </c>
      <c r="D36" s="5">
        <f>ROUND( VLOOKUP(Z36, NPC_Raw_Data!A:E, 5) * VLOOKUP(AA36, NPC_Scaling_Values!A:D, 4) * VLOOKUP(AB36,NPC_Scaling_Values!A:D, 4) ,0)</f>
        <v>9000</v>
      </c>
      <c r="E36" s="5">
        <f>ROUND( VLOOKUP(Z36, NPC_Raw_Data!A:L, 6) * VLOOKUP(AA36, NPC_Scaling_Values!A:N, 5)* VLOOKUP(AB36, NPC_Scaling_Values!A:N, 5) ,0)</f>
        <v>450</v>
      </c>
      <c r="F36" s="5">
        <f>ROUND( VLOOKUP(Z36, NPC_Raw_Data!A:L, 7) * VLOOKUP(AA36, NPC_Scaling_Values!A:N, 6) * VLOOKUP(AB36,NPC_Scaling_Values!A:N, 6) ,0)</f>
        <v>322</v>
      </c>
      <c r="G36" s="5">
        <f>ROUND( VLOOKUP(Z36, NPC_Raw_Data!A:L, 8) * VLOOKUP(AA36, NPC_Scaling_Values!A:N, 7) * VLOOKUP(AB36, NPC_Scaling_Values!A:N, 7),0)</f>
        <v>322</v>
      </c>
      <c r="H36" s="5">
        <f>ROUND( VLOOKUP(Z36, NPC_Raw_Data!A:L, 9) * VLOOKUP(AA36, NPC_Scaling_Values!A:N, 8)* VLOOKUP(AB36, NPC_Scaling_Values!A:N, 8) ,0)</f>
        <v>284</v>
      </c>
      <c r="I36" s="5">
        <v>0.0</v>
      </c>
      <c r="J36" s="5">
        <v>0.0</v>
      </c>
      <c r="K36" s="5">
        <v>0.0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14),0)</f>
        <v>203</v>
      </c>
      <c r="P36" s="2">
        <f>ROUND( VLOOKUP(Z36, NPC_Raw_Data!A:Q, 17) * VLOOKUP(AA36, NPC_Scaling_Values!A:N, 14) * VLOOKUP(AB36, NPC_Scaling_Values!A:N, 14) ,0)</f>
        <v>81</v>
      </c>
      <c r="Q36" s="6">
        <f> VLOOKUP(AA36, NPC_Scaling_Values!A:N, 9) * VLOOKUP(AB36, NPC_Scaling_Values!A:N, 9)</f>
        <v>3.078</v>
      </c>
      <c r="R36" s="1">
        <v>1.0</v>
      </c>
      <c r="S36" s="1">
        <v>-1.0</v>
      </c>
      <c r="T36" s="7" t="b">
        <v>0</v>
      </c>
      <c r="U36" s="7" t="b">
        <v>0</v>
      </c>
      <c r="V36" s="7" t="b">
        <v>0</v>
      </c>
      <c r="Z36" s="1">
        <v>230003.0</v>
      </c>
      <c r="AA36" s="1">
        <v>7009.0</v>
      </c>
      <c r="AB36" s="1">
        <v>7409.0</v>
      </c>
      <c r="AC36" s="8">
        <v>0.0</v>
      </c>
    </row>
    <row r="37">
      <c r="A37" s="9" t="s">
        <v>168</v>
      </c>
      <c r="B37" s="1" t="s">
        <v>39</v>
      </c>
      <c r="C37" s="5">
        <f>ROUND( VLOOKUP(Z37, NPC_Raw_Data!A:D, 4)*VLOOKUP(AA37, NPC_Scaling_Values!A:C, 3)*VLOOKUP(AB37, NPC_Scaling_Values!A:C, 3),0)</f>
        <v>4612</v>
      </c>
      <c r="D37" s="5">
        <f>ROUND( VLOOKUP(Z37, NPC_Raw_Data!A:E, 5) * VLOOKUP(AA37, NPC_Scaling_Values!A:D, 4) * VLOOKUP(AB37,NPC_Scaling_Values!A:D, 4) ,0)</f>
        <v>15000</v>
      </c>
      <c r="E37" s="5">
        <f>ROUND( VLOOKUP(Z37, NPC_Raw_Data!A:L, 6) * VLOOKUP(AA37, NPC_Scaling_Values!A:N, 5)* VLOOKUP(AB37, NPC_Scaling_Values!A:N, 5) ,0)</f>
        <v>455</v>
      </c>
      <c r="F37" s="5">
        <f>ROUND( VLOOKUP(Z37, NPC_Raw_Data!A:L, 7) * VLOOKUP(AA37, NPC_Scaling_Values!A:N, 6) * VLOOKUP(AB37,NPC_Scaling_Values!A:N, 6) ,0)</f>
        <v>325</v>
      </c>
      <c r="G37" s="5">
        <f>ROUND( VLOOKUP(Z37, NPC_Raw_Data!A:L, 8) * VLOOKUP(AA37, NPC_Scaling_Values!A:N, 7) * VLOOKUP(AB37, NPC_Scaling_Values!A:N, 7),0)</f>
        <v>325</v>
      </c>
      <c r="H37" s="5">
        <f>ROUND( VLOOKUP(Z37, NPC_Raw_Data!A:L, 9) * VLOOKUP(AA37, NPC_Scaling_Values!A:N, 8)* VLOOKUP(AB37, NPC_Scaling_Values!A:N, 8) ,0)</f>
        <v>287</v>
      </c>
      <c r="I37" s="5">
        <v>0.0</v>
      </c>
      <c r="J37" s="5">
        <v>0.0</v>
      </c>
      <c r="K37" s="5">
        <v>0.0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14),0)</f>
        <v>205</v>
      </c>
      <c r="P37" s="2">
        <f>ROUND( VLOOKUP(Z37, NPC_Raw_Data!A:Q, 17) * VLOOKUP(AA37, NPC_Scaling_Values!A:N, 14) * VLOOKUP(AB37, NPC_Scaling_Values!A:N, 14) ,0)</f>
        <v>82</v>
      </c>
      <c r="Q37" s="6">
        <f> VLOOKUP(AA37, NPC_Scaling_Values!A:N, 9) * VLOOKUP(AB37, NPC_Scaling_Values!A:N, 9)</f>
        <v>3.12</v>
      </c>
      <c r="R37" s="1">
        <v>1.0</v>
      </c>
      <c r="S37" s="1">
        <v>-1.0</v>
      </c>
      <c r="T37" s="7" t="b">
        <v>0</v>
      </c>
      <c r="U37" s="7" t="b">
        <v>0</v>
      </c>
      <c r="V37" s="7" t="b">
        <v>0</v>
      </c>
      <c r="Z37" s="1">
        <v>230004.0</v>
      </c>
      <c r="AA37" s="1">
        <v>7010.0</v>
      </c>
      <c r="AB37" s="1">
        <v>7410.0</v>
      </c>
      <c r="AC37" s="8">
        <v>0.0</v>
      </c>
    </row>
    <row r="38">
      <c r="A38" s="9" t="s">
        <v>168</v>
      </c>
      <c r="B38" s="1" t="s">
        <v>46</v>
      </c>
      <c r="C38" s="5">
        <f>ROUND( VLOOKUP(Z38, NPC_Raw_Data!A:D, 4)*VLOOKUP(AA38, NPC_Scaling_Values!A:C, 3)*VLOOKUP(AB38, NPC_Scaling_Values!A:C, 3),0)</f>
        <v>4926</v>
      </c>
      <c r="D38" s="5">
        <f>ROUND( VLOOKUP(Z38, NPC_Raw_Data!A:E, 5) * VLOOKUP(AA38, NPC_Scaling_Values!A:D, 4) * VLOOKUP(AB38,NPC_Scaling_Values!A:D, 4) ,0)</f>
        <v>10000</v>
      </c>
      <c r="E38" s="5">
        <f>ROUND( VLOOKUP(Z38, NPC_Raw_Data!A:L, 6) * VLOOKUP(AA38, NPC_Scaling_Values!A:N, 5)* VLOOKUP(AB38, NPC_Scaling_Values!A:N, 5) ,0)</f>
        <v>499</v>
      </c>
      <c r="F38" s="5">
        <f>ROUND( VLOOKUP(Z38, NPC_Raw_Data!A:L, 7) * VLOOKUP(AA38, NPC_Scaling_Values!A:N, 6) * VLOOKUP(AB38,NPC_Scaling_Values!A:N, 6) ,0)</f>
        <v>356</v>
      </c>
      <c r="G38" s="5">
        <f>ROUND( VLOOKUP(Z38, NPC_Raw_Data!A:L, 8) * VLOOKUP(AA38, NPC_Scaling_Values!A:N, 7) * VLOOKUP(AB38, NPC_Scaling_Values!A:N, 7),0)</f>
        <v>356</v>
      </c>
      <c r="H38" s="5">
        <f>ROUND( VLOOKUP(Z38, NPC_Raw_Data!A:L, 9) * VLOOKUP(AA38, NPC_Scaling_Values!A:N, 8)* VLOOKUP(AB38, NPC_Scaling_Values!A:N, 8) ,0)</f>
        <v>315</v>
      </c>
      <c r="I38" s="5">
        <v>0.0</v>
      </c>
      <c r="J38" s="5">
        <v>0.0</v>
      </c>
      <c r="K38" s="5">
        <v>0.0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14),0)</f>
        <v>232</v>
      </c>
      <c r="P38" s="2">
        <f>ROUND( VLOOKUP(Z38, NPC_Raw_Data!A:Q, 17) * VLOOKUP(AA38, NPC_Scaling_Values!A:N, 14) * VLOOKUP(AB38, NPC_Scaling_Values!A:N, 14) ,0)</f>
        <v>93</v>
      </c>
      <c r="Q38" s="6">
        <f> VLOOKUP(AA38, NPC_Scaling_Values!A:N, 9) * VLOOKUP(AB38, NPC_Scaling_Values!A:N, 9)</f>
        <v>3.336</v>
      </c>
      <c r="R38" s="1">
        <v>1.0</v>
      </c>
      <c r="S38" s="1">
        <v>-1.0</v>
      </c>
      <c r="T38" s="7" t="b">
        <v>0</v>
      </c>
      <c r="U38" s="7" t="b">
        <v>0</v>
      </c>
      <c r="V38" s="7" t="b">
        <v>0</v>
      </c>
      <c r="Z38" s="1">
        <v>230005.0</v>
      </c>
      <c r="AA38" s="1">
        <v>7014.0</v>
      </c>
      <c r="AB38" s="1">
        <v>7414.0</v>
      </c>
      <c r="AC38" s="8">
        <v>0.0</v>
      </c>
    </row>
    <row r="39">
      <c r="A39" s="9" t="s">
        <v>247</v>
      </c>
      <c r="B39" s="1" t="s">
        <v>41</v>
      </c>
      <c r="C39" s="5">
        <f>ROUND( VLOOKUP(Z39, NPC_Raw_Data!A:D, 4)*VLOOKUP(AA39, NPC_Scaling_Values!A:C, 3)*VLOOKUP(AB39, NPC_Scaling_Values!A:C, 3),0)</f>
        <v>1460</v>
      </c>
      <c r="D39" s="5">
        <f>ROUND( VLOOKUP(Z39, NPC_Raw_Data!A:E, 5) * VLOOKUP(AA39, NPC_Scaling_Values!A:D, 4) * VLOOKUP(AB39,NPC_Scaling_Values!A:D, 4) ,0)</f>
        <v>2000</v>
      </c>
      <c r="E39" s="5">
        <f>ROUND( VLOOKUP(Z39, NPC_Raw_Data!A:L, 6) * VLOOKUP(AA39, NPC_Scaling_Values!A:N, 5)* VLOOKUP(AB39, NPC_Scaling_Values!A:N, 5) ,0)</f>
        <v>303</v>
      </c>
      <c r="F39" s="5">
        <f>ROUND( VLOOKUP(Z39, NPC_Raw_Data!A:L, 7) * VLOOKUP(AA39, NPC_Scaling_Values!A:N, 6) * VLOOKUP(AB39,NPC_Scaling_Values!A:N, 6) ,0)</f>
        <v>229</v>
      </c>
      <c r="G39" s="5">
        <f>ROUND( VLOOKUP(Z39, NPC_Raw_Data!A:L, 8) * VLOOKUP(AA39, NPC_Scaling_Values!A:N, 7) * VLOOKUP(AB39, NPC_Scaling_Values!A:N, 7),0)</f>
        <v>181</v>
      </c>
      <c r="H39" s="5">
        <f>ROUND( VLOOKUP(Z39, NPC_Raw_Data!A:L, 9) * VLOOKUP(AA39, NPC_Scaling_Values!A:N, 8)* VLOOKUP(AB39, NPC_Scaling_Values!A:N, 8) ,0)</f>
        <v>229</v>
      </c>
      <c r="I39" s="5">
        <v>-25.0</v>
      </c>
      <c r="J39" s="5">
        <v>0.0</v>
      </c>
      <c r="K39" s="5">
        <v>0.0</v>
      </c>
      <c r="L39" s="5">
        <f>ROUND( VLOOKUP(Z39, NPC_Raw_Data!A:O, 13),0)</f>
        <v>120</v>
      </c>
      <c r="M39" s="5">
        <f>ROUND( VLOOKUP(Z39, NPC_Raw_Data!A:O, 14),0)</f>
        <v>120</v>
      </c>
      <c r="N39" s="5">
        <f>ROUND( VLOOKUP(Z39, NPC_Raw_Data!A:O, 15),0)</f>
        <v>73</v>
      </c>
      <c r="O39" s="5">
        <f>ROUND( VLOOKUP(Z39, NPC_Raw_Data!A:Q, 16) * VLOOKUP(AA39, NPC_Scaling_Values!A:N, 14)* VLOOKUP(AB39, NPC_Scaling_Values!A:N, 14),0)</f>
        <v>232</v>
      </c>
      <c r="P39" s="2">
        <f>ROUND( VLOOKUP(Z39, NPC_Raw_Data!A:Q, 17) * VLOOKUP(AA39, NPC_Scaling_Values!A:N, 14) * VLOOKUP(AB39, NPC_Scaling_Values!A:N, 14) ,0)</f>
        <v>93</v>
      </c>
      <c r="Q39" s="6">
        <f> VLOOKUP(AA39, NPC_Scaling_Values!A:N, 9) * VLOOKUP(AB39, NPC_Scaling_Values!A:N, 9)</f>
        <v>3.336</v>
      </c>
      <c r="R39" s="1">
        <v>1.5</v>
      </c>
      <c r="S39" s="1">
        <v>20.0</v>
      </c>
      <c r="T39" s="7" t="b">
        <v>1</v>
      </c>
      <c r="U39" s="7" t="b">
        <v>0</v>
      </c>
      <c r="V39" s="7" t="b">
        <v>0</v>
      </c>
      <c r="Z39" s="1">
        <v>231000.0</v>
      </c>
      <c r="AA39" s="1">
        <v>7014.0</v>
      </c>
      <c r="AB39" s="1">
        <v>7414.0</v>
      </c>
      <c r="AC39" s="8">
        <v>0.0</v>
      </c>
    </row>
    <row r="40">
      <c r="A40" s="1" t="s">
        <v>293</v>
      </c>
      <c r="B40" s="1" t="s">
        <v>166</v>
      </c>
      <c r="C40" s="5">
        <f>ROUND( VLOOKUP(Z40, NPC_Raw_Data!A:D, 4)*VLOOKUP(AA40, NPC_Scaling_Values!A:C, 3)*VLOOKUP(AB40, NPC_Scaling_Values!A:C, 3),0)</f>
        <v>5270</v>
      </c>
      <c r="D40" s="5">
        <f>ROUND( VLOOKUP(Z40, NPC_Raw_Data!A:E, 5) * VLOOKUP(AA40, NPC_Scaling_Values!A:D, 4) * VLOOKUP(AB40,NPC_Scaling_Values!A:D, 4) ,0)</f>
        <v>120000</v>
      </c>
      <c r="E40" s="5">
        <f>ROUND( VLOOKUP(Z40, NPC_Raw_Data!A:L, 6) * VLOOKUP(AA40, NPC_Scaling_Values!A:N, 5)* VLOOKUP(AB40, NPC_Scaling_Values!A:N, 5) ,0)</f>
        <v>469</v>
      </c>
      <c r="F40" s="5">
        <f>ROUND( VLOOKUP(Z40, NPC_Raw_Data!A:L, 7) * VLOOKUP(AA40, NPC_Scaling_Values!A:N, 6) * VLOOKUP(AB40,NPC_Scaling_Values!A:N, 6) ,0)</f>
        <v>375</v>
      </c>
      <c r="G40" s="5">
        <f>ROUND( VLOOKUP(Z40, NPC_Raw_Data!A:L, 8) * VLOOKUP(AA40, NPC_Scaling_Values!A:N, 7) * VLOOKUP(AB40, NPC_Scaling_Values!A:N, 7),0)</f>
        <v>351</v>
      </c>
      <c r="H40" s="5">
        <f>ROUND( VLOOKUP(Z40, NPC_Raw_Data!A:L, 9) * VLOOKUP(AA40, NPC_Scaling_Values!A:N, 8)* VLOOKUP(AB40, NPC_Scaling_Values!A:N, 8) ,0)</f>
        <v>281</v>
      </c>
      <c r="I40" s="5">
        <v>25.0</v>
      </c>
      <c r="J40" s="5">
        <v>-25.0</v>
      </c>
      <c r="K40" s="5">
        <v>0.0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14),0)</f>
        <v>203</v>
      </c>
      <c r="P40" s="2">
        <f>ROUND( VLOOKUP(Z40, NPC_Raw_Data!A:Q, 17) * VLOOKUP(AA40, NPC_Scaling_Values!A:N, 14) * VLOOKUP(AB40, NPC_Scaling_Values!A:N, 14) ,0)</f>
        <v>81</v>
      </c>
      <c r="Q40" s="6">
        <f> VLOOKUP(AA40, NPC_Scaling_Values!A:N, 9) * VLOOKUP(AB40, NPC_Scaling_Values!A:N, 9)</f>
        <v>3.078</v>
      </c>
      <c r="R40" s="1">
        <v>1.0</v>
      </c>
      <c r="S40" s="1">
        <v>-1.0</v>
      </c>
      <c r="T40" s="7" t="b">
        <v>0</v>
      </c>
      <c r="U40" s="7" t="b">
        <v>0</v>
      </c>
      <c r="V40" s="7" t="b">
        <v>0</v>
      </c>
      <c r="Z40" s="1">
        <v>232000.0</v>
      </c>
      <c r="AA40" s="1">
        <v>7009.0</v>
      </c>
      <c r="AB40" s="1">
        <v>7409.0</v>
      </c>
      <c r="AC40" s="8">
        <v>0.0</v>
      </c>
    </row>
    <row r="41">
      <c r="A41" s="2" t="s">
        <v>139</v>
      </c>
      <c r="B41" s="1" t="s">
        <v>101</v>
      </c>
      <c r="C41" s="5">
        <f>ROUND( VLOOKUP(Z41, NPC_Raw_Data!A:D, 4)*VLOOKUP(AA41, NPC_Scaling_Values!A:C, 3)*VLOOKUP(AB41, NPC_Scaling_Values!A:C, 3),0)</f>
        <v>443</v>
      </c>
      <c r="D41" s="5">
        <f>ROUND( VLOOKUP(Z41, NPC_Raw_Data!A:E, 5) * VLOOKUP(AA41, NPC_Scaling_Values!A:D, 4) * VLOOKUP(AB41,NPC_Scaling_Values!A:D, 4) ,0)</f>
        <v>400</v>
      </c>
      <c r="E41" s="5">
        <f>ROUND( VLOOKUP(Z41, NPC_Raw_Data!A:L, 6) * VLOOKUP(AA41, NPC_Scaling_Values!A:N, 5)* VLOOKUP(AB41, NPC_Scaling_Values!A:N, 5) ,0)</f>
        <v>249</v>
      </c>
      <c r="F41" s="5">
        <f>ROUND( VLOOKUP(Z41, NPC_Raw_Data!A:L, 7) * VLOOKUP(AA41, NPC_Scaling_Values!A:N, 6) * VLOOKUP(AB41,NPC_Scaling_Values!A:N, 6) ,0)</f>
        <v>200</v>
      </c>
      <c r="G41" s="5">
        <f>ROUND( VLOOKUP(Z41, NPC_Raw_Data!A:L, 8) * VLOOKUP(AA41, NPC_Scaling_Values!A:N, 7) * VLOOKUP(AB41, NPC_Scaling_Values!A:N, 7),0)</f>
        <v>98</v>
      </c>
      <c r="H41" s="5">
        <f>ROUND( VLOOKUP(Z41, NPC_Raw_Data!A:L, 9) * VLOOKUP(AA41, NPC_Scaling_Values!A:N, 8)* VLOOKUP(AB41, NPC_Scaling_Values!A:N, 8) ,0)</f>
        <v>223</v>
      </c>
      <c r="I41" s="5">
        <v>0.0</v>
      </c>
      <c r="J41" s="5">
        <v>0.0</v>
      </c>
      <c r="K41" s="5">
        <v>-25.0</v>
      </c>
      <c r="L41" s="5">
        <f>ROUND( VLOOKUP(Z41, NPC_Raw_Data!A:O, 13),0)</f>
        <v>88</v>
      </c>
      <c r="M41" s="5">
        <f>ROUND( VLOOKUP(Z41, NPC_Raw_Data!A:O, 14),0)</f>
        <v>88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14),0)</f>
        <v>202</v>
      </c>
      <c r="P41" s="2">
        <f>ROUND( VLOOKUP(Z41, NPC_Raw_Data!A:Q, 17) * VLOOKUP(AA41, NPC_Scaling_Values!A:N, 14) * VLOOKUP(AB41, NPC_Scaling_Values!A:N, 14) ,0)</f>
        <v>81</v>
      </c>
      <c r="Q41" s="6">
        <f> VLOOKUP(AA41, NPC_Scaling_Values!A:N, 9) * VLOOKUP(AB41, NPC_Scaling_Values!A:N, 9)</f>
        <v>3.06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233000.0</v>
      </c>
      <c r="AA41" s="1">
        <v>7005.0</v>
      </c>
      <c r="AB41" s="1">
        <v>7405.0</v>
      </c>
      <c r="AC41" s="8">
        <v>0.0</v>
      </c>
    </row>
    <row r="42">
      <c r="A42" s="2" t="s">
        <v>139</v>
      </c>
      <c r="B42" s="1" t="s">
        <v>77</v>
      </c>
      <c r="C42" s="5">
        <f>ROUND( VLOOKUP(Z42, NPC_Raw_Data!A:D, 4)*VLOOKUP(AA42, NPC_Scaling_Values!A:C, 3)*VLOOKUP(AB42, NPC_Scaling_Values!A:C, 3),0)</f>
        <v>480</v>
      </c>
      <c r="D42" s="5">
        <f>ROUND( VLOOKUP(Z42, NPC_Raw_Data!A:E, 5) * VLOOKUP(AA42, NPC_Scaling_Values!A:D, 4) * VLOOKUP(AB42,NPC_Scaling_Values!A:D, 4) ,0)</f>
        <v>300</v>
      </c>
      <c r="E42" s="5">
        <f>ROUND( VLOOKUP(Z42, NPC_Raw_Data!A:L, 6) * VLOOKUP(AA42, NPC_Scaling_Values!A:N, 5)* VLOOKUP(AB42, NPC_Scaling_Values!A:N, 5) ,0)</f>
        <v>267</v>
      </c>
      <c r="F42" s="5">
        <f>ROUND( VLOOKUP(Z42, NPC_Raw_Data!A:L, 7) * VLOOKUP(AA42, NPC_Scaling_Values!A:N, 6) * VLOOKUP(AB42,NPC_Scaling_Values!A:N, 6) ,0)</f>
        <v>214</v>
      </c>
      <c r="G42" s="5">
        <f>ROUND( VLOOKUP(Z42, NPC_Raw_Data!A:L, 8) * VLOOKUP(AA42, NPC_Scaling_Values!A:N, 7) * VLOOKUP(AB42, NPC_Scaling_Values!A:N, 7),0)</f>
        <v>106</v>
      </c>
      <c r="H42" s="5">
        <f>ROUND( VLOOKUP(Z42, NPC_Raw_Data!A:L, 9) * VLOOKUP(AA42, NPC_Scaling_Values!A:N, 8)* VLOOKUP(AB42, NPC_Scaling_Values!A:N, 8) ,0)</f>
        <v>239</v>
      </c>
      <c r="I42" s="5">
        <v>0.0</v>
      </c>
      <c r="J42" s="5">
        <v>0.0</v>
      </c>
      <c r="K42" s="5">
        <v>-25.0</v>
      </c>
      <c r="L42" s="5">
        <f>ROUND( VLOOKUP(Z42, NPC_Raw_Data!A:O, 13),0)</f>
        <v>88</v>
      </c>
      <c r="M42" s="5">
        <f>ROUND( VLOOKUP(Z42, NPC_Raw_Data!A:O, 14),0)</f>
        <v>88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14),0)</f>
        <v>212</v>
      </c>
      <c r="P42" s="2">
        <f>ROUND( VLOOKUP(Z42, NPC_Raw_Data!A:Q, 17) * VLOOKUP(AA42, NPC_Scaling_Values!A:N, 14) * VLOOKUP(AB42, NPC_Scaling_Values!A:N, 14) ,0)</f>
        <v>85</v>
      </c>
      <c r="Q42" s="6">
        <f> VLOOKUP(AA42, NPC_Scaling_Values!A:N, 9) * VLOOKUP(AB42, NPC_Scaling_Values!A:N, 9)</f>
        <v>3.171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233001.0</v>
      </c>
      <c r="AA42" s="1">
        <v>7011.0</v>
      </c>
      <c r="AB42" s="1">
        <v>7411.0</v>
      </c>
      <c r="AC42" s="8">
        <v>0.0</v>
      </c>
    </row>
    <row r="43">
      <c r="A43" s="1" t="s">
        <v>142</v>
      </c>
      <c r="B43" s="1" t="s">
        <v>39</v>
      </c>
      <c r="C43" s="5">
        <f>ROUND( VLOOKUP(Z43, NPC_Raw_Data!A:D, 4)*VLOOKUP(AA43, NPC_Scaling_Values!A:C, 3)*VLOOKUP(AB43, NPC_Scaling_Values!A:C, 3),0)</f>
        <v>4631</v>
      </c>
      <c r="D43" s="5">
        <f>ROUND( VLOOKUP(Z43, NPC_Raw_Data!A:E, 5) * VLOOKUP(AA43, NPC_Scaling_Values!A:D, 4) * VLOOKUP(AB43,NPC_Scaling_Values!A:D, 4) ,0)</f>
        <v>150000</v>
      </c>
      <c r="E43" s="5">
        <f>ROUND( VLOOKUP(Z43, NPC_Raw_Data!A:L, 6) * VLOOKUP(AA43, NPC_Scaling_Values!A:N, 5)* VLOOKUP(AB43, NPC_Scaling_Values!A:N, 5) ,0)</f>
        <v>198</v>
      </c>
      <c r="F43" s="5">
        <f>ROUND( VLOOKUP(Z43, NPC_Raw_Data!A:L, 7) * VLOOKUP(AA43, NPC_Scaling_Values!A:N, 6) * VLOOKUP(AB43,NPC_Scaling_Values!A:N, 6) ,0)</f>
        <v>168</v>
      </c>
      <c r="G43" s="5">
        <f>ROUND( VLOOKUP(Z43, NPC_Raw_Data!A:L, 8) * VLOOKUP(AA43, NPC_Scaling_Values!A:N, 7) * VLOOKUP(AB43, NPC_Scaling_Values!A:N, 7),0)</f>
        <v>138</v>
      </c>
      <c r="H43" s="5">
        <f>ROUND( VLOOKUP(Z43, NPC_Raw_Data!A:L, 9) * VLOOKUP(AA43, NPC_Scaling_Values!A:N, 8)* VLOOKUP(AB43, NPC_Scaling_Values!A:N, 8) ,0)</f>
        <v>119</v>
      </c>
      <c r="I43" s="5">
        <v>0.0</v>
      </c>
      <c r="J43" s="5">
        <v>25.0</v>
      </c>
      <c r="K43" s="5">
        <v>0.0</v>
      </c>
      <c r="L43" s="5">
        <f>ROUND( VLOOKUP(Z43, NPC_Raw_Data!A:O, 13),0)</f>
        <v>120</v>
      </c>
      <c r="M43" s="5">
        <f>ROUND( VLOOKUP(Z43, NPC_Raw_Data!A:O, 14),0)</f>
        <v>120</v>
      </c>
      <c r="N43" s="5">
        <f>ROUND( VLOOKUP(Z43, NPC_Raw_Data!A:O, 15),0)</f>
        <v>120</v>
      </c>
      <c r="O43" s="5">
        <f>ROUND( VLOOKUP(Z43, NPC_Raw_Data!A:Q, 16) * VLOOKUP(AA43, NPC_Scaling_Values!A:N, 14)* VLOOKUP(AB43, NPC_Scaling_Values!A:N, 14),0)</f>
        <v>205</v>
      </c>
      <c r="P43" s="2">
        <f>ROUND( VLOOKUP(Z43, NPC_Raw_Data!A:Q, 17) * VLOOKUP(AA43, NPC_Scaling_Values!A:N, 14) * VLOOKUP(AB43, NPC_Scaling_Values!A:N, 14) ,0)</f>
        <v>82</v>
      </c>
      <c r="Q43" s="6">
        <f> VLOOKUP(AA43, NPC_Scaling_Values!A:N, 9) * VLOOKUP(AB43, NPC_Scaling_Values!A:N, 9)</f>
        <v>3.12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236000.0</v>
      </c>
      <c r="AA43" s="1">
        <v>7010.0</v>
      </c>
      <c r="AB43" s="1">
        <v>7410.0</v>
      </c>
      <c r="AC43" s="10">
        <v>5151.0</v>
      </c>
    </row>
    <row r="44">
      <c r="A44" s="1" t="s">
        <v>143</v>
      </c>
      <c r="B44" s="1" t="s">
        <v>39</v>
      </c>
      <c r="C44" s="5">
        <f>ROUND( VLOOKUP(Z44, NPC_Raw_Data!A:D, 4)*VLOOKUP(AA44, NPC_Scaling_Values!A:C, 3)*VLOOKUP(AB44, NPC_Scaling_Values!A:C, 3),0)</f>
        <v>7166</v>
      </c>
      <c r="D44" s="5">
        <f>ROUND( VLOOKUP(Z44, NPC_Raw_Data!A:E, 5) * VLOOKUP(AA44, NPC_Scaling_Values!A:D, 4) * VLOOKUP(AB44,NPC_Scaling_Values!A:D, 4) ,0)</f>
        <v>150000</v>
      </c>
      <c r="E44" s="5">
        <f>ROUND( VLOOKUP(Z44, NPC_Raw_Data!A:L, 6) * VLOOKUP(AA44, NPC_Scaling_Values!A:N, 5)* VLOOKUP(AB44, NPC_Scaling_Values!A:N, 5) ,0)</f>
        <v>198</v>
      </c>
      <c r="F44" s="5">
        <f>ROUND( VLOOKUP(Z44, NPC_Raw_Data!A:L, 7) * VLOOKUP(AA44, NPC_Scaling_Values!A:N, 6) * VLOOKUP(AB44,NPC_Scaling_Values!A:N, 6) ,0)</f>
        <v>168</v>
      </c>
      <c r="G44" s="5">
        <f>ROUND( VLOOKUP(Z44, NPC_Raw_Data!A:L, 8) * VLOOKUP(AA44, NPC_Scaling_Values!A:N, 7) * VLOOKUP(AB44, NPC_Scaling_Values!A:N, 7),0)</f>
        <v>138</v>
      </c>
      <c r="H44" s="5">
        <f>ROUND( VLOOKUP(Z44, NPC_Raw_Data!A:L, 9) * VLOOKUP(AA44, NPC_Scaling_Values!A:N, 8)* VLOOKUP(AB44, NPC_Scaling_Values!A:N, 8) ,0)</f>
        <v>395</v>
      </c>
      <c r="I44" s="5">
        <v>0.0</v>
      </c>
      <c r="J44" s="5">
        <v>25.0</v>
      </c>
      <c r="K44" s="5">
        <v>0.0</v>
      </c>
      <c r="L44" s="5">
        <f>ROUND( VLOOKUP(Z44, NPC_Raw_Data!A:O, 13),0)</f>
        <v>240</v>
      </c>
      <c r="M44" s="5">
        <f>ROUND( VLOOKUP(Z44, NPC_Raw_Data!A:O, 14),0)</f>
        <v>240</v>
      </c>
      <c r="N44" s="5">
        <f>ROUND( VLOOKUP(Z44, NPC_Raw_Data!A:O, 15),0)</f>
        <v>120</v>
      </c>
      <c r="O44" s="5">
        <f>ROUND( VLOOKUP(Z44, NPC_Raw_Data!A:Q, 16) * VLOOKUP(AA44, NPC_Scaling_Values!A:N, 14)* VLOOKUP(AB44, NPC_Scaling_Values!A:N, 14),0)</f>
        <v>205</v>
      </c>
      <c r="P44" s="2">
        <f>ROUND( VLOOKUP(Z44, NPC_Raw_Data!A:Q, 17) * VLOOKUP(AA44, NPC_Scaling_Values!A:N, 14) * VLOOKUP(AB44, NPC_Scaling_Values!A:N, 14) ,0)</f>
        <v>82</v>
      </c>
      <c r="Q44" s="6">
        <f> VLOOKUP(AA44, NPC_Scaling_Values!A:N, 9) * VLOOKUP(AB44, NPC_Scaling_Values!A:N, 9)</f>
        <v>3.12</v>
      </c>
      <c r="R44" s="1">
        <v>1.0</v>
      </c>
      <c r="S44" s="1">
        <v>-1.0</v>
      </c>
      <c r="T44" s="7" t="b">
        <v>0</v>
      </c>
      <c r="U44" s="7" t="b">
        <v>0</v>
      </c>
      <c r="V44" s="7" t="b">
        <v>0</v>
      </c>
      <c r="Z44" s="1">
        <v>236001.0</v>
      </c>
      <c r="AA44" s="1">
        <v>7010.0</v>
      </c>
      <c r="AB44" s="1">
        <v>7410.0</v>
      </c>
      <c r="AC44" s="10">
        <v>5151.0</v>
      </c>
    </row>
    <row r="45">
      <c r="A45" s="9" t="s">
        <v>129</v>
      </c>
      <c r="B45" s="1" t="s">
        <v>27</v>
      </c>
      <c r="C45" s="5">
        <f>ROUND( VLOOKUP(Z45, NPC_Raw_Data!A:D, 4)*VLOOKUP(AA45, NPC_Scaling_Values!A:C, 3)*VLOOKUP(AB45, NPC_Scaling_Values!A:C, 3),0)</f>
        <v>465</v>
      </c>
      <c r="D45" s="5">
        <f>ROUND( VLOOKUP(Z45, NPC_Raw_Data!A:E, 5) * VLOOKUP(AA45, NPC_Scaling_Values!A:D, 4) * VLOOKUP(AB45,NPC_Scaling_Values!A:D, 4) ,0)</f>
        <v>5000</v>
      </c>
      <c r="E45" s="5">
        <f>ROUND( VLOOKUP(Z45, NPC_Raw_Data!A:L, 6) * VLOOKUP(AA45, NPC_Scaling_Values!A:N, 5)* VLOOKUP(AB45, NPC_Scaling_Values!A:N, 5) ,0)</f>
        <v>257</v>
      </c>
      <c r="F45" s="5">
        <f>ROUND( VLOOKUP(Z45, NPC_Raw_Data!A:L, 7) * VLOOKUP(AA45, NPC_Scaling_Values!A:N, 6) * VLOOKUP(AB45,NPC_Scaling_Values!A:N, 6) ,0)</f>
        <v>514</v>
      </c>
      <c r="G45" s="5">
        <f>ROUND( VLOOKUP(Z45, NPC_Raw_Data!A:L, 8) * VLOOKUP(AA45, NPC_Scaling_Values!A:N, 7) * VLOOKUP(AB45, NPC_Scaling_Values!A:N, 7),0)</f>
        <v>155</v>
      </c>
      <c r="H45" s="5">
        <f>ROUND( VLOOKUP(Z45, NPC_Raw_Data!A:L, 9) * VLOOKUP(AA45, NPC_Scaling_Values!A:N, 8)* VLOOKUP(AB45, NPC_Scaling_Values!A:N, 8) ,0)</f>
        <v>155</v>
      </c>
      <c r="I45" s="5">
        <v>0.0</v>
      </c>
      <c r="J45" s="5">
        <v>0.0</v>
      </c>
      <c r="K45" s="5">
        <v>0.0</v>
      </c>
      <c r="L45" s="5">
        <f>ROUND( VLOOKUP(Z45, NPC_Raw_Data!A:O, 13),0)</f>
        <v>107</v>
      </c>
      <c r="M45" s="5">
        <f>ROUND( VLOOKUP(Z45, NPC_Raw_Data!A:O, 14),0)</f>
        <v>107</v>
      </c>
      <c r="N45" s="5">
        <f>ROUND( VLOOKUP(Z45, NPC_Raw_Data!A:O, 15),0)</f>
        <v>107</v>
      </c>
      <c r="O45" s="5">
        <f>ROUND( VLOOKUP(Z45, NPC_Raw_Data!A:Q, 16) * VLOOKUP(AA45, NPC_Scaling_Values!A:N, 14)* VLOOKUP(AB45, NPC_Scaling_Values!A:N, 14),0)</f>
        <v>201</v>
      </c>
      <c r="P45" s="2">
        <f>ROUND( VLOOKUP(Z45, NPC_Raw_Data!A:Q, 17) * VLOOKUP(AA45, NPC_Scaling_Values!A:N, 14) * VLOOKUP(AB45, NPC_Scaling_Values!A:N, 14) ,0)</f>
        <v>81</v>
      </c>
      <c r="Q45" s="6">
        <f> VLOOKUP(AA45, NPC_Scaling_Values!A:N, 9) * VLOOKUP(AB45, NPC_Scaling_Values!A:N, 9)</f>
        <v>2.7875</v>
      </c>
      <c r="R45" s="1">
        <v>1.5</v>
      </c>
      <c r="S45" s="1">
        <v>-1.0</v>
      </c>
      <c r="T45" s="7" t="b">
        <v>0</v>
      </c>
      <c r="U45" s="7" t="b">
        <v>0</v>
      </c>
      <c r="V45" s="7" t="b">
        <v>0</v>
      </c>
      <c r="Z45" s="1">
        <v>237000.0</v>
      </c>
      <c r="AA45" s="1">
        <v>7003.0</v>
      </c>
      <c r="AB45" s="1">
        <v>7403.0</v>
      </c>
      <c r="AC45" s="8">
        <v>0.0</v>
      </c>
    </row>
    <row r="46">
      <c r="A46" s="9" t="s">
        <v>129</v>
      </c>
      <c r="B46" s="1" t="s">
        <v>30</v>
      </c>
      <c r="C46" s="5">
        <f>ROUND( VLOOKUP(Z46, NPC_Raw_Data!A:D, 4)*VLOOKUP(AA46, NPC_Scaling_Values!A:C, 3)*VLOOKUP(AB46, NPC_Scaling_Values!A:C, 3),0)</f>
        <v>608</v>
      </c>
      <c r="D46" s="5">
        <f>ROUND( VLOOKUP(Z46, NPC_Raw_Data!A:E, 5) * VLOOKUP(AA46, NPC_Scaling_Values!A:D, 4) * VLOOKUP(AB46,NPC_Scaling_Values!A:D, 4) ,0)</f>
        <v>1600</v>
      </c>
      <c r="E46" s="5">
        <f>ROUND( VLOOKUP(Z46, NPC_Raw_Data!A:L, 6) * VLOOKUP(AA46, NPC_Scaling_Values!A:N, 5)* VLOOKUP(AB46, NPC_Scaling_Values!A:N, 5) ,0)</f>
        <v>380</v>
      </c>
      <c r="F46" s="5">
        <f>ROUND( VLOOKUP(Z46, NPC_Raw_Data!A:L, 7) * VLOOKUP(AA46, NPC_Scaling_Values!A:N, 6) * VLOOKUP(AB46,NPC_Scaling_Values!A:N, 6) ,0)</f>
        <v>760</v>
      </c>
      <c r="G46" s="5">
        <f>ROUND( VLOOKUP(Z46, NPC_Raw_Data!A:L, 8) * VLOOKUP(AA46, NPC_Scaling_Values!A:N, 7) * VLOOKUP(AB46, NPC_Scaling_Values!A:N, 7),0)</f>
        <v>229</v>
      </c>
      <c r="H46" s="5">
        <f>ROUND( VLOOKUP(Z46, NPC_Raw_Data!A:L, 9) * VLOOKUP(AA46, NPC_Scaling_Values!A:N, 8)* VLOOKUP(AB46, NPC_Scaling_Values!A:N, 8) ,0)</f>
        <v>229</v>
      </c>
      <c r="I46" s="5">
        <v>0.0</v>
      </c>
      <c r="J46" s="5">
        <v>0.0</v>
      </c>
      <c r="K46" s="5">
        <v>0.0</v>
      </c>
      <c r="L46" s="5">
        <f>ROUND( VLOOKUP(Z46, NPC_Raw_Data!A:O, 13),0)</f>
        <v>107</v>
      </c>
      <c r="M46" s="5">
        <f>ROUND( VLOOKUP(Z46, NPC_Raw_Data!A:O, 14),0)</f>
        <v>107</v>
      </c>
      <c r="N46" s="5">
        <f>ROUND( VLOOKUP(Z46, NPC_Raw_Data!A:O, 15),0)</f>
        <v>107</v>
      </c>
      <c r="O46" s="5">
        <f>ROUND( VLOOKUP(Z46, NPC_Raw_Data!A:Q, 16) * VLOOKUP(AA46, NPC_Scaling_Values!A:N, 14)* VLOOKUP(AB46, NPC_Scaling_Values!A:N, 14),0)</f>
        <v>232</v>
      </c>
      <c r="P46" s="2">
        <f>ROUND( VLOOKUP(Z46, NPC_Raw_Data!A:Q, 17) * VLOOKUP(AA46, NPC_Scaling_Values!A:N, 14) * VLOOKUP(AB46, NPC_Scaling_Values!A:N, 14) ,0)</f>
        <v>93</v>
      </c>
      <c r="Q46" s="6">
        <f> VLOOKUP(AA46, NPC_Scaling_Values!A:N, 9) * VLOOKUP(AB46, NPC_Scaling_Values!A:N, 9)</f>
        <v>3.336</v>
      </c>
      <c r="R46" s="1">
        <v>1.5</v>
      </c>
      <c r="S46" s="1">
        <v>-1.0</v>
      </c>
      <c r="T46" s="7" t="b">
        <v>0</v>
      </c>
      <c r="U46" s="7" t="b">
        <v>0</v>
      </c>
      <c r="V46" s="7" t="b">
        <v>0</v>
      </c>
      <c r="Z46" s="1">
        <v>237001.0</v>
      </c>
      <c r="AA46" s="1">
        <v>7014.0</v>
      </c>
      <c r="AB46" s="1">
        <v>7414.0</v>
      </c>
      <c r="AC46" s="8">
        <v>0.0</v>
      </c>
    </row>
    <row r="47">
      <c r="A47" s="9" t="s">
        <v>129</v>
      </c>
      <c r="B47" s="1" t="s">
        <v>35</v>
      </c>
      <c r="C47" s="5">
        <f>ROUND( VLOOKUP(Z47, NPC_Raw_Data!A:D, 4)*VLOOKUP(AA47, NPC_Scaling_Values!A:C, 3)*VLOOKUP(AB47, NPC_Scaling_Values!A:C, 3),0)</f>
        <v>529</v>
      </c>
      <c r="D47" s="5">
        <f>ROUND( VLOOKUP(Z47, NPC_Raw_Data!A:E, 5) * VLOOKUP(AA47, NPC_Scaling_Values!A:D, 4) * VLOOKUP(AB47,NPC_Scaling_Values!A:D, 4) ,0)</f>
        <v>5000</v>
      </c>
      <c r="E47" s="5">
        <f>ROUND( VLOOKUP(Z47, NPC_Raw_Data!A:L, 6) * VLOOKUP(AA47, NPC_Scaling_Values!A:N, 5)* VLOOKUP(AB47, NPC_Scaling_Values!A:N, 5) ,0)</f>
        <v>329</v>
      </c>
      <c r="F47" s="5">
        <f>ROUND( VLOOKUP(Z47, NPC_Raw_Data!A:L, 7) * VLOOKUP(AA47, NPC_Scaling_Values!A:N, 6) * VLOOKUP(AB47,NPC_Scaling_Values!A:N, 6) ,0)</f>
        <v>658</v>
      </c>
      <c r="G47" s="5">
        <f>ROUND( VLOOKUP(Z47, NPC_Raw_Data!A:L, 8) * VLOOKUP(AA47, NPC_Scaling_Values!A:N, 7) * VLOOKUP(AB47, NPC_Scaling_Values!A:N, 7),0)</f>
        <v>198</v>
      </c>
      <c r="H47" s="5">
        <f>ROUND( VLOOKUP(Z47, NPC_Raw_Data!A:L, 9) * VLOOKUP(AA47, NPC_Scaling_Values!A:N, 8)* VLOOKUP(AB47, NPC_Scaling_Values!A:N, 8) ,0)</f>
        <v>198</v>
      </c>
      <c r="I47" s="5">
        <v>0.0</v>
      </c>
      <c r="J47" s="5">
        <v>0.0</v>
      </c>
      <c r="K47" s="5">
        <v>0.0</v>
      </c>
      <c r="L47" s="5">
        <f>ROUND( VLOOKUP(Z47, NPC_Raw_Data!A:O, 13),0)</f>
        <v>107</v>
      </c>
      <c r="M47" s="5">
        <f>ROUND( VLOOKUP(Z47, NPC_Raw_Data!A:O, 14),0)</f>
        <v>107</v>
      </c>
      <c r="N47" s="5">
        <f>ROUND( VLOOKUP(Z47, NPC_Raw_Data!A:O, 15),0)</f>
        <v>107</v>
      </c>
      <c r="O47" s="5">
        <f>ROUND( VLOOKUP(Z47, NPC_Raw_Data!A:Q, 16) * VLOOKUP(AA47, NPC_Scaling_Values!A:N, 14)* VLOOKUP(AB47, NPC_Scaling_Values!A:N, 14),0)</f>
        <v>205</v>
      </c>
      <c r="P47" s="2">
        <f>ROUND( VLOOKUP(Z47, NPC_Raw_Data!A:Q, 17) * VLOOKUP(AA47, NPC_Scaling_Values!A:N, 14) * VLOOKUP(AB47, NPC_Scaling_Values!A:N, 14) ,0)</f>
        <v>82</v>
      </c>
      <c r="Q47" s="6">
        <f> VLOOKUP(AA47, NPC_Scaling_Values!A:N, 9) * VLOOKUP(AB47, NPC_Scaling_Values!A:N, 9)</f>
        <v>2.98375</v>
      </c>
      <c r="R47" s="1">
        <v>1.5</v>
      </c>
      <c r="S47" s="1">
        <v>-1.0</v>
      </c>
      <c r="T47" s="7" t="b">
        <v>0</v>
      </c>
      <c r="U47" s="7" t="b">
        <v>0</v>
      </c>
      <c r="V47" s="7" t="b">
        <v>0</v>
      </c>
      <c r="Z47" s="1">
        <v>237002.0</v>
      </c>
      <c r="AA47" s="1">
        <v>7004.0</v>
      </c>
      <c r="AB47" s="1">
        <v>7404.0</v>
      </c>
      <c r="AC47" s="8">
        <v>0.0</v>
      </c>
    </row>
    <row r="48">
      <c r="A48" s="9" t="s">
        <v>129</v>
      </c>
      <c r="B48" s="1" t="s">
        <v>30</v>
      </c>
      <c r="C48" s="5">
        <f>ROUND( VLOOKUP(Z48, NPC_Raw_Data!A:D, 4)*VLOOKUP(AA48, NPC_Scaling_Values!A:C, 3)*VLOOKUP(AB48, NPC_Scaling_Values!A:C, 3),0)</f>
        <v>608</v>
      </c>
      <c r="D48" s="5">
        <f>ROUND( VLOOKUP(Z48, NPC_Raw_Data!A:E, 5) * VLOOKUP(AA48, NPC_Scaling_Values!A:D, 4) * VLOOKUP(AB48,NPC_Scaling_Values!A:D, 4) ,0)</f>
        <v>1600</v>
      </c>
      <c r="E48" s="5">
        <f>ROUND( VLOOKUP(Z48, NPC_Raw_Data!A:L, 6) * VLOOKUP(AA48, NPC_Scaling_Values!A:N, 5)* VLOOKUP(AB48, NPC_Scaling_Values!A:N, 5) ,0)</f>
        <v>380</v>
      </c>
      <c r="F48" s="5">
        <f>ROUND( VLOOKUP(Z48, NPC_Raw_Data!A:L, 7) * VLOOKUP(AA48, NPC_Scaling_Values!A:N, 6) * VLOOKUP(AB48,NPC_Scaling_Values!A:N, 6) ,0)</f>
        <v>760</v>
      </c>
      <c r="G48" s="5">
        <f>ROUND( VLOOKUP(Z48, NPC_Raw_Data!A:L, 8) * VLOOKUP(AA48, NPC_Scaling_Values!A:N, 7) * VLOOKUP(AB48, NPC_Scaling_Values!A:N, 7),0)</f>
        <v>229</v>
      </c>
      <c r="H48" s="5">
        <f>ROUND( VLOOKUP(Z48, NPC_Raw_Data!A:L, 9) * VLOOKUP(AA48, NPC_Scaling_Values!A:N, 8)* VLOOKUP(AB48, NPC_Scaling_Values!A:N, 8) ,0)</f>
        <v>229</v>
      </c>
      <c r="I48" s="5">
        <v>0.0</v>
      </c>
      <c r="J48" s="5">
        <v>0.0</v>
      </c>
      <c r="K48" s="5">
        <v>0.0</v>
      </c>
      <c r="L48" s="5">
        <f>ROUND( VLOOKUP(Z48, NPC_Raw_Data!A:O, 13),0)</f>
        <v>107</v>
      </c>
      <c r="M48" s="5">
        <f>ROUND( VLOOKUP(Z48, NPC_Raw_Data!A:O, 14),0)</f>
        <v>107</v>
      </c>
      <c r="N48" s="5">
        <f>ROUND( VLOOKUP(Z48, NPC_Raw_Data!A:O, 15),0)</f>
        <v>107</v>
      </c>
      <c r="O48" s="5">
        <f>ROUND( VLOOKUP(Z48, NPC_Raw_Data!A:Q, 16) * VLOOKUP(AA48, NPC_Scaling_Values!A:N, 14)* VLOOKUP(AB48, NPC_Scaling_Values!A:N, 14),0)</f>
        <v>232</v>
      </c>
      <c r="P48" s="2">
        <f>ROUND( VLOOKUP(Z48, NPC_Raw_Data!A:Q, 17) * VLOOKUP(AA48, NPC_Scaling_Values!A:N, 14) * VLOOKUP(AB48, NPC_Scaling_Values!A:N, 14) ,0)</f>
        <v>93</v>
      </c>
      <c r="Q48" s="6">
        <f> VLOOKUP(AA48, NPC_Scaling_Values!A:N, 9) * VLOOKUP(AB48, NPC_Scaling_Values!A:N, 9)</f>
        <v>3.336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237003.0</v>
      </c>
      <c r="AA48" s="1">
        <v>7014.0</v>
      </c>
      <c r="AB48" s="1">
        <v>7414.0</v>
      </c>
      <c r="AC48" s="10">
        <v>7100.0</v>
      </c>
    </row>
    <row r="49">
      <c r="A49" s="1" t="s">
        <v>303</v>
      </c>
      <c r="B49" s="1" t="s">
        <v>101</v>
      </c>
      <c r="C49" s="5">
        <f>ROUND( VLOOKUP(Z49, NPC_Raw_Data!A:D, 4)*VLOOKUP(AA49, NPC_Scaling_Values!A:C, 3)*VLOOKUP(AB49, NPC_Scaling_Values!A:C, 3),0)</f>
        <v>436</v>
      </c>
      <c r="D49" s="5">
        <f>ROUND( VLOOKUP(Z49, NPC_Raw_Data!A:E, 5) * VLOOKUP(AA49, NPC_Scaling_Values!A:D, 4) * VLOOKUP(AB49,NPC_Scaling_Values!A:D, 4) ,0)</f>
        <v>2400</v>
      </c>
      <c r="E49" s="5">
        <f>ROUND( VLOOKUP(Z49, NPC_Raw_Data!A:L, 6) * VLOOKUP(AA49, NPC_Scaling_Values!A:N, 5)* VLOOKUP(AB49, NPC_Scaling_Values!A:N, 5) ,0)</f>
        <v>643</v>
      </c>
      <c r="F49" s="5">
        <f>ROUND( VLOOKUP(Z49, NPC_Raw_Data!A:L, 7) * VLOOKUP(AA49, NPC_Scaling_Values!A:N, 6) * VLOOKUP(AB49,NPC_Scaling_Values!A:N, 6) ,0)</f>
        <v>513</v>
      </c>
      <c r="G49" s="5">
        <f>ROUND( VLOOKUP(Z49, NPC_Raw_Data!A:L, 8) * VLOOKUP(AA49, NPC_Scaling_Values!A:N, 7) * VLOOKUP(AB49, NPC_Scaling_Values!A:N, 7),0)</f>
        <v>513</v>
      </c>
      <c r="H49" s="5">
        <f>ROUND( VLOOKUP(Z49, NPC_Raw_Data!A:L, 9) * VLOOKUP(AA49, NPC_Scaling_Values!A:N, 8)* VLOOKUP(AB49, NPC_Scaling_Values!A:N, 8) ,0)</f>
        <v>1286</v>
      </c>
      <c r="I49" s="5">
        <v>25.0</v>
      </c>
      <c r="J49" s="5">
        <v>-60.0</v>
      </c>
      <c r="K49" s="5">
        <v>0.0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14),0)</f>
        <v>323</v>
      </c>
      <c r="P49" s="2">
        <f>ROUND( VLOOKUP(Z49, NPC_Raw_Data!A:Q, 17) * VLOOKUP(AA49, NPC_Scaling_Values!A:N, 14) * VLOOKUP(AB49, NPC_Scaling_Values!A:N, 14) ,0)</f>
        <v>81</v>
      </c>
      <c r="Q49" s="6">
        <f> VLOOKUP(AA49, NPC_Scaling_Values!A:N, 9) * VLOOKUP(AB49, NPC_Scaling_Values!A:N, 9)</f>
        <v>3.06</v>
      </c>
      <c r="R49" s="1">
        <v>3.0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238000.0</v>
      </c>
      <c r="AA49" s="1">
        <v>7005.0</v>
      </c>
      <c r="AB49" s="1">
        <v>7405.0</v>
      </c>
      <c r="AC49" s="8">
        <v>0.0</v>
      </c>
    </row>
    <row r="50">
      <c r="A50" s="1" t="s">
        <v>303</v>
      </c>
      <c r="B50" s="1" t="s">
        <v>77</v>
      </c>
      <c r="C50" s="5">
        <f>ROUND( VLOOKUP(Z50, NPC_Raw_Data!A:D, 4)*VLOOKUP(AA50, NPC_Scaling_Values!A:C, 3)*VLOOKUP(AB50, NPC_Scaling_Values!A:C, 3),0)</f>
        <v>472</v>
      </c>
      <c r="D50" s="5">
        <f>ROUND( VLOOKUP(Z50, NPC_Raw_Data!A:E, 5) * VLOOKUP(AA50, NPC_Scaling_Values!A:D, 4) * VLOOKUP(AB50,NPC_Scaling_Values!A:D, 4) ,0)</f>
        <v>2700</v>
      </c>
      <c r="E50" s="5">
        <f>ROUND( VLOOKUP(Z50, NPC_Raw_Data!A:L, 6) * VLOOKUP(AA50, NPC_Scaling_Values!A:N, 5)* VLOOKUP(AB50, NPC_Scaling_Values!A:N, 5) ,0)</f>
        <v>690</v>
      </c>
      <c r="F50" s="5">
        <f>ROUND( VLOOKUP(Z50, NPC_Raw_Data!A:L, 7) * VLOOKUP(AA50, NPC_Scaling_Values!A:N, 6) * VLOOKUP(AB50,NPC_Scaling_Values!A:N, 6) ,0)</f>
        <v>551</v>
      </c>
      <c r="G50" s="5">
        <f>ROUND( VLOOKUP(Z50, NPC_Raw_Data!A:L, 8) * VLOOKUP(AA50, NPC_Scaling_Values!A:N, 7) * VLOOKUP(AB50, NPC_Scaling_Values!A:N, 7),0)</f>
        <v>551</v>
      </c>
      <c r="H50" s="5">
        <f>ROUND( VLOOKUP(Z50, NPC_Raw_Data!A:L, 9) * VLOOKUP(AA50, NPC_Scaling_Values!A:N, 8)* VLOOKUP(AB50, NPC_Scaling_Values!A:N, 8) ,0)</f>
        <v>1380</v>
      </c>
      <c r="I50" s="5">
        <v>25.0</v>
      </c>
      <c r="J50" s="5">
        <v>-60.0</v>
      </c>
      <c r="K50" s="5">
        <v>0.0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14),0)</f>
        <v>338</v>
      </c>
      <c r="P50" s="2">
        <f>ROUND( VLOOKUP(Z50, NPC_Raw_Data!A:Q, 17) * VLOOKUP(AA50, NPC_Scaling_Values!A:N, 14) * VLOOKUP(AB50, NPC_Scaling_Values!A:N, 14) ,0)</f>
        <v>85</v>
      </c>
      <c r="Q50" s="6">
        <f> VLOOKUP(AA50, NPC_Scaling_Values!A:N, 9) * VLOOKUP(AB50, NPC_Scaling_Values!A:N, 9)</f>
        <v>3.171</v>
      </c>
      <c r="R50" s="1">
        <v>3.0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238001.0</v>
      </c>
      <c r="AA50" s="1">
        <v>7011.0</v>
      </c>
      <c r="AB50" s="1">
        <v>7411.0</v>
      </c>
      <c r="AC50" s="8">
        <v>0.0</v>
      </c>
    </row>
    <row r="51">
      <c r="A51" s="1" t="s">
        <v>304</v>
      </c>
      <c r="B51" s="1" t="s">
        <v>101</v>
      </c>
      <c r="C51" s="5">
        <f>ROUND( VLOOKUP(Z51, NPC_Raw_Data!A:D, 4)*VLOOKUP(AA51, NPC_Scaling_Values!A:C, 3)*VLOOKUP(AB51, NPC_Scaling_Values!A:C, 3),0)</f>
        <v>436</v>
      </c>
      <c r="D51" s="5">
        <f>ROUND( VLOOKUP(Z51, NPC_Raw_Data!A:E, 5) * VLOOKUP(AA51, NPC_Scaling_Values!A:D, 4) * VLOOKUP(AB51,NPC_Scaling_Values!A:D, 4) ,0)</f>
        <v>2400</v>
      </c>
      <c r="E51" s="5">
        <f>ROUND( VLOOKUP(Z51, NPC_Raw_Data!A:L, 6) * VLOOKUP(AA51, NPC_Scaling_Values!A:N, 5)* VLOOKUP(AB51, NPC_Scaling_Values!A:N, 5) ,0)</f>
        <v>643</v>
      </c>
      <c r="F51" s="5">
        <f>ROUND( VLOOKUP(Z51, NPC_Raw_Data!A:L, 7) * VLOOKUP(AA51, NPC_Scaling_Values!A:N, 6) * VLOOKUP(AB51,NPC_Scaling_Values!A:N, 6) ,0)</f>
        <v>513</v>
      </c>
      <c r="G51" s="5">
        <f>ROUND( VLOOKUP(Z51, NPC_Raw_Data!A:L, 8) * VLOOKUP(AA51, NPC_Scaling_Values!A:N, 7) * VLOOKUP(AB51, NPC_Scaling_Values!A:N, 7),0)</f>
        <v>513</v>
      </c>
      <c r="H51" s="5">
        <f>ROUND( VLOOKUP(Z51, NPC_Raw_Data!A:L, 9) * VLOOKUP(AA51, NPC_Scaling_Values!A:N, 8)* VLOOKUP(AB51, NPC_Scaling_Values!A:N, 8) ,0)</f>
        <v>1286</v>
      </c>
      <c r="I51" s="5">
        <v>25.0</v>
      </c>
      <c r="J51" s="5">
        <v>-60.0</v>
      </c>
      <c r="K51" s="5">
        <v>0.0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14),0)</f>
        <v>323</v>
      </c>
      <c r="P51" s="2">
        <f>ROUND( VLOOKUP(Z51, NPC_Raw_Data!A:Q, 17) * VLOOKUP(AA51, NPC_Scaling_Values!A:N, 14) * VLOOKUP(AB51, NPC_Scaling_Values!A:N, 14) ,0)</f>
        <v>81</v>
      </c>
      <c r="Q51" s="6">
        <f> VLOOKUP(AA51, NPC_Scaling_Values!A:N, 9) * VLOOKUP(AB51, NPC_Scaling_Values!A:N, 9)</f>
        <v>3.06</v>
      </c>
      <c r="R51" s="1">
        <v>3.0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238002.0</v>
      </c>
      <c r="AA51" s="1">
        <v>7005.0</v>
      </c>
      <c r="AB51" s="1">
        <v>7405.0</v>
      </c>
      <c r="AC51" s="10">
        <v>7100.0</v>
      </c>
    </row>
    <row r="52">
      <c r="A52" s="1" t="s">
        <v>250</v>
      </c>
      <c r="B52" s="1" t="s">
        <v>49</v>
      </c>
      <c r="C52" s="5">
        <f>ROUND( VLOOKUP(Z52, NPC_Raw_Data!A:D, 4)*VLOOKUP(AA52, NPC_Scaling_Values!A:C, 3)*VLOOKUP(AB52, NPC_Scaling_Values!A:C, 3),0)</f>
        <v>889</v>
      </c>
      <c r="D52" s="5">
        <f>ROUND( VLOOKUP(Z52, NPC_Raw_Data!A:E, 5) * VLOOKUP(AA52, NPC_Scaling_Values!A:D, 4) * VLOOKUP(AB52,NPC_Scaling_Values!A:D, 4) ,0)</f>
        <v>3600</v>
      </c>
      <c r="E52" s="5">
        <f>ROUND( VLOOKUP(Z52, NPC_Raw_Data!A:L, 6) * VLOOKUP(AA52, NPC_Scaling_Values!A:N, 5)* VLOOKUP(AB52, NPC_Scaling_Values!A:N, 5) ,0)</f>
        <v>331</v>
      </c>
      <c r="F52" s="5">
        <f>ROUND( VLOOKUP(Z52, NPC_Raw_Data!A:L, 7) * VLOOKUP(AA52, NPC_Scaling_Values!A:N, 6) * VLOOKUP(AB52,NPC_Scaling_Values!A:N, 6) ,0)</f>
        <v>248</v>
      </c>
      <c r="G52" s="5">
        <f>ROUND( VLOOKUP(Z52, NPC_Raw_Data!A:L, 8) * VLOOKUP(AA52, NPC_Scaling_Values!A:N, 7) * VLOOKUP(AB52, NPC_Scaling_Values!A:N, 7),0)</f>
        <v>214</v>
      </c>
      <c r="H52" s="5">
        <f>ROUND( VLOOKUP(Z52, NPC_Raw_Data!A:L, 9) * VLOOKUP(AA52, NPC_Scaling_Values!A:N, 8)* VLOOKUP(AB52, NPC_Scaling_Values!A:N, 8) ,0)</f>
        <v>231</v>
      </c>
      <c r="I52" s="5">
        <v>0.0</v>
      </c>
      <c r="J52" s="5">
        <v>0.0</v>
      </c>
      <c r="K52" s="5">
        <v>0.0</v>
      </c>
      <c r="L52" s="5">
        <f>ROUND( VLOOKUP(Z52, NPC_Raw_Data!A:O, 13),0)</f>
        <v>200</v>
      </c>
      <c r="M52" s="5">
        <f>ROUND( VLOOKUP(Z52, NPC_Raw_Data!A:O, 14),0)</f>
        <v>200</v>
      </c>
      <c r="N52" s="5">
        <f>ROUND( VLOOKUP(Z52, NPC_Raw_Data!A:O, 15),0)</f>
        <v>200</v>
      </c>
      <c r="O52" s="5">
        <f>ROUND( VLOOKUP(Z52, NPC_Raw_Data!A:Q, 16) * VLOOKUP(AA52, NPC_Scaling_Values!A:N, 14)* VLOOKUP(AB52, NPC_Scaling_Values!A:N, 14),0)</f>
        <v>254</v>
      </c>
      <c r="P52" s="2">
        <f>ROUND( VLOOKUP(Z52, NPC_Raw_Data!A:Q, 17) * VLOOKUP(AA52, NPC_Scaling_Values!A:N, 14) * VLOOKUP(AB52, NPC_Scaling_Values!A:N, 14) ,0)</f>
        <v>85</v>
      </c>
      <c r="Q52" s="6">
        <f> VLOOKUP(AA52, NPC_Scaling_Values!A:N, 9) * VLOOKUP(AB52, NPC_Scaling_Values!A:N, 9)</f>
        <v>3.171</v>
      </c>
      <c r="R52" s="1">
        <v>1.3</v>
      </c>
      <c r="S52" s="1">
        <v>10.0</v>
      </c>
      <c r="T52" s="7" t="b">
        <v>0</v>
      </c>
      <c r="U52" s="7" t="b">
        <v>0</v>
      </c>
      <c r="V52" s="7" t="b">
        <v>1</v>
      </c>
      <c r="Z52" s="1">
        <v>239000.0</v>
      </c>
      <c r="AA52" s="1">
        <v>7011.0</v>
      </c>
      <c r="AB52" s="1">
        <v>7411.0</v>
      </c>
      <c r="AC52" s="8">
        <v>0.0</v>
      </c>
    </row>
    <row r="53">
      <c r="A53" s="1" t="s">
        <v>251</v>
      </c>
      <c r="B53" s="1" t="s">
        <v>49</v>
      </c>
      <c r="C53" s="5">
        <f>ROUND( VLOOKUP(Z53, NPC_Raw_Data!A:D, 4)*VLOOKUP(AA53, NPC_Scaling_Values!A:C, 3)*VLOOKUP(AB53, NPC_Scaling_Values!A:C, 3),0)</f>
        <v>889</v>
      </c>
      <c r="D53" s="5">
        <f>ROUND( VLOOKUP(Z53, NPC_Raw_Data!A:E, 5) * VLOOKUP(AA53, NPC_Scaling_Values!A:D, 4) * VLOOKUP(AB53,NPC_Scaling_Values!A:D, 4) ,0)</f>
        <v>3600</v>
      </c>
      <c r="E53" s="5">
        <f>ROUND( VLOOKUP(Z53, NPC_Raw_Data!A:L, 6) * VLOOKUP(AA53, NPC_Scaling_Values!A:N, 5)* VLOOKUP(AB53, NPC_Scaling_Values!A:N, 5) ,0)</f>
        <v>331</v>
      </c>
      <c r="F53" s="5">
        <f>ROUND( VLOOKUP(Z53, NPC_Raw_Data!A:L, 7) * VLOOKUP(AA53, NPC_Scaling_Values!A:N, 6) * VLOOKUP(AB53,NPC_Scaling_Values!A:N, 6) ,0)</f>
        <v>248</v>
      </c>
      <c r="G53" s="5">
        <f>ROUND( VLOOKUP(Z53, NPC_Raw_Data!A:L, 8) * VLOOKUP(AA53, NPC_Scaling_Values!A:N, 7) * VLOOKUP(AB53, NPC_Scaling_Values!A:N, 7),0)</f>
        <v>214</v>
      </c>
      <c r="H53" s="5">
        <f>ROUND( VLOOKUP(Z53, NPC_Raw_Data!A:L, 9) * VLOOKUP(AA53, NPC_Scaling_Values!A:N, 8)* VLOOKUP(AB53, NPC_Scaling_Values!A:N, 8) ,0)</f>
        <v>231</v>
      </c>
      <c r="I53" s="5">
        <v>0.0</v>
      </c>
      <c r="J53" s="5">
        <v>0.0</v>
      </c>
      <c r="K53" s="5">
        <v>0.0</v>
      </c>
      <c r="L53" s="5">
        <f>ROUND( VLOOKUP(Z53, NPC_Raw_Data!A:O, 13),0)</f>
        <v>200</v>
      </c>
      <c r="M53" s="5">
        <f>ROUND( VLOOKUP(Z53, NPC_Raw_Data!A:O, 14),0)</f>
        <v>200</v>
      </c>
      <c r="N53" s="5">
        <f>ROUND( VLOOKUP(Z53, NPC_Raw_Data!A:O, 15),0)</f>
        <v>200</v>
      </c>
      <c r="O53" s="5">
        <f>ROUND( VLOOKUP(Z53, NPC_Raw_Data!A:Q, 16) * VLOOKUP(AA53, NPC_Scaling_Values!A:N, 14)* VLOOKUP(AB53, NPC_Scaling_Values!A:N, 14),0)</f>
        <v>254</v>
      </c>
      <c r="P53" s="2">
        <f>ROUND( VLOOKUP(Z53, NPC_Raw_Data!A:Q, 17) * VLOOKUP(AA53, NPC_Scaling_Values!A:N, 14) * VLOOKUP(AB53, NPC_Scaling_Values!A:N, 14) ,0)</f>
        <v>85</v>
      </c>
      <c r="Q53" s="6">
        <f> VLOOKUP(AA53, NPC_Scaling_Values!A:N, 9) * VLOOKUP(AB53, NPC_Scaling_Values!A:N, 9)</f>
        <v>3.171</v>
      </c>
      <c r="R53" s="1">
        <v>1.3</v>
      </c>
      <c r="S53" s="1">
        <v>20.0</v>
      </c>
      <c r="T53" s="7" t="b">
        <v>0</v>
      </c>
      <c r="U53" s="7" t="b">
        <v>0</v>
      </c>
      <c r="V53" s="7" t="b">
        <v>1</v>
      </c>
      <c r="Z53" s="1">
        <v>239003.0</v>
      </c>
      <c r="AA53" s="1">
        <v>7011.0</v>
      </c>
      <c r="AB53" s="1">
        <v>7411.0</v>
      </c>
      <c r="AC53" s="10">
        <v>7100.0</v>
      </c>
    </row>
    <row r="54">
      <c r="A54" s="9" t="s">
        <v>193</v>
      </c>
      <c r="B54" s="1" t="s">
        <v>39</v>
      </c>
      <c r="C54" s="5">
        <f>ROUND( VLOOKUP(Z54, NPC_Raw_Data!A:D, 4)*VLOOKUP(AA54, NPC_Scaling_Values!A:C, 3)*VLOOKUP(AB54, NPC_Scaling_Values!A:C, 3),0)</f>
        <v>404</v>
      </c>
      <c r="D54" s="5">
        <f>ROUND( VLOOKUP(Z54, NPC_Raw_Data!A:E, 5) * VLOOKUP(AA54, NPC_Scaling_Values!A:D, 4) * VLOOKUP(AB54,NPC_Scaling_Values!A:D, 4) ,0)</f>
        <v>900</v>
      </c>
      <c r="E54" s="5">
        <f>ROUND( VLOOKUP(Z54, NPC_Raw_Data!A:L, 6) * VLOOKUP(AA54, NPC_Scaling_Values!A:N, 5)* VLOOKUP(AB54, NPC_Scaling_Values!A:N, 5) ,0)</f>
        <v>262</v>
      </c>
      <c r="F54" s="5">
        <f>ROUND( VLOOKUP(Z54, NPC_Raw_Data!A:L, 7) * VLOOKUP(AA54, NPC_Scaling_Values!A:N, 6) * VLOOKUP(AB54,NPC_Scaling_Values!A:N, 6) ,0)</f>
        <v>211</v>
      </c>
      <c r="G54" s="5">
        <f>ROUND( VLOOKUP(Z54, NPC_Raw_Data!A:L, 8) * VLOOKUP(AA54, NPC_Scaling_Values!A:N, 7) * VLOOKUP(AB54, NPC_Scaling_Values!A:N, 7),0)</f>
        <v>176</v>
      </c>
      <c r="H54" s="5">
        <f>ROUND( VLOOKUP(Z54, NPC_Raw_Data!A:L, 9) * VLOOKUP(AA54, NPC_Scaling_Values!A:N, 8)* VLOOKUP(AB54, NPC_Scaling_Values!A:N, 8) ,0)</f>
        <v>198</v>
      </c>
      <c r="I54" s="5">
        <v>0.0</v>
      </c>
      <c r="J54" s="5">
        <v>0.0</v>
      </c>
      <c r="K54" s="5">
        <v>0.0</v>
      </c>
      <c r="L54" s="5">
        <f>ROUND( VLOOKUP(Z54, NPC_Raw_Data!A:O, 13),0)</f>
        <v>115</v>
      </c>
      <c r="M54" s="5">
        <f>ROUND( VLOOKUP(Z54, NPC_Raw_Data!A:O, 14),0)</f>
        <v>115</v>
      </c>
      <c r="N54" s="5">
        <f>ROUND( VLOOKUP(Z54, NPC_Raw_Data!A:O, 15),0)</f>
        <v>95</v>
      </c>
      <c r="O54" s="5">
        <f>ROUND( VLOOKUP(Z54, NPC_Raw_Data!A:Q, 16) * VLOOKUP(AA54, NPC_Scaling_Values!A:N, 14)* VLOOKUP(AB54, NPC_Scaling_Values!A:N, 14),0)</f>
        <v>205</v>
      </c>
      <c r="P54" s="2">
        <f>ROUND( VLOOKUP(Z54, NPC_Raw_Data!A:Q, 17) * VLOOKUP(AA54, NPC_Scaling_Values!A:N, 14) * VLOOKUP(AB54, NPC_Scaling_Values!A:N, 14) ,0)</f>
        <v>82</v>
      </c>
      <c r="Q54" s="6">
        <f> VLOOKUP(AA54, NPC_Scaling_Values!A:N, 9) * VLOOKUP(AB54, NPC_Scaling_Values!A:N, 9)</f>
        <v>3.12</v>
      </c>
      <c r="R54" s="1">
        <v>1.5</v>
      </c>
      <c r="S54" s="1">
        <v>6.0</v>
      </c>
      <c r="T54" s="7" t="b">
        <v>0</v>
      </c>
      <c r="U54" s="7" t="b">
        <v>0</v>
      </c>
      <c r="V54" s="7" t="b">
        <v>0</v>
      </c>
      <c r="Z54" s="1">
        <v>240000.0</v>
      </c>
      <c r="AA54" s="1">
        <v>7010.0</v>
      </c>
      <c r="AB54" s="1">
        <v>7410.0</v>
      </c>
      <c r="AC54" s="8">
        <v>0.0</v>
      </c>
    </row>
    <row r="55">
      <c r="A55" s="1" t="s">
        <v>256</v>
      </c>
      <c r="B55" s="1" t="s">
        <v>39</v>
      </c>
      <c r="C55" s="5">
        <f>ROUND( VLOOKUP(Z55, NPC_Raw_Data!A:D, 4)*VLOOKUP(AA55, NPC_Scaling_Values!A:C, 3)*VLOOKUP(AB55, NPC_Scaling_Values!A:C, 3),0)</f>
        <v>812</v>
      </c>
      <c r="D55" s="5">
        <f>ROUND( VLOOKUP(Z55, NPC_Raw_Data!A:E, 5) * VLOOKUP(AA55, NPC_Scaling_Values!A:D, 4) * VLOOKUP(AB55,NPC_Scaling_Values!A:D, 4) ,0)</f>
        <v>3000</v>
      </c>
      <c r="E55" s="5">
        <f>ROUND( VLOOKUP(Z55, NPC_Raw_Data!A:L, 6) * VLOOKUP(AA55, NPC_Scaling_Values!A:N, 5)* VLOOKUP(AB55, NPC_Scaling_Values!A:N, 5) ,0)</f>
        <v>346</v>
      </c>
      <c r="F55" s="5">
        <f>ROUND( VLOOKUP(Z55, NPC_Raw_Data!A:L, 7) * VLOOKUP(AA55, NPC_Scaling_Values!A:N, 6) * VLOOKUP(AB55,NPC_Scaling_Values!A:N, 6) ,0)</f>
        <v>276</v>
      </c>
      <c r="G55" s="5">
        <f>ROUND( VLOOKUP(Z55, NPC_Raw_Data!A:L, 8) * VLOOKUP(AA55, NPC_Scaling_Values!A:N, 7) * VLOOKUP(AB55, NPC_Scaling_Values!A:N, 7),0)</f>
        <v>233</v>
      </c>
      <c r="H55" s="5">
        <f>ROUND( VLOOKUP(Z55, NPC_Raw_Data!A:L, 9) * VLOOKUP(AA55, NPC_Scaling_Values!A:N, 8)* VLOOKUP(AB55, NPC_Scaling_Values!A:N, 8) ,0)</f>
        <v>346</v>
      </c>
      <c r="I55" s="5">
        <v>25.0</v>
      </c>
      <c r="J55" s="5">
        <v>0.0</v>
      </c>
      <c r="K55" s="5">
        <v>0.0</v>
      </c>
      <c r="L55" s="5">
        <f>ROUND( VLOOKUP(Z55, NPC_Raw_Data!A:O, 13),0)</f>
        <v>95</v>
      </c>
      <c r="M55" s="5">
        <f>ROUND( VLOOKUP(Z55, NPC_Raw_Data!A:O, 14),0)</f>
        <v>95</v>
      </c>
      <c r="N55" s="5">
        <f>ROUND( VLOOKUP(Z55, NPC_Raw_Data!A:O, 15),0)</f>
        <v>160</v>
      </c>
      <c r="O55" s="5">
        <f>ROUND( VLOOKUP(Z55, NPC_Raw_Data!A:Q, 16) * VLOOKUP(AA55, NPC_Scaling_Values!A:N, 14)* VLOOKUP(AB55, NPC_Scaling_Values!A:N, 14),0)</f>
        <v>328</v>
      </c>
      <c r="P55" s="2">
        <f>ROUND( VLOOKUP(Z55, NPC_Raw_Data!A:Q, 17) * VLOOKUP(AA55, NPC_Scaling_Values!A:N, 14) * VLOOKUP(AB55, NPC_Scaling_Values!A:N, 14) ,0)</f>
        <v>82</v>
      </c>
      <c r="Q55" s="6">
        <f> VLOOKUP(AA55, NPC_Scaling_Values!A:N, 9) * VLOOKUP(AB55, NPC_Scaling_Values!A:N, 9)</f>
        <v>3.12</v>
      </c>
      <c r="R55" s="1">
        <v>1.1</v>
      </c>
      <c r="S55" s="1">
        <v>-1.0</v>
      </c>
      <c r="T55" s="7" t="b">
        <v>0</v>
      </c>
      <c r="U55" s="7" t="b">
        <v>1</v>
      </c>
      <c r="V55" s="7" t="b">
        <v>0</v>
      </c>
      <c r="Z55" s="1">
        <v>241000.0</v>
      </c>
      <c r="AA55" s="1">
        <v>7010.0</v>
      </c>
      <c r="AB55" s="1">
        <v>7410.0</v>
      </c>
      <c r="AC55" s="8">
        <v>0.0</v>
      </c>
    </row>
    <row r="56">
      <c r="A56" s="1" t="s">
        <v>257</v>
      </c>
      <c r="B56" s="1" t="s">
        <v>39</v>
      </c>
      <c r="C56" s="5">
        <f>ROUND( VLOOKUP(Z56, NPC_Raw_Data!A:D, 4)*VLOOKUP(AA56, NPC_Scaling_Values!A:C, 3)*VLOOKUP(AB56, NPC_Scaling_Values!A:C, 3),0)</f>
        <v>812</v>
      </c>
      <c r="D56" s="5">
        <f>ROUND( VLOOKUP(Z56, NPC_Raw_Data!A:E, 5) * VLOOKUP(AA56, NPC_Scaling_Values!A:D, 4) * VLOOKUP(AB56,NPC_Scaling_Values!A:D, 4) ,0)</f>
        <v>3000</v>
      </c>
      <c r="E56" s="5">
        <f>ROUND( VLOOKUP(Z56, NPC_Raw_Data!A:L, 6) * VLOOKUP(AA56, NPC_Scaling_Values!A:N, 5)* VLOOKUP(AB56, NPC_Scaling_Values!A:N, 5) ,0)</f>
        <v>346</v>
      </c>
      <c r="F56" s="5">
        <f>ROUND( VLOOKUP(Z56, NPC_Raw_Data!A:L, 7) * VLOOKUP(AA56, NPC_Scaling_Values!A:N, 6) * VLOOKUP(AB56,NPC_Scaling_Values!A:N, 6) ,0)</f>
        <v>276</v>
      </c>
      <c r="G56" s="5">
        <f>ROUND( VLOOKUP(Z56, NPC_Raw_Data!A:L, 8) * VLOOKUP(AA56, NPC_Scaling_Values!A:N, 7) * VLOOKUP(AB56, NPC_Scaling_Values!A:N, 7),0)</f>
        <v>233</v>
      </c>
      <c r="H56" s="5">
        <f>ROUND( VLOOKUP(Z56, NPC_Raw_Data!A:L, 9) * VLOOKUP(AA56, NPC_Scaling_Values!A:N, 8)* VLOOKUP(AB56, NPC_Scaling_Values!A:N, 8) ,0)</f>
        <v>346</v>
      </c>
      <c r="I56" s="5">
        <v>25.0</v>
      </c>
      <c r="J56" s="5">
        <v>0.0</v>
      </c>
      <c r="K56" s="5">
        <v>0.0</v>
      </c>
      <c r="L56" s="5">
        <f>ROUND( VLOOKUP(Z56, NPC_Raw_Data!A:O, 13),0)</f>
        <v>95</v>
      </c>
      <c r="M56" s="5">
        <f>ROUND( VLOOKUP(Z56, NPC_Raw_Data!A:O, 14),0)</f>
        <v>95</v>
      </c>
      <c r="N56" s="5">
        <f>ROUND( VLOOKUP(Z56, NPC_Raw_Data!A:O, 15),0)</f>
        <v>160</v>
      </c>
      <c r="O56" s="5">
        <f>ROUND( VLOOKUP(Z56, NPC_Raw_Data!A:Q, 16) * VLOOKUP(AA56, NPC_Scaling_Values!A:N, 14)* VLOOKUP(AB56, NPC_Scaling_Values!A:N, 14),0)</f>
        <v>328</v>
      </c>
      <c r="P56" s="2">
        <f>ROUND( VLOOKUP(Z56, NPC_Raw_Data!A:Q, 17) * VLOOKUP(AA56, NPC_Scaling_Values!A:N, 14) * VLOOKUP(AB56, NPC_Scaling_Values!A:N, 14) ,0)</f>
        <v>82</v>
      </c>
      <c r="Q56" s="6">
        <f> VLOOKUP(AA56, NPC_Scaling_Values!A:N, 9) * VLOOKUP(AB56, NPC_Scaling_Values!A:N, 9)</f>
        <v>3.12</v>
      </c>
      <c r="R56" s="1">
        <v>1.1</v>
      </c>
      <c r="S56" s="1">
        <v>-1.0</v>
      </c>
      <c r="T56" s="7" t="b">
        <v>0</v>
      </c>
      <c r="U56" s="7" t="b">
        <v>1</v>
      </c>
      <c r="V56" s="7" t="b">
        <v>0</v>
      </c>
      <c r="Z56" s="1">
        <v>241003.0</v>
      </c>
      <c r="AA56" s="1">
        <v>7010.0</v>
      </c>
      <c r="AB56" s="1">
        <v>7410.0</v>
      </c>
      <c r="AC56" s="8">
        <v>0.0</v>
      </c>
    </row>
    <row r="57">
      <c r="A57" s="1" t="s">
        <v>258</v>
      </c>
      <c r="B57" s="1" t="s">
        <v>39</v>
      </c>
      <c r="C57" s="5">
        <f>ROUND( VLOOKUP(Z57, NPC_Raw_Data!A:D, 4)*VLOOKUP(AA57, NPC_Scaling_Values!A:C, 3)*VLOOKUP(AB57, NPC_Scaling_Values!A:C, 3),0)</f>
        <v>812</v>
      </c>
      <c r="D57" s="5">
        <f>ROUND( VLOOKUP(Z57, NPC_Raw_Data!A:E, 5) * VLOOKUP(AA57, NPC_Scaling_Values!A:D, 4) * VLOOKUP(AB57,NPC_Scaling_Values!A:D, 4) ,0)</f>
        <v>3900</v>
      </c>
      <c r="E57" s="5">
        <f>ROUND( VLOOKUP(Z57, NPC_Raw_Data!A:L, 6) * VLOOKUP(AA57, NPC_Scaling_Values!A:N, 5)* VLOOKUP(AB57, NPC_Scaling_Values!A:N, 5) ,0)</f>
        <v>346</v>
      </c>
      <c r="F57" s="5">
        <f>ROUND( VLOOKUP(Z57, NPC_Raw_Data!A:L, 7) * VLOOKUP(AA57, NPC_Scaling_Values!A:N, 6) * VLOOKUP(AB57,NPC_Scaling_Values!A:N, 6) ,0)</f>
        <v>276</v>
      </c>
      <c r="G57" s="5">
        <f>ROUND( VLOOKUP(Z57, NPC_Raw_Data!A:L, 8) * VLOOKUP(AA57, NPC_Scaling_Values!A:N, 7) * VLOOKUP(AB57, NPC_Scaling_Values!A:N, 7),0)</f>
        <v>233</v>
      </c>
      <c r="H57" s="5">
        <f>ROUND( VLOOKUP(Z57, NPC_Raw_Data!A:L, 9) * VLOOKUP(AA57, NPC_Scaling_Values!A:N, 8)* VLOOKUP(AB57, NPC_Scaling_Values!A:N, 8) ,0)</f>
        <v>346</v>
      </c>
      <c r="I57" s="5">
        <v>25.0</v>
      </c>
      <c r="J57" s="5">
        <v>0.0</v>
      </c>
      <c r="K57" s="5">
        <v>0.0</v>
      </c>
      <c r="L57" s="5">
        <f>ROUND( VLOOKUP(Z57, NPC_Raw_Data!A:O, 13),0)</f>
        <v>95</v>
      </c>
      <c r="M57" s="5">
        <f>ROUND( VLOOKUP(Z57, NPC_Raw_Data!A:O, 14),0)</f>
        <v>95</v>
      </c>
      <c r="N57" s="5">
        <f>ROUND( VLOOKUP(Z57, NPC_Raw_Data!A:O, 15),0)</f>
        <v>160</v>
      </c>
      <c r="O57" s="5">
        <f>ROUND( VLOOKUP(Z57, NPC_Raw_Data!A:Q, 16) * VLOOKUP(AA57, NPC_Scaling_Values!A:N, 14)* VLOOKUP(AB57, NPC_Scaling_Values!A:N, 14),0)</f>
        <v>328</v>
      </c>
      <c r="P57" s="2">
        <f>ROUND( VLOOKUP(Z57, NPC_Raw_Data!A:Q, 17) * VLOOKUP(AA57, NPC_Scaling_Values!A:N, 14) * VLOOKUP(AB57, NPC_Scaling_Values!A:N, 14) ,0)</f>
        <v>82</v>
      </c>
      <c r="Q57" s="6">
        <f> VLOOKUP(AA57, NPC_Scaling_Values!A:N, 9) * VLOOKUP(AB57, NPC_Scaling_Values!A:N, 9)</f>
        <v>3.12</v>
      </c>
      <c r="R57" s="1">
        <v>1.1</v>
      </c>
      <c r="S57" s="1">
        <v>-1.0</v>
      </c>
      <c r="T57" s="7" t="b">
        <v>0</v>
      </c>
      <c r="U57" s="7" t="b">
        <v>1</v>
      </c>
      <c r="V57" s="7" t="b">
        <v>0</v>
      </c>
      <c r="Z57" s="1">
        <v>241004.0</v>
      </c>
      <c r="AA57" s="1">
        <v>7010.0</v>
      </c>
      <c r="AB57" s="1">
        <v>7410.0</v>
      </c>
      <c r="AC57" s="8">
        <v>0.0</v>
      </c>
    </row>
    <row r="58">
      <c r="A58" s="1" t="s">
        <v>259</v>
      </c>
      <c r="B58" s="1" t="s">
        <v>39</v>
      </c>
      <c r="C58" s="5">
        <f>ROUND( VLOOKUP(Z58, NPC_Raw_Data!A:D, 4)*VLOOKUP(AA58, NPC_Scaling_Values!A:C, 3)*VLOOKUP(AB58, NPC_Scaling_Values!A:C, 3),0)</f>
        <v>812</v>
      </c>
      <c r="D58" s="5">
        <f>ROUND( VLOOKUP(Z58, NPC_Raw_Data!A:E, 5) * VLOOKUP(AA58, NPC_Scaling_Values!A:D, 4) * VLOOKUP(AB58,NPC_Scaling_Values!A:D, 4) ,0)</f>
        <v>3000</v>
      </c>
      <c r="E58" s="5">
        <f>ROUND( VLOOKUP(Z58, NPC_Raw_Data!A:L, 6) * VLOOKUP(AA58, NPC_Scaling_Values!A:N, 5)* VLOOKUP(AB58, NPC_Scaling_Values!A:N, 5) ,0)</f>
        <v>346</v>
      </c>
      <c r="F58" s="5">
        <f>ROUND( VLOOKUP(Z58, NPC_Raw_Data!A:L, 7) * VLOOKUP(AA58, NPC_Scaling_Values!A:N, 6) * VLOOKUP(AB58,NPC_Scaling_Values!A:N, 6) ,0)</f>
        <v>276</v>
      </c>
      <c r="G58" s="5">
        <f>ROUND( VLOOKUP(Z58, NPC_Raw_Data!A:L, 8) * VLOOKUP(AA58, NPC_Scaling_Values!A:N, 7) * VLOOKUP(AB58, NPC_Scaling_Values!A:N, 7),0)</f>
        <v>233</v>
      </c>
      <c r="H58" s="5">
        <f>ROUND( VLOOKUP(Z58, NPC_Raw_Data!A:L, 9) * VLOOKUP(AA58, NPC_Scaling_Values!A:N, 8)* VLOOKUP(AB58, NPC_Scaling_Values!A:N, 8) ,0)</f>
        <v>346</v>
      </c>
      <c r="I58" s="5">
        <v>25.0</v>
      </c>
      <c r="J58" s="5">
        <v>0.0</v>
      </c>
      <c r="K58" s="5">
        <v>0.0</v>
      </c>
      <c r="L58" s="5">
        <f>ROUND( VLOOKUP(Z58, NPC_Raw_Data!A:O, 13),0)</f>
        <v>95</v>
      </c>
      <c r="M58" s="5">
        <f>ROUND( VLOOKUP(Z58, NPC_Raw_Data!A:O, 14),0)</f>
        <v>95</v>
      </c>
      <c r="N58" s="5">
        <f>ROUND( VLOOKUP(Z58, NPC_Raw_Data!A:O, 15),0)</f>
        <v>160</v>
      </c>
      <c r="O58" s="5">
        <f>ROUND( VLOOKUP(Z58, NPC_Raw_Data!A:Q, 16) * VLOOKUP(AA58, NPC_Scaling_Values!A:N, 14)* VLOOKUP(AB58, NPC_Scaling_Values!A:N, 14),0)</f>
        <v>328</v>
      </c>
      <c r="P58" s="2">
        <f>ROUND( VLOOKUP(Z58, NPC_Raw_Data!A:Q, 17) * VLOOKUP(AA58, NPC_Scaling_Values!A:N, 14) * VLOOKUP(AB58, NPC_Scaling_Values!A:N, 14) ,0)</f>
        <v>82</v>
      </c>
      <c r="Q58" s="6">
        <f> VLOOKUP(AA58, NPC_Scaling_Values!A:N, 9) * VLOOKUP(AB58, NPC_Scaling_Values!A:N, 9)</f>
        <v>3.12</v>
      </c>
      <c r="R58" s="1">
        <v>1.1</v>
      </c>
      <c r="S58" s="1">
        <v>-1.0</v>
      </c>
      <c r="T58" s="7" t="b">
        <v>0</v>
      </c>
      <c r="U58" s="7" t="b">
        <v>1</v>
      </c>
      <c r="V58" s="7" t="b">
        <v>0</v>
      </c>
      <c r="Z58" s="1">
        <v>241005.0</v>
      </c>
      <c r="AA58" s="1">
        <v>7010.0</v>
      </c>
      <c r="AB58" s="1">
        <v>7410.0</v>
      </c>
      <c r="AC58" s="10">
        <v>7100.0</v>
      </c>
    </row>
    <row r="59">
      <c r="A59" s="1" t="s">
        <v>260</v>
      </c>
      <c r="B59" s="1" t="s">
        <v>39</v>
      </c>
      <c r="C59" s="5">
        <f>ROUND( VLOOKUP(Z59, NPC_Raw_Data!A:D, 4)*VLOOKUP(AA59, NPC_Scaling_Values!A:C, 3)*VLOOKUP(AB59, NPC_Scaling_Values!A:C, 3),0)</f>
        <v>812</v>
      </c>
      <c r="D59" s="5">
        <f>ROUND( VLOOKUP(Z59, NPC_Raw_Data!A:E, 5) * VLOOKUP(AA59, NPC_Scaling_Values!A:D, 4) * VLOOKUP(AB59,NPC_Scaling_Values!A:D, 4) ,0)</f>
        <v>3000</v>
      </c>
      <c r="E59" s="5">
        <f>ROUND( VLOOKUP(Z59, NPC_Raw_Data!A:L, 6) * VLOOKUP(AA59, NPC_Scaling_Values!A:N, 5)* VLOOKUP(AB59, NPC_Scaling_Values!A:N, 5) ,0)</f>
        <v>346</v>
      </c>
      <c r="F59" s="5">
        <f>ROUND( VLOOKUP(Z59, NPC_Raw_Data!A:L, 7) * VLOOKUP(AA59, NPC_Scaling_Values!A:N, 6) * VLOOKUP(AB59,NPC_Scaling_Values!A:N, 6) ,0)</f>
        <v>276</v>
      </c>
      <c r="G59" s="5">
        <f>ROUND( VLOOKUP(Z59, NPC_Raw_Data!A:L, 8) * VLOOKUP(AA59, NPC_Scaling_Values!A:N, 7) * VLOOKUP(AB59, NPC_Scaling_Values!A:N, 7),0)</f>
        <v>233</v>
      </c>
      <c r="H59" s="5">
        <f>ROUND( VLOOKUP(Z59, NPC_Raw_Data!A:L, 9) * VLOOKUP(AA59, NPC_Scaling_Values!A:N, 8)* VLOOKUP(AB59, NPC_Scaling_Values!A:N, 8) ,0)</f>
        <v>346</v>
      </c>
      <c r="I59" s="5">
        <v>25.0</v>
      </c>
      <c r="J59" s="5">
        <v>0.0</v>
      </c>
      <c r="K59" s="5">
        <v>0.0</v>
      </c>
      <c r="L59" s="5">
        <f>ROUND( VLOOKUP(Z59, NPC_Raw_Data!A:O, 13),0)</f>
        <v>95</v>
      </c>
      <c r="M59" s="5">
        <f>ROUND( VLOOKUP(Z59, NPC_Raw_Data!A:O, 14),0)</f>
        <v>95</v>
      </c>
      <c r="N59" s="5">
        <f>ROUND( VLOOKUP(Z59, NPC_Raw_Data!A:O, 15),0)</f>
        <v>160</v>
      </c>
      <c r="O59" s="5">
        <f>ROUND( VLOOKUP(Z59, NPC_Raw_Data!A:Q, 16) * VLOOKUP(AA59, NPC_Scaling_Values!A:N, 14)* VLOOKUP(AB59, NPC_Scaling_Values!A:N, 14),0)</f>
        <v>328</v>
      </c>
      <c r="P59" s="2">
        <f>ROUND( VLOOKUP(Z59, NPC_Raw_Data!A:Q, 17) * VLOOKUP(AA59, NPC_Scaling_Values!A:N, 14) * VLOOKUP(AB59, NPC_Scaling_Values!A:N, 14) ,0)</f>
        <v>82</v>
      </c>
      <c r="Q59" s="6">
        <f> VLOOKUP(AA59, NPC_Scaling_Values!A:N, 9) * VLOOKUP(AB59, NPC_Scaling_Values!A:N, 9)</f>
        <v>3.12</v>
      </c>
      <c r="R59" s="1">
        <v>1.1</v>
      </c>
      <c r="S59" s="1">
        <v>-1.0</v>
      </c>
      <c r="T59" s="7" t="b">
        <v>0</v>
      </c>
      <c r="U59" s="7" t="b">
        <v>1</v>
      </c>
      <c r="V59" s="7" t="b">
        <v>0</v>
      </c>
      <c r="Z59" s="1">
        <v>241006.0</v>
      </c>
      <c r="AA59" s="1">
        <v>7010.0</v>
      </c>
      <c r="AB59" s="1">
        <v>7410.0</v>
      </c>
      <c r="AC59" s="10">
        <v>7100.0</v>
      </c>
    </row>
    <row r="60">
      <c r="A60" s="9" t="s">
        <v>301</v>
      </c>
      <c r="B60" s="1" t="s">
        <v>91</v>
      </c>
      <c r="C60" s="5">
        <f>ROUND( VLOOKUP(Z60, NPC_Raw_Data!A:D, 4)*VLOOKUP(AA60, NPC_Scaling_Values!A:C, 3)*VLOOKUP(AB60, NPC_Scaling_Values!A:C, 3),0)</f>
        <v>315</v>
      </c>
      <c r="D60" s="5">
        <f>ROUND( VLOOKUP(Z60, NPC_Raw_Data!A:E, 5) * VLOOKUP(AA60, NPC_Scaling_Values!A:D, 4) * VLOOKUP(AB60,NPC_Scaling_Values!A:D, 4) ,0)</f>
        <v>600</v>
      </c>
      <c r="E60" s="5">
        <f>ROUND( VLOOKUP(Z60, NPC_Raw_Data!A:L, 6) * VLOOKUP(AA60, NPC_Scaling_Values!A:N, 5)* VLOOKUP(AB60, NPC_Scaling_Values!A:N, 5) ,0)</f>
        <v>439</v>
      </c>
      <c r="F60" s="5">
        <f>ROUND( VLOOKUP(Z60, NPC_Raw_Data!A:L, 7) * VLOOKUP(AA60, NPC_Scaling_Values!A:N, 6) * VLOOKUP(AB60,NPC_Scaling_Values!A:N, 6) ,0)</f>
        <v>286</v>
      </c>
      <c r="G60" s="5">
        <f>ROUND( VLOOKUP(Z60, NPC_Raw_Data!A:L, 8) * VLOOKUP(AA60, NPC_Scaling_Values!A:N, 7) * VLOOKUP(AB60, NPC_Scaling_Values!A:N, 7),0)</f>
        <v>878</v>
      </c>
      <c r="H60" s="5">
        <f>ROUND( VLOOKUP(Z60, NPC_Raw_Data!A:L, 9) * VLOOKUP(AA60, NPC_Scaling_Values!A:N, 8)* VLOOKUP(AB60, NPC_Scaling_Values!A:N, 8) ,0)</f>
        <v>878</v>
      </c>
      <c r="I60" s="5">
        <v>0.0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14),0)</f>
        <v>224</v>
      </c>
      <c r="P60" s="2">
        <f>ROUND( VLOOKUP(Z60, NPC_Raw_Data!A:Q, 17) * VLOOKUP(AA60, NPC_Scaling_Values!A:N, 14) * VLOOKUP(AB60, NPC_Scaling_Values!A:N, 14) ,0)</f>
        <v>90</v>
      </c>
      <c r="Q60" s="6">
        <f> VLOOKUP(AA60, NPC_Scaling_Values!A:N, 9) * VLOOKUP(AB60, NPC_Scaling_Values!A:N, 9)</f>
        <v>3.266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243000.0</v>
      </c>
      <c r="AA60" s="1">
        <v>7013.0</v>
      </c>
      <c r="AB60" s="1">
        <v>7413.0</v>
      </c>
      <c r="AC60" s="8">
        <v>0.0</v>
      </c>
    </row>
    <row r="61">
      <c r="A61" s="9" t="s">
        <v>301</v>
      </c>
      <c r="B61" s="1" t="s">
        <v>46</v>
      </c>
      <c r="C61" s="5">
        <f>ROUND( VLOOKUP(Z61, NPC_Raw_Data!A:D, 4)*VLOOKUP(AA61, NPC_Scaling_Values!A:C, 3)*VLOOKUP(AB61, NPC_Scaling_Values!A:C, 3),0)</f>
        <v>322</v>
      </c>
      <c r="D61" s="5">
        <f>ROUND( VLOOKUP(Z61, NPC_Raw_Data!A:E, 5) * VLOOKUP(AA61, NPC_Scaling_Values!A:D, 4) * VLOOKUP(AB61,NPC_Scaling_Values!A:D, 4) ,0)</f>
        <v>600</v>
      </c>
      <c r="E61" s="5">
        <f>ROUND( VLOOKUP(Z61, NPC_Raw_Data!A:L, 6) * VLOOKUP(AA61, NPC_Scaling_Values!A:N, 5)* VLOOKUP(AB61, NPC_Scaling_Values!A:N, 5) ,0)</f>
        <v>451</v>
      </c>
      <c r="F61" s="5">
        <f>ROUND( VLOOKUP(Z61, NPC_Raw_Data!A:L, 7) * VLOOKUP(AA61, NPC_Scaling_Values!A:N, 6) * VLOOKUP(AB61,NPC_Scaling_Values!A:N, 6) ,0)</f>
        <v>294</v>
      </c>
      <c r="G61" s="5">
        <f>ROUND( VLOOKUP(Z61, NPC_Raw_Data!A:L, 8) * VLOOKUP(AA61, NPC_Scaling_Values!A:N, 7) * VLOOKUP(AB61, NPC_Scaling_Values!A:N, 7),0)</f>
        <v>903</v>
      </c>
      <c r="H61" s="5">
        <f>ROUND( VLOOKUP(Z61, NPC_Raw_Data!A:L, 9) * VLOOKUP(AA61, NPC_Scaling_Values!A:N, 8)* VLOOKUP(AB61, NPC_Scaling_Values!A:N, 8) ,0)</f>
        <v>903</v>
      </c>
      <c r="I61" s="5">
        <v>0.0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14),0)</f>
        <v>232</v>
      </c>
      <c r="P61" s="2">
        <f>ROUND( VLOOKUP(Z61, NPC_Raw_Data!A:Q, 17) * VLOOKUP(AA61, NPC_Scaling_Values!A:N, 14) * VLOOKUP(AB61, NPC_Scaling_Values!A:N, 14) ,0)</f>
        <v>93</v>
      </c>
      <c r="Q61" s="6">
        <f> VLOOKUP(AA61, NPC_Scaling_Values!A:N, 9) * VLOOKUP(AB61, NPC_Scaling_Values!A:N, 9)</f>
        <v>3.336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243001.0</v>
      </c>
      <c r="AA61" s="1">
        <v>7014.0</v>
      </c>
      <c r="AB61" s="1">
        <v>7414.0</v>
      </c>
      <c r="AC61" s="8">
        <v>0.0</v>
      </c>
    </row>
    <row r="62">
      <c r="A62" s="1" t="s">
        <v>54</v>
      </c>
      <c r="B62" s="1" t="s">
        <v>55</v>
      </c>
      <c r="C62" s="5">
        <f>ROUND( VLOOKUP(Z62, NPC_Raw_Data!A:D, 4)*VLOOKUP(AA62, NPC_Scaling_Values!A:C, 3)*VLOOKUP(AB62, NPC_Scaling_Values!A:C, 3),0)</f>
        <v>138</v>
      </c>
      <c r="D62" s="5">
        <f>ROUND( VLOOKUP(Z62, NPC_Raw_Data!A:E, 5) * VLOOKUP(AA62, NPC_Scaling_Values!A:D, 4) * VLOOKUP(AB62,NPC_Scaling_Values!A:D, 4) ,0)</f>
        <v>100</v>
      </c>
      <c r="E62" s="5">
        <f>ROUND( VLOOKUP(Z62, NPC_Raw_Data!A:L, 6) * VLOOKUP(AA62, NPC_Scaling_Values!A:N, 5)* VLOOKUP(AB62, NPC_Scaling_Values!A:N, 5) ,0)</f>
        <v>126</v>
      </c>
      <c r="F62" s="5">
        <f>ROUND( VLOOKUP(Z62, NPC_Raw_Data!A:L, 7) * VLOOKUP(AA62, NPC_Scaling_Values!A:N, 6) * VLOOKUP(AB62,NPC_Scaling_Values!A:N, 6) ,0)</f>
        <v>95</v>
      </c>
      <c r="G62" s="5">
        <f>ROUND( VLOOKUP(Z62, NPC_Raw_Data!A:L, 8) * VLOOKUP(AA62, NPC_Scaling_Values!A:N, 7) * VLOOKUP(AB62, NPC_Scaling_Values!A:N, 7),0)</f>
        <v>89</v>
      </c>
      <c r="H62" s="5">
        <f>ROUND( VLOOKUP(Z62, NPC_Raw_Data!A:L, 9) * VLOOKUP(AA62, NPC_Scaling_Values!A:N, 8)* VLOOKUP(AB62, NPC_Scaling_Values!A:N, 8) ,0)</f>
        <v>95</v>
      </c>
      <c r="I62" s="5">
        <v>0.0</v>
      </c>
      <c r="J62" s="5">
        <v>0.0</v>
      </c>
      <c r="K62" s="5">
        <v>0.0</v>
      </c>
      <c r="L62" s="5">
        <f>ROUND( VLOOKUP(Z62, NPC_Raw_Data!A:O, 13),0)</f>
        <v>66</v>
      </c>
      <c r="M62" s="5">
        <f>ROUND( VLOOKUP(Z62, NPC_Raw_Data!A:O, 14),0)</f>
        <v>66</v>
      </c>
      <c r="N62" s="5">
        <f>ROUND( VLOOKUP(Z62, NPC_Raw_Data!A:O, 15),0)</f>
        <v>66</v>
      </c>
      <c r="O62" s="5">
        <f>ROUND( VLOOKUP(Z62, NPC_Raw_Data!A:Q, 16) * VLOOKUP(AA62, NPC_Scaling_Values!A:N, 14)* VLOOKUP(AB62, NPC_Scaling_Values!A:N, 14),0)</f>
        <v>101</v>
      </c>
      <c r="P62" s="2">
        <f>ROUND( VLOOKUP(Z62, NPC_Raw_Data!A:Q, 17) * VLOOKUP(AA62, NPC_Scaling_Values!A:N, 14) * VLOOKUP(AB62, NPC_Scaling_Values!A:N, 14) ,0)</f>
        <v>81</v>
      </c>
      <c r="Q62" s="6">
        <f> VLOOKUP(AA62, NPC_Scaling_Values!A:N, 9) * VLOOKUP(AB62, NPC_Scaling_Values!A:N, 9)</f>
        <v>2.59875</v>
      </c>
      <c r="R62" s="1">
        <v>1.5</v>
      </c>
      <c r="S62" s="1">
        <v>2.0</v>
      </c>
      <c r="T62" s="7" t="b">
        <v>0</v>
      </c>
      <c r="U62" s="7" t="b">
        <v>0</v>
      </c>
      <c r="V62" s="7" t="b">
        <v>0</v>
      </c>
      <c r="Z62" s="1">
        <v>250000.0</v>
      </c>
      <c r="AA62" s="1">
        <v>7002.0</v>
      </c>
      <c r="AB62" s="1">
        <v>7402.0</v>
      </c>
      <c r="AC62" s="8">
        <v>0.0</v>
      </c>
    </row>
    <row r="63">
      <c r="A63" s="1" t="s">
        <v>56</v>
      </c>
      <c r="B63" s="1" t="s">
        <v>55</v>
      </c>
      <c r="C63" s="5">
        <f>ROUND( VLOOKUP(Z63, NPC_Raw_Data!A:D, 4)*VLOOKUP(AA63, NPC_Scaling_Values!A:C, 3)*VLOOKUP(AB63, NPC_Scaling_Values!A:C, 3),0)</f>
        <v>138</v>
      </c>
      <c r="D63" s="5">
        <f>ROUND( VLOOKUP(Z63, NPC_Raw_Data!A:E, 5) * VLOOKUP(AA63, NPC_Scaling_Values!A:D, 4) * VLOOKUP(AB63,NPC_Scaling_Values!A:D, 4) ,0)</f>
        <v>100</v>
      </c>
      <c r="E63" s="5">
        <f>ROUND( VLOOKUP(Z63, NPC_Raw_Data!A:L, 6) * VLOOKUP(AA63, NPC_Scaling_Values!A:N, 5)* VLOOKUP(AB63, NPC_Scaling_Values!A:N, 5) ,0)</f>
        <v>126</v>
      </c>
      <c r="F63" s="5">
        <f>ROUND( VLOOKUP(Z63, NPC_Raw_Data!A:L, 7) * VLOOKUP(AA63, NPC_Scaling_Values!A:N, 6) * VLOOKUP(AB63,NPC_Scaling_Values!A:N, 6) ,0)</f>
        <v>95</v>
      </c>
      <c r="G63" s="5">
        <f>ROUND( VLOOKUP(Z63, NPC_Raw_Data!A:L, 8) * VLOOKUP(AA63, NPC_Scaling_Values!A:N, 7) * VLOOKUP(AB63, NPC_Scaling_Values!A:N, 7),0)</f>
        <v>102</v>
      </c>
      <c r="H63" s="5">
        <f>ROUND( VLOOKUP(Z63, NPC_Raw_Data!A:L, 9) * VLOOKUP(AA63, NPC_Scaling_Values!A:N, 8)* VLOOKUP(AB63, NPC_Scaling_Values!A:N, 8) ,0)</f>
        <v>95</v>
      </c>
      <c r="I63" s="5">
        <v>0.0</v>
      </c>
      <c r="J63" s="5">
        <v>0.0</v>
      </c>
      <c r="K63" s="5">
        <v>0.0</v>
      </c>
      <c r="L63" s="5">
        <f>ROUND( VLOOKUP(Z63, NPC_Raw_Data!A:O, 13),0)</f>
        <v>66</v>
      </c>
      <c r="M63" s="5">
        <f>ROUND( VLOOKUP(Z63, NPC_Raw_Data!A:O, 14),0)</f>
        <v>66</v>
      </c>
      <c r="N63" s="5">
        <f>ROUND( VLOOKUP(Z63, NPC_Raw_Data!A:O, 15),0)</f>
        <v>66</v>
      </c>
      <c r="O63" s="5">
        <f>ROUND( VLOOKUP(Z63, NPC_Raw_Data!A:Q, 16) * VLOOKUP(AA63, NPC_Scaling_Values!A:N, 14)* VLOOKUP(AB63, NPC_Scaling_Values!A:N, 14),0)</f>
        <v>101</v>
      </c>
      <c r="P63" s="2">
        <f>ROUND( VLOOKUP(Z63, NPC_Raw_Data!A:Q, 17) * VLOOKUP(AA63, NPC_Scaling_Values!A:N, 14) * VLOOKUP(AB63, NPC_Scaling_Values!A:N, 14) ,0)</f>
        <v>81</v>
      </c>
      <c r="Q63" s="6">
        <f> VLOOKUP(AA63, NPC_Scaling_Values!A:N, 9) * VLOOKUP(AB63, NPC_Scaling_Values!A:N, 9)</f>
        <v>2.59875</v>
      </c>
      <c r="R63" s="1">
        <v>1.5</v>
      </c>
      <c r="S63" s="1">
        <v>2.0</v>
      </c>
      <c r="T63" s="7" t="b">
        <v>0</v>
      </c>
      <c r="U63" s="7" t="b">
        <v>0</v>
      </c>
      <c r="V63" s="7" t="b">
        <v>0</v>
      </c>
      <c r="Z63" s="1">
        <v>250001.0</v>
      </c>
      <c r="AA63" s="1">
        <v>7002.0</v>
      </c>
      <c r="AB63" s="1">
        <v>7402.0</v>
      </c>
      <c r="AC63" s="8">
        <v>0.0</v>
      </c>
    </row>
    <row r="64">
      <c r="A64" s="1" t="s">
        <v>54</v>
      </c>
      <c r="B64" s="1" t="s">
        <v>41</v>
      </c>
      <c r="C64" s="5">
        <f>ROUND( VLOOKUP(Z64, NPC_Raw_Data!A:D, 4)*VLOOKUP(AA64, NPC_Scaling_Values!A:C, 3)*VLOOKUP(AB64, NPC_Scaling_Values!A:C, 3),0)</f>
        <v>208</v>
      </c>
      <c r="D64" s="5">
        <f>ROUND( VLOOKUP(Z64, NPC_Raw_Data!A:E, 5) * VLOOKUP(AA64, NPC_Scaling_Values!A:D, 4) * VLOOKUP(AB64,NPC_Scaling_Values!A:D, 4) ,0)</f>
        <v>600</v>
      </c>
      <c r="E64" s="5">
        <f>ROUND( VLOOKUP(Z64, NPC_Raw_Data!A:L, 6) * VLOOKUP(AA64, NPC_Scaling_Values!A:N, 5)* VLOOKUP(AB64, NPC_Scaling_Values!A:N, 5) ,0)</f>
        <v>229</v>
      </c>
      <c r="F64" s="5">
        <f>ROUND( VLOOKUP(Z64, NPC_Raw_Data!A:L, 7) * VLOOKUP(AA64, NPC_Scaling_Values!A:N, 6) * VLOOKUP(AB64,NPC_Scaling_Values!A:N, 6) ,0)</f>
        <v>172</v>
      </c>
      <c r="G64" s="5">
        <f>ROUND( VLOOKUP(Z64, NPC_Raw_Data!A:L, 8) * VLOOKUP(AA64, NPC_Scaling_Values!A:N, 7) * VLOOKUP(AB64, NPC_Scaling_Values!A:N, 7),0)</f>
        <v>160</v>
      </c>
      <c r="H64" s="5">
        <f>ROUND( VLOOKUP(Z64, NPC_Raw_Data!A:L, 9) * VLOOKUP(AA64, NPC_Scaling_Values!A:N, 8)* VLOOKUP(AB64, NPC_Scaling_Values!A:N, 8) ,0)</f>
        <v>172</v>
      </c>
      <c r="I64" s="5">
        <v>0.0</v>
      </c>
      <c r="J64" s="5">
        <v>0.0</v>
      </c>
      <c r="K64" s="5">
        <v>0.0</v>
      </c>
      <c r="L64" s="5">
        <f>ROUND( VLOOKUP(Z64, NPC_Raw_Data!A:O, 13),0)</f>
        <v>66</v>
      </c>
      <c r="M64" s="5">
        <f>ROUND( VLOOKUP(Z64, NPC_Raw_Data!A:O, 14),0)</f>
        <v>66</v>
      </c>
      <c r="N64" s="5">
        <f>ROUND( VLOOKUP(Z64, NPC_Raw_Data!A:O, 15),0)</f>
        <v>66</v>
      </c>
      <c r="O64" s="5">
        <f>ROUND( VLOOKUP(Z64, NPC_Raw_Data!A:Q, 16) * VLOOKUP(AA64, NPC_Scaling_Values!A:N, 14)* VLOOKUP(AB64, NPC_Scaling_Values!A:N, 14),0)</f>
        <v>116</v>
      </c>
      <c r="P64" s="2">
        <f>ROUND( VLOOKUP(Z64, NPC_Raw_Data!A:Q, 17) * VLOOKUP(AA64, NPC_Scaling_Values!A:N, 14) * VLOOKUP(AB64, NPC_Scaling_Values!A:N, 14) ,0)</f>
        <v>93</v>
      </c>
      <c r="Q64" s="6">
        <f> VLOOKUP(AA64, NPC_Scaling_Values!A:N, 9) * VLOOKUP(AB64, NPC_Scaling_Values!A:N, 9)</f>
        <v>3.336</v>
      </c>
      <c r="R64" s="1">
        <v>1.5</v>
      </c>
      <c r="S64" s="1">
        <v>2.0</v>
      </c>
      <c r="T64" s="7" t="b">
        <v>0</v>
      </c>
      <c r="U64" s="7" t="b">
        <v>0</v>
      </c>
      <c r="V64" s="7" t="b">
        <v>0</v>
      </c>
      <c r="Z64" s="1">
        <v>250010.0</v>
      </c>
      <c r="AA64" s="1">
        <v>7014.0</v>
      </c>
      <c r="AB64" s="1">
        <v>7414.0</v>
      </c>
      <c r="AC64" s="8">
        <v>0.0</v>
      </c>
    </row>
    <row r="65">
      <c r="A65" s="1" t="s">
        <v>56</v>
      </c>
      <c r="B65" s="1" t="s">
        <v>41</v>
      </c>
      <c r="C65" s="5">
        <f>ROUND( VLOOKUP(Z65, NPC_Raw_Data!A:D, 4)*VLOOKUP(AA65, NPC_Scaling_Values!A:C, 3)*VLOOKUP(AB65, NPC_Scaling_Values!A:C, 3),0)</f>
        <v>208</v>
      </c>
      <c r="D65" s="5">
        <f>ROUND( VLOOKUP(Z65, NPC_Raw_Data!A:E, 5) * VLOOKUP(AA65, NPC_Scaling_Values!A:D, 4) * VLOOKUP(AB65,NPC_Scaling_Values!A:D, 4) ,0)</f>
        <v>600</v>
      </c>
      <c r="E65" s="5">
        <f>ROUND( VLOOKUP(Z65, NPC_Raw_Data!A:L, 6) * VLOOKUP(AA65, NPC_Scaling_Values!A:N, 5)* VLOOKUP(AB65, NPC_Scaling_Values!A:N, 5) ,0)</f>
        <v>229</v>
      </c>
      <c r="F65" s="5">
        <f>ROUND( VLOOKUP(Z65, NPC_Raw_Data!A:L, 7) * VLOOKUP(AA65, NPC_Scaling_Values!A:N, 6) * VLOOKUP(AB65,NPC_Scaling_Values!A:N, 6) ,0)</f>
        <v>172</v>
      </c>
      <c r="G65" s="5">
        <f>ROUND( VLOOKUP(Z65, NPC_Raw_Data!A:L, 8) * VLOOKUP(AA65, NPC_Scaling_Values!A:N, 7) * VLOOKUP(AB65, NPC_Scaling_Values!A:N, 7),0)</f>
        <v>184</v>
      </c>
      <c r="H65" s="5">
        <f>ROUND( VLOOKUP(Z65, NPC_Raw_Data!A:L, 9) * VLOOKUP(AA65, NPC_Scaling_Values!A:N, 8)* VLOOKUP(AB65, NPC_Scaling_Values!A:N, 8) ,0)</f>
        <v>172</v>
      </c>
      <c r="I65" s="5">
        <v>0.0</v>
      </c>
      <c r="J65" s="5">
        <v>0.0</v>
      </c>
      <c r="K65" s="5">
        <v>0.0</v>
      </c>
      <c r="L65" s="5">
        <f>ROUND( VLOOKUP(Z65, NPC_Raw_Data!A:O, 13),0)</f>
        <v>66</v>
      </c>
      <c r="M65" s="5">
        <f>ROUND( VLOOKUP(Z65, NPC_Raw_Data!A:O, 14),0)</f>
        <v>66</v>
      </c>
      <c r="N65" s="5">
        <f>ROUND( VLOOKUP(Z65, NPC_Raw_Data!A:O, 15),0)</f>
        <v>66</v>
      </c>
      <c r="O65" s="5">
        <f>ROUND( VLOOKUP(Z65, NPC_Raw_Data!A:Q, 16) * VLOOKUP(AA65, NPC_Scaling_Values!A:N, 14)* VLOOKUP(AB65, NPC_Scaling_Values!A:N, 14),0)</f>
        <v>116</v>
      </c>
      <c r="P65" s="2">
        <f>ROUND( VLOOKUP(Z65, NPC_Raw_Data!A:Q, 17) * VLOOKUP(AA65, NPC_Scaling_Values!A:N, 14) * VLOOKUP(AB65, NPC_Scaling_Values!A:N, 14) ,0)</f>
        <v>93</v>
      </c>
      <c r="Q65" s="6">
        <f> VLOOKUP(AA65, NPC_Scaling_Values!A:N, 9) * VLOOKUP(AB65, NPC_Scaling_Values!A:N, 9)</f>
        <v>3.336</v>
      </c>
      <c r="R65" s="1">
        <v>1.5</v>
      </c>
      <c r="S65" s="1">
        <v>2.0</v>
      </c>
      <c r="T65" s="7" t="b">
        <v>0</v>
      </c>
      <c r="U65" s="7" t="b">
        <v>0</v>
      </c>
      <c r="V65" s="7" t="b">
        <v>0</v>
      </c>
      <c r="Z65" s="1">
        <v>250011.0</v>
      </c>
      <c r="AA65" s="1">
        <v>7014.0</v>
      </c>
      <c r="AB65" s="1">
        <v>7414.0</v>
      </c>
      <c r="AC65" s="8">
        <v>0.0</v>
      </c>
    </row>
    <row r="66">
      <c r="A66" s="1" t="s">
        <v>58</v>
      </c>
      <c r="B66" s="1" t="s">
        <v>41</v>
      </c>
      <c r="C66" s="5">
        <f>ROUND( VLOOKUP(Z66, NPC_Raw_Data!A:D, 4)*VLOOKUP(AA66, NPC_Scaling_Values!A:C, 3)*VLOOKUP(AB66, NPC_Scaling_Values!A:C, 3),0)</f>
        <v>208</v>
      </c>
      <c r="D66" s="5">
        <f>ROUND( VLOOKUP(Z66, NPC_Raw_Data!A:E, 5) * VLOOKUP(AA66, NPC_Scaling_Values!A:D, 4) * VLOOKUP(AB66,NPC_Scaling_Values!A:D, 4) ,0)</f>
        <v>600</v>
      </c>
      <c r="E66" s="5">
        <f>ROUND( VLOOKUP(Z66, NPC_Raw_Data!A:L, 6) * VLOOKUP(AA66, NPC_Scaling_Values!A:N, 5)* VLOOKUP(AB66, NPC_Scaling_Values!A:N, 5) ,0)</f>
        <v>229</v>
      </c>
      <c r="F66" s="5">
        <f>ROUND( VLOOKUP(Z66, NPC_Raw_Data!A:L, 7) * VLOOKUP(AA66, NPC_Scaling_Values!A:N, 6) * VLOOKUP(AB66,NPC_Scaling_Values!A:N, 6) ,0)</f>
        <v>172</v>
      </c>
      <c r="G66" s="5">
        <f>ROUND( VLOOKUP(Z66, NPC_Raw_Data!A:L, 8) * VLOOKUP(AA66, NPC_Scaling_Values!A:N, 7) * VLOOKUP(AB66, NPC_Scaling_Values!A:N, 7),0)</f>
        <v>160</v>
      </c>
      <c r="H66" s="5">
        <f>ROUND( VLOOKUP(Z66, NPC_Raw_Data!A:L, 9) * VLOOKUP(AA66, NPC_Scaling_Values!A:N, 8)* VLOOKUP(AB66, NPC_Scaling_Values!A:N, 8) ,0)</f>
        <v>172</v>
      </c>
      <c r="I66" s="5">
        <v>0.0</v>
      </c>
      <c r="J66" s="5">
        <v>0.0</v>
      </c>
      <c r="K66" s="5">
        <v>0.0</v>
      </c>
      <c r="L66" s="5">
        <f>ROUND( VLOOKUP(Z66, NPC_Raw_Data!A:O, 13),0)</f>
        <v>66</v>
      </c>
      <c r="M66" s="5">
        <f>ROUND( VLOOKUP(Z66, NPC_Raw_Data!A:O, 14),0)</f>
        <v>66</v>
      </c>
      <c r="N66" s="5">
        <f>ROUND( VLOOKUP(Z66, NPC_Raw_Data!A:O, 15),0)</f>
        <v>66</v>
      </c>
      <c r="O66" s="5">
        <f>ROUND( VLOOKUP(Z66, NPC_Raw_Data!A:Q, 16) * VLOOKUP(AA66, NPC_Scaling_Values!A:N, 14)* VLOOKUP(AB66, NPC_Scaling_Values!A:N, 14),0)</f>
        <v>116</v>
      </c>
      <c r="P66" s="2">
        <f>ROUND( VLOOKUP(Z66, NPC_Raw_Data!A:Q, 17) * VLOOKUP(AA66, NPC_Scaling_Values!A:N, 14) * VLOOKUP(AB66, NPC_Scaling_Values!A:N, 14) ,0)</f>
        <v>93</v>
      </c>
      <c r="Q66" s="6">
        <f> VLOOKUP(AA66, NPC_Scaling_Values!A:N, 9) * VLOOKUP(AB66, NPC_Scaling_Values!A:N, 9)</f>
        <v>3.336</v>
      </c>
      <c r="R66" s="1">
        <v>1.5</v>
      </c>
      <c r="S66" s="1">
        <v>2.0</v>
      </c>
      <c r="T66" s="7" t="b">
        <v>0</v>
      </c>
      <c r="U66" s="7" t="b">
        <v>0</v>
      </c>
      <c r="V66" s="7" t="b">
        <v>0</v>
      </c>
      <c r="Z66" s="1">
        <v>250012.0</v>
      </c>
      <c r="AA66" s="1">
        <v>7014.0</v>
      </c>
      <c r="AB66" s="1">
        <v>7414.0</v>
      </c>
      <c r="AC66" s="8">
        <v>0.0</v>
      </c>
    </row>
    <row r="67">
      <c r="A67" s="1" t="s">
        <v>43</v>
      </c>
      <c r="B67" s="1" t="s">
        <v>44</v>
      </c>
      <c r="C67" s="5">
        <f>ROUND( VLOOKUP(Z67, NPC_Raw_Data!A:D, 4)*VLOOKUP(AA67, NPC_Scaling_Values!A:C, 3)*VLOOKUP(AB67, NPC_Scaling_Values!A:C, 3),0)</f>
        <v>119</v>
      </c>
      <c r="D67" s="5">
        <f>ROUND( VLOOKUP(Z67, NPC_Raw_Data!A:E, 5) * VLOOKUP(AA67, NPC_Scaling_Values!A:D, 4) * VLOOKUP(AB67,NPC_Scaling_Values!A:D, 4) ,0)</f>
        <v>100</v>
      </c>
      <c r="E67" s="5">
        <f>ROUND( VLOOKUP(Z67, NPC_Raw_Data!A:L, 6) * VLOOKUP(AA67, NPC_Scaling_Values!A:N, 5)* VLOOKUP(AB67, NPC_Scaling_Values!A:N, 5) ,0)</f>
        <v>17</v>
      </c>
      <c r="F67" s="5">
        <f>ROUND( VLOOKUP(Z67, NPC_Raw_Data!A:L, 7) * VLOOKUP(AA67, NPC_Scaling_Values!A:N, 6) * VLOOKUP(AB67,NPC_Scaling_Values!A:N, 6) ,0)</f>
        <v>14</v>
      </c>
      <c r="G67" s="5">
        <f>ROUND( VLOOKUP(Z67, NPC_Raw_Data!A:L, 8) * VLOOKUP(AA67, NPC_Scaling_Values!A:N, 7) * VLOOKUP(AB67, NPC_Scaling_Values!A:N, 7),0)</f>
        <v>12</v>
      </c>
      <c r="H67" s="5">
        <f>ROUND( VLOOKUP(Z67, NPC_Raw_Data!A:L, 9) * VLOOKUP(AA67, NPC_Scaling_Values!A:N, 8)* VLOOKUP(AB67, NPC_Scaling_Values!A:N, 8) ,0)</f>
        <v>14</v>
      </c>
      <c r="I67" s="5">
        <v>0.0</v>
      </c>
      <c r="J67" s="5">
        <v>0.0</v>
      </c>
      <c r="K67" s="5">
        <v>0.0</v>
      </c>
      <c r="L67" s="5">
        <f>ROUND( VLOOKUP(Z67, NPC_Raw_Data!A:O, 13),0)</f>
        <v>66</v>
      </c>
      <c r="M67" s="5">
        <f>ROUND( VLOOKUP(Z67, NPC_Raw_Data!A:O, 14),0)</f>
        <v>66</v>
      </c>
      <c r="N67" s="5">
        <f>ROUND( VLOOKUP(Z67, NPC_Raw_Data!A:O, 15),0)</f>
        <v>66</v>
      </c>
      <c r="O67" s="5">
        <f>ROUND( VLOOKUP(Z67, NPC_Raw_Data!A:Q, 16) * VLOOKUP(AA67, NPC_Scaling_Values!A:N, 14)* VLOOKUP(AB67, NPC_Scaling_Values!A:N, 14),0)</f>
        <v>103</v>
      </c>
      <c r="P67" s="2">
        <f>ROUND( VLOOKUP(Z67, NPC_Raw_Data!A:Q, 17) * VLOOKUP(AA67, NPC_Scaling_Values!A:N, 14) * VLOOKUP(AB67, NPC_Scaling_Values!A:N, 14) ,0)</f>
        <v>82</v>
      </c>
      <c r="Q67" s="6">
        <f> VLOOKUP(AA67, NPC_Scaling_Values!A:N, 9) * VLOOKUP(AB67, NPC_Scaling_Values!A:N, 9)</f>
        <v>2.4</v>
      </c>
      <c r="R67" s="1">
        <v>1.5</v>
      </c>
      <c r="S67" s="1">
        <v>2.0</v>
      </c>
      <c r="T67" s="7" t="b">
        <v>0</v>
      </c>
      <c r="U67" s="7" t="b">
        <v>0</v>
      </c>
      <c r="V67" s="7" t="b">
        <v>0</v>
      </c>
      <c r="Z67" s="1">
        <v>250020.0</v>
      </c>
      <c r="AA67" s="1">
        <v>7001.0</v>
      </c>
      <c r="AB67" s="1">
        <v>7401.0</v>
      </c>
      <c r="AC67" s="8">
        <v>0.0</v>
      </c>
    </row>
    <row r="68">
      <c r="A68" s="1" t="s">
        <v>58</v>
      </c>
      <c r="B68" s="1" t="s">
        <v>44</v>
      </c>
      <c r="C68" s="5">
        <f>ROUND( VLOOKUP(Z68, NPC_Raw_Data!A:D, 4)*VLOOKUP(AA68, NPC_Scaling_Values!A:C, 3)*VLOOKUP(AB68, NPC_Scaling_Values!A:C, 3),0)</f>
        <v>186</v>
      </c>
      <c r="D68" s="5">
        <f>ROUND( VLOOKUP(Z68, NPC_Raw_Data!A:E, 5) * VLOOKUP(AA68, NPC_Scaling_Values!A:D, 4) * VLOOKUP(AB68,NPC_Scaling_Values!A:D, 4) ,0)</f>
        <v>100</v>
      </c>
      <c r="E68" s="5">
        <f>ROUND( VLOOKUP(Z68, NPC_Raw_Data!A:L, 6) * VLOOKUP(AA68, NPC_Scaling_Values!A:N, 5)* VLOOKUP(AB68, NPC_Scaling_Values!A:N, 5) ,0)</f>
        <v>131</v>
      </c>
      <c r="F68" s="5">
        <f>ROUND( VLOOKUP(Z68, NPC_Raw_Data!A:L, 7) * VLOOKUP(AA68, NPC_Scaling_Values!A:N, 6) * VLOOKUP(AB68,NPC_Scaling_Values!A:N, 6) ,0)</f>
        <v>99</v>
      </c>
      <c r="G68" s="5">
        <f>ROUND( VLOOKUP(Z68, NPC_Raw_Data!A:L, 8) * VLOOKUP(AA68, NPC_Scaling_Values!A:N, 7) * VLOOKUP(AB68, NPC_Scaling_Values!A:N, 7),0)</f>
        <v>92</v>
      </c>
      <c r="H68" s="5">
        <f>ROUND( VLOOKUP(Z68, NPC_Raw_Data!A:L, 9) * VLOOKUP(AA68, NPC_Scaling_Values!A:N, 8)* VLOOKUP(AB68, NPC_Scaling_Values!A:N, 8) ,0)</f>
        <v>99</v>
      </c>
      <c r="I68" s="5">
        <v>0.0</v>
      </c>
      <c r="J68" s="5">
        <v>0.0</v>
      </c>
      <c r="K68" s="5">
        <v>0.0</v>
      </c>
      <c r="L68" s="5">
        <f>ROUND( VLOOKUP(Z68, NPC_Raw_Data!A:O, 13),0)</f>
        <v>66</v>
      </c>
      <c r="M68" s="5">
        <f>ROUND( VLOOKUP(Z68, NPC_Raw_Data!A:O, 14),0)</f>
        <v>66</v>
      </c>
      <c r="N68" s="5">
        <f>ROUND( VLOOKUP(Z68, NPC_Raw_Data!A:O, 15),0)</f>
        <v>66</v>
      </c>
      <c r="O68" s="5">
        <f>ROUND( VLOOKUP(Z68, NPC_Raw_Data!A:Q, 16) * VLOOKUP(AA68, NPC_Scaling_Values!A:N, 14)* VLOOKUP(AB68, NPC_Scaling_Values!A:N, 14),0)</f>
        <v>103</v>
      </c>
      <c r="P68" s="2">
        <f>ROUND( VLOOKUP(Z68, NPC_Raw_Data!A:Q, 17) * VLOOKUP(AA68, NPC_Scaling_Values!A:N, 14) * VLOOKUP(AB68, NPC_Scaling_Values!A:N, 14) ,0)</f>
        <v>82</v>
      </c>
      <c r="Q68" s="6">
        <f> VLOOKUP(AA68, NPC_Scaling_Values!A:N, 9) * VLOOKUP(AB68, NPC_Scaling_Values!A:N, 9)</f>
        <v>2.4</v>
      </c>
      <c r="R68" s="1">
        <v>1.5</v>
      </c>
      <c r="S68" s="1">
        <v>2.0</v>
      </c>
      <c r="T68" s="7" t="b">
        <v>0</v>
      </c>
      <c r="U68" s="7" t="b">
        <v>0</v>
      </c>
      <c r="V68" s="7" t="b">
        <v>0</v>
      </c>
      <c r="Z68" s="1">
        <v>250021.0</v>
      </c>
      <c r="AA68" s="1">
        <v>7001.0</v>
      </c>
      <c r="AB68" s="1">
        <v>7401.0</v>
      </c>
      <c r="AC68" s="8">
        <v>0.0</v>
      </c>
    </row>
    <row r="69">
      <c r="A69" s="1" t="s">
        <v>54</v>
      </c>
      <c r="B69" s="1" t="s">
        <v>44</v>
      </c>
      <c r="C69" s="5">
        <f>ROUND( VLOOKUP(Z69, NPC_Raw_Data!A:D, 4)*VLOOKUP(AA69, NPC_Scaling_Values!A:C, 3)*VLOOKUP(AB69, NPC_Scaling_Values!A:C, 3),0)</f>
        <v>186</v>
      </c>
      <c r="D69" s="5">
        <f>ROUND( VLOOKUP(Z69, NPC_Raw_Data!A:E, 5) * VLOOKUP(AA69, NPC_Scaling_Values!A:D, 4) * VLOOKUP(AB69,NPC_Scaling_Values!A:D, 4) ,0)</f>
        <v>100</v>
      </c>
      <c r="E69" s="5">
        <f>ROUND( VLOOKUP(Z69, NPC_Raw_Data!A:L, 6) * VLOOKUP(AA69, NPC_Scaling_Values!A:N, 5)* VLOOKUP(AB69, NPC_Scaling_Values!A:N, 5) ,0)</f>
        <v>131</v>
      </c>
      <c r="F69" s="5">
        <f>ROUND( VLOOKUP(Z69, NPC_Raw_Data!A:L, 7) * VLOOKUP(AA69, NPC_Scaling_Values!A:N, 6) * VLOOKUP(AB69,NPC_Scaling_Values!A:N, 6) ,0)</f>
        <v>99</v>
      </c>
      <c r="G69" s="5">
        <f>ROUND( VLOOKUP(Z69, NPC_Raw_Data!A:L, 8) * VLOOKUP(AA69, NPC_Scaling_Values!A:N, 7) * VLOOKUP(AB69, NPC_Scaling_Values!A:N, 7),0)</f>
        <v>92</v>
      </c>
      <c r="H69" s="5">
        <f>ROUND( VLOOKUP(Z69, NPC_Raw_Data!A:L, 9) * VLOOKUP(AA69, NPC_Scaling_Values!A:N, 8)* VLOOKUP(AB69, NPC_Scaling_Values!A:N, 8) ,0)</f>
        <v>99</v>
      </c>
      <c r="I69" s="5">
        <v>0.0</v>
      </c>
      <c r="J69" s="5">
        <v>0.0</v>
      </c>
      <c r="K69" s="5">
        <v>0.0</v>
      </c>
      <c r="L69" s="5">
        <f>ROUND( VLOOKUP(Z69, NPC_Raw_Data!A:O, 13),0)</f>
        <v>66</v>
      </c>
      <c r="M69" s="5">
        <f>ROUND( VLOOKUP(Z69, NPC_Raw_Data!A:O, 14),0)</f>
        <v>66</v>
      </c>
      <c r="N69" s="5">
        <f>ROUND( VLOOKUP(Z69, NPC_Raw_Data!A:O, 15),0)</f>
        <v>66</v>
      </c>
      <c r="O69" s="5">
        <f>ROUND( VLOOKUP(Z69, NPC_Raw_Data!A:Q, 16) * VLOOKUP(AA69, NPC_Scaling_Values!A:N, 14)* VLOOKUP(AB69, NPC_Scaling_Values!A:N, 14),0)</f>
        <v>103</v>
      </c>
      <c r="P69" s="2">
        <f>ROUND( VLOOKUP(Z69, NPC_Raw_Data!A:Q, 17) * VLOOKUP(AA69, NPC_Scaling_Values!A:N, 14) * VLOOKUP(AB69, NPC_Scaling_Values!A:N, 14) ,0)</f>
        <v>82</v>
      </c>
      <c r="Q69" s="6">
        <f> VLOOKUP(AA69, NPC_Scaling_Values!A:N, 9) * VLOOKUP(AB69, NPC_Scaling_Values!A:N, 9)</f>
        <v>2.4</v>
      </c>
      <c r="R69" s="1">
        <v>1.5</v>
      </c>
      <c r="S69" s="1">
        <v>2.0</v>
      </c>
      <c r="T69" s="7" t="b">
        <v>0</v>
      </c>
      <c r="U69" s="7" t="b">
        <v>0</v>
      </c>
      <c r="V69" s="7" t="b">
        <v>0</v>
      </c>
      <c r="Z69" s="1">
        <v>250022.0</v>
      </c>
      <c r="AA69" s="1">
        <v>7001.0</v>
      </c>
      <c r="AB69" s="1">
        <v>7401.0</v>
      </c>
      <c r="AC69" s="8">
        <v>0.0</v>
      </c>
    </row>
    <row r="70">
      <c r="A70" s="1" t="s">
        <v>56</v>
      </c>
      <c r="B70" s="1" t="s">
        <v>128</v>
      </c>
      <c r="C70" s="5">
        <f>ROUND( VLOOKUP(Z70, NPC_Raw_Data!A:D, 4)*VLOOKUP(AA70, NPC_Scaling_Values!A:C, 3)*VLOOKUP(AB70, NPC_Scaling_Values!A:C, 3),0)</f>
        <v>183</v>
      </c>
      <c r="D70" s="5">
        <f>ROUND( VLOOKUP(Z70, NPC_Raw_Data!A:E, 5) * VLOOKUP(AA70, NPC_Scaling_Values!A:D, 4) * VLOOKUP(AB70,NPC_Scaling_Values!A:D, 4) ,0)</f>
        <v>400</v>
      </c>
      <c r="E70" s="5">
        <f>ROUND( VLOOKUP(Z70, NPC_Raw_Data!A:L, 6) * VLOOKUP(AA70, NPC_Scaling_Values!A:N, 5)* VLOOKUP(AB70, NPC_Scaling_Values!A:N, 5) ,0)</f>
        <v>203</v>
      </c>
      <c r="F70" s="5">
        <f>ROUND( VLOOKUP(Z70, NPC_Raw_Data!A:L, 7) * VLOOKUP(AA70, NPC_Scaling_Values!A:N, 6) * VLOOKUP(AB70,NPC_Scaling_Values!A:N, 6) ,0)</f>
        <v>153</v>
      </c>
      <c r="G70" s="5">
        <f>ROUND( VLOOKUP(Z70, NPC_Raw_Data!A:L, 8) * VLOOKUP(AA70, NPC_Scaling_Values!A:N, 7) * VLOOKUP(AB70, NPC_Scaling_Values!A:N, 7),0)</f>
        <v>163</v>
      </c>
      <c r="H70" s="5">
        <f>ROUND( VLOOKUP(Z70, NPC_Raw_Data!A:L, 9) * VLOOKUP(AA70, NPC_Scaling_Values!A:N, 8)* VLOOKUP(AB70, NPC_Scaling_Values!A:N, 8) ,0)</f>
        <v>153</v>
      </c>
      <c r="I70" s="5">
        <v>0.0</v>
      </c>
      <c r="J70" s="5">
        <v>0.0</v>
      </c>
      <c r="K70" s="5">
        <v>0.0</v>
      </c>
      <c r="L70" s="5">
        <f>ROUND( VLOOKUP(Z70, NPC_Raw_Data!A:O, 13),0)</f>
        <v>66</v>
      </c>
      <c r="M70" s="5">
        <f>ROUND( VLOOKUP(Z70, NPC_Raw_Data!A:O, 14),0)</f>
        <v>66</v>
      </c>
      <c r="N70" s="5">
        <f>ROUND( VLOOKUP(Z70, NPC_Raw_Data!A:O, 15),0)</f>
        <v>66</v>
      </c>
      <c r="O70" s="5">
        <f>ROUND( VLOOKUP(Z70, NPC_Raw_Data!A:Q, 16) * VLOOKUP(AA70, NPC_Scaling_Values!A:N, 14)* VLOOKUP(AB70, NPC_Scaling_Values!A:N, 14),0)</f>
        <v>100</v>
      </c>
      <c r="P70" s="2">
        <f>ROUND( VLOOKUP(Z70, NPC_Raw_Data!A:Q, 17) * VLOOKUP(AA70, NPC_Scaling_Values!A:N, 14) * VLOOKUP(AB70, NPC_Scaling_Values!A:N, 14) ,0)</f>
        <v>80</v>
      </c>
      <c r="Q70" s="6">
        <f> VLOOKUP(AA70, NPC_Scaling_Values!A:N, 9) * VLOOKUP(AB70, NPC_Scaling_Values!A:N, 9)</f>
        <v>3.06</v>
      </c>
      <c r="R70" s="1">
        <v>1.5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250023.0</v>
      </c>
      <c r="AA70" s="1">
        <v>7007.0</v>
      </c>
      <c r="AB70" s="1">
        <v>7407.0</v>
      </c>
      <c r="AC70" s="8">
        <v>0.0</v>
      </c>
    </row>
    <row r="71">
      <c r="A71" s="1" t="s">
        <v>58</v>
      </c>
      <c r="B71" s="1" t="s">
        <v>128</v>
      </c>
      <c r="C71" s="5">
        <f>ROUND( VLOOKUP(Z71, NPC_Raw_Data!A:D, 4)*VLOOKUP(AA71, NPC_Scaling_Values!A:C, 3)*VLOOKUP(AB71, NPC_Scaling_Values!A:C, 3),0)</f>
        <v>183</v>
      </c>
      <c r="D71" s="5">
        <f>ROUND( VLOOKUP(Z71, NPC_Raw_Data!A:E, 5) * VLOOKUP(AA71, NPC_Scaling_Values!A:D, 4) * VLOOKUP(AB71,NPC_Scaling_Values!A:D, 4) ,0)</f>
        <v>400</v>
      </c>
      <c r="E71" s="5">
        <f>ROUND( VLOOKUP(Z71, NPC_Raw_Data!A:L, 6) * VLOOKUP(AA71, NPC_Scaling_Values!A:N, 5)* VLOOKUP(AB71, NPC_Scaling_Values!A:N, 5) ,0)</f>
        <v>203</v>
      </c>
      <c r="F71" s="5">
        <f>ROUND( VLOOKUP(Z71, NPC_Raw_Data!A:L, 7) * VLOOKUP(AA71, NPC_Scaling_Values!A:N, 6) * VLOOKUP(AB71,NPC_Scaling_Values!A:N, 6) ,0)</f>
        <v>153</v>
      </c>
      <c r="G71" s="5">
        <f>ROUND( VLOOKUP(Z71, NPC_Raw_Data!A:L, 8) * VLOOKUP(AA71, NPC_Scaling_Values!A:N, 7) * VLOOKUP(AB71, NPC_Scaling_Values!A:N, 7),0)</f>
        <v>142</v>
      </c>
      <c r="H71" s="5">
        <f>ROUND( VLOOKUP(Z71, NPC_Raw_Data!A:L, 9) * VLOOKUP(AA71, NPC_Scaling_Values!A:N, 8)* VLOOKUP(AB71, NPC_Scaling_Values!A:N, 8) ,0)</f>
        <v>153</v>
      </c>
      <c r="I71" s="5">
        <v>0.0</v>
      </c>
      <c r="J71" s="5">
        <v>0.0</v>
      </c>
      <c r="K71" s="5">
        <v>0.0</v>
      </c>
      <c r="L71" s="5">
        <f>ROUND( VLOOKUP(Z71, NPC_Raw_Data!A:O, 13),0)</f>
        <v>66</v>
      </c>
      <c r="M71" s="5">
        <f>ROUND( VLOOKUP(Z71, NPC_Raw_Data!A:O, 14),0)</f>
        <v>66</v>
      </c>
      <c r="N71" s="5">
        <f>ROUND( VLOOKUP(Z71, NPC_Raw_Data!A:O, 15),0)</f>
        <v>66</v>
      </c>
      <c r="O71" s="5">
        <f>ROUND( VLOOKUP(Z71, NPC_Raw_Data!A:Q, 16) * VLOOKUP(AA71, NPC_Scaling_Values!A:N, 14)* VLOOKUP(AB71, NPC_Scaling_Values!A:N, 14),0)</f>
        <v>100</v>
      </c>
      <c r="P71" s="2">
        <f>ROUND( VLOOKUP(Z71, NPC_Raw_Data!A:Q, 17) * VLOOKUP(AA71, NPC_Scaling_Values!A:N, 14) * VLOOKUP(AB71, NPC_Scaling_Values!A:N, 14) ,0)</f>
        <v>80</v>
      </c>
      <c r="Q71" s="6">
        <f> VLOOKUP(AA71, NPC_Scaling_Values!A:N, 9) * VLOOKUP(AB71, NPC_Scaling_Values!A:N, 9)</f>
        <v>3.06</v>
      </c>
      <c r="R71" s="1">
        <v>1.5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250024.0</v>
      </c>
      <c r="AA71" s="1">
        <v>7007.0</v>
      </c>
      <c r="AB71" s="1">
        <v>7407.0</v>
      </c>
      <c r="AC71" s="8">
        <v>0.0</v>
      </c>
    </row>
    <row r="72">
      <c r="A72" s="1" t="s">
        <v>54</v>
      </c>
      <c r="B72" s="1" t="s">
        <v>128</v>
      </c>
      <c r="C72" s="5">
        <f>ROUND( VLOOKUP(Z72, NPC_Raw_Data!A:D, 4)*VLOOKUP(AA72, NPC_Scaling_Values!A:C, 3)*VLOOKUP(AB72, NPC_Scaling_Values!A:C, 3),0)</f>
        <v>183</v>
      </c>
      <c r="D72" s="5">
        <f>ROUND( VLOOKUP(Z72, NPC_Raw_Data!A:E, 5) * VLOOKUP(AA72, NPC_Scaling_Values!A:D, 4) * VLOOKUP(AB72,NPC_Scaling_Values!A:D, 4) ,0)</f>
        <v>400</v>
      </c>
      <c r="E72" s="5">
        <f>ROUND( VLOOKUP(Z72, NPC_Raw_Data!A:L, 6) * VLOOKUP(AA72, NPC_Scaling_Values!A:N, 5)* VLOOKUP(AB72, NPC_Scaling_Values!A:N, 5) ,0)</f>
        <v>203</v>
      </c>
      <c r="F72" s="5">
        <f>ROUND( VLOOKUP(Z72, NPC_Raw_Data!A:L, 7) * VLOOKUP(AA72, NPC_Scaling_Values!A:N, 6) * VLOOKUP(AB72,NPC_Scaling_Values!A:N, 6) ,0)</f>
        <v>153</v>
      </c>
      <c r="G72" s="5">
        <f>ROUND( VLOOKUP(Z72, NPC_Raw_Data!A:L, 8) * VLOOKUP(AA72, NPC_Scaling_Values!A:N, 7) * VLOOKUP(AB72, NPC_Scaling_Values!A:N, 7),0)</f>
        <v>142</v>
      </c>
      <c r="H72" s="5">
        <f>ROUND( VLOOKUP(Z72, NPC_Raw_Data!A:L, 9) * VLOOKUP(AA72, NPC_Scaling_Values!A:N, 8)* VLOOKUP(AB72, NPC_Scaling_Values!A:N, 8) ,0)</f>
        <v>153</v>
      </c>
      <c r="I72" s="5">
        <v>0.0</v>
      </c>
      <c r="J72" s="5">
        <v>0.0</v>
      </c>
      <c r="K72" s="5">
        <v>0.0</v>
      </c>
      <c r="L72" s="5">
        <f>ROUND( VLOOKUP(Z72, NPC_Raw_Data!A:O, 13),0)</f>
        <v>66</v>
      </c>
      <c r="M72" s="5">
        <f>ROUND( VLOOKUP(Z72, NPC_Raw_Data!A:O, 14),0)</f>
        <v>66</v>
      </c>
      <c r="N72" s="5">
        <f>ROUND( VLOOKUP(Z72, NPC_Raw_Data!A:O, 15),0)</f>
        <v>66</v>
      </c>
      <c r="O72" s="5">
        <f>ROUND( VLOOKUP(Z72, NPC_Raw_Data!A:Q, 16) * VLOOKUP(AA72, NPC_Scaling_Values!A:N, 14)* VLOOKUP(AB72, NPC_Scaling_Values!A:N, 14),0)</f>
        <v>100</v>
      </c>
      <c r="P72" s="2">
        <f>ROUND( VLOOKUP(Z72, NPC_Raw_Data!A:Q, 17) * VLOOKUP(AA72, NPC_Scaling_Values!A:N, 14) * VLOOKUP(AB72, NPC_Scaling_Values!A:N, 14) ,0)</f>
        <v>80</v>
      </c>
      <c r="Q72" s="6">
        <f> VLOOKUP(AA72, NPC_Scaling_Values!A:N, 9) * VLOOKUP(AB72, NPC_Scaling_Values!A:N, 9)</f>
        <v>3.06</v>
      </c>
      <c r="R72" s="1">
        <v>1.5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250025.0</v>
      </c>
      <c r="AA72" s="1">
        <v>7007.0</v>
      </c>
      <c r="AB72" s="1">
        <v>7407.0</v>
      </c>
      <c r="AC72" s="8">
        <v>0.0</v>
      </c>
    </row>
    <row r="73">
      <c r="A73" s="1" t="s">
        <v>54</v>
      </c>
      <c r="B73" s="1" t="s">
        <v>35</v>
      </c>
      <c r="C73" s="5">
        <f>ROUND( VLOOKUP(Z73, NPC_Raw_Data!A:D, 4)*VLOOKUP(AA73, NPC_Scaling_Values!A:C, 3)*VLOOKUP(AB73, NPC_Scaling_Values!A:C, 3),0)</f>
        <v>181</v>
      </c>
      <c r="D73" s="5">
        <f>ROUND( VLOOKUP(Z73, NPC_Raw_Data!A:E, 5) * VLOOKUP(AA73, NPC_Scaling_Values!A:D, 4) * VLOOKUP(AB73,NPC_Scaling_Values!A:D, 4) ,0)</f>
        <v>250</v>
      </c>
      <c r="E73" s="5">
        <f>ROUND( VLOOKUP(Z73, NPC_Raw_Data!A:L, 6) * VLOOKUP(AA73, NPC_Scaling_Values!A:N, 5)* VLOOKUP(AB73, NPC_Scaling_Values!A:N, 5) ,0)</f>
        <v>198</v>
      </c>
      <c r="F73" s="5">
        <f>ROUND( VLOOKUP(Z73, NPC_Raw_Data!A:L, 7) * VLOOKUP(AA73, NPC_Scaling_Values!A:N, 6) * VLOOKUP(AB73,NPC_Scaling_Values!A:N, 6) ,0)</f>
        <v>149</v>
      </c>
      <c r="G73" s="5">
        <f>ROUND( VLOOKUP(Z73, NPC_Raw_Data!A:L, 8) * VLOOKUP(AA73, NPC_Scaling_Values!A:N, 7) * VLOOKUP(AB73, NPC_Scaling_Values!A:N, 7),0)</f>
        <v>139</v>
      </c>
      <c r="H73" s="5">
        <f>ROUND( VLOOKUP(Z73, NPC_Raw_Data!A:L, 9) * VLOOKUP(AA73, NPC_Scaling_Values!A:N, 8)* VLOOKUP(AB73, NPC_Scaling_Values!A:N, 8) ,0)</f>
        <v>149</v>
      </c>
      <c r="I73" s="5">
        <v>0.0</v>
      </c>
      <c r="J73" s="5">
        <v>0.0</v>
      </c>
      <c r="K73" s="5">
        <v>0.0</v>
      </c>
      <c r="L73" s="5">
        <f>ROUND( VLOOKUP(Z73, NPC_Raw_Data!A:O, 13),0)</f>
        <v>66</v>
      </c>
      <c r="M73" s="5">
        <f>ROUND( VLOOKUP(Z73, NPC_Raw_Data!A:O, 14),0)</f>
        <v>66</v>
      </c>
      <c r="N73" s="5">
        <f>ROUND( VLOOKUP(Z73, NPC_Raw_Data!A:O, 15),0)</f>
        <v>66</v>
      </c>
      <c r="O73" s="5">
        <f>ROUND( VLOOKUP(Z73, NPC_Raw_Data!A:Q, 16) * VLOOKUP(AA73, NPC_Scaling_Values!A:N, 14)* VLOOKUP(AB73, NPC_Scaling_Values!A:N, 14),0)</f>
        <v>103</v>
      </c>
      <c r="P73" s="2">
        <f>ROUND( VLOOKUP(Z73, NPC_Raw_Data!A:Q, 17) * VLOOKUP(AA73, NPC_Scaling_Values!A:N, 14) * VLOOKUP(AB73, NPC_Scaling_Values!A:N, 14) ,0)</f>
        <v>82</v>
      </c>
      <c r="Q73" s="6">
        <f> VLOOKUP(AA73, NPC_Scaling_Values!A:N, 9) * VLOOKUP(AB73, NPC_Scaling_Values!A:N, 9)</f>
        <v>2.98375</v>
      </c>
      <c r="R73" s="1">
        <v>1.5</v>
      </c>
      <c r="S73" s="1">
        <v>6.0</v>
      </c>
      <c r="T73" s="7" t="b">
        <v>0</v>
      </c>
      <c r="U73" s="7" t="b">
        <v>0</v>
      </c>
      <c r="V73" s="7" t="b">
        <v>0</v>
      </c>
      <c r="Z73" s="1">
        <v>250030.0</v>
      </c>
      <c r="AA73" s="1">
        <v>7004.0</v>
      </c>
      <c r="AB73" s="1">
        <v>7404.0</v>
      </c>
      <c r="AC73" s="8">
        <v>0.0</v>
      </c>
    </row>
    <row r="74">
      <c r="A74" s="1" t="s">
        <v>56</v>
      </c>
      <c r="B74" s="1" t="s">
        <v>35</v>
      </c>
      <c r="C74" s="5">
        <f>ROUND( VLOOKUP(Z74, NPC_Raw_Data!A:D, 4)*VLOOKUP(AA74, NPC_Scaling_Values!A:C, 3)*VLOOKUP(AB74, NPC_Scaling_Values!A:C, 3),0)</f>
        <v>181</v>
      </c>
      <c r="D74" s="5">
        <f>ROUND( VLOOKUP(Z74, NPC_Raw_Data!A:E, 5) * VLOOKUP(AA74, NPC_Scaling_Values!A:D, 4) * VLOOKUP(AB74,NPC_Scaling_Values!A:D, 4) ,0)</f>
        <v>250</v>
      </c>
      <c r="E74" s="5">
        <f>ROUND( VLOOKUP(Z74, NPC_Raw_Data!A:L, 6) * VLOOKUP(AA74, NPC_Scaling_Values!A:N, 5)* VLOOKUP(AB74, NPC_Scaling_Values!A:N, 5) ,0)</f>
        <v>198</v>
      </c>
      <c r="F74" s="5">
        <f>ROUND( VLOOKUP(Z74, NPC_Raw_Data!A:L, 7) * VLOOKUP(AA74, NPC_Scaling_Values!A:N, 6) * VLOOKUP(AB74,NPC_Scaling_Values!A:N, 6) ,0)</f>
        <v>149</v>
      </c>
      <c r="G74" s="5">
        <f>ROUND( VLOOKUP(Z74, NPC_Raw_Data!A:L, 8) * VLOOKUP(AA74, NPC_Scaling_Values!A:N, 7) * VLOOKUP(AB74, NPC_Scaling_Values!A:N, 7),0)</f>
        <v>159</v>
      </c>
      <c r="H74" s="5">
        <f>ROUND( VLOOKUP(Z74, NPC_Raw_Data!A:L, 9) * VLOOKUP(AA74, NPC_Scaling_Values!A:N, 8)* VLOOKUP(AB74, NPC_Scaling_Values!A:N, 8) ,0)</f>
        <v>149</v>
      </c>
      <c r="I74" s="5">
        <v>0.0</v>
      </c>
      <c r="J74" s="5">
        <v>0.0</v>
      </c>
      <c r="K74" s="5">
        <v>0.0</v>
      </c>
      <c r="L74" s="5">
        <f>ROUND( VLOOKUP(Z74, NPC_Raw_Data!A:O, 13),0)</f>
        <v>66</v>
      </c>
      <c r="M74" s="5">
        <f>ROUND( VLOOKUP(Z74, NPC_Raw_Data!A:O, 14),0)</f>
        <v>66</v>
      </c>
      <c r="N74" s="5">
        <f>ROUND( VLOOKUP(Z74, NPC_Raw_Data!A:O, 15),0)</f>
        <v>66</v>
      </c>
      <c r="O74" s="5">
        <f>ROUND( VLOOKUP(Z74, NPC_Raw_Data!A:Q, 16) * VLOOKUP(AA74, NPC_Scaling_Values!A:N, 14)* VLOOKUP(AB74, NPC_Scaling_Values!A:N, 14),0)</f>
        <v>103</v>
      </c>
      <c r="P74" s="2">
        <f>ROUND( VLOOKUP(Z74, NPC_Raw_Data!A:Q, 17) * VLOOKUP(AA74, NPC_Scaling_Values!A:N, 14) * VLOOKUP(AB74, NPC_Scaling_Values!A:N, 14) ,0)</f>
        <v>82</v>
      </c>
      <c r="Q74" s="6">
        <f> VLOOKUP(AA74, NPC_Scaling_Values!A:N, 9) * VLOOKUP(AB74, NPC_Scaling_Values!A:N, 9)</f>
        <v>2.98375</v>
      </c>
      <c r="R74" s="1">
        <v>1.5</v>
      </c>
      <c r="S74" s="1">
        <v>6.0</v>
      </c>
      <c r="T74" s="7" t="b">
        <v>0</v>
      </c>
      <c r="U74" s="7" t="b">
        <v>0</v>
      </c>
      <c r="V74" s="7" t="b">
        <v>0</v>
      </c>
      <c r="Z74" s="1">
        <v>250031.0</v>
      </c>
      <c r="AA74" s="1">
        <v>7004.0</v>
      </c>
      <c r="AB74" s="1">
        <v>7404.0</v>
      </c>
      <c r="AC74" s="8">
        <v>0.0</v>
      </c>
    </row>
    <row r="75">
      <c r="A75" s="1" t="s">
        <v>68</v>
      </c>
      <c r="B75" s="1" t="s">
        <v>35</v>
      </c>
      <c r="C75" s="5">
        <f>ROUND( VLOOKUP(Z75, NPC_Raw_Data!A:D, 4)*VLOOKUP(AA75, NPC_Scaling_Values!A:C, 3)*VLOOKUP(AB75, NPC_Scaling_Values!A:C, 3),0)</f>
        <v>181</v>
      </c>
      <c r="D75" s="5">
        <f>ROUND( VLOOKUP(Z75, NPC_Raw_Data!A:E, 5) * VLOOKUP(AA75, NPC_Scaling_Values!A:D, 4) * VLOOKUP(AB75,NPC_Scaling_Values!A:D, 4) ,0)</f>
        <v>250</v>
      </c>
      <c r="E75" s="5">
        <f>ROUND( VLOOKUP(Z75, NPC_Raw_Data!A:L, 6) * VLOOKUP(AA75, NPC_Scaling_Values!A:N, 5)* VLOOKUP(AB75, NPC_Scaling_Values!A:N, 5) ,0)</f>
        <v>198</v>
      </c>
      <c r="F75" s="5">
        <f>ROUND( VLOOKUP(Z75, NPC_Raw_Data!A:L, 7) * VLOOKUP(AA75, NPC_Scaling_Values!A:N, 6) * VLOOKUP(AB75,NPC_Scaling_Values!A:N, 6) ,0)</f>
        <v>149</v>
      </c>
      <c r="G75" s="5">
        <f>ROUND( VLOOKUP(Z75, NPC_Raw_Data!A:L, 8) * VLOOKUP(AA75, NPC_Scaling_Values!A:N, 7) * VLOOKUP(AB75, NPC_Scaling_Values!A:N, 7),0)</f>
        <v>139</v>
      </c>
      <c r="H75" s="5">
        <f>ROUND( VLOOKUP(Z75, NPC_Raw_Data!A:L, 9) * VLOOKUP(AA75, NPC_Scaling_Values!A:N, 8)* VLOOKUP(AB75, NPC_Scaling_Values!A:N, 8) ,0)</f>
        <v>149</v>
      </c>
      <c r="I75" s="5">
        <v>0.0</v>
      </c>
      <c r="J75" s="5">
        <v>0.0</v>
      </c>
      <c r="K75" s="5">
        <v>0.0</v>
      </c>
      <c r="L75" s="5">
        <f>ROUND( VLOOKUP(Z75, NPC_Raw_Data!A:O, 13),0)</f>
        <v>66</v>
      </c>
      <c r="M75" s="5">
        <f>ROUND( VLOOKUP(Z75, NPC_Raw_Data!A:O, 14),0)</f>
        <v>66</v>
      </c>
      <c r="N75" s="5">
        <f>ROUND( VLOOKUP(Z75, NPC_Raw_Data!A:O, 15),0)</f>
        <v>66</v>
      </c>
      <c r="O75" s="5">
        <f>ROUND( VLOOKUP(Z75, NPC_Raw_Data!A:Q, 16) * VLOOKUP(AA75, NPC_Scaling_Values!A:N, 14)* VLOOKUP(AB75, NPC_Scaling_Values!A:N, 14),0)</f>
        <v>103</v>
      </c>
      <c r="P75" s="2">
        <f>ROUND( VLOOKUP(Z75, NPC_Raw_Data!A:Q, 17) * VLOOKUP(AA75, NPC_Scaling_Values!A:N, 14) * VLOOKUP(AB75, NPC_Scaling_Values!A:N, 14) ,0)</f>
        <v>82</v>
      </c>
      <c r="Q75" s="6">
        <f> VLOOKUP(AA75, NPC_Scaling_Values!A:N, 9) * VLOOKUP(AB75, NPC_Scaling_Values!A:N, 9)</f>
        <v>2.98375</v>
      </c>
      <c r="R75" s="1">
        <v>1.5</v>
      </c>
      <c r="S75" s="1">
        <v>10.0</v>
      </c>
      <c r="T75" s="7" t="b">
        <v>0</v>
      </c>
      <c r="U75" s="7" t="b">
        <v>0</v>
      </c>
      <c r="V75" s="7" t="b">
        <v>0</v>
      </c>
      <c r="Z75" s="1">
        <v>250032.0</v>
      </c>
      <c r="AA75" s="1">
        <v>7004.0</v>
      </c>
      <c r="AB75" s="1">
        <v>7404.0</v>
      </c>
      <c r="AC75" s="10">
        <v>7100.0</v>
      </c>
    </row>
    <row r="76">
      <c r="A76" s="1" t="s">
        <v>84</v>
      </c>
      <c r="B76" s="1" t="s">
        <v>35</v>
      </c>
      <c r="C76" s="5">
        <f>ROUND( VLOOKUP(Z76, NPC_Raw_Data!A:D, 4)*VLOOKUP(AA76, NPC_Scaling_Values!A:C, 3)*VLOOKUP(AB76, NPC_Scaling_Values!A:C, 3),0)</f>
        <v>181</v>
      </c>
      <c r="D76" s="5">
        <f>ROUND( VLOOKUP(Z76, NPC_Raw_Data!A:E, 5) * VLOOKUP(AA76, NPC_Scaling_Values!A:D, 4) * VLOOKUP(AB76,NPC_Scaling_Values!A:D, 4) ,0)</f>
        <v>250</v>
      </c>
      <c r="E76" s="5">
        <f>ROUND( VLOOKUP(Z76, NPC_Raw_Data!A:L, 6) * VLOOKUP(AA76, NPC_Scaling_Values!A:N, 5)* VLOOKUP(AB76, NPC_Scaling_Values!A:N, 5) ,0)</f>
        <v>198</v>
      </c>
      <c r="F76" s="5">
        <f>ROUND( VLOOKUP(Z76, NPC_Raw_Data!A:L, 7) * VLOOKUP(AA76, NPC_Scaling_Values!A:N, 6) * VLOOKUP(AB76,NPC_Scaling_Values!A:N, 6) ,0)</f>
        <v>149</v>
      </c>
      <c r="G76" s="5">
        <f>ROUND( VLOOKUP(Z76, NPC_Raw_Data!A:L, 8) * VLOOKUP(AA76, NPC_Scaling_Values!A:N, 7) * VLOOKUP(AB76, NPC_Scaling_Values!A:N, 7),0)</f>
        <v>159</v>
      </c>
      <c r="H76" s="5">
        <f>ROUND( VLOOKUP(Z76, NPC_Raw_Data!A:L, 9) * VLOOKUP(AA76, NPC_Scaling_Values!A:N, 8)* VLOOKUP(AB76, NPC_Scaling_Values!A:N, 8) ,0)</f>
        <v>149</v>
      </c>
      <c r="I76" s="5">
        <v>0.0</v>
      </c>
      <c r="J76" s="5">
        <v>0.0</v>
      </c>
      <c r="K76" s="5">
        <v>0.0</v>
      </c>
      <c r="L76" s="5">
        <f>ROUND( VLOOKUP(Z76, NPC_Raw_Data!A:O, 13),0)</f>
        <v>66</v>
      </c>
      <c r="M76" s="5">
        <f>ROUND( VLOOKUP(Z76, NPC_Raw_Data!A:O, 14),0)</f>
        <v>66</v>
      </c>
      <c r="N76" s="5">
        <f>ROUND( VLOOKUP(Z76, NPC_Raw_Data!A:O, 15),0)</f>
        <v>66</v>
      </c>
      <c r="O76" s="5">
        <f>ROUND( VLOOKUP(Z76, NPC_Raw_Data!A:Q, 16) * VLOOKUP(AA76, NPC_Scaling_Values!A:N, 14)* VLOOKUP(AB76, NPC_Scaling_Values!A:N, 14),0)</f>
        <v>103</v>
      </c>
      <c r="P76" s="2">
        <f>ROUND( VLOOKUP(Z76, NPC_Raw_Data!A:Q, 17) * VLOOKUP(AA76, NPC_Scaling_Values!A:N, 14) * VLOOKUP(AB76, NPC_Scaling_Values!A:N, 14) ,0)</f>
        <v>82</v>
      </c>
      <c r="Q76" s="6">
        <f> VLOOKUP(AA76, NPC_Scaling_Values!A:N, 9) * VLOOKUP(AB76, NPC_Scaling_Values!A:N, 9)</f>
        <v>2.98375</v>
      </c>
      <c r="R76" s="1">
        <v>1.5</v>
      </c>
      <c r="S76" s="1">
        <v>10.0</v>
      </c>
      <c r="T76" s="7" t="b">
        <v>0</v>
      </c>
      <c r="U76" s="7" t="b">
        <v>0</v>
      </c>
      <c r="V76" s="7" t="b">
        <v>0</v>
      </c>
      <c r="Z76" s="1">
        <v>250033.0</v>
      </c>
      <c r="AA76" s="1">
        <v>7004.0</v>
      </c>
      <c r="AB76" s="1">
        <v>7404.0</v>
      </c>
      <c r="AC76" s="10">
        <v>7100.0</v>
      </c>
    </row>
    <row r="77">
      <c r="A77" s="9" t="s">
        <v>54</v>
      </c>
      <c r="B77" s="1" t="s">
        <v>49</v>
      </c>
      <c r="C77" s="5">
        <f>ROUND( VLOOKUP(Z77, NPC_Raw_Data!A:D, 4)*VLOOKUP(AA77, NPC_Scaling_Values!A:C, 3)*VLOOKUP(AB77, NPC_Scaling_Values!A:C, 3),0)</f>
        <v>159</v>
      </c>
      <c r="D77" s="5">
        <f>ROUND( VLOOKUP(Z77, NPC_Raw_Data!A:E, 5) * VLOOKUP(AA77, NPC_Scaling_Values!A:D, 4) * VLOOKUP(AB77,NPC_Scaling_Values!A:D, 4) ,0)</f>
        <v>100</v>
      </c>
      <c r="E77" s="5">
        <f>ROUND( VLOOKUP(Z77, NPC_Raw_Data!A:L, 6) * VLOOKUP(AA77, NPC_Scaling_Values!A:N, 5)* VLOOKUP(AB77, NPC_Scaling_Values!A:N, 5) ,0)</f>
        <v>155</v>
      </c>
      <c r="F77" s="5">
        <f>ROUND( VLOOKUP(Z77, NPC_Raw_Data!A:L, 7) * VLOOKUP(AA77, NPC_Scaling_Values!A:N, 6) * VLOOKUP(AB77,NPC_Scaling_Values!A:N, 6) ,0)</f>
        <v>116</v>
      </c>
      <c r="G77" s="5">
        <f>ROUND( VLOOKUP(Z77, NPC_Raw_Data!A:L, 8) * VLOOKUP(AA77, NPC_Scaling_Values!A:N, 7) * VLOOKUP(AB77, NPC_Scaling_Values!A:N, 7),0)</f>
        <v>108</v>
      </c>
      <c r="H77" s="5">
        <f>ROUND( VLOOKUP(Z77, NPC_Raw_Data!A:L, 9) * VLOOKUP(AA77, NPC_Scaling_Values!A:N, 8)* VLOOKUP(AB77, NPC_Scaling_Values!A:N, 8) ,0)</f>
        <v>116</v>
      </c>
      <c r="I77" s="5">
        <v>0.0</v>
      </c>
      <c r="J77" s="5">
        <v>0.0</v>
      </c>
      <c r="K77" s="5">
        <v>0.0</v>
      </c>
      <c r="L77" s="5">
        <f>ROUND( VLOOKUP(Z77, NPC_Raw_Data!A:O, 13),0)</f>
        <v>66</v>
      </c>
      <c r="M77" s="5">
        <f>ROUND( VLOOKUP(Z77, NPC_Raw_Data!A:O, 14),0)</f>
        <v>66</v>
      </c>
      <c r="N77" s="5">
        <f>ROUND( VLOOKUP(Z77, NPC_Raw_Data!A:O, 15),0)</f>
        <v>66</v>
      </c>
      <c r="O77" s="5">
        <f>ROUND( VLOOKUP(Z77, NPC_Raw_Data!A:Q, 16) * VLOOKUP(AA77, NPC_Scaling_Values!A:N, 14)* VLOOKUP(AB77, NPC_Scaling_Values!A:N, 14),0)</f>
        <v>101</v>
      </c>
      <c r="P77" s="2">
        <f>ROUND( VLOOKUP(Z77, NPC_Raw_Data!A:Q, 17) * VLOOKUP(AA77, NPC_Scaling_Values!A:N, 14) * VLOOKUP(AB77, NPC_Scaling_Values!A:N, 14) ,0)</f>
        <v>81</v>
      </c>
      <c r="Q77" s="6">
        <f> VLOOKUP(AA77, NPC_Scaling_Values!A:N, 9) * VLOOKUP(AB77, NPC_Scaling_Values!A:N, 9)</f>
        <v>2.7875</v>
      </c>
      <c r="R77" s="1">
        <v>1.5</v>
      </c>
      <c r="S77" s="1">
        <v>2.0</v>
      </c>
      <c r="T77" s="7" t="b">
        <v>0</v>
      </c>
      <c r="U77" s="7" t="b">
        <v>0</v>
      </c>
      <c r="V77" s="7" t="b">
        <v>0</v>
      </c>
      <c r="Z77" s="1">
        <v>250040.0</v>
      </c>
      <c r="AA77" s="1">
        <v>7003.0</v>
      </c>
      <c r="AB77" s="1">
        <v>7403.0</v>
      </c>
      <c r="AC77" s="8">
        <v>0.0</v>
      </c>
    </row>
    <row r="78">
      <c r="A78" s="1" t="s">
        <v>54</v>
      </c>
      <c r="B78" s="1" t="s">
        <v>27</v>
      </c>
      <c r="C78" s="5">
        <f>ROUND( VLOOKUP(Z78, NPC_Raw_Data!A:D, 4)*VLOOKUP(AA78, NPC_Scaling_Values!A:C, 3)*VLOOKUP(AB78, NPC_Scaling_Values!A:C, 3),0)</f>
        <v>159</v>
      </c>
      <c r="D78" s="5">
        <f>ROUND( VLOOKUP(Z78, NPC_Raw_Data!A:E, 5) * VLOOKUP(AA78, NPC_Scaling_Values!A:D, 4) * VLOOKUP(AB78,NPC_Scaling_Values!A:D, 4) ,0)</f>
        <v>100</v>
      </c>
      <c r="E78" s="5">
        <f>ROUND( VLOOKUP(Z78, NPC_Raw_Data!A:L, 6) * VLOOKUP(AA78, NPC_Scaling_Values!A:N, 5)* VLOOKUP(AB78, NPC_Scaling_Values!A:N, 5) ,0)</f>
        <v>155</v>
      </c>
      <c r="F78" s="5">
        <f>ROUND( VLOOKUP(Z78, NPC_Raw_Data!A:L, 7) * VLOOKUP(AA78, NPC_Scaling_Values!A:N, 6) * VLOOKUP(AB78,NPC_Scaling_Values!A:N, 6) ,0)</f>
        <v>116</v>
      </c>
      <c r="G78" s="5">
        <f>ROUND( VLOOKUP(Z78, NPC_Raw_Data!A:L, 8) * VLOOKUP(AA78, NPC_Scaling_Values!A:N, 7) * VLOOKUP(AB78, NPC_Scaling_Values!A:N, 7),0)</f>
        <v>108</v>
      </c>
      <c r="H78" s="5">
        <f>ROUND( VLOOKUP(Z78, NPC_Raw_Data!A:L, 9) * VLOOKUP(AA78, NPC_Scaling_Values!A:N, 8)* VLOOKUP(AB78, NPC_Scaling_Values!A:N, 8) ,0)</f>
        <v>116</v>
      </c>
      <c r="I78" s="5">
        <v>0.0</v>
      </c>
      <c r="J78" s="5">
        <v>0.0</v>
      </c>
      <c r="K78" s="5">
        <v>0.0</v>
      </c>
      <c r="L78" s="5">
        <f>ROUND( VLOOKUP(Z78, NPC_Raw_Data!A:O, 13),0)</f>
        <v>66</v>
      </c>
      <c r="M78" s="5">
        <f>ROUND( VLOOKUP(Z78, NPC_Raw_Data!A:O, 14),0)</f>
        <v>66</v>
      </c>
      <c r="N78" s="5">
        <f>ROUND( VLOOKUP(Z78, NPC_Raw_Data!A:O, 15),0)</f>
        <v>66</v>
      </c>
      <c r="O78" s="5">
        <f>ROUND( VLOOKUP(Z78, NPC_Raw_Data!A:Q, 16) * VLOOKUP(AA78, NPC_Scaling_Values!A:N, 14)* VLOOKUP(AB78, NPC_Scaling_Values!A:N, 14),0)</f>
        <v>101</v>
      </c>
      <c r="P78" s="2">
        <f>ROUND( VLOOKUP(Z78, NPC_Raw_Data!A:Q, 17) * VLOOKUP(AA78, NPC_Scaling_Values!A:N, 14) * VLOOKUP(AB78, NPC_Scaling_Values!A:N, 14) ,0)</f>
        <v>81</v>
      </c>
      <c r="Q78" s="6">
        <f> VLOOKUP(AA78, NPC_Scaling_Values!A:N, 9) * VLOOKUP(AB78, NPC_Scaling_Values!A:N, 9)</f>
        <v>2.7875</v>
      </c>
      <c r="R78" s="1">
        <v>1.5</v>
      </c>
      <c r="S78" s="1">
        <v>2.0</v>
      </c>
      <c r="T78" s="7" t="b">
        <v>0</v>
      </c>
      <c r="U78" s="7" t="b">
        <v>0</v>
      </c>
      <c r="V78" s="7" t="b">
        <v>0</v>
      </c>
      <c r="Z78" s="1">
        <v>250050.0</v>
      </c>
      <c r="AA78" s="1">
        <v>7003.0</v>
      </c>
      <c r="AB78" s="1">
        <v>7403.0</v>
      </c>
      <c r="AC78" s="8">
        <v>0.0</v>
      </c>
    </row>
    <row r="79">
      <c r="A79" s="1" t="s">
        <v>56</v>
      </c>
      <c r="B79" s="1" t="s">
        <v>27</v>
      </c>
      <c r="C79" s="5">
        <f>ROUND( VLOOKUP(Z79, NPC_Raw_Data!A:D, 4)*VLOOKUP(AA79, NPC_Scaling_Values!A:C, 3)*VLOOKUP(AB79, NPC_Scaling_Values!A:C, 3),0)</f>
        <v>159</v>
      </c>
      <c r="D79" s="5">
        <f>ROUND( VLOOKUP(Z79, NPC_Raw_Data!A:E, 5) * VLOOKUP(AA79, NPC_Scaling_Values!A:D, 4) * VLOOKUP(AB79,NPC_Scaling_Values!A:D, 4) ,0)</f>
        <v>100</v>
      </c>
      <c r="E79" s="5">
        <f>ROUND( VLOOKUP(Z79, NPC_Raw_Data!A:L, 6) * VLOOKUP(AA79, NPC_Scaling_Values!A:N, 5)* VLOOKUP(AB79, NPC_Scaling_Values!A:N, 5) ,0)</f>
        <v>155</v>
      </c>
      <c r="F79" s="5">
        <f>ROUND( VLOOKUP(Z79, NPC_Raw_Data!A:L, 7) * VLOOKUP(AA79, NPC_Scaling_Values!A:N, 6) * VLOOKUP(AB79,NPC_Scaling_Values!A:N, 6) ,0)</f>
        <v>116</v>
      </c>
      <c r="G79" s="5">
        <f>ROUND( VLOOKUP(Z79, NPC_Raw_Data!A:L, 8) * VLOOKUP(AA79, NPC_Scaling_Values!A:N, 7) * VLOOKUP(AB79, NPC_Scaling_Values!A:N, 7),0)</f>
        <v>124</v>
      </c>
      <c r="H79" s="5">
        <f>ROUND( VLOOKUP(Z79, NPC_Raw_Data!A:L, 9) * VLOOKUP(AA79, NPC_Scaling_Values!A:N, 8)* VLOOKUP(AB79, NPC_Scaling_Values!A:N, 8) ,0)</f>
        <v>116</v>
      </c>
      <c r="I79" s="5">
        <v>0.0</v>
      </c>
      <c r="J79" s="5">
        <v>0.0</v>
      </c>
      <c r="K79" s="5">
        <v>0.0</v>
      </c>
      <c r="L79" s="5">
        <f>ROUND( VLOOKUP(Z79, NPC_Raw_Data!A:O, 13),0)</f>
        <v>66</v>
      </c>
      <c r="M79" s="5">
        <f>ROUND( VLOOKUP(Z79, NPC_Raw_Data!A:O, 14),0)</f>
        <v>66</v>
      </c>
      <c r="N79" s="5">
        <f>ROUND( VLOOKUP(Z79, NPC_Raw_Data!A:O, 15),0)</f>
        <v>66</v>
      </c>
      <c r="O79" s="5">
        <f>ROUND( VLOOKUP(Z79, NPC_Raw_Data!A:Q, 16) * VLOOKUP(AA79, NPC_Scaling_Values!A:N, 14)* VLOOKUP(AB79, NPC_Scaling_Values!A:N, 14),0)</f>
        <v>101</v>
      </c>
      <c r="P79" s="2">
        <f>ROUND( VLOOKUP(Z79, NPC_Raw_Data!A:Q, 17) * VLOOKUP(AA79, NPC_Scaling_Values!A:N, 14) * VLOOKUP(AB79, NPC_Scaling_Values!A:N, 14) ,0)</f>
        <v>81</v>
      </c>
      <c r="Q79" s="6">
        <f> VLOOKUP(AA79, NPC_Scaling_Values!A:N, 9) * VLOOKUP(AB79, NPC_Scaling_Values!A:N, 9)</f>
        <v>2.7875</v>
      </c>
      <c r="R79" s="1">
        <v>1.5</v>
      </c>
      <c r="S79" s="1">
        <v>2.0</v>
      </c>
      <c r="T79" s="7" t="b">
        <v>0</v>
      </c>
      <c r="U79" s="7" t="b">
        <v>0</v>
      </c>
      <c r="V79" s="7" t="b">
        <v>0</v>
      </c>
      <c r="Z79" s="1">
        <v>250051.0</v>
      </c>
      <c r="AA79" s="1">
        <v>7003.0</v>
      </c>
      <c r="AB79" s="1">
        <v>7403.0</v>
      </c>
      <c r="AC79" s="8">
        <v>0.0</v>
      </c>
    </row>
    <row r="80">
      <c r="A80" s="1" t="s">
        <v>58</v>
      </c>
      <c r="B80" s="1" t="s">
        <v>27</v>
      </c>
      <c r="C80" s="5">
        <f>ROUND( VLOOKUP(Z80, NPC_Raw_Data!A:D, 4)*VLOOKUP(AA80, NPC_Scaling_Values!A:C, 3)*VLOOKUP(AB80, NPC_Scaling_Values!A:C, 3),0)</f>
        <v>159</v>
      </c>
      <c r="D80" s="5">
        <f>ROUND( VLOOKUP(Z80, NPC_Raw_Data!A:E, 5) * VLOOKUP(AA80, NPC_Scaling_Values!A:D, 4) * VLOOKUP(AB80,NPC_Scaling_Values!A:D, 4) ,0)</f>
        <v>100</v>
      </c>
      <c r="E80" s="5">
        <f>ROUND( VLOOKUP(Z80, NPC_Raw_Data!A:L, 6) * VLOOKUP(AA80, NPC_Scaling_Values!A:N, 5)* VLOOKUP(AB80, NPC_Scaling_Values!A:N, 5) ,0)</f>
        <v>155</v>
      </c>
      <c r="F80" s="5">
        <f>ROUND( VLOOKUP(Z80, NPC_Raw_Data!A:L, 7) * VLOOKUP(AA80, NPC_Scaling_Values!A:N, 6) * VLOOKUP(AB80,NPC_Scaling_Values!A:N, 6) ,0)</f>
        <v>116</v>
      </c>
      <c r="G80" s="5">
        <f>ROUND( VLOOKUP(Z80, NPC_Raw_Data!A:L, 8) * VLOOKUP(AA80, NPC_Scaling_Values!A:N, 7) * VLOOKUP(AB80, NPC_Scaling_Values!A:N, 7),0)</f>
        <v>108</v>
      </c>
      <c r="H80" s="5">
        <f>ROUND( VLOOKUP(Z80, NPC_Raw_Data!A:L, 9) * VLOOKUP(AA80, NPC_Scaling_Values!A:N, 8)* VLOOKUP(AB80, NPC_Scaling_Values!A:N, 8) ,0)</f>
        <v>116</v>
      </c>
      <c r="I80" s="5">
        <v>0.0</v>
      </c>
      <c r="J80" s="5">
        <v>0.0</v>
      </c>
      <c r="K80" s="5">
        <v>0.0</v>
      </c>
      <c r="L80" s="5">
        <f>ROUND( VLOOKUP(Z80, NPC_Raw_Data!A:O, 13),0)</f>
        <v>66</v>
      </c>
      <c r="M80" s="5">
        <f>ROUND( VLOOKUP(Z80, NPC_Raw_Data!A:O, 14),0)</f>
        <v>66</v>
      </c>
      <c r="N80" s="5">
        <f>ROUND( VLOOKUP(Z80, NPC_Raw_Data!A:O, 15),0)</f>
        <v>66</v>
      </c>
      <c r="O80" s="5">
        <f>ROUND( VLOOKUP(Z80, NPC_Raw_Data!A:Q, 16) * VLOOKUP(AA80, NPC_Scaling_Values!A:N, 14)* VLOOKUP(AB80, NPC_Scaling_Values!A:N, 14),0)</f>
        <v>101</v>
      </c>
      <c r="P80" s="2">
        <f>ROUND( VLOOKUP(Z80, NPC_Raw_Data!A:Q, 17) * VLOOKUP(AA80, NPC_Scaling_Values!A:N, 14) * VLOOKUP(AB80, NPC_Scaling_Values!A:N, 14) ,0)</f>
        <v>81</v>
      </c>
      <c r="Q80" s="6">
        <f> VLOOKUP(AA80, NPC_Scaling_Values!A:N, 9) * VLOOKUP(AB80, NPC_Scaling_Values!A:N, 9)</f>
        <v>2.7875</v>
      </c>
      <c r="R80" s="1">
        <v>1.5</v>
      </c>
      <c r="S80" s="1">
        <v>2.0</v>
      </c>
      <c r="T80" s="7" t="b">
        <v>0</v>
      </c>
      <c r="U80" s="7" t="b">
        <v>0</v>
      </c>
      <c r="V80" s="7" t="b">
        <v>0</v>
      </c>
      <c r="Z80" s="1">
        <v>250052.0</v>
      </c>
      <c r="AA80" s="1">
        <v>7003.0</v>
      </c>
      <c r="AB80" s="1">
        <v>7403.0</v>
      </c>
      <c r="AC80" s="8">
        <v>0.0</v>
      </c>
    </row>
    <row r="81">
      <c r="A81" s="1" t="s">
        <v>68</v>
      </c>
      <c r="B81" s="1" t="s">
        <v>27</v>
      </c>
      <c r="C81" s="5">
        <f>ROUND( VLOOKUP(Z81, NPC_Raw_Data!A:D, 4)*VLOOKUP(AA81, NPC_Scaling_Values!A:C, 3)*VLOOKUP(AB81, NPC_Scaling_Values!A:C, 3),0)</f>
        <v>159</v>
      </c>
      <c r="D81" s="5">
        <f>ROUND( VLOOKUP(Z81, NPC_Raw_Data!A:E, 5) * VLOOKUP(AA81, NPC_Scaling_Values!A:D, 4) * VLOOKUP(AB81,NPC_Scaling_Values!A:D, 4) ,0)</f>
        <v>100</v>
      </c>
      <c r="E81" s="5">
        <f>ROUND( VLOOKUP(Z81, NPC_Raw_Data!A:L, 6) * VLOOKUP(AA81, NPC_Scaling_Values!A:N, 5)* VLOOKUP(AB81, NPC_Scaling_Values!A:N, 5) ,0)</f>
        <v>155</v>
      </c>
      <c r="F81" s="5">
        <f>ROUND( VLOOKUP(Z81, NPC_Raw_Data!A:L, 7) * VLOOKUP(AA81, NPC_Scaling_Values!A:N, 6) * VLOOKUP(AB81,NPC_Scaling_Values!A:N, 6) ,0)</f>
        <v>116</v>
      </c>
      <c r="G81" s="5">
        <f>ROUND( VLOOKUP(Z81, NPC_Raw_Data!A:L, 8) * VLOOKUP(AA81, NPC_Scaling_Values!A:N, 7) * VLOOKUP(AB81, NPC_Scaling_Values!A:N, 7),0)</f>
        <v>108</v>
      </c>
      <c r="H81" s="5">
        <f>ROUND( VLOOKUP(Z81, NPC_Raw_Data!A:L, 9) * VLOOKUP(AA81, NPC_Scaling_Values!A:N, 8)* VLOOKUP(AB81, NPC_Scaling_Values!A:N, 8) ,0)</f>
        <v>116</v>
      </c>
      <c r="I81" s="5">
        <v>0.0</v>
      </c>
      <c r="J81" s="5">
        <v>0.0</v>
      </c>
      <c r="K81" s="5">
        <v>0.0</v>
      </c>
      <c r="L81" s="5">
        <f>ROUND( VLOOKUP(Z81, NPC_Raw_Data!A:O, 13),0)</f>
        <v>66</v>
      </c>
      <c r="M81" s="5">
        <f>ROUND( VLOOKUP(Z81, NPC_Raw_Data!A:O, 14),0)</f>
        <v>66</v>
      </c>
      <c r="N81" s="5">
        <f>ROUND( VLOOKUP(Z81, NPC_Raw_Data!A:O, 15),0)</f>
        <v>66</v>
      </c>
      <c r="O81" s="5">
        <f>ROUND( VLOOKUP(Z81, NPC_Raw_Data!A:Q, 16) * VLOOKUP(AA81, NPC_Scaling_Values!A:N, 14)* VLOOKUP(AB81, NPC_Scaling_Values!A:N, 14),0)</f>
        <v>101</v>
      </c>
      <c r="P81" s="2">
        <f>ROUND( VLOOKUP(Z81, NPC_Raw_Data!A:Q, 17) * VLOOKUP(AA81, NPC_Scaling_Values!A:N, 14) * VLOOKUP(AB81, NPC_Scaling_Values!A:N, 14) ,0)</f>
        <v>81</v>
      </c>
      <c r="Q81" s="6">
        <f> VLOOKUP(AA81, NPC_Scaling_Values!A:N, 9) * VLOOKUP(AB81, NPC_Scaling_Values!A:N, 9)</f>
        <v>2.7875</v>
      </c>
      <c r="R81" s="1">
        <v>1.5</v>
      </c>
      <c r="S81" s="1">
        <v>3.0</v>
      </c>
      <c r="T81" s="7" t="b">
        <v>0</v>
      </c>
      <c r="U81" s="7" t="b">
        <v>0</v>
      </c>
      <c r="V81" s="7" t="b">
        <v>0</v>
      </c>
      <c r="Z81" s="1">
        <v>250053.0</v>
      </c>
      <c r="AA81" s="1">
        <v>7003.0</v>
      </c>
      <c r="AB81" s="1">
        <v>7403.0</v>
      </c>
      <c r="AC81" s="10">
        <v>7100.0</v>
      </c>
    </row>
    <row r="82">
      <c r="A82" s="1" t="s">
        <v>59</v>
      </c>
      <c r="B82" s="1" t="s">
        <v>51</v>
      </c>
      <c r="C82" s="5">
        <f>ROUND( VLOOKUP(Z82, NPC_Raw_Data!A:D, 4)*VLOOKUP(AA82, NPC_Scaling_Values!A:C, 3)*VLOOKUP(AB82, NPC_Scaling_Values!A:C, 3),0)</f>
        <v>1092</v>
      </c>
      <c r="D82" s="5">
        <f>ROUND( VLOOKUP(Z82, NPC_Raw_Data!A:E, 5) * VLOOKUP(AA82, NPC_Scaling_Values!A:D, 4) * VLOOKUP(AB82,NPC_Scaling_Values!A:D, 4) ,0)</f>
        <v>250</v>
      </c>
      <c r="E82" s="5">
        <f>ROUND( VLOOKUP(Z82, NPC_Raw_Data!A:L, 6) * VLOOKUP(AA82, NPC_Scaling_Values!A:N, 5)* VLOOKUP(AB82, NPC_Scaling_Values!A:N, 5) ,0)</f>
        <v>126</v>
      </c>
      <c r="F82" s="5">
        <f>ROUND( VLOOKUP(Z82, NPC_Raw_Data!A:L, 7) * VLOOKUP(AA82, NPC_Scaling_Values!A:N, 6) * VLOOKUP(AB82,NPC_Scaling_Values!A:N, 6) ,0)</f>
        <v>95</v>
      </c>
      <c r="G82" s="5">
        <f>ROUND( VLOOKUP(Z82, NPC_Raw_Data!A:L, 8) * VLOOKUP(AA82, NPC_Scaling_Values!A:N, 7) * VLOOKUP(AB82, NPC_Scaling_Values!A:N, 7),0)</f>
        <v>75</v>
      </c>
      <c r="H82" s="5">
        <f>ROUND( VLOOKUP(Z82, NPC_Raw_Data!A:L, 9) * VLOOKUP(AA82, NPC_Scaling_Values!A:N, 8)* VLOOKUP(AB82, NPC_Scaling_Values!A:N, 8) ,0)</f>
        <v>95</v>
      </c>
      <c r="I82" s="5">
        <v>0.0</v>
      </c>
      <c r="J82" s="5">
        <v>0.0</v>
      </c>
      <c r="K82" s="5">
        <v>0.0</v>
      </c>
      <c r="L82" s="5">
        <f>ROUND( VLOOKUP(Z82, NPC_Raw_Data!A:O, 13),0)</f>
        <v>66</v>
      </c>
      <c r="M82" s="5">
        <f>ROUND( VLOOKUP(Z82, NPC_Raw_Data!A:O, 14),0)</f>
        <v>66</v>
      </c>
      <c r="N82" s="5">
        <f>ROUND( VLOOKUP(Z82, NPC_Raw_Data!A:O, 15),0)</f>
        <v>66</v>
      </c>
      <c r="O82" s="5">
        <f>ROUND( VLOOKUP(Z82, NPC_Raw_Data!A:Q, 16) * VLOOKUP(AA82, NPC_Scaling_Values!A:N, 14)* VLOOKUP(AB82, NPC_Scaling_Values!A:N, 14),0)</f>
        <v>101</v>
      </c>
      <c r="P82" s="2">
        <f>ROUND( VLOOKUP(Z82, NPC_Raw_Data!A:Q, 17) * VLOOKUP(AA82, NPC_Scaling_Values!A:N, 14) * VLOOKUP(AB82, NPC_Scaling_Values!A:N, 14) ,0)</f>
        <v>81</v>
      </c>
      <c r="Q82" s="6">
        <f> VLOOKUP(AA82, NPC_Scaling_Values!A:N, 9) * VLOOKUP(AB82, NPC_Scaling_Values!A:N, 9)</f>
        <v>2.59875</v>
      </c>
      <c r="R82" s="1">
        <v>1.5</v>
      </c>
      <c r="S82" s="1">
        <v>50.0</v>
      </c>
      <c r="T82" s="7" t="b">
        <v>0</v>
      </c>
      <c r="U82" s="7" t="b">
        <v>0</v>
      </c>
      <c r="V82" s="7" t="b">
        <v>0</v>
      </c>
      <c r="Z82" s="1">
        <v>251000.0</v>
      </c>
      <c r="AA82" s="1">
        <v>7002.0</v>
      </c>
      <c r="AB82" s="1">
        <v>7402.0</v>
      </c>
      <c r="AC82" s="8">
        <v>0.0</v>
      </c>
    </row>
    <row r="83">
      <c r="A83" s="1" t="s">
        <v>57</v>
      </c>
      <c r="B83" s="1" t="s">
        <v>55</v>
      </c>
      <c r="C83" s="5">
        <f>ROUND( VLOOKUP(Z83, NPC_Raw_Data!A:D, 4)*VLOOKUP(AA83, NPC_Scaling_Values!A:C, 3)*VLOOKUP(AB83, NPC_Scaling_Values!A:C, 3),0)</f>
        <v>936</v>
      </c>
      <c r="D83" s="5">
        <f>ROUND( VLOOKUP(Z83, NPC_Raw_Data!A:E, 5) * VLOOKUP(AA83, NPC_Scaling_Values!A:D, 4) * VLOOKUP(AB83,NPC_Scaling_Values!A:D, 4) ,0)</f>
        <v>250</v>
      </c>
      <c r="E83" s="5">
        <f>ROUND( VLOOKUP(Z83, NPC_Raw_Data!A:L, 6) * VLOOKUP(AA83, NPC_Scaling_Values!A:N, 5)* VLOOKUP(AB83, NPC_Scaling_Values!A:N, 5) ,0)</f>
        <v>126</v>
      </c>
      <c r="F83" s="5">
        <f>ROUND( VLOOKUP(Z83, NPC_Raw_Data!A:L, 7) * VLOOKUP(AA83, NPC_Scaling_Values!A:N, 6) * VLOOKUP(AB83,NPC_Scaling_Values!A:N, 6) ,0)</f>
        <v>95</v>
      </c>
      <c r="G83" s="5">
        <f>ROUND( VLOOKUP(Z83, NPC_Raw_Data!A:L, 8) * VLOOKUP(AA83, NPC_Scaling_Values!A:N, 7) * VLOOKUP(AB83, NPC_Scaling_Values!A:N, 7),0)</f>
        <v>75</v>
      </c>
      <c r="H83" s="5">
        <f>ROUND( VLOOKUP(Z83, NPC_Raw_Data!A:L, 9) * VLOOKUP(AA83, NPC_Scaling_Values!A:N, 8)* VLOOKUP(AB83, NPC_Scaling_Values!A:N, 8) ,0)</f>
        <v>95</v>
      </c>
      <c r="I83" s="5">
        <v>0.0</v>
      </c>
      <c r="J83" s="5">
        <v>0.0</v>
      </c>
      <c r="K83" s="5">
        <v>0.0</v>
      </c>
      <c r="L83" s="5">
        <f>ROUND( VLOOKUP(Z83, NPC_Raw_Data!A:O, 13),0)</f>
        <v>66</v>
      </c>
      <c r="M83" s="5">
        <f>ROUND( VLOOKUP(Z83, NPC_Raw_Data!A:O, 14),0)</f>
        <v>66</v>
      </c>
      <c r="N83" s="5">
        <f>ROUND( VLOOKUP(Z83, NPC_Raw_Data!A:O, 15),0)</f>
        <v>66</v>
      </c>
      <c r="O83" s="5">
        <f>ROUND( VLOOKUP(Z83, NPC_Raw_Data!A:Q, 16) * VLOOKUP(AA83, NPC_Scaling_Values!A:N, 14)* VLOOKUP(AB83, NPC_Scaling_Values!A:N, 14),0)</f>
        <v>101</v>
      </c>
      <c r="P83" s="2">
        <f>ROUND( VLOOKUP(Z83, NPC_Raw_Data!A:Q, 17) * VLOOKUP(AA83, NPC_Scaling_Values!A:N, 14) * VLOOKUP(AB83, NPC_Scaling_Values!A:N, 14) ,0)</f>
        <v>81</v>
      </c>
      <c r="Q83" s="6">
        <f> VLOOKUP(AA83, NPC_Scaling_Values!A:N, 9) * VLOOKUP(AB83, NPC_Scaling_Values!A:N, 9)</f>
        <v>2.59875</v>
      </c>
      <c r="R83" s="1">
        <v>1.5</v>
      </c>
      <c r="S83" s="1">
        <v>50.0</v>
      </c>
      <c r="T83" s="7" t="b">
        <v>0</v>
      </c>
      <c r="U83" s="7" t="b">
        <v>0</v>
      </c>
      <c r="V83" s="7" t="b">
        <v>0</v>
      </c>
      <c r="Z83" s="1">
        <v>251001.0</v>
      </c>
      <c r="AA83" s="1">
        <v>7002.0</v>
      </c>
      <c r="AB83" s="1">
        <v>7402.0</v>
      </c>
      <c r="AC83" s="8">
        <v>0.0</v>
      </c>
    </row>
    <row r="84">
      <c r="A84" s="1" t="s">
        <v>81</v>
      </c>
      <c r="B84" s="1" t="s">
        <v>27</v>
      </c>
      <c r="C84" s="5">
        <f>ROUND( VLOOKUP(Z84, NPC_Raw_Data!A:D, 4)*VLOOKUP(AA84, NPC_Scaling_Values!A:C, 3)*VLOOKUP(AB84, NPC_Scaling_Values!A:C, 3),0)</f>
        <v>345</v>
      </c>
      <c r="D84" s="5">
        <f>ROUND( VLOOKUP(Z84, NPC_Raw_Data!A:E, 5) * VLOOKUP(AA84, NPC_Scaling_Values!A:D, 4) * VLOOKUP(AB84,NPC_Scaling_Values!A:D, 4) ,0)</f>
        <v>500</v>
      </c>
      <c r="E84" s="5">
        <f>ROUND( VLOOKUP(Z84, NPC_Raw_Data!A:L, 6) * VLOOKUP(AA84, NPC_Scaling_Values!A:N, 5)* VLOOKUP(AB84, NPC_Scaling_Values!A:N, 5) ,0)</f>
        <v>191</v>
      </c>
      <c r="F84" s="5">
        <f>ROUND( VLOOKUP(Z84, NPC_Raw_Data!A:L, 7) * VLOOKUP(AA84, NPC_Scaling_Values!A:N, 6) * VLOOKUP(AB84,NPC_Scaling_Values!A:N, 6) ,0)</f>
        <v>142</v>
      </c>
      <c r="G84" s="5">
        <f>ROUND( VLOOKUP(Z84, NPC_Raw_Data!A:L, 8) * VLOOKUP(AA84, NPC_Scaling_Values!A:N, 7) * VLOOKUP(AB84, NPC_Scaling_Values!A:N, 7),0)</f>
        <v>124</v>
      </c>
      <c r="H84" s="5">
        <f>ROUND( VLOOKUP(Z84, NPC_Raw_Data!A:L, 9) * VLOOKUP(AA84, NPC_Scaling_Values!A:N, 8)* VLOOKUP(AB84, NPC_Scaling_Values!A:N, 8) ,0)</f>
        <v>142</v>
      </c>
      <c r="I84" s="5">
        <v>0.0</v>
      </c>
      <c r="J84" s="5">
        <v>0.0</v>
      </c>
      <c r="K84" s="5">
        <v>0.0</v>
      </c>
      <c r="L84" s="5">
        <f>ROUND( VLOOKUP(Z84, NPC_Raw_Data!A:O, 13),0)</f>
        <v>125</v>
      </c>
      <c r="M84" s="5">
        <f>ROUND( VLOOKUP(Z84, NPC_Raw_Data!A:O, 14),0)</f>
        <v>125</v>
      </c>
      <c r="N84" s="5">
        <f>ROUND( VLOOKUP(Z84, NPC_Raw_Data!A:O, 15),0)</f>
        <v>98</v>
      </c>
      <c r="O84" s="5">
        <f>ROUND( VLOOKUP(Z84, NPC_Raw_Data!A:Q, 16) * VLOOKUP(AA84, NPC_Scaling_Values!A:N, 14)* VLOOKUP(AB84, NPC_Scaling_Values!A:N, 14),0)</f>
        <v>101</v>
      </c>
      <c r="P84" s="2">
        <f>ROUND( VLOOKUP(Z84, NPC_Raw_Data!A:Q, 17) * VLOOKUP(AA84, NPC_Scaling_Values!A:N, 14) * VLOOKUP(AB84, NPC_Scaling_Values!A:N, 14) ,0)</f>
        <v>81</v>
      </c>
      <c r="Q84" s="6">
        <f> VLOOKUP(AA84, NPC_Scaling_Values!A:N, 9) * VLOOKUP(AB84, NPC_Scaling_Values!A:N, 9)</f>
        <v>2.7875</v>
      </c>
      <c r="R84" s="1">
        <v>1.5</v>
      </c>
      <c r="S84" s="1">
        <v>3.0</v>
      </c>
      <c r="T84" s="7" t="b">
        <v>0</v>
      </c>
      <c r="U84" s="7" t="b">
        <v>0</v>
      </c>
      <c r="V84" s="7" t="b">
        <v>0</v>
      </c>
      <c r="Z84" s="1">
        <v>252000.0</v>
      </c>
      <c r="AA84" s="1">
        <v>7003.0</v>
      </c>
      <c r="AB84" s="1">
        <v>7403.0</v>
      </c>
      <c r="AC84" s="8">
        <v>0.0</v>
      </c>
    </row>
    <row r="85">
      <c r="A85" s="1" t="s">
        <v>82</v>
      </c>
      <c r="B85" s="1" t="s">
        <v>27</v>
      </c>
      <c r="C85" s="5">
        <f>ROUND( VLOOKUP(Z85, NPC_Raw_Data!A:D, 4)*VLOOKUP(AA85, NPC_Scaling_Values!A:C, 3)*VLOOKUP(AB85, NPC_Scaling_Values!A:C, 3),0)</f>
        <v>345</v>
      </c>
      <c r="D85" s="5">
        <f>ROUND( VLOOKUP(Z85, NPC_Raw_Data!A:E, 5) * VLOOKUP(AA85, NPC_Scaling_Values!A:D, 4) * VLOOKUP(AB85,NPC_Scaling_Values!A:D, 4) ,0)</f>
        <v>500</v>
      </c>
      <c r="E85" s="5">
        <f>ROUND( VLOOKUP(Z85, NPC_Raw_Data!A:L, 6) * VLOOKUP(AA85, NPC_Scaling_Values!A:N, 5)* VLOOKUP(AB85, NPC_Scaling_Values!A:N, 5) ,0)</f>
        <v>191</v>
      </c>
      <c r="F85" s="5">
        <f>ROUND( VLOOKUP(Z85, NPC_Raw_Data!A:L, 7) * VLOOKUP(AA85, NPC_Scaling_Values!A:N, 6) * VLOOKUP(AB85,NPC_Scaling_Values!A:N, 6) ,0)</f>
        <v>142</v>
      </c>
      <c r="G85" s="5">
        <f>ROUND( VLOOKUP(Z85, NPC_Raw_Data!A:L, 8) * VLOOKUP(AA85, NPC_Scaling_Values!A:N, 7) * VLOOKUP(AB85, NPC_Scaling_Values!A:N, 7),0)</f>
        <v>124</v>
      </c>
      <c r="H85" s="5">
        <f>ROUND( VLOOKUP(Z85, NPC_Raw_Data!A:L, 9) * VLOOKUP(AA85, NPC_Scaling_Values!A:N, 8)* VLOOKUP(AB85, NPC_Scaling_Values!A:N, 8) ,0)</f>
        <v>142</v>
      </c>
      <c r="I85" s="5">
        <v>0.0</v>
      </c>
      <c r="J85" s="5">
        <v>0.0</v>
      </c>
      <c r="K85" s="5">
        <v>0.0</v>
      </c>
      <c r="L85" s="5">
        <f>ROUND( VLOOKUP(Z85, NPC_Raw_Data!A:O, 13),0)</f>
        <v>125</v>
      </c>
      <c r="M85" s="5">
        <f>ROUND( VLOOKUP(Z85, NPC_Raw_Data!A:O, 14),0)</f>
        <v>125</v>
      </c>
      <c r="N85" s="5">
        <f>ROUND( VLOOKUP(Z85, NPC_Raw_Data!A:O, 15),0)</f>
        <v>98</v>
      </c>
      <c r="O85" s="5">
        <f>ROUND( VLOOKUP(Z85, NPC_Raw_Data!A:Q, 16) * VLOOKUP(AA85, NPC_Scaling_Values!A:N, 14)* VLOOKUP(AB85, NPC_Scaling_Values!A:N, 14),0)</f>
        <v>101</v>
      </c>
      <c r="P85" s="2">
        <f>ROUND( VLOOKUP(Z85, NPC_Raw_Data!A:Q, 17) * VLOOKUP(AA85, NPC_Scaling_Values!A:N, 14) * VLOOKUP(AB85, NPC_Scaling_Values!A:N, 14) ,0)</f>
        <v>81</v>
      </c>
      <c r="Q85" s="6">
        <f> VLOOKUP(AA85, NPC_Scaling_Values!A:N, 9) * VLOOKUP(AB85, NPC_Scaling_Values!A:N, 9)</f>
        <v>2.7875</v>
      </c>
      <c r="R85" s="1">
        <v>1.5</v>
      </c>
      <c r="S85" s="1">
        <v>6.0</v>
      </c>
      <c r="T85" s="7" t="b">
        <v>0</v>
      </c>
      <c r="U85" s="7" t="b">
        <v>0</v>
      </c>
      <c r="V85" s="7" t="b">
        <v>0</v>
      </c>
      <c r="Z85" s="1">
        <v>252001.0</v>
      </c>
      <c r="AA85" s="1">
        <v>7003.0</v>
      </c>
      <c r="AB85" s="1">
        <v>7403.0</v>
      </c>
      <c r="AC85" s="10">
        <v>7100.0</v>
      </c>
    </row>
    <row r="86">
      <c r="A86" s="2" t="s">
        <v>147</v>
      </c>
      <c r="B86" s="1" t="s">
        <v>53</v>
      </c>
      <c r="C86" s="5">
        <f>ROUND( VLOOKUP(Z86, NPC_Raw_Data!A:D, 4)*VLOOKUP(AA86, NPC_Scaling_Values!A:C, 3)*VLOOKUP(AB86, NPC_Scaling_Values!A:C, 3),0)</f>
        <v>180</v>
      </c>
      <c r="D86" s="5">
        <f>ROUND( VLOOKUP(Z86, NPC_Raw_Data!A:E, 5) * VLOOKUP(AA86, NPC_Scaling_Values!A:D, 4) * VLOOKUP(AB86,NPC_Scaling_Values!A:D, 4) ,0)</f>
        <v>1500</v>
      </c>
      <c r="E86" s="5">
        <f>ROUND( VLOOKUP(Z86, NPC_Raw_Data!A:L, 6) * VLOOKUP(AA86, NPC_Scaling_Values!A:N, 5)* VLOOKUP(AB86, NPC_Scaling_Values!A:N, 5) ,0)</f>
        <v>224</v>
      </c>
      <c r="F86" s="5">
        <f>ROUND( VLOOKUP(Z86, NPC_Raw_Data!A:L, 7) * VLOOKUP(AA86, NPC_Scaling_Values!A:N, 6) * VLOOKUP(AB86,NPC_Scaling_Values!A:N, 6) ,0)</f>
        <v>208</v>
      </c>
      <c r="G86" s="5">
        <f>ROUND( VLOOKUP(Z86, NPC_Raw_Data!A:L, 8) * VLOOKUP(AA86, NPC_Scaling_Values!A:N, 7) * VLOOKUP(AB86, NPC_Scaling_Values!A:N, 7),0)</f>
        <v>181</v>
      </c>
      <c r="H86" s="5">
        <f>ROUND( VLOOKUP(Z86, NPC_Raw_Data!A:L, 9) * VLOOKUP(AA86, NPC_Scaling_Values!A:N, 8)* VLOOKUP(AB86, NPC_Scaling_Values!A:N, 8) ,0)</f>
        <v>208</v>
      </c>
      <c r="I86" s="5">
        <v>0.0</v>
      </c>
      <c r="J86" s="5">
        <v>0.0</v>
      </c>
      <c r="K86" s="5">
        <v>0.0</v>
      </c>
      <c r="L86" s="5">
        <f>ROUND( VLOOKUP(Z86, NPC_Raw_Data!A:O, 13),0)</f>
        <v>66</v>
      </c>
      <c r="M86" s="5">
        <f>ROUND( VLOOKUP(Z86, NPC_Raw_Data!A:O, 14),0)</f>
        <v>66</v>
      </c>
      <c r="N86" s="5">
        <f>ROUND( VLOOKUP(Z86, NPC_Raw_Data!A:O, 15),0)</f>
        <v>66</v>
      </c>
      <c r="O86" s="5">
        <f>ROUND( VLOOKUP(Z86, NPC_Raw_Data!A:Q, 16) * VLOOKUP(AA86, NPC_Scaling_Values!A:N, 14)* VLOOKUP(AB86, NPC_Scaling_Values!A:N, 14),0)</f>
        <v>100</v>
      </c>
      <c r="P86" s="2">
        <f>ROUND( VLOOKUP(Z86, NPC_Raw_Data!A:Q, 17) * VLOOKUP(AA86, NPC_Scaling_Values!A:N, 14) * VLOOKUP(AB86, NPC_Scaling_Values!A:N, 14) ,0)</f>
        <v>80</v>
      </c>
      <c r="Q86" s="6">
        <f> VLOOKUP(AA86, NPC_Scaling_Values!A:N, 9) * VLOOKUP(AB86, NPC_Scaling_Values!A:N, 9)</f>
        <v>3.06</v>
      </c>
      <c r="R86" s="1">
        <v>1.5</v>
      </c>
      <c r="S86" s="1">
        <v>10.0</v>
      </c>
      <c r="T86" s="7" t="b">
        <v>0</v>
      </c>
      <c r="U86" s="7" t="b">
        <v>0</v>
      </c>
      <c r="V86" s="7" t="b">
        <v>0</v>
      </c>
      <c r="Z86" s="1">
        <v>253002.0</v>
      </c>
      <c r="AA86" s="1">
        <v>7008.0</v>
      </c>
      <c r="AB86" s="1">
        <v>7408.0</v>
      </c>
      <c r="AC86" s="8">
        <v>0.0</v>
      </c>
    </row>
    <row r="87">
      <c r="A87" s="1" t="s">
        <v>61</v>
      </c>
      <c r="B87" s="1" t="s">
        <v>51</v>
      </c>
      <c r="C87" s="5">
        <f>ROUND( VLOOKUP(Z87, NPC_Raw_Data!A:D, 4)*VLOOKUP(AA87, NPC_Scaling_Values!A:C, 3)*VLOOKUP(AB87, NPC_Scaling_Values!A:C, 3),0)</f>
        <v>195</v>
      </c>
      <c r="D87" s="5">
        <f>ROUND( VLOOKUP(Z87, NPC_Raw_Data!A:E, 5) * VLOOKUP(AA87, NPC_Scaling_Values!A:D, 4) * VLOOKUP(AB87,NPC_Scaling_Values!A:D, 4) ,0)</f>
        <v>300</v>
      </c>
      <c r="E87" s="5">
        <f>ROUND( VLOOKUP(Z87, NPC_Raw_Data!A:L, 6) * VLOOKUP(AA87, NPC_Scaling_Values!A:N, 5)* VLOOKUP(AB87, NPC_Scaling_Values!A:N, 5) ,0)</f>
        <v>139</v>
      </c>
      <c r="F87" s="5">
        <f>ROUND( VLOOKUP(Z87, NPC_Raw_Data!A:L, 7) * VLOOKUP(AA87, NPC_Scaling_Values!A:N, 6) * VLOOKUP(AB87,NPC_Scaling_Values!A:N, 6) ,0)</f>
        <v>105</v>
      </c>
      <c r="G87" s="5">
        <f>ROUND( VLOOKUP(Z87, NPC_Raw_Data!A:L, 8) * VLOOKUP(AA87, NPC_Scaling_Values!A:N, 7) * VLOOKUP(AB87, NPC_Scaling_Values!A:N, 7),0)</f>
        <v>98</v>
      </c>
      <c r="H87" s="5">
        <f>ROUND( VLOOKUP(Z87, NPC_Raw_Data!A:L, 9) * VLOOKUP(AA87, NPC_Scaling_Values!A:N, 8)* VLOOKUP(AB87, NPC_Scaling_Values!A:N, 8) ,0)</f>
        <v>105</v>
      </c>
      <c r="I87" s="5">
        <v>0.0</v>
      </c>
      <c r="J87" s="5">
        <v>0.0</v>
      </c>
      <c r="K87" s="5">
        <v>0.0</v>
      </c>
      <c r="L87" s="5">
        <f>ROUND( VLOOKUP(Z87, NPC_Raw_Data!A:O, 13),0)</f>
        <v>72</v>
      </c>
      <c r="M87" s="5">
        <f>ROUND( VLOOKUP(Z87, NPC_Raw_Data!A:O, 14),0)</f>
        <v>72</v>
      </c>
      <c r="N87" s="5">
        <f>ROUND( VLOOKUP(Z87, NPC_Raw_Data!A:O, 15),0)</f>
        <v>72</v>
      </c>
      <c r="O87" s="5">
        <f>ROUND( VLOOKUP(Z87, NPC_Raw_Data!A:Q, 16) * VLOOKUP(AA87, NPC_Scaling_Values!A:N, 14)* VLOOKUP(AB87, NPC_Scaling_Values!A:N, 14),0)</f>
        <v>101</v>
      </c>
      <c r="P87" s="2">
        <f>ROUND( VLOOKUP(Z87, NPC_Raw_Data!A:Q, 17) * VLOOKUP(AA87, NPC_Scaling_Values!A:N, 14) * VLOOKUP(AB87, NPC_Scaling_Values!A:N, 14) ,0)</f>
        <v>81</v>
      </c>
      <c r="Q87" s="6">
        <f> VLOOKUP(AA87, NPC_Scaling_Values!A:N, 9) * VLOOKUP(AB87, NPC_Scaling_Values!A:N, 9)</f>
        <v>2.59875</v>
      </c>
      <c r="R87" s="1">
        <v>1.3</v>
      </c>
      <c r="S87" s="1">
        <v>3.0</v>
      </c>
      <c r="T87" s="7" t="b">
        <v>0</v>
      </c>
      <c r="U87" s="7" t="b">
        <v>0</v>
      </c>
      <c r="V87" s="7" t="b">
        <v>0</v>
      </c>
      <c r="Z87" s="1">
        <v>254000.0</v>
      </c>
      <c r="AA87" s="1">
        <v>7002.0</v>
      </c>
      <c r="AB87" s="1">
        <v>7402.0</v>
      </c>
      <c r="AC87" s="8">
        <v>0.0</v>
      </c>
    </row>
    <row r="88">
      <c r="A88" s="1" t="s">
        <v>62</v>
      </c>
      <c r="B88" s="1" t="s">
        <v>51</v>
      </c>
      <c r="C88" s="5">
        <f>ROUND( VLOOKUP(Z88, NPC_Raw_Data!A:D, 4)*VLOOKUP(AA88, NPC_Scaling_Values!A:C, 3)*VLOOKUP(AB88, NPC_Scaling_Values!A:C, 3),0)</f>
        <v>195</v>
      </c>
      <c r="D88" s="5">
        <f>ROUND( VLOOKUP(Z88, NPC_Raw_Data!A:E, 5) * VLOOKUP(AA88, NPC_Scaling_Values!A:D, 4) * VLOOKUP(AB88,NPC_Scaling_Values!A:D, 4) ,0)</f>
        <v>300</v>
      </c>
      <c r="E88" s="5">
        <f>ROUND( VLOOKUP(Z88, NPC_Raw_Data!A:L, 6) * VLOOKUP(AA88, NPC_Scaling_Values!A:N, 5)* VLOOKUP(AB88, NPC_Scaling_Values!A:N, 5) ,0)</f>
        <v>139</v>
      </c>
      <c r="F88" s="5">
        <f>ROUND( VLOOKUP(Z88, NPC_Raw_Data!A:L, 7) * VLOOKUP(AA88, NPC_Scaling_Values!A:N, 6) * VLOOKUP(AB88,NPC_Scaling_Values!A:N, 6) ,0)</f>
        <v>105</v>
      </c>
      <c r="G88" s="5">
        <f>ROUND( VLOOKUP(Z88, NPC_Raw_Data!A:L, 8) * VLOOKUP(AA88, NPC_Scaling_Values!A:N, 7) * VLOOKUP(AB88, NPC_Scaling_Values!A:N, 7),0)</f>
        <v>98</v>
      </c>
      <c r="H88" s="5">
        <f>ROUND( VLOOKUP(Z88, NPC_Raw_Data!A:L, 9) * VLOOKUP(AA88, NPC_Scaling_Values!A:N, 8)* VLOOKUP(AB88, NPC_Scaling_Values!A:N, 8) ,0)</f>
        <v>105</v>
      </c>
      <c r="I88" s="5">
        <v>0.0</v>
      </c>
      <c r="J88" s="5">
        <v>0.0</v>
      </c>
      <c r="K88" s="5">
        <v>0.0</v>
      </c>
      <c r="L88" s="5">
        <f>ROUND( VLOOKUP(Z88, NPC_Raw_Data!A:O, 13),0)</f>
        <v>72</v>
      </c>
      <c r="M88" s="5">
        <f>ROUND( VLOOKUP(Z88, NPC_Raw_Data!A:O, 14),0)</f>
        <v>72</v>
      </c>
      <c r="N88" s="5">
        <f>ROUND( VLOOKUP(Z88, NPC_Raw_Data!A:O, 15),0)</f>
        <v>72</v>
      </c>
      <c r="O88" s="5">
        <f>ROUND( VLOOKUP(Z88, NPC_Raw_Data!A:Q, 16) * VLOOKUP(AA88, NPC_Scaling_Values!A:N, 14)* VLOOKUP(AB88, NPC_Scaling_Values!A:N, 14),0)</f>
        <v>101</v>
      </c>
      <c r="P88" s="2">
        <f>ROUND( VLOOKUP(Z88, NPC_Raw_Data!A:Q, 17) * VLOOKUP(AA88, NPC_Scaling_Values!A:N, 14) * VLOOKUP(AB88, NPC_Scaling_Values!A:N, 14) ,0)</f>
        <v>81</v>
      </c>
      <c r="Q88" s="6">
        <f> VLOOKUP(AA88, NPC_Scaling_Values!A:N, 9) * VLOOKUP(AB88, NPC_Scaling_Values!A:N, 9)</f>
        <v>2.59875</v>
      </c>
      <c r="R88" s="1">
        <v>1.3</v>
      </c>
      <c r="S88" s="1">
        <v>3.0</v>
      </c>
      <c r="T88" s="7" t="b">
        <v>0</v>
      </c>
      <c r="U88" s="7" t="b">
        <v>0</v>
      </c>
      <c r="V88" s="7" t="b">
        <v>0</v>
      </c>
      <c r="Z88" s="1">
        <v>254001.0</v>
      </c>
      <c r="AA88" s="1">
        <v>7002.0</v>
      </c>
      <c r="AB88" s="1">
        <v>7402.0</v>
      </c>
      <c r="AC88" s="8">
        <v>0.0</v>
      </c>
    </row>
    <row r="89">
      <c r="A89" s="1" t="s">
        <v>63</v>
      </c>
      <c r="B89" s="1" t="s">
        <v>51</v>
      </c>
      <c r="C89" s="5">
        <f>ROUND( VLOOKUP(Z89, NPC_Raw_Data!A:D, 4)*VLOOKUP(AA89, NPC_Scaling_Values!A:C, 3)*VLOOKUP(AB89, NPC_Scaling_Values!A:C, 3),0)</f>
        <v>195</v>
      </c>
      <c r="D89" s="5">
        <f>ROUND( VLOOKUP(Z89, NPC_Raw_Data!A:E, 5) * VLOOKUP(AA89, NPC_Scaling_Values!A:D, 4) * VLOOKUP(AB89,NPC_Scaling_Values!A:D, 4) ,0)</f>
        <v>300</v>
      </c>
      <c r="E89" s="5">
        <f>ROUND( VLOOKUP(Z89, NPC_Raw_Data!A:L, 6) * VLOOKUP(AA89, NPC_Scaling_Values!A:N, 5)* VLOOKUP(AB89, NPC_Scaling_Values!A:N, 5) ,0)</f>
        <v>139</v>
      </c>
      <c r="F89" s="5">
        <f>ROUND( VLOOKUP(Z89, NPC_Raw_Data!A:L, 7) * VLOOKUP(AA89, NPC_Scaling_Values!A:N, 6) * VLOOKUP(AB89,NPC_Scaling_Values!A:N, 6) ,0)</f>
        <v>105</v>
      </c>
      <c r="G89" s="5">
        <f>ROUND( VLOOKUP(Z89, NPC_Raw_Data!A:L, 8) * VLOOKUP(AA89, NPC_Scaling_Values!A:N, 7) * VLOOKUP(AB89, NPC_Scaling_Values!A:N, 7),0)</f>
        <v>98</v>
      </c>
      <c r="H89" s="5">
        <f>ROUND( VLOOKUP(Z89, NPC_Raw_Data!A:L, 9) * VLOOKUP(AA89, NPC_Scaling_Values!A:N, 8)* VLOOKUP(AB89, NPC_Scaling_Values!A:N, 8) ,0)</f>
        <v>105</v>
      </c>
      <c r="I89" s="5">
        <v>0.0</v>
      </c>
      <c r="J89" s="5">
        <v>0.0</v>
      </c>
      <c r="K89" s="5">
        <v>0.0</v>
      </c>
      <c r="L89" s="5">
        <f>ROUND( VLOOKUP(Z89, NPC_Raw_Data!A:O, 13),0)</f>
        <v>72</v>
      </c>
      <c r="M89" s="5">
        <f>ROUND( VLOOKUP(Z89, NPC_Raw_Data!A:O, 14),0)</f>
        <v>72</v>
      </c>
      <c r="N89" s="5">
        <f>ROUND( VLOOKUP(Z89, NPC_Raw_Data!A:O, 15),0)</f>
        <v>72</v>
      </c>
      <c r="O89" s="5">
        <f>ROUND( VLOOKUP(Z89, NPC_Raw_Data!A:Q, 16) * VLOOKUP(AA89, NPC_Scaling_Values!A:N, 14)* VLOOKUP(AB89, NPC_Scaling_Values!A:N, 14),0)</f>
        <v>101</v>
      </c>
      <c r="P89" s="2">
        <f>ROUND( VLOOKUP(Z89, NPC_Raw_Data!A:Q, 17) * VLOOKUP(AA89, NPC_Scaling_Values!A:N, 14) * VLOOKUP(AB89, NPC_Scaling_Values!A:N, 14) ,0)</f>
        <v>81</v>
      </c>
      <c r="Q89" s="6">
        <f> VLOOKUP(AA89, NPC_Scaling_Values!A:N, 9) * VLOOKUP(AB89, NPC_Scaling_Values!A:N, 9)</f>
        <v>2.59875</v>
      </c>
      <c r="R89" s="1">
        <v>1.3</v>
      </c>
      <c r="S89" s="1">
        <v>3.0</v>
      </c>
      <c r="T89" s="7" t="b">
        <v>0</v>
      </c>
      <c r="U89" s="7" t="b">
        <v>0</v>
      </c>
      <c r="V89" s="7" t="b">
        <v>0</v>
      </c>
      <c r="Z89" s="1">
        <v>254002.0</v>
      </c>
      <c r="AA89" s="1">
        <v>7002.0</v>
      </c>
      <c r="AB89" s="1">
        <v>7402.0</v>
      </c>
      <c r="AC89" s="8">
        <v>0.0</v>
      </c>
    </row>
    <row r="90">
      <c r="A90" s="9" t="s">
        <v>61</v>
      </c>
      <c r="B90" s="1" t="s">
        <v>55</v>
      </c>
      <c r="C90" s="5">
        <f>ROUND( VLOOKUP(Z90, NPC_Raw_Data!A:D, 4)*VLOOKUP(AA90, NPC_Scaling_Values!A:C, 3)*VLOOKUP(AB90, NPC_Scaling_Values!A:C, 3),0)</f>
        <v>195</v>
      </c>
      <c r="D90" s="5">
        <f>ROUND( VLOOKUP(Z90, NPC_Raw_Data!A:E, 5) * VLOOKUP(AA90, NPC_Scaling_Values!A:D, 4) * VLOOKUP(AB90,NPC_Scaling_Values!A:D, 4) ,0)</f>
        <v>300</v>
      </c>
      <c r="E90" s="5">
        <f>ROUND( VLOOKUP(Z90, NPC_Raw_Data!A:L, 6) * VLOOKUP(AA90, NPC_Scaling_Values!A:N, 5)* VLOOKUP(AB90, NPC_Scaling_Values!A:N, 5) ,0)</f>
        <v>139</v>
      </c>
      <c r="F90" s="5">
        <f>ROUND( VLOOKUP(Z90, NPC_Raw_Data!A:L, 7) * VLOOKUP(AA90, NPC_Scaling_Values!A:N, 6) * VLOOKUP(AB90,NPC_Scaling_Values!A:N, 6) ,0)</f>
        <v>105</v>
      </c>
      <c r="G90" s="5">
        <f>ROUND( VLOOKUP(Z90, NPC_Raw_Data!A:L, 8) * VLOOKUP(AA90, NPC_Scaling_Values!A:N, 7) * VLOOKUP(AB90, NPC_Scaling_Values!A:N, 7),0)</f>
        <v>98</v>
      </c>
      <c r="H90" s="5">
        <f>ROUND( VLOOKUP(Z90, NPC_Raw_Data!A:L, 9) * VLOOKUP(AA90, NPC_Scaling_Values!A:N, 8)* VLOOKUP(AB90, NPC_Scaling_Values!A:N, 8) ,0)</f>
        <v>98</v>
      </c>
      <c r="I90" s="5">
        <v>0.0</v>
      </c>
      <c r="J90" s="5">
        <v>0.0</v>
      </c>
      <c r="K90" s="5">
        <v>0.0</v>
      </c>
      <c r="L90" s="5">
        <f>ROUND( VLOOKUP(Z90, NPC_Raw_Data!A:O, 13),0)</f>
        <v>72</v>
      </c>
      <c r="M90" s="5">
        <f>ROUND( VLOOKUP(Z90, NPC_Raw_Data!A:O, 14),0)</f>
        <v>72</v>
      </c>
      <c r="N90" s="5">
        <f>ROUND( VLOOKUP(Z90, NPC_Raw_Data!A:O, 15),0)</f>
        <v>72</v>
      </c>
      <c r="O90" s="5">
        <f>ROUND( VLOOKUP(Z90, NPC_Raw_Data!A:Q, 16) * VLOOKUP(AA90, NPC_Scaling_Values!A:N, 14)* VLOOKUP(AB90, NPC_Scaling_Values!A:N, 14),0)</f>
        <v>101</v>
      </c>
      <c r="P90" s="2">
        <f>ROUND( VLOOKUP(Z90, NPC_Raw_Data!A:Q, 17) * VLOOKUP(AA90, NPC_Scaling_Values!A:N, 14) * VLOOKUP(AB90, NPC_Scaling_Values!A:N, 14) ,0)</f>
        <v>81</v>
      </c>
      <c r="Q90" s="6">
        <f> VLOOKUP(AA90, NPC_Scaling_Values!A:N, 9) * VLOOKUP(AB90, NPC_Scaling_Values!A:N, 9)</f>
        <v>2.59875</v>
      </c>
      <c r="R90" s="1">
        <v>1.3</v>
      </c>
      <c r="S90" s="1">
        <v>3.0</v>
      </c>
      <c r="T90" s="7" t="b">
        <v>0</v>
      </c>
      <c r="U90" s="7" t="b">
        <v>0</v>
      </c>
      <c r="V90" s="7" t="b">
        <v>0</v>
      </c>
      <c r="Z90" s="1">
        <v>254010.0</v>
      </c>
      <c r="AA90" s="1">
        <v>7002.0</v>
      </c>
      <c r="AB90" s="1">
        <v>7402.0</v>
      </c>
      <c r="AC90" s="8">
        <v>0.0</v>
      </c>
    </row>
    <row r="91">
      <c r="A91" s="9" t="s">
        <v>62</v>
      </c>
      <c r="B91" s="1" t="s">
        <v>55</v>
      </c>
      <c r="C91" s="5">
        <f>ROUND( VLOOKUP(Z91, NPC_Raw_Data!A:D, 4)*VLOOKUP(AA91, NPC_Scaling_Values!A:C, 3)*VLOOKUP(AB91, NPC_Scaling_Values!A:C, 3),0)</f>
        <v>195</v>
      </c>
      <c r="D91" s="5">
        <f>ROUND( VLOOKUP(Z91, NPC_Raw_Data!A:E, 5) * VLOOKUP(AA91, NPC_Scaling_Values!A:D, 4) * VLOOKUP(AB91,NPC_Scaling_Values!A:D, 4) ,0)</f>
        <v>300</v>
      </c>
      <c r="E91" s="5">
        <f>ROUND( VLOOKUP(Z91, NPC_Raw_Data!A:L, 6) * VLOOKUP(AA91, NPC_Scaling_Values!A:N, 5)* VLOOKUP(AB91, NPC_Scaling_Values!A:N, 5) ,0)</f>
        <v>139</v>
      </c>
      <c r="F91" s="5">
        <f>ROUND( VLOOKUP(Z91, NPC_Raw_Data!A:L, 7) * VLOOKUP(AA91, NPC_Scaling_Values!A:N, 6) * VLOOKUP(AB91,NPC_Scaling_Values!A:N, 6) ,0)</f>
        <v>105</v>
      </c>
      <c r="G91" s="5">
        <f>ROUND( VLOOKUP(Z91, NPC_Raw_Data!A:L, 8) * VLOOKUP(AA91, NPC_Scaling_Values!A:N, 7) * VLOOKUP(AB91, NPC_Scaling_Values!A:N, 7),0)</f>
        <v>98</v>
      </c>
      <c r="H91" s="5">
        <f>ROUND( VLOOKUP(Z91, NPC_Raw_Data!A:L, 9) * VLOOKUP(AA91, NPC_Scaling_Values!A:N, 8)* VLOOKUP(AB91, NPC_Scaling_Values!A:N, 8) ,0)</f>
        <v>98</v>
      </c>
      <c r="I91" s="5">
        <v>0.0</v>
      </c>
      <c r="J91" s="5">
        <v>0.0</v>
      </c>
      <c r="K91" s="5">
        <v>0.0</v>
      </c>
      <c r="L91" s="5">
        <f>ROUND( VLOOKUP(Z91, NPC_Raw_Data!A:O, 13),0)</f>
        <v>72</v>
      </c>
      <c r="M91" s="5">
        <f>ROUND( VLOOKUP(Z91, NPC_Raw_Data!A:O, 14),0)</f>
        <v>72</v>
      </c>
      <c r="N91" s="5">
        <f>ROUND( VLOOKUP(Z91, NPC_Raw_Data!A:O, 15),0)</f>
        <v>72</v>
      </c>
      <c r="O91" s="5">
        <f>ROUND( VLOOKUP(Z91, NPC_Raw_Data!A:Q, 16) * VLOOKUP(AA91, NPC_Scaling_Values!A:N, 14)* VLOOKUP(AB91, NPC_Scaling_Values!A:N, 14),0)</f>
        <v>101</v>
      </c>
      <c r="P91" s="2">
        <f>ROUND( VLOOKUP(Z91, NPC_Raw_Data!A:Q, 17) * VLOOKUP(AA91, NPC_Scaling_Values!A:N, 14) * VLOOKUP(AB91, NPC_Scaling_Values!A:N, 14) ,0)</f>
        <v>81</v>
      </c>
      <c r="Q91" s="6">
        <f> VLOOKUP(AA91, NPC_Scaling_Values!A:N, 9) * VLOOKUP(AB91, NPC_Scaling_Values!A:N, 9)</f>
        <v>2.59875</v>
      </c>
      <c r="R91" s="1">
        <v>1.3</v>
      </c>
      <c r="S91" s="1">
        <v>3.0</v>
      </c>
      <c r="T91" s="7" t="b">
        <v>0</v>
      </c>
      <c r="U91" s="7" t="b">
        <v>0</v>
      </c>
      <c r="V91" s="7" t="b">
        <v>0</v>
      </c>
      <c r="Z91" s="1">
        <v>254011.0</v>
      </c>
      <c r="AA91" s="1">
        <v>7002.0</v>
      </c>
      <c r="AB91" s="1">
        <v>7402.0</v>
      </c>
      <c r="AC91" s="8">
        <v>0.0</v>
      </c>
    </row>
    <row r="92">
      <c r="A92" s="1" t="s">
        <v>63</v>
      </c>
      <c r="B92" s="1" t="s">
        <v>55</v>
      </c>
      <c r="C92" s="5">
        <f>ROUND( VLOOKUP(Z92, NPC_Raw_Data!A:D, 4)*VLOOKUP(AA92, NPC_Scaling_Values!A:C, 3)*VLOOKUP(AB92, NPC_Scaling_Values!A:C, 3),0)</f>
        <v>195</v>
      </c>
      <c r="D92" s="5">
        <f>ROUND( VLOOKUP(Z92, NPC_Raw_Data!A:E, 5) * VLOOKUP(AA92, NPC_Scaling_Values!A:D, 4) * VLOOKUP(AB92,NPC_Scaling_Values!A:D, 4) ,0)</f>
        <v>300</v>
      </c>
      <c r="E92" s="5">
        <f>ROUND( VLOOKUP(Z92, NPC_Raw_Data!A:L, 6) * VLOOKUP(AA92, NPC_Scaling_Values!A:N, 5)* VLOOKUP(AB92, NPC_Scaling_Values!A:N, 5) ,0)</f>
        <v>139</v>
      </c>
      <c r="F92" s="5">
        <f>ROUND( VLOOKUP(Z92, NPC_Raw_Data!A:L, 7) * VLOOKUP(AA92, NPC_Scaling_Values!A:N, 6) * VLOOKUP(AB92,NPC_Scaling_Values!A:N, 6) ,0)</f>
        <v>105</v>
      </c>
      <c r="G92" s="5">
        <f>ROUND( VLOOKUP(Z92, NPC_Raw_Data!A:L, 8) * VLOOKUP(AA92, NPC_Scaling_Values!A:N, 7) * VLOOKUP(AB92, NPC_Scaling_Values!A:N, 7),0)</f>
        <v>98</v>
      </c>
      <c r="H92" s="5">
        <f>ROUND( VLOOKUP(Z92, NPC_Raw_Data!A:L, 9) * VLOOKUP(AA92, NPC_Scaling_Values!A:N, 8)* VLOOKUP(AB92, NPC_Scaling_Values!A:N, 8) ,0)</f>
        <v>98</v>
      </c>
      <c r="I92" s="5">
        <v>0.0</v>
      </c>
      <c r="J92" s="5">
        <v>0.0</v>
      </c>
      <c r="K92" s="5">
        <v>0.0</v>
      </c>
      <c r="L92" s="5">
        <f>ROUND( VLOOKUP(Z92, NPC_Raw_Data!A:O, 13),0)</f>
        <v>72</v>
      </c>
      <c r="M92" s="5">
        <f>ROUND( VLOOKUP(Z92, NPC_Raw_Data!A:O, 14),0)</f>
        <v>72</v>
      </c>
      <c r="N92" s="5">
        <f>ROUND( VLOOKUP(Z92, NPC_Raw_Data!A:O, 15),0)</f>
        <v>72</v>
      </c>
      <c r="O92" s="5">
        <f>ROUND( VLOOKUP(Z92, NPC_Raw_Data!A:Q, 16) * VLOOKUP(AA92, NPC_Scaling_Values!A:N, 14)* VLOOKUP(AB92, NPC_Scaling_Values!A:N, 14),0)</f>
        <v>101</v>
      </c>
      <c r="P92" s="2">
        <f>ROUND( VLOOKUP(Z92, NPC_Raw_Data!A:Q, 17) * VLOOKUP(AA92, NPC_Scaling_Values!A:N, 14) * VLOOKUP(AB92, NPC_Scaling_Values!A:N, 14) ,0)</f>
        <v>81</v>
      </c>
      <c r="Q92" s="6">
        <f> VLOOKUP(AA92, NPC_Scaling_Values!A:N, 9) * VLOOKUP(AB92, NPC_Scaling_Values!A:N, 9)</f>
        <v>2.59875</v>
      </c>
      <c r="R92" s="1">
        <v>1.3</v>
      </c>
      <c r="S92" s="1">
        <v>3.0</v>
      </c>
      <c r="T92" s="7" t="b">
        <v>0</v>
      </c>
      <c r="U92" s="7" t="b">
        <v>0</v>
      </c>
      <c r="V92" s="7" t="b">
        <v>0</v>
      </c>
      <c r="Z92" s="1">
        <v>254012.0</v>
      </c>
      <c r="AA92" s="1">
        <v>7002.0</v>
      </c>
      <c r="AB92" s="1">
        <v>7402.0</v>
      </c>
      <c r="AC92" s="8">
        <v>0.0</v>
      </c>
    </row>
    <row r="93">
      <c r="A93" s="9" t="s">
        <v>64</v>
      </c>
      <c r="B93" s="1" t="s">
        <v>55</v>
      </c>
      <c r="C93" s="5">
        <f>ROUND( VLOOKUP(Z93, NPC_Raw_Data!A:D, 4)*VLOOKUP(AA93, NPC_Scaling_Values!A:C, 3)*VLOOKUP(AB93, NPC_Scaling_Values!A:C, 3),0)</f>
        <v>195</v>
      </c>
      <c r="D93" s="5">
        <f>ROUND( VLOOKUP(Z93, NPC_Raw_Data!A:E, 5) * VLOOKUP(AA93, NPC_Scaling_Values!A:D, 4) * VLOOKUP(AB93,NPC_Scaling_Values!A:D, 4) ,0)</f>
        <v>300</v>
      </c>
      <c r="E93" s="5">
        <f>ROUND( VLOOKUP(Z93, NPC_Raw_Data!A:L, 6) * VLOOKUP(AA93, NPC_Scaling_Values!A:N, 5)* VLOOKUP(AB93, NPC_Scaling_Values!A:N, 5) ,0)</f>
        <v>139</v>
      </c>
      <c r="F93" s="5">
        <f>ROUND( VLOOKUP(Z93, NPC_Raw_Data!A:L, 7) * VLOOKUP(AA93, NPC_Scaling_Values!A:N, 6) * VLOOKUP(AB93,NPC_Scaling_Values!A:N, 6) ,0)</f>
        <v>105</v>
      </c>
      <c r="G93" s="5">
        <f>ROUND( VLOOKUP(Z93, NPC_Raw_Data!A:L, 8) * VLOOKUP(AA93, NPC_Scaling_Values!A:N, 7) * VLOOKUP(AB93, NPC_Scaling_Values!A:N, 7),0)</f>
        <v>98</v>
      </c>
      <c r="H93" s="5">
        <f>ROUND( VLOOKUP(Z93, NPC_Raw_Data!A:L, 9) * VLOOKUP(AA93, NPC_Scaling_Values!A:N, 8)* VLOOKUP(AB93, NPC_Scaling_Values!A:N, 8) ,0)</f>
        <v>98</v>
      </c>
      <c r="I93" s="5">
        <v>0.0</v>
      </c>
      <c r="J93" s="5">
        <v>0.0</v>
      </c>
      <c r="K93" s="5">
        <v>0.0</v>
      </c>
      <c r="L93" s="5">
        <f>ROUND( VLOOKUP(Z93, NPC_Raw_Data!A:O, 13),0)</f>
        <v>72</v>
      </c>
      <c r="M93" s="5">
        <f>ROUND( VLOOKUP(Z93, NPC_Raw_Data!A:O, 14),0)</f>
        <v>72</v>
      </c>
      <c r="N93" s="5">
        <f>ROUND( VLOOKUP(Z93, NPC_Raw_Data!A:O, 15),0)</f>
        <v>72</v>
      </c>
      <c r="O93" s="5">
        <f>ROUND( VLOOKUP(Z93, NPC_Raw_Data!A:Q, 16) * VLOOKUP(AA93, NPC_Scaling_Values!A:N, 14)* VLOOKUP(AB93, NPC_Scaling_Values!A:N, 14),0)</f>
        <v>101</v>
      </c>
      <c r="P93" s="2">
        <f>ROUND( VLOOKUP(Z93, NPC_Raw_Data!A:Q, 17) * VLOOKUP(AA93, NPC_Scaling_Values!A:N, 14) * VLOOKUP(AB93, NPC_Scaling_Values!A:N, 14) ,0)</f>
        <v>81</v>
      </c>
      <c r="Q93" s="6">
        <f> VLOOKUP(AA93, NPC_Scaling_Values!A:N, 9) * VLOOKUP(AB93, NPC_Scaling_Values!A:N, 9)</f>
        <v>2.59875</v>
      </c>
      <c r="R93" s="1">
        <v>1.3</v>
      </c>
      <c r="S93" s="1">
        <v>6.0</v>
      </c>
      <c r="T93" s="7" t="b">
        <v>0</v>
      </c>
      <c r="U93" s="7" t="b">
        <v>0</v>
      </c>
      <c r="V93" s="7" t="b">
        <v>0</v>
      </c>
      <c r="Z93" s="1">
        <v>254013.0</v>
      </c>
      <c r="AA93" s="1">
        <v>7002.0</v>
      </c>
      <c r="AB93" s="1">
        <v>7402.0</v>
      </c>
      <c r="AC93" s="10">
        <v>7100.0</v>
      </c>
    </row>
    <row r="94">
      <c r="A94" s="9" t="s">
        <v>65</v>
      </c>
      <c r="B94" s="1" t="s">
        <v>55</v>
      </c>
      <c r="C94" s="5">
        <f>ROUND( VLOOKUP(Z94, NPC_Raw_Data!A:D, 4)*VLOOKUP(AA94, NPC_Scaling_Values!A:C, 3)*VLOOKUP(AB94, NPC_Scaling_Values!A:C, 3),0)</f>
        <v>195</v>
      </c>
      <c r="D94" s="5">
        <f>ROUND( VLOOKUP(Z94, NPC_Raw_Data!A:E, 5) * VLOOKUP(AA94, NPC_Scaling_Values!A:D, 4) * VLOOKUP(AB94,NPC_Scaling_Values!A:D, 4) ,0)</f>
        <v>300</v>
      </c>
      <c r="E94" s="5">
        <f>ROUND( VLOOKUP(Z94, NPC_Raw_Data!A:L, 6) * VLOOKUP(AA94, NPC_Scaling_Values!A:N, 5)* VLOOKUP(AB94, NPC_Scaling_Values!A:N, 5) ,0)</f>
        <v>139</v>
      </c>
      <c r="F94" s="5">
        <f>ROUND( VLOOKUP(Z94, NPC_Raw_Data!A:L, 7) * VLOOKUP(AA94, NPC_Scaling_Values!A:N, 6) * VLOOKUP(AB94,NPC_Scaling_Values!A:N, 6) ,0)</f>
        <v>105</v>
      </c>
      <c r="G94" s="5">
        <f>ROUND( VLOOKUP(Z94, NPC_Raw_Data!A:L, 8) * VLOOKUP(AA94, NPC_Scaling_Values!A:N, 7) * VLOOKUP(AB94, NPC_Scaling_Values!A:N, 7),0)</f>
        <v>98</v>
      </c>
      <c r="H94" s="5">
        <f>ROUND( VLOOKUP(Z94, NPC_Raw_Data!A:L, 9) * VLOOKUP(AA94, NPC_Scaling_Values!A:N, 8)* VLOOKUP(AB94, NPC_Scaling_Values!A:N, 8) ,0)</f>
        <v>98</v>
      </c>
      <c r="I94" s="5">
        <v>0.0</v>
      </c>
      <c r="J94" s="5">
        <v>0.0</v>
      </c>
      <c r="K94" s="5">
        <v>0.0</v>
      </c>
      <c r="L94" s="5">
        <f>ROUND( VLOOKUP(Z94, NPC_Raw_Data!A:O, 13),0)</f>
        <v>72</v>
      </c>
      <c r="M94" s="5">
        <f>ROUND( VLOOKUP(Z94, NPC_Raw_Data!A:O, 14),0)</f>
        <v>72</v>
      </c>
      <c r="N94" s="5">
        <f>ROUND( VLOOKUP(Z94, NPC_Raw_Data!A:O, 15),0)</f>
        <v>72</v>
      </c>
      <c r="O94" s="5">
        <f>ROUND( VLOOKUP(Z94, NPC_Raw_Data!A:Q, 16) * VLOOKUP(AA94, NPC_Scaling_Values!A:N, 14)* VLOOKUP(AB94, NPC_Scaling_Values!A:N, 14),0)</f>
        <v>101</v>
      </c>
      <c r="P94" s="2">
        <f>ROUND( VLOOKUP(Z94, NPC_Raw_Data!A:Q, 17) * VLOOKUP(AA94, NPC_Scaling_Values!A:N, 14) * VLOOKUP(AB94, NPC_Scaling_Values!A:N, 14) ,0)</f>
        <v>81</v>
      </c>
      <c r="Q94" s="6">
        <f> VLOOKUP(AA94, NPC_Scaling_Values!A:N, 9) * VLOOKUP(AB94, NPC_Scaling_Values!A:N, 9)</f>
        <v>2.59875</v>
      </c>
      <c r="R94" s="1">
        <v>1.3</v>
      </c>
      <c r="S94" s="1">
        <v>6.0</v>
      </c>
      <c r="T94" s="7" t="b">
        <v>0</v>
      </c>
      <c r="U94" s="7" t="b">
        <v>0</v>
      </c>
      <c r="V94" s="7" t="b">
        <v>0</v>
      </c>
      <c r="Z94" s="1">
        <v>254014.0</v>
      </c>
      <c r="AA94" s="1">
        <v>7002.0</v>
      </c>
      <c r="AB94" s="1">
        <v>7402.0</v>
      </c>
      <c r="AC94" s="10">
        <v>7100.0</v>
      </c>
    </row>
    <row r="95">
      <c r="A95" s="1" t="s">
        <v>72</v>
      </c>
      <c r="B95" s="1" t="s">
        <v>55</v>
      </c>
      <c r="C95" s="5">
        <f>ROUND( VLOOKUP(Z95, NPC_Raw_Data!A:D, 4)*VLOOKUP(AA95, NPC_Scaling_Values!A:C, 3)*VLOOKUP(AB95, NPC_Scaling_Values!A:C, 3),0)</f>
        <v>221</v>
      </c>
      <c r="D95" s="5">
        <f>ROUND( VLOOKUP(Z95, NPC_Raw_Data!A:E, 5) * VLOOKUP(AA95, NPC_Scaling_Values!A:D, 4) * VLOOKUP(AB95,NPC_Scaling_Values!A:D, 4) ,0)</f>
        <v>500</v>
      </c>
      <c r="E95" s="5">
        <f>ROUND( VLOOKUP(Z95, NPC_Raw_Data!A:L, 6) * VLOOKUP(AA95, NPC_Scaling_Values!A:N, 5)* VLOOKUP(AB95, NPC_Scaling_Values!A:N, 5) ,0)</f>
        <v>169</v>
      </c>
      <c r="F95" s="5">
        <f>ROUND( VLOOKUP(Z95, NPC_Raw_Data!A:L, 7) * VLOOKUP(AA95, NPC_Scaling_Values!A:N, 6) * VLOOKUP(AB95,NPC_Scaling_Values!A:N, 6) ,0)</f>
        <v>126</v>
      </c>
      <c r="G95" s="5">
        <f>ROUND( VLOOKUP(Z95, NPC_Raw_Data!A:L, 8) * VLOOKUP(AA95, NPC_Scaling_Values!A:N, 7) * VLOOKUP(AB95, NPC_Scaling_Values!A:N, 7),0)</f>
        <v>118</v>
      </c>
      <c r="H95" s="5">
        <f>ROUND( VLOOKUP(Z95, NPC_Raw_Data!A:L, 9) * VLOOKUP(AA95, NPC_Scaling_Values!A:N, 8)* VLOOKUP(AB95, NPC_Scaling_Values!A:N, 8) ,0)</f>
        <v>118</v>
      </c>
      <c r="I95" s="5">
        <v>0.0</v>
      </c>
      <c r="J95" s="5">
        <v>0.0</v>
      </c>
      <c r="K95" s="5">
        <v>0.0</v>
      </c>
      <c r="L95" s="5">
        <f>ROUND( VLOOKUP(Z95, NPC_Raw_Data!A:O, 13),0)</f>
        <v>76</v>
      </c>
      <c r="M95" s="5">
        <f>ROUND( VLOOKUP(Z95, NPC_Raw_Data!A:O, 14),0)</f>
        <v>76</v>
      </c>
      <c r="N95" s="5">
        <f>ROUND( VLOOKUP(Z95, NPC_Raw_Data!A:O, 15),0)</f>
        <v>76</v>
      </c>
      <c r="O95" s="5">
        <f>ROUND( VLOOKUP(Z95, NPC_Raw_Data!A:Q, 16) * VLOOKUP(AA95, NPC_Scaling_Values!A:N, 14)* VLOOKUP(AB95, NPC_Scaling_Values!A:N, 14),0)</f>
        <v>101</v>
      </c>
      <c r="P95" s="2">
        <f>ROUND( VLOOKUP(Z95, NPC_Raw_Data!A:Q, 17) * VLOOKUP(AA95, NPC_Scaling_Values!A:N, 14) * VLOOKUP(AB95, NPC_Scaling_Values!A:N, 14) ,0)</f>
        <v>81</v>
      </c>
      <c r="Q95" s="6">
        <f> VLOOKUP(AA95, NPC_Scaling_Values!A:N, 9) * VLOOKUP(AB95, NPC_Scaling_Values!A:N, 9)</f>
        <v>2.59875</v>
      </c>
      <c r="R95" s="1">
        <v>1.3</v>
      </c>
      <c r="S95" s="1">
        <v>6.0</v>
      </c>
      <c r="T95" s="7" t="b">
        <v>0</v>
      </c>
      <c r="U95" s="7" t="b">
        <v>0</v>
      </c>
      <c r="V95" s="7" t="b">
        <v>0</v>
      </c>
      <c r="Z95" s="1">
        <v>255000.0</v>
      </c>
      <c r="AA95" s="1">
        <v>7002.0</v>
      </c>
      <c r="AB95" s="1">
        <v>7402.0</v>
      </c>
      <c r="AC95" s="8">
        <v>0.0</v>
      </c>
    </row>
    <row r="96">
      <c r="A96" s="1" t="s">
        <v>73</v>
      </c>
      <c r="B96" s="1" t="s">
        <v>55</v>
      </c>
      <c r="C96" s="5">
        <f>ROUND( VLOOKUP(Z96, NPC_Raw_Data!A:D, 4)*VLOOKUP(AA96, NPC_Scaling_Values!A:C, 3)*VLOOKUP(AB96, NPC_Scaling_Values!A:C, 3),0)</f>
        <v>221</v>
      </c>
      <c r="D96" s="5">
        <f>ROUND( VLOOKUP(Z96, NPC_Raw_Data!A:E, 5) * VLOOKUP(AA96, NPC_Scaling_Values!A:D, 4) * VLOOKUP(AB96,NPC_Scaling_Values!A:D, 4) ,0)</f>
        <v>400</v>
      </c>
      <c r="E96" s="5">
        <f>ROUND( VLOOKUP(Z96, NPC_Raw_Data!A:L, 6) * VLOOKUP(AA96, NPC_Scaling_Values!A:N, 5)* VLOOKUP(AB96, NPC_Scaling_Values!A:N, 5) ,0)</f>
        <v>169</v>
      </c>
      <c r="F96" s="5">
        <f>ROUND( VLOOKUP(Z96, NPC_Raw_Data!A:L, 7) * VLOOKUP(AA96, NPC_Scaling_Values!A:N, 6) * VLOOKUP(AB96,NPC_Scaling_Values!A:N, 6) ,0)</f>
        <v>126</v>
      </c>
      <c r="G96" s="5">
        <f>ROUND( VLOOKUP(Z96, NPC_Raw_Data!A:L, 8) * VLOOKUP(AA96, NPC_Scaling_Values!A:N, 7) * VLOOKUP(AB96, NPC_Scaling_Values!A:N, 7),0)</f>
        <v>118</v>
      </c>
      <c r="H96" s="5">
        <f>ROUND( VLOOKUP(Z96, NPC_Raw_Data!A:L, 9) * VLOOKUP(AA96, NPC_Scaling_Values!A:N, 8)* VLOOKUP(AB96, NPC_Scaling_Values!A:N, 8) ,0)</f>
        <v>118</v>
      </c>
      <c r="I96" s="5">
        <v>0.0</v>
      </c>
      <c r="J96" s="5">
        <v>0.0</v>
      </c>
      <c r="K96" s="5">
        <v>0.0</v>
      </c>
      <c r="L96" s="5">
        <f>ROUND( VLOOKUP(Z96, NPC_Raw_Data!A:O, 13),0)</f>
        <v>76</v>
      </c>
      <c r="M96" s="5">
        <f>ROUND( VLOOKUP(Z96, NPC_Raw_Data!A:O, 14),0)</f>
        <v>76</v>
      </c>
      <c r="N96" s="5">
        <f>ROUND( VLOOKUP(Z96, NPC_Raw_Data!A:O, 15),0)</f>
        <v>76</v>
      </c>
      <c r="O96" s="5">
        <f>ROUND( VLOOKUP(Z96, NPC_Raw_Data!A:Q, 16) * VLOOKUP(AA96, NPC_Scaling_Values!A:N, 14)* VLOOKUP(AB96, NPC_Scaling_Values!A:N, 14),0)</f>
        <v>101</v>
      </c>
      <c r="P96" s="2">
        <f>ROUND( VLOOKUP(Z96, NPC_Raw_Data!A:Q, 17) * VLOOKUP(AA96, NPC_Scaling_Values!A:N, 14) * VLOOKUP(AB96, NPC_Scaling_Values!A:N, 14) ,0)</f>
        <v>81</v>
      </c>
      <c r="Q96" s="6">
        <f> VLOOKUP(AA96, NPC_Scaling_Values!A:N, 9) * VLOOKUP(AB96, NPC_Scaling_Values!A:N, 9)</f>
        <v>2.59875</v>
      </c>
      <c r="R96" s="1">
        <v>1.3</v>
      </c>
      <c r="S96" s="1">
        <v>6.0</v>
      </c>
      <c r="T96" s="7" t="b">
        <v>0</v>
      </c>
      <c r="U96" s="7" t="b">
        <v>0</v>
      </c>
      <c r="V96" s="7" t="b">
        <v>0</v>
      </c>
      <c r="Z96" s="1">
        <v>255001.0</v>
      </c>
      <c r="AA96" s="1">
        <v>7002.0</v>
      </c>
      <c r="AB96" s="1">
        <v>7402.0</v>
      </c>
      <c r="AC96" s="8">
        <v>0.0</v>
      </c>
    </row>
    <row r="97">
      <c r="A97" s="1" t="s">
        <v>74</v>
      </c>
      <c r="B97" s="1" t="s">
        <v>55</v>
      </c>
      <c r="C97" s="5">
        <f>ROUND( VLOOKUP(Z97, NPC_Raw_Data!A:D, 4)*VLOOKUP(AA97, NPC_Scaling_Values!A:C, 3)*VLOOKUP(AB97, NPC_Scaling_Values!A:C, 3),0)</f>
        <v>221</v>
      </c>
      <c r="D97" s="5">
        <f>ROUND( VLOOKUP(Z97, NPC_Raw_Data!A:E, 5) * VLOOKUP(AA97, NPC_Scaling_Values!A:D, 4) * VLOOKUP(AB97,NPC_Scaling_Values!A:D, 4) ,0)</f>
        <v>400</v>
      </c>
      <c r="E97" s="5">
        <f>ROUND( VLOOKUP(Z97, NPC_Raw_Data!A:L, 6) * VLOOKUP(AA97, NPC_Scaling_Values!A:N, 5)* VLOOKUP(AB97, NPC_Scaling_Values!A:N, 5) ,0)</f>
        <v>169</v>
      </c>
      <c r="F97" s="5">
        <f>ROUND( VLOOKUP(Z97, NPC_Raw_Data!A:L, 7) * VLOOKUP(AA97, NPC_Scaling_Values!A:N, 6) * VLOOKUP(AB97,NPC_Scaling_Values!A:N, 6) ,0)</f>
        <v>126</v>
      </c>
      <c r="G97" s="5">
        <f>ROUND( VLOOKUP(Z97, NPC_Raw_Data!A:L, 8) * VLOOKUP(AA97, NPC_Scaling_Values!A:N, 7) * VLOOKUP(AB97, NPC_Scaling_Values!A:N, 7),0)</f>
        <v>118</v>
      </c>
      <c r="H97" s="5">
        <f>ROUND( VLOOKUP(Z97, NPC_Raw_Data!A:L, 9) * VLOOKUP(AA97, NPC_Scaling_Values!A:N, 8)* VLOOKUP(AB97, NPC_Scaling_Values!A:N, 8) ,0)</f>
        <v>118</v>
      </c>
      <c r="I97" s="5">
        <v>0.0</v>
      </c>
      <c r="J97" s="5">
        <v>0.0</v>
      </c>
      <c r="K97" s="5">
        <v>0.0</v>
      </c>
      <c r="L97" s="5">
        <f>ROUND( VLOOKUP(Z97, NPC_Raw_Data!A:O, 13),0)</f>
        <v>76</v>
      </c>
      <c r="M97" s="5">
        <f>ROUND( VLOOKUP(Z97, NPC_Raw_Data!A:O, 14),0)</f>
        <v>76</v>
      </c>
      <c r="N97" s="5">
        <f>ROUND( VLOOKUP(Z97, NPC_Raw_Data!A:O, 15),0)</f>
        <v>76</v>
      </c>
      <c r="O97" s="5">
        <f>ROUND( VLOOKUP(Z97, NPC_Raw_Data!A:Q, 16) * VLOOKUP(AA97, NPC_Scaling_Values!A:N, 14)* VLOOKUP(AB97, NPC_Scaling_Values!A:N, 14),0)</f>
        <v>101</v>
      </c>
      <c r="P97" s="2">
        <f>ROUND( VLOOKUP(Z97, NPC_Raw_Data!A:Q, 17) * VLOOKUP(AA97, NPC_Scaling_Values!A:N, 14) * VLOOKUP(AB97, NPC_Scaling_Values!A:N, 14) ,0)</f>
        <v>81</v>
      </c>
      <c r="Q97" s="6">
        <f> VLOOKUP(AA97, NPC_Scaling_Values!A:N, 9) * VLOOKUP(AB97, NPC_Scaling_Values!A:N, 9)</f>
        <v>2.59875</v>
      </c>
      <c r="R97" s="1">
        <v>1.3</v>
      </c>
      <c r="S97" s="1">
        <v>6.0</v>
      </c>
      <c r="T97" s="7" t="b">
        <v>0</v>
      </c>
      <c r="U97" s="7" t="b">
        <v>0</v>
      </c>
      <c r="V97" s="7" t="b">
        <v>0</v>
      </c>
      <c r="Z97" s="1">
        <v>255002.0</v>
      </c>
      <c r="AA97" s="1">
        <v>7002.0</v>
      </c>
      <c r="AB97" s="1">
        <v>7402.0</v>
      </c>
      <c r="AC97" s="8">
        <v>0.0</v>
      </c>
    </row>
    <row r="98">
      <c r="A98" s="1" t="s">
        <v>73</v>
      </c>
      <c r="B98" s="1" t="s">
        <v>51</v>
      </c>
      <c r="C98" s="5">
        <f>ROUND( VLOOKUP(Z98, NPC_Raw_Data!A:D, 4)*VLOOKUP(AA98, NPC_Scaling_Values!A:C, 3)*VLOOKUP(AB98, NPC_Scaling_Values!A:C, 3),0)</f>
        <v>221</v>
      </c>
      <c r="D98" s="5">
        <f>ROUND( VLOOKUP(Z98, NPC_Raw_Data!A:E, 5) * VLOOKUP(AA98, NPC_Scaling_Values!A:D, 4) * VLOOKUP(AB98,NPC_Scaling_Values!A:D, 4) ,0)</f>
        <v>400</v>
      </c>
      <c r="E98" s="5">
        <f>ROUND( VLOOKUP(Z98, NPC_Raw_Data!A:L, 6) * VLOOKUP(AA98, NPC_Scaling_Values!A:N, 5)* VLOOKUP(AB98, NPC_Scaling_Values!A:N, 5) ,0)</f>
        <v>169</v>
      </c>
      <c r="F98" s="5">
        <f>ROUND( VLOOKUP(Z98, NPC_Raw_Data!A:L, 7) * VLOOKUP(AA98, NPC_Scaling_Values!A:N, 6) * VLOOKUP(AB98,NPC_Scaling_Values!A:N, 6) ,0)</f>
        <v>126</v>
      </c>
      <c r="G98" s="5">
        <f>ROUND( VLOOKUP(Z98, NPC_Raw_Data!A:L, 8) * VLOOKUP(AA98, NPC_Scaling_Values!A:N, 7) * VLOOKUP(AB98, NPC_Scaling_Values!A:N, 7),0)</f>
        <v>118</v>
      </c>
      <c r="H98" s="5">
        <f>ROUND( VLOOKUP(Z98, NPC_Raw_Data!A:L, 9) * VLOOKUP(AA98, NPC_Scaling_Values!A:N, 8)* VLOOKUP(AB98, NPC_Scaling_Values!A:N, 8) ,0)</f>
        <v>118</v>
      </c>
      <c r="I98" s="5">
        <v>0.0</v>
      </c>
      <c r="J98" s="5">
        <v>0.0</v>
      </c>
      <c r="K98" s="5">
        <v>0.0</v>
      </c>
      <c r="L98" s="5">
        <f>ROUND( VLOOKUP(Z98, NPC_Raw_Data!A:O, 13),0)</f>
        <v>76</v>
      </c>
      <c r="M98" s="5">
        <f>ROUND( VLOOKUP(Z98, NPC_Raw_Data!A:O, 14),0)</f>
        <v>76</v>
      </c>
      <c r="N98" s="5">
        <f>ROUND( VLOOKUP(Z98, NPC_Raw_Data!A:O, 15),0)</f>
        <v>76</v>
      </c>
      <c r="O98" s="5">
        <f>ROUND( VLOOKUP(Z98, NPC_Raw_Data!A:Q, 16) * VLOOKUP(AA98, NPC_Scaling_Values!A:N, 14)* VLOOKUP(AB98, NPC_Scaling_Values!A:N, 14),0)</f>
        <v>101</v>
      </c>
      <c r="P98" s="2">
        <f>ROUND( VLOOKUP(Z98, NPC_Raw_Data!A:Q, 17) * VLOOKUP(AA98, NPC_Scaling_Values!A:N, 14) * VLOOKUP(AB98, NPC_Scaling_Values!A:N, 14) ,0)</f>
        <v>81</v>
      </c>
      <c r="Q98" s="6">
        <f> VLOOKUP(AA98, NPC_Scaling_Values!A:N, 9) * VLOOKUP(AB98, NPC_Scaling_Values!A:N, 9)</f>
        <v>2.59875</v>
      </c>
      <c r="R98" s="1">
        <v>1.3</v>
      </c>
      <c r="S98" s="1">
        <v>6.0</v>
      </c>
      <c r="T98" s="7" t="b">
        <v>0</v>
      </c>
      <c r="U98" s="7" t="b">
        <v>0</v>
      </c>
      <c r="V98" s="7" t="b">
        <v>0</v>
      </c>
      <c r="Z98" s="1">
        <v>255010.0</v>
      </c>
      <c r="AA98" s="1">
        <v>7002.0</v>
      </c>
      <c r="AB98" s="1">
        <v>7402.0</v>
      </c>
      <c r="AC98" s="8">
        <v>0.0</v>
      </c>
    </row>
    <row r="99">
      <c r="A99" s="1" t="s">
        <v>73</v>
      </c>
      <c r="B99" s="1" t="s">
        <v>44</v>
      </c>
      <c r="C99" s="5">
        <f>ROUND( VLOOKUP(Z99, NPC_Raw_Data!A:D, 4)*VLOOKUP(AA99, NPC_Scaling_Values!A:C, 3)*VLOOKUP(AB99, NPC_Scaling_Values!A:C, 3),0)</f>
        <v>255</v>
      </c>
      <c r="D99" s="5">
        <f>ROUND( VLOOKUP(Z99, NPC_Raw_Data!A:E, 5) * VLOOKUP(AA99, NPC_Scaling_Values!A:D, 4) * VLOOKUP(AB99,NPC_Scaling_Values!A:D, 4) ,0)</f>
        <v>400</v>
      </c>
      <c r="E99" s="5">
        <f>ROUND( VLOOKUP(Z99, NPC_Raw_Data!A:L, 6) * VLOOKUP(AA99, NPC_Scaling_Values!A:N, 5)* VLOOKUP(AB99, NPC_Scaling_Values!A:N, 5) ,0)</f>
        <v>207</v>
      </c>
      <c r="F99" s="5">
        <f>ROUND( VLOOKUP(Z99, NPC_Raw_Data!A:L, 7) * VLOOKUP(AA99, NPC_Scaling_Values!A:N, 6) * VLOOKUP(AB99,NPC_Scaling_Values!A:N, 6) ,0)</f>
        <v>155</v>
      </c>
      <c r="G99" s="5">
        <f>ROUND( VLOOKUP(Z99, NPC_Raw_Data!A:L, 8) * VLOOKUP(AA99, NPC_Scaling_Values!A:N, 7) * VLOOKUP(AB99, NPC_Scaling_Values!A:N, 7),0)</f>
        <v>144</v>
      </c>
      <c r="H99" s="5">
        <f>ROUND( VLOOKUP(Z99, NPC_Raw_Data!A:L, 9) * VLOOKUP(AA99, NPC_Scaling_Values!A:N, 8)* VLOOKUP(AB99, NPC_Scaling_Values!A:N, 8) ,0)</f>
        <v>144</v>
      </c>
      <c r="I99" s="5">
        <v>0.0</v>
      </c>
      <c r="J99" s="5">
        <v>0.0</v>
      </c>
      <c r="K99" s="5">
        <v>0.0</v>
      </c>
      <c r="L99" s="5">
        <f>ROUND( VLOOKUP(Z99, NPC_Raw_Data!A:O, 13),0)</f>
        <v>76</v>
      </c>
      <c r="M99" s="5">
        <f>ROUND( VLOOKUP(Z99, NPC_Raw_Data!A:O, 14),0)</f>
        <v>76</v>
      </c>
      <c r="N99" s="5">
        <f>ROUND( VLOOKUP(Z99, NPC_Raw_Data!A:O, 15),0)</f>
        <v>76</v>
      </c>
      <c r="O99" s="5">
        <f>ROUND( VLOOKUP(Z99, NPC_Raw_Data!A:Q, 16) * VLOOKUP(AA99, NPC_Scaling_Values!A:N, 14)* VLOOKUP(AB99, NPC_Scaling_Values!A:N, 14),0)</f>
        <v>101</v>
      </c>
      <c r="P99" s="2">
        <f>ROUND( VLOOKUP(Z99, NPC_Raw_Data!A:Q, 17) * VLOOKUP(AA99, NPC_Scaling_Values!A:N, 14) * VLOOKUP(AB99, NPC_Scaling_Values!A:N, 14) ,0)</f>
        <v>81</v>
      </c>
      <c r="Q99" s="6">
        <f> VLOOKUP(AA99, NPC_Scaling_Values!A:N, 9) * VLOOKUP(AB99, NPC_Scaling_Values!A:N, 9)</f>
        <v>2.7875</v>
      </c>
      <c r="R99" s="1">
        <v>1.3</v>
      </c>
      <c r="S99" s="1">
        <v>6.0</v>
      </c>
      <c r="T99" s="7" t="b">
        <v>0</v>
      </c>
      <c r="U99" s="7" t="b">
        <v>0</v>
      </c>
      <c r="V99" s="7" t="b">
        <v>0</v>
      </c>
      <c r="Z99" s="1">
        <v>255030.0</v>
      </c>
      <c r="AA99" s="1">
        <v>7003.0</v>
      </c>
      <c r="AB99" s="1">
        <v>7403.0</v>
      </c>
      <c r="AC99" s="8">
        <v>0.0</v>
      </c>
    </row>
    <row r="100">
      <c r="A100" s="1" t="s">
        <v>73</v>
      </c>
      <c r="B100" s="1" t="s">
        <v>128</v>
      </c>
      <c r="C100" s="5">
        <f>ROUND( VLOOKUP(Z100, NPC_Raw_Data!A:D, 4)*VLOOKUP(AA100, NPC_Scaling_Values!A:C, 3)*VLOOKUP(AB100, NPC_Scaling_Values!A:C, 3),0)</f>
        <v>293</v>
      </c>
      <c r="D100" s="5">
        <f>ROUND( VLOOKUP(Z100, NPC_Raw_Data!A:E, 5) * VLOOKUP(AA100, NPC_Scaling_Values!A:D, 4) * VLOOKUP(AB100,NPC_Scaling_Values!A:D, 4) ,0)</f>
        <v>600</v>
      </c>
      <c r="E100" s="5">
        <f>ROUND( VLOOKUP(Z100, NPC_Raw_Data!A:L, 6) * VLOOKUP(AA100, NPC_Scaling_Values!A:N, 5)* VLOOKUP(AB100, NPC_Scaling_Values!A:N, 5) ,0)</f>
        <v>272</v>
      </c>
      <c r="F100" s="5">
        <f>ROUND( VLOOKUP(Z100, NPC_Raw_Data!A:L, 7) * VLOOKUP(AA100, NPC_Scaling_Values!A:N, 6) * VLOOKUP(AB100,NPC_Scaling_Values!A:N, 6) ,0)</f>
        <v>203</v>
      </c>
      <c r="G100" s="5">
        <f>ROUND( VLOOKUP(Z100, NPC_Raw_Data!A:L, 8) * VLOOKUP(AA100, NPC_Scaling_Values!A:N, 7) * VLOOKUP(AB100, NPC_Scaling_Values!A:N, 7),0)</f>
        <v>190</v>
      </c>
      <c r="H100" s="5">
        <f>ROUND( VLOOKUP(Z100, NPC_Raw_Data!A:L, 9) * VLOOKUP(AA100, NPC_Scaling_Values!A:N, 8)* VLOOKUP(AB100, NPC_Scaling_Values!A:N, 8) ,0)</f>
        <v>190</v>
      </c>
      <c r="I100" s="5">
        <v>0.0</v>
      </c>
      <c r="J100" s="5">
        <v>0.0</v>
      </c>
      <c r="K100" s="5">
        <v>0.0</v>
      </c>
      <c r="L100" s="5">
        <f>ROUND( VLOOKUP(Z100, NPC_Raw_Data!A:O, 13),0)</f>
        <v>76</v>
      </c>
      <c r="M100" s="5">
        <f>ROUND( VLOOKUP(Z100, NPC_Raw_Data!A:O, 14),0)</f>
        <v>76</v>
      </c>
      <c r="N100" s="5">
        <f>ROUND( VLOOKUP(Z100, NPC_Raw_Data!A:O, 15),0)</f>
        <v>76</v>
      </c>
      <c r="O100" s="5">
        <f>ROUND( VLOOKUP(Z100, NPC_Raw_Data!A:Q, 16) * VLOOKUP(AA100, NPC_Scaling_Values!A:N, 14)* VLOOKUP(AB100, NPC_Scaling_Values!A:N, 14),0)</f>
        <v>100</v>
      </c>
      <c r="P100" s="2">
        <f>ROUND( VLOOKUP(Z100, NPC_Raw_Data!A:Q, 17) * VLOOKUP(AA100, NPC_Scaling_Values!A:N, 14) * VLOOKUP(AB100, NPC_Scaling_Values!A:N, 14) ,0)</f>
        <v>80</v>
      </c>
      <c r="Q100" s="6">
        <f> VLOOKUP(AA100, NPC_Scaling_Values!A:N, 9) * VLOOKUP(AB100, NPC_Scaling_Values!A:N, 9)</f>
        <v>3.06</v>
      </c>
      <c r="R100" s="1">
        <v>1.3</v>
      </c>
      <c r="S100" s="1">
        <v>6.0</v>
      </c>
      <c r="T100" s="7" t="b">
        <v>0</v>
      </c>
      <c r="U100" s="7" t="b">
        <v>0</v>
      </c>
      <c r="V100" s="7" t="b">
        <v>0</v>
      </c>
      <c r="Z100" s="1">
        <v>255031.0</v>
      </c>
      <c r="AA100" s="1">
        <v>7007.0</v>
      </c>
      <c r="AB100" s="1">
        <v>7407.0</v>
      </c>
      <c r="AC100" s="8">
        <v>0.0</v>
      </c>
    </row>
    <row r="101">
      <c r="A101" s="1" t="s">
        <v>72</v>
      </c>
      <c r="B101" s="1" t="s">
        <v>128</v>
      </c>
      <c r="C101" s="5">
        <f>ROUND( VLOOKUP(Z101, NPC_Raw_Data!A:D, 4)*VLOOKUP(AA101, NPC_Scaling_Values!A:C, 3)*VLOOKUP(AB101, NPC_Scaling_Values!A:C, 3),0)</f>
        <v>293</v>
      </c>
      <c r="D101" s="5">
        <f>ROUND( VLOOKUP(Z101, NPC_Raw_Data!A:E, 5) * VLOOKUP(AA101, NPC_Scaling_Values!A:D, 4) * VLOOKUP(AB101,NPC_Scaling_Values!A:D, 4) ,0)</f>
        <v>600</v>
      </c>
      <c r="E101" s="5">
        <f>ROUND( VLOOKUP(Z101, NPC_Raw_Data!A:L, 6) * VLOOKUP(AA101, NPC_Scaling_Values!A:N, 5)* VLOOKUP(AB101, NPC_Scaling_Values!A:N, 5) ,0)</f>
        <v>272</v>
      </c>
      <c r="F101" s="5">
        <f>ROUND( VLOOKUP(Z101, NPC_Raw_Data!A:L, 7) * VLOOKUP(AA101, NPC_Scaling_Values!A:N, 6) * VLOOKUP(AB101,NPC_Scaling_Values!A:N, 6) ,0)</f>
        <v>203</v>
      </c>
      <c r="G101" s="5">
        <f>ROUND( VLOOKUP(Z101, NPC_Raw_Data!A:L, 8) * VLOOKUP(AA101, NPC_Scaling_Values!A:N, 7) * VLOOKUP(AB101, NPC_Scaling_Values!A:N, 7),0)</f>
        <v>190</v>
      </c>
      <c r="H101" s="5">
        <f>ROUND( VLOOKUP(Z101, NPC_Raw_Data!A:L, 9) * VLOOKUP(AA101, NPC_Scaling_Values!A:N, 8)* VLOOKUP(AB101, NPC_Scaling_Values!A:N, 8) ,0)</f>
        <v>190</v>
      </c>
      <c r="I101" s="5">
        <v>0.0</v>
      </c>
      <c r="J101" s="5">
        <v>0.0</v>
      </c>
      <c r="K101" s="5">
        <v>0.0</v>
      </c>
      <c r="L101" s="5">
        <f>ROUND( VLOOKUP(Z101, NPC_Raw_Data!A:O, 13),0)</f>
        <v>76</v>
      </c>
      <c r="M101" s="5">
        <f>ROUND( VLOOKUP(Z101, NPC_Raw_Data!A:O, 14),0)</f>
        <v>76</v>
      </c>
      <c r="N101" s="5">
        <f>ROUND( VLOOKUP(Z101, NPC_Raw_Data!A:O, 15),0)</f>
        <v>76</v>
      </c>
      <c r="O101" s="5">
        <f>ROUND( VLOOKUP(Z101, NPC_Raw_Data!A:Q, 16) * VLOOKUP(AA101, NPC_Scaling_Values!A:N, 14)* VLOOKUP(AB101, NPC_Scaling_Values!A:N, 14),0)</f>
        <v>100</v>
      </c>
      <c r="P101" s="2">
        <f>ROUND( VLOOKUP(Z101, NPC_Raw_Data!A:Q, 17) * VLOOKUP(AA101, NPC_Scaling_Values!A:N, 14) * VLOOKUP(AB101, NPC_Scaling_Values!A:N, 14) ,0)</f>
        <v>80</v>
      </c>
      <c r="Q101" s="6">
        <f> VLOOKUP(AA101, NPC_Scaling_Values!A:N, 9) * VLOOKUP(AB101, NPC_Scaling_Values!A:N, 9)</f>
        <v>3.06</v>
      </c>
      <c r="R101" s="1">
        <v>1.3</v>
      </c>
      <c r="S101" s="1">
        <v>6.0</v>
      </c>
      <c r="T101" s="7" t="b">
        <v>0</v>
      </c>
      <c r="U101" s="7" t="b">
        <v>0</v>
      </c>
      <c r="V101" s="7" t="b">
        <v>0</v>
      </c>
      <c r="Z101" s="1">
        <v>255032.0</v>
      </c>
      <c r="AA101" s="1">
        <v>7007.0</v>
      </c>
      <c r="AB101" s="1">
        <v>7407.0</v>
      </c>
      <c r="AC101" s="8">
        <v>0.0</v>
      </c>
    </row>
    <row r="102">
      <c r="A102" s="1" t="s">
        <v>72</v>
      </c>
      <c r="B102" s="1" t="s">
        <v>27</v>
      </c>
      <c r="C102" s="5">
        <f>ROUND( VLOOKUP(Z102, NPC_Raw_Data!A:D, 4)*VLOOKUP(AA102, NPC_Scaling_Values!A:C, 3)*VLOOKUP(AB102, NPC_Scaling_Values!A:C, 3),0)</f>
        <v>255</v>
      </c>
      <c r="D102" s="5">
        <f>ROUND( VLOOKUP(Z102, NPC_Raw_Data!A:E, 5) * VLOOKUP(AA102, NPC_Scaling_Values!A:D, 4) * VLOOKUP(AB102,NPC_Scaling_Values!A:D, 4) ,0)</f>
        <v>500</v>
      </c>
      <c r="E102" s="5">
        <f>ROUND( VLOOKUP(Z102, NPC_Raw_Data!A:L, 6) * VLOOKUP(AA102, NPC_Scaling_Values!A:N, 5)* VLOOKUP(AB102, NPC_Scaling_Values!A:N, 5) ,0)</f>
        <v>207</v>
      </c>
      <c r="F102" s="5">
        <f>ROUND( VLOOKUP(Z102, NPC_Raw_Data!A:L, 7) * VLOOKUP(AA102, NPC_Scaling_Values!A:N, 6) * VLOOKUP(AB102,NPC_Scaling_Values!A:N, 6) ,0)</f>
        <v>155</v>
      </c>
      <c r="G102" s="5">
        <f>ROUND( VLOOKUP(Z102, NPC_Raw_Data!A:L, 8) * VLOOKUP(AA102, NPC_Scaling_Values!A:N, 7) * VLOOKUP(AB102, NPC_Scaling_Values!A:N, 7),0)</f>
        <v>144</v>
      </c>
      <c r="H102" s="5">
        <f>ROUND( VLOOKUP(Z102, NPC_Raw_Data!A:L, 9) * VLOOKUP(AA102, NPC_Scaling_Values!A:N, 8)* VLOOKUP(AB102, NPC_Scaling_Values!A:N, 8) ,0)</f>
        <v>144</v>
      </c>
      <c r="I102" s="5">
        <v>0.0</v>
      </c>
      <c r="J102" s="5">
        <v>0.0</v>
      </c>
      <c r="K102" s="5">
        <v>0.0</v>
      </c>
      <c r="L102" s="5">
        <f>ROUND( VLOOKUP(Z102, NPC_Raw_Data!A:O, 13),0)</f>
        <v>76</v>
      </c>
      <c r="M102" s="5">
        <f>ROUND( VLOOKUP(Z102, NPC_Raw_Data!A:O, 14),0)</f>
        <v>76</v>
      </c>
      <c r="N102" s="5">
        <f>ROUND( VLOOKUP(Z102, NPC_Raw_Data!A:O, 15),0)</f>
        <v>76</v>
      </c>
      <c r="O102" s="5">
        <f>ROUND( VLOOKUP(Z102, NPC_Raw_Data!A:Q, 16) * VLOOKUP(AA102, NPC_Scaling_Values!A:N, 14)* VLOOKUP(AB102, NPC_Scaling_Values!A:N, 14),0)</f>
        <v>101</v>
      </c>
      <c r="P102" s="2">
        <f>ROUND( VLOOKUP(Z102, NPC_Raw_Data!A:Q, 17) * VLOOKUP(AA102, NPC_Scaling_Values!A:N, 14) * VLOOKUP(AB102, NPC_Scaling_Values!A:N, 14) ,0)</f>
        <v>81</v>
      </c>
      <c r="Q102" s="6">
        <f> VLOOKUP(AA102, NPC_Scaling_Values!A:N, 9) * VLOOKUP(AB102, NPC_Scaling_Values!A:N, 9)</f>
        <v>2.7875</v>
      </c>
      <c r="R102" s="1">
        <v>1.3</v>
      </c>
      <c r="S102" s="1">
        <v>6.0</v>
      </c>
      <c r="T102" s="7" t="b">
        <v>0</v>
      </c>
      <c r="U102" s="7" t="b">
        <v>0</v>
      </c>
      <c r="V102" s="7" t="b">
        <v>0</v>
      </c>
      <c r="Z102" s="1">
        <v>255040.0</v>
      </c>
      <c r="AA102" s="1">
        <v>7003.0</v>
      </c>
      <c r="AB102" s="1">
        <v>7403.0</v>
      </c>
      <c r="AC102" s="8">
        <v>0.0</v>
      </c>
    </row>
    <row r="103">
      <c r="A103" s="1" t="s">
        <v>73</v>
      </c>
      <c r="B103" s="1" t="s">
        <v>27</v>
      </c>
      <c r="C103" s="5">
        <f>ROUND( VLOOKUP(Z103, NPC_Raw_Data!A:D, 4)*VLOOKUP(AA103, NPC_Scaling_Values!A:C, 3)*VLOOKUP(AB103, NPC_Scaling_Values!A:C, 3),0)</f>
        <v>255</v>
      </c>
      <c r="D103" s="5">
        <f>ROUND( VLOOKUP(Z103, NPC_Raw_Data!A:E, 5) * VLOOKUP(AA103, NPC_Scaling_Values!A:D, 4) * VLOOKUP(AB103,NPC_Scaling_Values!A:D, 4) ,0)</f>
        <v>400</v>
      </c>
      <c r="E103" s="5">
        <f>ROUND( VLOOKUP(Z103, NPC_Raw_Data!A:L, 6) * VLOOKUP(AA103, NPC_Scaling_Values!A:N, 5)* VLOOKUP(AB103, NPC_Scaling_Values!A:N, 5) ,0)</f>
        <v>207</v>
      </c>
      <c r="F103" s="5">
        <f>ROUND( VLOOKUP(Z103, NPC_Raw_Data!A:L, 7) * VLOOKUP(AA103, NPC_Scaling_Values!A:N, 6) * VLOOKUP(AB103,NPC_Scaling_Values!A:N, 6) ,0)</f>
        <v>155</v>
      </c>
      <c r="G103" s="5">
        <f>ROUND( VLOOKUP(Z103, NPC_Raw_Data!A:L, 8) * VLOOKUP(AA103, NPC_Scaling_Values!A:N, 7) * VLOOKUP(AB103, NPC_Scaling_Values!A:N, 7),0)</f>
        <v>144</v>
      </c>
      <c r="H103" s="5">
        <f>ROUND( VLOOKUP(Z103, NPC_Raw_Data!A:L, 9) * VLOOKUP(AA103, NPC_Scaling_Values!A:N, 8)* VLOOKUP(AB103, NPC_Scaling_Values!A:N, 8) ,0)</f>
        <v>144</v>
      </c>
      <c r="I103" s="5">
        <v>0.0</v>
      </c>
      <c r="J103" s="5">
        <v>0.0</v>
      </c>
      <c r="K103" s="5">
        <v>0.0</v>
      </c>
      <c r="L103" s="5">
        <f>ROUND( VLOOKUP(Z103, NPC_Raw_Data!A:O, 13),0)</f>
        <v>76</v>
      </c>
      <c r="M103" s="5">
        <f>ROUND( VLOOKUP(Z103, NPC_Raw_Data!A:O, 14),0)</f>
        <v>76</v>
      </c>
      <c r="N103" s="5">
        <f>ROUND( VLOOKUP(Z103, NPC_Raw_Data!A:O, 15),0)</f>
        <v>76</v>
      </c>
      <c r="O103" s="5">
        <f>ROUND( VLOOKUP(Z103, NPC_Raw_Data!A:Q, 16) * VLOOKUP(AA103, NPC_Scaling_Values!A:N, 14)* VLOOKUP(AB103, NPC_Scaling_Values!A:N, 14),0)</f>
        <v>101</v>
      </c>
      <c r="P103" s="2">
        <f>ROUND( VLOOKUP(Z103, NPC_Raw_Data!A:Q, 17) * VLOOKUP(AA103, NPC_Scaling_Values!A:N, 14) * VLOOKUP(AB103, NPC_Scaling_Values!A:N, 14) ,0)</f>
        <v>81</v>
      </c>
      <c r="Q103" s="6">
        <f> VLOOKUP(AA103, NPC_Scaling_Values!A:N, 9) * VLOOKUP(AB103, NPC_Scaling_Values!A:N, 9)</f>
        <v>2.7875</v>
      </c>
      <c r="R103" s="1">
        <v>1.3</v>
      </c>
      <c r="S103" s="1">
        <v>6.0</v>
      </c>
      <c r="T103" s="7" t="b">
        <v>0</v>
      </c>
      <c r="U103" s="7" t="b">
        <v>0</v>
      </c>
      <c r="V103" s="7" t="b">
        <v>0</v>
      </c>
      <c r="Z103" s="1">
        <v>255041.0</v>
      </c>
      <c r="AA103" s="1">
        <v>7003.0</v>
      </c>
      <c r="AB103" s="1">
        <v>7403.0</v>
      </c>
      <c r="AC103" s="8">
        <v>0.0</v>
      </c>
    </row>
    <row r="104">
      <c r="A104" s="1" t="s">
        <v>74</v>
      </c>
      <c r="B104" s="1" t="s">
        <v>27</v>
      </c>
      <c r="C104" s="5">
        <f>ROUND( VLOOKUP(Z104, NPC_Raw_Data!A:D, 4)*VLOOKUP(AA104, NPC_Scaling_Values!A:C, 3)*VLOOKUP(AB104, NPC_Scaling_Values!A:C, 3),0)</f>
        <v>255</v>
      </c>
      <c r="D104" s="5">
        <f>ROUND( VLOOKUP(Z104, NPC_Raw_Data!A:E, 5) * VLOOKUP(AA104, NPC_Scaling_Values!A:D, 4) * VLOOKUP(AB104,NPC_Scaling_Values!A:D, 4) ,0)</f>
        <v>400</v>
      </c>
      <c r="E104" s="5">
        <f>ROUND( VLOOKUP(Z104, NPC_Raw_Data!A:L, 6) * VLOOKUP(AA104, NPC_Scaling_Values!A:N, 5)* VLOOKUP(AB104, NPC_Scaling_Values!A:N, 5) ,0)</f>
        <v>207</v>
      </c>
      <c r="F104" s="5">
        <f>ROUND( VLOOKUP(Z104, NPC_Raw_Data!A:L, 7) * VLOOKUP(AA104, NPC_Scaling_Values!A:N, 6) * VLOOKUP(AB104,NPC_Scaling_Values!A:N, 6) ,0)</f>
        <v>155</v>
      </c>
      <c r="G104" s="5">
        <f>ROUND( VLOOKUP(Z104, NPC_Raw_Data!A:L, 8) * VLOOKUP(AA104, NPC_Scaling_Values!A:N, 7) * VLOOKUP(AB104, NPC_Scaling_Values!A:N, 7),0)</f>
        <v>144</v>
      </c>
      <c r="H104" s="5">
        <f>ROUND( VLOOKUP(Z104, NPC_Raw_Data!A:L, 9) * VLOOKUP(AA104, NPC_Scaling_Values!A:N, 8)* VLOOKUP(AB104, NPC_Scaling_Values!A:N, 8) ,0)</f>
        <v>144</v>
      </c>
      <c r="I104" s="5">
        <v>0.0</v>
      </c>
      <c r="J104" s="5">
        <v>0.0</v>
      </c>
      <c r="K104" s="5">
        <v>0.0</v>
      </c>
      <c r="L104" s="5">
        <f>ROUND( VLOOKUP(Z104, NPC_Raw_Data!A:O, 13),0)</f>
        <v>76</v>
      </c>
      <c r="M104" s="5">
        <f>ROUND( VLOOKUP(Z104, NPC_Raw_Data!A:O, 14),0)</f>
        <v>76</v>
      </c>
      <c r="N104" s="5">
        <f>ROUND( VLOOKUP(Z104, NPC_Raw_Data!A:O, 15),0)</f>
        <v>76</v>
      </c>
      <c r="O104" s="5">
        <f>ROUND( VLOOKUP(Z104, NPC_Raw_Data!A:Q, 16) * VLOOKUP(AA104, NPC_Scaling_Values!A:N, 14)* VLOOKUP(AB104, NPC_Scaling_Values!A:N, 14),0)</f>
        <v>101</v>
      </c>
      <c r="P104" s="2">
        <f>ROUND( VLOOKUP(Z104, NPC_Raw_Data!A:Q, 17) * VLOOKUP(AA104, NPC_Scaling_Values!A:N, 14) * VLOOKUP(AB104, NPC_Scaling_Values!A:N, 14) ,0)</f>
        <v>81</v>
      </c>
      <c r="Q104" s="6">
        <f> VLOOKUP(AA104, NPC_Scaling_Values!A:N, 9) * VLOOKUP(AB104, NPC_Scaling_Values!A:N, 9)</f>
        <v>2.7875</v>
      </c>
      <c r="R104" s="1">
        <v>1.3</v>
      </c>
      <c r="S104" s="1">
        <v>6.0</v>
      </c>
      <c r="T104" s="7" t="b">
        <v>0</v>
      </c>
      <c r="U104" s="7" t="b">
        <v>0</v>
      </c>
      <c r="V104" s="7" t="b">
        <v>0</v>
      </c>
      <c r="Z104" s="1">
        <v>255042.0</v>
      </c>
      <c r="AA104" s="1">
        <v>7003.0</v>
      </c>
      <c r="AB104" s="1">
        <v>7403.0</v>
      </c>
      <c r="AC104" s="8">
        <v>0.0</v>
      </c>
    </row>
    <row r="105">
      <c r="A105" s="1" t="s">
        <v>86</v>
      </c>
      <c r="B105" s="1" t="s">
        <v>27</v>
      </c>
      <c r="C105" s="5">
        <f>ROUND( VLOOKUP(Z105, NPC_Raw_Data!A:D, 4)*VLOOKUP(AA105, NPC_Scaling_Values!A:C, 3)*VLOOKUP(AB105, NPC_Scaling_Values!A:C, 3),0)</f>
        <v>255</v>
      </c>
      <c r="D105" s="5">
        <f>ROUND( VLOOKUP(Z105, NPC_Raw_Data!A:E, 5) * VLOOKUP(AA105, NPC_Scaling_Values!A:D, 4) * VLOOKUP(AB105,NPC_Scaling_Values!A:D, 4) ,0)</f>
        <v>500</v>
      </c>
      <c r="E105" s="5">
        <f>ROUND( VLOOKUP(Z105, NPC_Raw_Data!A:L, 6) * VLOOKUP(AA105, NPC_Scaling_Values!A:N, 5)* VLOOKUP(AB105, NPC_Scaling_Values!A:N, 5) ,0)</f>
        <v>207</v>
      </c>
      <c r="F105" s="5">
        <f>ROUND( VLOOKUP(Z105, NPC_Raw_Data!A:L, 7) * VLOOKUP(AA105, NPC_Scaling_Values!A:N, 6) * VLOOKUP(AB105,NPC_Scaling_Values!A:N, 6) ,0)</f>
        <v>155</v>
      </c>
      <c r="G105" s="5">
        <f>ROUND( VLOOKUP(Z105, NPC_Raw_Data!A:L, 8) * VLOOKUP(AA105, NPC_Scaling_Values!A:N, 7) * VLOOKUP(AB105, NPC_Scaling_Values!A:N, 7),0)</f>
        <v>144</v>
      </c>
      <c r="H105" s="5">
        <f>ROUND( VLOOKUP(Z105, NPC_Raw_Data!A:L, 9) * VLOOKUP(AA105, NPC_Scaling_Values!A:N, 8)* VLOOKUP(AB105, NPC_Scaling_Values!A:N, 8) ,0)</f>
        <v>144</v>
      </c>
      <c r="I105" s="5">
        <v>0.0</v>
      </c>
      <c r="J105" s="5">
        <v>0.0</v>
      </c>
      <c r="K105" s="5">
        <v>0.0</v>
      </c>
      <c r="L105" s="5">
        <f>ROUND( VLOOKUP(Z105, NPC_Raw_Data!A:O, 13),0)</f>
        <v>76</v>
      </c>
      <c r="M105" s="5">
        <f>ROUND( VLOOKUP(Z105, NPC_Raw_Data!A:O, 14),0)</f>
        <v>76</v>
      </c>
      <c r="N105" s="5">
        <f>ROUND( VLOOKUP(Z105, NPC_Raw_Data!A:O, 15),0)</f>
        <v>76</v>
      </c>
      <c r="O105" s="5">
        <f>ROUND( VLOOKUP(Z105, NPC_Raw_Data!A:Q, 16) * VLOOKUP(AA105, NPC_Scaling_Values!A:N, 14)* VLOOKUP(AB105, NPC_Scaling_Values!A:N, 14),0)</f>
        <v>101</v>
      </c>
      <c r="P105" s="2">
        <f>ROUND( VLOOKUP(Z105, NPC_Raw_Data!A:Q, 17) * VLOOKUP(AA105, NPC_Scaling_Values!A:N, 14) * VLOOKUP(AB105, NPC_Scaling_Values!A:N, 14) ,0)</f>
        <v>81</v>
      </c>
      <c r="Q105" s="6">
        <f> VLOOKUP(AA105, NPC_Scaling_Values!A:N, 9) * VLOOKUP(AB105, NPC_Scaling_Values!A:N, 9)</f>
        <v>2.7875</v>
      </c>
      <c r="R105" s="1">
        <v>1.3</v>
      </c>
      <c r="S105" s="1">
        <v>10.0</v>
      </c>
      <c r="T105" s="7" t="b">
        <v>0</v>
      </c>
      <c r="U105" s="7" t="b">
        <v>0</v>
      </c>
      <c r="V105" s="7" t="b">
        <v>0</v>
      </c>
      <c r="Z105" s="1">
        <v>255043.0</v>
      </c>
      <c r="AA105" s="1">
        <v>7003.0</v>
      </c>
      <c r="AB105" s="1">
        <v>7403.0</v>
      </c>
      <c r="AC105" s="10">
        <v>7100.0</v>
      </c>
    </row>
    <row r="106">
      <c r="A106" s="1" t="s">
        <v>87</v>
      </c>
      <c r="B106" s="1" t="s">
        <v>27</v>
      </c>
      <c r="C106" s="5">
        <f>ROUND( VLOOKUP(Z106, NPC_Raw_Data!A:D, 4)*VLOOKUP(AA106, NPC_Scaling_Values!A:C, 3)*VLOOKUP(AB106, NPC_Scaling_Values!A:C, 3),0)</f>
        <v>255</v>
      </c>
      <c r="D106" s="5">
        <f>ROUND( VLOOKUP(Z106, NPC_Raw_Data!A:E, 5) * VLOOKUP(AA106, NPC_Scaling_Values!A:D, 4) * VLOOKUP(AB106,NPC_Scaling_Values!A:D, 4) ,0)</f>
        <v>400</v>
      </c>
      <c r="E106" s="5">
        <f>ROUND( VLOOKUP(Z106, NPC_Raw_Data!A:L, 6) * VLOOKUP(AA106, NPC_Scaling_Values!A:N, 5)* VLOOKUP(AB106, NPC_Scaling_Values!A:N, 5) ,0)</f>
        <v>207</v>
      </c>
      <c r="F106" s="5">
        <f>ROUND( VLOOKUP(Z106, NPC_Raw_Data!A:L, 7) * VLOOKUP(AA106, NPC_Scaling_Values!A:N, 6) * VLOOKUP(AB106,NPC_Scaling_Values!A:N, 6) ,0)</f>
        <v>155</v>
      </c>
      <c r="G106" s="5">
        <f>ROUND( VLOOKUP(Z106, NPC_Raw_Data!A:L, 8) * VLOOKUP(AA106, NPC_Scaling_Values!A:N, 7) * VLOOKUP(AB106, NPC_Scaling_Values!A:N, 7),0)</f>
        <v>144</v>
      </c>
      <c r="H106" s="5">
        <f>ROUND( VLOOKUP(Z106, NPC_Raw_Data!A:L, 9) * VLOOKUP(AA106, NPC_Scaling_Values!A:N, 8)* VLOOKUP(AB106, NPC_Scaling_Values!A:N, 8) ,0)</f>
        <v>144</v>
      </c>
      <c r="I106" s="5">
        <v>0.0</v>
      </c>
      <c r="J106" s="5">
        <v>0.0</v>
      </c>
      <c r="K106" s="5">
        <v>0.0</v>
      </c>
      <c r="L106" s="5">
        <f>ROUND( VLOOKUP(Z106, NPC_Raw_Data!A:O, 13),0)</f>
        <v>76</v>
      </c>
      <c r="M106" s="5">
        <f>ROUND( VLOOKUP(Z106, NPC_Raw_Data!A:O, 14),0)</f>
        <v>76</v>
      </c>
      <c r="N106" s="5">
        <f>ROUND( VLOOKUP(Z106, NPC_Raw_Data!A:O, 15),0)</f>
        <v>76</v>
      </c>
      <c r="O106" s="5">
        <f>ROUND( VLOOKUP(Z106, NPC_Raw_Data!A:Q, 16) * VLOOKUP(AA106, NPC_Scaling_Values!A:N, 14)* VLOOKUP(AB106, NPC_Scaling_Values!A:N, 14),0)</f>
        <v>101</v>
      </c>
      <c r="P106" s="2">
        <f>ROUND( VLOOKUP(Z106, NPC_Raw_Data!A:Q, 17) * VLOOKUP(AA106, NPC_Scaling_Values!A:N, 14) * VLOOKUP(AB106, NPC_Scaling_Values!A:N, 14) ,0)</f>
        <v>81</v>
      </c>
      <c r="Q106" s="6">
        <f> VLOOKUP(AA106, NPC_Scaling_Values!A:N, 9) * VLOOKUP(AB106, NPC_Scaling_Values!A:N, 9)</f>
        <v>2.7875</v>
      </c>
      <c r="R106" s="1">
        <v>1.3</v>
      </c>
      <c r="S106" s="1">
        <v>10.0</v>
      </c>
      <c r="T106" s="7" t="b">
        <v>0</v>
      </c>
      <c r="U106" s="7" t="b">
        <v>0</v>
      </c>
      <c r="V106" s="7" t="b">
        <v>0</v>
      </c>
      <c r="Z106" s="1">
        <v>255044.0</v>
      </c>
      <c r="AA106" s="1">
        <v>7003.0</v>
      </c>
      <c r="AB106" s="1">
        <v>7403.0</v>
      </c>
      <c r="AC106" s="10">
        <v>7100.0</v>
      </c>
    </row>
    <row r="107">
      <c r="A107" s="1" t="s">
        <v>115</v>
      </c>
      <c r="B107" s="1" t="s">
        <v>27</v>
      </c>
      <c r="C107" s="5">
        <f>ROUND( VLOOKUP(Z107, NPC_Raw_Data!A:D, 4)*VLOOKUP(AA107, NPC_Scaling_Values!A:C, 3)*VLOOKUP(AB107, NPC_Scaling_Values!A:C, 3),0)</f>
        <v>324</v>
      </c>
      <c r="D107" s="5">
        <f>ROUND( VLOOKUP(Z107, NPC_Raw_Data!A:E, 5) * VLOOKUP(AA107, NPC_Scaling_Values!A:D, 4) * VLOOKUP(AB107,NPC_Scaling_Values!A:D, 4) ,0)</f>
        <v>800</v>
      </c>
      <c r="E107" s="5">
        <f>ROUND( VLOOKUP(Z107, NPC_Raw_Data!A:L, 6) * VLOOKUP(AA107, NPC_Scaling_Values!A:N, 5)* VLOOKUP(AB107, NPC_Scaling_Values!A:N, 5) ,0)</f>
        <v>237</v>
      </c>
      <c r="F107" s="5">
        <f>ROUND( VLOOKUP(Z107, NPC_Raw_Data!A:L, 7) * VLOOKUP(AA107, NPC_Scaling_Values!A:N, 6) * VLOOKUP(AB107,NPC_Scaling_Values!A:N, 6) ,0)</f>
        <v>173</v>
      </c>
      <c r="G107" s="5">
        <f>ROUND( VLOOKUP(Z107, NPC_Raw_Data!A:L, 8) * VLOOKUP(AA107, NPC_Scaling_Values!A:N, 7) * VLOOKUP(AB107, NPC_Scaling_Values!A:N, 7),0)</f>
        <v>179</v>
      </c>
      <c r="H107" s="5">
        <f>ROUND( VLOOKUP(Z107, NPC_Raw_Data!A:L, 9) * VLOOKUP(AA107, NPC_Scaling_Values!A:N, 8)* VLOOKUP(AB107, NPC_Scaling_Values!A:N, 8) ,0)</f>
        <v>155</v>
      </c>
      <c r="I107" s="5">
        <v>0.0</v>
      </c>
      <c r="J107" s="5">
        <v>0.0</v>
      </c>
      <c r="K107" s="5">
        <v>0.0</v>
      </c>
      <c r="L107" s="5">
        <f>ROUND( VLOOKUP(Z107, NPC_Raw_Data!A:O, 13),0)</f>
        <v>78</v>
      </c>
      <c r="M107" s="5">
        <f>ROUND( VLOOKUP(Z107, NPC_Raw_Data!A:O, 14),0)</f>
        <v>78</v>
      </c>
      <c r="N107" s="5">
        <f>ROUND( VLOOKUP(Z107, NPC_Raw_Data!A:O, 15),0)</f>
        <v>104</v>
      </c>
      <c r="O107" s="5">
        <f>ROUND( VLOOKUP(Z107, NPC_Raw_Data!A:Q, 16) * VLOOKUP(AA107, NPC_Scaling_Values!A:N, 14)* VLOOKUP(AB107, NPC_Scaling_Values!A:N, 14),0)</f>
        <v>242</v>
      </c>
      <c r="P107" s="2">
        <f>ROUND( VLOOKUP(Z107, NPC_Raw_Data!A:Q, 17) * VLOOKUP(AA107, NPC_Scaling_Values!A:N, 14) * VLOOKUP(AB107, NPC_Scaling_Values!A:N, 14) ,0)</f>
        <v>81</v>
      </c>
      <c r="Q107" s="6">
        <f> VLOOKUP(AA107, NPC_Scaling_Values!A:N, 9) * VLOOKUP(AB107, NPC_Scaling_Values!A:N, 9)</f>
        <v>2.7875</v>
      </c>
      <c r="R107" s="1">
        <v>1.3</v>
      </c>
      <c r="S107" s="1">
        <v>10.0</v>
      </c>
      <c r="T107" s="7" t="b">
        <v>0</v>
      </c>
      <c r="U107" s="7" t="b">
        <v>0</v>
      </c>
      <c r="V107" s="7" t="b">
        <v>0</v>
      </c>
      <c r="Z107" s="1">
        <v>256000.0</v>
      </c>
      <c r="AA107" s="1">
        <v>7003.0</v>
      </c>
      <c r="AB107" s="1">
        <v>7403.0</v>
      </c>
      <c r="AC107" s="8">
        <v>0.0</v>
      </c>
    </row>
    <row r="108">
      <c r="A108" s="1" t="s">
        <v>99</v>
      </c>
      <c r="B108" s="1" t="s">
        <v>27</v>
      </c>
      <c r="C108" s="5">
        <f>ROUND( VLOOKUP(Z108, NPC_Raw_Data!A:D, 4)*VLOOKUP(AA108, NPC_Scaling_Values!A:C, 3)*VLOOKUP(AB108, NPC_Scaling_Values!A:C, 3),0)</f>
        <v>201</v>
      </c>
      <c r="D108" s="5">
        <f>ROUND( VLOOKUP(Z108, NPC_Raw_Data!A:E, 5) * VLOOKUP(AA108, NPC_Scaling_Values!A:D, 4) * VLOOKUP(AB108,NPC_Scaling_Values!A:D, 4) ,0)</f>
        <v>800</v>
      </c>
      <c r="E108" s="5">
        <f>ROUND( VLOOKUP(Z108, NPC_Raw_Data!A:L, 6) * VLOOKUP(AA108, NPC_Scaling_Values!A:N, 5)* VLOOKUP(AB108, NPC_Scaling_Values!A:N, 5) ,0)</f>
        <v>217</v>
      </c>
      <c r="F108" s="5">
        <f>ROUND( VLOOKUP(Z108, NPC_Raw_Data!A:L, 7) * VLOOKUP(AA108, NPC_Scaling_Values!A:N, 6) * VLOOKUP(AB108,NPC_Scaling_Values!A:N, 6) ,0)</f>
        <v>159</v>
      </c>
      <c r="G108" s="5">
        <f>ROUND( VLOOKUP(Z108, NPC_Raw_Data!A:L, 8) * VLOOKUP(AA108, NPC_Scaling_Values!A:N, 7) * VLOOKUP(AB108, NPC_Scaling_Values!A:N, 7),0)</f>
        <v>163</v>
      </c>
      <c r="H108" s="5">
        <f>ROUND( VLOOKUP(Z108, NPC_Raw_Data!A:L, 9) * VLOOKUP(AA108, NPC_Scaling_Values!A:N, 8)* VLOOKUP(AB108, NPC_Scaling_Values!A:N, 8) ,0)</f>
        <v>140</v>
      </c>
      <c r="I108" s="5">
        <v>0.0</v>
      </c>
      <c r="J108" s="5">
        <v>0.0</v>
      </c>
      <c r="K108" s="5">
        <v>0.0</v>
      </c>
      <c r="L108" s="5">
        <f>ROUND( VLOOKUP(Z108, NPC_Raw_Data!A:O, 13),0)</f>
        <v>78</v>
      </c>
      <c r="M108" s="5">
        <f>ROUND( VLOOKUP(Z108, NPC_Raw_Data!A:O, 14),0)</f>
        <v>78</v>
      </c>
      <c r="N108" s="5">
        <f>ROUND( VLOOKUP(Z108, NPC_Raw_Data!A:O, 15),0)</f>
        <v>104</v>
      </c>
      <c r="O108" s="5">
        <f>ROUND( VLOOKUP(Z108, NPC_Raw_Data!A:Q, 16) * VLOOKUP(AA108, NPC_Scaling_Values!A:N, 14)* VLOOKUP(AB108, NPC_Scaling_Values!A:N, 14),0)</f>
        <v>242</v>
      </c>
      <c r="P108" s="2">
        <f>ROUND( VLOOKUP(Z108, NPC_Raw_Data!A:Q, 17) * VLOOKUP(AA108, NPC_Scaling_Values!A:N, 14) * VLOOKUP(AB108, NPC_Scaling_Values!A:N, 14) ,0)</f>
        <v>81</v>
      </c>
      <c r="Q108" s="6">
        <f> VLOOKUP(AA108, NPC_Scaling_Values!A:N, 9) * VLOOKUP(AB108, NPC_Scaling_Values!A:N, 9)</f>
        <v>2.7875</v>
      </c>
      <c r="R108" s="1">
        <v>1.3</v>
      </c>
      <c r="S108" s="1">
        <v>10.0</v>
      </c>
      <c r="T108" s="7" t="b">
        <v>0</v>
      </c>
      <c r="U108" s="7" t="b">
        <v>0</v>
      </c>
      <c r="V108" s="7" t="b">
        <v>0</v>
      </c>
      <c r="Z108" s="1">
        <v>256001.0</v>
      </c>
      <c r="AA108" s="1">
        <v>7003.0</v>
      </c>
      <c r="AB108" s="1">
        <v>7403.0</v>
      </c>
      <c r="AC108" s="8">
        <v>0.0</v>
      </c>
    </row>
    <row r="109">
      <c r="A109" s="1" t="s">
        <v>152</v>
      </c>
      <c r="B109" s="1" t="s">
        <v>27</v>
      </c>
      <c r="C109" s="5">
        <f>ROUND( VLOOKUP(Z109, NPC_Raw_Data!A:D, 4)*VLOOKUP(AA109, NPC_Scaling_Values!A:C, 3)*VLOOKUP(AB109, NPC_Scaling_Values!A:C, 3),0)</f>
        <v>369</v>
      </c>
      <c r="D109" s="5">
        <f>ROUND( VLOOKUP(Z109, NPC_Raw_Data!A:E, 5) * VLOOKUP(AA109, NPC_Scaling_Values!A:D, 4) * VLOOKUP(AB109,NPC_Scaling_Values!A:D, 4) ,0)</f>
        <v>1000</v>
      </c>
      <c r="E109" s="5">
        <f>ROUND( VLOOKUP(Z109, NPC_Raw_Data!A:L, 6) * VLOOKUP(AA109, NPC_Scaling_Values!A:N, 5)* VLOOKUP(AB109, NPC_Scaling_Values!A:N, 5) ,0)</f>
        <v>303</v>
      </c>
      <c r="F109" s="5">
        <f>ROUND( VLOOKUP(Z109, NPC_Raw_Data!A:L, 7) * VLOOKUP(AA109, NPC_Scaling_Values!A:N, 6) * VLOOKUP(AB109,NPC_Scaling_Values!A:N, 6) ,0)</f>
        <v>221</v>
      </c>
      <c r="G109" s="5">
        <f>ROUND( VLOOKUP(Z109, NPC_Raw_Data!A:L, 8) * VLOOKUP(AA109, NPC_Scaling_Values!A:N, 7) * VLOOKUP(AB109, NPC_Scaling_Values!A:N, 7),0)</f>
        <v>229</v>
      </c>
      <c r="H109" s="5">
        <f>ROUND( VLOOKUP(Z109, NPC_Raw_Data!A:L, 9) * VLOOKUP(AA109, NPC_Scaling_Values!A:N, 8)* VLOOKUP(AB109, NPC_Scaling_Values!A:N, 8) ,0)</f>
        <v>198</v>
      </c>
      <c r="I109" s="5">
        <v>0.0</v>
      </c>
      <c r="J109" s="5">
        <v>0.0</v>
      </c>
      <c r="K109" s="5">
        <v>0.0</v>
      </c>
      <c r="L109" s="5">
        <f>ROUND( VLOOKUP(Z109, NPC_Raw_Data!A:O, 13),0)</f>
        <v>78</v>
      </c>
      <c r="M109" s="5">
        <f>ROUND( VLOOKUP(Z109, NPC_Raw_Data!A:O, 14),0)</f>
        <v>78</v>
      </c>
      <c r="N109" s="5">
        <f>ROUND( VLOOKUP(Z109, NPC_Raw_Data!A:O, 15),0)</f>
        <v>104</v>
      </c>
      <c r="O109" s="5">
        <f>ROUND( VLOOKUP(Z109, NPC_Raw_Data!A:Q, 16) * VLOOKUP(AA109, NPC_Scaling_Values!A:N, 14)* VLOOKUP(AB109, NPC_Scaling_Values!A:N, 14),0)</f>
        <v>246</v>
      </c>
      <c r="P109" s="2">
        <f>ROUND( VLOOKUP(Z109, NPC_Raw_Data!A:Q, 17) * VLOOKUP(AA109, NPC_Scaling_Values!A:N, 14) * VLOOKUP(AB109, NPC_Scaling_Values!A:N, 14) ,0)</f>
        <v>82</v>
      </c>
      <c r="Q109" s="6">
        <f> VLOOKUP(AA109, NPC_Scaling_Values!A:N, 9) * VLOOKUP(AB109, NPC_Scaling_Values!A:N, 9)</f>
        <v>2.98375</v>
      </c>
      <c r="R109" s="1">
        <v>1.3</v>
      </c>
      <c r="S109" s="1">
        <v>10.0</v>
      </c>
      <c r="T109" s="7" t="b">
        <v>0</v>
      </c>
      <c r="U109" s="7" t="b">
        <v>0</v>
      </c>
      <c r="V109" s="7" t="b">
        <v>0</v>
      </c>
      <c r="Z109" s="1">
        <v>256002.0</v>
      </c>
      <c r="AA109" s="1">
        <v>7004.0</v>
      </c>
      <c r="AB109" s="1">
        <v>7404.0</v>
      </c>
      <c r="AC109" s="8">
        <v>0.0</v>
      </c>
    </row>
    <row r="110">
      <c r="A110" s="1" t="s">
        <v>116</v>
      </c>
      <c r="B110" s="1" t="s">
        <v>27</v>
      </c>
      <c r="C110" s="5">
        <f>ROUND( VLOOKUP(Z110, NPC_Raw_Data!A:D, 4)*VLOOKUP(AA110, NPC_Scaling_Values!A:C, 3)*VLOOKUP(AB110, NPC_Scaling_Values!A:C, 3),0)</f>
        <v>324</v>
      </c>
      <c r="D110" s="5">
        <f>ROUND( VLOOKUP(Z110, NPC_Raw_Data!A:E, 5) * VLOOKUP(AA110, NPC_Scaling_Values!A:D, 4) * VLOOKUP(AB110,NPC_Scaling_Values!A:D, 4) ,0)</f>
        <v>800</v>
      </c>
      <c r="E110" s="5">
        <f>ROUND( VLOOKUP(Z110, NPC_Raw_Data!A:L, 6) * VLOOKUP(AA110, NPC_Scaling_Values!A:N, 5)* VLOOKUP(AB110, NPC_Scaling_Values!A:N, 5) ,0)</f>
        <v>237</v>
      </c>
      <c r="F110" s="5">
        <f>ROUND( VLOOKUP(Z110, NPC_Raw_Data!A:L, 7) * VLOOKUP(AA110, NPC_Scaling_Values!A:N, 6) * VLOOKUP(AB110,NPC_Scaling_Values!A:N, 6) ,0)</f>
        <v>173</v>
      </c>
      <c r="G110" s="5">
        <f>ROUND( VLOOKUP(Z110, NPC_Raw_Data!A:L, 8) * VLOOKUP(AA110, NPC_Scaling_Values!A:N, 7) * VLOOKUP(AB110, NPC_Scaling_Values!A:N, 7),0)</f>
        <v>179</v>
      </c>
      <c r="H110" s="5">
        <f>ROUND( VLOOKUP(Z110, NPC_Raw_Data!A:L, 9) * VLOOKUP(AA110, NPC_Scaling_Values!A:N, 8)* VLOOKUP(AB110, NPC_Scaling_Values!A:N, 8) ,0)</f>
        <v>155</v>
      </c>
      <c r="I110" s="5">
        <v>0.0</v>
      </c>
      <c r="J110" s="5">
        <v>0.0</v>
      </c>
      <c r="K110" s="5">
        <v>0.0</v>
      </c>
      <c r="L110" s="5">
        <f>ROUND( VLOOKUP(Z110, NPC_Raw_Data!A:O, 13),0)</f>
        <v>78</v>
      </c>
      <c r="M110" s="5">
        <f>ROUND( VLOOKUP(Z110, NPC_Raw_Data!A:O, 14),0)</f>
        <v>78</v>
      </c>
      <c r="N110" s="5">
        <f>ROUND( VLOOKUP(Z110, NPC_Raw_Data!A:O, 15),0)</f>
        <v>104</v>
      </c>
      <c r="O110" s="5">
        <f>ROUND( VLOOKUP(Z110, NPC_Raw_Data!A:Q, 16) * VLOOKUP(AA110, NPC_Scaling_Values!A:N, 14)* VLOOKUP(AB110, NPC_Scaling_Values!A:N, 14),0)</f>
        <v>242</v>
      </c>
      <c r="P110" s="2">
        <f>ROUND( VLOOKUP(Z110, NPC_Raw_Data!A:Q, 17) * VLOOKUP(AA110, NPC_Scaling_Values!A:N, 14) * VLOOKUP(AB110, NPC_Scaling_Values!A:N, 14) ,0)</f>
        <v>81</v>
      </c>
      <c r="Q110" s="6">
        <f> VLOOKUP(AA110, NPC_Scaling_Values!A:N, 9) * VLOOKUP(AB110, NPC_Scaling_Values!A:N, 9)</f>
        <v>2.7875</v>
      </c>
      <c r="R110" s="1">
        <v>1.3</v>
      </c>
      <c r="S110" s="1">
        <v>20.0</v>
      </c>
      <c r="T110" s="7" t="b">
        <v>0</v>
      </c>
      <c r="U110" s="7" t="b">
        <v>0</v>
      </c>
      <c r="V110" s="7" t="b">
        <v>0</v>
      </c>
      <c r="Z110" s="1">
        <v>256003.0</v>
      </c>
      <c r="AA110" s="1">
        <v>7003.0</v>
      </c>
      <c r="AB110" s="1">
        <v>7403.0</v>
      </c>
      <c r="AC110" s="10">
        <v>7100.0</v>
      </c>
    </row>
    <row r="111">
      <c r="A111" s="1" t="s">
        <v>117</v>
      </c>
      <c r="B111" s="1" t="s">
        <v>27</v>
      </c>
      <c r="C111" s="5">
        <f>ROUND( VLOOKUP(Z111, NPC_Raw_Data!A:D, 4)*VLOOKUP(AA111, NPC_Scaling_Values!A:C, 3)*VLOOKUP(AB111, NPC_Scaling_Values!A:C, 3),0)</f>
        <v>324</v>
      </c>
      <c r="D111" s="5">
        <f>ROUND( VLOOKUP(Z111, NPC_Raw_Data!A:E, 5) * VLOOKUP(AA111, NPC_Scaling_Values!A:D, 4) * VLOOKUP(AB111,NPC_Scaling_Values!A:D, 4) ,0)</f>
        <v>1000</v>
      </c>
      <c r="E111" s="5">
        <f>ROUND( VLOOKUP(Z111, NPC_Raw_Data!A:L, 6) * VLOOKUP(AA111, NPC_Scaling_Values!A:N, 5)* VLOOKUP(AB111, NPC_Scaling_Values!A:N, 5) ,0)</f>
        <v>237</v>
      </c>
      <c r="F111" s="5">
        <f>ROUND( VLOOKUP(Z111, NPC_Raw_Data!A:L, 7) * VLOOKUP(AA111, NPC_Scaling_Values!A:N, 6) * VLOOKUP(AB111,NPC_Scaling_Values!A:N, 6) ,0)</f>
        <v>173</v>
      </c>
      <c r="G111" s="5">
        <f>ROUND( VLOOKUP(Z111, NPC_Raw_Data!A:L, 8) * VLOOKUP(AA111, NPC_Scaling_Values!A:N, 7) * VLOOKUP(AB111, NPC_Scaling_Values!A:N, 7),0)</f>
        <v>179</v>
      </c>
      <c r="H111" s="5">
        <f>ROUND( VLOOKUP(Z111, NPC_Raw_Data!A:L, 9) * VLOOKUP(AA111, NPC_Scaling_Values!A:N, 8)* VLOOKUP(AB111, NPC_Scaling_Values!A:N, 8) ,0)</f>
        <v>155</v>
      </c>
      <c r="I111" s="5">
        <v>0.0</v>
      </c>
      <c r="J111" s="5">
        <v>0.0</v>
      </c>
      <c r="K111" s="5">
        <v>0.0</v>
      </c>
      <c r="L111" s="5">
        <f>ROUND( VLOOKUP(Z111, NPC_Raw_Data!A:O, 13),0)</f>
        <v>78</v>
      </c>
      <c r="M111" s="5">
        <f>ROUND( VLOOKUP(Z111, NPC_Raw_Data!A:O, 14),0)</f>
        <v>78</v>
      </c>
      <c r="N111" s="5">
        <f>ROUND( VLOOKUP(Z111, NPC_Raw_Data!A:O, 15),0)</f>
        <v>104</v>
      </c>
      <c r="O111" s="5">
        <f>ROUND( VLOOKUP(Z111, NPC_Raw_Data!A:Q, 16) * VLOOKUP(AA111, NPC_Scaling_Values!A:N, 14)* VLOOKUP(AB111, NPC_Scaling_Values!A:N, 14),0)</f>
        <v>242</v>
      </c>
      <c r="P111" s="2">
        <f>ROUND( VLOOKUP(Z111, NPC_Raw_Data!A:Q, 17) * VLOOKUP(AA111, NPC_Scaling_Values!A:N, 14) * VLOOKUP(AB111, NPC_Scaling_Values!A:N, 14) ,0)</f>
        <v>81</v>
      </c>
      <c r="Q111" s="6">
        <f> VLOOKUP(AA111, NPC_Scaling_Values!A:N, 9) * VLOOKUP(AB111, NPC_Scaling_Values!A:N, 9)</f>
        <v>2.7875</v>
      </c>
      <c r="R111" s="1">
        <v>1.3</v>
      </c>
      <c r="S111" s="1">
        <v>20.0</v>
      </c>
      <c r="T111" s="7" t="b">
        <v>0</v>
      </c>
      <c r="U111" s="7" t="b">
        <v>0</v>
      </c>
      <c r="V111" s="7" t="b">
        <v>0</v>
      </c>
      <c r="Z111" s="1">
        <v>256004.0</v>
      </c>
      <c r="AA111" s="1">
        <v>7003.0</v>
      </c>
      <c r="AB111" s="1">
        <v>7403.0</v>
      </c>
      <c r="AC111" s="10">
        <v>7100.0</v>
      </c>
    </row>
    <row r="112">
      <c r="A112" s="1" t="s">
        <v>115</v>
      </c>
      <c r="B112" s="1" t="s">
        <v>166</v>
      </c>
      <c r="C112" s="5">
        <f>ROUND( VLOOKUP(Z112, NPC_Raw_Data!A:D, 4)*VLOOKUP(AA112, NPC_Scaling_Values!A:C, 3)*VLOOKUP(AB112, NPC_Scaling_Values!A:C, 3),0)</f>
        <v>695</v>
      </c>
      <c r="D112" s="5">
        <f>ROUND( VLOOKUP(Z112, NPC_Raw_Data!A:E, 5) * VLOOKUP(AA112, NPC_Scaling_Values!A:D, 4) * VLOOKUP(AB112,NPC_Scaling_Values!A:D, 4) ,0)</f>
        <v>1500</v>
      </c>
      <c r="E112" s="5">
        <f>ROUND( VLOOKUP(Z112, NPC_Raw_Data!A:L, 6) * VLOOKUP(AA112, NPC_Scaling_Values!A:N, 5)* VLOOKUP(AB112, NPC_Scaling_Values!A:N, 5) ,0)</f>
        <v>316</v>
      </c>
      <c r="F112" s="5">
        <f>ROUND( VLOOKUP(Z112, NPC_Raw_Data!A:L, 7) * VLOOKUP(AA112, NPC_Scaling_Values!A:N, 6) * VLOOKUP(AB112,NPC_Scaling_Values!A:N, 6) ,0)</f>
        <v>230</v>
      </c>
      <c r="G112" s="5">
        <f>ROUND( VLOOKUP(Z112, NPC_Raw_Data!A:L, 8) * VLOOKUP(AA112, NPC_Scaling_Values!A:N, 7) * VLOOKUP(AB112, NPC_Scaling_Values!A:N, 7),0)</f>
        <v>238</v>
      </c>
      <c r="H112" s="5">
        <f>ROUND( VLOOKUP(Z112, NPC_Raw_Data!A:L, 9) * VLOOKUP(AA112, NPC_Scaling_Values!A:N, 8)* VLOOKUP(AB112, NPC_Scaling_Values!A:N, 8) ,0)</f>
        <v>206</v>
      </c>
      <c r="I112" s="5">
        <v>0.0</v>
      </c>
      <c r="J112" s="5">
        <v>0.0</v>
      </c>
      <c r="K112" s="5">
        <v>0.0</v>
      </c>
      <c r="L112" s="5">
        <f>ROUND( VLOOKUP(Z112, NPC_Raw_Data!A:O, 13),0)</f>
        <v>78</v>
      </c>
      <c r="M112" s="5">
        <f>ROUND( VLOOKUP(Z112, NPC_Raw_Data!A:O, 14),0)</f>
        <v>78</v>
      </c>
      <c r="N112" s="5">
        <f>ROUND( VLOOKUP(Z112, NPC_Raw_Data!A:O, 15),0)</f>
        <v>104</v>
      </c>
      <c r="O112" s="5">
        <f>ROUND( VLOOKUP(Z112, NPC_Raw_Data!A:Q, 16) * VLOOKUP(AA112, NPC_Scaling_Values!A:N, 14)* VLOOKUP(AB112, NPC_Scaling_Values!A:N, 14),0)</f>
        <v>244</v>
      </c>
      <c r="P112" s="2">
        <f>ROUND( VLOOKUP(Z112, NPC_Raw_Data!A:Q, 17) * VLOOKUP(AA112, NPC_Scaling_Values!A:N, 14) * VLOOKUP(AB112, NPC_Scaling_Values!A:N, 14) ,0)</f>
        <v>81</v>
      </c>
      <c r="Q112" s="6">
        <f> VLOOKUP(AA112, NPC_Scaling_Values!A:N, 9) * VLOOKUP(AB112, NPC_Scaling_Values!A:N, 9)</f>
        <v>3.078</v>
      </c>
      <c r="R112" s="1">
        <v>1.3</v>
      </c>
      <c r="S112" s="1">
        <v>10.0</v>
      </c>
      <c r="T112" s="7" t="b">
        <v>0</v>
      </c>
      <c r="U112" s="7" t="b">
        <v>0</v>
      </c>
      <c r="V112" s="7" t="b">
        <v>0</v>
      </c>
      <c r="Z112" s="1">
        <v>256010.0</v>
      </c>
      <c r="AA112" s="1">
        <v>7009.0</v>
      </c>
      <c r="AB112" s="1">
        <v>7409.0</v>
      </c>
      <c r="AC112" s="8">
        <v>0.0</v>
      </c>
    </row>
    <row r="113">
      <c r="A113" s="1" t="s">
        <v>99</v>
      </c>
      <c r="B113" s="1" t="s">
        <v>166</v>
      </c>
      <c r="C113" s="5">
        <f>ROUND( VLOOKUP(Z113, NPC_Raw_Data!A:D, 4)*VLOOKUP(AA113, NPC_Scaling_Values!A:C, 3)*VLOOKUP(AB113, NPC_Scaling_Values!A:C, 3),0)</f>
        <v>245</v>
      </c>
      <c r="D113" s="5">
        <f>ROUND( VLOOKUP(Z113, NPC_Raw_Data!A:E, 5) * VLOOKUP(AA113, NPC_Scaling_Values!A:D, 4) * VLOOKUP(AB113,NPC_Scaling_Values!A:D, 4) ,0)</f>
        <v>1500</v>
      </c>
      <c r="E113" s="5">
        <f>ROUND( VLOOKUP(Z113, NPC_Raw_Data!A:L, 6) * VLOOKUP(AA113, NPC_Scaling_Values!A:N, 5)* VLOOKUP(AB113, NPC_Scaling_Values!A:N, 5) ,0)</f>
        <v>289</v>
      </c>
      <c r="F113" s="5">
        <f>ROUND( VLOOKUP(Z113, NPC_Raw_Data!A:L, 7) * VLOOKUP(AA113, NPC_Scaling_Values!A:N, 6) * VLOOKUP(AB113,NPC_Scaling_Values!A:N, 6) ,0)</f>
        <v>212</v>
      </c>
      <c r="G113" s="5">
        <f>ROUND( VLOOKUP(Z113, NPC_Raw_Data!A:L, 8) * VLOOKUP(AA113, NPC_Scaling_Values!A:N, 7) * VLOOKUP(AB113, NPC_Scaling_Values!A:N, 7),0)</f>
        <v>217</v>
      </c>
      <c r="H113" s="5">
        <f>ROUND( VLOOKUP(Z113, NPC_Raw_Data!A:L, 9) * VLOOKUP(AA113, NPC_Scaling_Values!A:N, 8)* VLOOKUP(AB113, NPC_Scaling_Values!A:N, 8) ,0)</f>
        <v>188</v>
      </c>
      <c r="I113" s="5">
        <v>0.0</v>
      </c>
      <c r="J113" s="5">
        <v>0.0</v>
      </c>
      <c r="K113" s="5">
        <v>0.0</v>
      </c>
      <c r="L113" s="5">
        <f>ROUND( VLOOKUP(Z113, NPC_Raw_Data!A:O, 13),0)</f>
        <v>78</v>
      </c>
      <c r="M113" s="5">
        <f>ROUND( VLOOKUP(Z113, NPC_Raw_Data!A:O, 14),0)</f>
        <v>78</v>
      </c>
      <c r="N113" s="5">
        <f>ROUND( VLOOKUP(Z113, NPC_Raw_Data!A:O, 15),0)</f>
        <v>104</v>
      </c>
      <c r="O113" s="5">
        <f>ROUND( VLOOKUP(Z113, NPC_Raw_Data!A:Q, 16) * VLOOKUP(AA113, NPC_Scaling_Values!A:N, 14)* VLOOKUP(AB113, NPC_Scaling_Values!A:N, 14),0)</f>
        <v>244</v>
      </c>
      <c r="P113" s="2">
        <f>ROUND( VLOOKUP(Z113, NPC_Raw_Data!A:Q, 17) * VLOOKUP(AA113, NPC_Scaling_Values!A:N, 14) * VLOOKUP(AB113, NPC_Scaling_Values!A:N, 14) ,0)</f>
        <v>81</v>
      </c>
      <c r="Q113" s="6">
        <f> VLOOKUP(AA113, NPC_Scaling_Values!A:N, 9) * VLOOKUP(AB113, NPC_Scaling_Values!A:N, 9)</f>
        <v>3.078</v>
      </c>
      <c r="R113" s="1">
        <v>1.3</v>
      </c>
      <c r="S113" s="1">
        <v>10.0</v>
      </c>
      <c r="T113" s="7" t="b">
        <v>0</v>
      </c>
      <c r="U113" s="7" t="b">
        <v>0</v>
      </c>
      <c r="V113" s="7" t="b">
        <v>0</v>
      </c>
      <c r="Z113" s="1">
        <v>256011.0</v>
      </c>
      <c r="AA113" s="1">
        <v>7009.0</v>
      </c>
      <c r="AB113" s="1">
        <v>7409.0</v>
      </c>
      <c r="AC113" s="8">
        <v>0.0</v>
      </c>
    </row>
    <row r="114">
      <c r="A114" s="1" t="s">
        <v>152</v>
      </c>
      <c r="B114" s="1" t="s">
        <v>166</v>
      </c>
      <c r="C114" s="5">
        <f>ROUND( VLOOKUP(Z114, NPC_Raw_Data!A:D, 4)*VLOOKUP(AA114, NPC_Scaling_Values!A:C, 3)*VLOOKUP(AB114, NPC_Scaling_Values!A:C, 3),0)</f>
        <v>695</v>
      </c>
      <c r="D114" s="5">
        <f>ROUND( VLOOKUP(Z114, NPC_Raw_Data!A:E, 5) * VLOOKUP(AA114, NPC_Scaling_Values!A:D, 4) * VLOOKUP(AB114,NPC_Scaling_Values!A:D, 4) ,0)</f>
        <v>1500</v>
      </c>
      <c r="E114" s="5">
        <f>ROUND( VLOOKUP(Z114, NPC_Raw_Data!A:L, 6) * VLOOKUP(AA114, NPC_Scaling_Values!A:N, 5)* VLOOKUP(AB114, NPC_Scaling_Values!A:N, 5) ,0)</f>
        <v>316</v>
      </c>
      <c r="F114" s="5">
        <f>ROUND( VLOOKUP(Z114, NPC_Raw_Data!A:L, 7) * VLOOKUP(AA114, NPC_Scaling_Values!A:N, 6) * VLOOKUP(AB114,NPC_Scaling_Values!A:N, 6) ,0)</f>
        <v>230</v>
      </c>
      <c r="G114" s="5">
        <f>ROUND( VLOOKUP(Z114, NPC_Raw_Data!A:L, 8) * VLOOKUP(AA114, NPC_Scaling_Values!A:N, 7) * VLOOKUP(AB114, NPC_Scaling_Values!A:N, 7),0)</f>
        <v>238</v>
      </c>
      <c r="H114" s="5">
        <f>ROUND( VLOOKUP(Z114, NPC_Raw_Data!A:L, 9) * VLOOKUP(AA114, NPC_Scaling_Values!A:N, 8)* VLOOKUP(AB114, NPC_Scaling_Values!A:N, 8) ,0)</f>
        <v>206</v>
      </c>
      <c r="I114" s="5">
        <v>0.0</v>
      </c>
      <c r="J114" s="5">
        <v>0.0</v>
      </c>
      <c r="K114" s="5">
        <v>0.0</v>
      </c>
      <c r="L114" s="5">
        <f>ROUND( VLOOKUP(Z114, NPC_Raw_Data!A:O, 13),0)</f>
        <v>78</v>
      </c>
      <c r="M114" s="5">
        <f>ROUND( VLOOKUP(Z114, NPC_Raw_Data!A:O, 14),0)</f>
        <v>78</v>
      </c>
      <c r="N114" s="5">
        <f>ROUND( VLOOKUP(Z114, NPC_Raw_Data!A:O, 15),0)</f>
        <v>104</v>
      </c>
      <c r="O114" s="5">
        <f>ROUND( VLOOKUP(Z114, NPC_Raw_Data!A:Q, 16) * VLOOKUP(AA114, NPC_Scaling_Values!A:N, 14)* VLOOKUP(AB114, NPC_Scaling_Values!A:N, 14),0)</f>
        <v>244</v>
      </c>
      <c r="P114" s="2">
        <f>ROUND( VLOOKUP(Z114, NPC_Raw_Data!A:Q, 17) * VLOOKUP(AA114, NPC_Scaling_Values!A:N, 14) * VLOOKUP(AB114, NPC_Scaling_Values!A:N, 14) ,0)</f>
        <v>81</v>
      </c>
      <c r="Q114" s="6">
        <f> VLOOKUP(AA114, NPC_Scaling_Values!A:N, 9) * VLOOKUP(AB114, NPC_Scaling_Values!A:N, 9)</f>
        <v>3.078</v>
      </c>
      <c r="R114" s="1">
        <v>1.3</v>
      </c>
      <c r="S114" s="1">
        <v>10.0</v>
      </c>
      <c r="T114" s="7" t="b">
        <v>0</v>
      </c>
      <c r="U114" s="7" t="b">
        <v>0</v>
      </c>
      <c r="V114" s="7" t="b">
        <v>0</v>
      </c>
      <c r="Z114" s="1">
        <v>256012.0</v>
      </c>
      <c r="AA114" s="1">
        <v>7009.0</v>
      </c>
      <c r="AB114" s="1">
        <v>7409.0</v>
      </c>
      <c r="AC114" s="8">
        <v>0.0</v>
      </c>
    </row>
    <row r="115">
      <c r="A115" s="1" t="s">
        <v>116</v>
      </c>
      <c r="B115" s="1" t="s">
        <v>166</v>
      </c>
      <c r="C115" s="5">
        <f>ROUND( VLOOKUP(Z115, NPC_Raw_Data!A:D, 4)*VLOOKUP(AA115, NPC_Scaling_Values!A:C, 3)*VLOOKUP(AB115, NPC_Scaling_Values!A:C, 3),0)</f>
        <v>695</v>
      </c>
      <c r="D115" s="5">
        <f>ROUND( VLOOKUP(Z115, NPC_Raw_Data!A:E, 5) * VLOOKUP(AA115, NPC_Scaling_Values!A:D, 4) * VLOOKUP(AB115,NPC_Scaling_Values!A:D, 4) ,0)</f>
        <v>1500</v>
      </c>
      <c r="E115" s="5">
        <f>ROUND( VLOOKUP(Z115, NPC_Raw_Data!A:L, 6) * VLOOKUP(AA115, NPC_Scaling_Values!A:N, 5)* VLOOKUP(AB115, NPC_Scaling_Values!A:N, 5) ,0)</f>
        <v>316</v>
      </c>
      <c r="F115" s="5">
        <f>ROUND( VLOOKUP(Z115, NPC_Raw_Data!A:L, 7) * VLOOKUP(AA115, NPC_Scaling_Values!A:N, 6) * VLOOKUP(AB115,NPC_Scaling_Values!A:N, 6) ,0)</f>
        <v>230</v>
      </c>
      <c r="G115" s="5">
        <f>ROUND( VLOOKUP(Z115, NPC_Raw_Data!A:L, 8) * VLOOKUP(AA115, NPC_Scaling_Values!A:N, 7) * VLOOKUP(AB115, NPC_Scaling_Values!A:N, 7),0)</f>
        <v>238</v>
      </c>
      <c r="H115" s="5">
        <f>ROUND( VLOOKUP(Z115, NPC_Raw_Data!A:L, 9) * VLOOKUP(AA115, NPC_Scaling_Values!A:N, 8)* VLOOKUP(AB115, NPC_Scaling_Values!A:N, 8) ,0)</f>
        <v>206</v>
      </c>
      <c r="I115" s="5">
        <v>0.0</v>
      </c>
      <c r="J115" s="5">
        <v>0.0</v>
      </c>
      <c r="K115" s="5">
        <v>0.0</v>
      </c>
      <c r="L115" s="5">
        <f>ROUND( VLOOKUP(Z115, NPC_Raw_Data!A:O, 13),0)</f>
        <v>78</v>
      </c>
      <c r="M115" s="5">
        <f>ROUND( VLOOKUP(Z115, NPC_Raw_Data!A:O, 14),0)</f>
        <v>78</v>
      </c>
      <c r="N115" s="5">
        <f>ROUND( VLOOKUP(Z115, NPC_Raw_Data!A:O, 15),0)</f>
        <v>104</v>
      </c>
      <c r="O115" s="5">
        <f>ROUND( VLOOKUP(Z115, NPC_Raw_Data!A:Q, 16) * VLOOKUP(AA115, NPC_Scaling_Values!A:N, 14)* VLOOKUP(AB115, NPC_Scaling_Values!A:N, 14),0)</f>
        <v>244</v>
      </c>
      <c r="P115" s="2">
        <f>ROUND( VLOOKUP(Z115, NPC_Raw_Data!A:Q, 17) * VLOOKUP(AA115, NPC_Scaling_Values!A:N, 14) * VLOOKUP(AB115, NPC_Scaling_Values!A:N, 14) ,0)</f>
        <v>81</v>
      </c>
      <c r="Q115" s="6">
        <f> VLOOKUP(AA115, NPC_Scaling_Values!A:N, 9) * VLOOKUP(AB115, NPC_Scaling_Values!A:N, 9)</f>
        <v>3.078</v>
      </c>
      <c r="R115" s="1">
        <v>1.3</v>
      </c>
      <c r="S115" s="1">
        <v>20.0</v>
      </c>
      <c r="T115" s="7" t="b">
        <v>0</v>
      </c>
      <c r="U115" s="7" t="b">
        <v>0</v>
      </c>
      <c r="V115" s="7" t="b">
        <v>0</v>
      </c>
      <c r="Z115" s="1">
        <v>256013.0</v>
      </c>
      <c r="AA115" s="1">
        <v>7009.0</v>
      </c>
      <c r="AB115" s="1">
        <v>7409.0</v>
      </c>
      <c r="AC115" s="10">
        <v>7100.0</v>
      </c>
    </row>
    <row r="116">
      <c r="A116" s="1" t="s">
        <v>117</v>
      </c>
      <c r="B116" s="1" t="s">
        <v>166</v>
      </c>
      <c r="C116" s="5">
        <f>ROUND( VLOOKUP(Z116, NPC_Raw_Data!A:D, 4)*VLOOKUP(AA116, NPC_Scaling_Values!A:C, 3)*VLOOKUP(AB116, NPC_Scaling_Values!A:C, 3),0)</f>
        <v>695</v>
      </c>
      <c r="D116" s="5">
        <f>ROUND( VLOOKUP(Z116, NPC_Raw_Data!A:E, 5) * VLOOKUP(AA116, NPC_Scaling_Values!A:D, 4) * VLOOKUP(AB116,NPC_Scaling_Values!A:D, 4) ,0)</f>
        <v>1500</v>
      </c>
      <c r="E116" s="5">
        <f>ROUND( VLOOKUP(Z116, NPC_Raw_Data!A:L, 6) * VLOOKUP(AA116, NPC_Scaling_Values!A:N, 5)* VLOOKUP(AB116, NPC_Scaling_Values!A:N, 5) ,0)</f>
        <v>316</v>
      </c>
      <c r="F116" s="5">
        <f>ROUND( VLOOKUP(Z116, NPC_Raw_Data!A:L, 7) * VLOOKUP(AA116, NPC_Scaling_Values!A:N, 6) * VLOOKUP(AB116,NPC_Scaling_Values!A:N, 6) ,0)</f>
        <v>230</v>
      </c>
      <c r="G116" s="5">
        <f>ROUND( VLOOKUP(Z116, NPC_Raw_Data!A:L, 8) * VLOOKUP(AA116, NPC_Scaling_Values!A:N, 7) * VLOOKUP(AB116, NPC_Scaling_Values!A:N, 7),0)</f>
        <v>238</v>
      </c>
      <c r="H116" s="5">
        <f>ROUND( VLOOKUP(Z116, NPC_Raw_Data!A:L, 9) * VLOOKUP(AA116, NPC_Scaling_Values!A:N, 8)* VLOOKUP(AB116, NPC_Scaling_Values!A:N, 8) ,0)</f>
        <v>206</v>
      </c>
      <c r="I116" s="5">
        <v>0.0</v>
      </c>
      <c r="J116" s="5">
        <v>0.0</v>
      </c>
      <c r="K116" s="5">
        <v>0.0</v>
      </c>
      <c r="L116" s="5">
        <f>ROUND( VLOOKUP(Z116, NPC_Raw_Data!A:O, 13),0)</f>
        <v>78</v>
      </c>
      <c r="M116" s="5">
        <f>ROUND( VLOOKUP(Z116, NPC_Raw_Data!A:O, 14),0)</f>
        <v>78</v>
      </c>
      <c r="N116" s="5">
        <f>ROUND( VLOOKUP(Z116, NPC_Raw_Data!A:O, 15),0)</f>
        <v>104</v>
      </c>
      <c r="O116" s="5">
        <f>ROUND( VLOOKUP(Z116, NPC_Raw_Data!A:Q, 16) * VLOOKUP(AA116, NPC_Scaling_Values!A:N, 14)* VLOOKUP(AB116, NPC_Scaling_Values!A:N, 14),0)</f>
        <v>244</v>
      </c>
      <c r="P116" s="2">
        <f>ROUND( VLOOKUP(Z116, NPC_Raw_Data!A:Q, 17) * VLOOKUP(AA116, NPC_Scaling_Values!A:N, 14) * VLOOKUP(AB116, NPC_Scaling_Values!A:N, 14) ,0)</f>
        <v>81</v>
      </c>
      <c r="Q116" s="6">
        <f> VLOOKUP(AA116, NPC_Scaling_Values!A:N, 9) * VLOOKUP(AB116, NPC_Scaling_Values!A:N, 9)</f>
        <v>3.078</v>
      </c>
      <c r="R116" s="1">
        <v>1.3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256014.0</v>
      </c>
      <c r="AA116" s="1">
        <v>7009.0</v>
      </c>
      <c r="AB116" s="1">
        <v>7409.0</v>
      </c>
      <c r="AC116" s="10">
        <v>7100.0</v>
      </c>
    </row>
    <row r="117">
      <c r="A117" s="1" t="s">
        <v>130</v>
      </c>
      <c r="B117" s="1" t="s">
        <v>27</v>
      </c>
      <c r="C117" s="5">
        <f>ROUND( VLOOKUP(Z117, NPC_Raw_Data!A:D, 4)*VLOOKUP(AA117, NPC_Scaling_Values!A:C, 3)*VLOOKUP(AB117, NPC_Scaling_Values!A:C, 3),0)</f>
        <v>930</v>
      </c>
      <c r="D117" s="5">
        <f>ROUND( VLOOKUP(Z117, NPC_Raw_Data!A:E, 5) * VLOOKUP(AA117, NPC_Scaling_Values!A:D, 4) * VLOOKUP(AB117,NPC_Scaling_Values!A:D, 4) ,0)</f>
        <v>4000</v>
      </c>
      <c r="E117" s="5">
        <f>ROUND( VLOOKUP(Z117, NPC_Raw_Data!A:L, 6) * VLOOKUP(AA117, NPC_Scaling_Values!A:N, 5)* VLOOKUP(AB117, NPC_Scaling_Values!A:N, 5) ,0)</f>
        <v>257</v>
      </c>
      <c r="F117" s="5">
        <f>ROUND( VLOOKUP(Z117, NPC_Raw_Data!A:L, 7) * VLOOKUP(AA117, NPC_Scaling_Values!A:N, 6) * VLOOKUP(AB117,NPC_Scaling_Values!A:N, 6) ,0)</f>
        <v>187</v>
      </c>
      <c r="G117" s="5">
        <f>ROUND( VLOOKUP(Z117, NPC_Raw_Data!A:L, 8) * VLOOKUP(AA117, NPC_Scaling_Values!A:N, 7) * VLOOKUP(AB117, NPC_Scaling_Values!A:N, 7),0)</f>
        <v>205</v>
      </c>
      <c r="H117" s="5">
        <f>ROUND( VLOOKUP(Z117, NPC_Raw_Data!A:L, 9) * VLOOKUP(AA117, NPC_Scaling_Values!A:N, 8)* VLOOKUP(AB117, NPC_Scaling_Values!A:N, 8) ,0)</f>
        <v>155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14)* VLOOKUP(AB117, NPC_Scaling_Values!A:N, 14),0)</f>
        <v>403</v>
      </c>
      <c r="P117" s="2">
        <f>ROUND( VLOOKUP(Z117, NPC_Raw_Data!A:Q, 17) * VLOOKUP(AA117, NPC_Scaling_Values!A:N, 14) * VLOOKUP(AB117, NPC_Scaling_Values!A:N, 14) ,0)</f>
        <v>81</v>
      </c>
      <c r="Q117" s="6">
        <f> VLOOKUP(AA117, NPC_Scaling_Values!A:N, 9) * VLOOKUP(AB117, NPC_Scaling_Values!A:N, 9)</f>
        <v>2.7875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257000.0</v>
      </c>
      <c r="AA117" s="1">
        <v>7003.0</v>
      </c>
      <c r="AB117" s="1">
        <v>7403.0</v>
      </c>
      <c r="AC117" s="8">
        <v>0.0</v>
      </c>
    </row>
    <row r="118">
      <c r="A118" s="1" t="s">
        <v>131</v>
      </c>
      <c r="B118" s="1" t="s">
        <v>27</v>
      </c>
      <c r="C118" s="5">
        <f>ROUND( VLOOKUP(Z118, NPC_Raw_Data!A:D, 4)*VLOOKUP(AA118, NPC_Scaling_Values!A:C, 3)*VLOOKUP(AB118, NPC_Scaling_Values!A:C, 3),0)</f>
        <v>930</v>
      </c>
      <c r="D118" s="5">
        <f>ROUND( VLOOKUP(Z118, NPC_Raw_Data!A:E, 5) * VLOOKUP(AA118, NPC_Scaling_Values!A:D, 4) * VLOOKUP(AB118,NPC_Scaling_Values!A:D, 4) ,0)</f>
        <v>4000</v>
      </c>
      <c r="E118" s="5">
        <f>ROUND( VLOOKUP(Z118, NPC_Raw_Data!A:L, 6) * VLOOKUP(AA118, NPC_Scaling_Values!A:N, 5)* VLOOKUP(AB118, NPC_Scaling_Values!A:N, 5) ,0)</f>
        <v>257</v>
      </c>
      <c r="F118" s="5">
        <f>ROUND( VLOOKUP(Z118, NPC_Raw_Data!A:L, 7) * VLOOKUP(AA118, NPC_Scaling_Values!A:N, 6) * VLOOKUP(AB118,NPC_Scaling_Values!A:N, 6) ,0)</f>
        <v>187</v>
      </c>
      <c r="G118" s="5">
        <f>ROUND( VLOOKUP(Z118, NPC_Raw_Data!A:L, 8) * VLOOKUP(AA118, NPC_Scaling_Values!A:N, 7) * VLOOKUP(AB118, NPC_Scaling_Values!A:N, 7),0)</f>
        <v>205</v>
      </c>
      <c r="H118" s="5">
        <f>ROUND( VLOOKUP(Z118, NPC_Raw_Data!A:L, 9) * VLOOKUP(AA118, NPC_Scaling_Values!A:N, 8)* VLOOKUP(AB118, NPC_Scaling_Values!A:N, 8) ,0)</f>
        <v>155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14)* VLOOKUP(AB118, NPC_Scaling_Values!A:N, 14),0)</f>
        <v>403</v>
      </c>
      <c r="P118" s="2">
        <f>ROUND( VLOOKUP(Z118, NPC_Raw_Data!A:Q, 17) * VLOOKUP(AA118, NPC_Scaling_Values!A:N, 14) * VLOOKUP(AB118, NPC_Scaling_Values!A:N, 14) ,0)</f>
        <v>81</v>
      </c>
      <c r="Q118" s="6">
        <f> VLOOKUP(AA118, NPC_Scaling_Values!A:N, 9) * VLOOKUP(AB118, NPC_Scaling_Values!A:N, 9)</f>
        <v>2.7875</v>
      </c>
      <c r="R118" s="1">
        <v>1.1</v>
      </c>
      <c r="S118" s="1">
        <v>20.0</v>
      </c>
      <c r="T118" s="7" t="b">
        <v>0</v>
      </c>
      <c r="U118" s="7" t="b">
        <v>0</v>
      </c>
      <c r="V118" s="7" t="b">
        <v>0</v>
      </c>
      <c r="Z118" s="1">
        <v>257001.0</v>
      </c>
      <c r="AA118" s="1">
        <v>7003.0</v>
      </c>
      <c r="AB118" s="1">
        <v>7403.0</v>
      </c>
      <c r="AC118" s="8">
        <v>0.0</v>
      </c>
    </row>
    <row r="119">
      <c r="A119" s="1" t="s">
        <v>132</v>
      </c>
      <c r="B119" s="1" t="s">
        <v>27</v>
      </c>
      <c r="C119" s="5">
        <f>ROUND( VLOOKUP(Z119, NPC_Raw_Data!A:D, 4)*VLOOKUP(AA119, NPC_Scaling_Values!A:C, 3)*VLOOKUP(AB119, NPC_Scaling_Values!A:C, 3),0)</f>
        <v>930</v>
      </c>
      <c r="D119" s="5">
        <f>ROUND( VLOOKUP(Z119, NPC_Raw_Data!A:E, 5) * VLOOKUP(AA119, NPC_Scaling_Values!A:D, 4) * VLOOKUP(AB119,NPC_Scaling_Values!A:D, 4) ,0)</f>
        <v>4000</v>
      </c>
      <c r="E119" s="5">
        <f>ROUND( VLOOKUP(Z119, NPC_Raw_Data!A:L, 6) * VLOOKUP(AA119, NPC_Scaling_Values!A:N, 5)* VLOOKUP(AB119, NPC_Scaling_Values!A:N, 5) ,0)</f>
        <v>257</v>
      </c>
      <c r="F119" s="5">
        <f>ROUND( VLOOKUP(Z119, NPC_Raw_Data!A:L, 7) * VLOOKUP(AA119, NPC_Scaling_Values!A:N, 6) * VLOOKUP(AB119,NPC_Scaling_Values!A:N, 6) ,0)</f>
        <v>187</v>
      </c>
      <c r="G119" s="5">
        <f>ROUND( VLOOKUP(Z119, NPC_Raw_Data!A:L, 8) * VLOOKUP(AA119, NPC_Scaling_Values!A:N, 7) * VLOOKUP(AB119, NPC_Scaling_Values!A:N, 7),0)</f>
        <v>205</v>
      </c>
      <c r="H119" s="5">
        <f>ROUND( VLOOKUP(Z119, NPC_Raw_Data!A:L, 9) * VLOOKUP(AA119, NPC_Scaling_Values!A:N, 8)* VLOOKUP(AB119, NPC_Scaling_Values!A:N, 8) ,0)</f>
        <v>155</v>
      </c>
      <c r="I119" s="5">
        <v>0.0</v>
      </c>
      <c r="J119" s="5">
        <v>0.0</v>
      </c>
      <c r="K119" s="5">
        <v>0.0</v>
      </c>
      <c r="L119" s="5">
        <f>ROUND( VLOOKUP(Z119, NPC_Raw_Data!A:O, 13),0)</f>
        <v>72</v>
      </c>
      <c r="M119" s="5">
        <f>ROUND( VLOOKUP(Z119, NPC_Raw_Data!A:O, 14),0)</f>
        <v>72</v>
      </c>
      <c r="N119" s="5">
        <f>ROUND( VLOOKUP(Z119, NPC_Raw_Data!A:O, 15),0)</f>
        <v>190</v>
      </c>
      <c r="O119" s="5">
        <f>ROUND( VLOOKUP(Z119, NPC_Raw_Data!A:Q, 16) * VLOOKUP(AA119, NPC_Scaling_Values!A:N, 14)* VLOOKUP(AB119, NPC_Scaling_Values!A:N, 14),0)</f>
        <v>403</v>
      </c>
      <c r="P119" s="2">
        <f>ROUND( VLOOKUP(Z119, NPC_Raw_Data!A:Q, 17) * VLOOKUP(AA119, NPC_Scaling_Values!A:N, 14) * VLOOKUP(AB119, NPC_Scaling_Values!A:N, 14) ,0)</f>
        <v>81</v>
      </c>
      <c r="Q119" s="6">
        <f> VLOOKUP(AA119, NPC_Scaling_Values!A:N, 9) * VLOOKUP(AB119, NPC_Scaling_Values!A:N, 9)</f>
        <v>2.7875</v>
      </c>
      <c r="R119" s="1">
        <v>1.1</v>
      </c>
      <c r="S119" s="1">
        <v>30.0</v>
      </c>
      <c r="T119" s="7" t="b">
        <v>0</v>
      </c>
      <c r="U119" s="7" t="b">
        <v>0</v>
      </c>
      <c r="V119" s="7" t="b">
        <v>0</v>
      </c>
      <c r="Z119" s="1">
        <v>257002.0</v>
      </c>
      <c r="AA119" s="1">
        <v>7003.0</v>
      </c>
      <c r="AB119" s="1">
        <v>7403.0</v>
      </c>
      <c r="AC119" s="10">
        <v>7100.0</v>
      </c>
    </row>
    <row r="120">
      <c r="A120" s="1" t="s">
        <v>130</v>
      </c>
      <c r="B120" s="1" t="s">
        <v>166</v>
      </c>
      <c r="C120" s="5">
        <f>ROUND( VLOOKUP(Z120, NPC_Raw_Data!A:D, 4)*VLOOKUP(AA120, NPC_Scaling_Values!A:C, 3)*VLOOKUP(AB120, NPC_Scaling_Values!A:C, 3),0)</f>
        <v>1135</v>
      </c>
      <c r="D120" s="5">
        <f>ROUND( VLOOKUP(Z120, NPC_Raw_Data!A:E, 5) * VLOOKUP(AA120, NPC_Scaling_Values!A:D, 4) * VLOOKUP(AB120,NPC_Scaling_Values!A:D, 4) ,0)</f>
        <v>2400</v>
      </c>
      <c r="E120" s="5">
        <f>ROUND( VLOOKUP(Z120, NPC_Raw_Data!A:L, 6) * VLOOKUP(AA120, NPC_Scaling_Values!A:N, 5)* VLOOKUP(AB120, NPC_Scaling_Values!A:N, 5) ,0)</f>
        <v>343</v>
      </c>
      <c r="F120" s="5">
        <f>ROUND( VLOOKUP(Z120, NPC_Raw_Data!A:L, 7) * VLOOKUP(AA120, NPC_Scaling_Values!A:N, 6) * VLOOKUP(AB120,NPC_Scaling_Values!A:N, 6) ,0)</f>
        <v>249</v>
      </c>
      <c r="G120" s="5">
        <f>ROUND( VLOOKUP(Z120, NPC_Raw_Data!A:L, 8) * VLOOKUP(AA120, NPC_Scaling_Values!A:N, 7) * VLOOKUP(AB120, NPC_Scaling_Values!A:N, 7),0)</f>
        <v>273</v>
      </c>
      <c r="H120" s="5">
        <f>ROUND( VLOOKUP(Z120, NPC_Raw_Data!A:L, 9) * VLOOKUP(AA120, NPC_Scaling_Values!A:N, 8)* VLOOKUP(AB120, NPC_Scaling_Values!A:N, 8) ,0)</f>
        <v>206</v>
      </c>
      <c r="I120" s="5">
        <v>0.0</v>
      </c>
      <c r="J120" s="5">
        <v>0.0</v>
      </c>
      <c r="K120" s="5">
        <v>0.0</v>
      </c>
      <c r="L120" s="5">
        <f>ROUND( VLOOKUP(Z120, NPC_Raw_Data!A:O, 13),0)</f>
        <v>72</v>
      </c>
      <c r="M120" s="5">
        <f>ROUND( VLOOKUP(Z120, NPC_Raw_Data!A:O, 14),0)</f>
        <v>72</v>
      </c>
      <c r="N120" s="5">
        <f>ROUND( VLOOKUP(Z120, NPC_Raw_Data!A:O, 15),0)</f>
        <v>190</v>
      </c>
      <c r="O120" s="5">
        <f>ROUND( VLOOKUP(Z120, NPC_Raw_Data!A:Q, 16) * VLOOKUP(AA120, NPC_Scaling_Values!A:N, 14)* VLOOKUP(AB120, NPC_Scaling_Values!A:N, 14),0)</f>
        <v>406</v>
      </c>
      <c r="P120" s="2">
        <f>ROUND( VLOOKUP(Z120, NPC_Raw_Data!A:Q, 17) * VLOOKUP(AA120, NPC_Scaling_Values!A:N, 14) * VLOOKUP(AB120, NPC_Scaling_Values!A:N, 14) ,0)</f>
        <v>81</v>
      </c>
      <c r="Q120" s="6">
        <f> VLOOKUP(AA120, NPC_Scaling_Values!A:N, 9) * VLOOKUP(AB120, NPC_Scaling_Values!A:N, 9)</f>
        <v>3.078</v>
      </c>
      <c r="R120" s="1">
        <v>1.1</v>
      </c>
      <c r="S120" s="1">
        <v>20.0</v>
      </c>
      <c r="T120" s="7" t="b">
        <v>0</v>
      </c>
      <c r="U120" s="7" t="b">
        <v>0</v>
      </c>
      <c r="V120" s="7" t="b">
        <v>0</v>
      </c>
      <c r="Z120" s="1">
        <v>257010.0</v>
      </c>
      <c r="AA120" s="1">
        <v>7009.0</v>
      </c>
      <c r="AB120" s="1">
        <v>7409.0</v>
      </c>
      <c r="AC120" s="8">
        <v>0.0</v>
      </c>
    </row>
    <row r="121">
      <c r="A121" s="1" t="s">
        <v>131</v>
      </c>
      <c r="B121" s="1" t="s">
        <v>166</v>
      </c>
      <c r="C121" s="5">
        <f>ROUND( VLOOKUP(Z121, NPC_Raw_Data!A:D, 4)*VLOOKUP(AA121, NPC_Scaling_Values!A:C, 3)*VLOOKUP(AB121, NPC_Scaling_Values!A:C, 3),0)</f>
        <v>1135</v>
      </c>
      <c r="D121" s="5">
        <f>ROUND( VLOOKUP(Z121, NPC_Raw_Data!A:E, 5) * VLOOKUP(AA121, NPC_Scaling_Values!A:D, 4) * VLOOKUP(AB121,NPC_Scaling_Values!A:D, 4) ,0)</f>
        <v>2400</v>
      </c>
      <c r="E121" s="5">
        <f>ROUND( VLOOKUP(Z121, NPC_Raw_Data!A:L, 6) * VLOOKUP(AA121, NPC_Scaling_Values!A:N, 5)* VLOOKUP(AB121, NPC_Scaling_Values!A:N, 5) ,0)</f>
        <v>343</v>
      </c>
      <c r="F121" s="5">
        <f>ROUND( VLOOKUP(Z121, NPC_Raw_Data!A:L, 7) * VLOOKUP(AA121, NPC_Scaling_Values!A:N, 6) * VLOOKUP(AB121,NPC_Scaling_Values!A:N, 6) ,0)</f>
        <v>249</v>
      </c>
      <c r="G121" s="5">
        <f>ROUND( VLOOKUP(Z121, NPC_Raw_Data!A:L, 8) * VLOOKUP(AA121, NPC_Scaling_Values!A:N, 7) * VLOOKUP(AB121, NPC_Scaling_Values!A:N, 7),0)</f>
        <v>273</v>
      </c>
      <c r="H121" s="5">
        <f>ROUND( VLOOKUP(Z121, NPC_Raw_Data!A:L, 9) * VLOOKUP(AA121, NPC_Scaling_Values!A:N, 8)* VLOOKUP(AB121, NPC_Scaling_Values!A:N, 8) ,0)</f>
        <v>206</v>
      </c>
      <c r="I121" s="5">
        <v>0.0</v>
      </c>
      <c r="J121" s="5">
        <v>0.0</v>
      </c>
      <c r="K121" s="5">
        <v>0.0</v>
      </c>
      <c r="L121" s="5">
        <f>ROUND( VLOOKUP(Z121, NPC_Raw_Data!A:O, 13),0)</f>
        <v>72</v>
      </c>
      <c r="M121" s="5">
        <f>ROUND( VLOOKUP(Z121, NPC_Raw_Data!A:O, 14),0)</f>
        <v>72</v>
      </c>
      <c r="N121" s="5">
        <f>ROUND( VLOOKUP(Z121, NPC_Raw_Data!A:O, 15),0)</f>
        <v>190</v>
      </c>
      <c r="O121" s="5">
        <f>ROUND( VLOOKUP(Z121, NPC_Raw_Data!A:Q, 16) * VLOOKUP(AA121, NPC_Scaling_Values!A:N, 14)* VLOOKUP(AB121, NPC_Scaling_Values!A:N, 14),0)</f>
        <v>406</v>
      </c>
      <c r="P121" s="2">
        <f>ROUND( VLOOKUP(Z121, NPC_Raw_Data!A:Q, 17) * VLOOKUP(AA121, NPC_Scaling_Values!A:N, 14) * VLOOKUP(AB121, NPC_Scaling_Values!A:N, 14) ,0)</f>
        <v>81</v>
      </c>
      <c r="Q121" s="6">
        <f> VLOOKUP(AA121, NPC_Scaling_Values!A:N, 9) * VLOOKUP(AB121, NPC_Scaling_Values!A:N, 9)</f>
        <v>3.078</v>
      </c>
      <c r="R121" s="1">
        <v>1.1</v>
      </c>
      <c r="S121" s="1">
        <v>20.0</v>
      </c>
      <c r="T121" s="7" t="b">
        <v>0</v>
      </c>
      <c r="U121" s="7" t="b">
        <v>0</v>
      </c>
      <c r="V121" s="7" t="b">
        <v>0</v>
      </c>
      <c r="Z121" s="1">
        <v>257011.0</v>
      </c>
      <c r="AA121" s="1">
        <v>7009.0</v>
      </c>
      <c r="AB121" s="1">
        <v>7409.0</v>
      </c>
      <c r="AC121" s="8">
        <v>0.0</v>
      </c>
    </row>
    <row r="122">
      <c r="A122" s="1" t="s">
        <v>132</v>
      </c>
      <c r="B122" s="1" t="s">
        <v>166</v>
      </c>
      <c r="C122" s="5">
        <f>ROUND( VLOOKUP(Z122, NPC_Raw_Data!A:D, 4)*VLOOKUP(AA122, NPC_Scaling_Values!A:C, 3)*VLOOKUP(AB122, NPC_Scaling_Values!A:C, 3),0)</f>
        <v>1135</v>
      </c>
      <c r="D122" s="5">
        <f>ROUND( VLOOKUP(Z122, NPC_Raw_Data!A:E, 5) * VLOOKUP(AA122, NPC_Scaling_Values!A:D, 4) * VLOOKUP(AB122,NPC_Scaling_Values!A:D, 4) ,0)</f>
        <v>2400</v>
      </c>
      <c r="E122" s="5">
        <f>ROUND( VLOOKUP(Z122, NPC_Raw_Data!A:L, 6) * VLOOKUP(AA122, NPC_Scaling_Values!A:N, 5)* VLOOKUP(AB122, NPC_Scaling_Values!A:N, 5) ,0)</f>
        <v>343</v>
      </c>
      <c r="F122" s="5">
        <f>ROUND( VLOOKUP(Z122, NPC_Raw_Data!A:L, 7) * VLOOKUP(AA122, NPC_Scaling_Values!A:N, 6) * VLOOKUP(AB122,NPC_Scaling_Values!A:N, 6) ,0)</f>
        <v>249</v>
      </c>
      <c r="G122" s="5">
        <f>ROUND( VLOOKUP(Z122, NPC_Raw_Data!A:L, 8) * VLOOKUP(AA122, NPC_Scaling_Values!A:N, 7) * VLOOKUP(AB122, NPC_Scaling_Values!A:N, 7),0)</f>
        <v>273</v>
      </c>
      <c r="H122" s="5">
        <f>ROUND( VLOOKUP(Z122, NPC_Raw_Data!A:L, 9) * VLOOKUP(AA122, NPC_Scaling_Values!A:N, 8)* VLOOKUP(AB122, NPC_Scaling_Values!A:N, 8) ,0)</f>
        <v>206</v>
      </c>
      <c r="I122" s="5">
        <v>0.0</v>
      </c>
      <c r="J122" s="5">
        <v>0.0</v>
      </c>
      <c r="K122" s="5">
        <v>0.0</v>
      </c>
      <c r="L122" s="5">
        <f>ROUND( VLOOKUP(Z122, NPC_Raw_Data!A:O, 13),0)</f>
        <v>72</v>
      </c>
      <c r="M122" s="5">
        <f>ROUND( VLOOKUP(Z122, NPC_Raw_Data!A:O, 14),0)</f>
        <v>72</v>
      </c>
      <c r="N122" s="5">
        <f>ROUND( VLOOKUP(Z122, NPC_Raw_Data!A:O, 15),0)</f>
        <v>190</v>
      </c>
      <c r="O122" s="5">
        <f>ROUND( VLOOKUP(Z122, NPC_Raw_Data!A:Q, 16) * VLOOKUP(AA122, NPC_Scaling_Values!A:N, 14)* VLOOKUP(AB122, NPC_Scaling_Values!A:N, 14),0)</f>
        <v>406</v>
      </c>
      <c r="P122" s="2">
        <f>ROUND( VLOOKUP(Z122, NPC_Raw_Data!A:Q, 17) * VLOOKUP(AA122, NPC_Scaling_Values!A:N, 14) * VLOOKUP(AB122, NPC_Scaling_Values!A:N, 14) ,0)</f>
        <v>81</v>
      </c>
      <c r="Q122" s="6">
        <f> VLOOKUP(AA122, NPC_Scaling_Values!A:N, 9) * VLOOKUP(AB122, NPC_Scaling_Values!A:N, 9)</f>
        <v>3.078</v>
      </c>
      <c r="R122" s="1">
        <v>1.1</v>
      </c>
      <c r="S122" s="1">
        <v>30.0</v>
      </c>
      <c r="T122" s="7" t="b">
        <v>0</v>
      </c>
      <c r="U122" s="7" t="b">
        <v>0</v>
      </c>
      <c r="V122" s="7" t="b">
        <v>0</v>
      </c>
      <c r="Z122" s="1">
        <v>257012.0</v>
      </c>
      <c r="AA122" s="1">
        <v>7009.0</v>
      </c>
      <c r="AB122" s="1">
        <v>7409.0</v>
      </c>
      <c r="AC122" s="10">
        <v>7100.0</v>
      </c>
    </row>
    <row r="123">
      <c r="A123" s="9" t="s">
        <v>130</v>
      </c>
      <c r="B123" s="1" t="s">
        <v>41</v>
      </c>
      <c r="C123" s="5">
        <f>ROUND( VLOOKUP(Z123, NPC_Raw_Data!A:D, 4)*VLOOKUP(AA123, NPC_Scaling_Values!A:C, 3)*VLOOKUP(AB123, NPC_Scaling_Values!A:C, 3),0)</f>
        <v>1217</v>
      </c>
      <c r="D123" s="5">
        <f>ROUND( VLOOKUP(Z123, NPC_Raw_Data!A:E, 5) * VLOOKUP(AA123, NPC_Scaling_Values!A:D, 4) * VLOOKUP(AB123,NPC_Scaling_Values!A:D, 4) ,0)</f>
        <v>2600</v>
      </c>
      <c r="E123" s="5">
        <f>ROUND( VLOOKUP(Z123, NPC_Raw_Data!A:L, 6) * VLOOKUP(AA123, NPC_Scaling_Values!A:N, 5)* VLOOKUP(AB123, NPC_Scaling_Values!A:N, 5) ,0)</f>
        <v>380</v>
      </c>
      <c r="F123" s="5">
        <f>ROUND( VLOOKUP(Z123, NPC_Raw_Data!A:L, 7) * VLOOKUP(AA123, NPC_Scaling_Values!A:N, 6) * VLOOKUP(AB123,NPC_Scaling_Values!A:N, 6) ,0)</f>
        <v>276</v>
      </c>
      <c r="G123" s="5">
        <f>ROUND( VLOOKUP(Z123, NPC_Raw_Data!A:L, 8) * VLOOKUP(AA123, NPC_Scaling_Values!A:N, 7) * VLOOKUP(AB123, NPC_Scaling_Values!A:N, 7),0)</f>
        <v>303</v>
      </c>
      <c r="H123" s="5">
        <f>ROUND( VLOOKUP(Z123, NPC_Raw_Data!A:L, 9) * VLOOKUP(AA123, NPC_Scaling_Values!A:N, 8)* VLOOKUP(AB123, NPC_Scaling_Values!A:N, 8) ,0)</f>
        <v>229</v>
      </c>
      <c r="I123" s="5">
        <v>0.0</v>
      </c>
      <c r="J123" s="5">
        <v>0.0</v>
      </c>
      <c r="K123" s="5">
        <v>0.0</v>
      </c>
      <c r="L123" s="5">
        <f>ROUND( VLOOKUP(Z123, NPC_Raw_Data!A:O, 13),0)</f>
        <v>72</v>
      </c>
      <c r="M123" s="5">
        <f>ROUND( VLOOKUP(Z123, NPC_Raw_Data!A:O, 14),0)</f>
        <v>72</v>
      </c>
      <c r="N123" s="5">
        <f>ROUND( VLOOKUP(Z123, NPC_Raw_Data!A:O, 15),0)</f>
        <v>190</v>
      </c>
      <c r="O123" s="5">
        <f>ROUND( VLOOKUP(Z123, NPC_Raw_Data!A:Q, 16) * VLOOKUP(AA123, NPC_Scaling_Values!A:N, 14)* VLOOKUP(AB123, NPC_Scaling_Values!A:N, 14),0)</f>
        <v>464</v>
      </c>
      <c r="P123" s="2">
        <f>ROUND( VLOOKUP(Z123, NPC_Raw_Data!A:Q, 17) * VLOOKUP(AA123, NPC_Scaling_Values!A:N, 14) * VLOOKUP(AB123, NPC_Scaling_Values!A:N, 14) ,0)</f>
        <v>93</v>
      </c>
      <c r="Q123" s="6">
        <f> VLOOKUP(AA123, NPC_Scaling_Values!A:N, 9) * VLOOKUP(AB123, NPC_Scaling_Values!A:N, 9)</f>
        <v>3.336</v>
      </c>
      <c r="R123" s="1">
        <v>1.1</v>
      </c>
      <c r="S123" s="1">
        <v>20.0</v>
      </c>
      <c r="T123" s="7" t="b">
        <v>0</v>
      </c>
      <c r="U123" s="7" t="b">
        <v>0</v>
      </c>
      <c r="V123" s="7" t="b">
        <v>0</v>
      </c>
      <c r="Z123" s="1">
        <v>257020.0</v>
      </c>
      <c r="AA123" s="1">
        <v>7014.0</v>
      </c>
      <c r="AB123" s="1">
        <v>7414.0</v>
      </c>
      <c r="AC123" s="8">
        <v>0.0</v>
      </c>
    </row>
    <row r="124">
      <c r="A124" s="9" t="s">
        <v>131</v>
      </c>
      <c r="B124" s="1" t="s">
        <v>41</v>
      </c>
      <c r="C124" s="5">
        <f>ROUND( VLOOKUP(Z124, NPC_Raw_Data!A:D, 4)*VLOOKUP(AA124, NPC_Scaling_Values!A:C, 3)*VLOOKUP(AB124, NPC_Scaling_Values!A:C, 3),0)</f>
        <v>1217</v>
      </c>
      <c r="D124" s="5">
        <f>ROUND( VLOOKUP(Z124, NPC_Raw_Data!A:E, 5) * VLOOKUP(AA124, NPC_Scaling_Values!A:D, 4) * VLOOKUP(AB124,NPC_Scaling_Values!A:D, 4) ,0)</f>
        <v>2600</v>
      </c>
      <c r="E124" s="5">
        <f>ROUND( VLOOKUP(Z124, NPC_Raw_Data!A:L, 6) * VLOOKUP(AA124, NPC_Scaling_Values!A:N, 5)* VLOOKUP(AB124, NPC_Scaling_Values!A:N, 5) ,0)</f>
        <v>380</v>
      </c>
      <c r="F124" s="5">
        <f>ROUND( VLOOKUP(Z124, NPC_Raw_Data!A:L, 7) * VLOOKUP(AA124, NPC_Scaling_Values!A:N, 6) * VLOOKUP(AB124,NPC_Scaling_Values!A:N, 6) ,0)</f>
        <v>276</v>
      </c>
      <c r="G124" s="5">
        <f>ROUND( VLOOKUP(Z124, NPC_Raw_Data!A:L, 8) * VLOOKUP(AA124, NPC_Scaling_Values!A:N, 7) * VLOOKUP(AB124, NPC_Scaling_Values!A:N, 7),0)</f>
        <v>303</v>
      </c>
      <c r="H124" s="5">
        <f>ROUND( VLOOKUP(Z124, NPC_Raw_Data!A:L, 9) * VLOOKUP(AA124, NPC_Scaling_Values!A:N, 8)* VLOOKUP(AB124, NPC_Scaling_Values!A:N, 8) ,0)</f>
        <v>229</v>
      </c>
      <c r="I124" s="5">
        <v>0.0</v>
      </c>
      <c r="J124" s="5">
        <v>0.0</v>
      </c>
      <c r="K124" s="5">
        <v>0.0</v>
      </c>
      <c r="L124" s="5">
        <f>ROUND( VLOOKUP(Z124, NPC_Raw_Data!A:O, 13),0)</f>
        <v>72</v>
      </c>
      <c r="M124" s="5">
        <f>ROUND( VLOOKUP(Z124, NPC_Raw_Data!A:O, 14),0)</f>
        <v>72</v>
      </c>
      <c r="N124" s="5">
        <f>ROUND( VLOOKUP(Z124, NPC_Raw_Data!A:O, 15),0)</f>
        <v>190</v>
      </c>
      <c r="O124" s="5">
        <f>ROUND( VLOOKUP(Z124, NPC_Raw_Data!A:Q, 16) * VLOOKUP(AA124, NPC_Scaling_Values!A:N, 14)* VLOOKUP(AB124, NPC_Scaling_Values!A:N, 14),0)</f>
        <v>464</v>
      </c>
      <c r="P124" s="2">
        <f>ROUND( VLOOKUP(Z124, NPC_Raw_Data!A:Q, 17) * VLOOKUP(AA124, NPC_Scaling_Values!A:N, 14) * VLOOKUP(AB124, NPC_Scaling_Values!A:N, 14) ,0)</f>
        <v>93</v>
      </c>
      <c r="Q124" s="6">
        <f> VLOOKUP(AA124, NPC_Scaling_Values!A:N, 9) * VLOOKUP(AB124, NPC_Scaling_Values!A:N, 9)</f>
        <v>3.336</v>
      </c>
      <c r="R124" s="1">
        <v>1.1</v>
      </c>
      <c r="S124" s="1">
        <v>20.0</v>
      </c>
      <c r="T124" s="7" t="b">
        <v>0</v>
      </c>
      <c r="U124" s="7" t="b">
        <v>0</v>
      </c>
      <c r="V124" s="7" t="b">
        <v>0</v>
      </c>
      <c r="Z124" s="1">
        <v>257021.0</v>
      </c>
      <c r="AA124" s="1">
        <v>7014.0</v>
      </c>
      <c r="AB124" s="1">
        <v>7414.0</v>
      </c>
      <c r="AC124" s="8">
        <v>0.0</v>
      </c>
    </row>
    <row r="125">
      <c r="A125" s="9" t="s">
        <v>282</v>
      </c>
      <c r="B125" s="1" t="s">
        <v>41</v>
      </c>
      <c r="C125" s="5">
        <f>ROUND( VLOOKUP(Z125, NPC_Raw_Data!A:D, 4)*VLOOKUP(AA125, NPC_Scaling_Values!A:C, 3)*VLOOKUP(AB125, NPC_Scaling_Values!A:C, 3),0)</f>
        <v>1217</v>
      </c>
      <c r="D125" s="5">
        <f>ROUND( VLOOKUP(Z125, NPC_Raw_Data!A:E, 5) * VLOOKUP(AA125, NPC_Scaling_Values!A:D, 4) * VLOOKUP(AB125,NPC_Scaling_Values!A:D, 4) ,0)</f>
        <v>2600</v>
      </c>
      <c r="E125" s="5">
        <f>ROUND( VLOOKUP(Z125, NPC_Raw_Data!A:L, 6) * VLOOKUP(AA125, NPC_Scaling_Values!A:N, 5)* VLOOKUP(AB125, NPC_Scaling_Values!A:N, 5) ,0)</f>
        <v>380</v>
      </c>
      <c r="F125" s="5">
        <f>ROUND( VLOOKUP(Z125, NPC_Raw_Data!A:L, 7) * VLOOKUP(AA125, NPC_Scaling_Values!A:N, 6) * VLOOKUP(AB125,NPC_Scaling_Values!A:N, 6) ,0)</f>
        <v>276</v>
      </c>
      <c r="G125" s="5">
        <f>ROUND( VLOOKUP(Z125, NPC_Raw_Data!A:L, 8) * VLOOKUP(AA125, NPC_Scaling_Values!A:N, 7) * VLOOKUP(AB125, NPC_Scaling_Values!A:N, 7),0)</f>
        <v>303</v>
      </c>
      <c r="H125" s="5">
        <f>ROUND( VLOOKUP(Z125, NPC_Raw_Data!A:L, 9) * VLOOKUP(AA125, NPC_Scaling_Values!A:N, 8)* VLOOKUP(AB125, NPC_Scaling_Values!A:N, 8) ,0)</f>
        <v>229</v>
      </c>
      <c r="I125" s="5">
        <v>0.0</v>
      </c>
      <c r="J125" s="5">
        <v>0.0</v>
      </c>
      <c r="K125" s="5">
        <v>0.0</v>
      </c>
      <c r="L125" s="5">
        <f>ROUND( VLOOKUP(Z125, NPC_Raw_Data!A:O, 13),0)</f>
        <v>72</v>
      </c>
      <c r="M125" s="5">
        <f>ROUND( VLOOKUP(Z125, NPC_Raw_Data!A:O, 14),0)</f>
        <v>72</v>
      </c>
      <c r="N125" s="5">
        <f>ROUND( VLOOKUP(Z125, NPC_Raw_Data!A:O, 15),0)</f>
        <v>190</v>
      </c>
      <c r="O125" s="5">
        <f>ROUND( VLOOKUP(Z125, NPC_Raw_Data!A:Q, 16) * VLOOKUP(AA125, NPC_Scaling_Values!A:N, 14)* VLOOKUP(AB125, NPC_Scaling_Values!A:N, 14),0)</f>
        <v>464</v>
      </c>
      <c r="P125" s="2">
        <f>ROUND( VLOOKUP(Z125, NPC_Raw_Data!A:Q, 17) * VLOOKUP(AA125, NPC_Scaling_Values!A:N, 14) * VLOOKUP(AB125, NPC_Scaling_Values!A:N, 14) ,0)</f>
        <v>93</v>
      </c>
      <c r="Q125" s="6">
        <f> VLOOKUP(AA125, NPC_Scaling_Values!A:N, 9) * VLOOKUP(AB125, NPC_Scaling_Values!A:N, 9)</f>
        <v>3.336</v>
      </c>
      <c r="R125" s="1">
        <v>1.1</v>
      </c>
      <c r="S125" s="1">
        <v>30.0</v>
      </c>
      <c r="T125" s="7" t="b">
        <v>0</v>
      </c>
      <c r="U125" s="7" t="b">
        <v>0</v>
      </c>
      <c r="V125" s="7" t="b">
        <v>0</v>
      </c>
      <c r="Z125" s="1">
        <v>257022.0</v>
      </c>
      <c r="AA125" s="1">
        <v>7014.0</v>
      </c>
      <c r="AB125" s="1">
        <v>7414.0</v>
      </c>
      <c r="AC125" s="10">
        <v>7100.0</v>
      </c>
    </row>
    <row r="126">
      <c r="A126" s="9" t="s">
        <v>75</v>
      </c>
      <c r="B126" s="1" t="s">
        <v>27</v>
      </c>
      <c r="C126" s="5">
        <f>ROUND( VLOOKUP(Z126, NPC_Raw_Data!A:D, 4)*VLOOKUP(AA126, NPC_Scaling_Values!A:C, 3)*VLOOKUP(AB126, NPC_Scaling_Values!A:C, 3),0)</f>
        <v>2664</v>
      </c>
      <c r="D126" s="5">
        <f>ROUND( VLOOKUP(Z126, NPC_Raw_Data!A:E, 5) * VLOOKUP(AA126, NPC_Scaling_Values!A:D, 4) * VLOOKUP(AB126,NPC_Scaling_Values!A:D, 4) ,0)</f>
        <v>5000</v>
      </c>
      <c r="E126" s="5">
        <f>ROUND( VLOOKUP(Z126, NPC_Raw_Data!A:L, 6) * VLOOKUP(AA126, NPC_Scaling_Values!A:N, 5)* VLOOKUP(AB126, NPC_Scaling_Values!A:N, 5) ,0)</f>
        <v>175</v>
      </c>
      <c r="F126" s="5">
        <f>ROUND( VLOOKUP(Z126, NPC_Raw_Data!A:L, 7) * VLOOKUP(AA126, NPC_Scaling_Values!A:N, 6) * VLOOKUP(AB126,NPC_Scaling_Values!A:N, 6) ,0)</f>
        <v>130</v>
      </c>
      <c r="G126" s="5">
        <f>ROUND( VLOOKUP(Z126, NPC_Raw_Data!A:L, 8) * VLOOKUP(AA126, NPC_Scaling_Values!A:N, 7) * VLOOKUP(AB126, NPC_Scaling_Values!A:N, 7),0)</f>
        <v>122</v>
      </c>
      <c r="H126" s="5">
        <f>ROUND( VLOOKUP(Z126, NPC_Raw_Data!A:L, 9) * VLOOKUP(AA126, NPC_Scaling_Values!A:N, 8)* VLOOKUP(AB126, NPC_Scaling_Values!A:N, 8) ,0)</f>
        <v>130</v>
      </c>
      <c r="I126" s="5">
        <v>-25.0</v>
      </c>
      <c r="J126" s="5">
        <v>0.0</v>
      </c>
      <c r="K126" s="5">
        <v>0.0</v>
      </c>
      <c r="L126" s="5">
        <f>ROUND( VLOOKUP(Z126, NPC_Raw_Data!A:O, 13),0)</f>
        <v>75</v>
      </c>
      <c r="M126" s="5">
        <f>ROUND( VLOOKUP(Z126, NPC_Raw_Data!A:O, 14),0)</f>
        <v>75</v>
      </c>
      <c r="N126" s="5">
        <f>ROUND( VLOOKUP(Z126, NPC_Raw_Data!A:O, 15),0)</f>
        <v>75</v>
      </c>
      <c r="O126" s="5">
        <f>ROUND( VLOOKUP(Z126, NPC_Raw_Data!A:Q, 16) * VLOOKUP(AA126, NPC_Scaling_Values!A:N, 14)* VLOOKUP(AB126, NPC_Scaling_Values!A:N, 14),0)</f>
        <v>201</v>
      </c>
      <c r="P126" s="2">
        <f>ROUND( VLOOKUP(Z126, NPC_Raw_Data!A:Q, 17) * VLOOKUP(AA126, NPC_Scaling_Values!A:N, 14) * VLOOKUP(AB126, NPC_Scaling_Values!A:N, 14) ,0)</f>
        <v>81</v>
      </c>
      <c r="Q126" s="6">
        <f> VLOOKUP(AA126, NPC_Scaling_Values!A:N, 9) * VLOOKUP(AB126, NPC_Scaling_Values!A:N, 9)</f>
        <v>2.7875</v>
      </c>
      <c r="R126" s="1">
        <v>1.5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264000.0</v>
      </c>
      <c r="AA126" s="1">
        <v>7003.0</v>
      </c>
      <c r="AB126" s="1">
        <v>7403.0</v>
      </c>
      <c r="AC126" s="8">
        <v>0.0</v>
      </c>
    </row>
    <row r="127">
      <c r="A127" s="9" t="s">
        <v>118</v>
      </c>
      <c r="B127" s="1" t="s">
        <v>48</v>
      </c>
      <c r="C127" s="5">
        <f>ROUND( VLOOKUP(Z127, NPC_Raw_Data!A:D, 4)*VLOOKUP(AA127, NPC_Scaling_Values!A:C, 3)*VLOOKUP(AB127, NPC_Scaling_Values!A:C, 3),0)</f>
        <v>835</v>
      </c>
      <c r="D127" s="5">
        <f>ROUND( VLOOKUP(Z127, NPC_Raw_Data!A:E, 5) * VLOOKUP(AA127, NPC_Scaling_Values!A:D, 4) * VLOOKUP(AB127,NPC_Scaling_Values!A:D, 4) ,0)</f>
        <v>4000</v>
      </c>
      <c r="E127" s="5">
        <f>ROUND( VLOOKUP(Z127, NPC_Raw_Data!A:L, 6) * VLOOKUP(AA127, NPC_Scaling_Values!A:N, 5)* VLOOKUP(AB127, NPC_Scaling_Values!A:N, 5) ,0)</f>
        <v>192</v>
      </c>
      <c r="F127" s="5">
        <f>ROUND( VLOOKUP(Z127, NPC_Raw_Data!A:L, 7) * VLOOKUP(AA127, NPC_Scaling_Values!A:N, 6) * VLOOKUP(AB127,NPC_Scaling_Values!A:N, 6) ,0)</f>
        <v>145</v>
      </c>
      <c r="G127" s="5">
        <f>ROUND( VLOOKUP(Z127, NPC_Raw_Data!A:L, 8) * VLOOKUP(AA127, NPC_Scaling_Values!A:N, 7) * VLOOKUP(AB127, NPC_Scaling_Values!A:N, 7),0)</f>
        <v>153</v>
      </c>
      <c r="H127" s="5">
        <f>ROUND( VLOOKUP(Z127, NPC_Raw_Data!A:L, 9) * VLOOKUP(AA127, NPC_Scaling_Values!A:N, 8)* VLOOKUP(AB127, NPC_Scaling_Values!A:N, 8) ,0)</f>
        <v>145</v>
      </c>
      <c r="I127" s="5">
        <v>0.0</v>
      </c>
      <c r="J127" s="5">
        <v>0.0</v>
      </c>
      <c r="K127" s="5">
        <v>0.0</v>
      </c>
      <c r="L127" s="5">
        <f>ROUND( VLOOKUP(Z127, NPC_Raw_Data!A:O, 13),0)</f>
        <v>94</v>
      </c>
      <c r="M127" s="5">
        <f>ROUND( VLOOKUP(Z127, NPC_Raw_Data!A:O, 14),0)</f>
        <v>94</v>
      </c>
      <c r="N127" s="5">
        <f>ROUND( VLOOKUP(Z127, NPC_Raw_Data!A:O, 15),0)</f>
        <v>69</v>
      </c>
      <c r="O127" s="5">
        <f>ROUND( VLOOKUP(Z127, NPC_Raw_Data!A:Q, 16) * VLOOKUP(AA127, NPC_Scaling_Values!A:N, 14)* VLOOKUP(AB127, NPC_Scaling_Values!A:N, 14),0)</f>
        <v>200</v>
      </c>
      <c r="P127" s="2">
        <f>ROUND( VLOOKUP(Z127, NPC_Raw_Data!A:Q, 17) * VLOOKUP(AA127, NPC_Scaling_Values!A:N, 14) * VLOOKUP(AB127, NPC_Scaling_Values!A:N, 14) ,0)</f>
        <v>80</v>
      </c>
      <c r="Q127" s="6">
        <f> VLOOKUP(AA127, NPC_Scaling_Values!A:N, 9) * VLOOKUP(AB127, NPC_Scaling_Values!A:N, 9)</f>
        <v>3.06</v>
      </c>
      <c r="R127" s="1">
        <v>1.5</v>
      </c>
      <c r="S127" s="1">
        <v>30.0</v>
      </c>
      <c r="T127" s="7" t="b">
        <v>0</v>
      </c>
      <c r="U127" s="7" t="b">
        <v>0</v>
      </c>
      <c r="V127" s="7" t="b">
        <v>0</v>
      </c>
      <c r="Z127" s="1">
        <v>265000.0</v>
      </c>
      <c r="AA127" s="1">
        <v>7007.0</v>
      </c>
      <c r="AB127" s="1">
        <v>7407.0</v>
      </c>
      <c r="AC127" s="8">
        <v>0.0</v>
      </c>
    </row>
    <row r="128">
      <c r="A128" s="1" t="s">
        <v>93</v>
      </c>
      <c r="B128" s="1" t="s">
        <v>35</v>
      </c>
      <c r="C128" s="5">
        <f>ROUND( VLOOKUP(Z128, NPC_Raw_Data!A:D, 4)*VLOOKUP(AA128, NPC_Scaling_Values!A:C, 3)*VLOOKUP(AB128, NPC_Scaling_Values!A:C, 3),0)</f>
        <v>1640</v>
      </c>
      <c r="D128" s="5">
        <f>ROUND( VLOOKUP(Z128, NPC_Raw_Data!A:E, 5) * VLOOKUP(AA128, NPC_Scaling_Values!A:D, 4) * VLOOKUP(AB128,NPC_Scaling_Values!A:D, 4) ,0)</f>
        <v>5000</v>
      </c>
      <c r="E128" s="5">
        <f>ROUND( VLOOKUP(Z128, NPC_Raw_Data!A:L, 6) * VLOOKUP(AA128, NPC_Scaling_Values!A:N, 5)* VLOOKUP(AB128, NPC_Scaling_Values!A:N, 5) ,0)</f>
        <v>208</v>
      </c>
      <c r="F128" s="5">
        <f>ROUND( VLOOKUP(Z128, NPC_Raw_Data!A:L, 7) * VLOOKUP(AA128, NPC_Scaling_Values!A:N, 6) * VLOOKUP(AB128,NPC_Scaling_Values!A:N, 6) ,0)</f>
        <v>157</v>
      </c>
      <c r="G128" s="5">
        <f>ROUND( VLOOKUP(Z128, NPC_Raw_Data!A:L, 8) * VLOOKUP(AA128, NPC_Scaling_Values!A:N, 7) * VLOOKUP(AB128, NPC_Scaling_Values!A:N, 7),0)</f>
        <v>208</v>
      </c>
      <c r="H128" s="5">
        <f>ROUND( VLOOKUP(Z128, NPC_Raw_Data!A:L, 9) * VLOOKUP(AA128, NPC_Scaling_Values!A:N, 8)* VLOOKUP(AB128, NPC_Scaling_Values!A:N, 8) ,0)</f>
        <v>157</v>
      </c>
      <c r="I128" s="5">
        <v>25.0</v>
      </c>
      <c r="J128" s="5">
        <v>-25.0</v>
      </c>
      <c r="K128" s="5">
        <v>0.0</v>
      </c>
      <c r="L128" s="5">
        <f>ROUND( VLOOKUP(Z128, NPC_Raw_Data!A:O, 13),0)</f>
        <v>76</v>
      </c>
      <c r="M128" s="5">
        <f>ROUND( VLOOKUP(Z128, NPC_Raw_Data!A:O, 14),0)</f>
        <v>76</v>
      </c>
      <c r="N128" s="5">
        <f>ROUND( VLOOKUP(Z128, NPC_Raw_Data!A:O, 15),0)</f>
        <v>72</v>
      </c>
      <c r="O128" s="5">
        <f>ROUND( VLOOKUP(Z128, NPC_Raw_Data!A:Q, 16) * VLOOKUP(AA128, NPC_Scaling_Values!A:N, 14)* VLOOKUP(AB128, NPC_Scaling_Values!A:N, 14),0)</f>
        <v>205</v>
      </c>
      <c r="P128" s="2">
        <f>ROUND( VLOOKUP(Z128, NPC_Raw_Data!A:Q, 17) * VLOOKUP(AA128, NPC_Scaling_Values!A:N, 14) * VLOOKUP(AB128, NPC_Scaling_Values!A:N, 14) ,0)</f>
        <v>82</v>
      </c>
      <c r="Q128" s="6">
        <f> VLOOKUP(AA128, NPC_Scaling_Values!A:N, 9) * VLOOKUP(AB128, NPC_Scaling_Values!A:N, 9)</f>
        <v>2.98375</v>
      </c>
      <c r="R128" s="1">
        <v>1.5</v>
      </c>
      <c r="S128" s="1">
        <v>40.0</v>
      </c>
      <c r="T128" s="7" t="b">
        <v>0</v>
      </c>
      <c r="U128" s="7" t="b">
        <v>0</v>
      </c>
      <c r="V128" s="7" t="b">
        <v>0</v>
      </c>
      <c r="Z128" s="1">
        <v>266000.0</v>
      </c>
      <c r="AA128" s="1">
        <v>7004.0</v>
      </c>
      <c r="AB128" s="1">
        <v>7404.0</v>
      </c>
      <c r="AC128" s="8">
        <v>0.0</v>
      </c>
    </row>
    <row r="129">
      <c r="A129" s="1" t="s">
        <v>94</v>
      </c>
      <c r="B129" s="1" t="s">
        <v>35</v>
      </c>
      <c r="C129" s="5">
        <f>ROUND( VLOOKUP(Z129, NPC_Raw_Data!A:D, 4)*VLOOKUP(AA129, NPC_Scaling_Values!A:C, 3)*VLOOKUP(AB129, NPC_Scaling_Values!A:C, 3),0)</f>
        <v>1640</v>
      </c>
      <c r="D129" s="5">
        <f>ROUND( VLOOKUP(Z129, NPC_Raw_Data!A:E, 5) * VLOOKUP(AA129, NPC_Scaling_Values!A:D, 4) * VLOOKUP(AB129,NPC_Scaling_Values!A:D, 4) ,0)</f>
        <v>750</v>
      </c>
      <c r="E129" s="5">
        <f>ROUND( VLOOKUP(Z129, NPC_Raw_Data!A:L, 6) * VLOOKUP(AA129, NPC_Scaling_Values!A:N, 5)* VLOOKUP(AB129, NPC_Scaling_Values!A:N, 5) ,0)</f>
        <v>208</v>
      </c>
      <c r="F129" s="5">
        <f>ROUND( VLOOKUP(Z129, NPC_Raw_Data!A:L, 7) * VLOOKUP(AA129, NPC_Scaling_Values!A:N, 6) * VLOOKUP(AB129,NPC_Scaling_Values!A:N, 6) ,0)</f>
        <v>157</v>
      </c>
      <c r="G129" s="5">
        <f>ROUND( VLOOKUP(Z129, NPC_Raw_Data!A:L, 8) * VLOOKUP(AA129, NPC_Scaling_Values!A:N, 7) * VLOOKUP(AB129, NPC_Scaling_Values!A:N, 7),0)</f>
        <v>208</v>
      </c>
      <c r="H129" s="5">
        <f>ROUND( VLOOKUP(Z129, NPC_Raw_Data!A:L, 9) * VLOOKUP(AA129, NPC_Scaling_Values!A:N, 8)* VLOOKUP(AB129, NPC_Scaling_Values!A:N, 8) ,0)</f>
        <v>157</v>
      </c>
      <c r="I129" s="5">
        <v>25.0</v>
      </c>
      <c r="J129" s="5">
        <v>-25.0</v>
      </c>
      <c r="K129" s="5">
        <v>0.0</v>
      </c>
      <c r="L129" s="5">
        <f>ROUND( VLOOKUP(Z129, NPC_Raw_Data!A:O, 13),0)</f>
        <v>76</v>
      </c>
      <c r="M129" s="5">
        <f>ROUND( VLOOKUP(Z129, NPC_Raw_Data!A:O, 14),0)</f>
        <v>76</v>
      </c>
      <c r="N129" s="5">
        <f>ROUND( VLOOKUP(Z129, NPC_Raw_Data!A:O, 15),0)</f>
        <v>72</v>
      </c>
      <c r="O129" s="5">
        <f>ROUND( VLOOKUP(Z129, NPC_Raw_Data!A:Q, 16) * VLOOKUP(AA129, NPC_Scaling_Values!A:N, 14)* VLOOKUP(AB129, NPC_Scaling_Values!A:N, 14),0)</f>
        <v>205</v>
      </c>
      <c r="P129" s="2">
        <f>ROUND( VLOOKUP(Z129, NPC_Raw_Data!A:Q, 17) * VLOOKUP(AA129, NPC_Scaling_Values!A:N, 14) * VLOOKUP(AB129, NPC_Scaling_Values!A:N, 14) ,0)</f>
        <v>82</v>
      </c>
      <c r="Q129" s="6">
        <f> VLOOKUP(AA129, NPC_Scaling_Values!A:N, 9) * VLOOKUP(AB129, NPC_Scaling_Values!A:N, 9)</f>
        <v>2.98375</v>
      </c>
      <c r="R129" s="1">
        <v>1.5</v>
      </c>
      <c r="S129" s="1">
        <v>50.0</v>
      </c>
      <c r="T129" s="7" t="b">
        <v>0</v>
      </c>
      <c r="U129" s="7" t="b">
        <v>0</v>
      </c>
      <c r="V129" s="7" t="b">
        <v>0</v>
      </c>
      <c r="Z129" s="1">
        <v>266001.0</v>
      </c>
      <c r="AA129" s="1">
        <v>7004.0</v>
      </c>
      <c r="AB129" s="1">
        <v>7404.0</v>
      </c>
      <c r="AC129" s="10">
        <v>7100.0</v>
      </c>
    </row>
    <row r="130">
      <c r="A130" s="1" t="s">
        <v>134</v>
      </c>
      <c r="B130" s="1" t="s">
        <v>49</v>
      </c>
      <c r="C130" s="5">
        <f>ROUND( VLOOKUP(Z130, NPC_Raw_Data!A:D, 4)*VLOOKUP(AA130, NPC_Scaling_Values!A:C, 3)*VLOOKUP(AB130, NPC_Scaling_Values!A:C, 3),0)</f>
        <v>469</v>
      </c>
      <c r="D130" s="5">
        <f>ROUND( VLOOKUP(Z130, NPC_Raw_Data!A:E, 5) * VLOOKUP(AA130, NPC_Scaling_Values!A:D, 4) * VLOOKUP(AB130,NPC_Scaling_Values!A:D, 4) ,0)</f>
        <v>800</v>
      </c>
      <c r="E130" s="5">
        <f>ROUND( VLOOKUP(Z130, NPC_Raw_Data!A:L, 6) * VLOOKUP(AA130, NPC_Scaling_Values!A:N, 5)* VLOOKUP(AB130, NPC_Scaling_Values!A:N, 5) ,0)</f>
        <v>214</v>
      </c>
      <c r="F130" s="5">
        <f>ROUND( VLOOKUP(Z130, NPC_Raw_Data!A:L, 7) * VLOOKUP(AA130, NPC_Scaling_Values!A:N, 6) * VLOOKUP(AB130,NPC_Scaling_Values!A:N, 6) ,0)</f>
        <v>161</v>
      </c>
      <c r="G130" s="5">
        <f>ROUND( VLOOKUP(Z130, NPC_Raw_Data!A:L, 8) * VLOOKUP(AA130, NPC_Scaling_Values!A:N, 7) * VLOOKUP(AB130, NPC_Scaling_Values!A:N, 7),0)</f>
        <v>108</v>
      </c>
      <c r="H130" s="5">
        <f>ROUND( VLOOKUP(Z130, NPC_Raw_Data!A:L, 9) * VLOOKUP(AA130, NPC_Scaling_Values!A:N, 8)* VLOOKUP(AB130, NPC_Scaling_Values!A:N, 8) ,0)</f>
        <v>427</v>
      </c>
      <c r="I130" s="5">
        <v>0.0</v>
      </c>
      <c r="J130" s="5">
        <v>0.0</v>
      </c>
      <c r="K130" s="5">
        <v>0.0</v>
      </c>
      <c r="L130" s="5">
        <f>ROUND( VLOOKUP(Z130, NPC_Raw_Data!A:O, 13),0)</f>
        <v>999</v>
      </c>
      <c r="M130" s="5">
        <f>ROUND( VLOOKUP(Z130, NPC_Raw_Data!A:O, 14),0)</f>
        <v>999</v>
      </c>
      <c r="N130" s="5">
        <f>ROUND( VLOOKUP(Z130, NPC_Raw_Data!A:O, 15),0)</f>
        <v>999</v>
      </c>
      <c r="O130" s="5">
        <f>ROUND( VLOOKUP(Z130, NPC_Raw_Data!A:Q, 16) * VLOOKUP(AA130, NPC_Scaling_Values!A:N, 14)* VLOOKUP(AB130, NPC_Scaling_Values!A:N, 14),0)</f>
        <v>200</v>
      </c>
      <c r="P130" s="2">
        <f>ROUND( VLOOKUP(Z130, NPC_Raw_Data!A:Q, 17) * VLOOKUP(AA130, NPC_Scaling_Values!A:N, 14) * VLOOKUP(AB130, NPC_Scaling_Values!A:N, 14) ,0)</f>
        <v>80</v>
      </c>
      <c r="Q130" s="6">
        <f> VLOOKUP(AA130, NPC_Scaling_Values!A:N, 9) * VLOOKUP(AB130, NPC_Scaling_Values!A:N, 9)</f>
        <v>3.06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267000.0</v>
      </c>
      <c r="AA130" s="1">
        <v>7007.0</v>
      </c>
      <c r="AB130" s="1">
        <v>7407.0</v>
      </c>
      <c r="AC130" s="8">
        <v>0.0</v>
      </c>
    </row>
    <row r="131">
      <c r="A131" s="1" t="s">
        <v>136</v>
      </c>
      <c r="B131" s="1" t="s">
        <v>49</v>
      </c>
      <c r="C131" s="5">
        <f>ROUND( VLOOKUP(Z131, NPC_Raw_Data!A:D, 4)*VLOOKUP(AA131, NPC_Scaling_Values!A:C, 3)*VLOOKUP(AB131, NPC_Scaling_Values!A:C, 3),0)</f>
        <v>590</v>
      </c>
      <c r="D131" s="5">
        <f>ROUND( VLOOKUP(Z131, NPC_Raw_Data!A:E, 5) * VLOOKUP(AA131, NPC_Scaling_Values!A:D, 4) * VLOOKUP(AB131,NPC_Scaling_Values!A:D, 4) ,0)</f>
        <v>1600</v>
      </c>
      <c r="E131" s="5">
        <f>ROUND( VLOOKUP(Z131, NPC_Raw_Data!A:L, 6) * VLOOKUP(AA131, NPC_Scaling_Values!A:N, 5)* VLOOKUP(AB131, NPC_Scaling_Values!A:N, 5) ,0)</f>
        <v>219</v>
      </c>
      <c r="F131" s="5">
        <f>ROUND( VLOOKUP(Z131, NPC_Raw_Data!A:L, 7) * VLOOKUP(AA131, NPC_Scaling_Values!A:N, 6) * VLOOKUP(AB131,NPC_Scaling_Values!A:N, 6) ,0)</f>
        <v>163</v>
      </c>
      <c r="G131" s="5">
        <f>ROUND( VLOOKUP(Z131, NPC_Raw_Data!A:L, 8) * VLOOKUP(AA131, NPC_Scaling_Values!A:N, 7) * VLOOKUP(AB131, NPC_Scaling_Values!A:N, 7),0)</f>
        <v>111</v>
      </c>
      <c r="H131" s="5">
        <f>ROUND( VLOOKUP(Z131, NPC_Raw_Data!A:L, 9) * VLOOKUP(AA131, NPC_Scaling_Values!A:N, 8)* VLOOKUP(AB131, NPC_Scaling_Values!A:N, 8) ,0)</f>
        <v>438</v>
      </c>
      <c r="I131" s="5">
        <v>0.0</v>
      </c>
      <c r="J131" s="5">
        <v>0.0</v>
      </c>
      <c r="K131" s="5">
        <v>0.0</v>
      </c>
      <c r="L131" s="5">
        <f>ROUND( VLOOKUP(Z131, NPC_Raw_Data!A:O, 13),0)</f>
        <v>999</v>
      </c>
      <c r="M131" s="5">
        <f>ROUND( VLOOKUP(Z131, NPC_Raw_Data!A:O, 14),0)</f>
        <v>999</v>
      </c>
      <c r="N131" s="5">
        <f>ROUND( VLOOKUP(Z131, NPC_Raw_Data!A:O, 15),0)</f>
        <v>999</v>
      </c>
      <c r="O131" s="5">
        <f>ROUND( VLOOKUP(Z131, NPC_Raw_Data!A:Q, 16) * VLOOKUP(AA131, NPC_Scaling_Values!A:N, 14)* VLOOKUP(AB131, NPC_Scaling_Values!A:N, 14),0)</f>
        <v>200</v>
      </c>
      <c r="P131" s="2">
        <f>ROUND( VLOOKUP(Z131, NPC_Raw_Data!A:Q, 17) * VLOOKUP(AA131, NPC_Scaling_Values!A:N, 14) * VLOOKUP(AB131, NPC_Scaling_Values!A:N, 14) ,0)</f>
        <v>80</v>
      </c>
      <c r="Q131" s="6">
        <f> VLOOKUP(AA131, NPC_Scaling_Values!A:N, 9) * VLOOKUP(AB131, NPC_Scaling_Values!A:N, 9)</f>
        <v>3.06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268000.0</v>
      </c>
      <c r="AA131" s="1">
        <v>7007.0</v>
      </c>
      <c r="AB131" s="1">
        <v>7407.0</v>
      </c>
      <c r="AC131" s="8">
        <v>0.0</v>
      </c>
    </row>
    <row r="132">
      <c r="A132" s="9" t="s">
        <v>276</v>
      </c>
      <c r="B132" s="1" t="s">
        <v>166</v>
      </c>
      <c r="C132" s="5">
        <f>ROUND( VLOOKUP(Z132, NPC_Raw_Data!A:D, 4)*VLOOKUP(AA132, NPC_Scaling_Values!A:C, 3)*VLOOKUP(AB132, NPC_Scaling_Values!A:C, 3),0)</f>
        <v>787</v>
      </c>
      <c r="D132" s="5">
        <f>ROUND( VLOOKUP(Z132, NPC_Raw_Data!A:E, 5) * VLOOKUP(AA132, NPC_Scaling_Values!A:D, 4) * VLOOKUP(AB132,NPC_Scaling_Values!A:D, 4) ,0)</f>
        <v>1500</v>
      </c>
      <c r="E132" s="5">
        <f>ROUND( VLOOKUP(Z132, NPC_Raw_Data!A:L, 6) * VLOOKUP(AA132, NPC_Scaling_Values!A:N, 5)* VLOOKUP(AB132, NPC_Scaling_Values!A:N, 5) ,0)</f>
        <v>413</v>
      </c>
      <c r="F132" s="5">
        <f>ROUND( VLOOKUP(Z132, NPC_Raw_Data!A:L, 7) * VLOOKUP(AA132, NPC_Scaling_Values!A:N, 6) * VLOOKUP(AB132,NPC_Scaling_Values!A:N, 6) ,0)</f>
        <v>212</v>
      </c>
      <c r="G132" s="5">
        <f>ROUND( VLOOKUP(Z132, NPC_Raw_Data!A:L, 8) * VLOOKUP(AA132, NPC_Scaling_Values!A:N, 7) * VLOOKUP(AB132, NPC_Scaling_Values!A:N, 7),0)</f>
        <v>185</v>
      </c>
      <c r="H132" s="5">
        <f>ROUND( VLOOKUP(Z132, NPC_Raw_Data!A:L, 9) * VLOOKUP(AA132, NPC_Scaling_Values!A:N, 8)* VLOOKUP(AB132, NPC_Scaling_Values!A:N, 8) ,0)</f>
        <v>177</v>
      </c>
      <c r="I132" s="5">
        <v>0.0</v>
      </c>
      <c r="J132" s="5">
        <v>0.0</v>
      </c>
      <c r="K132" s="5">
        <v>0.0</v>
      </c>
      <c r="L132" s="5">
        <f>ROUND( VLOOKUP(Z132, NPC_Raw_Data!A:O, 13),0)</f>
        <v>145</v>
      </c>
      <c r="M132" s="5">
        <f>ROUND( VLOOKUP(Z132, NPC_Raw_Data!A:O, 14),0)</f>
        <v>145</v>
      </c>
      <c r="N132" s="5">
        <f>ROUND( VLOOKUP(Z132, NPC_Raw_Data!A:O, 15),0)</f>
        <v>74</v>
      </c>
      <c r="O132" s="5">
        <f>ROUND( VLOOKUP(Z132, NPC_Raw_Data!A:Q, 16) * VLOOKUP(AA132, NPC_Scaling_Values!A:N, 14)* VLOOKUP(AB132, NPC_Scaling_Values!A:N, 14),0)</f>
        <v>203</v>
      </c>
      <c r="P132" s="2">
        <f>ROUND( VLOOKUP(Z132, NPC_Raw_Data!A:Q, 17) * VLOOKUP(AA132, NPC_Scaling_Values!A:N, 14) * VLOOKUP(AB132, NPC_Scaling_Values!A:N, 14) ,0)</f>
        <v>81</v>
      </c>
      <c r="Q132" s="6">
        <f> VLOOKUP(AA132, NPC_Scaling_Values!A:N, 9) * VLOOKUP(AB132, NPC_Scaling_Values!A:N, 9)</f>
        <v>3.078</v>
      </c>
      <c r="R132" s="1">
        <v>1.5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269000.0</v>
      </c>
      <c r="AA132" s="1">
        <v>7009.0</v>
      </c>
      <c r="AB132" s="1">
        <v>7409.0</v>
      </c>
      <c r="AC132" s="8">
        <v>0.0</v>
      </c>
    </row>
    <row r="133">
      <c r="A133" s="9" t="s">
        <v>305</v>
      </c>
      <c r="B133" s="1" t="s">
        <v>30</v>
      </c>
      <c r="C133" s="5">
        <f>ROUND( VLOOKUP(Z133, NPC_Raw_Data!A:D, 4)*VLOOKUP(AA133, NPC_Scaling_Values!A:C, 3)*VLOOKUP(AB133, NPC_Scaling_Values!A:C, 3),0)</f>
        <v>4</v>
      </c>
      <c r="D133" s="5">
        <f>ROUND( VLOOKUP(Z133, NPC_Raw_Data!A:E, 5) * VLOOKUP(AA133, NPC_Scaling_Values!A:D, 4) * VLOOKUP(AB133,NPC_Scaling_Values!A:D, 4) ,0)</f>
        <v>1000</v>
      </c>
      <c r="E133" s="5">
        <f>ROUND( VLOOKUP(Z133, NPC_Raw_Data!A:L, 6) * VLOOKUP(AA133, NPC_Scaling_Values!A:N, 5)* VLOOKUP(AB133, NPC_Scaling_Values!A:N, 5) ,0)</f>
        <v>457</v>
      </c>
      <c r="F133" s="5">
        <f>ROUND( VLOOKUP(Z133, NPC_Raw_Data!A:L, 7) * VLOOKUP(AA133, NPC_Scaling_Values!A:N, 6) * VLOOKUP(AB133,NPC_Scaling_Values!A:N, 6) ,0)</f>
        <v>244</v>
      </c>
      <c r="G133" s="5">
        <f>ROUND( VLOOKUP(Z133, NPC_Raw_Data!A:L, 8) * VLOOKUP(AA133, NPC_Scaling_Values!A:N, 7) * VLOOKUP(AB133, NPC_Scaling_Values!A:N, 7),0)</f>
        <v>205</v>
      </c>
      <c r="H133" s="5">
        <f>ROUND( VLOOKUP(Z133, NPC_Raw_Data!A:L, 9) * VLOOKUP(AA133, NPC_Scaling_Values!A:N, 8)* VLOOKUP(AB133, NPC_Scaling_Values!A:N, 8) ,0)</f>
        <v>196</v>
      </c>
      <c r="I133" s="5">
        <v>0.0</v>
      </c>
      <c r="J133" s="5">
        <v>0.0</v>
      </c>
      <c r="K133" s="5">
        <v>0.0</v>
      </c>
      <c r="L133" s="5">
        <f>ROUND( VLOOKUP(Z133, NPC_Raw_Data!A:O, 13),0)</f>
        <v>145</v>
      </c>
      <c r="M133" s="5">
        <f>ROUND( VLOOKUP(Z133, NPC_Raw_Data!A:O, 14),0)</f>
        <v>145</v>
      </c>
      <c r="N133" s="5">
        <f>ROUND( VLOOKUP(Z133, NPC_Raw_Data!A:O, 15),0)</f>
        <v>74</v>
      </c>
      <c r="O133" s="5">
        <f>ROUND( VLOOKUP(Z133, NPC_Raw_Data!A:Q, 16) * VLOOKUP(AA133, NPC_Scaling_Values!A:N, 14)* VLOOKUP(AB133, NPC_Scaling_Values!A:N, 14),0)</f>
        <v>232</v>
      </c>
      <c r="P133" s="2">
        <f>ROUND( VLOOKUP(Z133, NPC_Raw_Data!A:Q, 17) * VLOOKUP(AA133, NPC_Scaling_Values!A:N, 14) * VLOOKUP(AB133, NPC_Scaling_Values!A:N, 14) ,0)</f>
        <v>93</v>
      </c>
      <c r="Q133" s="6">
        <f> VLOOKUP(AA133, NPC_Scaling_Values!A:N, 9) * VLOOKUP(AB133, NPC_Scaling_Values!A:N, 9)</f>
        <v>3.336</v>
      </c>
      <c r="R133" s="1">
        <v>1.5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269001.0</v>
      </c>
      <c r="AA133" s="1">
        <v>7014.0</v>
      </c>
      <c r="AB133" s="1">
        <v>7414.0</v>
      </c>
      <c r="AC133" s="8">
        <v>0.0</v>
      </c>
    </row>
    <row r="134">
      <c r="A134" s="9" t="s">
        <v>276</v>
      </c>
      <c r="B134" s="1" t="s">
        <v>30</v>
      </c>
      <c r="C134" s="5">
        <f>ROUND( VLOOKUP(Z134, NPC_Raw_Data!A:D, 4)*VLOOKUP(AA134, NPC_Scaling_Values!A:C, 3)*VLOOKUP(AB134, NPC_Scaling_Values!A:C, 3),0)</f>
        <v>844</v>
      </c>
      <c r="D134" s="5">
        <f>ROUND( VLOOKUP(Z134, NPC_Raw_Data!A:E, 5) * VLOOKUP(AA134, NPC_Scaling_Values!A:D, 4) * VLOOKUP(AB134,NPC_Scaling_Values!A:D, 4) ,0)</f>
        <v>1000</v>
      </c>
      <c r="E134" s="5">
        <f>ROUND( VLOOKUP(Z134, NPC_Raw_Data!A:L, 6) * VLOOKUP(AA134, NPC_Scaling_Values!A:N, 5)* VLOOKUP(AB134, NPC_Scaling_Values!A:N, 5) ,0)</f>
        <v>457</v>
      </c>
      <c r="F134" s="5">
        <f>ROUND( VLOOKUP(Z134, NPC_Raw_Data!A:L, 7) * VLOOKUP(AA134, NPC_Scaling_Values!A:N, 6) * VLOOKUP(AB134,NPC_Scaling_Values!A:N, 6) ,0)</f>
        <v>244</v>
      </c>
      <c r="G134" s="5">
        <f>ROUND( VLOOKUP(Z134, NPC_Raw_Data!A:L, 8) * VLOOKUP(AA134, NPC_Scaling_Values!A:N, 7) * VLOOKUP(AB134, NPC_Scaling_Values!A:N, 7),0)</f>
        <v>205</v>
      </c>
      <c r="H134" s="5">
        <f>ROUND( VLOOKUP(Z134, NPC_Raw_Data!A:L, 9) * VLOOKUP(AA134, NPC_Scaling_Values!A:N, 8)* VLOOKUP(AB134, NPC_Scaling_Values!A:N, 8) ,0)</f>
        <v>196</v>
      </c>
      <c r="I134" s="5">
        <v>0.0</v>
      </c>
      <c r="J134" s="5">
        <v>0.0</v>
      </c>
      <c r="K134" s="5">
        <v>0.0</v>
      </c>
      <c r="L134" s="5">
        <f>ROUND( VLOOKUP(Z134, NPC_Raw_Data!A:O, 13),0)</f>
        <v>145</v>
      </c>
      <c r="M134" s="5">
        <f>ROUND( VLOOKUP(Z134, NPC_Raw_Data!A:O, 14),0)</f>
        <v>145</v>
      </c>
      <c r="N134" s="5">
        <f>ROUND( VLOOKUP(Z134, NPC_Raw_Data!A:O, 15),0)</f>
        <v>74</v>
      </c>
      <c r="O134" s="5">
        <f>ROUND( VLOOKUP(Z134, NPC_Raw_Data!A:Q, 16) * VLOOKUP(AA134, NPC_Scaling_Values!A:N, 14)* VLOOKUP(AB134, NPC_Scaling_Values!A:N, 14),0)</f>
        <v>232</v>
      </c>
      <c r="P134" s="2">
        <f>ROUND( VLOOKUP(Z134, NPC_Raw_Data!A:Q, 17) * VLOOKUP(AA134, NPC_Scaling_Values!A:N, 14) * VLOOKUP(AB134, NPC_Scaling_Values!A:N, 14) ,0)</f>
        <v>93</v>
      </c>
      <c r="Q134" s="6">
        <f> VLOOKUP(AA134, NPC_Scaling_Values!A:N, 9) * VLOOKUP(AB134, NPC_Scaling_Values!A:N, 9)</f>
        <v>3.336</v>
      </c>
      <c r="R134" s="1">
        <v>1.5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269002.0</v>
      </c>
      <c r="AA134" s="1">
        <v>7014.0</v>
      </c>
      <c r="AB134" s="1">
        <v>7414.0</v>
      </c>
      <c r="AC134" s="8">
        <v>0.0</v>
      </c>
    </row>
    <row r="135">
      <c r="A135" s="9" t="s">
        <v>291</v>
      </c>
      <c r="B135" s="1" t="s">
        <v>166</v>
      </c>
      <c r="C135" s="5">
        <f>ROUND( VLOOKUP(Z135, NPC_Raw_Data!A:D, 4)*VLOOKUP(AA135, NPC_Scaling_Values!A:C, 3)*VLOOKUP(AB135, NPC_Scaling_Values!A:C, 3),0)</f>
        <v>799</v>
      </c>
      <c r="D135" s="5">
        <f>ROUND( VLOOKUP(Z135, NPC_Raw_Data!A:E, 5) * VLOOKUP(AA135, NPC_Scaling_Values!A:D, 4) * VLOOKUP(AB135,NPC_Scaling_Values!A:D, 4) ,0)</f>
        <v>1500</v>
      </c>
      <c r="E135" s="5">
        <f>ROUND( VLOOKUP(Z135, NPC_Raw_Data!A:L, 6) * VLOOKUP(AA135, NPC_Scaling_Values!A:N, 5)* VLOOKUP(AB135, NPC_Scaling_Values!A:N, 5) ,0)</f>
        <v>428</v>
      </c>
      <c r="F135" s="5">
        <f>ROUND( VLOOKUP(Z135, NPC_Raw_Data!A:L, 7) * VLOOKUP(AA135, NPC_Scaling_Values!A:N, 6) * VLOOKUP(AB135,NPC_Scaling_Values!A:N, 6) ,0)</f>
        <v>220</v>
      </c>
      <c r="G135" s="5">
        <f>ROUND( VLOOKUP(Z135, NPC_Raw_Data!A:L, 8) * VLOOKUP(AA135, NPC_Scaling_Values!A:N, 7) * VLOOKUP(AB135, NPC_Scaling_Values!A:N, 7),0)</f>
        <v>192</v>
      </c>
      <c r="H135" s="5">
        <f>ROUND( VLOOKUP(Z135, NPC_Raw_Data!A:L, 9) * VLOOKUP(AA135, NPC_Scaling_Values!A:N, 8)* VLOOKUP(AB135, NPC_Scaling_Values!A:N, 8) ,0)</f>
        <v>184</v>
      </c>
      <c r="I135" s="5">
        <v>0.0</v>
      </c>
      <c r="J135" s="5">
        <v>0.0</v>
      </c>
      <c r="K135" s="5">
        <v>0.0</v>
      </c>
      <c r="L135" s="5">
        <f>ROUND( VLOOKUP(Z135, NPC_Raw_Data!A:O, 13),0)</f>
        <v>145</v>
      </c>
      <c r="M135" s="5">
        <f>ROUND( VLOOKUP(Z135, NPC_Raw_Data!A:O, 14),0)</f>
        <v>145</v>
      </c>
      <c r="N135" s="5">
        <f>ROUND( VLOOKUP(Z135, NPC_Raw_Data!A:O, 15),0)</f>
        <v>74</v>
      </c>
      <c r="O135" s="5">
        <f>ROUND( VLOOKUP(Z135, NPC_Raw_Data!A:Q, 16) * VLOOKUP(AA135, NPC_Scaling_Values!A:N, 14)* VLOOKUP(AB135, NPC_Scaling_Values!A:N, 14),0)</f>
        <v>212</v>
      </c>
      <c r="P135" s="2">
        <f>ROUND( VLOOKUP(Z135, NPC_Raw_Data!A:Q, 17) * VLOOKUP(AA135, NPC_Scaling_Values!A:N, 14) * VLOOKUP(AB135, NPC_Scaling_Values!A:N, 14) ,0)</f>
        <v>85</v>
      </c>
      <c r="Q135" s="6">
        <f> VLOOKUP(AA135, NPC_Scaling_Values!A:N, 9) * VLOOKUP(AB135, NPC_Scaling_Values!A:N, 9)</f>
        <v>3.171</v>
      </c>
      <c r="R135" s="1">
        <v>1.5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269003.0</v>
      </c>
      <c r="AA135" s="1">
        <v>7011.0</v>
      </c>
      <c r="AB135" s="1">
        <v>7411.0</v>
      </c>
      <c r="AC135" s="8">
        <v>0.0</v>
      </c>
    </row>
    <row r="136">
      <c r="A136" s="9" t="s">
        <v>277</v>
      </c>
      <c r="B136" s="1" t="s">
        <v>166</v>
      </c>
      <c r="C136" s="5">
        <f>ROUND( VLOOKUP(Z136, NPC_Raw_Data!A:D, 4)*VLOOKUP(AA136, NPC_Scaling_Values!A:C, 3)*VLOOKUP(AB136, NPC_Scaling_Values!A:C, 3),0)</f>
        <v>787</v>
      </c>
      <c r="D136" s="5">
        <f>ROUND( VLOOKUP(Z136, NPC_Raw_Data!A:E, 5) * VLOOKUP(AA136, NPC_Scaling_Values!A:D, 4) * VLOOKUP(AB136,NPC_Scaling_Values!A:D, 4) ,0)</f>
        <v>1500</v>
      </c>
      <c r="E136" s="5">
        <f>ROUND( VLOOKUP(Z136, NPC_Raw_Data!A:L, 6) * VLOOKUP(AA136, NPC_Scaling_Values!A:N, 5)* VLOOKUP(AB136, NPC_Scaling_Values!A:N, 5) ,0)</f>
        <v>413</v>
      </c>
      <c r="F136" s="5">
        <f>ROUND( VLOOKUP(Z136, NPC_Raw_Data!A:L, 7) * VLOOKUP(AA136, NPC_Scaling_Values!A:N, 6) * VLOOKUP(AB136,NPC_Scaling_Values!A:N, 6) ,0)</f>
        <v>212</v>
      </c>
      <c r="G136" s="5">
        <f>ROUND( VLOOKUP(Z136, NPC_Raw_Data!A:L, 8) * VLOOKUP(AA136, NPC_Scaling_Values!A:N, 7) * VLOOKUP(AB136, NPC_Scaling_Values!A:N, 7),0)</f>
        <v>185</v>
      </c>
      <c r="H136" s="5">
        <f>ROUND( VLOOKUP(Z136, NPC_Raw_Data!A:L, 9) * VLOOKUP(AA136, NPC_Scaling_Values!A:N, 8)* VLOOKUP(AB136, NPC_Scaling_Values!A:N, 8) ,0)</f>
        <v>177</v>
      </c>
      <c r="I136" s="5">
        <v>0.0</v>
      </c>
      <c r="J136" s="5">
        <v>0.0</v>
      </c>
      <c r="K136" s="5">
        <v>0.0</v>
      </c>
      <c r="L136" s="5">
        <f>ROUND( VLOOKUP(Z136, NPC_Raw_Data!A:O, 13),0)</f>
        <v>145</v>
      </c>
      <c r="M136" s="5">
        <f>ROUND( VLOOKUP(Z136, NPC_Raw_Data!A:O, 14),0)</f>
        <v>145</v>
      </c>
      <c r="N136" s="5">
        <f>ROUND( VLOOKUP(Z136, NPC_Raw_Data!A:O, 15),0)</f>
        <v>74</v>
      </c>
      <c r="O136" s="5">
        <f>ROUND( VLOOKUP(Z136, NPC_Raw_Data!A:Q, 16) * VLOOKUP(AA136, NPC_Scaling_Values!A:N, 14)* VLOOKUP(AB136, NPC_Scaling_Values!A:N, 14),0)</f>
        <v>203</v>
      </c>
      <c r="P136" s="2">
        <f>ROUND( VLOOKUP(Z136, NPC_Raw_Data!A:Q, 17) * VLOOKUP(AA136, NPC_Scaling_Values!A:N, 14) * VLOOKUP(AB136, NPC_Scaling_Values!A:N, 14) ,0)</f>
        <v>81</v>
      </c>
      <c r="Q136" s="6">
        <f> VLOOKUP(AA136, NPC_Scaling_Values!A:N, 9) * VLOOKUP(AB136, NPC_Scaling_Values!A:N, 9)</f>
        <v>3.078</v>
      </c>
      <c r="R136" s="1">
        <v>1.5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269004.0</v>
      </c>
      <c r="AA136" s="1">
        <v>7009.0</v>
      </c>
      <c r="AB136" s="1">
        <v>7409.0</v>
      </c>
      <c r="AC136" s="10">
        <v>7100.0</v>
      </c>
    </row>
    <row r="137">
      <c r="A137" s="9" t="s">
        <v>268</v>
      </c>
      <c r="B137" s="1" t="s">
        <v>166</v>
      </c>
      <c r="C137" s="5">
        <f>ROUND( VLOOKUP(Z137, NPC_Raw_Data!A:D, 4)*VLOOKUP(AA137, NPC_Scaling_Values!A:C, 3)*VLOOKUP(AB137, NPC_Scaling_Values!A:C, 3),0)</f>
        <v>531</v>
      </c>
      <c r="D137" s="5">
        <f>ROUND( VLOOKUP(Z137, NPC_Raw_Data!A:E, 5) * VLOOKUP(AA137, NPC_Scaling_Values!A:D, 4) * VLOOKUP(AB137,NPC_Scaling_Values!A:D, 4) ,0)</f>
        <v>1500</v>
      </c>
      <c r="E137" s="5">
        <f>ROUND( VLOOKUP(Z137, NPC_Raw_Data!A:L, 6) * VLOOKUP(AA137, NPC_Scaling_Values!A:N, 5)* VLOOKUP(AB137, NPC_Scaling_Values!A:N, 5) ,0)</f>
        <v>391</v>
      </c>
      <c r="F137" s="5">
        <f>ROUND( VLOOKUP(Z137, NPC_Raw_Data!A:L, 7) * VLOOKUP(AA137, NPC_Scaling_Values!A:N, 6) * VLOOKUP(AB137,NPC_Scaling_Values!A:N, 6) ,0)</f>
        <v>198</v>
      </c>
      <c r="G137" s="5">
        <f>ROUND( VLOOKUP(Z137, NPC_Raw_Data!A:L, 8) * VLOOKUP(AA137, NPC_Scaling_Values!A:N, 7) * VLOOKUP(AB137, NPC_Scaling_Values!A:N, 7),0)</f>
        <v>174</v>
      </c>
      <c r="H137" s="5">
        <f>ROUND( VLOOKUP(Z137, NPC_Raw_Data!A:L, 9) * VLOOKUP(AA137, NPC_Scaling_Values!A:N, 8)* VLOOKUP(AB137, NPC_Scaling_Values!A:N, 8) ,0)</f>
        <v>166</v>
      </c>
      <c r="I137" s="5">
        <v>0.0</v>
      </c>
      <c r="J137" s="5">
        <v>0.0</v>
      </c>
      <c r="K137" s="5">
        <v>0.0</v>
      </c>
      <c r="L137" s="5">
        <f>ROUND( VLOOKUP(Z137, NPC_Raw_Data!A:O, 13),0)</f>
        <v>145</v>
      </c>
      <c r="M137" s="5">
        <f>ROUND( VLOOKUP(Z137, NPC_Raw_Data!A:O, 14),0)</f>
        <v>145</v>
      </c>
      <c r="N137" s="5">
        <f>ROUND( VLOOKUP(Z137, NPC_Raw_Data!A:O, 15),0)</f>
        <v>74</v>
      </c>
      <c r="O137" s="5">
        <f>ROUND( VLOOKUP(Z137, NPC_Raw_Data!A:Q, 16) * VLOOKUP(AA137, NPC_Scaling_Values!A:N, 14)* VLOOKUP(AB137, NPC_Scaling_Values!A:N, 14),0)</f>
        <v>203</v>
      </c>
      <c r="P137" s="2">
        <f>ROUND( VLOOKUP(Z137, NPC_Raw_Data!A:Q, 17) * VLOOKUP(AA137, NPC_Scaling_Values!A:N, 14) * VLOOKUP(AB137, NPC_Scaling_Values!A:N, 14) ,0)</f>
        <v>81</v>
      </c>
      <c r="Q137" s="6">
        <f> VLOOKUP(AA137, NPC_Scaling_Values!A:N, 9) * VLOOKUP(AB137, NPC_Scaling_Values!A:N, 9)</f>
        <v>3.078</v>
      </c>
      <c r="R137" s="1">
        <v>1.5</v>
      </c>
      <c r="S137" s="1">
        <v>-1.0</v>
      </c>
      <c r="T137" s="7" t="b">
        <v>0</v>
      </c>
      <c r="U137" s="7" t="b">
        <v>0</v>
      </c>
      <c r="V137" s="7" t="b">
        <v>0</v>
      </c>
      <c r="Z137" s="1">
        <v>270000.0</v>
      </c>
      <c r="AA137" s="1">
        <v>7009.0</v>
      </c>
      <c r="AB137" s="1">
        <v>7409.0</v>
      </c>
      <c r="AC137" s="8">
        <v>0.0</v>
      </c>
    </row>
    <row r="138">
      <c r="A138" s="1" t="s">
        <v>302</v>
      </c>
      <c r="B138" s="1" t="s">
        <v>30</v>
      </c>
      <c r="C138" s="5">
        <f>ROUND( VLOOKUP(Z138, NPC_Raw_Data!A:D, 4)*VLOOKUP(AA138, NPC_Scaling_Values!A:C, 3)*VLOOKUP(AB138, NPC_Scaling_Values!A:C, 3),0)</f>
        <v>569</v>
      </c>
      <c r="D138" s="5">
        <f>ROUND( VLOOKUP(Z138, NPC_Raw_Data!A:E, 5) * VLOOKUP(AA138, NPC_Scaling_Values!A:D, 4) * VLOOKUP(AB138,NPC_Scaling_Values!A:D, 4) ,0)</f>
        <v>4000</v>
      </c>
      <c r="E138" s="5">
        <f>ROUND( VLOOKUP(Z138, NPC_Raw_Data!A:L, 6) * VLOOKUP(AA138, NPC_Scaling_Values!A:N, 5)* VLOOKUP(AB138, NPC_Scaling_Values!A:N, 5) ,0)</f>
        <v>434</v>
      </c>
      <c r="F138" s="5">
        <f>ROUND( VLOOKUP(Z138, NPC_Raw_Data!A:L, 7) * VLOOKUP(AA138, NPC_Scaling_Values!A:N, 6) * VLOOKUP(AB138,NPC_Scaling_Values!A:N, 6) ,0)</f>
        <v>229</v>
      </c>
      <c r="G138" s="5">
        <f>ROUND( VLOOKUP(Z138, NPC_Raw_Data!A:L, 8) * VLOOKUP(AA138, NPC_Scaling_Values!A:N, 7) * VLOOKUP(AB138, NPC_Scaling_Values!A:N, 7),0)</f>
        <v>193</v>
      </c>
      <c r="H138" s="5">
        <f>ROUND( VLOOKUP(Z138, NPC_Raw_Data!A:L, 9) * VLOOKUP(AA138, NPC_Scaling_Values!A:N, 8)* VLOOKUP(AB138, NPC_Scaling_Values!A:N, 8) ,0)</f>
        <v>184</v>
      </c>
      <c r="I138" s="5">
        <v>0.0</v>
      </c>
      <c r="J138" s="5">
        <v>0.0</v>
      </c>
      <c r="K138" s="5">
        <v>0.0</v>
      </c>
      <c r="L138" s="5">
        <f>ROUND( VLOOKUP(Z138, NPC_Raw_Data!A:O, 13),0)</f>
        <v>145</v>
      </c>
      <c r="M138" s="5">
        <f>ROUND( VLOOKUP(Z138, NPC_Raw_Data!A:O, 14),0)</f>
        <v>145</v>
      </c>
      <c r="N138" s="5">
        <f>ROUND( VLOOKUP(Z138, NPC_Raw_Data!A:O, 15),0)</f>
        <v>74</v>
      </c>
      <c r="O138" s="5">
        <f>ROUND( VLOOKUP(Z138, NPC_Raw_Data!A:Q, 16) * VLOOKUP(AA138, NPC_Scaling_Values!A:N, 14)* VLOOKUP(AB138, NPC_Scaling_Values!A:N, 14),0)</f>
        <v>232</v>
      </c>
      <c r="P138" s="2">
        <f>ROUND( VLOOKUP(Z138, NPC_Raw_Data!A:Q, 17) * VLOOKUP(AA138, NPC_Scaling_Values!A:N, 14) * VLOOKUP(AB138, NPC_Scaling_Values!A:N, 14) ,0)</f>
        <v>93</v>
      </c>
      <c r="Q138" s="6">
        <f> VLOOKUP(AA138, NPC_Scaling_Values!A:N, 9) * VLOOKUP(AB138, NPC_Scaling_Values!A:N, 9)</f>
        <v>3.336</v>
      </c>
      <c r="R138" s="1">
        <v>1.5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270001.0</v>
      </c>
      <c r="AA138" s="1">
        <v>7014.0</v>
      </c>
      <c r="AB138" s="1">
        <v>7414.0</v>
      </c>
      <c r="AC138" s="8">
        <v>0.0</v>
      </c>
    </row>
    <row r="139">
      <c r="A139" s="9" t="s">
        <v>269</v>
      </c>
      <c r="B139" s="1" t="s">
        <v>166</v>
      </c>
      <c r="C139" s="5">
        <f>ROUND( VLOOKUP(Z139, NPC_Raw_Data!A:D, 4)*VLOOKUP(AA139, NPC_Scaling_Values!A:C, 3)*VLOOKUP(AB139, NPC_Scaling_Values!A:C, 3),0)</f>
        <v>531</v>
      </c>
      <c r="D139" s="5">
        <f>ROUND( VLOOKUP(Z139, NPC_Raw_Data!A:E, 5) * VLOOKUP(AA139, NPC_Scaling_Values!A:D, 4) * VLOOKUP(AB139,NPC_Scaling_Values!A:D, 4) ,0)</f>
        <v>1500</v>
      </c>
      <c r="E139" s="5">
        <f>ROUND( VLOOKUP(Z139, NPC_Raw_Data!A:L, 6) * VLOOKUP(AA139, NPC_Scaling_Values!A:N, 5)* VLOOKUP(AB139, NPC_Scaling_Values!A:N, 5) ,0)</f>
        <v>391</v>
      </c>
      <c r="F139" s="5">
        <f>ROUND( VLOOKUP(Z139, NPC_Raw_Data!A:L, 7) * VLOOKUP(AA139, NPC_Scaling_Values!A:N, 6) * VLOOKUP(AB139,NPC_Scaling_Values!A:N, 6) ,0)</f>
        <v>198</v>
      </c>
      <c r="G139" s="5">
        <f>ROUND( VLOOKUP(Z139, NPC_Raw_Data!A:L, 8) * VLOOKUP(AA139, NPC_Scaling_Values!A:N, 7) * VLOOKUP(AB139, NPC_Scaling_Values!A:N, 7),0)</f>
        <v>174</v>
      </c>
      <c r="H139" s="5">
        <f>ROUND( VLOOKUP(Z139, NPC_Raw_Data!A:L, 9) * VLOOKUP(AA139, NPC_Scaling_Values!A:N, 8)* VLOOKUP(AB139, NPC_Scaling_Values!A:N, 8) ,0)</f>
        <v>166</v>
      </c>
      <c r="I139" s="5">
        <v>0.0</v>
      </c>
      <c r="J139" s="5">
        <v>0.0</v>
      </c>
      <c r="K139" s="5">
        <v>0.0</v>
      </c>
      <c r="L139" s="5">
        <f>ROUND( VLOOKUP(Z139, NPC_Raw_Data!A:O, 13),0)</f>
        <v>145</v>
      </c>
      <c r="M139" s="5">
        <f>ROUND( VLOOKUP(Z139, NPC_Raw_Data!A:O, 14),0)</f>
        <v>145</v>
      </c>
      <c r="N139" s="5">
        <f>ROUND( VLOOKUP(Z139, NPC_Raw_Data!A:O, 15),0)</f>
        <v>74</v>
      </c>
      <c r="O139" s="5">
        <f>ROUND( VLOOKUP(Z139, NPC_Raw_Data!A:Q, 16) * VLOOKUP(AA139, NPC_Scaling_Values!A:N, 14)* VLOOKUP(AB139, NPC_Scaling_Values!A:N, 14),0)</f>
        <v>203</v>
      </c>
      <c r="P139" s="2">
        <f>ROUND( VLOOKUP(Z139, NPC_Raw_Data!A:Q, 17) * VLOOKUP(AA139, NPC_Scaling_Values!A:N, 14) * VLOOKUP(AB139, NPC_Scaling_Values!A:N, 14) ,0)</f>
        <v>81</v>
      </c>
      <c r="Q139" s="6">
        <f> VLOOKUP(AA139, NPC_Scaling_Values!A:N, 9) * VLOOKUP(AB139, NPC_Scaling_Values!A:N, 9)</f>
        <v>3.078</v>
      </c>
      <c r="R139" s="1">
        <v>1.5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270002.0</v>
      </c>
      <c r="AA139" s="1">
        <v>7009.0</v>
      </c>
      <c r="AB139" s="1">
        <v>7409.0</v>
      </c>
      <c r="AC139" s="10">
        <v>7100.0</v>
      </c>
    </row>
    <row r="140">
      <c r="A140" s="2" t="s">
        <v>194</v>
      </c>
      <c r="B140" s="1" t="s">
        <v>30</v>
      </c>
      <c r="C140" s="5">
        <f>ROUND( VLOOKUP(Z140, NPC_Raw_Data!A:D, 4)*VLOOKUP(AA140, NPC_Scaling_Values!A:C, 3)*VLOOKUP(AB140, NPC_Scaling_Values!A:C, 3),0)</f>
        <v>1068</v>
      </c>
      <c r="D140" s="5">
        <f>ROUND( VLOOKUP(Z140, NPC_Raw_Data!A:E, 5) * VLOOKUP(AA140, NPC_Scaling_Values!A:D, 4) * VLOOKUP(AB140,NPC_Scaling_Values!A:D, 4) ,0)</f>
        <v>2400</v>
      </c>
      <c r="E140" s="5">
        <f>ROUND( VLOOKUP(Z140, NPC_Raw_Data!A:L, 6) * VLOOKUP(AA140, NPC_Scaling_Values!A:N, 5)* VLOOKUP(AB140, NPC_Scaling_Values!A:N, 5) ,0)</f>
        <v>401</v>
      </c>
      <c r="F140" s="5">
        <f>ROUND( VLOOKUP(Z140, NPC_Raw_Data!A:L, 7) * VLOOKUP(AA140, NPC_Scaling_Values!A:N, 6) * VLOOKUP(AB140,NPC_Scaling_Values!A:N, 6) ,0)</f>
        <v>802</v>
      </c>
      <c r="G140" s="5">
        <f>ROUND( VLOOKUP(Z140, NPC_Raw_Data!A:L, 8) * VLOOKUP(AA140, NPC_Scaling_Values!A:N, 7) * VLOOKUP(AB140, NPC_Scaling_Values!A:N, 7),0)</f>
        <v>321</v>
      </c>
      <c r="H140" s="5">
        <f>ROUND( VLOOKUP(Z140, NPC_Raw_Data!A:L, 9) * VLOOKUP(AA140, NPC_Scaling_Values!A:N, 8)* VLOOKUP(AB140, NPC_Scaling_Values!A:N, 8) ,0)</f>
        <v>261</v>
      </c>
      <c r="I140" s="5">
        <v>0.0</v>
      </c>
      <c r="J140" s="5">
        <v>-25.0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999</v>
      </c>
      <c r="O140" s="5">
        <f>ROUND( VLOOKUP(Z140, NPC_Raw_Data!A:Q, 16) * VLOOKUP(AA140, NPC_Scaling_Values!A:N, 14)* VLOOKUP(AB140, NPC_Scaling_Values!A:N, 14),0)</f>
        <v>232</v>
      </c>
      <c r="P140" s="2">
        <f>ROUND( VLOOKUP(Z140, NPC_Raw_Data!A:Q, 17) * VLOOKUP(AA140, NPC_Scaling_Values!A:N, 14) * VLOOKUP(AB140, NPC_Scaling_Values!A:N, 14) ,0)</f>
        <v>93</v>
      </c>
      <c r="Q140" s="6">
        <f> VLOOKUP(AA140, NPC_Scaling_Values!A:N, 9) * VLOOKUP(AB140, NPC_Scaling_Values!A:N, 9)</f>
        <v>3.336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271000.0</v>
      </c>
      <c r="AA140" s="1">
        <v>7014.0</v>
      </c>
      <c r="AB140" s="1">
        <v>7414.0</v>
      </c>
      <c r="AC140" s="8">
        <v>0.0</v>
      </c>
    </row>
    <row r="141">
      <c r="A141" s="2" t="s">
        <v>194</v>
      </c>
      <c r="B141" s="1" t="s">
        <v>101</v>
      </c>
      <c r="C141" s="5">
        <f>ROUND( VLOOKUP(Z141, NPC_Raw_Data!A:D, 4)*VLOOKUP(AA141, NPC_Scaling_Values!A:C, 3)*VLOOKUP(AB141, NPC_Scaling_Values!A:C, 3),0)</f>
        <v>934</v>
      </c>
      <c r="D141" s="5">
        <f>ROUND( VLOOKUP(Z141, NPC_Raw_Data!A:E, 5) * VLOOKUP(AA141, NPC_Scaling_Values!A:D, 4) * VLOOKUP(AB141,NPC_Scaling_Values!A:D, 4) ,0)</f>
        <v>800</v>
      </c>
      <c r="E141" s="5">
        <f>ROUND( VLOOKUP(Z141, NPC_Raw_Data!A:L, 6) * VLOOKUP(AA141, NPC_Scaling_Values!A:N, 5)* VLOOKUP(AB141, NPC_Scaling_Values!A:N, 5) ,0)</f>
        <v>350</v>
      </c>
      <c r="F141" s="5">
        <f>ROUND( VLOOKUP(Z141, NPC_Raw_Data!A:L, 7) * VLOOKUP(AA141, NPC_Scaling_Values!A:N, 6) * VLOOKUP(AB141,NPC_Scaling_Values!A:N, 6) ,0)</f>
        <v>700</v>
      </c>
      <c r="G141" s="5">
        <f>ROUND( VLOOKUP(Z141, NPC_Raw_Data!A:L, 8) * VLOOKUP(AA141, NPC_Scaling_Values!A:N, 7) * VLOOKUP(AB141, NPC_Scaling_Values!A:N, 7),0)</f>
        <v>280</v>
      </c>
      <c r="H141" s="5">
        <f>ROUND( VLOOKUP(Z141, NPC_Raw_Data!A:L, 9) * VLOOKUP(AA141, NPC_Scaling_Values!A:N, 8)* VLOOKUP(AB141, NPC_Scaling_Values!A:N, 8) ,0)</f>
        <v>228</v>
      </c>
      <c r="I141" s="5">
        <v>0.0</v>
      </c>
      <c r="J141" s="5">
        <v>-25.0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999</v>
      </c>
      <c r="O141" s="5">
        <f>ROUND( VLOOKUP(Z141, NPC_Raw_Data!A:Q, 16) * VLOOKUP(AA141, NPC_Scaling_Values!A:N, 14)* VLOOKUP(AB141, NPC_Scaling_Values!A:N, 14),0)</f>
        <v>202</v>
      </c>
      <c r="P141" s="2">
        <f>ROUND( VLOOKUP(Z141, NPC_Raw_Data!A:Q, 17) * VLOOKUP(AA141, NPC_Scaling_Values!A:N, 14) * VLOOKUP(AB141, NPC_Scaling_Values!A:N, 14) ,0)</f>
        <v>81</v>
      </c>
      <c r="Q141" s="6">
        <f> VLOOKUP(AA141, NPC_Scaling_Values!A:N, 9) * VLOOKUP(AB141, NPC_Scaling_Values!A:N, 9)</f>
        <v>3.06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271001.0</v>
      </c>
      <c r="AA141" s="1">
        <v>7005.0</v>
      </c>
      <c r="AB141" s="1">
        <v>7405.0</v>
      </c>
      <c r="AC141" s="8">
        <v>0.0</v>
      </c>
    </row>
    <row r="142">
      <c r="A142" s="2" t="s">
        <v>292</v>
      </c>
      <c r="B142" s="1" t="s">
        <v>30</v>
      </c>
      <c r="C142" s="5">
        <f>ROUND( VLOOKUP(Z142, NPC_Raw_Data!A:D, 4)*VLOOKUP(AA142, NPC_Scaling_Values!A:C, 3)*VLOOKUP(AB142, NPC_Scaling_Values!A:C, 3),0)</f>
        <v>1068</v>
      </c>
      <c r="D142" s="5">
        <f>ROUND( VLOOKUP(Z142, NPC_Raw_Data!A:E, 5) * VLOOKUP(AA142, NPC_Scaling_Values!A:D, 4) * VLOOKUP(AB142,NPC_Scaling_Values!A:D, 4) ,0)</f>
        <v>2400</v>
      </c>
      <c r="E142" s="5">
        <f>ROUND( VLOOKUP(Z142, NPC_Raw_Data!A:L, 6) * VLOOKUP(AA142, NPC_Scaling_Values!A:N, 5)* VLOOKUP(AB142, NPC_Scaling_Values!A:N, 5) ,0)</f>
        <v>401</v>
      </c>
      <c r="F142" s="5">
        <f>ROUND( VLOOKUP(Z142, NPC_Raw_Data!A:L, 7) * VLOOKUP(AA142, NPC_Scaling_Values!A:N, 6) * VLOOKUP(AB142,NPC_Scaling_Values!A:N, 6) ,0)</f>
        <v>802</v>
      </c>
      <c r="G142" s="5">
        <f>ROUND( VLOOKUP(Z142, NPC_Raw_Data!A:L, 8) * VLOOKUP(AA142, NPC_Scaling_Values!A:N, 7) * VLOOKUP(AB142, NPC_Scaling_Values!A:N, 7),0)</f>
        <v>321</v>
      </c>
      <c r="H142" s="5">
        <f>ROUND( VLOOKUP(Z142, NPC_Raw_Data!A:L, 9) * VLOOKUP(AA142, NPC_Scaling_Values!A:N, 8)* VLOOKUP(AB142, NPC_Scaling_Values!A:N, 8) ,0)</f>
        <v>261</v>
      </c>
      <c r="I142" s="5">
        <v>0.0</v>
      </c>
      <c r="J142" s="5">
        <v>-25.0</v>
      </c>
      <c r="K142" s="5">
        <v>0.0</v>
      </c>
      <c r="L142" s="5">
        <f>ROUND( VLOOKUP(Z142, NPC_Raw_Data!A:O, 13),0)</f>
        <v>999</v>
      </c>
      <c r="M142" s="5">
        <f>ROUND( VLOOKUP(Z142, NPC_Raw_Data!A:O, 14),0)</f>
        <v>999</v>
      </c>
      <c r="N142" s="5">
        <f>ROUND( VLOOKUP(Z142, NPC_Raw_Data!A:O, 15),0)</f>
        <v>999</v>
      </c>
      <c r="O142" s="5">
        <f>ROUND( VLOOKUP(Z142, NPC_Raw_Data!A:Q, 16) * VLOOKUP(AA142, NPC_Scaling_Values!A:N, 14)* VLOOKUP(AB142, NPC_Scaling_Values!A:N, 14),0)</f>
        <v>232</v>
      </c>
      <c r="P142" s="2">
        <f>ROUND( VLOOKUP(Z142, NPC_Raw_Data!A:Q, 17) * VLOOKUP(AA142, NPC_Scaling_Values!A:N, 14) * VLOOKUP(AB142, NPC_Scaling_Values!A:N, 14) ,0)</f>
        <v>93</v>
      </c>
      <c r="Q142" s="6">
        <f> VLOOKUP(AA142, NPC_Scaling_Values!A:N, 9) * VLOOKUP(AB142, NPC_Scaling_Values!A:N, 9)</f>
        <v>3.336</v>
      </c>
      <c r="R142" s="1">
        <v>1.0</v>
      </c>
      <c r="S142" s="1">
        <v>-1.0</v>
      </c>
      <c r="T142" s="7" t="b">
        <v>0</v>
      </c>
      <c r="U142" s="7" t="b">
        <v>0</v>
      </c>
      <c r="V142" s="7" t="b">
        <v>0</v>
      </c>
      <c r="Z142" s="1">
        <v>271002.0</v>
      </c>
      <c r="AA142" s="1">
        <v>7014.0</v>
      </c>
      <c r="AB142" s="1">
        <v>7414.0</v>
      </c>
      <c r="AC142" s="10">
        <v>7100.0</v>
      </c>
    </row>
    <row r="143">
      <c r="A143" s="2" t="s">
        <v>213</v>
      </c>
      <c r="B143" s="1" t="s">
        <v>101</v>
      </c>
      <c r="C143" s="5">
        <f>ROUND( VLOOKUP(Z143, NPC_Raw_Data!A:D, 4)*VLOOKUP(AA143, NPC_Scaling_Values!A:C, 3)*VLOOKUP(AB143, NPC_Scaling_Values!A:C, 3),0)</f>
        <v>1869</v>
      </c>
      <c r="D143" s="5">
        <f>ROUND( VLOOKUP(Z143, NPC_Raw_Data!A:E, 5) * VLOOKUP(AA143, NPC_Scaling_Values!A:D, 4) * VLOOKUP(AB143,NPC_Scaling_Values!A:D, 4) ,0)</f>
        <v>6000</v>
      </c>
      <c r="E143" s="5">
        <f>ROUND( VLOOKUP(Z143, NPC_Raw_Data!A:L, 6) * VLOOKUP(AA143, NPC_Scaling_Values!A:N, 5)* VLOOKUP(AB143, NPC_Scaling_Values!A:N, 5) ,0)</f>
        <v>376</v>
      </c>
      <c r="F143" s="5">
        <f>ROUND( VLOOKUP(Z143, NPC_Raw_Data!A:L, 7) * VLOOKUP(AA143, NPC_Scaling_Values!A:N, 6) * VLOOKUP(AB143,NPC_Scaling_Values!A:N, 6) ,0)</f>
        <v>1879</v>
      </c>
      <c r="G143" s="5">
        <f>ROUND( VLOOKUP(Z143, NPC_Raw_Data!A:L, 8) * VLOOKUP(AA143, NPC_Scaling_Values!A:N, 7) * VLOOKUP(AB143, NPC_Scaling_Values!A:N, 7),0)</f>
        <v>376</v>
      </c>
      <c r="H143" s="5">
        <f>ROUND( VLOOKUP(Z143, NPC_Raw_Data!A:L, 9) * VLOOKUP(AA143, NPC_Scaling_Values!A:N, 8)* VLOOKUP(AB143, NPC_Scaling_Values!A:N, 8) ,0)</f>
        <v>244</v>
      </c>
      <c r="I143" s="5">
        <v>0.0</v>
      </c>
      <c r="J143" s="5">
        <v>-25.0</v>
      </c>
      <c r="K143" s="5">
        <v>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14)* VLOOKUP(AB143, NPC_Scaling_Values!A:N, 14),0)</f>
        <v>202</v>
      </c>
      <c r="P143" s="2">
        <f>ROUND( VLOOKUP(Z143, NPC_Raw_Data!A:Q, 17) * VLOOKUP(AA143, NPC_Scaling_Values!A:N, 14) * VLOOKUP(AB143, NPC_Scaling_Values!A:N, 14) ,0)</f>
        <v>81</v>
      </c>
      <c r="Q143" s="6">
        <f> VLOOKUP(AA143, NPC_Scaling_Values!A:N, 9) * VLOOKUP(AB143, NPC_Scaling_Values!A:N, 9)</f>
        <v>3.06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271100.0</v>
      </c>
      <c r="AA143" s="1">
        <v>7005.0</v>
      </c>
      <c r="AB143" s="1">
        <v>7405.0</v>
      </c>
      <c r="AC143" s="8">
        <v>0.0</v>
      </c>
    </row>
    <row r="144">
      <c r="A144" s="1" t="s">
        <v>300</v>
      </c>
      <c r="B144" s="1" t="s">
        <v>30</v>
      </c>
      <c r="C144" s="5">
        <f>ROUND( VLOOKUP(Z144, NPC_Raw_Data!A:D, 4)*VLOOKUP(AA144, NPC_Scaling_Values!A:C, 3)*VLOOKUP(AB144, NPC_Scaling_Values!A:C, 3),0)</f>
        <v>2135</v>
      </c>
      <c r="D144" s="5">
        <f>ROUND( VLOOKUP(Z144, NPC_Raw_Data!A:E, 5) * VLOOKUP(AA144, NPC_Scaling_Values!A:D, 4) * VLOOKUP(AB144,NPC_Scaling_Values!A:D, 4) ,0)</f>
        <v>5000</v>
      </c>
      <c r="E144" s="5">
        <f>ROUND( VLOOKUP(Z144, NPC_Raw_Data!A:L, 6) * VLOOKUP(AA144, NPC_Scaling_Values!A:N, 5)* VLOOKUP(AB144, NPC_Scaling_Values!A:N, 5) ,0)</f>
        <v>431</v>
      </c>
      <c r="F144" s="5">
        <f>ROUND( VLOOKUP(Z144, NPC_Raw_Data!A:L, 7) * VLOOKUP(AA144, NPC_Scaling_Values!A:N, 6) * VLOOKUP(AB144,NPC_Scaling_Values!A:N, 6) ,0)</f>
        <v>2153</v>
      </c>
      <c r="G144" s="5">
        <f>ROUND( VLOOKUP(Z144, NPC_Raw_Data!A:L, 8) * VLOOKUP(AA144, NPC_Scaling_Values!A:N, 7) * VLOOKUP(AB144, NPC_Scaling_Values!A:N, 7),0)</f>
        <v>431</v>
      </c>
      <c r="H144" s="5">
        <f>ROUND( VLOOKUP(Z144, NPC_Raw_Data!A:L, 9) * VLOOKUP(AA144, NPC_Scaling_Values!A:N, 8)* VLOOKUP(AB144, NPC_Scaling_Values!A:N, 8) ,0)</f>
        <v>279</v>
      </c>
      <c r="I144" s="5">
        <v>0.0</v>
      </c>
      <c r="J144" s="5">
        <v>-25.0</v>
      </c>
      <c r="K144" s="5">
        <v>0.0</v>
      </c>
      <c r="L144" s="5">
        <f>ROUND( VLOOKUP(Z144, NPC_Raw_Data!A:O, 13),0)</f>
        <v>999</v>
      </c>
      <c r="M144" s="5">
        <f>ROUND( VLOOKUP(Z144, NPC_Raw_Data!A:O, 14),0)</f>
        <v>999</v>
      </c>
      <c r="N144" s="5">
        <f>ROUND( VLOOKUP(Z144, NPC_Raw_Data!A:O, 15),0)</f>
        <v>999</v>
      </c>
      <c r="O144" s="5">
        <f>ROUND( VLOOKUP(Z144, NPC_Raw_Data!A:Q, 16) * VLOOKUP(AA144, NPC_Scaling_Values!A:N, 14)* VLOOKUP(AB144, NPC_Scaling_Values!A:N, 14),0)</f>
        <v>232</v>
      </c>
      <c r="P144" s="2">
        <f>ROUND( VLOOKUP(Z144, NPC_Raw_Data!A:Q, 17) * VLOOKUP(AA144, NPC_Scaling_Values!A:N, 14) * VLOOKUP(AB144, NPC_Scaling_Values!A:N, 14) ,0)</f>
        <v>93</v>
      </c>
      <c r="Q144" s="6">
        <f> VLOOKUP(AA144, NPC_Scaling_Values!A:N, 9) * VLOOKUP(AB144, NPC_Scaling_Values!A:N, 9)</f>
        <v>3.336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271101.0</v>
      </c>
      <c r="AA144" s="1">
        <v>7014.0</v>
      </c>
      <c r="AB144" s="1">
        <v>7414.0</v>
      </c>
      <c r="AC144" s="8">
        <v>0.0</v>
      </c>
    </row>
    <row r="145">
      <c r="A145" s="9" t="s">
        <v>263</v>
      </c>
      <c r="B145" s="1" t="s">
        <v>41</v>
      </c>
      <c r="C145" s="5">
        <f>ROUND( VLOOKUP(Z145, NPC_Raw_Data!A:D, 4)*VLOOKUP(AA145, NPC_Scaling_Values!A:C, 3)*VLOOKUP(AB145, NPC_Scaling_Values!A:C, 3),0)</f>
        <v>3611</v>
      </c>
      <c r="D145" s="5">
        <f>ROUND( VLOOKUP(Z145, NPC_Raw_Data!A:E, 5) * VLOOKUP(AA145, NPC_Scaling_Values!A:D, 4) * VLOOKUP(AB145,NPC_Scaling_Values!A:D, 4) ,0)</f>
        <v>60000</v>
      </c>
      <c r="E145" s="5">
        <f>ROUND( VLOOKUP(Z145, NPC_Raw_Data!A:L, 6) * VLOOKUP(AA145, NPC_Scaling_Values!A:N, 5)* VLOOKUP(AB145, NPC_Scaling_Values!A:N, 5) ,0)</f>
        <v>321</v>
      </c>
      <c r="F145" s="5">
        <f>ROUND( VLOOKUP(Z145, NPC_Raw_Data!A:L, 7) * VLOOKUP(AA145, NPC_Scaling_Values!A:N, 6) * VLOOKUP(AB145,NPC_Scaling_Values!A:N, 6) ,0)</f>
        <v>288</v>
      </c>
      <c r="G145" s="5">
        <f>ROUND( VLOOKUP(Z145, NPC_Raw_Data!A:L, 8) * VLOOKUP(AA145, NPC_Scaling_Values!A:N, 7) * VLOOKUP(AB145, NPC_Scaling_Values!A:N, 7),0)</f>
        <v>193</v>
      </c>
      <c r="H145" s="5">
        <f>ROUND( VLOOKUP(Z145, NPC_Raw_Data!A:L, 9) * VLOOKUP(AA145, NPC_Scaling_Values!A:N, 8)* VLOOKUP(AB145, NPC_Scaling_Values!A:N, 8) ,0)</f>
        <v>193</v>
      </c>
      <c r="I145" s="5">
        <v>0.0</v>
      </c>
      <c r="J145" s="5">
        <v>0.0</v>
      </c>
      <c r="K145" s="5">
        <v>0.0</v>
      </c>
      <c r="L145" s="5">
        <f>ROUND( VLOOKUP(Z145, NPC_Raw_Data!A:O, 13),0)</f>
        <v>370</v>
      </c>
      <c r="M145" s="5">
        <f>ROUND( VLOOKUP(Z145, NPC_Raw_Data!A:O, 14),0)</f>
        <v>370</v>
      </c>
      <c r="N145" s="5">
        <f>ROUND( VLOOKUP(Z145, NPC_Raw_Data!A:O, 15),0)</f>
        <v>125</v>
      </c>
      <c r="O145" s="5">
        <f>ROUND( VLOOKUP(Z145, NPC_Raw_Data!A:Q, 16) * VLOOKUP(AA145, NPC_Scaling_Values!A:N, 14)* VLOOKUP(AB145, NPC_Scaling_Values!A:N, 14),0)</f>
        <v>232</v>
      </c>
      <c r="P145" s="2">
        <f>ROUND( VLOOKUP(Z145, NPC_Raw_Data!A:Q, 17) * VLOOKUP(AA145, NPC_Scaling_Values!A:N, 14) * VLOOKUP(AB145, NPC_Scaling_Values!A:N, 14) ,0)</f>
        <v>93</v>
      </c>
      <c r="Q145" s="6">
        <f> VLOOKUP(AA145, NPC_Scaling_Values!A:N, 9) * VLOOKUP(AB145, NPC_Scaling_Values!A:N, 9)</f>
        <v>3.336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273000.0</v>
      </c>
      <c r="AA145" s="1">
        <v>7014.0</v>
      </c>
      <c r="AB145" s="1">
        <v>7414.0</v>
      </c>
      <c r="AC145" s="10">
        <v>5151.0</v>
      </c>
    </row>
    <row r="146">
      <c r="A146" s="9" t="s">
        <v>40</v>
      </c>
      <c r="B146" s="1" t="s">
        <v>41</v>
      </c>
      <c r="C146" s="5">
        <f>ROUND( VLOOKUP(Z146, NPC_Raw_Data!A:D, 4)*VLOOKUP(AA146, NPC_Scaling_Values!A:C, 3)*VLOOKUP(AB146, NPC_Scaling_Values!A:C, 3),0)</f>
        <v>4</v>
      </c>
      <c r="D146" s="5">
        <f>ROUND( VLOOKUP(Z146, NPC_Raw_Data!A:E, 5) * VLOOKUP(AA146, NPC_Scaling_Values!A:D, 4) * VLOOKUP(AB146,NPC_Scaling_Values!A:D, 4) ,0)</f>
        <v>0</v>
      </c>
      <c r="E146" s="5">
        <f>ROUND( VLOOKUP(Z146, NPC_Raw_Data!A:L, 6) * VLOOKUP(AA146, NPC_Scaling_Values!A:N, 5)* VLOOKUP(AB146, NPC_Scaling_Values!A:N, 5) ,0)</f>
        <v>3</v>
      </c>
      <c r="F146" s="5">
        <f>ROUND( VLOOKUP(Z146, NPC_Raw_Data!A:L, 7) * VLOOKUP(AA146, NPC_Scaling_Values!A:N, 6) * VLOOKUP(AB146,NPC_Scaling_Values!A:N, 6) ,0)</f>
        <v>3</v>
      </c>
      <c r="G146" s="5">
        <f>ROUND( VLOOKUP(Z146, NPC_Raw_Data!A:L, 8) * VLOOKUP(AA146, NPC_Scaling_Values!A:N, 7) * VLOOKUP(AB146, NPC_Scaling_Values!A:N, 7),0)</f>
        <v>3</v>
      </c>
      <c r="H146" s="5">
        <f>ROUND( VLOOKUP(Z146, NPC_Raw_Data!A:L, 9) * VLOOKUP(AA146, NPC_Scaling_Values!A:N, 8)* VLOOKUP(AB146, NPC_Scaling_Values!A:N, 8) ,0)</f>
        <v>3</v>
      </c>
      <c r="I146" s="5">
        <v>0.0</v>
      </c>
      <c r="J146" s="5">
        <v>0.0</v>
      </c>
      <c r="K146" s="5">
        <v>0.0</v>
      </c>
      <c r="L146" s="5">
        <f>ROUND( VLOOKUP(Z146, NPC_Raw_Data!A:O, 13),0)</f>
        <v>75</v>
      </c>
      <c r="M146" s="5">
        <f>ROUND( VLOOKUP(Z146, NPC_Raw_Data!A:O, 14),0)</f>
        <v>75</v>
      </c>
      <c r="N146" s="5">
        <f>ROUND( VLOOKUP(Z146, NPC_Raw_Data!A:O, 15),0)</f>
        <v>75</v>
      </c>
      <c r="O146" s="5">
        <f>ROUND( VLOOKUP(Z146, NPC_Raw_Data!A:Q, 16) * VLOOKUP(AA146, NPC_Scaling_Values!A:N, 14)* VLOOKUP(AB146, NPC_Scaling_Values!A:N, 14),0)</f>
        <v>232</v>
      </c>
      <c r="P146" s="2">
        <f>ROUND( VLOOKUP(Z146, NPC_Raw_Data!A:Q, 17) * VLOOKUP(AA146, NPC_Scaling_Values!A:N, 14) * VLOOKUP(AB146, NPC_Scaling_Values!A:N, 14) ,0)</f>
        <v>93</v>
      </c>
      <c r="Q146" s="6">
        <f> VLOOKUP(AA146, NPC_Scaling_Values!A:N, 9) * VLOOKUP(AB146, NPC_Scaling_Values!A:N, 9)</f>
        <v>3.336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273100.0</v>
      </c>
      <c r="AA146" s="1">
        <v>7014.0</v>
      </c>
      <c r="AB146" s="1">
        <v>7414.0</v>
      </c>
      <c r="AC146" s="8">
        <v>0.0</v>
      </c>
    </row>
    <row r="147">
      <c r="A147" s="1" t="s">
        <v>66</v>
      </c>
      <c r="B147" s="1" t="s">
        <v>51</v>
      </c>
      <c r="C147" s="5">
        <f>ROUND( VLOOKUP(Z147, NPC_Raw_Data!A:D, 4)*VLOOKUP(AA147, NPC_Scaling_Values!A:C, 3)*VLOOKUP(AB147, NPC_Scaling_Values!A:C, 3),0)</f>
        <v>83</v>
      </c>
      <c r="D147" s="5">
        <f>ROUND( VLOOKUP(Z147, NPC_Raw_Data!A:E, 5) * VLOOKUP(AA147, NPC_Scaling_Values!A:D, 4) * VLOOKUP(AB147,NPC_Scaling_Values!A:D, 4) ,0)</f>
        <v>0</v>
      </c>
      <c r="E147" s="5">
        <f>ROUND( VLOOKUP(Z147, NPC_Raw_Data!A:L, 6) * VLOOKUP(AA147, NPC_Scaling_Values!A:N, 5)* VLOOKUP(AB147, NPC_Scaling_Values!A:N, 5) ,0)</f>
        <v>148</v>
      </c>
      <c r="F147" s="5">
        <f>ROUND( VLOOKUP(Z147, NPC_Raw_Data!A:L, 7) * VLOOKUP(AA147, NPC_Scaling_Values!A:N, 6) * VLOOKUP(AB147,NPC_Scaling_Values!A:N, 6) ,0)</f>
        <v>112</v>
      </c>
      <c r="G147" s="5">
        <f>ROUND( VLOOKUP(Z147, NPC_Raw_Data!A:L, 8) * VLOOKUP(AA147, NPC_Scaling_Values!A:N, 7) * VLOOKUP(AB147, NPC_Scaling_Values!A:N, 7),0)</f>
        <v>103</v>
      </c>
      <c r="H147" s="5">
        <f>ROUND( VLOOKUP(Z147, NPC_Raw_Data!A:L, 9) * VLOOKUP(AA147, NPC_Scaling_Values!A:N, 8)* VLOOKUP(AB147, NPC_Scaling_Values!A:N, 8) ,0)</f>
        <v>112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14)* VLOOKUP(AB147, NPC_Scaling_Values!A:N, 14),0)</f>
        <v>203</v>
      </c>
      <c r="P147" s="2">
        <f>ROUND( VLOOKUP(Z147, NPC_Raw_Data!A:Q, 17) * VLOOKUP(AA147, NPC_Scaling_Values!A:N, 14) * VLOOKUP(AB147, NPC_Scaling_Values!A:N, 14) ,0)</f>
        <v>81</v>
      </c>
      <c r="Q147" s="6">
        <f> VLOOKUP(AA147, NPC_Scaling_Values!A:N, 9) * VLOOKUP(AB147, NPC_Scaling_Values!A:N, 9)</f>
        <v>2.59875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275000.0</v>
      </c>
      <c r="AA147" s="1">
        <v>7002.0</v>
      </c>
      <c r="AB147" s="1">
        <v>7402.0</v>
      </c>
      <c r="AC147" s="10">
        <v>5151.0</v>
      </c>
    </row>
    <row r="148">
      <c r="A148" s="1" t="s">
        <v>182</v>
      </c>
      <c r="B148" s="1" t="s">
        <v>166</v>
      </c>
      <c r="C148" s="5">
        <f>ROUND( VLOOKUP(Z148, NPC_Raw_Data!A:D, 4)*VLOOKUP(AA148, NPC_Scaling_Values!A:C, 3)*VLOOKUP(AB148, NPC_Scaling_Values!A:C, 3),0)</f>
        <v>1815</v>
      </c>
      <c r="D148" s="5">
        <f>ROUND( VLOOKUP(Z148, NPC_Raw_Data!A:E, 5) * VLOOKUP(AA148, NPC_Scaling_Values!A:D, 4) * VLOOKUP(AB148,NPC_Scaling_Values!A:D, 4) ,0)</f>
        <v>3000</v>
      </c>
      <c r="E148" s="5">
        <f>ROUND( VLOOKUP(Z148, NPC_Raw_Data!A:L, 6) * VLOOKUP(AA148, NPC_Scaling_Values!A:N, 5)* VLOOKUP(AB148, NPC_Scaling_Values!A:N, 5) ,0)</f>
        <v>265</v>
      </c>
      <c r="F148" s="5">
        <f>ROUND( VLOOKUP(Z148, NPC_Raw_Data!A:L, 7) * VLOOKUP(AA148, NPC_Scaling_Values!A:N, 6) * VLOOKUP(AB148,NPC_Scaling_Values!A:N, 6) ,0)</f>
        <v>185</v>
      </c>
      <c r="G148" s="5">
        <f>ROUND( VLOOKUP(Z148, NPC_Raw_Data!A:L, 8) * VLOOKUP(AA148, NPC_Scaling_Values!A:N, 7) * VLOOKUP(AB148, NPC_Scaling_Values!A:N, 7),0)</f>
        <v>158</v>
      </c>
      <c r="H148" s="5">
        <f>ROUND( VLOOKUP(Z148, NPC_Raw_Data!A:L, 9) * VLOOKUP(AA148, NPC_Scaling_Values!A:N, 8)* VLOOKUP(AB148, NPC_Scaling_Values!A:N, 8) ,0)</f>
        <v>225</v>
      </c>
      <c r="I148" s="5">
        <v>0.0</v>
      </c>
      <c r="J148" s="5">
        <v>0.0</v>
      </c>
      <c r="K148" s="5">
        <v>0.0</v>
      </c>
      <c r="L148" s="5">
        <f>ROUND( VLOOKUP(Z148, NPC_Raw_Data!A:O, 13),0)</f>
        <v>230</v>
      </c>
      <c r="M148" s="5">
        <f>ROUND( VLOOKUP(Z148, NPC_Raw_Data!A:O, 14),0)</f>
        <v>230</v>
      </c>
      <c r="N148" s="5">
        <f>ROUND( VLOOKUP(Z148, NPC_Raw_Data!A:O, 15),0)</f>
        <v>230</v>
      </c>
      <c r="O148" s="5">
        <f>ROUND( VLOOKUP(Z148, NPC_Raw_Data!A:Q, 16) * VLOOKUP(AA148, NPC_Scaling_Values!A:N, 14)* VLOOKUP(AB148, NPC_Scaling_Values!A:N, 14),0)</f>
        <v>203</v>
      </c>
      <c r="P148" s="2">
        <f>ROUND( VLOOKUP(Z148, NPC_Raw_Data!A:Q, 17) * VLOOKUP(AA148, NPC_Scaling_Values!A:N, 14) * VLOOKUP(AB148, NPC_Scaling_Values!A:N, 14) ,0)</f>
        <v>81</v>
      </c>
      <c r="Q148" s="6">
        <f> VLOOKUP(AA148, NPC_Scaling_Values!A:N, 9) * VLOOKUP(AB148, NPC_Scaling_Values!A:N, 9)</f>
        <v>3.078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278000.0</v>
      </c>
      <c r="AA148" s="1">
        <v>7009.0</v>
      </c>
      <c r="AB148" s="1">
        <v>7409.0</v>
      </c>
      <c r="AC148" s="8">
        <v>0.0</v>
      </c>
    </row>
    <row r="149">
      <c r="A149" s="1" t="s">
        <v>195</v>
      </c>
      <c r="B149" s="1" t="s">
        <v>39</v>
      </c>
      <c r="C149" s="5">
        <f>ROUND( VLOOKUP(Z149, NPC_Raw_Data!A:D, 4)*VLOOKUP(AA149, NPC_Scaling_Values!A:C, 3)*VLOOKUP(AB149, NPC_Scaling_Values!A:C, 3),0)</f>
        <v>1823</v>
      </c>
      <c r="D149" s="5">
        <f>ROUND( VLOOKUP(Z149, NPC_Raw_Data!A:E, 5) * VLOOKUP(AA149, NPC_Scaling_Values!A:D, 4) * VLOOKUP(AB149,NPC_Scaling_Values!A:D, 4) ,0)</f>
        <v>6000</v>
      </c>
      <c r="E149" s="5">
        <f>ROUND( VLOOKUP(Z149, NPC_Raw_Data!A:L, 6) * VLOOKUP(AA149, NPC_Scaling_Values!A:N, 5)* VLOOKUP(AB149, NPC_Scaling_Values!A:N, 5) ,0)</f>
        <v>268</v>
      </c>
      <c r="F149" s="5">
        <f>ROUND( VLOOKUP(Z149, NPC_Raw_Data!A:L, 7) * VLOOKUP(AA149, NPC_Scaling_Values!A:N, 6) * VLOOKUP(AB149,NPC_Scaling_Values!A:N, 6) ,0)</f>
        <v>187</v>
      </c>
      <c r="G149" s="5">
        <f>ROUND( VLOOKUP(Z149, NPC_Raw_Data!A:L, 8) * VLOOKUP(AA149, NPC_Scaling_Values!A:N, 7) * VLOOKUP(AB149, NPC_Scaling_Values!A:N, 7),0)</f>
        <v>160</v>
      </c>
      <c r="H149" s="5">
        <f>ROUND( VLOOKUP(Z149, NPC_Raw_Data!A:L, 9) * VLOOKUP(AA149, NPC_Scaling_Values!A:N, 8)* VLOOKUP(AB149, NPC_Scaling_Values!A:N, 8) ,0)</f>
        <v>227</v>
      </c>
      <c r="I149" s="5">
        <v>0.0</v>
      </c>
      <c r="J149" s="5">
        <v>0.0</v>
      </c>
      <c r="K149" s="5">
        <v>0.0</v>
      </c>
      <c r="L149" s="5">
        <f>ROUND( VLOOKUP(Z149, NPC_Raw_Data!A:O, 13),0)</f>
        <v>230</v>
      </c>
      <c r="M149" s="5">
        <f>ROUND( VLOOKUP(Z149, NPC_Raw_Data!A:O, 14),0)</f>
        <v>230</v>
      </c>
      <c r="N149" s="5">
        <f>ROUND( VLOOKUP(Z149, NPC_Raw_Data!A:O, 15),0)</f>
        <v>230</v>
      </c>
      <c r="O149" s="5">
        <f>ROUND( VLOOKUP(Z149, NPC_Raw_Data!A:Q, 16) * VLOOKUP(AA149, NPC_Scaling_Values!A:N, 14)* VLOOKUP(AB149, NPC_Scaling_Values!A:N, 14),0)</f>
        <v>205</v>
      </c>
      <c r="P149" s="2">
        <f>ROUND( VLOOKUP(Z149, NPC_Raw_Data!A:Q, 17) * VLOOKUP(AA149, NPC_Scaling_Values!A:N, 14) * VLOOKUP(AB149, NPC_Scaling_Values!A:N, 14) ,0)</f>
        <v>82</v>
      </c>
      <c r="Q149" s="6">
        <f> VLOOKUP(AA149, NPC_Scaling_Values!A:N, 9) * VLOOKUP(AB149, NPC_Scaling_Values!A:N, 9)</f>
        <v>3.12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278010.0</v>
      </c>
      <c r="AA149" s="1">
        <v>7010.0</v>
      </c>
      <c r="AB149" s="1">
        <v>7410.0</v>
      </c>
      <c r="AC149" s="8">
        <v>0.0</v>
      </c>
    </row>
    <row r="150">
      <c r="A150" s="1" t="s">
        <v>196</v>
      </c>
      <c r="B150" s="1" t="s">
        <v>39</v>
      </c>
      <c r="C150" s="5">
        <f>ROUND( VLOOKUP(Z150, NPC_Raw_Data!A:D, 4)*VLOOKUP(AA150, NPC_Scaling_Values!A:C, 3)*VLOOKUP(AB150, NPC_Scaling_Values!A:C, 3),0)</f>
        <v>1823</v>
      </c>
      <c r="D150" s="5">
        <f>ROUND( VLOOKUP(Z150, NPC_Raw_Data!A:E, 5) * VLOOKUP(AA150, NPC_Scaling_Values!A:D, 4) * VLOOKUP(AB150,NPC_Scaling_Values!A:D, 4) ,0)</f>
        <v>6000</v>
      </c>
      <c r="E150" s="5">
        <f>ROUND( VLOOKUP(Z150, NPC_Raw_Data!A:L, 6) * VLOOKUP(AA150, NPC_Scaling_Values!A:N, 5)* VLOOKUP(AB150, NPC_Scaling_Values!A:N, 5) ,0)</f>
        <v>268</v>
      </c>
      <c r="F150" s="5">
        <f>ROUND( VLOOKUP(Z150, NPC_Raw_Data!A:L, 7) * VLOOKUP(AA150, NPC_Scaling_Values!A:N, 6) * VLOOKUP(AB150,NPC_Scaling_Values!A:N, 6) ,0)</f>
        <v>187</v>
      </c>
      <c r="G150" s="5">
        <f>ROUND( VLOOKUP(Z150, NPC_Raw_Data!A:L, 8) * VLOOKUP(AA150, NPC_Scaling_Values!A:N, 7) * VLOOKUP(AB150, NPC_Scaling_Values!A:N, 7),0)</f>
        <v>160</v>
      </c>
      <c r="H150" s="5">
        <f>ROUND( VLOOKUP(Z150, NPC_Raw_Data!A:L, 9) * VLOOKUP(AA150, NPC_Scaling_Values!A:N, 8)* VLOOKUP(AB150, NPC_Scaling_Values!A:N, 8) ,0)</f>
        <v>227</v>
      </c>
      <c r="I150" s="5">
        <v>0.0</v>
      </c>
      <c r="J150" s="5">
        <v>0.0</v>
      </c>
      <c r="K150" s="5">
        <v>0.0</v>
      </c>
      <c r="L150" s="5">
        <f>ROUND( VLOOKUP(Z150, NPC_Raw_Data!A:O, 13),0)</f>
        <v>230</v>
      </c>
      <c r="M150" s="5">
        <f>ROUND( VLOOKUP(Z150, NPC_Raw_Data!A:O, 14),0)</f>
        <v>230</v>
      </c>
      <c r="N150" s="5">
        <f>ROUND( VLOOKUP(Z150, NPC_Raw_Data!A:O, 15),0)</f>
        <v>230</v>
      </c>
      <c r="O150" s="5">
        <f>ROUND( VLOOKUP(Z150, NPC_Raw_Data!A:Q, 16) * VLOOKUP(AA150, NPC_Scaling_Values!A:N, 14)* VLOOKUP(AB150, NPC_Scaling_Values!A:N, 14),0)</f>
        <v>205</v>
      </c>
      <c r="P150" s="2">
        <f>ROUND( VLOOKUP(Z150, NPC_Raw_Data!A:Q, 17) * VLOOKUP(AA150, NPC_Scaling_Values!A:N, 14) * VLOOKUP(AB150, NPC_Scaling_Values!A:N, 14) ,0)</f>
        <v>82</v>
      </c>
      <c r="Q150" s="6">
        <f> VLOOKUP(AA150, NPC_Scaling_Values!A:N, 9) * VLOOKUP(AB150, NPC_Scaling_Values!A:N, 9)</f>
        <v>3.12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278011.0</v>
      </c>
      <c r="AA150" s="1">
        <v>7010.0</v>
      </c>
      <c r="AB150" s="1">
        <v>7410.0</v>
      </c>
      <c r="AC150" s="8">
        <v>0.0</v>
      </c>
    </row>
    <row r="151">
      <c r="A151" s="1" t="s">
        <v>197</v>
      </c>
      <c r="B151" s="1" t="s">
        <v>39</v>
      </c>
      <c r="C151" s="5">
        <f>ROUND( VLOOKUP(Z151, NPC_Raw_Data!A:D, 4)*VLOOKUP(AA151, NPC_Scaling_Values!A:C, 3)*VLOOKUP(AB151, NPC_Scaling_Values!A:C, 3),0)</f>
        <v>1823</v>
      </c>
      <c r="D151" s="5">
        <f>ROUND( VLOOKUP(Z151, NPC_Raw_Data!A:E, 5) * VLOOKUP(AA151, NPC_Scaling_Values!A:D, 4) * VLOOKUP(AB151,NPC_Scaling_Values!A:D, 4) ,0)</f>
        <v>6000</v>
      </c>
      <c r="E151" s="5">
        <f>ROUND( VLOOKUP(Z151, NPC_Raw_Data!A:L, 6) * VLOOKUP(AA151, NPC_Scaling_Values!A:N, 5)* VLOOKUP(AB151, NPC_Scaling_Values!A:N, 5) ,0)</f>
        <v>268</v>
      </c>
      <c r="F151" s="5">
        <f>ROUND( VLOOKUP(Z151, NPC_Raw_Data!A:L, 7) * VLOOKUP(AA151, NPC_Scaling_Values!A:N, 6) * VLOOKUP(AB151,NPC_Scaling_Values!A:N, 6) ,0)</f>
        <v>187</v>
      </c>
      <c r="G151" s="5">
        <f>ROUND( VLOOKUP(Z151, NPC_Raw_Data!A:L, 8) * VLOOKUP(AA151, NPC_Scaling_Values!A:N, 7) * VLOOKUP(AB151, NPC_Scaling_Values!A:N, 7),0)</f>
        <v>160</v>
      </c>
      <c r="H151" s="5">
        <f>ROUND( VLOOKUP(Z151, NPC_Raw_Data!A:L, 9) * VLOOKUP(AA151, NPC_Scaling_Values!A:N, 8)* VLOOKUP(AB151, NPC_Scaling_Values!A:N, 8) ,0)</f>
        <v>227</v>
      </c>
      <c r="I151" s="5">
        <v>0.0</v>
      </c>
      <c r="J151" s="5">
        <v>0.0</v>
      </c>
      <c r="K151" s="5">
        <v>0.0</v>
      </c>
      <c r="L151" s="5">
        <f>ROUND( VLOOKUP(Z151, NPC_Raw_Data!A:O, 13),0)</f>
        <v>230</v>
      </c>
      <c r="M151" s="5">
        <f>ROUND( VLOOKUP(Z151, NPC_Raw_Data!A:O, 14),0)</f>
        <v>230</v>
      </c>
      <c r="N151" s="5">
        <f>ROUND( VLOOKUP(Z151, NPC_Raw_Data!A:O, 15),0)</f>
        <v>230</v>
      </c>
      <c r="O151" s="5">
        <f>ROUND( VLOOKUP(Z151, NPC_Raw_Data!A:Q, 16) * VLOOKUP(AA151, NPC_Scaling_Values!A:N, 14)* VLOOKUP(AB151, NPC_Scaling_Values!A:N, 14),0)</f>
        <v>205</v>
      </c>
      <c r="P151" s="2">
        <f>ROUND( VLOOKUP(Z151, NPC_Raw_Data!A:Q, 17) * VLOOKUP(AA151, NPC_Scaling_Values!A:N, 14) * VLOOKUP(AB151, NPC_Scaling_Values!A:N, 14) ,0)</f>
        <v>82</v>
      </c>
      <c r="Q151" s="6">
        <f> VLOOKUP(AA151, NPC_Scaling_Values!A:N, 9) * VLOOKUP(AB151, NPC_Scaling_Values!A:N, 9)</f>
        <v>3.12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278012.0</v>
      </c>
      <c r="AA151" s="1">
        <v>7010.0</v>
      </c>
      <c r="AB151" s="1">
        <v>7410.0</v>
      </c>
      <c r="AC151" s="8">
        <v>0.0</v>
      </c>
    </row>
    <row r="152">
      <c r="A152" s="1" t="s">
        <v>198</v>
      </c>
      <c r="B152" s="1" t="s">
        <v>39</v>
      </c>
      <c r="C152" s="5">
        <f>ROUND( VLOOKUP(Z152, NPC_Raw_Data!A:D, 4)*VLOOKUP(AA152, NPC_Scaling_Values!A:C, 3)*VLOOKUP(AB152, NPC_Scaling_Values!A:C, 3),0)</f>
        <v>1823</v>
      </c>
      <c r="D152" s="5">
        <f>ROUND( VLOOKUP(Z152, NPC_Raw_Data!A:E, 5) * VLOOKUP(AA152, NPC_Scaling_Values!A:D, 4) * VLOOKUP(AB152,NPC_Scaling_Values!A:D, 4) ,0)</f>
        <v>6000</v>
      </c>
      <c r="E152" s="5">
        <f>ROUND( VLOOKUP(Z152, NPC_Raw_Data!A:L, 6) * VLOOKUP(AA152, NPC_Scaling_Values!A:N, 5)* VLOOKUP(AB152, NPC_Scaling_Values!A:N, 5) ,0)</f>
        <v>268</v>
      </c>
      <c r="F152" s="5">
        <f>ROUND( VLOOKUP(Z152, NPC_Raw_Data!A:L, 7) * VLOOKUP(AA152, NPC_Scaling_Values!A:N, 6) * VLOOKUP(AB152,NPC_Scaling_Values!A:N, 6) ,0)</f>
        <v>187</v>
      </c>
      <c r="G152" s="5">
        <f>ROUND( VLOOKUP(Z152, NPC_Raw_Data!A:L, 8) * VLOOKUP(AA152, NPC_Scaling_Values!A:N, 7) * VLOOKUP(AB152, NPC_Scaling_Values!A:N, 7),0)</f>
        <v>160</v>
      </c>
      <c r="H152" s="5">
        <f>ROUND( VLOOKUP(Z152, NPC_Raw_Data!A:L, 9) * VLOOKUP(AA152, NPC_Scaling_Values!A:N, 8)* VLOOKUP(AB152, NPC_Scaling_Values!A:N, 8) ,0)</f>
        <v>227</v>
      </c>
      <c r="I152" s="5">
        <v>0.0</v>
      </c>
      <c r="J152" s="5">
        <v>0.0</v>
      </c>
      <c r="K152" s="5">
        <v>0.0</v>
      </c>
      <c r="L152" s="5">
        <f>ROUND( VLOOKUP(Z152, NPC_Raw_Data!A:O, 13),0)</f>
        <v>230</v>
      </c>
      <c r="M152" s="5">
        <f>ROUND( VLOOKUP(Z152, NPC_Raw_Data!A:O, 14),0)</f>
        <v>230</v>
      </c>
      <c r="N152" s="5">
        <f>ROUND( VLOOKUP(Z152, NPC_Raw_Data!A:O, 15),0)</f>
        <v>230</v>
      </c>
      <c r="O152" s="5">
        <f>ROUND( VLOOKUP(Z152, NPC_Raw_Data!A:Q, 16) * VLOOKUP(AA152, NPC_Scaling_Values!A:N, 14)* VLOOKUP(AB152, NPC_Scaling_Values!A:N, 14),0)</f>
        <v>205</v>
      </c>
      <c r="P152" s="2">
        <f>ROUND( VLOOKUP(Z152, NPC_Raw_Data!A:Q, 17) * VLOOKUP(AA152, NPC_Scaling_Values!A:N, 14) * VLOOKUP(AB152, NPC_Scaling_Values!A:N, 14) ,0)</f>
        <v>82</v>
      </c>
      <c r="Q152" s="6">
        <f> VLOOKUP(AA152, NPC_Scaling_Values!A:N, 9) * VLOOKUP(AB152, NPC_Scaling_Values!A:N, 9)</f>
        <v>3.12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278013.0</v>
      </c>
      <c r="AA152" s="1">
        <v>7010.0</v>
      </c>
      <c r="AB152" s="1">
        <v>7410.0</v>
      </c>
      <c r="AC152" s="8">
        <v>0.0</v>
      </c>
    </row>
    <row r="153">
      <c r="A153" s="1" t="s">
        <v>231</v>
      </c>
      <c r="B153" s="1" t="s">
        <v>30</v>
      </c>
      <c r="C153" s="5">
        <f>ROUND( VLOOKUP(Z153, NPC_Raw_Data!A:D, 4)*VLOOKUP(AA153, NPC_Scaling_Values!A:C, 3)*VLOOKUP(AB153, NPC_Scaling_Values!A:C, 3),0)</f>
        <v>1947</v>
      </c>
      <c r="D153" s="5">
        <f>ROUND( VLOOKUP(Z153, NPC_Raw_Data!A:E, 5) * VLOOKUP(AA153, NPC_Scaling_Values!A:D, 4) * VLOOKUP(AB153,NPC_Scaling_Values!A:D, 4) ,0)</f>
        <v>6000</v>
      </c>
      <c r="E153" s="5">
        <f>ROUND( VLOOKUP(Z153, NPC_Raw_Data!A:L, 6) * VLOOKUP(AA153, NPC_Scaling_Values!A:N, 5)* VLOOKUP(AB153, NPC_Scaling_Values!A:N, 5) ,0)</f>
        <v>294</v>
      </c>
      <c r="F153" s="5">
        <f>ROUND( VLOOKUP(Z153, NPC_Raw_Data!A:L, 7) * VLOOKUP(AA153, NPC_Scaling_Values!A:N, 6) * VLOOKUP(AB153,NPC_Scaling_Values!A:N, 6) ,0)</f>
        <v>205</v>
      </c>
      <c r="G153" s="5">
        <f>ROUND( VLOOKUP(Z153, NPC_Raw_Data!A:L, 8) * VLOOKUP(AA153, NPC_Scaling_Values!A:N, 7) * VLOOKUP(AB153, NPC_Scaling_Values!A:N, 7),0)</f>
        <v>175</v>
      </c>
      <c r="H153" s="5">
        <f>ROUND( VLOOKUP(Z153, NPC_Raw_Data!A:L, 9) * VLOOKUP(AA153, NPC_Scaling_Values!A:N, 8)* VLOOKUP(AB153, NPC_Scaling_Values!A:N, 8) ,0)</f>
        <v>249</v>
      </c>
      <c r="I153" s="5">
        <v>0.0</v>
      </c>
      <c r="J153" s="5">
        <v>0.0</v>
      </c>
      <c r="K153" s="5">
        <v>0.0</v>
      </c>
      <c r="L153" s="5">
        <f>ROUND( VLOOKUP(Z153, NPC_Raw_Data!A:O, 13),0)</f>
        <v>230</v>
      </c>
      <c r="M153" s="5">
        <f>ROUND( VLOOKUP(Z153, NPC_Raw_Data!A:O, 14),0)</f>
        <v>230</v>
      </c>
      <c r="N153" s="5">
        <f>ROUND( VLOOKUP(Z153, NPC_Raw_Data!A:O, 15),0)</f>
        <v>230</v>
      </c>
      <c r="O153" s="5">
        <f>ROUND( VLOOKUP(Z153, NPC_Raw_Data!A:Q, 16) * VLOOKUP(AA153, NPC_Scaling_Values!A:N, 14)* VLOOKUP(AB153, NPC_Scaling_Values!A:N, 14),0)</f>
        <v>232</v>
      </c>
      <c r="P153" s="2">
        <f>ROUND( VLOOKUP(Z153, NPC_Raw_Data!A:Q, 17) * VLOOKUP(AA153, NPC_Scaling_Values!A:N, 14) * VLOOKUP(AB153, NPC_Scaling_Values!A:N, 14) ,0)</f>
        <v>93</v>
      </c>
      <c r="Q153" s="6">
        <f> VLOOKUP(AA153, NPC_Scaling_Values!A:N, 9) * VLOOKUP(AB153, NPC_Scaling_Values!A:N, 9)</f>
        <v>3.336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278020.0</v>
      </c>
      <c r="AA153" s="1">
        <v>7014.0</v>
      </c>
      <c r="AB153" s="1">
        <v>7414.0</v>
      </c>
      <c r="AC153" s="8">
        <v>0.0</v>
      </c>
    </row>
    <row r="154">
      <c r="A154" s="1" t="s">
        <v>232</v>
      </c>
      <c r="B154" s="1" t="s">
        <v>30</v>
      </c>
      <c r="C154" s="5">
        <f>ROUND( VLOOKUP(Z154, NPC_Raw_Data!A:D, 4)*VLOOKUP(AA154, NPC_Scaling_Values!A:C, 3)*VLOOKUP(AB154, NPC_Scaling_Values!A:C, 3),0)</f>
        <v>1947</v>
      </c>
      <c r="D154" s="5">
        <f>ROUND( VLOOKUP(Z154, NPC_Raw_Data!A:E, 5) * VLOOKUP(AA154, NPC_Scaling_Values!A:D, 4) * VLOOKUP(AB154,NPC_Scaling_Values!A:D, 4) ,0)</f>
        <v>6000</v>
      </c>
      <c r="E154" s="5">
        <f>ROUND( VLOOKUP(Z154, NPC_Raw_Data!A:L, 6) * VLOOKUP(AA154, NPC_Scaling_Values!A:N, 5)* VLOOKUP(AB154, NPC_Scaling_Values!A:N, 5) ,0)</f>
        <v>294</v>
      </c>
      <c r="F154" s="5">
        <f>ROUND( VLOOKUP(Z154, NPC_Raw_Data!A:L, 7) * VLOOKUP(AA154, NPC_Scaling_Values!A:N, 6) * VLOOKUP(AB154,NPC_Scaling_Values!A:N, 6) ,0)</f>
        <v>205</v>
      </c>
      <c r="G154" s="5">
        <f>ROUND( VLOOKUP(Z154, NPC_Raw_Data!A:L, 8) * VLOOKUP(AA154, NPC_Scaling_Values!A:N, 7) * VLOOKUP(AB154, NPC_Scaling_Values!A:N, 7),0)</f>
        <v>175</v>
      </c>
      <c r="H154" s="5">
        <f>ROUND( VLOOKUP(Z154, NPC_Raw_Data!A:L, 9) * VLOOKUP(AA154, NPC_Scaling_Values!A:N, 8)* VLOOKUP(AB154, NPC_Scaling_Values!A:N, 8) ,0)</f>
        <v>249</v>
      </c>
      <c r="I154" s="5">
        <v>0.0</v>
      </c>
      <c r="J154" s="5">
        <v>0.0</v>
      </c>
      <c r="K154" s="5">
        <v>0.0</v>
      </c>
      <c r="L154" s="5">
        <f>ROUND( VLOOKUP(Z154, NPC_Raw_Data!A:O, 13),0)</f>
        <v>230</v>
      </c>
      <c r="M154" s="5">
        <f>ROUND( VLOOKUP(Z154, NPC_Raw_Data!A:O, 14),0)</f>
        <v>230</v>
      </c>
      <c r="N154" s="5">
        <f>ROUND( VLOOKUP(Z154, NPC_Raw_Data!A:O, 15),0)</f>
        <v>230</v>
      </c>
      <c r="O154" s="5">
        <f>ROUND( VLOOKUP(Z154, NPC_Raw_Data!A:Q, 16) * VLOOKUP(AA154, NPC_Scaling_Values!A:N, 14)* VLOOKUP(AB154, NPC_Scaling_Values!A:N, 14),0)</f>
        <v>232</v>
      </c>
      <c r="P154" s="2">
        <f>ROUND( VLOOKUP(Z154, NPC_Raw_Data!A:Q, 17) * VLOOKUP(AA154, NPC_Scaling_Values!A:N, 14) * VLOOKUP(AB154, NPC_Scaling_Values!A:N, 14) ,0)</f>
        <v>93</v>
      </c>
      <c r="Q154" s="6">
        <f> VLOOKUP(AA154, NPC_Scaling_Values!A:N, 9) * VLOOKUP(AB154, NPC_Scaling_Values!A:N, 9)</f>
        <v>3.336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278021.0</v>
      </c>
      <c r="AA154" s="1">
        <v>7014.0</v>
      </c>
      <c r="AB154" s="1">
        <v>7414.0</v>
      </c>
      <c r="AC154" s="8">
        <v>0.0</v>
      </c>
    </row>
    <row r="155">
      <c r="A155" s="1" t="s">
        <v>233</v>
      </c>
      <c r="B155" s="1" t="s">
        <v>160</v>
      </c>
      <c r="C155" s="5">
        <f>ROUND( VLOOKUP(Z155, NPC_Raw_Data!A:D, 4)*VLOOKUP(AA155, NPC_Scaling_Values!A:C, 3)*VLOOKUP(AB155, NPC_Scaling_Values!A:C, 3),0)</f>
        <v>1947</v>
      </c>
      <c r="D155" s="5">
        <f>ROUND( VLOOKUP(Z155, NPC_Raw_Data!A:E, 5) * VLOOKUP(AA155, NPC_Scaling_Values!A:D, 4) * VLOOKUP(AB155,NPC_Scaling_Values!A:D, 4) ,0)</f>
        <v>6000</v>
      </c>
      <c r="E155" s="5">
        <f>ROUND( VLOOKUP(Z155, NPC_Raw_Data!A:L, 6) * VLOOKUP(AA155, NPC_Scaling_Values!A:N, 5)* VLOOKUP(AB155, NPC_Scaling_Values!A:N, 5) ,0)</f>
        <v>294</v>
      </c>
      <c r="F155" s="5">
        <f>ROUND( VLOOKUP(Z155, NPC_Raw_Data!A:L, 7) * VLOOKUP(AA155, NPC_Scaling_Values!A:N, 6) * VLOOKUP(AB155,NPC_Scaling_Values!A:N, 6) ,0)</f>
        <v>205</v>
      </c>
      <c r="G155" s="5">
        <f>ROUND( VLOOKUP(Z155, NPC_Raw_Data!A:L, 8) * VLOOKUP(AA155, NPC_Scaling_Values!A:N, 7) * VLOOKUP(AB155, NPC_Scaling_Values!A:N, 7),0)</f>
        <v>175</v>
      </c>
      <c r="H155" s="5">
        <f>ROUND( VLOOKUP(Z155, NPC_Raw_Data!A:L, 9) * VLOOKUP(AA155, NPC_Scaling_Values!A:N, 8)* VLOOKUP(AB155, NPC_Scaling_Values!A:N, 8) ,0)</f>
        <v>249</v>
      </c>
      <c r="I155" s="5">
        <v>0.0</v>
      </c>
      <c r="J155" s="5">
        <v>0.0</v>
      </c>
      <c r="K155" s="5">
        <v>0.0</v>
      </c>
      <c r="L155" s="5">
        <f>ROUND( VLOOKUP(Z155, NPC_Raw_Data!A:O, 13),0)</f>
        <v>230</v>
      </c>
      <c r="M155" s="5">
        <f>ROUND( VLOOKUP(Z155, NPC_Raw_Data!A:O, 14),0)</f>
        <v>230</v>
      </c>
      <c r="N155" s="5">
        <f>ROUND( VLOOKUP(Z155, NPC_Raw_Data!A:O, 15),0)</f>
        <v>230</v>
      </c>
      <c r="O155" s="5">
        <f>ROUND( VLOOKUP(Z155, NPC_Raw_Data!A:Q, 16) * VLOOKUP(AA155, NPC_Scaling_Values!A:N, 14)* VLOOKUP(AB155, NPC_Scaling_Values!A:N, 14),0)</f>
        <v>232</v>
      </c>
      <c r="P155" s="2">
        <f>ROUND( VLOOKUP(Z155, NPC_Raw_Data!A:Q, 17) * VLOOKUP(AA155, NPC_Scaling_Values!A:N, 14) * VLOOKUP(AB155, NPC_Scaling_Values!A:N, 14) ,0)</f>
        <v>93</v>
      </c>
      <c r="Q155" s="6">
        <f> VLOOKUP(AA155, NPC_Scaling_Values!A:N, 9) * VLOOKUP(AB155, NPC_Scaling_Values!A:N, 9)</f>
        <v>3.336</v>
      </c>
      <c r="R155" s="1">
        <v>1.0</v>
      </c>
      <c r="S155" s="1">
        <v>-1.0</v>
      </c>
      <c r="T155" s="7" t="b">
        <v>0</v>
      </c>
      <c r="U155" s="7" t="b">
        <v>0</v>
      </c>
      <c r="V155" s="7" t="b">
        <v>0</v>
      </c>
      <c r="Z155" s="1">
        <v>278030.0</v>
      </c>
      <c r="AA155" s="1">
        <v>7014.0</v>
      </c>
      <c r="AB155" s="1">
        <v>7414.0</v>
      </c>
      <c r="AC155" s="8">
        <v>0.0</v>
      </c>
    </row>
    <row r="156">
      <c r="A156" s="2" t="s">
        <v>233</v>
      </c>
      <c r="B156" s="1" t="s">
        <v>160</v>
      </c>
      <c r="C156" s="5">
        <f>ROUND( VLOOKUP(Z156, NPC_Raw_Data!A:D, 4)*VLOOKUP(AA156, NPC_Scaling_Values!A:C, 3)*VLOOKUP(AB156, NPC_Scaling_Values!A:C, 3),0)</f>
        <v>1947</v>
      </c>
      <c r="D156" s="5">
        <f>ROUND( VLOOKUP(Z156, NPC_Raw_Data!A:E, 5) * VLOOKUP(AA156, NPC_Scaling_Values!A:D, 4) * VLOOKUP(AB156,NPC_Scaling_Values!A:D, 4) ,0)</f>
        <v>6000</v>
      </c>
      <c r="E156" s="5">
        <f>ROUND( VLOOKUP(Z156, NPC_Raw_Data!A:L, 6) * VLOOKUP(AA156, NPC_Scaling_Values!A:N, 5)* VLOOKUP(AB156, NPC_Scaling_Values!A:N, 5) ,0)</f>
        <v>294</v>
      </c>
      <c r="F156" s="5">
        <f>ROUND( VLOOKUP(Z156, NPC_Raw_Data!A:L, 7) * VLOOKUP(AA156, NPC_Scaling_Values!A:N, 6) * VLOOKUP(AB156,NPC_Scaling_Values!A:N, 6) ,0)</f>
        <v>205</v>
      </c>
      <c r="G156" s="5">
        <f>ROUND( VLOOKUP(Z156, NPC_Raw_Data!A:L, 8) * VLOOKUP(AA156, NPC_Scaling_Values!A:N, 7) * VLOOKUP(AB156, NPC_Scaling_Values!A:N, 7),0)</f>
        <v>175</v>
      </c>
      <c r="H156" s="5">
        <f>ROUND( VLOOKUP(Z156, NPC_Raw_Data!A:L, 9) * VLOOKUP(AA156, NPC_Scaling_Values!A:N, 8)* VLOOKUP(AB156, NPC_Scaling_Values!A:N, 8) ,0)</f>
        <v>249</v>
      </c>
      <c r="I156" s="5">
        <v>0.0</v>
      </c>
      <c r="J156" s="5">
        <v>0.0</v>
      </c>
      <c r="K156" s="5">
        <v>0.0</v>
      </c>
      <c r="L156" s="5">
        <f>ROUND( VLOOKUP(Z156, NPC_Raw_Data!A:O, 13),0)</f>
        <v>230</v>
      </c>
      <c r="M156" s="5">
        <f>ROUND( VLOOKUP(Z156, NPC_Raw_Data!A:O, 14),0)</f>
        <v>230</v>
      </c>
      <c r="N156" s="5">
        <f>ROUND( VLOOKUP(Z156, NPC_Raw_Data!A:O, 15),0)</f>
        <v>230</v>
      </c>
      <c r="O156" s="5">
        <f>ROUND( VLOOKUP(Z156, NPC_Raw_Data!A:Q, 16) * VLOOKUP(AA156, NPC_Scaling_Values!A:N, 14)* VLOOKUP(AB156, NPC_Scaling_Values!A:N, 14),0)</f>
        <v>232</v>
      </c>
      <c r="P156" s="2">
        <f>ROUND( VLOOKUP(Z156, NPC_Raw_Data!A:Q, 17) * VLOOKUP(AA156, NPC_Scaling_Values!A:N, 14) * VLOOKUP(AB156, NPC_Scaling_Values!A:N, 14) ,0)</f>
        <v>93</v>
      </c>
      <c r="Q156" s="6">
        <f> VLOOKUP(AA156, NPC_Scaling_Values!A:N, 9) * VLOOKUP(AB156, NPC_Scaling_Values!A:N, 9)</f>
        <v>3.336</v>
      </c>
      <c r="R156" s="1">
        <v>1.0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278031.0</v>
      </c>
      <c r="AA156" s="1">
        <v>7014.0</v>
      </c>
      <c r="AB156" s="1">
        <v>7414.0</v>
      </c>
      <c r="AC156" s="8">
        <v>0.0</v>
      </c>
    </row>
    <row r="157">
      <c r="A157" s="1" t="s">
        <v>169</v>
      </c>
      <c r="B157" s="1" t="s">
        <v>55</v>
      </c>
      <c r="C157" s="5">
        <f>ROUND( VLOOKUP(Z157, NPC_Raw_Data!A:D, 4)*VLOOKUP(AA157, NPC_Scaling_Values!A:C, 3)*VLOOKUP(AB157, NPC_Scaling_Values!A:C, 3),0)</f>
        <v>1213</v>
      </c>
      <c r="D157" s="5">
        <f>ROUND( VLOOKUP(Z157, NPC_Raw_Data!A:E, 5) * VLOOKUP(AA157, NPC_Scaling_Values!A:D, 4) * VLOOKUP(AB157,NPC_Scaling_Values!A:D, 4) ,0)</f>
        <v>4000</v>
      </c>
      <c r="E157" s="5">
        <f>ROUND( VLOOKUP(Z157, NPC_Raw_Data!A:L, 6) * VLOOKUP(AA157, NPC_Scaling_Values!A:N, 5)* VLOOKUP(AB157, NPC_Scaling_Values!A:N, 5) ,0)</f>
        <v>329</v>
      </c>
      <c r="F157" s="5">
        <f>ROUND( VLOOKUP(Z157, NPC_Raw_Data!A:L, 7) * VLOOKUP(AA157, NPC_Scaling_Values!A:N, 6) * VLOOKUP(AB157,NPC_Scaling_Values!A:N, 6) ,0)</f>
        <v>219</v>
      </c>
      <c r="G157" s="5">
        <f>ROUND( VLOOKUP(Z157, NPC_Raw_Data!A:L, 8) * VLOOKUP(AA157, NPC_Scaling_Values!A:N, 7) * VLOOKUP(AB157, NPC_Scaling_Values!A:N, 7),0)</f>
        <v>244</v>
      </c>
      <c r="H157" s="5">
        <f>ROUND( VLOOKUP(Z157, NPC_Raw_Data!A:L, 9) * VLOOKUP(AA157, NPC_Scaling_Values!A:N, 8)* VLOOKUP(AB157, NPC_Scaling_Values!A:N, 8) ,0)</f>
        <v>273</v>
      </c>
      <c r="I157" s="5">
        <v>0.0</v>
      </c>
      <c r="J157" s="5">
        <v>0.0</v>
      </c>
      <c r="K157" s="5">
        <v>0.0</v>
      </c>
      <c r="L157" s="5">
        <f>ROUND( VLOOKUP(Z157, NPC_Raw_Data!A:O, 13),0)</f>
        <v>145</v>
      </c>
      <c r="M157" s="5">
        <f>ROUND( VLOOKUP(Z157, NPC_Raw_Data!A:O, 14),0)</f>
        <v>145</v>
      </c>
      <c r="N157" s="5">
        <f>ROUND( VLOOKUP(Z157, NPC_Raw_Data!A:O, 15),0)</f>
        <v>245</v>
      </c>
      <c r="O157" s="5">
        <f>ROUND( VLOOKUP(Z157, NPC_Raw_Data!A:Q, 16) * VLOOKUP(AA157, NPC_Scaling_Values!A:N, 14)* VLOOKUP(AB157, NPC_Scaling_Values!A:N, 14),0)</f>
        <v>329</v>
      </c>
      <c r="P157" s="2">
        <f>ROUND( VLOOKUP(Z157, NPC_Raw_Data!A:Q, 17) * VLOOKUP(AA157, NPC_Scaling_Values!A:N, 14) * VLOOKUP(AB157, NPC_Scaling_Values!A:N, 14) ,0)</f>
        <v>82</v>
      </c>
      <c r="Q157" s="6">
        <f> VLOOKUP(AA157, NPC_Scaling_Values!A:N, 9) * VLOOKUP(AB157, NPC_Scaling_Values!A:N, 9)</f>
        <v>2.98375</v>
      </c>
      <c r="R157" s="1">
        <v>1.1</v>
      </c>
      <c r="S157" s="1">
        <v>-1.0</v>
      </c>
      <c r="T157" s="7" t="b">
        <v>0</v>
      </c>
      <c r="U157" s="7" t="b">
        <v>1</v>
      </c>
      <c r="V157" s="7" t="b">
        <v>0</v>
      </c>
      <c r="Z157" s="1">
        <v>279000.0</v>
      </c>
      <c r="AA157" s="1">
        <v>7004.0</v>
      </c>
      <c r="AB157" s="1">
        <v>7404.0</v>
      </c>
      <c r="AC157" s="8">
        <v>0.0</v>
      </c>
    </row>
    <row r="158">
      <c r="A158" s="9" t="s">
        <v>181</v>
      </c>
      <c r="B158" s="1" t="s">
        <v>27</v>
      </c>
      <c r="C158" s="5">
        <f>ROUND( VLOOKUP(Z158, NPC_Raw_Data!A:D, 4)*VLOOKUP(AA158, NPC_Scaling_Values!A:C, 3)*VLOOKUP(AB158, NPC_Scaling_Values!A:C, 3),0)</f>
        <v>1219</v>
      </c>
      <c r="D158" s="5">
        <f>ROUND( VLOOKUP(Z158, NPC_Raw_Data!A:E, 5) * VLOOKUP(AA158, NPC_Scaling_Values!A:D, 4) * VLOOKUP(AB158,NPC_Scaling_Values!A:D, 4) ,0)</f>
        <v>3200</v>
      </c>
      <c r="E158" s="5">
        <f>ROUND( VLOOKUP(Z158, NPC_Raw_Data!A:L, 6) * VLOOKUP(AA158, NPC_Scaling_Values!A:N, 5)* VLOOKUP(AB158, NPC_Scaling_Values!A:N, 5) ,0)</f>
        <v>332</v>
      </c>
      <c r="F158" s="5">
        <f>ROUND( VLOOKUP(Z158, NPC_Raw_Data!A:L, 7) * VLOOKUP(AA158, NPC_Scaling_Values!A:N, 6) * VLOOKUP(AB158,NPC_Scaling_Values!A:N, 6) ,0)</f>
        <v>220</v>
      </c>
      <c r="G158" s="5">
        <f>ROUND( VLOOKUP(Z158, NPC_Raw_Data!A:L, 8) * VLOOKUP(AA158, NPC_Scaling_Values!A:N, 7) * VLOOKUP(AB158, NPC_Scaling_Values!A:N, 7),0)</f>
        <v>246</v>
      </c>
      <c r="H158" s="5">
        <f>ROUND( VLOOKUP(Z158, NPC_Raw_Data!A:L, 9) * VLOOKUP(AA158, NPC_Scaling_Values!A:N, 8)* VLOOKUP(AB158, NPC_Scaling_Values!A:N, 8) ,0)</f>
        <v>275</v>
      </c>
      <c r="I158" s="5">
        <v>0.0</v>
      </c>
      <c r="J158" s="5">
        <v>0.0</v>
      </c>
      <c r="K158" s="5">
        <v>0.0</v>
      </c>
      <c r="L158" s="5">
        <f>ROUND( VLOOKUP(Z158, NPC_Raw_Data!A:O, 13),0)</f>
        <v>145</v>
      </c>
      <c r="M158" s="5">
        <f>ROUND( VLOOKUP(Z158, NPC_Raw_Data!A:O, 14),0)</f>
        <v>145</v>
      </c>
      <c r="N158" s="5">
        <f>ROUND( VLOOKUP(Z158, NPC_Raw_Data!A:O, 15),0)</f>
        <v>245</v>
      </c>
      <c r="O158" s="5">
        <f>ROUND( VLOOKUP(Z158, NPC_Raw_Data!A:Q, 16) * VLOOKUP(AA158, NPC_Scaling_Values!A:N, 14)* VLOOKUP(AB158, NPC_Scaling_Values!A:N, 14),0)</f>
        <v>323</v>
      </c>
      <c r="P158" s="2">
        <f>ROUND( VLOOKUP(Z158, NPC_Raw_Data!A:Q, 17) * VLOOKUP(AA158, NPC_Scaling_Values!A:N, 14) * VLOOKUP(AB158, NPC_Scaling_Values!A:N, 14) ,0)</f>
        <v>81</v>
      </c>
      <c r="Q158" s="6">
        <f> VLOOKUP(AA158, NPC_Scaling_Values!A:N, 9) * VLOOKUP(AB158, NPC_Scaling_Values!A:N, 9)</f>
        <v>3.06</v>
      </c>
      <c r="R158" s="1">
        <v>1.1</v>
      </c>
      <c r="S158" s="1">
        <v>-1.0</v>
      </c>
      <c r="T158" s="7" t="b">
        <v>0</v>
      </c>
      <c r="U158" s="7" t="b">
        <v>1</v>
      </c>
      <c r="V158" s="7" t="b">
        <v>0</v>
      </c>
      <c r="Z158" s="1">
        <v>279001.0</v>
      </c>
      <c r="AA158" s="1">
        <v>7005.0</v>
      </c>
      <c r="AB158" s="1">
        <v>7405.0</v>
      </c>
      <c r="AC158" s="8">
        <v>0.0</v>
      </c>
    </row>
    <row r="159">
      <c r="A159" s="1" t="s">
        <v>223</v>
      </c>
      <c r="B159" s="1" t="s">
        <v>101</v>
      </c>
      <c r="C159" s="5">
        <f>ROUND( VLOOKUP(Z159, NPC_Raw_Data!A:D, 4)*VLOOKUP(AA159, NPC_Scaling_Values!A:C, 3)*VLOOKUP(AB159, NPC_Scaling_Values!A:C, 3),0)</f>
        <v>1225</v>
      </c>
      <c r="D159" s="5">
        <f>ROUND( VLOOKUP(Z159, NPC_Raw_Data!A:E, 5) * VLOOKUP(AA159, NPC_Scaling_Values!A:D, 4) * VLOOKUP(AB159,NPC_Scaling_Values!A:D, 4) ,0)</f>
        <v>7200</v>
      </c>
      <c r="E159" s="5">
        <f>ROUND( VLOOKUP(Z159, NPC_Raw_Data!A:L, 6) * VLOOKUP(AA159, NPC_Scaling_Values!A:N, 5)* VLOOKUP(AB159, NPC_Scaling_Values!A:N, 5) ,0)</f>
        <v>338</v>
      </c>
      <c r="F159" s="5">
        <f>ROUND( VLOOKUP(Z159, NPC_Raw_Data!A:L, 7) * VLOOKUP(AA159, NPC_Scaling_Values!A:N, 6) * VLOOKUP(AB159,NPC_Scaling_Values!A:N, 6) ,0)</f>
        <v>224</v>
      </c>
      <c r="G159" s="5">
        <f>ROUND( VLOOKUP(Z159, NPC_Raw_Data!A:L, 8) * VLOOKUP(AA159, NPC_Scaling_Values!A:N, 7) * VLOOKUP(AB159, NPC_Scaling_Values!A:N, 7),0)</f>
        <v>250</v>
      </c>
      <c r="H159" s="5">
        <f>ROUND( VLOOKUP(Z159, NPC_Raw_Data!A:L, 9) * VLOOKUP(AA159, NPC_Scaling_Values!A:N, 8)* VLOOKUP(AB159, NPC_Scaling_Values!A:N, 8) ,0)</f>
        <v>280</v>
      </c>
      <c r="I159" s="5">
        <v>0.0</v>
      </c>
      <c r="J159" s="5">
        <v>0.0</v>
      </c>
      <c r="K159" s="5">
        <v>0.0</v>
      </c>
      <c r="L159" s="5">
        <f>ROUND( VLOOKUP(Z159, NPC_Raw_Data!A:O, 13),0)</f>
        <v>145</v>
      </c>
      <c r="M159" s="5">
        <f>ROUND( VLOOKUP(Z159, NPC_Raw_Data!A:O, 14),0)</f>
        <v>145</v>
      </c>
      <c r="N159" s="5">
        <f>ROUND( VLOOKUP(Z159, NPC_Raw_Data!A:O, 15),0)</f>
        <v>245</v>
      </c>
      <c r="O159" s="5">
        <f>ROUND( VLOOKUP(Z159, NPC_Raw_Data!A:Q, 16) * VLOOKUP(AA159, NPC_Scaling_Values!A:N, 14)* VLOOKUP(AB159, NPC_Scaling_Values!A:N, 14),0)</f>
        <v>320</v>
      </c>
      <c r="P159" s="2">
        <f>ROUND( VLOOKUP(Z159, NPC_Raw_Data!A:Q, 17) * VLOOKUP(AA159, NPC_Scaling_Values!A:N, 14) * VLOOKUP(AB159, NPC_Scaling_Values!A:N, 14) ,0)</f>
        <v>80</v>
      </c>
      <c r="Q159" s="6">
        <f> VLOOKUP(AA159, NPC_Scaling_Values!A:N, 9) * VLOOKUP(AB159, NPC_Scaling_Values!A:N, 9)</f>
        <v>3.06</v>
      </c>
      <c r="R159" s="1">
        <v>1.1</v>
      </c>
      <c r="S159" s="1">
        <v>-1.0</v>
      </c>
      <c r="T159" s="7" t="b">
        <v>0</v>
      </c>
      <c r="U159" s="7" t="b">
        <v>1</v>
      </c>
      <c r="V159" s="7" t="b">
        <v>0</v>
      </c>
      <c r="Z159" s="1">
        <v>279010.0</v>
      </c>
      <c r="AA159" s="1">
        <v>7007.0</v>
      </c>
      <c r="AB159" s="1">
        <v>7407.0</v>
      </c>
      <c r="AC159" s="8">
        <v>0.0</v>
      </c>
    </row>
    <row r="160">
      <c r="A160" s="1" t="s">
        <v>234</v>
      </c>
      <c r="B160" s="1" t="s">
        <v>48</v>
      </c>
      <c r="C160" s="5">
        <f>ROUND( VLOOKUP(Z160, NPC_Raw_Data!A:D, 4)*VLOOKUP(AA160, NPC_Scaling_Values!A:C, 3)*VLOOKUP(AB160, NPC_Scaling_Values!A:C, 3),0)</f>
        <v>1299</v>
      </c>
      <c r="D160" s="5">
        <f>ROUND( VLOOKUP(Z160, NPC_Raw_Data!A:E, 5) * VLOOKUP(AA160, NPC_Scaling_Values!A:D, 4) * VLOOKUP(AB160,NPC_Scaling_Values!A:D, 4) ,0)</f>
        <v>3600</v>
      </c>
      <c r="E160" s="5">
        <f>ROUND( VLOOKUP(Z160, NPC_Raw_Data!A:L, 6) * VLOOKUP(AA160, NPC_Scaling_Values!A:N, 5)* VLOOKUP(AB160, NPC_Scaling_Values!A:N, 5) ,0)</f>
        <v>343</v>
      </c>
      <c r="F160" s="5">
        <f>ROUND( VLOOKUP(Z160, NPC_Raw_Data!A:L, 7) * VLOOKUP(AA160, NPC_Scaling_Values!A:N, 6) * VLOOKUP(AB160,NPC_Scaling_Values!A:N, 6) ,0)</f>
        <v>228</v>
      </c>
      <c r="G160" s="5">
        <f>ROUND( VLOOKUP(Z160, NPC_Raw_Data!A:L, 8) * VLOOKUP(AA160, NPC_Scaling_Values!A:N, 7) * VLOOKUP(AB160, NPC_Scaling_Values!A:N, 7),0)</f>
        <v>255</v>
      </c>
      <c r="H160" s="5">
        <f>ROUND( VLOOKUP(Z160, NPC_Raw_Data!A:L, 9) * VLOOKUP(AA160, NPC_Scaling_Values!A:N, 8)* VLOOKUP(AB160, NPC_Scaling_Values!A:N, 8) ,0)</f>
        <v>284</v>
      </c>
      <c r="I160" s="5">
        <v>0.0</v>
      </c>
      <c r="J160" s="5">
        <v>0.0</v>
      </c>
      <c r="K160" s="5">
        <v>0.0</v>
      </c>
      <c r="L160" s="5">
        <f>ROUND( VLOOKUP(Z160, NPC_Raw_Data!A:O, 13),0)</f>
        <v>145</v>
      </c>
      <c r="M160" s="5">
        <f>ROUND( VLOOKUP(Z160, NPC_Raw_Data!A:O, 14),0)</f>
        <v>145</v>
      </c>
      <c r="N160" s="5">
        <f>ROUND( VLOOKUP(Z160, NPC_Raw_Data!A:O, 15),0)</f>
        <v>245</v>
      </c>
      <c r="O160" s="5">
        <f>ROUND( VLOOKUP(Z160, NPC_Raw_Data!A:Q, 16) * VLOOKUP(AA160, NPC_Scaling_Values!A:N, 14)* VLOOKUP(AB160, NPC_Scaling_Values!A:N, 14),0)</f>
        <v>325</v>
      </c>
      <c r="P160" s="2">
        <f>ROUND( VLOOKUP(Z160, NPC_Raw_Data!A:Q, 17) * VLOOKUP(AA160, NPC_Scaling_Values!A:N, 14) * VLOOKUP(AB160, NPC_Scaling_Values!A:N, 14) ,0)</f>
        <v>81</v>
      </c>
      <c r="Q160" s="6">
        <f> VLOOKUP(AA160, NPC_Scaling_Values!A:N, 9) * VLOOKUP(AB160, NPC_Scaling_Values!A:N, 9)</f>
        <v>3.078</v>
      </c>
      <c r="R160" s="1">
        <v>1.1</v>
      </c>
      <c r="S160" s="1">
        <v>-1.0</v>
      </c>
      <c r="T160" s="7" t="b">
        <v>0</v>
      </c>
      <c r="U160" s="7" t="b">
        <v>1</v>
      </c>
      <c r="V160" s="7" t="b">
        <v>0</v>
      </c>
      <c r="Z160" s="1">
        <v>279020.0</v>
      </c>
      <c r="AA160" s="1">
        <v>7009.0</v>
      </c>
      <c r="AB160" s="1">
        <v>7409.0</v>
      </c>
      <c r="AC160" s="8">
        <v>0.0</v>
      </c>
    </row>
    <row r="161">
      <c r="A161" s="1" t="s">
        <v>223</v>
      </c>
      <c r="B161" s="1" t="s">
        <v>164</v>
      </c>
      <c r="C161" s="5">
        <f>ROUND( VLOOKUP(Z161, NPC_Raw_Data!A:D, 4)*VLOOKUP(AA161, NPC_Scaling_Values!A:C, 3)*VLOOKUP(AB161, NPC_Scaling_Values!A:C, 3),0)</f>
        <v>1393</v>
      </c>
      <c r="D161" s="5">
        <f>ROUND( VLOOKUP(Z161, NPC_Raw_Data!A:E, 5) * VLOOKUP(AA161, NPC_Scaling_Values!A:D, 4) * VLOOKUP(AB161,NPC_Scaling_Values!A:D, 4) ,0)</f>
        <v>2400</v>
      </c>
      <c r="E161" s="5">
        <f>ROUND( VLOOKUP(Z161, NPC_Raw_Data!A:L, 6) * VLOOKUP(AA161, NPC_Scaling_Values!A:N, 5)* VLOOKUP(AB161, NPC_Scaling_Values!A:N, 5) ,0)</f>
        <v>380</v>
      </c>
      <c r="F161" s="5">
        <f>ROUND( VLOOKUP(Z161, NPC_Raw_Data!A:L, 7) * VLOOKUP(AA161, NPC_Scaling_Values!A:N, 6) * VLOOKUP(AB161,NPC_Scaling_Values!A:N, 6) ,0)</f>
        <v>252</v>
      </c>
      <c r="G161" s="5">
        <f>ROUND( VLOOKUP(Z161, NPC_Raw_Data!A:L, 8) * VLOOKUP(AA161, NPC_Scaling_Values!A:N, 7) * VLOOKUP(AB161, NPC_Scaling_Values!A:N, 7),0)</f>
        <v>282</v>
      </c>
      <c r="H161" s="5">
        <f>ROUND( VLOOKUP(Z161, NPC_Raw_Data!A:L, 9) * VLOOKUP(AA161, NPC_Scaling_Values!A:N, 8)* VLOOKUP(AB161, NPC_Scaling_Values!A:N, 8) ,0)</f>
        <v>315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14)* VLOOKUP(AB161, NPC_Scaling_Values!A:N, 14),0)</f>
        <v>371</v>
      </c>
      <c r="P161" s="2">
        <f>ROUND( VLOOKUP(Z161, NPC_Raw_Data!A:Q, 17) * VLOOKUP(AA161, NPC_Scaling_Values!A:N, 14) * VLOOKUP(AB161, NPC_Scaling_Values!A:N, 14) ,0)</f>
        <v>93</v>
      </c>
      <c r="Q161" s="6">
        <f> VLOOKUP(AA161, NPC_Scaling_Values!A:N, 9) * VLOOKUP(AB161, NPC_Scaling_Values!A:N, 9)</f>
        <v>3.336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279030.0</v>
      </c>
      <c r="AA161" s="1">
        <v>7014.0</v>
      </c>
      <c r="AB161" s="1">
        <v>7414.0</v>
      </c>
      <c r="AC161" s="8">
        <v>0.0</v>
      </c>
    </row>
    <row r="162">
      <c r="A162" s="9" t="s">
        <v>254</v>
      </c>
      <c r="B162" s="1" t="s">
        <v>275</v>
      </c>
      <c r="C162" s="5">
        <f>ROUND( VLOOKUP(Z162, NPC_Raw_Data!A:D, 4)*VLOOKUP(AA162, NPC_Scaling_Values!A:C, 3)*VLOOKUP(AB162, NPC_Scaling_Values!A:C, 3),0)</f>
        <v>1476</v>
      </c>
      <c r="D162" s="5">
        <f>ROUND( VLOOKUP(Z162, NPC_Raw_Data!A:E, 5) * VLOOKUP(AA162, NPC_Scaling_Values!A:D, 4) * VLOOKUP(AB162,NPC_Scaling_Values!A:D, 4) ,0)</f>
        <v>4000</v>
      </c>
      <c r="E162" s="5">
        <f>ROUND( VLOOKUP(Z162, NPC_Raw_Data!A:L, 6) * VLOOKUP(AA162, NPC_Scaling_Values!A:N, 5)* VLOOKUP(AB162, NPC_Scaling_Values!A:N, 5) ,0)</f>
        <v>372</v>
      </c>
      <c r="F162" s="5">
        <f>ROUND( VLOOKUP(Z162, NPC_Raw_Data!A:L, 7) * VLOOKUP(AA162, NPC_Scaling_Values!A:N, 6) * VLOOKUP(AB162,NPC_Scaling_Values!A:N, 6) ,0)</f>
        <v>247</v>
      </c>
      <c r="G162" s="5">
        <f>ROUND( VLOOKUP(Z162, NPC_Raw_Data!A:L, 8) * VLOOKUP(AA162, NPC_Scaling_Values!A:N, 7) * VLOOKUP(AB162, NPC_Scaling_Values!A:N, 7),0)</f>
        <v>276</v>
      </c>
      <c r="H162" s="5">
        <f>ROUND( VLOOKUP(Z162, NPC_Raw_Data!A:L, 9) * VLOOKUP(AA162, NPC_Scaling_Values!A:N, 8)* VLOOKUP(AB162, NPC_Scaling_Values!A:N, 8) ,0)</f>
        <v>308</v>
      </c>
      <c r="I162" s="5">
        <v>0.0</v>
      </c>
      <c r="J162" s="5">
        <v>0.0</v>
      </c>
      <c r="K162" s="5">
        <v>0.0</v>
      </c>
      <c r="L162" s="5">
        <f>ROUND( VLOOKUP(Z162, NPC_Raw_Data!A:O, 13),0)</f>
        <v>145</v>
      </c>
      <c r="M162" s="5">
        <f>ROUND( VLOOKUP(Z162, NPC_Raw_Data!A:O, 14),0)</f>
        <v>145</v>
      </c>
      <c r="N162" s="5">
        <f>ROUND( VLOOKUP(Z162, NPC_Raw_Data!A:O, 15),0)</f>
        <v>245</v>
      </c>
      <c r="O162" s="5">
        <f>ROUND( VLOOKUP(Z162, NPC_Raw_Data!A:Q, 16) * VLOOKUP(AA162, NPC_Scaling_Values!A:N, 14)* VLOOKUP(AB162, NPC_Scaling_Values!A:N, 14),0)</f>
        <v>386</v>
      </c>
      <c r="P162" s="2">
        <f>ROUND( VLOOKUP(Z162, NPC_Raw_Data!A:Q, 17) * VLOOKUP(AA162, NPC_Scaling_Values!A:N, 14) * VLOOKUP(AB162, NPC_Scaling_Values!A:N, 14) ,0)</f>
        <v>96</v>
      </c>
      <c r="Q162" s="6">
        <f> VLOOKUP(AA162, NPC_Scaling_Values!A:N, 9) * VLOOKUP(AB162, NPC_Scaling_Values!A:N, 9)</f>
        <v>3.425</v>
      </c>
      <c r="R162" s="1">
        <v>1.1</v>
      </c>
      <c r="S162" s="1">
        <v>-1.0</v>
      </c>
      <c r="T162" s="7" t="b">
        <v>0</v>
      </c>
      <c r="U162" s="7" t="b">
        <v>1</v>
      </c>
      <c r="V162" s="7" t="b">
        <v>0</v>
      </c>
      <c r="Z162" s="1">
        <v>279050.0</v>
      </c>
      <c r="AA162" s="1">
        <v>7015.0</v>
      </c>
      <c r="AB162" s="1">
        <v>7415.0</v>
      </c>
      <c r="AC162" s="8">
        <v>0.0</v>
      </c>
    </row>
    <row r="163">
      <c r="A163" s="9" t="s">
        <v>181</v>
      </c>
      <c r="B163" s="1" t="s">
        <v>275</v>
      </c>
      <c r="C163" s="5">
        <f>ROUND( VLOOKUP(Z163, NPC_Raw_Data!A:D, 4)*VLOOKUP(AA163, NPC_Scaling_Values!A:C, 3)*VLOOKUP(AB163, NPC_Scaling_Values!A:C, 3),0)</f>
        <v>1476</v>
      </c>
      <c r="D163" s="5">
        <f>ROUND( VLOOKUP(Z163, NPC_Raw_Data!A:E, 5) * VLOOKUP(AA163, NPC_Scaling_Values!A:D, 4) * VLOOKUP(AB163,NPC_Scaling_Values!A:D, 4) ,0)</f>
        <v>4000</v>
      </c>
      <c r="E163" s="5">
        <f>ROUND( VLOOKUP(Z163, NPC_Raw_Data!A:L, 6) * VLOOKUP(AA163, NPC_Scaling_Values!A:N, 5)* VLOOKUP(AB163, NPC_Scaling_Values!A:N, 5) ,0)</f>
        <v>372</v>
      </c>
      <c r="F163" s="5">
        <f>ROUND( VLOOKUP(Z163, NPC_Raw_Data!A:L, 7) * VLOOKUP(AA163, NPC_Scaling_Values!A:N, 6) * VLOOKUP(AB163,NPC_Scaling_Values!A:N, 6) ,0)</f>
        <v>247</v>
      </c>
      <c r="G163" s="5">
        <f>ROUND( VLOOKUP(Z163, NPC_Raw_Data!A:L, 8) * VLOOKUP(AA163, NPC_Scaling_Values!A:N, 7) * VLOOKUP(AB163, NPC_Scaling_Values!A:N, 7),0)</f>
        <v>276</v>
      </c>
      <c r="H163" s="5">
        <f>ROUND( VLOOKUP(Z163, NPC_Raw_Data!A:L, 9) * VLOOKUP(AA163, NPC_Scaling_Values!A:N, 8)* VLOOKUP(AB163, NPC_Scaling_Values!A:N, 8) ,0)</f>
        <v>308</v>
      </c>
      <c r="I163" s="5">
        <v>0.0</v>
      </c>
      <c r="J163" s="5">
        <v>0.0</v>
      </c>
      <c r="K163" s="5">
        <v>0.0</v>
      </c>
      <c r="L163" s="5">
        <f>ROUND( VLOOKUP(Z163, NPC_Raw_Data!A:O, 13),0)</f>
        <v>145</v>
      </c>
      <c r="M163" s="5">
        <f>ROUND( VLOOKUP(Z163, NPC_Raw_Data!A:O, 14),0)</f>
        <v>145</v>
      </c>
      <c r="N163" s="5">
        <f>ROUND( VLOOKUP(Z163, NPC_Raw_Data!A:O, 15),0)</f>
        <v>245</v>
      </c>
      <c r="O163" s="5">
        <f>ROUND( VLOOKUP(Z163, NPC_Raw_Data!A:Q, 16) * VLOOKUP(AA163, NPC_Scaling_Values!A:N, 14)* VLOOKUP(AB163, NPC_Scaling_Values!A:N, 14),0)</f>
        <v>386</v>
      </c>
      <c r="P163" s="2">
        <f>ROUND( VLOOKUP(Z163, NPC_Raw_Data!A:Q, 17) * VLOOKUP(AA163, NPC_Scaling_Values!A:N, 14) * VLOOKUP(AB163, NPC_Scaling_Values!A:N, 14) ,0)</f>
        <v>96</v>
      </c>
      <c r="Q163" s="6">
        <f> VLOOKUP(AA163, NPC_Scaling_Values!A:N, 9) * VLOOKUP(AB163, NPC_Scaling_Values!A:N, 9)</f>
        <v>3.425</v>
      </c>
      <c r="R163" s="1">
        <v>1.1</v>
      </c>
      <c r="S163" s="1">
        <v>-1.0</v>
      </c>
      <c r="T163" s="7" t="b">
        <v>0</v>
      </c>
      <c r="U163" s="7" t="b">
        <v>1</v>
      </c>
      <c r="V163" s="7" t="b">
        <v>0</v>
      </c>
      <c r="Z163" s="1">
        <v>279051.0</v>
      </c>
      <c r="AA163" s="1">
        <v>7015.0</v>
      </c>
      <c r="AB163" s="1">
        <v>7415.0</v>
      </c>
      <c r="AC163" s="8">
        <v>0.0</v>
      </c>
    </row>
    <row r="164">
      <c r="A164" s="9" t="s">
        <v>234</v>
      </c>
      <c r="B164" s="1" t="s">
        <v>275</v>
      </c>
      <c r="C164" s="5">
        <f>ROUND( VLOOKUP(Z164, NPC_Raw_Data!A:D, 4)*VLOOKUP(AA164, NPC_Scaling_Values!A:C, 3)*VLOOKUP(AB164, NPC_Scaling_Values!A:C, 3),0)</f>
        <v>1476</v>
      </c>
      <c r="D164" s="5">
        <f>ROUND( VLOOKUP(Z164, NPC_Raw_Data!A:E, 5) * VLOOKUP(AA164, NPC_Scaling_Values!A:D, 4) * VLOOKUP(AB164,NPC_Scaling_Values!A:D, 4) ,0)</f>
        <v>4000</v>
      </c>
      <c r="E164" s="5">
        <f>ROUND( VLOOKUP(Z164, NPC_Raw_Data!A:L, 6) * VLOOKUP(AA164, NPC_Scaling_Values!A:N, 5)* VLOOKUP(AB164, NPC_Scaling_Values!A:N, 5) ,0)</f>
        <v>372</v>
      </c>
      <c r="F164" s="5">
        <f>ROUND( VLOOKUP(Z164, NPC_Raw_Data!A:L, 7) * VLOOKUP(AA164, NPC_Scaling_Values!A:N, 6) * VLOOKUP(AB164,NPC_Scaling_Values!A:N, 6) ,0)</f>
        <v>247</v>
      </c>
      <c r="G164" s="5">
        <f>ROUND( VLOOKUP(Z164, NPC_Raw_Data!A:L, 8) * VLOOKUP(AA164, NPC_Scaling_Values!A:N, 7) * VLOOKUP(AB164, NPC_Scaling_Values!A:N, 7),0)</f>
        <v>276</v>
      </c>
      <c r="H164" s="5">
        <f>ROUND( VLOOKUP(Z164, NPC_Raw_Data!A:L, 9) * VLOOKUP(AA164, NPC_Scaling_Values!A:N, 8)* VLOOKUP(AB164, NPC_Scaling_Values!A:N, 8) ,0)</f>
        <v>308</v>
      </c>
      <c r="I164" s="5">
        <v>0.0</v>
      </c>
      <c r="J164" s="5">
        <v>0.0</v>
      </c>
      <c r="K164" s="5">
        <v>0.0</v>
      </c>
      <c r="L164" s="5">
        <f>ROUND( VLOOKUP(Z164, NPC_Raw_Data!A:O, 13),0)</f>
        <v>145</v>
      </c>
      <c r="M164" s="5">
        <f>ROUND( VLOOKUP(Z164, NPC_Raw_Data!A:O, 14),0)</f>
        <v>145</v>
      </c>
      <c r="N164" s="5">
        <f>ROUND( VLOOKUP(Z164, NPC_Raw_Data!A:O, 15),0)</f>
        <v>245</v>
      </c>
      <c r="O164" s="5">
        <f>ROUND( VLOOKUP(Z164, NPC_Raw_Data!A:Q, 16) * VLOOKUP(AA164, NPC_Scaling_Values!A:N, 14)* VLOOKUP(AB164, NPC_Scaling_Values!A:N, 14),0)</f>
        <v>386</v>
      </c>
      <c r="P164" s="2">
        <f>ROUND( VLOOKUP(Z164, NPC_Raw_Data!A:Q, 17) * VLOOKUP(AA164, NPC_Scaling_Values!A:N, 14) * VLOOKUP(AB164, NPC_Scaling_Values!A:N, 14) ,0)</f>
        <v>96</v>
      </c>
      <c r="Q164" s="6">
        <f> VLOOKUP(AA164, NPC_Scaling_Values!A:N, 9) * VLOOKUP(AB164, NPC_Scaling_Values!A:N, 9)</f>
        <v>3.425</v>
      </c>
      <c r="R164" s="1">
        <v>1.1</v>
      </c>
      <c r="S164" s="1">
        <v>-1.0</v>
      </c>
      <c r="T164" s="7" t="b">
        <v>0</v>
      </c>
      <c r="U164" s="7" t="b">
        <v>1</v>
      </c>
      <c r="V164" s="7" t="b">
        <v>0</v>
      </c>
      <c r="Z164" s="1">
        <v>279052.0</v>
      </c>
      <c r="AA164" s="1">
        <v>7015.0</v>
      </c>
      <c r="AB164" s="1">
        <v>7415.0</v>
      </c>
      <c r="AC164" s="8">
        <v>0.0</v>
      </c>
    </row>
    <row r="165">
      <c r="A165" s="9" t="s">
        <v>223</v>
      </c>
      <c r="B165" s="1" t="s">
        <v>275</v>
      </c>
      <c r="C165" s="5">
        <f>ROUND( VLOOKUP(Z165, NPC_Raw_Data!A:D, 4)*VLOOKUP(AA165, NPC_Scaling_Values!A:C, 3)*VLOOKUP(AB165, NPC_Scaling_Values!A:C, 3),0)</f>
        <v>1476</v>
      </c>
      <c r="D165" s="5">
        <f>ROUND( VLOOKUP(Z165, NPC_Raw_Data!A:E, 5) * VLOOKUP(AA165, NPC_Scaling_Values!A:D, 4) * VLOOKUP(AB165,NPC_Scaling_Values!A:D, 4) ,0)</f>
        <v>4000</v>
      </c>
      <c r="E165" s="5">
        <f>ROUND( VLOOKUP(Z165, NPC_Raw_Data!A:L, 6) * VLOOKUP(AA165, NPC_Scaling_Values!A:N, 5)* VLOOKUP(AB165, NPC_Scaling_Values!A:N, 5) ,0)</f>
        <v>372</v>
      </c>
      <c r="F165" s="5">
        <f>ROUND( VLOOKUP(Z165, NPC_Raw_Data!A:L, 7) * VLOOKUP(AA165, NPC_Scaling_Values!A:N, 6) * VLOOKUP(AB165,NPC_Scaling_Values!A:N, 6) ,0)</f>
        <v>247</v>
      </c>
      <c r="G165" s="5">
        <f>ROUND( VLOOKUP(Z165, NPC_Raw_Data!A:L, 8) * VLOOKUP(AA165, NPC_Scaling_Values!A:N, 7) * VLOOKUP(AB165, NPC_Scaling_Values!A:N, 7),0)</f>
        <v>276</v>
      </c>
      <c r="H165" s="5">
        <f>ROUND( VLOOKUP(Z165, NPC_Raw_Data!A:L, 9) * VLOOKUP(AA165, NPC_Scaling_Values!A:N, 8)* VLOOKUP(AB165, NPC_Scaling_Values!A:N, 8) ,0)</f>
        <v>308</v>
      </c>
      <c r="I165" s="5">
        <v>0.0</v>
      </c>
      <c r="J165" s="5">
        <v>0.0</v>
      </c>
      <c r="K165" s="5">
        <v>0.0</v>
      </c>
      <c r="L165" s="5">
        <f>ROUND( VLOOKUP(Z165, NPC_Raw_Data!A:O, 13),0)</f>
        <v>145</v>
      </c>
      <c r="M165" s="5">
        <f>ROUND( VLOOKUP(Z165, NPC_Raw_Data!A:O, 14),0)</f>
        <v>145</v>
      </c>
      <c r="N165" s="5">
        <f>ROUND( VLOOKUP(Z165, NPC_Raw_Data!A:O, 15),0)</f>
        <v>245</v>
      </c>
      <c r="O165" s="5">
        <f>ROUND( VLOOKUP(Z165, NPC_Raw_Data!A:Q, 16) * VLOOKUP(AA165, NPC_Scaling_Values!A:N, 14)* VLOOKUP(AB165, NPC_Scaling_Values!A:N, 14),0)</f>
        <v>386</v>
      </c>
      <c r="P165" s="2">
        <f>ROUND( VLOOKUP(Z165, NPC_Raw_Data!A:Q, 17) * VLOOKUP(AA165, NPC_Scaling_Values!A:N, 14) * VLOOKUP(AB165, NPC_Scaling_Values!A:N, 14) ,0)</f>
        <v>96</v>
      </c>
      <c r="Q165" s="6">
        <f> VLOOKUP(AA165, NPC_Scaling_Values!A:N, 9) * VLOOKUP(AB165, NPC_Scaling_Values!A:N, 9)</f>
        <v>3.425</v>
      </c>
      <c r="R165" s="1">
        <v>1.1</v>
      </c>
      <c r="S165" s="1">
        <v>-1.0</v>
      </c>
      <c r="T165" s="7" t="b">
        <v>0</v>
      </c>
      <c r="U165" s="7" t="b">
        <v>1</v>
      </c>
      <c r="V165" s="7" t="b">
        <v>0</v>
      </c>
      <c r="Z165" s="1">
        <v>279053.0</v>
      </c>
      <c r="AA165" s="1">
        <v>7015.0</v>
      </c>
      <c r="AB165" s="1">
        <v>7415.0</v>
      </c>
      <c r="AC165" s="8">
        <v>0.0</v>
      </c>
    </row>
    <row r="166">
      <c r="A166" s="9" t="s">
        <v>283</v>
      </c>
      <c r="B166" s="1" t="s">
        <v>275</v>
      </c>
      <c r="C166" s="5">
        <f>ROUND( VLOOKUP(Z166, NPC_Raw_Data!A:D, 4)*VLOOKUP(AA166, NPC_Scaling_Values!A:C, 3)*VLOOKUP(AB166, NPC_Scaling_Values!A:C, 3),0)</f>
        <v>1476</v>
      </c>
      <c r="D166" s="5">
        <f>ROUND( VLOOKUP(Z166, NPC_Raw_Data!A:E, 5) * VLOOKUP(AA166, NPC_Scaling_Values!A:D, 4) * VLOOKUP(AB166,NPC_Scaling_Values!A:D, 4) ,0)</f>
        <v>4000</v>
      </c>
      <c r="E166" s="5">
        <f>ROUND( VLOOKUP(Z166, NPC_Raw_Data!A:L, 6) * VLOOKUP(AA166, NPC_Scaling_Values!A:N, 5)* VLOOKUP(AB166, NPC_Scaling_Values!A:N, 5) ,0)</f>
        <v>372</v>
      </c>
      <c r="F166" s="5">
        <f>ROUND( VLOOKUP(Z166, NPC_Raw_Data!A:L, 7) * VLOOKUP(AA166, NPC_Scaling_Values!A:N, 6) * VLOOKUP(AB166,NPC_Scaling_Values!A:N, 6) ,0)</f>
        <v>247</v>
      </c>
      <c r="G166" s="5">
        <f>ROUND( VLOOKUP(Z166, NPC_Raw_Data!A:L, 8) * VLOOKUP(AA166, NPC_Scaling_Values!A:N, 7) * VLOOKUP(AB166, NPC_Scaling_Values!A:N, 7),0)</f>
        <v>276</v>
      </c>
      <c r="H166" s="5">
        <f>ROUND( VLOOKUP(Z166, NPC_Raw_Data!A:L, 9) * VLOOKUP(AA166, NPC_Scaling_Values!A:N, 8)* VLOOKUP(AB166, NPC_Scaling_Values!A:N, 8) ,0)</f>
        <v>308</v>
      </c>
      <c r="I166" s="5">
        <v>0.0</v>
      </c>
      <c r="J166" s="5">
        <v>0.0</v>
      </c>
      <c r="K166" s="5">
        <v>0.0</v>
      </c>
      <c r="L166" s="5">
        <f>ROUND( VLOOKUP(Z166, NPC_Raw_Data!A:O, 13),0)</f>
        <v>145</v>
      </c>
      <c r="M166" s="5">
        <f>ROUND( VLOOKUP(Z166, NPC_Raw_Data!A:O, 14),0)</f>
        <v>145</v>
      </c>
      <c r="N166" s="5">
        <f>ROUND( VLOOKUP(Z166, NPC_Raw_Data!A:O, 15),0)</f>
        <v>245</v>
      </c>
      <c r="O166" s="5">
        <f>ROUND( VLOOKUP(Z166, NPC_Raw_Data!A:Q, 16) * VLOOKUP(AA166, NPC_Scaling_Values!A:N, 14)* VLOOKUP(AB166, NPC_Scaling_Values!A:N, 14),0)</f>
        <v>386</v>
      </c>
      <c r="P166" s="2">
        <f>ROUND( VLOOKUP(Z166, NPC_Raw_Data!A:Q, 17) * VLOOKUP(AA166, NPC_Scaling_Values!A:N, 14) * VLOOKUP(AB166, NPC_Scaling_Values!A:N, 14) ,0)</f>
        <v>96</v>
      </c>
      <c r="Q166" s="6">
        <f> VLOOKUP(AA166, NPC_Scaling_Values!A:N, 9) * VLOOKUP(AB166, NPC_Scaling_Values!A:N, 9)</f>
        <v>3.425</v>
      </c>
      <c r="R166" s="1">
        <v>1.1</v>
      </c>
      <c r="S166" s="1">
        <v>-1.0</v>
      </c>
      <c r="T166" s="7" t="b">
        <v>0</v>
      </c>
      <c r="U166" s="7" t="b">
        <v>1</v>
      </c>
      <c r="V166" s="7" t="b">
        <v>0</v>
      </c>
      <c r="Z166" s="1">
        <v>279060.0</v>
      </c>
      <c r="AA166" s="1">
        <v>7015.0</v>
      </c>
      <c r="AB166" s="1">
        <v>7415.0</v>
      </c>
      <c r="AC166" s="10">
        <v>7100.0</v>
      </c>
    </row>
    <row r="167">
      <c r="A167" s="9" t="s">
        <v>284</v>
      </c>
      <c r="B167" s="1" t="s">
        <v>275</v>
      </c>
      <c r="C167" s="5">
        <f>ROUND( VLOOKUP(Z167, NPC_Raw_Data!A:D, 4)*VLOOKUP(AA167, NPC_Scaling_Values!A:C, 3)*VLOOKUP(AB167, NPC_Scaling_Values!A:C, 3),0)</f>
        <v>1476</v>
      </c>
      <c r="D167" s="5">
        <f>ROUND( VLOOKUP(Z167, NPC_Raw_Data!A:E, 5) * VLOOKUP(AA167, NPC_Scaling_Values!A:D, 4) * VLOOKUP(AB167,NPC_Scaling_Values!A:D, 4) ,0)</f>
        <v>4000</v>
      </c>
      <c r="E167" s="5">
        <f>ROUND( VLOOKUP(Z167, NPC_Raw_Data!A:L, 6) * VLOOKUP(AA167, NPC_Scaling_Values!A:N, 5)* VLOOKUP(AB167, NPC_Scaling_Values!A:N, 5) ,0)</f>
        <v>372</v>
      </c>
      <c r="F167" s="5">
        <f>ROUND( VLOOKUP(Z167, NPC_Raw_Data!A:L, 7) * VLOOKUP(AA167, NPC_Scaling_Values!A:N, 6) * VLOOKUP(AB167,NPC_Scaling_Values!A:N, 6) ,0)</f>
        <v>247</v>
      </c>
      <c r="G167" s="5">
        <f>ROUND( VLOOKUP(Z167, NPC_Raw_Data!A:L, 8) * VLOOKUP(AA167, NPC_Scaling_Values!A:N, 7) * VLOOKUP(AB167, NPC_Scaling_Values!A:N, 7),0)</f>
        <v>276</v>
      </c>
      <c r="H167" s="5">
        <f>ROUND( VLOOKUP(Z167, NPC_Raw_Data!A:L, 9) * VLOOKUP(AA167, NPC_Scaling_Values!A:N, 8)* VLOOKUP(AB167, NPC_Scaling_Values!A:N, 8) ,0)</f>
        <v>308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245</v>
      </c>
      <c r="O167" s="5">
        <f>ROUND( VLOOKUP(Z167, NPC_Raw_Data!A:Q, 16) * VLOOKUP(AA167, NPC_Scaling_Values!A:N, 14)* VLOOKUP(AB167, NPC_Scaling_Values!A:N, 14),0)</f>
        <v>386</v>
      </c>
      <c r="P167" s="2">
        <f>ROUND( VLOOKUP(Z167, NPC_Raw_Data!A:Q, 17) * VLOOKUP(AA167, NPC_Scaling_Values!A:N, 14) * VLOOKUP(AB167, NPC_Scaling_Values!A:N, 14) ,0)</f>
        <v>96</v>
      </c>
      <c r="Q167" s="6">
        <f> VLOOKUP(AA167, NPC_Scaling_Values!A:N, 9) * VLOOKUP(AB167, NPC_Scaling_Values!A:N, 9)</f>
        <v>3.425</v>
      </c>
      <c r="R167" s="1">
        <v>1.1</v>
      </c>
      <c r="S167" s="1">
        <v>-1.0</v>
      </c>
      <c r="T167" s="7" t="b">
        <v>0</v>
      </c>
      <c r="U167" s="7" t="b">
        <v>1</v>
      </c>
      <c r="V167" s="7" t="b">
        <v>0</v>
      </c>
      <c r="Z167" s="1">
        <v>279061.0</v>
      </c>
      <c r="AA167" s="1">
        <v>7015.0</v>
      </c>
      <c r="AB167" s="1">
        <v>7415.0</v>
      </c>
      <c r="AC167" s="10">
        <v>7100.0</v>
      </c>
    </row>
    <row r="168">
      <c r="A168" s="9" t="s">
        <v>285</v>
      </c>
      <c r="B168" s="1" t="s">
        <v>275</v>
      </c>
      <c r="C168" s="5">
        <f>ROUND( VLOOKUP(Z168, NPC_Raw_Data!A:D, 4)*VLOOKUP(AA168, NPC_Scaling_Values!A:C, 3)*VLOOKUP(AB168, NPC_Scaling_Values!A:C, 3),0)</f>
        <v>1476</v>
      </c>
      <c r="D168" s="5">
        <f>ROUND( VLOOKUP(Z168, NPC_Raw_Data!A:E, 5) * VLOOKUP(AA168, NPC_Scaling_Values!A:D, 4) * VLOOKUP(AB168,NPC_Scaling_Values!A:D, 4) ,0)</f>
        <v>4000</v>
      </c>
      <c r="E168" s="5">
        <f>ROUND( VLOOKUP(Z168, NPC_Raw_Data!A:L, 6) * VLOOKUP(AA168, NPC_Scaling_Values!A:N, 5)* VLOOKUP(AB168, NPC_Scaling_Values!A:N, 5) ,0)</f>
        <v>372</v>
      </c>
      <c r="F168" s="5">
        <f>ROUND( VLOOKUP(Z168, NPC_Raw_Data!A:L, 7) * VLOOKUP(AA168, NPC_Scaling_Values!A:N, 6) * VLOOKUP(AB168,NPC_Scaling_Values!A:N, 6) ,0)</f>
        <v>247</v>
      </c>
      <c r="G168" s="5">
        <f>ROUND( VLOOKUP(Z168, NPC_Raw_Data!A:L, 8) * VLOOKUP(AA168, NPC_Scaling_Values!A:N, 7) * VLOOKUP(AB168, NPC_Scaling_Values!A:N, 7),0)</f>
        <v>276</v>
      </c>
      <c r="H168" s="5">
        <f>ROUND( VLOOKUP(Z168, NPC_Raw_Data!A:L, 9) * VLOOKUP(AA168, NPC_Scaling_Values!A:N, 8)* VLOOKUP(AB168, NPC_Scaling_Values!A:N, 8) ,0)</f>
        <v>308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245</v>
      </c>
      <c r="O168" s="5">
        <f>ROUND( VLOOKUP(Z168, NPC_Raw_Data!A:Q, 16) * VLOOKUP(AA168, NPC_Scaling_Values!A:N, 14)* VLOOKUP(AB168, NPC_Scaling_Values!A:N, 14),0)</f>
        <v>386</v>
      </c>
      <c r="P168" s="2">
        <f>ROUND( VLOOKUP(Z168, NPC_Raw_Data!A:Q, 17) * VLOOKUP(AA168, NPC_Scaling_Values!A:N, 14) * VLOOKUP(AB168, NPC_Scaling_Values!A:N, 14) ,0)</f>
        <v>96</v>
      </c>
      <c r="Q168" s="6">
        <f> VLOOKUP(AA168, NPC_Scaling_Values!A:N, 9) * VLOOKUP(AB168, NPC_Scaling_Values!A:N, 9)</f>
        <v>3.425</v>
      </c>
      <c r="R168" s="1">
        <v>1.1</v>
      </c>
      <c r="S168" s="1">
        <v>-1.0</v>
      </c>
      <c r="T168" s="7" t="b">
        <v>0</v>
      </c>
      <c r="U168" s="7" t="b">
        <v>1</v>
      </c>
      <c r="V168" s="7" t="b">
        <v>0</v>
      </c>
      <c r="Z168" s="1">
        <v>279062.0</v>
      </c>
      <c r="AA168" s="1">
        <v>7015.0</v>
      </c>
      <c r="AB168" s="1">
        <v>7415.0</v>
      </c>
      <c r="AC168" s="10">
        <v>7100.0</v>
      </c>
    </row>
    <row r="169">
      <c r="A169" s="9" t="s">
        <v>286</v>
      </c>
      <c r="B169" s="1" t="s">
        <v>275</v>
      </c>
      <c r="C169" s="5">
        <f>ROUND( VLOOKUP(Z169, NPC_Raw_Data!A:D, 4)*VLOOKUP(AA169, NPC_Scaling_Values!A:C, 3)*VLOOKUP(AB169, NPC_Scaling_Values!A:C, 3),0)</f>
        <v>1476</v>
      </c>
      <c r="D169" s="5">
        <f>ROUND( VLOOKUP(Z169, NPC_Raw_Data!A:E, 5) * VLOOKUP(AA169, NPC_Scaling_Values!A:D, 4) * VLOOKUP(AB169,NPC_Scaling_Values!A:D, 4) ,0)</f>
        <v>4000</v>
      </c>
      <c r="E169" s="5">
        <f>ROUND( VLOOKUP(Z169, NPC_Raw_Data!A:L, 6) * VLOOKUP(AA169, NPC_Scaling_Values!A:N, 5)* VLOOKUP(AB169, NPC_Scaling_Values!A:N, 5) ,0)</f>
        <v>372</v>
      </c>
      <c r="F169" s="5">
        <f>ROUND( VLOOKUP(Z169, NPC_Raw_Data!A:L, 7) * VLOOKUP(AA169, NPC_Scaling_Values!A:N, 6) * VLOOKUP(AB169,NPC_Scaling_Values!A:N, 6) ,0)</f>
        <v>247</v>
      </c>
      <c r="G169" s="5">
        <f>ROUND( VLOOKUP(Z169, NPC_Raw_Data!A:L, 8) * VLOOKUP(AA169, NPC_Scaling_Values!A:N, 7) * VLOOKUP(AB169, NPC_Scaling_Values!A:N, 7),0)</f>
        <v>276</v>
      </c>
      <c r="H169" s="5">
        <f>ROUND( VLOOKUP(Z169, NPC_Raw_Data!A:L, 9) * VLOOKUP(AA169, NPC_Scaling_Values!A:N, 8)* VLOOKUP(AB169, NPC_Scaling_Values!A:N, 8) ,0)</f>
        <v>308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245</v>
      </c>
      <c r="O169" s="5">
        <f>ROUND( VLOOKUP(Z169, NPC_Raw_Data!A:Q, 16) * VLOOKUP(AA169, NPC_Scaling_Values!A:N, 14)* VLOOKUP(AB169, NPC_Scaling_Values!A:N, 14),0)</f>
        <v>386</v>
      </c>
      <c r="P169" s="2">
        <f>ROUND( VLOOKUP(Z169, NPC_Raw_Data!A:Q, 17) * VLOOKUP(AA169, NPC_Scaling_Values!A:N, 14) * VLOOKUP(AB169, NPC_Scaling_Values!A:N, 14) ,0)</f>
        <v>96</v>
      </c>
      <c r="Q169" s="6">
        <f> VLOOKUP(AA169, NPC_Scaling_Values!A:N, 9) * VLOOKUP(AB169, NPC_Scaling_Values!A:N, 9)</f>
        <v>3.425</v>
      </c>
      <c r="R169" s="1">
        <v>1.1</v>
      </c>
      <c r="S169" s="1">
        <v>-1.0</v>
      </c>
      <c r="T169" s="7" t="b">
        <v>0</v>
      </c>
      <c r="U169" s="7" t="b">
        <v>1</v>
      </c>
      <c r="V169" s="7" t="b">
        <v>0</v>
      </c>
      <c r="Z169" s="1">
        <v>279063.0</v>
      </c>
      <c r="AA169" s="1">
        <v>7015.0</v>
      </c>
      <c r="AB169" s="1">
        <v>7415.0</v>
      </c>
      <c r="AC169" s="10">
        <v>7100.0</v>
      </c>
    </row>
    <row r="170">
      <c r="A170" s="1" t="s">
        <v>254</v>
      </c>
      <c r="B170" s="1" t="s">
        <v>128</v>
      </c>
      <c r="C170" s="5">
        <f>ROUND( VLOOKUP(Z170, NPC_Raw_Data!A:D, 4)*VLOOKUP(AA170, NPC_Scaling_Values!A:C, 3)*VLOOKUP(AB170, NPC_Scaling_Values!A:C, 3),0)</f>
        <v>1305</v>
      </c>
      <c r="D170" s="5">
        <f>ROUND( VLOOKUP(Z170, NPC_Raw_Data!A:E, 5) * VLOOKUP(AA170, NPC_Scaling_Values!A:D, 4) * VLOOKUP(AB170,NPC_Scaling_Values!A:D, 4) ,0)</f>
        <v>3600</v>
      </c>
      <c r="E170" s="5">
        <f>ROUND( VLOOKUP(Z170, NPC_Raw_Data!A:L, 6) * VLOOKUP(AA170, NPC_Scaling_Values!A:N, 5)* VLOOKUP(AB170, NPC_Scaling_Values!A:N, 5) ,0)</f>
        <v>346</v>
      </c>
      <c r="F170" s="5">
        <f>ROUND( VLOOKUP(Z170, NPC_Raw_Data!A:L, 7) * VLOOKUP(AA170, NPC_Scaling_Values!A:N, 6) * VLOOKUP(AB170,NPC_Scaling_Values!A:N, 6) ,0)</f>
        <v>230</v>
      </c>
      <c r="G170" s="5">
        <f>ROUND( VLOOKUP(Z170, NPC_Raw_Data!A:L, 8) * VLOOKUP(AA170, NPC_Scaling_Values!A:N, 7) * VLOOKUP(AB170, NPC_Scaling_Values!A:N, 7),0)</f>
        <v>257</v>
      </c>
      <c r="H170" s="5">
        <f>ROUND( VLOOKUP(Z170, NPC_Raw_Data!A:L, 9) * VLOOKUP(AA170, NPC_Scaling_Values!A:N, 8)* VLOOKUP(AB170, NPC_Scaling_Values!A:N, 8) ,0)</f>
        <v>287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245</v>
      </c>
      <c r="O170" s="5">
        <f>ROUND( VLOOKUP(Z170, NPC_Raw_Data!A:Q, 16) * VLOOKUP(AA170, NPC_Scaling_Values!A:N, 14)* VLOOKUP(AB170, NPC_Scaling_Values!A:N, 14),0)</f>
        <v>328</v>
      </c>
      <c r="P170" s="2">
        <f>ROUND( VLOOKUP(Z170, NPC_Raw_Data!A:Q, 17) * VLOOKUP(AA170, NPC_Scaling_Values!A:N, 14) * VLOOKUP(AB170, NPC_Scaling_Values!A:N, 14) ,0)</f>
        <v>82</v>
      </c>
      <c r="Q170" s="6">
        <f> VLOOKUP(AA170, NPC_Scaling_Values!A:N, 9) * VLOOKUP(AB170, NPC_Scaling_Values!A:N, 9)</f>
        <v>3.12</v>
      </c>
      <c r="R170" s="1">
        <v>1.1</v>
      </c>
      <c r="S170" s="1">
        <v>-1.0</v>
      </c>
      <c r="T170" s="7" t="b">
        <v>0</v>
      </c>
      <c r="U170" s="7" t="b">
        <v>1</v>
      </c>
      <c r="V170" s="7" t="b">
        <v>0</v>
      </c>
      <c r="Z170" s="1">
        <v>279070.0</v>
      </c>
      <c r="AA170" s="1">
        <v>7010.0</v>
      </c>
      <c r="AB170" s="1">
        <v>7410.0</v>
      </c>
      <c r="AC170" s="8">
        <v>0.0</v>
      </c>
    </row>
    <row r="171">
      <c r="A171" s="1" t="s">
        <v>309</v>
      </c>
      <c r="B171" s="1" t="s">
        <v>30</v>
      </c>
      <c r="C171" s="5">
        <f>ROUND( VLOOKUP(Z171, NPC_Raw_Data!A:D, 4)*VLOOKUP(AA171, NPC_Scaling_Values!A:C, 3)*VLOOKUP(AB171, NPC_Scaling_Values!A:C, 3),0)</f>
        <v>334</v>
      </c>
      <c r="D171" s="5">
        <f>ROUND( VLOOKUP(Z171, NPC_Raw_Data!A:E, 5) * VLOOKUP(AA171, NPC_Scaling_Values!A:D, 4) * VLOOKUP(AB171,NPC_Scaling_Values!A:D, 4) ,0)</f>
        <v>800</v>
      </c>
      <c r="E171" s="5">
        <f>ROUND( VLOOKUP(Z171, NPC_Raw_Data!A:L, 6) * VLOOKUP(AA171, NPC_Scaling_Values!A:N, 5)* VLOOKUP(AB171, NPC_Scaling_Values!A:N, 5) ,0)</f>
        <v>636</v>
      </c>
      <c r="F171" s="5">
        <f>ROUND( VLOOKUP(Z171, NPC_Raw_Data!A:L, 7) * VLOOKUP(AA171, NPC_Scaling_Values!A:N, 6) * VLOOKUP(AB171,NPC_Scaling_Values!A:N, 6) ,0)</f>
        <v>330</v>
      </c>
      <c r="G171" s="5">
        <f>ROUND( VLOOKUP(Z171, NPC_Raw_Data!A:L, 8) * VLOOKUP(AA171, NPC_Scaling_Values!A:N, 7) * VLOOKUP(AB171, NPC_Scaling_Values!A:N, 7),0)</f>
        <v>330</v>
      </c>
      <c r="H171" s="5">
        <f>ROUND( VLOOKUP(Z171, NPC_Raw_Data!A:L, 9) * VLOOKUP(AA171, NPC_Scaling_Values!A:N, 8)* VLOOKUP(AB171, NPC_Scaling_Values!A:N, 8) ,0)</f>
        <v>330</v>
      </c>
      <c r="I171" s="5">
        <v>25.0</v>
      </c>
      <c r="J171" s="5">
        <v>-25.0</v>
      </c>
      <c r="K171" s="5">
        <v>0.0</v>
      </c>
      <c r="L171" s="5">
        <f>ROUND( VLOOKUP(Z171, NPC_Raw_Data!A:O, 13),0)</f>
        <v>180</v>
      </c>
      <c r="M171" s="5">
        <f>ROUND( VLOOKUP(Z171, NPC_Raw_Data!A:O, 14),0)</f>
        <v>180</v>
      </c>
      <c r="N171" s="5">
        <f>ROUND( VLOOKUP(Z171, NPC_Raw_Data!A:O, 15),0)</f>
        <v>220</v>
      </c>
      <c r="O171" s="5">
        <f>ROUND( VLOOKUP(Z171, NPC_Raw_Data!A:Q, 16) * VLOOKUP(AA171, NPC_Scaling_Values!A:N, 14)* VLOOKUP(AB171, NPC_Scaling_Values!A:N, 14),0)</f>
        <v>116</v>
      </c>
      <c r="P171" s="2">
        <f>ROUND( VLOOKUP(Z171, NPC_Raw_Data!A:Q, 17) * VLOOKUP(AA171, NPC_Scaling_Values!A:N, 14) * VLOOKUP(AB171, NPC_Scaling_Values!A:N, 14) ,0)</f>
        <v>93</v>
      </c>
      <c r="Q171" s="6">
        <f> VLOOKUP(AA171, NPC_Scaling_Values!A:N, 9) * VLOOKUP(AB171, NPC_Scaling_Values!A:N, 9)</f>
        <v>3.336</v>
      </c>
      <c r="R171" s="1">
        <v>1.3</v>
      </c>
      <c r="S171" s="1">
        <v>6.0</v>
      </c>
      <c r="T171" s="7" t="b">
        <v>0</v>
      </c>
      <c r="U171" s="7" t="b">
        <v>0</v>
      </c>
      <c r="V171" s="7" t="b">
        <v>0</v>
      </c>
      <c r="Z171" s="1">
        <v>280000.0</v>
      </c>
      <c r="AA171" s="1">
        <v>7014.0</v>
      </c>
      <c r="AB171" s="1">
        <v>7414.0</v>
      </c>
      <c r="AC171" s="8">
        <v>0.0</v>
      </c>
    </row>
    <row r="172">
      <c r="A172" s="1" t="s">
        <v>307</v>
      </c>
      <c r="B172" s="1" t="s">
        <v>30</v>
      </c>
      <c r="C172" s="5">
        <f>ROUND( VLOOKUP(Z172, NPC_Raw_Data!A:D, 4)*VLOOKUP(AA172, NPC_Scaling_Values!A:C, 3)*VLOOKUP(AB172, NPC_Scaling_Values!A:C, 3),0)</f>
        <v>243</v>
      </c>
      <c r="D172" s="5">
        <f>ROUND( VLOOKUP(Z172, NPC_Raw_Data!A:E, 5) * VLOOKUP(AA172, NPC_Scaling_Values!A:D, 4) * VLOOKUP(AB172,NPC_Scaling_Values!A:D, 4) ,0)</f>
        <v>800</v>
      </c>
      <c r="E172" s="5">
        <f>ROUND( VLOOKUP(Z172, NPC_Raw_Data!A:L, 6) * VLOOKUP(AA172, NPC_Scaling_Values!A:N, 5)* VLOOKUP(AB172, NPC_Scaling_Values!A:N, 5) ,0)</f>
        <v>493</v>
      </c>
      <c r="F172" s="5">
        <f>ROUND( VLOOKUP(Z172, NPC_Raw_Data!A:L, 7) * VLOOKUP(AA172, NPC_Scaling_Values!A:N, 6) * VLOOKUP(AB172,NPC_Scaling_Values!A:N, 6) ,0)</f>
        <v>321</v>
      </c>
      <c r="G172" s="5">
        <f>ROUND( VLOOKUP(Z172, NPC_Raw_Data!A:L, 8) * VLOOKUP(AA172, NPC_Scaling_Values!A:N, 7) * VLOOKUP(AB172, NPC_Scaling_Values!A:N, 7),0)</f>
        <v>321</v>
      </c>
      <c r="H172" s="5">
        <f>ROUND( VLOOKUP(Z172, NPC_Raw_Data!A:L, 9) * VLOOKUP(AA172, NPC_Scaling_Values!A:N, 8)* VLOOKUP(AB172, NPC_Scaling_Values!A:N, 8) ,0)</f>
        <v>321</v>
      </c>
      <c r="I172" s="5">
        <v>25.0</v>
      </c>
      <c r="J172" s="5">
        <v>-25.0</v>
      </c>
      <c r="K172" s="5">
        <v>0.0</v>
      </c>
      <c r="L172" s="5">
        <f>ROUND( VLOOKUP(Z172, NPC_Raw_Data!A:O, 13),0)</f>
        <v>180</v>
      </c>
      <c r="M172" s="5">
        <f>ROUND( VLOOKUP(Z172, NPC_Raw_Data!A:O, 14),0)</f>
        <v>180</v>
      </c>
      <c r="N172" s="5">
        <f>ROUND( VLOOKUP(Z172, NPC_Raw_Data!A:O, 15),0)</f>
        <v>220</v>
      </c>
      <c r="O172" s="5">
        <f>ROUND( VLOOKUP(Z172, NPC_Raw_Data!A:Q, 16) * VLOOKUP(AA172, NPC_Scaling_Values!A:N, 14)* VLOOKUP(AB172, NPC_Scaling_Values!A:N, 14),0)</f>
        <v>232</v>
      </c>
      <c r="P172" s="2">
        <f>ROUND( VLOOKUP(Z172, NPC_Raw_Data!A:Q, 17) * VLOOKUP(AA172, NPC_Scaling_Values!A:N, 14) * VLOOKUP(AB172, NPC_Scaling_Values!A:N, 14) ,0)</f>
        <v>93</v>
      </c>
      <c r="Q172" s="6">
        <f> VLOOKUP(AA172, NPC_Scaling_Values!A:N, 9) * VLOOKUP(AB172, NPC_Scaling_Values!A:N, 9)</f>
        <v>3.336</v>
      </c>
      <c r="R172" s="1">
        <v>1.3</v>
      </c>
      <c r="S172" s="1">
        <v>6.0</v>
      </c>
      <c r="T172" s="7" t="b">
        <v>0</v>
      </c>
      <c r="U172" s="7" t="b">
        <v>0</v>
      </c>
      <c r="V172" s="7" t="b">
        <v>0</v>
      </c>
      <c r="Z172" s="1">
        <v>280001.0</v>
      </c>
      <c r="AA172" s="1">
        <v>7014.0</v>
      </c>
      <c r="AB172" s="1">
        <v>7414.0</v>
      </c>
      <c r="AC172" s="8">
        <v>0.0</v>
      </c>
    </row>
    <row r="173">
      <c r="A173" s="1" t="s">
        <v>107</v>
      </c>
      <c r="B173" s="1" t="s">
        <v>53</v>
      </c>
      <c r="C173" s="5">
        <f>ROUND( VLOOKUP(Z173, NPC_Raw_Data!A:D, 4)*VLOOKUP(AA173, NPC_Scaling_Values!A:C, 3)*VLOOKUP(AB173, NPC_Scaling_Values!A:C, 3),0)</f>
        <v>1697</v>
      </c>
      <c r="D173" s="5">
        <f>ROUND( VLOOKUP(Z173, NPC_Raw_Data!A:E, 5) * VLOOKUP(AA173, NPC_Scaling_Values!A:D, 4) * VLOOKUP(AB173,NPC_Scaling_Values!A:D, 4) ,0)</f>
        <v>1500</v>
      </c>
      <c r="E173" s="5">
        <f>ROUND( VLOOKUP(Z173, NPC_Raw_Data!A:L, 6) * VLOOKUP(AA173, NPC_Scaling_Values!A:N, 5)* VLOOKUP(AB173, NPC_Scaling_Values!A:N, 5) ,0)</f>
        <v>173</v>
      </c>
      <c r="F173" s="5">
        <f>ROUND( VLOOKUP(Z173, NPC_Raw_Data!A:L, 7) * VLOOKUP(AA173, NPC_Scaling_Values!A:N, 6) * VLOOKUP(AB173,NPC_Scaling_Values!A:N, 6) ,0)</f>
        <v>130</v>
      </c>
      <c r="G173" s="5">
        <f>ROUND( VLOOKUP(Z173, NPC_Raw_Data!A:L, 8) * VLOOKUP(AA173, NPC_Scaling_Values!A:N, 7) * VLOOKUP(AB173, NPC_Scaling_Values!A:N, 7),0)</f>
        <v>138</v>
      </c>
      <c r="H173" s="5">
        <f>ROUND( VLOOKUP(Z173, NPC_Raw_Data!A:L, 9) * VLOOKUP(AA173, NPC_Scaling_Values!A:N, 8)* VLOOKUP(AB173, NPC_Scaling_Values!A:N, 8) ,0)</f>
        <v>130</v>
      </c>
      <c r="I173" s="5">
        <v>-25.0</v>
      </c>
      <c r="J173" s="5">
        <v>25.0</v>
      </c>
      <c r="K173" s="5">
        <v>0.0</v>
      </c>
      <c r="L173" s="5">
        <f>ROUND( VLOOKUP(Z173, NPC_Raw_Data!A:O, 13),0)</f>
        <v>165</v>
      </c>
      <c r="M173" s="5">
        <f>ROUND( VLOOKUP(Z173, NPC_Raw_Data!A:O, 14),0)</f>
        <v>165</v>
      </c>
      <c r="N173" s="5">
        <f>ROUND( VLOOKUP(Z173, NPC_Raw_Data!A:O, 15),0)</f>
        <v>70</v>
      </c>
      <c r="O173" s="5">
        <f>ROUND( VLOOKUP(Z173, NPC_Raw_Data!A:Q, 16) * VLOOKUP(AA173, NPC_Scaling_Values!A:N, 14)* VLOOKUP(AB173, NPC_Scaling_Values!A:N, 14),0)</f>
        <v>200</v>
      </c>
      <c r="P173" s="2">
        <f>ROUND( VLOOKUP(Z173, NPC_Raw_Data!A:Q, 17) * VLOOKUP(AA173, NPC_Scaling_Values!A:N, 14) * VLOOKUP(AB173, NPC_Scaling_Values!A:N, 14) ,0)</f>
        <v>80</v>
      </c>
      <c r="Q173" s="6">
        <f> VLOOKUP(AA173, NPC_Scaling_Values!A:N, 9) * VLOOKUP(AB173, NPC_Scaling_Values!A:N, 9)</f>
        <v>3.06</v>
      </c>
      <c r="R173" s="1">
        <v>1.5</v>
      </c>
      <c r="S173" s="1">
        <v>10.0</v>
      </c>
      <c r="T173" s="7" t="b">
        <v>0</v>
      </c>
      <c r="U173" s="7" t="b">
        <v>0</v>
      </c>
      <c r="V173" s="7" t="b">
        <v>0</v>
      </c>
      <c r="Z173" s="1">
        <v>281000.0</v>
      </c>
      <c r="AA173" s="1">
        <v>7008.0</v>
      </c>
      <c r="AB173" s="1">
        <v>7408.0</v>
      </c>
      <c r="AC173" s="8">
        <v>0.0</v>
      </c>
    </row>
    <row r="174">
      <c r="A174" s="1" t="s">
        <v>108</v>
      </c>
      <c r="B174" s="1" t="s">
        <v>53</v>
      </c>
      <c r="C174" s="5">
        <f>ROUND( VLOOKUP(Z174, NPC_Raw_Data!A:D, 4)*VLOOKUP(AA174, NPC_Scaling_Values!A:C, 3)*VLOOKUP(AB174, NPC_Scaling_Values!A:C, 3),0)</f>
        <v>1697</v>
      </c>
      <c r="D174" s="5">
        <f>ROUND( VLOOKUP(Z174, NPC_Raw_Data!A:E, 5) * VLOOKUP(AA174, NPC_Scaling_Values!A:D, 4) * VLOOKUP(AB174,NPC_Scaling_Values!A:D, 4) ,0)</f>
        <v>1500</v>
      </c>
      <c r="E174" s="5">
        <f>ROUND( VLOOKUP(Z174, NPC_Raw_Data!A:L, 6) * VLOOKUP(AA174, NPC_Scaling_Values!A:N, 5)* VLOOKUP(AB174, NPC_Scaling_Values!A:N, 5) ,0)</f>
        <v>173</v>
      </c>
      <c r="F174" s="5">
        <f>ROUND( VLOOKUP(Z174, NPC_Raw_Data!A:L, 7) * VLOOKUP(AA174, NPC_Scaling_Values!A:N, 6) * VLOOKUP(AB174,NPC_Scaling_Values!A:N, 6) ,0)</f>
        <v>130</v>
      </c>
      <c r="G174" s="5">
        <f>ROUND( VLOOKUP(Z174, NPC_Raw_Data!A:L, 8) * VLOOKUP(AA174, NPC_Scaling_Values!A:N, 7) * VLOOKUP(AB174, NPC_Scaling_Values!A:N, 7),0)</f>
        <v>138</v>
      </c>
      <c r="H174" s="5">
        <f>ROUND( VLOOKUP(Z174, NPC_Raw_Data!A:L, 9) * VLOOKUP(AA174, NPC_Scaling_Values!A:N, 8)* VLOOKUP(AB174, NPC_Scaling_Values!A:N, 8) ,0)</f>
        <v>130</v>
      </c>
      <c r="I174" s="5">
        <v>-25.0</v>
      </c>
      <c r="J174" s="5">
        <v>25.0</v>
      </c>
      <c r="K174" s="5">
        <v>0.0</v>
      </c>
      <c r="L174" s="5">
        <f>ROUND( VLOOKUP(Z174, NPC_Raw_Data!A:O, 13),0)</f>
        <v>165</v>
      </c>
      <c r="M174" s="5">
        <f>ROUND( VLOOKUP(Z174, NPC_Raw_Data!A:O, 14),0)</f>
        <v>165</v>
      </c>
      <c r="N174" s="5">
        <f>ROUND( VLOOKUP(Z174, NPC_Raw_Data!A:O, 15),0)</f>
        <v>70</v>
      </c>
      <c r="O174" s="5">
        <f>ROUND( VLOOKUP(Z174, NPC_Raw_Data!A:Q, 16) * VLOOKUP(AA174, NPC_Scaling_Values!A:N, 14)* VLOOKUP(AB174, NPC_Scaling_Values!A:N, 14),0)</f>
        <v>200</v>
      </c>
      <c r="P174" s="2">
        <f>ROUND( VLOOKUP(Z174, NPC_Raw_Data!A:Q, 17) * VLOOKUP(AA174, NPC_Scaling_Values!A:N, 14) * VLOOKUP(AB174, NPC_Scaling_Values!A:N, 14) ,0)</f>
        <v>80</v>
      </c>
      <c r="Q174" s="6">
        <f> VLOOKUP(AA174, NPC_Scaling_Values!A:N, 9) * VLOOKUP(AB174, NPC_Scaling_Values!A:N, 9)</f>
        <v>3.06</v>
      </c>
      <c r="R174" s="1">
        <v>1.5</v>
      </c>
      <c r="S174" s="1">
        <v>20.0</v>
      </c>
      <c r="T174" s="7" t="b">
        <v>0</v>
      </c>
      <c r="U174" s="7" t="b">
        <v>0</v>
      </c>
      <c r="V174" s="7" t="b">
        <v>0</v>
      </c>
      <c r="Z174" s="1">
        <v>281001.0</v>
      </c>
      <c r="AA174" s="1">
        <v>7008.0</v>
      </c>
      <c r="AB174" s="1">
        <v>7408.0</v>
      </c>
      <c r="AC174" s="10">
        <v>7100.0</v>
      </c>
    </row>
    <row r="175">
      <c r="A175" s="1" t="s">
        <v>109</v>
      </c>
      <c r="B175" s="1" t="s">
        <v>53</v>
      </c>
      <c r="C175" s="5">
        <f>ROUND( VLOOKUP(Z175, NPC_Raw_Data!A:D, 4)*VLOOKUP(AA175, NPC_Scaling_Values!A:C, 3)*VLOOKUP(AB175, NPC_Scaling_Values!A:C, 3),0)</f>
        <v>1697</v>
      </c>
      <c r="D175" s="5">
        <f>ROUND( VLOOKUP(Z175, NPC_Raw_Data!A:E, 5) * VLOOKUP(AA175, NPC_Scaling_Values!A:D, 4) * VLOOKUP(AB175,NPC_Scaling_Values!A:D, 4) ,0)</f>
        <v>1500</v>
      </c>
      <c r="E175" s="5">
        <f>ROUND( VLOOKUP(Z175, NPC_Raw_Data!A:L, 6) * VLOOKUP(AA175, NPC_Scaling_Values!A:N, 5)* VLOOKUP(AB175, NPC_Scaling_Values!A:N, 5) ,0)</f>
        <v>173</v>
      </c>
      <c r="F175" s="5">
        <f>ROUND( VLOOKUP(Z175, NPC_Raw_Data!A:L, 7) * VLOOKUP(AA175, NPC_Scaling_Values!A:N, 6) * VLOOKUP(AB175,NPC_Scaling_Values!A:N, 6) ,0)</f>
        <v>130</v>
      </c>
      <c r="G175" s="5">
        <f>ROUND( VLOOKUP(Z175, NPC_Raw_Data!A:L, 8) * VLOOKUP(AA175, NPC_Scaling_Values!A:N, 7) * VLOOKUP(AB175, NPC_Scaling_Values!A:N, 7),0)</f>
        <v>138</v>
      </c>
      <c r="H175" s="5">
        <f>ROUND( VLOOKUP(Z175, NPC_Raw_Data!A:L, 9) * VLOOKUP(AA175, NPC_Scaling_Values!A:N, 8)* VLOOKUP(AB175, NPC_Scaling_Values!A:N, 8) ,0)</f>
        <v>130</v>
      </c>
      <c r="I175" s="5">
        <v>-25.0</v>
      </c>
      <c r="J175" s="5">
        <v>25.0</v>
      </c>
      <c r="K175" s="5">
        <v>0.0</v>
      </c>
      <c r="L175" s="5">
        <f>ROUND( VLOOKUP(Z175, NPC_Raw_Data!A:O, 13),0)</f>
        <v>165</v>
      </c>
      <c r="M175" s="5">
        <f>ROUND( VLOOKUP(Z175, NPC_Raw_Data!A:O, 14),0)</f>
        <v>165</v>
      </c>
      <c r="N175" s="5">
        <f>ROUND( VLOOKUP(Z175, NPC_Raw_Data!A:O, 15),0)</f>
        <v>70</v>
      </c>
      <c r="O175" s="5">
        <f>ROUND( VLOOKUP(Z175, NPC_Raw_Data!A:Q, 16) * VLOOKUP(AA175, NPC_Scaling_Values!A:N, 14)* VLOOKUP(AB175, NPC_Scaling_Values!A:N, 14),0)</f>
        <v>200</v>
      </c>
      <c r="P175" s="2">
        <f>ROUND( VLOOKUP(Z175, NPC_Raw_Data!A:Q, 17) * VLOOKUP(AA175, NPC_Scaling_Values!A:N, 14) * VLOOKUP(AB175, NPC_Scaling_Values!A:N, 14) ,0)</f>
        <v>80</v>
      </c>
      <c r="Q175" s="6">
        <f> VLOOKUP(AA175, NPC_Scaling_Values!A:N, 9) * VLOOKUP(AB175, NPC_Scaling_Values!A:N, 9)</f>
        <v>3.06</v>
      </c>
      <c r="R175" s="1">
        <v>1.5</v>
      </c>
      <c r="S175" s="1">
        <v>10.0</v>
      </c>
      <c r="T175" s="7" t="b">
        <v>0</v>
      </c>
      <c r="U175" s="7" t="b">
        <v>0</v>
      </c>
      <c r="V175" s="7" t="b">
        <v>0</v>
      </c>
      <c r="Z175" s="1">
        <v>281100.0</v>
      </c>
      <c r="AA175" s="1">
        <v>7008.0</v>
      </c>
      <c r="AB175" s="1">
        <v>7408.0</v>
      </c>
      <c r="AC175" s="8">
        <v>0.0</v>
      </c>
    </row>
    <row r="176">
      <c r="A176" s="1" t="s">
        <v>110</v>
      </c>
      <c r="B176" s="1" t="s">
        <v>53</v>
      </c>
      <c r="C176" s="5">
        <f>ROUND( VLOOKUP(Z176, NPC_Raw_Data!A:D, 4)*VLOOKUP(AA176, NPC_Scaling_Values!A:C, 3)*VLOOKUP(AB176, NPC_Scaling_Values!A:C, 3),0)</f>
        <v>1697</v>
      </c>
      <c r="D176" s="5">
        <f>ROUND( VLOOKUP(Z176, NPC_Raw_Data!A:E, 5) * VLOOKUP(AA176, NPC_Scaling_Values!A:D, 4) * VLOOKUP(AB176,NPC_Scaling_Values!A:D, 4) ,0)</f>
        <v>1500</v>
      </c>
      <c r="E176" s="5">
        <f>ROUND( VLOOKUP(Z176, NPC_Raw_Data!A:L, 6) * VLOOKUP(AA176, NPC_Scaling_Values!A:N, 5)* VLOOKUP(AB176, NPC_Scaling_Values!A:N, 5) ,0)</f>
        <v>173</v>
      </c>
      <c r="F176" s="5">
        <f>ROUND( VLOOKUP(Z176, NPC_Raw_Data!A:L, 7) * VLOOKUP(AA176, NPC_Scaling_Values!A:N, 6) * VLOOKUP(AB176,NPC_Scaling_Values!A:N, 6) ,0)</f>
        <v>130</v>
      </c>
      <c r="G176" s="5">
        <f>ROUND( VLOOKUP(Z176, NPC_Raw_Data!A:L, 8) * VLOOKUP(AA176, NPC_Scaling_Values!A:N, 7) * VLOOKUP(AB176, NPC_Scaling_Values!A:N, 7),0)</f>
        <v>138</v>
      </c>
      <c r="H176" s="5">
        <f>ROUND( VLOOKUP(Z176, NPC_Raw_Data!A:L, 9) * VLOOKUP(AA176, NPC_Scaling_Values!A:N, 8)* VLOOKUP(AB176, NPC_Scaling_Values!A:N, 8) ,0)</f>
        <v>130</v>
      </c>
      <c r="I176" s="5">
        <v>-25.0</v>
      </c>
      <c r="J176" s="5">
        <v>25.0</v>
      </c>
      <c r="K176" s="5">
        <v>0.0</v>
      </c>
      <c r="L176" s="5">
        <f>ROUND( VLOOKUP(Z176, NPC_Raw_Data!A:O, 13),0)</f>
        <v>165</v>
      </c>
      <c r="M176" s="5">
        <f>ROUND( VLOOKUP(Z176, NPC_Raw_Data!A:O, 14),0)</f>
        <v>165</v>
      </c>
      <c r="N176" s="5">
        <f>ROUND( VLOOKUP(Z176, NPC_Raw_Data!A:O, 15),0)</f>
        <v>70</v>
      </c>
      <c r="O176" s="5">
        <f>ROUND( VLOOKUP(Z176, NPC_Raw_Data!A:Q, 16) * VLOOKUP(AA176, NPC_Scaling_Values!A:N, 14)* VLOOKUP(AB176, NPC_Scaling_Values!A:N, 14),0)</f>
        <v>200</v>
      </c>
      <c r="P176" s="2">
        <f>ROUND( VLOOKUP(Z176, NPC_Raw_Data!A:Q, 17) * VLOOKUP(AA176, NPC_Scaling_Values!A:N, 14) * VLOOKUP(AB176, NPC_Scaling_Values!A:N, 14) ,0)</f>
        <v>80</v>
      </c>
      <c r="Q176" s="6">
        <f> VLOOKUP(AA176, NPC_Scaling_Values!A:N, 9) * VLOOKUP(AB176, NPC_Scaling_Values!A:N, 9)</f>
        <v>3.06</v>
      </c>
      <c r="R176" s="1">
        <v>1.5</v>
      </c>
      <c r="S176" s="1">
        <v>20.0</v>
      </c>
      <c r="T176" s="7" t="b">
        <v>0</v>
      </c>
      <c r="U176" s="7" t="b">
        <v>0</v>
      </c>
      <c r="V176" s="7" t="b">
        <v>0</v>
      </c>
      <c r="Z176" s="1">
        <v>281101.0</v>
      </c>
      <c r="AA176" s="1">
        <v>7008.0</v>
      </c>
      <c r="AB176" s="1">
        <v>7408.0</v>
      </c>
      <c r="AC176" s="10">
        <v>7100.0</v>
      </c>
    </row>
    <row r="177">
      <c r="A177" s="9" t="s">
        <v>178</v>
      </c>
      <c r="B177" s="1" t="s">
        <v>41</v>
      </c>
      <c r="C177" s="5">
        <f>ROUND( VLOOKUP(Z177, NPC_Raw_Data!A:D, 4)*VLOOKUP(AA177, NPC_Scaling_Values!A:C, 3)*VLOOKUP(AB177, NPC_Scaling_Values!A:C, 3),0)</f>
        <v>526</v>
      </c>
      <c r="D177" s="5">
        <f>ROUND( VLOOKUP(Z177, NPC_Raw_Data!A:E, 5) * VLOOKUP(AA177, NPC_Scaling_Values!A:D, 4) * VLOOKUP(AB177,NPC_Scaling_Values!A:D, 4) ,0)</f>
        <v>1000</v>
      </c>
      <c r="E177" s="5">
        <f>ROUND( VLOOKUP(Z177, NPC_Raw_Data!A:L, 6) * VLOOKUP(AA177, NPC_Scaling_Values!A:N, 5)* VLOOKUP(AB177, NPC_Scaling_Values!A:N, 5) ,0)</f>
        <v>223</v>
      </c>
      <c r="F177" s="5">
        <f>ROUND( VLOOKUP(Z177, NPC_Raw_Data!A:L, 7) * VLOOKUP(AA177, NPC_Scaling_Values!A:N, 6) * VLOOKUP(AB177,NPC_Scaling_Values!A:N, 6) ,0)</f>
        <v>190</v>
      </c>
      <c r="G177" s="5">
        <f>ROUND( VLOOKUP(Z177, NPC_Raw_Data!A:L, 8) * VLOOKUP(AA177, NPC_Scaling_Values!A:N, 7) * VLOOKUP(AB177, NPC_Scaling_Values!A:N, 7),0)</f>
        <v>146</v>
      </c>
      <c r="H177" s="5">
        <f>ROUND( VLOOKUP(Z177, NPC_Raw_Data!A:L, 9) * VLOOKUP(AA177, NPC_Scaling_Values!A:N, 8)* VLOOKUP(AB177, NPC_Scaling_Values!A:N, 8) ,0)</f>
        <v>166</v>
      </c>
      <c r="I177" s="5">
        <v>-25.0</v>
      </c>
      <c r="J177" s="5">
        <v>25.0</v>
      </c>
      <c r="K177" s="5">
        <v>0.0</v>
      </c>
      <c r="L177" s="5">
        <f>ROUND( VLOOKUP(Z177, NPC_Raw_Data!A:O, 13),0)</f>
        <v>104</v>
      </c>
      <c r="M177" s="5">
        <f>ROUND( VLOOKUP(Z177, NPC_Raw_Data!A:O, 14),0)</f>
        <v>104</v>
      </c>
      <c r="N177" s="5">
        <f>ROUND( VLOOKUP(Z177, NPC_Raw_Data!A:O, 15),0)</f>
        <v>104</v>
      </c>
      <c r="O177" s="5">
        <f>ROUND( VLOOKUP(Z177, NPC_Raw_Data!A:Q, 16) * VLOOKUP(AA177, NPC_Scaling_Values!A:N, 14)* VLOOKUP(AB177, NPC_Scaling_Values!A:N, 14),0)</f>
        <v>232</v>
      </c>
      <c r="P177" s="2">
        <f>ROUND( VLOOKUP(Z177, NPC_Raw_Data!A:Q, 17) * VLOOKUP(AA177, NPC_Scaling_Values!A:N, 14) * VLOOKUP(AB177, NPC_Scaling_Values!A:N, 14) ,0)</f>
        <v>93</v>
      </c>
      <c r="Q177" s="6">
        <f> VLOOKUP(AA177, NPC_Scaling_Values!A:N, 9) * VLOOKUP(AB177, NPC_Scaling_Values!A:N, 9)</f>
        <v>3.336</v>
      </c>
      <c r="R177" s="1">
        <v>3.0</v>
      </c>
      <c r="S177" s="1">
        <v>-1.0</v>
      </c>
      <c r="T177" s="7" t="b">
        <v>0</v>
      </c>
      <c r="U177" s="7" t="b">
        <v>0</v>
      </c>
      <c r="V177" s="7" t="b">
        <v>0</v>
      </c>
      <c r="Z177" s="1">
        <v>283010.0</v>
      </c>
      <c r="AA177" s="1">
        <v>7014.0</v>
      </c>
      <c r="AB177" s="1">
        <v>7414.0</v>
      </c>
      <c r="AC177" s="8">
        <v>0.0</v>
      </c>
    </row>
    <row r="178">
      <c r="A178" s="9" t="s">
        <v>183</v>
      </c>
      <c r="B178" s="1" t="s">
        <v>41</v>
      </c>
      <c r="C178" s="5">
        <f>ROUND( VLOOKUP(Z178, NPC_Raw_Data!A:D, 4)*VLOOKUP(AA178, NPC_Scaling_Values!A:C, 3)*VLOOKUP(AB178, NPC_Scaling_Values!A:C, 3),0)</f>
        <v>518</v>
      </c>
      <c r="D178" s="5">
        <f>ROUND( VLOOKUP(Z178, NPC_Raw_Data!A:E, 5) * VLOOKUP(AA178, NPC_Scaling_Values!A:D, 4) * VLOOKUP(AB178,NPC_Scaling_Values!A:D, 4) ,0)</f>
        <v>800</v>
      </c>
      <c r="E178" s="5">
        <f>ROUND( VLOOKUP(Z178, NPC_Raw_Data!A:L, 6) * VLOOKUP(AA178, NPC_Scaling_Values!A:N, 5)* VLOOKUP(AB178, NPC_Scaling_Values!A:N, 5) ,0)</f>
        <v>229</v>
      </c>
      <c r="F178" s="5">
        <f>ROUND( VLOOKUP(Z178, NPC_Raw_Data!A:L, 7) * VLOOKUP(AA178, NPC_Scaling_Values!A:N, 6) * VLOOKUP(AB178,NPC_Scaling_Values!A:N, 6) ,0)</f>
        <v>172</v>
      </c>
      <c r="G178" s="5">
        <f>ROUND( VLOOKUP(Z178, NPC_Raw_Data!A:L, 8) * VLOOKUP(AA178, NPC_Scaling_Values!A:N, 7) * VLOOKUP(AB178, NPC_Scaling_Values!A:N, 7),0)</f>
        <v>184</v>
      </c>
      <c r="H178" s="5">
        <f>ROUND( VLOOKUP(Z178, NPC_Raw_Data!A:L, 9) * VLOOKUP(AA178, NPC_Scaling_Values!A:N, 8)* VLOOKUP(AB178, NPC_Scaling_Values!A:N, 8) ,0)</f>
        <v>172</v>
      </c>
      <c r="I178" s="5">
        <v>-25.0</v>
      </c>
      <c r="J178" s="5">
        <v>0.0</v>
      </c>
      <c r="K178" s="5">
        <v>0.0</v>
      </c>
      <c r="L178" s="5">
        <f>ROUND( VLOOKUP(Z178, NPC_Raw_Data!A:O, 13),0)</f>
        <v>92</v>
      </c>
      <c r="M178" s="5">
        <f>ROUND( VLOOKUP(Z178, NPC_Raw_Data!A:O, 14),0)</f>
        <v>92</v>
      </c>
      <c r="N178" s="5">
        <f>ROUND( VLOOKUP(Z178, NPC_Raw_Data!A:O, 15),0)</f>
        <v>92</v>
      </c>
      <c r="O178" s="5">
        <f>ROUND( VLOOKUP(Z178, NPC_Raw_Data!A:Q, 16) * VLOOKUP(AA178, NPC_Scaling_Values!A:N, 14)* VLOOKUP(AB178, NPC_Scaling_Values!A:N, 14),0)</f>
        <v>232</v>
      </c>
      <c r="P178" s="2">
        <f>ROUND( VLOOKUP(Z178, NPC_Raw_Data!A:Q, 17) * VLOOKUP(AA178, NPC_Scaling_Values!A:N, 14) * VLOOKUP(AB178, NPC_Scaling_Values!A:N, 14) ,0)</f>
        <v>93</v>
      </c>
      <c r="Q178" s="6">
        <f> VLOOKUP(AA178, NPC_Scaling_Values!A:N, 9) * VLOOKUP(AB178, NPC_Scaling_Values!A:N, 9)</f>
        <v>3.336</v>
      </c>
      <c r="R178" s="1">
        <v>1.5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284000.0</v>
      </c>
      <c r="AA178" s="1">
        <v>7014.0</v>
      </c>
      <c r="AB178" s="1">
        <v>7414.0</v>
      </c>
      <c r="AC178" s="8">
        <v>0.0</v>
      </c>
    </row>
    <row r="179">
      <c r="A179" s="1" t="s">
        <v>184</v>
      </c>
      <c r="B179" s="1" t="s">
        <v>41</v>
      </c>
      <c r="C179" s="5">
        <f>ROUND( VLOOKUP(Z179, NPC_Raw_Data!A:D, 4)*VLOOKUP(AA179, NPC_Scaling_Values!A:C, 3)*VLOOKUP(AB179, NPC_Scaling_Values!A:C, 3),0)</f>
        <v>518</v>
      </c>
      <c r="D179" s="5">
        <f>ROUND( VLOOKUP(Z179, NPC_Raw_Data!A:E, 5) * VLOOKUP(AA179, NPC_Scaling_Values!A:D, 4) * VLOOKUP(AB179,NPC_Scaling_Values!A:D, 4) ,0)</f>
        <v>800</v>
      </c>
      <c r="E179" s="5">
        <f>ROUND( VLOOKUP(Z179, NPC_Raw_Data!A:L, 6) * VLOOKUP(AA179, NPC_Scaling_Values!A:N, 5)* VLOOKUP(AB179, NPC_Scaling_Values!A:N, 5) ,0)</f>
        <v>229</v>
      </c>
      <c r="F179" s="5">
        <f>ROUND( VLOOKUP(Z179, NPC_Raw_Data!A:L, 7) * VLOOKUP(AA179, NPC_Scaling_Values!A:N, 6) * VLOOKUP(AB179,NPC_Scaling_Values!A:N, 6) ,0)</f>
        <v>172</v>
      </c>
      <c r="G179" s="5">
        <f>ROUND( VLOOKUP(Z179, NPC_Raw_Data!A:L, 8) * VLOOKUP(AA179, NPC_Scaling_Values!A:N, 7) * VLOOKUP(AB179, NPC_Scaling_Values!A:N, 7),0)</f>
        <v>160</v>
      </c>
      <c r="H179" s="5">
        <f>ROUND( VLOOKUP(Z179, NPC_Raw_Data!A:L, 9) * VLOOKUP(AA179, NPC_Scaling_Values!A:N, 8)* VLOOKUP(AB179, NPC_Scaling_Values!A:N, 8) ,0)</f>
        <v>172</v>
      </c>
      <c r="I179" s="5">
        <v>-25.0</v>
      </c>
      <c r="J179" s="5">
        <v>0.0</v>
      </c>
      <c r="K179" s="5">
        <v>0.0</v>
      </c>
      <c r="L179" s="5">
        <f>ROUND( VLOOKUP(Z179, NPC_Raw_Data!A:O, 13),0)</f>
        <v>92</v>
      </c>
      <c r="M179" s="5">
        <f>ROUND( VLOOKUP(Z179, NPC_Raw_Data!A:O, 14),0)</f>
        <v>92</v>
      </c>
      <c r="N179" s="5">
        <f>ROUND( VLOOKUP(Z179, NPC_Raw_Data!A:O, 15),0)</f>
        <v>92</v>
      </c>
      <c r="O179" s="5">
        <f>ROUND( VLOOKUP(Z179, NPC_Raw_Data!A:Q, 16) * VLOOKUP(AA179, NPC_Scaling_Values!A:N, 14)* VLOOKUP(AB179, NPC_Scaling_Values!A:N, 14),0)</f>
        <v>232</v>
      </c>
      <c r="P179" s="2">
        <f>ROUND( VLOOKUP(Z179, NPC_Raw_Data!A:Q, 17) * VLOOKUP(AA179, NPC_Scaling_Values!A:N, 14) * VLOOKUP(AB179, NPC_Scaling_Values!A:N, 14) ,0)</f>
        <v>93</v>
      </c>
      <c r="Q179" s="6">
        <f> VLOOKUP(AA179, NPC_Scaling_Values!A:N, 9) * VLOOKUP(AB179, NPC_Scaling_Values!A:N, 9)</f>
        <v>3.336</v>
      </c>
      <c r="R179" s="1">
        <v>1.5</v>
      </c>
      <c r="S179" s="1">
        <v>-1.0</v>
      </c>
      <c r="T179" s="7" t="b">
        <v>0</v>
      </c>
      <c r="U179" s="7" t="b">
        <v>0</v>
      </c>
      <c r="V179" s="7" t="b">
        <v>0</v>
      </c>
      <c r="Z179" s="1">
        <v>284001.0</v>
      </c>
      <c r="AA179" s="1">
        <v>7014.0</v>
      </c>
      <c r="AB179" s="1">
        <v>7414.0</v>
      </c>
      <c r="AC179" s="8">
        <v>0.0</v>
      </c>
    </row>
    <row r="180">
      <c r="A180" s="1" t="s">
        <v>185</v>
      </c>
      <c r="B180" s="1" t="s">
        <v>41</v>
      </c>
      <c r="C180" s="5">
        <f>ROUND( VLOOKUP(Z180, NPC_Raw_Data!A:D, 4)*VLOOKUP(AA180, NPC_Scaling_Values!A:C, 3)*VLOOKUP(AB180, NPC_Scaling_Values!A:C, 3),0)</f>
        <v>4</v>
      </c>
      <c r="D180" s="5">
        <f>ROUND( VLOOKUP(Z180, NPC_Raw_Data!A:E, 5) * VLOOKUP(AA180, NPC_Scaling_Values!A:D, 4) * VLOOKUP(AB180,NPC_Scaling_Values!A:D, 4) ,0)</f>
        <v>800</v>
      </c>
      <c r="E180" s="5">
        <f>ROUND( VLOOKUP(Z180, NPC_Raw_Data!A:L, 6) * VLOOKUP(AA180, NPC_Scaling_Values!A:N, 5)* VLOOKUP(AB180, NPC_Scaling_Values!A:N, 5) ,0)</f>
        <v>229</v>
      </c>
      <c r="F180" s="5">
        <f>ROUND( VLOOKUP(Z180, NPC_Raw_Data!A:L, 7) * VLOOKUP(AA180, NPC_Scaling_Values!A:N, 6) * VLOOKUP(AB180,NPC_Scaling_Values!A:N, 6) ,0)</f>
        <v>172</v>
      </c>
      <c r="G180" s="5">
        <f>ROUND( VLOOKUP(Z180, NPC_Raw_Data!A:L, 8) * VLOOKUP(AA180, NPC_Scaling_Values!A:N, 7) * VLOOKUP(AB180, NPC_Scaling_Values!A:N, 7),0)</f>
        <v>160</v>
      </c>
      <c r="H180" s="5">
        <f>ROUND( VLOOKUP(Z180, NPC_Raw_Data!A:L, 9) * VLOOKUP(AA180, NPC_Scaling_Values!A:N, 8)* VLOOKUP(AB180, NPC_Scaling_Values!A:N, 8) ,0)</f>
        <v>172</v>
      </c>
      <c r="I180" s="5">
        <v>-25.0</v>
      </c>
      <c r="J180" s="5">
        <v>0.0</v>
      </c>
      <c r="K180" s="5">
        <v>0.0</v>
      </c>
      <c r="L180" s="5">
        <f>ROUND( VLOOKUP(Z180, NPC_Raw_Data!A:O, 13),0)</f>
        <v>92</v>
      </c>
      <c r="M180" s="5">
        <f>ROUND( VLOOKUP(Z180, NPC_Raw_Data!A:O, 14),0)</f>
        <v>92</v>
      </c>
      <c r="N180" s="5">
        <f>ROUND( VLOOKUP(Z180, NPC_Raw_Data!A:O, 15),0)</f>
        <v>92</v>
      </c>
      <c r="O180" s="5">
        <f>ROUND( VLOOKUP(Z180, NPC_Raw_Data!A:Q, 16) * VLOOKUP(AA180, NPC_Scaling_Values!A:N, 14)* VLOOKUP(AB180, NPC_Scaling_Values!A:N, 14),0)</f>
        <v>232</v>
      </c>
      <c r="P180" s="2">
        <f>ROUND( VLOOKUP(Z180, NPC_Raw_Data!A:Q, 17) * VLOOKUP(AA180, NPC_Scaling_Values!A:N, 14) * VLOOKUP(AB180, NPC_Scaling_Values!A:N, 14) ,0)</f>
        <v>93</v>
      </c>
      <c r="Q180" s="6">
        <f> VLOOKUP(AA180, NPC_Scaling_Values!A:N, 9) * VLOOKUP(AB180, NPC_Scaling_Values!A:N, 9)</f>
        <v>3.336</v>
      </c>
      <c r="R180" s="1">
        <v>1.5</v>
      </c>
      <c r="S180" s="1">
        <v>-1.0</v>
      </c>
      <c r="T180" s="7" t="b">
        <v>0</v>
      </c>
      <c r="U180" s="7" t="b">
        <v>0</v>
      </c>
      <c r="V180" s="7" t="b">
        <v>0</v>
      </c>
      <c r="Z180" s="1">
        <v>284002.0</v>
      </c>
      <c r="AA180" s="1">
        <v>7014.0</v>
      </c>
      <c r="AB180" s="1">
        <v>7414.0</v>
      </c>
      <c r="AC180" s="8">
        <v>0.0</v>
      </c>
    </row>
    <row r="181">
      <c r="A181" s="9" t="s">
        <v>186</v>
      </c>
      <c r="B181" s="1" t="s">
        <v>41</v>
      </c>
      <c r="C181" s="5">
        <f>ROUND( VLOOKUP(Z181, NPC_Raw_Data!A:D, 4)*VLOOKUP(AA181, NPC_Scaling_Values!A:C, 3)*VLOOKUP(AB181, NPC_Scaling_Values!A:C, 3),0)</f>
        <v>518</v>
      </c>
      <c r="D181" s="5">
        <f>ROUND( VLOOKUP(Z181, NPC_Raw_Data!A:E, 5) * VLOOKUP(AA181, NPC_Scaling_Values!A:D, 4) * VLOOKUP(AB181,NPC_Scaling_Values!A:D, 4) ,0)</f>
        <v>800</v>
      </c>
      <c r="E181" s="5">
        <f>ROUND( VLOOKUP(Z181, NPC_Raw_Data!A:L, 6) * VLOOKUP(AA181, NPC_Scaling_Values!A:N, 5)* VLOOKUP(AB181, NPC_Scaling_Values!A:N, 5) ,0)</f>
        <v>229</v>
      </c>
      <c r="F181" s="5">
        <f>ROUND( VLOOKUP(Z181, NPC_Raw_Data!A:L, 7) * VLOOKUP(AA181, NPC_Scaling_Values!A:N, 6) * VLOOKUP(AB181,NPC_Scaling_Values!A:N, 6) ,0)</f>
        <v>172</v>
      </c>
      <c r="G181" s="5">
        <f>ROUND( VLOOKUP(Z181, NPC_Raw_Data!A:L, 8) * VLOOKUP(AA181, NPC_Scaling_Values!A:N, 7) * VLOOKUP(AB181, NPC_Scaling_Values!A:N, 7),0)</f>
        <v>184</v>
      </c>
      <c r="H181" s="5">
        <f>ROUND( VLOOKUP(Z181, NPC_Raw_Data!A:L, 9) * VLOOKUP(AA181, NPC_Scaling_Values!A:N, 8)* VLOOKUP(AB181, NPC_Scaling_Values!A:N, 8) ,0)</f>
        <v>172</v>
      </c>
      <c r="I181" s="5">
        <v>-25.0</v>
      </c>
      <c r="J181" s="5">
        <v>0.0</v>
      </c>
      <c r="K181" s="5">
        <v>0.0</v>
      </c>
      <c r="L181" s="5">
        <f>ROUND( VLOOKUP(Z181, NPC_Raw_Data!A:O, 13),0)</f>
        <v>92</v>
      </c>
      <c r="M181" s="5">
        <f>ROUND( VLOOKUP(Z181, NPC_Raw_Data!A:O, 14),0)</f>
        <v>92</v>
      </c>
      <c r="N181" s="5">
        <f>ROUND( VLOOKUP(Z181, NPC_Raw_Data!A:O, 15),0)</f>
        <v>92</v>
      </c>
      <c r="O181" s="5">
        <f>ROUND( VLOOKUP(Z181, NPC_Raw_Data!A:Q, 16) * VLOOKUP(AA181, NPC_Scaling_Values!A:N, 14)* VLOOKUP(AB181, NPC_Scaling_Values!A:N, 14),0)</f>
        <v>232</v>
      </c>
      <c r="P181" s="2">
        <f>ROUND( VLOOKUP(Z181, NPC_Raw_Data!A:Q, 17) * VLOOKUP(AA181, NPC_Scaling_Values!A:N, 14) * VLOOKUP(AB181, NPC_Scaling_Values!A:N, 14) ,0)</f>
        <v>93</v>
      </c>
      <c r="Q181" s="6">
        <f> VLOOKUP(AA181, NPC_Scaling_Values!A:N, 9) * VLOOKUP(AB181, NPC_Scaling_Values!A:N, 9)</f>
        <v>3.336</v>
      </c>
      <c r="R181" s="1">
        <v>1.5</v>
      </c>
      <c r="S181" s="1">
        <v>-1.0</v>
      </c>
      <c r="T181" s="7" t="b">
        <v>0</v>
      </c>
      <c r="U181" s="7" t="b">
        <v>0</v>
      </c>
      <c r="V181" s="7" t="b">
        <v>0</v>
      </c>
      <c r="Z181" s="1">
        <v>284003.0</v>
      </c>
      <c r="AA181" s="1">
        <v>7014.0</v>
      </c>
      <c r="AB181" s="1">
        <v>7414.0</v>
      </c>
      <c r="AC181" s="10">
        <v>7100.0</v>
      </c>
    </row>
    <row r="182">
      <c r="A182" s="9" t="s">
        <v>187</v>
      </c>
      <c r="B182" s="1" t="s">
        <v>41</v>
      </c>
      <c r="C182" s="5">
        <f>ROUND( VLOOKUP(Z182, NPC_Raw_Data!A:D, 4)*VLOOKUP(AA182, NPC_Scaling_Values!A:C, 3)*VLOOKUP(AB182, NPC_Scaling_Values!A:C, 3),0)</f>
        <v>518</v>
      </c>
      <c r="D182" s="5">
        <f>ROUND( VLOOKUP(Z182, NPC_Raw_Data!A:E, 5) * VLOOKUP(AA182, NPC_Scaling_Values!A:D, 4) * VLOOKUP(AB182,NPC_Scaling_Values!A:D, 4) ,0)</f>
        <v>800</v>
      </c>
      <c r="E182" s="5">
        <f>ROUND( VLOOKUP(Z182, NPC_Raw_Data!A:L, 6) * VLOOKUP(AA182, NPC_Scaling_Values!A:N, 5)* VLOOKUP(AB182, NPC_Scaling_Values!A:N, 5) ,0)</f>
        <v>229</v>
      </c>
      <c r="F182" s="5">
        <f>ROUND( VLOOKUP(Z182, NPC_Raw_Data!A:L, 7) * VLOOKUP(AA182, NPC_Scaling_Values!A:N, 6) * VLOOKUP(AB182,NPC_Scaling_Values!A:N, 6) ,0)</f>
        <v>172</v>
      </c>
      <c r="G182" s="5">
        <f>ROUND( VLOOKUP(Z182, NPC_Raw_Data!A:L, 8) * VLOOKUP(AA182, NPC_Scaling_Values!A:N, 7) * VLOOKUP(AB182, NPC_Scaling_Values!A:N, 7),0)</f>
        <v>160</v>
      </c>
      <c r="H182" s="5">
        <f>ROUND( VLOOKUP(Z182, NPC_Raw_Data!A:L, 9) * VLOOKUP(AA182, NPC_Scaling_Values!A:N, 8)* VLOOKUP(AB182, NPC_Scaling_Values!A:N, 8) ,0)</f>
        <v>172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14)* VLOOKUP(AB182, NPC_Scaling_Values!A:N, 14),0)</f>
        <v>232</v>
      </c>
      <c r="P182" s="2">
        <f>ROUND( VLOOKUP(Z182, NPC_Raw_Data!A:Q, 17) * VLOOKUP(AA182, NPC_Scaling_Values!A:N, 14) * VLOOKUP(AB182, NPC_Scaling_Values!A:N, 14) ,0)</f>
        <v>93</v>
      </c>
      <c r="Q182" s="6">
        <f> VLOOKUP(AA182, NPC_Scaling_Values!A:N, 9) * VLOOKUP(AB182, NPC_Scaling_Values!A:N, 9)</f>
        <v>3.336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284004.0</v>
      </c>
      <c r="AA182" s="1">
        <v>7014.0</v>
      </c>
      <c r="AB182" s="1">
        <v>7414.0</v>
      </c>
      <c r="AC182" s="10">
        <v>7100.0</v>
      </c>
    </row>
    <row r="183">
      <c r="A183" s="1" t="s">
        <v>165</v>
      </c>
      <c r="B183" s="1" t="s">
        <v>166</v>
      </c>
      <c r="C183" s="5">
        <f>ROUND( VLOOKUP(Z183, NPC_Raw_Data!A:D, 4)*VLOOKUP(AA183, NPC_Scaling_Values!A:C, 3)*VLOOKUP(AB183, NPC_Scaling_Values!A:C, 3),0)</f>
        <v>3159</v>
      </c>
      <c r="D183" s="5">
        <f>ROUND( VLOOKUP(Z183, NPC_Raw_Data!A:E, 5) * VLOOKUP(AA183, NPC_Scaling_Values!A:D, 4) * VLOOKUP(AB183,NPC_Scaling_Values!A:D, 4) ,0)</f>
        <v>9000</v>
      </c>
      <c r="E183" s="5">
        <f>ROUND( VLOOKUP(Z183, NPC_Raw_Data!A:L, 6) * VLOOKUP(AA183, NPC_Scaling_Values!A:N, 5)* VLOOKUP(AB183, NPC_Scaling_Values!A:N, 5) ,0)</f>
        <v>241</v>
      </c>
      <c r="F183" s="5">
        <f>ROUND( VLOOKUP(Z183, NPC_Raw_Data!A:L, 7) * VLOOKUP(AA183, NPC_Scaling_Values!A:N, 6) * VLOOKUP(AB183,NPC_Scaling_Values!A:N, 6) ,0)</f>
        <v>150</v>
      </c>
      <c r="G183" s="5">
        <f>ROUND( VLOOKUP(Z183, NPC_Raw_Data!A:L, 8) * VLOOKUP(AA183, NPC_Scaling_Values!A:N, 7) * VLOOKUP(AB183, NPC_Scaling_Values!A:N, 7),0)</f>
        <v>217</v>
      </c>
      <c r="H183" s="5">
        <f>ROUND( VLOOKUP(Z183, NPC_Raw_Data!A:L, 9) * VLOOKUP(AA183, NPC_Scaling_Values!A:N, 8)* VLOOKUP(AB183, NPC_Scaling_Values!A:N, 8) ,0)</f>
        <v>182</v>
      </c>
      <c r="I183" s="5">
        <v>0.0</v>
      </c>
      <c r="J183" s="5">
        <v>0.0</v>
      </c>
      <c r="K183" s="5">
        <v>0.0</v>
      </c>
      <c r="L183" s="5">
        <f>ROUND( VLOOKUP(Z183, NPC_Raw_Data!A:O, 13),0)</f>
        <v>94</v>
      </c>
      <c r="M183" s="5">
        <f>ROUND( VLOOKUP(Z183, NPC_Raw_Data!A:O, 14),0)</f>
        <v>94</v>
      </c>
      <c r="N183" s="5">
        <f>ROUND( VLOOKUP(Z183, NPC_Raw_Data!A:O, 15),0)</f>
        <v>94</v>
      </c>
      <c r="O183" s="5">
        <f>ROUND( VLOOKUP(Z183, NPC_Raw_Data!A:Q, 16) * VLOOKUP(AA183, NPC_Scaling_Values!A:N, 14)* VLOOKUP(AB183, NPC_Scaling_Values!A:N, 14),0)</f>
        <v>203</v>
      </c>
      <c r="P183" s="2">
        <f>ROUND( VLOOKUP(Z183, NPC_Raw_Data!A:Q, 17) * VLOOKUP(AA183, NPC_Scaling_Values!A:N, 14) * VLOOKUP(AB183, NPC_Scaling_Values!A:N, 14) ,0)</f>
        <v>81</v>
      </c>
      <c r="Q183" s="6">
        <f> VLOOKUP(AA183, NPC_Scaling_Values!A:N, 9) * VLOOKUP(AB183, NPC_Scaling_Values!A:N, 9)</f>
        <v>3.078</v>
      </c>
      <c r="R183" s="1">
        <v>1.3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286000.0</v>
      </c>
      <c r="AA183" s="1">
        <v>7009.0</v>
      </c>
      <c r="AB183" s="1">
        <v>7409.0</v>
      </c>
      <c r="AC183" s="10">
        <v>5151.0</v>
      </c>
    </row>
    <row r="184">
      <c r="A184" s="1" t="s">
        <v>176</v>
      </c>
      <c r="B184" s="1" t="s">
        <v>39</v>
      </c>
      <c r="C184" s="5">
        <f>ROUND( VLOOKUP(Z184, NPC_Raw_Data!A:D, 4)*VLOOKUP(AA184, NPC_Scaling_Values!A:C, 3)*VLOOKUP(AB184, NPC_Scaling_Values!A:C, 3),0)</f>
        <v>3172</v>
      </c>
      <c r="D184" s="5">
        <f>ROUND( VLOOKUP(Z184, NPC_Raw_Data!A:E, 5) * VLOOKUP(AA184, NPC_Scaling_Values!A:D, 4) * VLOOKUP(AB184,NPC_Scaling_Values!A:D, 4) ,0)</f>
        <v>9000</v>
      </c>
      <c r="E184" s="5">
        <f>ROUND( VLOOKUP(Z184, NPC_Raw_Data!A:L, 6) * VLOOKUP(AA184, NPC_Scaling_Values!A:N, 5)* VLOOKUP(AB184, NPC_Scaling_Values!A:N, 5) ,0)</f>
        <v>244</v>
      </c>
      <c r="F184" s="5">
        <f>ROUND( VLOOKUP(Z184, NPC_Raw_Data!A:L, 7) * VLOOKUP(AA184, NPC_Scaling_Values!A:N, 6) * VLOOKUP(AB184,NPC_Scaling_Values!A:N, 6) ,0)</f>
        <v>152</v>
      </c>
      <c r="G184" s="5">
        <f>ROUND( VLOOKUP(Z184, NPC_Raw_Data!A:L, 8) * VLOOKUP(AA184, NPC_Scaling_Values!A:N, 7) * VLOOKUP(AB184, NPC_Scaling_Values!A:N, 7),0)</f>
        <v>135</v>
      </c>
      <c r="H184" s="5">
        <f>ROUND( VLOOKUP(Z184, NPC_Raw_Data!A:L, 9) * VLOOKUP(AA184, NPC_Scaling_Values!A:N, 8)* VLOOKUP(AB184, NPC_Scaling_Values!A:N, 8) ,0)</f>
        <v>184</v>
      </c>
      <c r="I184" s="5">
        <v>0.0</v>
      </c>
      <c r="J184" s="5">
        <v>0.0</v>
      </c>
      <c r="K184" s="5">
        <v>0.0</v>
      </c>
      <c r="L184" s="5">
        <f>ROUND( VLOOKUP(Z184, NPC_Raw_Data!A:O, 13),0)</f>
        <v>94</v>
      </c>
      <c r="M184" s="5">
        <f>ROUND( VLOOKUP(Z184, NPC_Raw_Data!A:O, 14),0)</f>
        <v>94</v>
      </c>
      <c r="N184" s="5">
        <f>ROUND( VLOOKUP(Z184, NPC_Raw_Data!A:O, 15),0)</f>
        <v>94</v>
      </c>
      <c r="O184" s="5">
        <f>ROUND( VLOOKUP(Z184, NPC_Raw_Data!A:Q, 16) * VLOOKUP(AA184, NPC_Scaling_Values!A:N, 14)* VLOOKUP(AB184, NPC_Scaling_Values!A:N, 14),0)</f>
        <v>205</v>
      </c>
      <c r="P184" s="2">
        <f>ROUND( VLOOKUP(Z184, NPC_Raw_Data!A:Q, 17) * VLOOKUP(AA184, NPC_Scaling_Values!A:N, 14) * VLOOKUP(AB184, NPC_Scaling_Values!A:N, 14) ,0)</f>
        <v>82</v>
      </c>
      <c r="Q184" s="6">
        <f> VLOOKUP(AA184, NPC_Scaling_Values!A:N, 9) * VLOOKUP(AB184, NPC_Scaling_Values!A:N, 9)</f>
        <v>3.12</v>
      </c>
      <c r="R184" s="1">
        <v>1.3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286001.0</v>
      </c>
      <c r="AA184" s="1">
        <v>7010.0</v>
      </c>
      <c r="AB184" s="1">
        <v>7410.0</v>
      </c>
      <c r="AC184" s="10">
        <v>5151.0</v>
      </c>
    </row>
    <row r="185">
      <c r="A185" s="1" t="s">
        <v>167</v>
      </c>
      <c r="B185" s="1" t="s">
        <v>166</v>
      </c>
      <c r="C185" s="5">
        <f>ROUND( VLOOKUP(Z185, NPC_Raw_Data!A:D, 4)*VLOOKUP(AA185, NPC_Scaling_Values!A:C, 3)*VLOOKUP(AB185, NPC_Scaling_Values!A:C, 3),0)</f>
        <v>3159</v>
      </c>
      <c r="D185" s="5">
        <f>ROUND( VLOOKUP(Z185, NPC_Raw_Data!A:E, 5) * VLOOKUP(AA185, NPC_Scaling_Values!A:D, 4) * VLOOKUP(AB185,NPC_Scaling_Values!A:D, 4) ,0)</f>
        <v>3000</v>
      </c>
      <c r="E185" s="5">
        <f>ROUND( VLOOKUP(Z185, NPC_Raw_Data!A:L, 6) * VLOOKUP(AA185, NPC_Scaling_Values!A:N, 5)* VLOOKUP(AB185, NPC_Scaling_Values!A:N, 5) ,0)</f>
        <v>241</v>
      </c>
      <c r="F185" s="5">
        <f>ROUND( VLOOKUP(Z185, NPC_Raw_Data!A:L, 7) * VLOOKUP(AA185, NPC_Scaling_Values!A:N, 6) * VLOOKUP(AB185,NPC_Scaling_Values!A:N, 6) ,0)</f>
        <v>150</v>
      </c>
      <c r="G185" s="5">
        <f>ROUND( VLOOKUP(Z185, NPC_Raw_Data!A:L, 8) * VLOOKUP(AA185, NPC_Scaling_Values!A:N, 7) * VLOOKUP(AB185, NPC_Scaling_Values!A:N, 7),0)</f>
        <v>134</v>
      </c>
      <c r="H185" s="5">
        <f>ROUND( VLOOKUP(Z185, NPC_Raw_Data!A:L, 9) * VLOOKUP(AA185, NPC_Scaling_Values!A:N, 8)* VLOOKUP(AB185, NPC_Scaling_Values!A:N, 8) ,0)</f>
        <v>182</v>
      </c>
      <c r="I185" s="5">
        <v>0.0</v>
      </c>
      <c r="J185" s="5">
        <v>0.0</v>
      </c>
      <c r="K185" s="5">
        <v>0.0</v>
      </c>
      <c r="L185" s="5">
        <f>ROUND( VLOOKUP(Z185, NPC_Raw_Data!A:O, 13),0)</f>
        <v>94</v>
      </c>
      <c r="M185" s="5">
        <f>ROUND( VLOOKUP(Z185, NPC_Raw_Data!A:O, 14),0)</f>
        <v>94</v>
      </c>
      <c r="N185" s="5">
        <f>ROUND( VLOOKUP(Z185, NPC_Raw_Data!A:O, 15),0)</f>
        <v>94</v>
      </c>
      <c r="O185" s="5">
        <f>ROUND( VLOOKUP(Z185, NPC_Raw_Data!A:Q, 16) * VLOOKUP(AA185, NPC_Scaling_Values!A:N, 14)* VLOOKUP(AB185, NPC_Scaling_Values!A:N, 14),0)</f>
        <v>203</v>
      </c>
      <c r="P185" s="2">
        <f>ROUND( VLOOKUP(Z185, NPC_Raw_Data!A:Q, 17) * VLOOKUP(AA185, NPC_Scaling_Values!A:N, 14) * VLOOKUP(AB185, NPC_Scaling_Values!A:N, 14) ,0)</f>
        <v>81</v>
      </c>
      <c r="Q185" s="6">
        <f> VLOOKUP(AA185, NPC_Scaling_Values!A:N, 9) * VLOOKUP(AB185, NPC_Scaling_Values!A:N, 9)</f>
        <v>3.078</v>
      </c>
      <c r="R185" s="1">
        <v>1.3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286002.0</v>
      </c>
      <c r="AA185" s="1">
        <v>7009.0</v>
      </c>
      <c r="AB185" s="1">
        <v>7409.0</v>
      </c>
      <c r="AC185" s="10">
        <v>5151.0</v>
      </c>
    </row>
    <row r="186">
      <c r="A186" s="9" t="s">
        <v>271</v>
      </c>
      <c r="B186" s="1" t="s">
        <v>39</v>
      </c>
      <c r="C186" s="5">
        <f>ROUND( VLOOKUP(Z186, NPC_Raw_Data!A:D, 4)*VLOOKUP(AA186, NPC_Scaling_Values!A:C, 3)*VLOOKUP(AB186, NPC_Scaling_Values!A:C, 3),0)</f>
        <v>1323</v>
      </c>
      <c r="D186" s="5">
        <f>ROUND( VLOOKUP(Z186, NPC_Raw_Data!A:E, 5) * VLOOKUP(AA186, NPC_Scaling_Values!A:D, 4) * VLOOKUP(AB186,NPC_Scaling_Values!A:D, 4) ,0)</f>
        <v>9000</v>
      </c>
      <c r="E186" s="5">
        <f>ROUND( VLOOKUP(Z186, NPC_Raw_Data!A:L, 6) * VLOOKUP(AA186, NPC_Scaling_Values!A:N, 5)* VLOOKUP(AB186, NPC_Scaling_Values!A:N, 5) ,0)</f>
        <v>384</v>
      </c>
      <c r="F186" s="5">
        <f>ROUND( VLOOKUP(Z186, NPC_Raw_Data!A:L, 7) * VLOOKUP(AA186, NPC_Scaling_Values!A:N, 6) * VLOOKUP(AB186,NPC_Scaling_Values!A:N, 6) ,0)</f>
        <v>268</v>
      </c>
      <c r="G186" s="5">
        <f>ROUND( VLOOKUP(Z186, NPC_Raw_Data!A:L, 8) * VLOOKUP(AA186, NPC_Scaling_Values!A:N, 7) * VLOOKUP(AB186, NPC_Scaling_Values!A:N, 7),0)</f>
        <v>327</v>
      </c>
      <c r="H186" s="5">
        <f>ROUND( VLOOKUP(Z186, NPC_Raw_Data!A:L, 9) * VLOOKUP(AA186, NPC_Scaling_Values!A:N, 8)* VLOOKUP(AB186, NPC_Scaling_Values!A:N, 8) ,0)</f>
        <v>308</v>
      </c>
      <c r="I186" s="5">
        <v>25.0</v>
      </c>
      <c r="J186" s="5">
        <v>0.0</v>
      </c>
      <c r="K186" s="5">
        <v>0.0</v>
      </c>
      <c r="L186" s="5">
        <f>ROUND( VLOOKUP(Z186, NPC_Raw_Data!A:O, 13),0)</f>
        <v>116</v>
      </c>
      <c r="M186" s="5">
        <f>ROUND( VLOOKUP(Z186, NPC_Raw_Data!A:O, 14),0)</f>
        <v>116</v>
      </c>
      <c r="N186" s="5">
        <f>ROUND( VLOOKUP(Z186, NPC_Raw_Data!A:O, 15),0)</f>
        <v>116</v>
      </c>
      <c r="O186" s="5">
        <f>ROUND( VLOOKUP(Z186, NPC_Raw_Data!A:Q, 16) * VLOOKUP(AA186, NPC_Scaling_Values!A:N, 14)* VLOOKUP(AB186, NPC_Scaling_Values!A:N, 14),0)</f>
        <v>205</v>
      </c>
      <c r="P186" s="2">
        <f>ROUND( VLOOKUP(Z186, NPC_Raw_Data!A:Q, 17) * VLOOKUP(AA186, NPC_Scaling_Values!A:N, 14) * VLOOKUP(AB186, NPC_Scaling_Values!A:N, 14) ,0)</f>
        <v>82</v>
      </c>
      <c r="Q186" s="6">
        <f> VLOOKUP(AA186, NPC_Scaling_Values!A:N, 9) * VLOOKUP(AB186, NPC_Scaling_Values!A:N, 9)</f>
        <v>3.12</v>
      </c>
      <c r="R186" s="1">
        <v>1.0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287000.0</v>
      </c>
      <c r="AA186" s="1">
        <v>7010.0</v>
      </c>
      <c r="AB186" s="1">
        <v>7410.0</v>
      </c>
      <c r="AC186" s="8">
        <v>0.0</v>
      </c>
    </row>
    <row r="187">
      <c r="A187" s="9" t="s">
        <v>272</v>
      </c>
      <c r="B187" s="1" t="s">
        <v>39</v>
      </c>
      <c r="C187" s="5">
        <f>ROUND( VLOOKUP(Z187, NPC_Raw_Data!A:D, 4)*VLOOKUP(AA187, NPC_Scaling_Values!A:C, 3)*VLOOKUP(AB187, NPC_Scaling_Values!A:C, 3),0)</f>
        <v>1323</v>
      </c>
      <c r="D187" s="5">
        <f>ROUND( VLOOKUP(Z187, NPC_Raw_Data!A:E, 5) * VLOOKUP(AA187, NPC_Scaling_Values!A:D, 4) * VLOOKUP(AB187,NPC_Scaling_Values!A:D, 4) ,0)</f>
        <v>9000</v>
      </c>
      <c r="E187" s="5">
        <f>ROUND( VLOOKUP(Z187, NPC_Raw_Data!A:L, 6) * VLOOKUP(AA187, NPC_Scaling_Values!A:N, 5)* VLOOKUP(AB187, NPC_Scaling_Values!A:N, 5) ,0)</f>
        <v>384</v>
      </c>
      <c r="F187" s="5">
        <f>ROUND( VLOOKUP(Z187, NPC_Raw_Data!A:L, 7) * VLOOKUP(AA187, NPC_Scaling_Values!A:N, 6) * VLOOKUP(AB187,NPC_Scaling_Values!A:N, 6) ,0)</f>
        <v>268</v>
      </c>
      <c r="G187" s="5">
        <f>ROUND( VLOOKUP(Z187, NPC_Raw_Data!A:L, 8) * VLOOKUP(AA187, NPC_Scaling_Values!A:N, 7) * VLOOKUP(AB187, NPC_Scaling_Values!A:N, 7),0)</f>
        <v>327</v>
      </c>
      <c r="H187" s="5">
        <f>ROUND( VLOOKUP(Z187, NPC_Raw_Data!A:L, 9) * VLOOKUP(AA187, NPC_Scaling_Values!A:N, 8)* VLOOKUP(AB187, NPC_Scaling_Values!A:N, 8) ,0)</f>
        <v>308</v>
      </c>
      <c r="I187" s="5">
        <v>25.0</v>
      </c>
      <c r="J187" s="5">
        <v>0.0</v>
      </c>
      <c r="K187" s="5">
        <v>0.0</v>
      </c>
      <c r="L187" s="5">
        <f>ROUND( VLOOKUP(Z187, NPC_Raw_Data!A:O, 13),0)</f>
        <v>116</v>
      </c>
      <c r="M187" s="5">
        <f>ROUND( VLOOKUP(Z187, NPC_Raw_Data!A:O, 14),0)</f>
        <v>116</v>
      </c>
      <c r="N187" s="5">
        <f>ROUND( VLOOKUP(Z187, NPC_Raw_Data!A:O, 15),0)</f>
        <v>116</v>
      </c>
      <c r="O187" s="5">
        <f>ROUND( VLOOKUP(Z187, NPC_Raw_Data!A:Q, 16) * VLOOKUP(AA187, NPC_Scaling_Values!A:N, 14)* VLOOKUP(AB187, NPC_Scaling_Values!A:N, 14),0)</f>
        <v>205</v>
      </c>
      <c r="P187" s="2">
        <f>ROUND( VLOOKUP(Z187, NPC_Raw_Data!A:Q, 17) * VLOOKUP(AA187, NPC_Scaling_Values!A:N, 14) * VLOOKUP(AB187, NPC_Scaling_Values!A:N, 14) ,0)</f>
        <v>82</v>
      </c>
      <c r="Q187" s="6">
        <f> VLOOKUP(AA187, NPC_Scaling_Values!A:N, 9) * VLOOKUP(AB187, NPC_Scaling_Values!A:N, 9)</f>
        <v>3.12</v>
      </c>
      <c r="R187" s="1">
        <v>1.0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287001.0</v>
      </c>
      <c r="AA187" s="1">
        <v>7010.0</v>
      </c>
      <c r="AB187" s="1">
        <v>7410.0</v>
      </c>
      <c r="AC187" s="10">
        <v>7100.0</v>
      </c>
    </row>
    <row r="188">
      <c r="A188" s="9" t="s">
        <v>248</v>
      </c>
      <c r="B188" s="1" t="s">
        <v>39</v>
      </c>
      <c r="C188" s="5">
        <f>ROUND( VLOOKUP(Z188, NPC_Raw_Data!A:D, 4)*VLOOKUP(AA188, NPC_Scaling_Values!A:C, 3)*VLOOKUP(AB188, NPC_Scaling_Values!A:C, 3),0)</f>
        <v>937</v>
      </c>
      <c r="D188" s="5">
        <f>ROUND( VLOOKUP(Z188, NPC_Raw_Data!A:E, 5) * VLOOKUP(AA188, NPC_Scaling_Values!A:D, 4) * VLOOKUP(AB188,NPC_Scaling_Values!A:D, 4) ,0)</f>
        <v>4500</v>
      </c>
      <c r="E188" s="5">
        <f>ROUND( VLOOKUP(Z188, NPC_Raw_Data!A:L, 6) * VLOOKUP(AA188, NPC_Scaling_Values!A:N, 5)* VLOOKUP(AB188, NPC_Scaling_Values!A:N, 5) ,0)</f>
        <v>338</v>
      </c>
      <c r="F188" s="5">
        <f>ROUND( VLOOKUP(Z188, NPC_Raw_Data!A:L, 7) * VLOOKUP(AA188, NPC_Scaling_Values!A:N, 6) * VLOOKUP(AB188,NPC_Scaling_Values!A:N, 6) ,0)</f>
        <v>238</v>
      </c>
      <c r="G188" s="5">
        <f>ROUND( VLOOKUP(Z188, NPC_Raw_Data!A:L, 8) * VLOOKUP(AA188, NPC_Scaling_Values!A:N, 7) * VLOOKUP(AB188, NPC_Scaling_Values!A:N, 7),0)</f>
        <v>271</v>
      </c>
      <c r="H188" s="5">
        <f>ROUND( VLOOKUP(Z188, NPC_Raw_Data!A:L, 9) * VLOOKUP(AA188, NPC_Scaling_Values!A:N, 8)* VLOOKUP(AB188, NPC_Scaling_Values!A:N, 8) ,0)</f>
        <v>271</v>
      </c>
      <c r="I188" s="5">
        <v>25.0</v>
      </c>
      <c r="J188" s="5">
        <v>0.0</v>
      </c>
      <c r="K188" s="5">
        <v>0.0</v>
      </c>
      <c r="L188" s="5">
        <f>ROUND( VLOOKUP(Z188, NPC_Raw_Data!A:O, 13),0)</f>
        <v>116</v>
      </c>
      <c r="M188" s="5">
        <f>ROUND( VLOOKUP(Z188, NPC_Raw_Data!A:O, 14),0)</f>
        <v>116</v>
      </c>
      <c r="N188" s="5">
        <f>ROUND( VLOOKUP(Z188, NPC_Raw_Data!A:O, 15),0)</f>
        <v>116</v>
      </c>
      <c r="O188" s="5">
        <f>ROUND( VLOOKUP(Z188, NPC_Raw_Data!A:Q, 16) * VLOOKUP(AA188, NPC_Scaling_Values!A:N, 14)* VLOOKUP(AB188, NPC_Scaling_Values!A:N, 14),0)</f>
        <v>205</v>
      </c>
      <c r="P188" s="2">
        <f>ROUND( VLOOKUP(Z188, NPC_Raw_Data!A:Q, 17) * VLOOKUP(AA188, NPC_Scaling_Values!A:N, 14) * VLOOKUP(AB188, NPC_Scaling_Values!A:N, 14) ,0)</f>
        <v>82</v>
      </c>
      <c r="Q188" s="6">
        <f> VLOOKUP(AA188, NPC_Scaling_Values!A:N, 9) * VLOOKUP(AB188, NPC_Scaling_Values!A:N, 9)</f>
        <v>3.12</v>
      </c>
      <c r="R188" s="1">
        <v>1.0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287010.0</v>
      </c>
      <c r="AA188" s="1">
        <v>7010.0</v>
      </c>
      <c r="AB188" s="1">
        <v>7410.0</v>
      </c>
      <c r="AC188" s="8">
        <v>0.0</v>
      </c>
    </row>
    <row r="189">
      <c r="A189" s="9" t="s">
        <v>249</v>
      </c>
      <c r="B189" s="1" t="s">
        <v>39</v>
      </c>
      <c r="C189" s="5">
        <f>ROUND( VLOOKUP(Z189, NPC_Raw_Data!A:D, 4)*VLOOKUP(AA189, NPC_Scaling_Values!A:C, 3)*VLOOKUP(AB189, NPC_Scaling_Values!A:C, 3),0)</f>
        <v>937</v>
      </c>
      <c r="D189" s="5">
        <f>ROUND( VLOOKUP(Z189, NPC_Raw_Data!A:E, 5) * VLOOKUP(AA189, NPC_Scaling_Values!A:D, 4) * VLOOKUP(AB189,NPC_Scaling_Values!A:D, 4) ,0)</f>
        <v>4500</v>
      </c>
      <c r="E189" s="5">
        <f>ROUND( VLOOKUP(Z189, NPC_Raw_Data!A:L, 6) * VLOOKUP(AA189, NPC_Scaling_Values!A:N, 5)* VLOOKUP(AB189, NPC_Scaling_Values!A:N, 5) ,0)</f>
        <v>338</v>
      </c>
      <c r="F189" s="5">
        <f>ROUND( VLOOKUP(Z189, NPC_Raw_Data!A:L, 7) * VLOOKUP(AA189, NPC_Scaling_Values!A:N, 6) * VLOOKUP(AB189,NPC_Scaling_Values!A:N, 6) ,0)</f>
        <v>238</v>
      </c>
      <c r="G189" s="5">
        <f>ROUND( VLOOKUP(Z189, NPC_Raw_Data!A:L, 8) * VLOOKUP(AA189, NPC_Scaling_Values!A:N, 7) * VLOOKUP(AB189, NPC_Scaling_Values!A:N, 7),0)</f>
        <v>271</v>
      </c>
      <c r="H189" s="5">
        <f>ROUND( VLOOKUP(Z189, NPC_Raw_Data!A:L, 9) * VLOOKUP(AA189, NPC_Scaling_Values!A:N, 8)* VLOOKUP(AB189, NPC_Scaling_Values!A:N, 8) ,0)</f>
        <v>271</v>
      </c>
      <c r="I189" s="5">
        <v>25.0</v>
      </c>
      <c r="J189" s="5">
        <v>0.0</v>
      </c>
      <c r="K189" s="5">
        <v>0.0</v>
      </c>
      <c r="L189" s="5">
        <f>ROUND( VLOOKUP(Z189, NPC_Raw_Data!A:O, 13),0)</f>
        <v>116</v>
      </c>
      <c r="M189" s="5">
        <f>ROUND( VLOOKUP(Z189, NPC_Raw_Data!A:O, 14),0)</f>
        <v>116</v>
      </c>
      <c r="N189" s="5">
        <f>ROUND( VLOOKUP(Z189, NPC_Raw_Data!A:O, 15),0)</f>
        <v>116</v>
      </c>
      <c r="O189" s="5">
        <f>ROUND( VLOOKUP(Z189, NPC_Raw_Data!A:Q, 16) * VLOOKUP(AA189, NPC_Scaling_Values!A:N, 14)* VLOOKUP(AB189, NPC_Scaling_Values!A:N, 14),0)</f>
        <v>205</v>
      </c>
      <c r="P189" s="2">
        <f>ROUND( VLOOKUP(Z189, NPC_Raw_Data!A:Q, 17) * VLOOKUP(AA189, NPC_Scaling_Values!A:N, 14) * VLOOKUP(AB189, NPC_Scaling_Values!A:N, 14) ,0)</f>
        <v>82</v>
      </c>
      <c r="Q189" s="6">
        <f> VLOOKUP(AA189, NPC_Scaling_Values!A:N, 9) * VLOOKUP(AB189, NPC_Scaling_Values!A:N, 9)</f>
        <v>3.12</v>
      </c>
      <c r="R189" s="1">
        <v>1.0</v>
      </c>
      <c r="S189" s="1">
        <v>-1.0</v>
      </c>
      <c r="T189" s="7" t="b">
        <v>0</v>
      </c>
      <c r="U189" s="7" t="b">
        <v>1</v>
      </c>
      <c r="V189" s="7" t="b">
        <v>0</v>
      </c>
      <c r="Z189" s="1">
        <v>287011.0</v>
      </c>
      <c r="AA189" s="1">
        <v>7010.0</v>
      </c>
      <c r="AB189" s="1">
        <v>7410.0</v>
      </c>
      <c r="AC189" s="10">
        <v>7100.0</v>
      </c>
    </row>
    <row r="190">
      <c r="A190" s="9" t="s">
        <v>202</v>
      </c>
      <c r="B190" s="1" t="s">
        <v>51</v>
      </c>
      <c r="C190" s="5">
        <f>ROUND( VLOOKUP(Z190, NPC_Raw_Data!A:D, 4)*VLOOKUP(AA190, NPC_Scaling_Values!A:C, 3)*VLOOKUP(AB190, NPC_Scaling_Values!A:C, 3),0)</f>
        <v>403</v>
      </c>
      <c r="D190" s="5">
        <f>ROUND( VLOOKUP(Z190, NPC_Raw_Data!A:E, 5) * VLOOKUP(AA190, NPC_Scaling_Values!A:D, 4) * VLOOKUP(AB190,NPC_Scaling_Values!A:D, 4) ,0)</f>
        <v>200</v>
      </c>
      <c r="E190" s="5">
        <f>ROUND( VLOOKUP(Z190, NPC_Raw_Data!A:L, 6) * VLOOKUP(AA190, NPC_Scaling_Values!A:N, 5)* VLOOKUP(AB190, NPC_Scaling_Values!A:N, 5) ,0)</f>
        <v>341</v>
      </c>
      <c r="F190" s="5">
        <f>ROUND( VLOOKUP(Z190, NPC_Raw_Data!A:L, 7) * VLOOKUP(AA190, NPC_Scaling_Values!A:N, 6) * VLOOKUP(AB190,NPC_Scaling_Values!A:N, 6) ,0)</f>
        <v>264</v>
      </c>
      <c r="G190" s="5">
        <f>ROUND( VLOOKUP(Z190, NPC_Raw_Data!A:L, 8) * VLOOKUP(AA190, NPC_Scaling_Values!A:N, 7) * VLOOKUP(AB190, NPC_Scaling_Values!A:N, 7),0)</f>
        <v>232</v>
      </c>
      <c r="H190" s="5">
        <f>ROUND( VLOOKUP(Z190, NPC_Raw_Data!A:L, 9) * VLOOKUP(AA190, NPC_Scaling_Values!A:N, 8)* VLOOKUP(AB190, NPC_Scaling_Values!A:N, 8) ,0)</f>
        <v>368</v>
      </c>
      <c r="I190" s="5">
        <v>0.0</v>
      </c>
      <c r="J190" s="5">
        <v>-30.0</v>
      </c>
      <c r="K190" s="5">
        <v>25.0</v>
      </c>
      <c r="L190" s="5">
        <f>ROUND( VLOOKUP(Z190, NPC_Raw_Data!A:O, 13),0)</f>
        <v>999</v>
      </c>
      <c r="M190" s="5">
        <f>ROUND( VLOOKUP(Z190, NPC_Raw_Data!A:O, 14),0)</f>
        <v>999</v>
      </c>
      <c r="N190" s="5">
        <f>ROUND( VLOOKUP(Z190, NPC_Raw_Data!A:O, 15),0)</f>
        <v>999</v>
      </c>
      <c r="O190" s="5">
        <f>ROUND( VLOOKUP(Z190, NPC_Raw_Data!A:Q, 16) * VLOOKUP(AA190, NPC_Scaling_Values!A:N, 14)* VLOOKUP(AB190, NPC_Scaling_Values!A:N, 14),0)</f>
        <v>203</v>
      </c>
      <c r="P190" s="2">
        <f>ROUND( VLOOKUP(Z190, NPC_Raw_Data!A:Q, 17) * VLOOKUP(AA190, NPC_Scaling_Values!A:N, 14) * VLOOKUP(AB190, NPC_Scaling_Values!A:N, 14) ,0)</f>
        <v>81</v>
      </c>
      <c r="Q190" s="6">
        <f> VLOOKUP(AA190, NPC_Scaling_Values!A:N, 9) * VLOOKUP(AB190, NPC_Scaling_Values!A:N, 9)</f>
        <v>3.104</v>
      </c>
      <c r="R190" s="1">
        <v>1.0</v>
      </c>
      <c r="S190" s="1">
        <v>-1.0</v>
      </c>
      <c r="T190" s="7" t="b">
        <v>1</v>
      </c>
      <c r="U190" s="7" t="b">
        <v>0</v>
      </c>
      <c r="V190" s="7" t="b">
        <v>0</v>
      </c>
      <c r="Z190" s="1">
        <v>290000.0</v>
      </c>
      <c r="AA190" s="1">
        <v>7006.0</v>
      </c>
      <c r="AB190" s="1">
        <v>7406.0</v>
      </c>
      <c r="AC190" s="8">
        <v>0.0</v>
      </c>
    </row>
    <row r="191">
      <c r="A191" s="1" t="s">
        <v>203</v>
      </c>
      <c r="B191" s="1" t="s">
        <v>51</v>
      </c>
      <c r="C191" s="5">
        <f>ROUND( VLOOKUP(Z191, NPC_Raw_Data!A:D, 4)*VLOOKUP(AA191, NPC_Scaling_Values!A:C, 3)*VLOOKUP(AB191, NPC_Scaling_Values!A:C, 3),0)</f>
        <v>315</v>
      </c>
      <c r="D191" s="5">
        <f>ROUND( VLOOKUP(Z191, NPC_Raw_Data!A:E, 5) * VLOOKUP(AA191, NPC_Scaling_Values!A:D, 4) * VLOOKUP(AB191,NPC_Scaling_Values!A:D, 4) ,0)</f>
        <v>200</v>
      </c>
      <c r="E191" s="5">
        <f>ROUND( VLOOKUP(Z191, NPC_Raw_Data!A:L, 6) * VLOOKUP(AA191, NPC_Scaling_Values!A:N, 5)* VLOOKUP(AB191, NPC_Scaling_Values!A:N, 5) ,0)</f>
        <v>341</v>
      </c>
      <c r="F191" s="5">
        <f>ROUND( VLOOKUP(Z191, NPC_Raw_Data!A:L, 7) * VLOOKUP(AA191, NPC_Scaling_Values!A:N, 6) * VLOOKUP(AB191,NPC_Scaling_Values!A:N, 6) ,0)</f>
        <v>264</v>
      </c>
      <c r="G191" s="5">
        <f>ROUND( VLOOKUP(Z191, NPC_Raw_Data!A:L, 8) * VLOOKUP(AA191, NPC_Scaling_Values!A:N, 7) * VLOOKUP(AB191, NPC_Scaling_Values!A:N, 7),0)</f>
        <v>232</v>
      </c>
      <c r="H191" s="5">
        <f>ROUND( VLOOKUP(Z191, NPC_Raw_Data!A:L, 9) * VLOOKUP(AA191, NPC_Scaling_Values!A:N, 8)* VLOOKUP(AB191, NPC_Scaling_Values!A:N, 8) ,0)</f>
        <v>368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14),0)</f>
        <v>203</v>
      </c>
      <c r="P191" s="2">
        <f>ROUND( VLOOKUP(Z191, NPC_Raw_Data!A:Q, 17) * VLOOKUP(AA191, NPC_Scaling_Values!A:N, 14) * VLOOKUP(AB191, NPC_Scaling_Values!A:N, 14) ,0)</f>
        <v>81</v>
      </c>
      <c r="Q191" s="6">
        <f> VLOOKUP(AA191, NPC_Scaling_Values!A:N, 9) * VLOOKUP(AB191, NPC_Scaling_Values!A:N, 9)</f>
        <v>3.104</v>
      </c>
      <c r="R191" s="1">
        <v>1.0</v>
      </c>
      <c r="S191" s="1">
        <v>-1.0</v>
      </c>
      <c r="T191" s="7" t="b">
        <v>1</v>
      </c>
      <c r="U191" s="7" t="b">
        <v>0</v>
      </c>
      <c r="V191" s="7" t="b">
        <v>0</v>
      </c>
      <c r="Z191" s="1">
        <v>290001.0</v>
      </c>
      <c r="AA191" s="1">
        <v>7006.0</v>
      </c>
      <c r="AB191" s="1">
        <v>7406.0</v>
      </c>
      <c r="AC191" s="8">
        <v>0.0</v>
      </c>
    </row>
    <row r="192">
      <c r="A192" s="1" t="s">
        <v>204</v>
      </c>
      <c r="B192" s="1" t="s">
        <v>51</v>
      </c>
      <c r="C192" s="5">
        <f>ROUND( VLOOKUP(Z192, NPC_Raw_Data!A:D, 4)*VLOOKUP(AA192, NPC_Scaling_Values!A:C, 3)*VLOOKUP(AB192, NPC_Scaling_Values!A:C, 3),0)</f>
        <v>343</v>
      </c>
      <c r="D192" s="5">
        <f>ROUND( VLOOKUP(Z192, NPC_Raw_Data!A:E, 5) * VLOOKUP(AA192, NPC_Scaling_Values!A:D, 4) * VLOOKUP(AB192,NPC_Scaling_Values!A:D, 4) ,0)</f>
        <v>200</v>
      </c>
      <c r="E192" s="5">
        <f>ROUND( VLOOKUP(Z192, NPC_Raw_Data!A:L, 6) * VLOOKUP(AA192, NPC_Scaling_Values!A:N, 5)* VLOOKUP(AB192, NPC_Scaling_Values!A:N, 5) ,0)</f>
        <v>341</v>
      </c>
      <c r="F192" s="5">
        <f>ROUND( VLOOKUP(Z192, NPC_Raw_Data!A:L, 7) * VLOOKUP(AA192, NPC_Scaling_Values!A:N, 6) * VLOOKUP(AB192,NPC_Scaling_Values!A:N, 6) ,0)</f>
        <v>264</v>
      </c>
      <c r="G192" s="5">
        <f>ROUND( VLOOKUP(Z192, NPC_Raw_Data!A:L, 8) * VLOOKUP(AA192, NPC_Scaling_Values!A:N, 7) * VLOOKUP(AB192, NPC_Scaling_Values!A:N, 7),0)</f>
        <v>232</v>
      </c>
      <c r="H192" s="5">
        <f>ROUND( VLOOKUP(Z192, NPC_Raw_Data!A:L, 9) * VLOOKUP(AA192, NPC_Scaling_Values!A:N, 8)* VLOOKUP(AB192, NPC_Scaling_Values!A:N, 8) ,0)</f>
        <v>368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14),0)</f>
        <v>203</v>
      </c>
      <c r="P192" s="2">
        <f>ROUND( VLOOKUP(Z192, NPC_Raw_Data!A:Q, 17) * VLOOKUP(AA192, NPC_Scaling_Values!A:N, 14) * VLOOKUP(AB192, NPC_Scaling_Values!A:N, 14) ,0)</f>
        <v>81</v>
      </c>
      <c r="Q192" s="6">
        <f> VLOOKUP(AA192, NPC_Scaling_Values!A:N, 9) * VLOOKUP(AB192, NPC_Scaling_Values!A:N, 9)</f>
        <v>3.104</v>
      </c>
      <c r="R192" s="1">
        <v>1.0</v>
      </c>
      <c r="S192" s="1">
        <v>-1.0</v>
      </c>
      <c r="T192" s="7" t="b">
        <v>1</v>
      </c>
      <c r="U192" s="7" t="b">
        <v>0</v>
      </c>
      <c r="V192" s="7" t="b">
        <v>0</v>
      </c>
      <c r="Z192" s="1">
        <v>290002.0</v>
      </c>
      <c r="AA192" s="1">
        <v>7006.0</v>
      </c>
      <c r="AB192" s="1">
        <v>7406.0</v>
      </c>
      <c r="AC192" s="8">
        <v>0.0</v>
      </c>
    </row>
    <row r="193">
      <c r="A193" s="9" t="s">
        <v>202</v>
      </c>
      <c r="B193" s="1" t="s">
        <v>48</v>
      </c>
      <c r="C193" s="5">
        <f>ROUND( VLOOKUP(Z193, NPC_Raw_Data!A:D, 4)*VLOOKUP(AA193, NPC_Scaling_Values!A:C, 3)*VLOOKUP(AB193, NPC_Scaling_Values!A:C, 3),0)</f>
        <v>397</v>
      </c>
      <c r="D193" s="5">
        <f>ROUND( VLOOKUP(Z193, NPC_Raw_Data!A:E, 5) * VLOOKUP(AA193, NPC_Scaling_Values!A:D, 4) * VLOOKUP(AB193,NPC_Scaling_Values!A:D, 4) ,0)</f>
        <v>400</v>
      </c>
      <c r="E193" s="5">
        <f>ROUND( VLOOKUP(Z193, NPC_Raw_Data!A:L, 6) * VLOOKUP(AA193, NPC_Scaling_Values!A:N, 5)* VLOOKUP(AB193, NPC_Scaling_Values!A:N, 5) ,0)</f>
        <v>338</v>
      </c>
      <c r="F193" s="5">
        <f>ROUND( VLOOKUP(Z193, NPC_Raw_Data!A:L, 7) * VLOOKUP(AA193, NPC_Scaling_Values!A:N, 6) * VLOOKUP(AB193,NPC_Scaling_Values!A:N, 6) ,0)</f>
        <v>261</v>
      </c>
      <c r="G193" s="5">
        <f>ROUND( VLOOKUP(Z193, NPC_Raw_Data!A:L, 8) * VLOOKUP(AA193, NPC_Scaling_Values!A:N, 7) * VLOOKUP(AB193, NPC_Scaling_Values!A:N, 7),0)</f>
        <v>229</v>
      </c>
      <c r="H193" s="5">
        <f>ROUND( VLOOKUP(Z193, NPC_Raw_Data!A:L, 9) * VLOOKUP(AA193, NPC_Scaling_Values!A:N, 8)* VLOOKUP(AB193, NPC_Scaling_Values!A:N, 8) ,0)</f>
        <v>364</v>
      </c>
      <c r="I193" s="5">
        <v>0.0</v>
      </c>
      <c r="J193" s="5">
        <v>-30.0</v>
      </c>
      <c r="K193" s="5">
        <v>25.0</v>
      </c>
      <c r="L193" s="5">
        <f>ROUND( VLOOKUP(Z193, NPC_Raw_Data!A:O, 13),0)</f>
        <v>999</v>
      </c>
      <c r="M193" s="5">
        <f>ROUND( VLOOKUP(Z193, NPC_Raw_Data!A:O, 14),0)</f>
        <v>999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14),0)</f>
        <v>200</v>
      </c>
      <c r="P193" s="2">
        <f>ROUND( VLOOKUP(Z193, NPC_Raw_Data!A:Q, 17) * VLOOKUP(AA193, NPC_Scaling_Values!A:N, 14) * VLOOKUP(AB193, NPC_Scaling_Values!A:N, 14) ,0)</f>
        <v>80</v>
      </c>
      <c r="Q193" s="6">
        <f> VLOOKUP(AA193, NPC_Scaling_Values!A:N, 9) * VLOOKUP(AB193, NPC_Scaling_Values!A:N, 9)</f>
        <v>3.06</v>
      </c>
      <c r="R193" s="1">
        <v>1.0</v>
      </c>
      <c r="S193" s="1">
        <v>2.0</v>
      </c>
      <c r="T193" s="7" t="b">
        <v>1</v>
      </c>
      <c r="U193" s="7" t="b">
        <v>0</v>
      </c>
      <c r="V193" s="7" t="b">
        <v>0</v>
      </c>
      <c r="Z193" s="1">
        <v>290010.0</v>
      </c>
      <c r="AA193" s="1">
        <v>7007.0</v>
      </c>
      <c r="AB193" s="1">
        <v>7407.0</v>
      </c>
      <c r="AC193" s="8">
        <v>0.0</v>
      </c>
    </row>
    <row r="194">
      <c r="A194" s="1" t="s">
        <v>203</v>
      </c>
      <c r="B194" s="1" t="s">
        <v>48</v>
      </c>
      <c r="C194" s="5">
        <f>ROUND( VLOOKUP(Z194, NPC_Raw_Data!A:D, 4)*VLOOKUP(AA194, NPC_Scaling_Values!A:C, 3)*VLOOKUP(AB194, NPC_Scaling_Values!A:C, 3),0)</f>
        <v>311</v>
      </c>
      <c r="D194" s="5">
        <f>ROUND( VLOOKUP(Z194, NPC_Raw_Data!A:E, 5) * VLOOKUP(AA194, NPC_Scaling_Values!A:D, 4) * VLOOKUP(AB194,NPC_Scaling_Values!A:D, 4) ,0)</f>
        <v>400</v>
      </c>
      <c r="E194" s="5">
        <f>ROUND( VLOOKUP(Z194, NPC_Raw_Data!A:L, 6) * VLOOKUP(AA194, NPC_Scaling_Values!A:N, 5)* VLOOKUP(AB194, NPC_Scaling_Values!A:N, 5) ,0)</f>
        <v>338</v>
      </c>
      <c r="F194" s="5">
        <f>ROUND( VLOOKUP(Z194, NPC_Raw_Data!A:L, 7) * VLOOKUP(AA194, NPC_Scaling_Values!A:N, 6) * VLOOKUP(AB194,NPC_Scaling_Values!A:N, 6) ,0)</f>
        <v>261</v>
      </c>
      <c r="G194" s="5">
        <f>ROUND( VLOOKUP(Z194, NPC_Raw_Data!A:L, 8) * VLOOKUP(AA194, NPC_Scaling_Values!A:N, 7) * VLOOKUP(AB194, NPC_Scaling_Values!A:N, 7),0)</f>
        <v>229</v>
      </c>
      <c r="H194" s="5">
        <f>ROUND( VLOOKUP(Z194, NPC_Raw_Data!A:L, 9) * VLOOKUP(AA194, NPC_Scaling_Values!A:N, 8)* VLOOKUP(AB194, NPC_Scaling_Values!A:N, 8) ,0)</f>
        <v>364</v>
      </c>
      <c r="I194" s="5">
        <v>0.0</v>
      </c>
      <c r="J194" s="5">
        <v>-30.0</v>
      </c>
      <c r="K194" s="5">
        <v>25.0</v>
      </c>
      <c r="L194" s="5">
        <f>ROUND( VLOOKUP(Z194, NPC_Raw_Data!A:O, 13),0)</f>
        <v>999</v>
      </c>
      <c r="M194" s="5">
        <f>ROUND( VLOOKUP(Z194, NPC_Raw_Data!A:O, 14),0)</f>
        <v>999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14),0)</f>
        <v>200</v>
      </c>
      <c r="P194" s="2">
        <f>ROUND( VLOOKUP(Z194, NPC_Raw_Data!A:Q, 17) * VLOOKUP(AA194, NPC_Scaling_Values!A:N, 14) * VLOOKUP(AB194, NPC_Scaling_Values!A:N, 14) ,0)</f>
        <v>80</v>
      </c>
      <c r="Q194" s="6">
        <f> VLOOKUP(AA194, NPC_Scaling_Values!A:N, 9) * VLOOKUP(AB194, NPC_Scaling_Values!A:N, 9)</f>
        <v>3.06</v>
      </c>
      <c r="R194" s="1">
        <v>1.0</v>
      </c>
      <c r="S194" s="1">
        <v>2.0</v>
      </c>
      <c r="T194" s="7" t="b">
        <v>1</v>
      </c>
      <c r="U194" s="7" t="b">
        <v>0</v>
      </c>
      <c r="V194" s="7" t="b">
        <v>0</v>
      </c>
      <c r="Z194" s="1">
        <v>290011.0</v>
      </c>
      <c r="AA194" s="1">
        <v>7007.0</v>
      </c>
      <c r="AB194" s="1">
        <v>7407.0</v>
      </c>
      <c r="AC194" s="8">
        <v>0.0</v>
      </c>
    </row>
    <row r="195">
      <c r="A195" s="9" t="s">
        <v>204</v>
      </c>
      <c r="B195" s="1" t="s">
        <v>48</v>
      </c>
      <c r="C195" s="5">
        <f>ROUND( VLOOKUP(Z195, NPC_Raw_Data!A:D, 4)*VLOOKUP(AA195, NPC_Scaling_Values!A:C, 3)*VLOOKUP(AB195, NPC_Scaling_Values!A:C, 3),0)</f>
        <v>338</v>
      </c>
      <c r="D195" s="5">
        <f>ROUND( VLOOKUP(Z195, NPC_Raw_Data!A:E, 5) * VLOOKUP(AA195, NPC_Scaling_Values!A:D, 4) * VLOOKUP(AB195,NPC_Scaling_Values!A:D, 4) ,0)</f>
        <v>400</v>
      </c>
      <c r="E195" s="5">
        <f>ROUND( VLOOKUP(Z195, NPC_Raw_Data!A:L, 6) * VLOOKUP(AA195, NPC_Scaling_Values!A:N, 5)* VLOOKUP(AB195, NPC_Scaling_Values!A:N, 5) ,0)</f>
        <v>338</v>
      </c>
      <c r="F195" s="5">
        <f>ROUND( VLOOKUP(Z195, NPC_Raw_Data!A:L, 7) * VLOOKUP(AA195, NPC_Scaling_Values!A:N, 6) * VLOOKUP(AB195,NPC_Scaling_Values!A:N, 6) ,0)</f>
        <v>261</v>
      </c>
      <c r="G195" s="5">
        <f>ROUND( VLOOKUP(Z195, NPC_Raw_Data!A:L, 8) * VLOOKUP(AA195, NPC_Scaling_Values!A:N, 7) * VLOOKUP(AB195, NPC_Scaling_Values!A:N, 7),0)</f>
        <v>229</v>
      </c>
      <c r="H195" s="5">
        <f>ROUND( VLOOKUP(Z195, NPC_Raw_Data!A:L, 9) * VLOOKUP(AA195, NPC_Scaling_Values!A:N, 8)* VLOOKUP(AB195, NPC_Scaling_Values!A:N, 8) ,0)</f>
        <v>364</v>
      </c>
      <c r="I195" s="5">
        <v>0.0</v>
      </c>
      <c r="J195" s="5">
        <v>-30.0</v>
      </c>
      <c r="K195" s="5">
        <v>25.0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14),0)</f>
        <v>200</v>
      </c>
      <c r="P195" s="2">
        <f>ROUND( VLOOKUP(Z195, NPC_Raw_Data!A:Q, 17) * VLOOKUP(AA195, NPC_Scaling_Values!A:N, 14) * VLOOKUP(AB195, NPC_Scaling_Values!A:N, 14) ,0)</f>
        <v>80</v>
      </c>
      <c r="Q195" s="6">
        <f> VLOOKUP(AA195, NPC_Scaling_Values!A:N, 9) * VLOOKUP(AB195, NPC_Scaling_Values!A:N, 9)</f>
        <v>3.06</v>
      </c>
      <c r="R195" s="1">
        <v>1.0</v>
      </c>
      <c r="S195" s="1">
        <v>2.0</v>
      </c>
      <c r="T195" s="7" t="b">
        <v>1</v>
      </c>
      <c r="U195" s="7" t="b">
        <v>0</v>
      </c>
      <c r="V195" s="7" t="b">
        <v>0</v>
      </c>
      <c r="Z195" s="1">
        <v>290012.0</v>
      </c>
      <c r="AA195" s="1">
        <v>7007.0</v>
      </c>
      <c r="AB195" s="1">
        <v>7407.0</v>
      </c>
      <c r="AC195" s="8">
        <v>0.0</v>
      </c>
    </row>
    <row r="196">
      <c r="A196" s="9" t="s">
        <v>214</v>
      </c>
      <c r="B196" s="1" t="s">
        <v>48</v>
      </c>
      <c r="C196" s="5">
        <f>ROUND( VLOOKUP(Z196, NPC_Raw_Data!A:D, 4)*VLOOKUP(AA196, NPC_Scaling_Values!A:C, 3)*VLOOKUP(AB196, NPC_Scaling_Values!A:C, 3),0)</f>
        <v>397</v>
      </c>
      <c r="D196" s="5">
        <f>ROUND( VLOOKUP(Z196, NPC_Raw_Data!A:E, 5) * VLOOKUP(AA196, NPC_Scaling_Values!A:D, 4) * VLOOKUP(AB196,NPC_Scaling_Values!A:D, 4) ,0)</f>
        <v>400</v>
      </c>
      <c r="E196" s="5">
        <f>ROUND( VLOOKUP(Z196, NPC_Raw_Data!A:L, 6) * VLOOKUP(AA196, NPC_Scaling_Values!A:N, 5)* VLOOKUP(AB196, NPC_Scaling_Values!A:N, 5) ,0)</f>
        <v>338</v>
      </c>
      <c r="F196" s="5">
        <f>ROUND( VLOOKUP(Z196, NPC_Raw_Data!A:L, 7) * VLOOKUP(AA196, NPC_Scaling_Values!A:N, 6) * VLOOKUP(AB196,NPC_Scaling_Values!A:N, 6) ,0)</f>
        <v>261</v>
      </c>
      <c r="G196" s="5">
        <f>ROUND( VLOOKUP(Z196, NPC_Raw_Data!A:L, 8) * VLOOKUP(AA196, NPC_Scaling_Values!A:N, 7) * VLOOKUP(AB196, NPC_Scaling_Values!A:N, 7),0)</f>
        <v>229</v>
      </c>
      <c r="H196" s="5">
        <f>ROUND( VLOOKUP(Z196, NPC_Raw_Data!A:L, 9) * VLOOKUP(AA196, NPC_Scaling_Values!A:N, 8)* VLOOKUP(AB196, NPC_Scaling_Values!A:N, 8) ,0)</f>
        <v>364</v>
      </c>
      <c r="I196" s="5">
        <v>0.0</v>
      </c>
      <c r="J196" s="5">
        <v>-30.0</v>
      </c>
      <c r="K196" s="5">
        <v>25.0</v>
      </c>
      <c r="L196" s="5">
        <f>ROUND( VLOOKUP(Z196, NPC_Raw_Data!A:O, 13),0)</f>
        <v>999</v>
      </c>
      <c r="M196" s="5">
        <f>ROUND( VLOOKUP(Z196, NPC_Raw_Data!A:O, 14),0)</f>
        <v>999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14),0)</f>
        <v>200</v>
      </c>
      <c r="P196" s="2">
        <f>ROUND( VLOOKUP(Z196, NPC_Raw_Data!A:Q, 17) * VLOOKUP(AA196, NPC_Scaling_Values!A:N, 14) * VLOOKUP(AB196, NPC_Scaling_Values!A:N, 14) ,0)</f>
        <v>80</v>
      </c>
      <c r="Q196" s="6">
        <f> VLOOKUP(AA196, NPC_Scaling_Values!A:N, 9) * VLOOKUP(AB196, NPC_Scaling_Values!A:N, 9)</f>
        <v>3.06</v>
      </c>
      <c r="R196" s="1">
        <v>1.0</v>
      </c>
      <c r="S196" s="1">
        <v>3.0</v>
      </c>
      <c r="T196" s="7" t="b">
        <v>1</v>
      </c>
      <c r="U196" s="7" t="b">
        <v>0</v>
      </c>
      <c r="V196" s="7" t="b">
        <v>0</v>
      </c>
      <c r="Z196" s="1">
        <v>290013.0</v>
      </c>
      <c r="AA196" s="1">
        <v>7007.0</v>
      </c>
      <c r="AB196" s="1">
        <v>7407.0</v>
      </c>
      <c r="AC196" s="10">
        <v>7100.0</v>
      </c>
    </row>
    <row r="197">
      <c r="A197" s="9" t="s">
        <v>215</v>
      </c>
      <c r="B197" s="1" t="s">
        <v>48</v>
      </c>
      <c r="C197" s="5">
        <f>ROUND( VLOOKUP(Z197, NPC_Raw_Data!A:D, 4)*VLOOKUP(AA197, NPC_Scaling_Values!A:C, 3)*VLOOKUP(AB197, NPC_Scaling_Values!A:C, 3),0)</f>
        <v>338</v>
      </c>
      <c r="D197" s="5">
        <f>ROUND( VLOOKUP(Z197, NPC_Raw_Data!A:E, 5) * VLOOKUP(AA197, NPC_Scaling_Values!A:D, 4) * VLOOKUP(AB197,NPC_Scaling_Values!A:D, 4) ,0)</f>
        <v>400</v>
      </c>
      <c r="E197" s="5">
        <f>ROUND( VLOOKUP(Z197, NPC_Raw_Data!A:L, 6) * VLOOKUP(AA197, NPC_Scaling_Values!A:N, 5)* VLOOKUP(AB197, NPC_Scaling_Values!A:N, 5) ,0)</f>
        <v>338</v>
      </c>
      <c r="F197" s="5">
        <f>ROUND( VLOOKUP(Z197, NPC_Raw_Data!A:L, 7) * VLOOKUP(AA197, NPC_Scaling_Values!A:N, 6) * VLOOKUP(AB197,NPC_Scaling_Values!A:N, 6) ,0)</f>
        <v>261</v>
      </c>
      <c r="G197" s="5">
        <f>ROUND( VLOOKUP(Z197, NPC_Raw_Data!A:L, 8) * VLOOKUP(AA197, NPC_Scaling_Values!A:N, 7) * VLOOKUP(AB197, NPC_Scaling_Values!A:N, 7),0)</f>
        <v>229</v>
      </c>
      <c r="H197" s="5">
        <f>ROUND( VLOOKUP(Z197, NPC_Raw_Data!A:L, 9) * VLOOKUP(AA197, NPC_Scaling_Values!A:N, 8)* VLOOKUP(AB197, NPC_Scaling_Values!A:N, 8) ,0)</f>
        <v>364</v>
      </c>
      <c r="I197" s="5">
        <v>0.0</v>
      </c>
      <c r="J197" s="5">
        <v>-30.0</v>
      </c>
      <c r="K197" s="5">
        <v>25.0</v>
      </c>
      <c r="L197" s="5">
        <f>ROUND( VLOOKUP(Z197, NPC_Raw_Data!A:O, 13),0)</f>
        <v>999</v>
      </c>
      <c r="M197" s="5">
        <f>ROUND( VLOOKUP(Z197, NPC_Raw_Data!A:O, 14),0)</f>
        <v>999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14),0)</f>
        <v>200</v>
      </c>
      <c r="P197" s="2">
        <f>ROUND( VLOOKUP(Z197, NPC_Raw_Data!A:Q, 17) * VLOOKUP(AA197, NPC_Scaling_Values!A:N, 14) * VLOOKUP(AB197, NPC_Scaling_Values!A:N, 14) ,0)</f>
        <v>80</v>
      </c>
      <c r="Q197" s="6">
        <f> VLOOKUP(AA197, NPC_Scaling_Values!A:N, 9) * VLOOKUP(AB197, NPC_Scaling_Values!A:N, 9)</f>
        <v>3.06</v>
      </c>
      <c r="R197" s="1">
        <v>1.0</v>
      </c>
      <c r="S197" s="1">
        <v>3.0</v>
      </c>
      <c r="T197" s="7" t="b">
        <v>1</v>
      </c>
      <c r="U197" s="7" t="b">
        <v>0</v>
      </c>
      <c r="V197" s="7" t="b">
        <v>0</v>
      </c>
      <c r="Z197" s="1">
        <v>290014.0</v>
      </c>
      <c r="AA197" s="1">
        <v>7007.0</v>
      </c>
      <c r="AB197" s="1">
        <v>7407.0</v>
      </c>
      <c r="AC197" s="10">
        <v>7100.0</v>
      </c>
    </row>
    <row r="198">
      <c r="A198" s="9" t="s">
        <v>216</v>
      </c>
      <c r="B198" s="1" t="s">
        <v>48</v>
      </c>
      <c r="C198" s="5">
        <f>ROUND( VLOOKUP(Z198, NPC_Raw_Data!A:D, 4)*VLOOKUP(AA198, NPC_Scaling_Values!A:C, 3)*VLOOKUP(AB198, NPC_Scaling_Values!A:C, 3),0)</f>
        <v>397</v>
      </c>
      <c r="D198" s="5">
        <f>ROUND( VLOOKUP(Z198, NPC_Raw_Data!A:E, 5) * VLOOKUP(AA198, NPC_Scaling_Values!A:D, 4) * VLOOKUP(AB198,NPC_Scaling_Values!A:D, 4) ,0)</f>
        <v>400</v>
      </c>
      <c r="E198" s="5">
        <f>ROUND( VLOOKUP(Z198, NPC_Raw_Data!A:L, 6) * VLOOKUP(AA198, NPC_Scaling_Values!A:N, 5)* VLOOKUP(AB198, NPC_Scaling_Values!A:N, 5) ,0)</f>
        <v>338</v>
      </c>
      <c r="F198" s="5">
        <f>ROUND( VLOOKUP(Z198, NPC_Raw_Data!A:L, 7) * VLOOKUP(AA198, NPC_Scaling_Values!A:N, 6) * VLOOKUP(AB198,NPC_Scaling_Values!A:N, 6) ,0)</f>
        <v>261</v>
      </c>
      <c r="G198" s="5">
        <f>ROUND( VLOOKUP(Z198, NPC_Raw_Data!A:L, 8) * VLOOKUP(AA198, NPC_Scaling_Values!A:N, 7) * VLOOKUP(AB198, NPC_Scaling_Values!A:N, 7),0)</f>
        <v>229</v>
      </c>
      <c r="H198" s="5">
        <f>ROUND( VLOOKUP(Z198, NPC_Raw_Data!A:L, 9) * VLOOKUP(AA198, NPC_Scaling_Values!A:N, 8)* VLOOKUP(AB198, NPC_Scaling_Values!A:N, 8) ,0)</f>
        <v>364</v>
      </c>
      <c r="I198" s="5">
        <v>0.0</v>
      </c>
      <c r="J198" s="5">
        <v>-30.0</v>
      </c>
      <c r="K198" s="5">
        <v>25.0</v>
      </c>
      <c r="L198" s="5">
        <f>ROUND( VLOOKUP(Z198, NPC_Raw_Data!A:O, 13),0)</f>
        <v>999</v>
      </c>
      <c r="M198" s="5">
        <f>ROUND( VLOOKUP(Z198, NPC_Raw_Data!A:O, 14),0)</f>
        <v>999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14),0)</f>
        <v>200</v>
      </c>
      <c r="P198" s="2">
        <f>ROUND( VLOOKUP(Z198, NPC_Raw_Data!A:Q, 17) * VLOOKUP(AA198, NPC_Scaling_Values!A:N, 14) * VLOOKUP(AB198, NPC_Scaling_Values!A:N, 14) ,0)</f>
        <v>80</v>
      </c>
      <c r="Q198" s="6">
        <f> VLOOKUP(AA198, NPC_Scaling_Values!A:N, 9) * VLOOKUP(AB198, NPC_Scaling_Values!A:N, 9)</f>
        <v>3.06</v>
      </c>
      <c r="R198" s="1">
        <v>1.0</v>
      </c>
      <c r="S198" s="1">
        <v>2.0</v>
      </c>
      <c r="T198" s="7" t="b">
        <v>1</v>
      </c>
      <c r="U198" s="7" t="b">
        <v>0</v>
      </c>
      <c r="V198" s="7" t="b">
        <v>0</v>
      </c>
      <c r="Z198" s="1">
        <v>290020.0</v>
      </c>
      <c r="AA198" s="1">
        <v>7007.0</v>
      </c>
      <c r="AB198" s="1">
        <v>7407.0</v>
      </c>
      <c r="AC198" s="8">
        <v>0.0</v>
      </c>
    </row>
    <row r="199">
      <c r="A199" s="1" t="s">
        <v>217</v>
      </c>
      <c r="B199" s="1" t="s">
        <v>48</v>
      </c>
      <c r="C199" s="5">
        <f>ROUND( VLOOKUP(Z199, NPC_Raw_Data!A:D, 4)*VLOOKUP(AA199, NPC_Scaling_Values!A:C, 3)*VLOOKUP(AB199, NPC_Scaling_Values!A:C, 3),0)</f>
        <v>311</v>
      </c>
      <c r="D199" s="5">
        <f>ROUND( VLOOKUP(Z199, NPC_Raw_Data!A:E, 5) * VLOOKUP(AA199, NPC_Scaling_Values!A:D, 4) * VLOOKUP(AB199,NPC_Scaling_Values!A:D, 4) ,0)</f>
        <v>400</v>
      </c>
      <c r="E199" s="5">
        <f>ROUND( VLOOKUP(Z199, NPC_Raw_Data!A:L, 6) * VLOOKUP(AA199, NPC_Scaling_Values!A:N, 5)* VLOOKUP(AB199, NPC_Scaling_Values!A:N, 5) ,0)</f>
        <v>338</v>
      </c>
      <c r="F199" s="5">
        <f>ROUND( VLOOKUP(Z199, NPC_Raw_Data!A:L, 7) * VLOOKUP(AA199, NPC_Scaling_Values!A:N, 6) * VLOOKUP(AB199,NPC_Scaling_Values!A:N, 6) ,0)</f>
        <v>261</v>
      </c>
      <c r="G199" s="5">
        <f>ROUND( VLOOKUP(Z199, NPC_Raw_Data!A:L, 8) * VLOOKUP(AA199, NPC_Scaling_Values!A:N, 7) * VLOOKUP(AB199, NPC_Scaling_Values!A:N, 7),0)</f>
        <v>229</v>
      </c>
      <c r="H199" s="5">
        <f>ROUND( VLOOKUP(Z199, NPC_Raw_Data!A:L, 9) * VLOOKUP(AA199, NPC_Scaling_Values!A:N, 8)* VLOOKUP(AB199, NPC_Scaling_Values!A:N, 8) ,0)</f>
        <v>364</v>
      </c>
      <c r="I199" s="5">
        <v>0.0</v>
      </c>
      <c r="J199" s="5">
        <v>-30.0</v>
      </c>
      <c r="K199" s="5">
        <v>25.0</v>
      </c>
      <c r="L199" s="5">
        <f>ROUND( VLOOKUP(Z199, NPC_Raw_Data!A:O, 13),0)</f>
        <v>999</v>
      </c>
      <c r="M199" s="5">
        <f>ROUND( VLOOKUP(Z199, NPC_Raw_Data!A:O, 14),0)</f>
        <v>999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14),0)</f>
        <v>200</v>
      </c>
      <c r="P199" s="2">
        <f>ROUND( VLOOKUP(Z199, NPC_Raw_Data!A:Q, 17) * VLOOKUP(AA199, NPC_Scaling_Values!A:N, 14) * VLOOKUP(AB199, NPC_Scaling_Values!A:N, 14) ,0)</f>
        <v>80</v>
      </c>
      <c r="Q199" s="6">
        <f> VLOOKUP(AA199, NPC_Scaling_Values!A:N, 9) * VLOOKUP(AB199, NPC_Scaling_Values!A:N, 9)</f>
        <v>3.06</v>
      </c>
      <c r="R199" s="1">
        <v>1.0</v>
      </c>
      <c r="S199" s="1">
        <v>2.0</v>
      </c>
      <c r="T199" s="7" t="b">
        <v>1</v>
      </c>
      <c r="U199" s="7" t="b">
        <v>0</v>
      </c>
      <c r="V199" s="7" t="b">
        <v>0</v>
      </c>
      <c r="Z199" s="1">
        <v>290021.0</v>
      </c>
      <c r="AA199" s="1">
        <v>7007.0</v>
      </c>
      <c r="AB199" s="1">
        <v>7407.0</v>
      </c>
      <c r="AC199" s="8">
        <v>0.0</v>
      </c>
    </row>
    <row r="200">
      <c r="A200" s="9" t="s">
        <v>218</v>
      </c>
      <c r="B200" s="1" t="s">
        <v>48</v>
      </c>
      <c r="C200" s="5">
        <f>ROUND( VLOOKUP(Z200, NPC_Raw_Data!A:D, 4)*VLOOKUP(AA200, NPC_Scaling_Values!A:C, 3)*VLOOKUP(AB200, NPC_Scaling_Values!A:C, 3),0)</f>
        <v>338</v>
      </c>
      <c r="D200" s="5">
        <f>ROUND( VLOOKUP(Z200, NPC_Raw_Data!A:E, 5) * VLOOKUP(AA200, NPC_Scaling_Values!A:D, 4) * VLOOKUP(AB200,NPC_Scaling_Values!A:D, 4) ,0)</f>
        <v>400</v>
      </c>
      <c r="E200" s="5">
        <f>ROUND( VLOOKUP(Z200, NPC_Raw_Data!A:L, 6) * VLOOKUP(AA200, NPC_Scaling_Values!A:N, 5)* VLOOKUP(AB200, NPC_Scaling_Values!A:N, 5) ,0)</f>
        <v>338</v>
      </c>
      <c r="F200" s="5">
        <f>ROUND( VLOOKUP(Z200, NPC_Raw_Data!A:L, 7) * VLOOKUP(AA200, NPC_Scaling_Values!A:N, 6) * VLOOKUP(AB200,NPC_Scaling_Values!A:N, 6) ,0)</f>
        <v>261</v>
      </c>
      <c r="G200" s="5">
        <f>ROUND( VLOOKUP(Z200, NPC_Raw_Data!A:L, 8) * VLOOKUP(AA200, NPC_Scaling_Values!A:N, 7) * VLOOKUP(AB200, NPC_Scaling_Values!A:N, 7),0)</f>
        <v>229</v>
      </c>
      <c r="H200" s="5">
        <f>ROUND( VLOOKUP(Z200, NPC_Raw_Data!A:L, 9) * VLOOKUP(AA200, NPC_Scaling_Values!A:N, 8)* VLOOKUP(AB200, NPC_Scaling_Values!A:N, 8) ,0)</f>
        <v>364</v>
      </c>
      <c r="I200" s="5">
        <v>0.0</v>
      </c>
      <c r="J200" s="5">
        <v>-30.0</v>
      </c>
      <c r="K200" s="5">
        <v>25.0</v>
      </c>
      <c r="L200" s="5">
        <f>ROUND( VLOOKUP(Z200, NPC_Raw_Data!A:O, 13),0)</f>
        <v>999</v>
      </c>
      <c r="M200" s="5">
        <f>ROUND( VLOOKUP(Z200, NPC_Raw_Data!A:O, 14),0)</f>
        <v>999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14),0)</f>
        <v>200</v>
      </c>
      <c r="P200" s="2">
        <f>ROUND( VLOOKUP(Z200, NPC_Raw_Data!A:Q, 17) * VLOOKUP(AA200, NPC_Scaling_Values!A:N, 14) * VLOOKUP(AB200, NPC_Scaling_Values!A:N, 14) ,0)</f>
        <v>80</v>
      </c>
      <c r="Q200" s="6">
        <f> VLOOKUP(AA200, NPC_Scaling_Values!A:N, 9) * VLOOKUP(AB200, NPC_Scaling_Values!A:N, 9)</f>
        <v>3.06</v>
      </c>
      <c r="R200" s="1">
        <v>1.0</v>
      </c>
      <c r="S200" s="1">
        <v>2.0</v>
      </c>
      <c r="T200" s="7" t="b">
        <v>1</v>
      </c>
      <c r="U200" s="7" t="b">
        <v>0</v>
      </c>
      <c r="V200" s="7" t="b">
        <v>0</v>
      </c>
      <c r="Z200" s="1">
        <v>290022.0</v>
      </c>
      <c r="AA200" s="1">
        <v>7007.0</v>
      </c>
      <c r="AB200" s="1">
        <v>7407.0</v>
      </c>
      <c r="AC200" s="8">
        <v>0.0</v>
      </c>
    </row>
    <row r="201">
      <c r="A201" s="9" t="s">
        <v>216</v>
      </c>
      <c r="B201" s="1" t="s">
        <v>164</v>
      </c>
      <c r="C201" s="5">
        <f>ROUND( VLOOKUP(Z201, NPC_Raw_Data!A:D, 4)*VLOOKUP(AA201, NPC_Scaling_Values!A:C, 3)*VLOOKUP(AB201, NPC_Scaling_Values!A:C, 3),0)</f>
        <v>328</v>
      </c>
      <c r="D201" s="5">
        <f>ROUND( VLOOKUP(Z201, NPC_Raw_Data!A:E, 5) * VLOOKUP(AA201, NPC_Scaling_Values!A:D, 4) * VLOOKUP(AB201,NPC_Scaling_Values!A:D, 4) ,0)</f>
        <v>750</v>
      </c>
      <c r="E201" s="5">
        <f>ROUND( VLOOKUP(Z201, NPC_Raw_Data!A:L, 6) * VLOOKUP(AA201, NPC_Scaling_Values!A:N, 5)* VLOOKUP(AB201, NPC_Scaling_Values!A:N, 5) ,0)</f>
        <v>341</v>
      </c>
      <c r="F201" s="5">
        <f>ROUND( VLOOKUP(Z201, NPC_Raw_Data!A:L, 7) * VLOOKUP(AA201, NPC_Scaling_Values!A:N, 6) * VLOOKUP(AB201,NPC_Scaling_Values!A:N, 6) ,0)</f>
        <v>264</v>
      </c>
      <c r="G201" s="5">
        <f>ROUND( VLOOKUP(Z201, NPC_Raw_Data!A:L, 8) * VLOOKUP(AA201, NPC_Scaling_Values!A:N, 7) * VLOOKUP(AB201, NPC_Scaling_Values!A:N, 7),0)</f>
        <v>232</v>
      </c>
      <c r="H201" s="5">
        <f>ROUND( VLOOKUP(Z201, NPC_Raw_Data!A:L, 9) * VLOOKUP(AA201, NPC_Scaling_Values!A:N, 8)* VLOOKUP(AB201, NPC_Scaling_Values!A:N, 8) ,0)</f>
        <v>367</v>
      </c>
      <c r="I201" s="5">
        <v>0.0</v>
      </c>
      <c r="J201" s="5">
        <v>-30.0</v>
      </c>
      <c r="K201" s="5">
        <v>25.0</v>
      </c>
      <c r="L201" s="5">
        <f>ROUND( VLOOKUP(Z201, NPC_Raw_Data!A:O, 13),0)</f>
        <v>999</v>
      </c>
      <c r="M201" s="5">
        <f>ROUND( VLOOKUP(Z201, NPC_Raw_Data!A:O, 14),0)</f>
        <v>999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14),0)</f>
        <v>200</v>
      </c>
      <c r="P201" s="2">
        <f>ROUND( VLOOKUP(Z201, NPC_Raw_Data!A:Q, 17) * VLOOKUP(AA201, NPC_Scaling_Values!A:N, 14) * VLOOKUP(AB201, NPC_Scaling_Values!A:N, 14) ,0)</f>
        <v>80</v>
      </c>
      <c r="Q201" s="6">
        <f> VLOOKUP(AA201, NPC_Scaling_Values!A:N, 9) * VLOOKUP(AB201, NPC_Scaling_Values!A:N, 9)</f>
        <v>3.06</v>
      </c>
      <c r="R201" s="1">
        <v>1.0</v>
      </c>
      <c r="S201" s="1">
        <v>-1.0</v>
      </c>
      <c r="T201" s="7" t="b">
        <v>1</v>
      </c>
      <c r="U201" s="7" t="b">
        <v>0</v>
      </c>
      <c r="V201" s="7" t="b">
        <v>0</v>
      </c>
      <c r="Z201" s="1">
        <v>290030.0</v>
      </c>
      <c r="AA201" s="1">
        <v>7008.0</v>
      </c>
      <c r="AB201" s="1">
        <v>7408.0</v>
      </c>
      <c r="AC201" s="8">
        <v>0.0</v>
      </c>
    </row>
    <row r="202">
      <c r="A202" s="1" t="s">
        <v>217</v>
      </c>
      <c r="B202" s="1" t="s">
        <v>164</v>
      </c>
      <c r="C202" s="5">
        <f>ROUND( VLOOKUP(Z202, NPC_Raw_Data!A:D, 4)*VLOOKUP(AA202, NPC_Scaling_Values!A:C, 3)*VLOOKUP(AB202, NPC_Scaling_Values!A:C, 3),0)</f>
        <v>242</v>
      </c>
      <c r="D202" s="5">
        <f>ROUND( VLOOKUP(Z202, NPC_Raw_Data!A:E, 5) * VLOOKUP(AA202, NPC_Scaling_Values!A:D, 4) * VLOOKUP(AB202,NPC_Scaling_Values!A:D, 4) ,0)</f>
        <v>750</v>
      </c>
      <c r="E202" s="5">
        <f>ROUND( VLOOKUP(Z202, NPC_Raw_Data!A:L, 6) * VLOOKUP(AA202, NPC_Scaling_Values!A:N, 5)* VLOOKUP(AB202, NPC_Scaling_Values!A:N, 5) ,0)</f>
        <v>341</v>
      </c>
      <c r="F202" s="5">
        <f>ROUND( VLOOKUP(Z202, NPC_Raw_Data!A:L, 7) * VLOOKUP(AA202, NPC_Scaling_Values!A:N, 6) * VLOOKUP(AB202,NPC_Scaling_Values!A:N, 6) ,0)</f>
        <v>264</v>
      </c>
      <c r="G202" s="5">
        <f>ROUND( VLOOKUP(Z202, NPC_Raw_Data!A:L, 8) * VLOOKUP(AA202, NPC_Scaling_Values!A:N, 7) * VLOOKUP(AB202, NPC_Scaling_Values!A:N, 7),0)</f>
        <v>232</v>
      </c>
      <c r="H202" s="5">
        <f>ROUND( VLOOKUP(Z202, NPC_Raw_Data!A:L, 9) * VLOOKUP(AA202, NPC_Scaling_Values!A:N, 8)* VLOOKUP(AB202, NPC_Scaling_Values!A:N, 8) ,0)</f>
        <v>367</v>
      </c>
      <c r="I202" s="5">
        <v>0.0</v>
      </c>
      <c r="J202" s="5">
        <v>-30.0</v>
      </c>
      <c r="K202" s="5">
        <v>25.0</v>
      </c>
      <c r="L202" s="5">
        <f>ROUND( VLOOKUP(Z202, NPC_Raw_Data!A:O, 13),0)</f>
        <v>999</v>
      </c>
      <c r="M202" s="5">
        <f>ROUND( VLOOKUP(Z202, NPC_Raw_Data!A:O, 14),0)</f>
        <v>999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14),0)</f>
        <v>200</v>
      </c>
      <c r="P202" s="2">
        <f>ROUND( VLOOKUP(Z202, NPC_Raw_Data!A:Q, 17) * VLOOKUP(AA202, NPC_Scaling_Values!A:N, 14) * VLOOKUP(AB202, NPC_Scaling_Values!A:N, 14) ,0)</f>
        <v>80</v>
      </c>
      <c r="Q202" s="6">
        <f> VLOOKUP(AA202, NPC_Scaling_Values!A:N, 9) * VLOOKUP(AB202, NPC_Scaling_Values!A:N, 9)</f>
        <v>3.06</v>
      </c>
      <c r="R202" s="1">
        <v>1.0</v>
      </c>
      <c r="S202" s="1">
        <v>-1.0</v>
      </c>
      <c r="T202" s="7" t="b">
        <v>1</v>
      </c>
      <c r="U202" s="7" t="b">
        <v>0</v>
      </c>
      <c r="V202" s="7" t="b">
        <v>0</v>
      </c>
      <c r="Z202" s="1">
        <v>290031.0</v>
      </c>
      <c r="AA202" s="1">
        <v>7008.0</v>
      </c>
      <c r="AB202" s="1">
        <v>7408.0</v>
      </c>
      <c r="AC202" s="8">
        <v>0.0</v>
      </c>
    </row>
    <row r="203">
      <c r="A203" s="9" t="s">
        <v>218</v>
      </c>
      <c r="B203" s="1" t="s">
        <v>164</v>
      </c>
      <c r="C203" s="5">
        <f>ROUND( VLOOKUP(Z203, NPC_Raw_Data!A:D, 4)*VLOOKUP(AA203, NPC_Scaling_Values!A:C, 3)*VLOOKUP(AB203, NPC_Scaling_Values!A:C, 3),0)</f>
        <v>270</v>
      </c>
      <c r="D203" s="5">
        <f>ROUND( VLOOKUP(Z203, NPC_Raw_Data!A:E, 5) * VLOOKUP(AA203, NPC_Scaling_Values!A:D, 4) * VLOOKUP(AB203,NPC_Scaling_Values!A:D, 4) ,0)</f>
        <v>750</v>
      </c>
      <c r="E203" s="5">
        <f>ROUND( VLOOKUP(Z203, NPC_Raw_Data!A:L, 6) * VLOOKUP(AA203, NPC_Scaling_Values!A:N, 5)* VLOOKUP(AB203, NPC_Scaling_Values!A:N, 5) ,0)</f>
        <v>341</v>
      </c>
      <c r="F203" s="5">
        <f>ROUND( VLOOKUP(Z203, NPC_Raw_Data!A:L, 7) * VLOOKUP(AA203, NPC_Scaling_Values!A:N, 6) * VLOOKUP(AB203,NPC_Scaling_Values!A:N, 6) ,0)</f>
        <v>264</v>
      </c>
      <c r="G203" s="5">
        <f>ROUND( VLOOKUP(Z203, NPC_Raw_Data!A:L, 8) * VLOOKUP(AA203, NPC_Scaling_Values!A:N, 7) * VLOOKUP(AB203, NPC_Scaling_Values!A:N, 7),0)</f>
        <v>232</v>
      </c>
      <c r="H203" s="5">
        <f>ROUND( VLOOKUP(Z203, NPC_Raw_Data!A:L, 9) * VLOOKUP(AA203, NPC_Scaling_Values!A:N, 8)* VLOOKUP(AB203, NPC_Scaling_Values!A:N, 8) ,0)</f>
        <v>367</v>
      </c>
      <c r="I203" s="5">
        <v>0.0</v>
      </c>
      <c r="J203" s="5">
        <v>-30.0</v>
      </c>
      <c r="K203" s="5">
        <v>25.0</v>
      </c>
      <c r="L203" s="5">
        <f>ROUND( VLOOKUP(Z203, NPC_Raw_Data!A:O, 13),0)</f>
        <v>999</v>
      </c>
      <c r="M203" s="5">
        <f>ROUND( VLOOKUP(Z203, NPC_Raw_Data!A:O, 14),0)</f>
        <v>999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14),0)</f>
        <v>200</v>
      </c>
      <c r="P203" s="2">
        <f>ROUND( VLOOKUP(Z203, NPC_Raw_Data!A:Q, 17) * VLOOKUP(AA203, NPC_Scaling_Values!A:N, 14) * VLOOKUP(AB203, NPC_Scaling_Values!A:N, 14) ,0)</f>
        <v>80</v>
      </c>
      <c r="Q203" s="6">
        <f> VLOOKUP(AA203, NPC_Scaling_Values!A:N, 9) * VLOOKUP(AB203, NPC_Scaling_Values!A:N, 9)</f>
        <v>3.06</v>
      </c>
      <c r="R203" s="1">
        <v>1.0</v>
      </c>
      <c r="S203" s="1">
        <v>-1.0</v>
      </c>
      <c r="T203" s="7" t="b">
        <v>1</v>
      </c>
      <c r="U203" s="7" t="b">
        <v>0</v>
      </c>
      <c r="V203" s="7" t="b">
        <v>0</v>
      </c>
      <c r="Z203" s="1">
        <v>290032.0</v>
      </c>
      <c r="AA203" s="1">
        <v>7008.0</v>
      </c>
      <c r="AB203" s="1">
        <v>7408.0</v>
      </c>
      <c r="AC203" s="8">
        <v>0.0</v>
      </c>
    </row>
    <row r="204">
      <c r="A204" s="1" t="s">
        <v>229</v>
      </c>
      <c r="B204" s="1" t="s">
        <v>51</v>
      </c>
      <c r="C204" s="5">
        <f>ROUND( VLOOKUP(Z204, NPC_Raw_Data!A:D, 4)*VLOOKUP(AA204, NPC_Scaling_Values!A:C, 3)*VLOOKUP(AB204, NPC_Scaling_Values!A:C, 3),0)</f>
        <v>589</v>
      </c>
      <c r="D204" s="5">
        <f>ROUND( VLOOKUP(Z204, NPC_Raw_Data!A:E, 5) * VLOOKUP(AA204, NPC_Scaling_Values!A:D, 4) * VLOOKUP(AB204,NPC_Scaling_Values!A:D, 4) ,0)</f>
        <v>2000</v>
      </c>
      <c r="E204" s="5">
        <f>ROUND( VLOOKUP(Z204, NPC_Raw_Data!A:L, 6) * VLOOKUP(AA204, NPC_Scaling_Values!A:N, 5)* VLOOKUP(AB204, NPC_Scaling_Values!A:N, 5) ,0)</f>
        <v>389</v>
      </c>
      <c r="F204" s="5">
        <f>ROUND( VLOOKUP(Z204, NPC_Raw_Data!A:L, 7) * VLOOKUP(AA204, NPC_Scaling_Values!A:N, 6) * VLOOKUP(AB204,NPC_Scaling_Values!A:N, 6) ,0)</f>
        <v>298</v>
      </c>
      <c r="G204" s="5">
        <f>ROUND( VLOOKUP(Z204, NPC_Raw_Data!A:L, 8) * VLOOKUP(AA204, NPC_Scaling_Values!A:N, 7) * VLOOKUP(AB204, NPC_Scaling_Values!A:N, 7),0)</f>
        <v>264</v>
      </c>
      <c r="H204" s="5">
        <f>ROUND( VLOOKUP(Z204, NPC_Raw_Data!A:L, 9) * VLOOKUP(AA204, NPC_Scaling_Values!A:N, 8)* VLOOKUP(AB204, NPC_Scaling_Values!A:N, 8) ,0)</f>
        <v>405</v>
      </c>
      <c r="I204" s="5">
        <v>0.0</v>
      </c>
      <c r="J204" s="5">
        <v>-30.0</v>
      </c>
      <c r="K204" s="5">
        <v>25.0</v>
      </c>
      <c r="L204" s="5">
        <f>ROUND( VLOOKUP(Z204, NPC_Raw_Data!A:O, 13),0)</f>
        <v>999</v>
      </c>
      <c r="M204" s="5">
        <f>ROUND( VLOOKUP(Z204, NPC_Raw_Data!A:O, 14),0)</f>
        <v>999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14),0)</f>
        <v>324</v>
      </c>
      <c r="P204" s="2">
        <f>ROUND( VLOOKUP(Z204, NPC_Raw_Data!A:Q, 17) * VLOOKUP(AA204, NPC_Scaling_Values!A:N, 14) * VLOOKUP(AB204, NPC_Scaling_Values!A:N, 14) ,0)</f>
        <v>81</v>
      </c>
      <c r="Q204" s="6">
        <f> VLOOKUP(AA204, NPC_Scaling_Values!A:N, 9) * VLOOKUP(AB204, NPC_Scaling_Values!A:N, 9)</f>
        <v>3.104</v>
      </c>
      <c r="R204" s="1">
        <v>1.0</v>
      </c>
      <c r="S204" s="1">
        <v>-1.0</v>
      </c>
      <c r="T204" s="7" t="b">
        <v>1</v>
      </c>
      <c r="U204" s="7" t="b">
        <v>0</v>
      </c>
      <c r="V204" s="7" t="b">
        <v>0</v>
      </c>
      <c r="Z204" s="1">
        <v>291000.0</v>
      </c>
      <c r="AA204" s="1">
        <v>7006.0</v>
      </c>
      <c r="AB204" s="1">
        <v>7406.0</v>
      </c>
      <c r="AC204" s="8">
        <v>0.0</v>
      </c>
    </row>
    <row r="205">
      <c r="A205" s="1" t="s">
        <v>244</v>
      </c>
      <c r="B205" s="1" t="s">
        <v>48</v>
      </c>
      <c r="C205" s="5">
        <f>ROUND( VLOOKUP(Z205, NPC_Raw_Data!A:D, 4)*VLOOKUP(AA205, NPC_Scaling_Values!A:C, 3)*VLOOKUP(AB205, NPC_Scaling_Values!A:C, 3),0)</f>
        <v>393</v>
      </c>
      <c r="D205" s="5">
        <f>ROUND( VLOOKUP(Z205, NPC_Raw_Data!A:E, 5) * VLOOKUP(AA205, NPC_Scaling_Values!A:D, 4) * VLOOKUP(AB205,NPC_Scaling_Values!A:D, 4) ,0)</f>
        <v>3200</v>
      </c>
      <c r="E205" s="5">
        <f>ROUND( VLOOKUP(Z205, NPC_Raw_Data!A:L, 6) * VLOOKUP(AA205, NPC_Scaling_Values!A:N, 5)* VLOOKUP(AB205, NPC_Scaling_Values!A:N, 5) ,0)</f>
        <v>385</v>
      </c>
      <c r="F205" s="5">
        <f>ROUND( VLOOKUP(Z205, NPC_Raw_Data!A:L, 7) * VLOOKUP(AA205, NPC_Scaling_Values!A:N, 6) * VLOOKUP(AB205,NPC_Scaling_Values!A:N, 6) ,0)</f>
        <v>295</v>
      </c>
      <c r="G205" s="5">
        <f>ROUND( VLOOKUP(Z205, NPC_Raw_Data!A:L, 8) * VLOOKUP(AA205, NPC_Scaling_Values!A:N, 7) * VLOOKUP(AB205, NPC_Scaling_Values!A:N, 7),0)</f>
        <v>261</v>
      </c>
      <c r="H205" s="5">
        <f>ROUND( VLOOKUP(Z205, NPC_Raw_Data!A:L, 9) * VLOOKUP(AA205, NPC_Scaling_Values!A:N, 8)* VLOOKUP(AB205, NPC_Scaling_Values!A:N, 8) ,0)</f>
        <v>401</v>
      </c>
      <c r="I205" s="5">
        <v>0.0</v>
      </c>
      <c r="J205" s="5">
        <v>-30.0</v>
      </c>
      <c r="K205" s="5">
        <v>25.0</v>
      </c>
      <c r="L205" s="5">
        <f>ROUND( VLOOKUP(Z205, NPC_Raw_Data!A:O, 13),0)</f>
        <v>999</v>
      </c>
      <c r="M205" s="5">
        <f>ROUND( VLOOKUP(Z205, NPC_Raw_Data!A:O, 14),0)</f>
        <v>999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14),0)</f>
        <v>200</v>
      </c>
      <c r="P205" s="2">
        <f>ROUND( VLOOKUP(Z205, NPC_Raw_Data!A:Q, 17) * VLOOKUP(AA205, NPC_Scaling_Values!A:N, 14) * VLOOKUP(AB205, NPC_Scaling_Values!A:N, 14) ,0)</f>
        <v>80</v>
      </c>
      <c r="Q205" s="6">
        <f> VLOOKUP(AA205, NPC_Scaling_Values!A:N, 9) * VLOOKUP(AB205, NPC_Scaling_Values!A:N, 9)</f>
        <v>3.06</v>
      </c>
      <c r="R205" s="1">
        <v>1.0</v>
      </c>
      <c r="S205" s="1">
        <v>-1.0</v>
      </c>
      <c r="T205" s="7" t="b">
        <v>1</v>
      </c>
      <c r="U205" s="7" t="b">
        <v>0</v>
      </c>
      <c r="V205" s="7" t="b">
        <v>0</v>
      </c>
      <c r="Z205" s="1">
        <v>291001.0</v>
      </c>
      <c r="AA205" s="1">
        <v>7007.0</v>
      </c>
      <c r="AB205" s="1">
        <v>7407.0</v>
      </c>
      <c r="AC205" s="8">
        <v>0.0</v>
      </c>
    </row>
    <row r="206">
      <c r="A206" s="1" t="s">
        <v>245</v>
      </c>
      <c r="B206" s="1" t="s">
        <v>48</v>
      </c>
      <c r="C206" s="5">
        <f>ROUND( VLOOKUP(Z206, NPC_Raw_Data!A:D, 4)*VLOOKUP(AA206, NPC_Scaling_Values!A:C, 3)*VLOOKUP(AB206, NPC_Scaling_Values!A:C, 3),0)</f>
        <v>580</v>
      </c>
      <c r="D206" s="5">
        <f>ROUND( VLOOKUP(Z206, NPC_Raw_Data!A:E, 5) * VLOOKUP(AA206, NPC_Scaling_Values!A:D, 4) * VLOOKUP(AB206,NPC_Scaling_Values!A:D, 4) ,0)</f>
        <v>3200</v>
      </c>
      <c r="E206" s="5">
        <f>ROUND( VLOOKUP(Z206, NPC_Raw_Data!A:L, 6) * VLOOKUP(AA206, NPC_Scaling_Values!A:N, 5)* VLOOKUP(AB206, NPC_Scaling_Values!A:N, 5) ,0)</f>
        <v>385</v>
      </c>
      <c r="F206" s="5">
        <f>ROUND( VLOOKUP(Z206, NPC_Raw_Data!A:L, 7) * VLOOKUP(AA206, NPC_Scaling_Values!A:N, 6) * VLOOKUP(AB206,NPC_Scaling_Values!A:N, 6) ,0)</f>
        <v>295</v>
      </c>
      <c r="G206" s="5">
        <f>ROUND( VLOOKUP(Z206, NPC_Raw_Data!A:L, 8) * VLOOKUP(AA206, NPC_Scaling_Values!A:N, 7) * VLOOKUP(AB206, NPC_Scaling_Values!A:N, 7),0)</f>
        <v>261</v>
      </c>
      <c r="H206" s="5">
        <f>ROUND( VLOOKUP(Z206, NPC_Raw_Data!A:L, 9) * VLOOKUP(AA206, NPC_Scaling_Values!A:N, 8)* VLOOKUP(AB206, NPC_Scaling_Values!A:N, 8) ,0)</f>
        <v>401</v>
      </c>
      <c r="I206" s="5">
        <v>0.0</v>
      </c>
      <c r="J206" s="5">
        <v>-30.0</v>
      </c>
      <c r="K206" s="5">
        <v>25.0</v>
      </c>
      <c r="L206" s="5">
        <f>ROUND( VLOOKUP(Z206, NPC_Raw_Data!A:O, 13),0)</f>
        <v>999</v>
      </c>
      <c r="M206" s="5">
        <f>ROUND( VLOOKUP(Z206, NPC_Raw_Data!A:O, 14),0)</f>
        <v>999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14),0)</f>
        <v>320</v>
      </c>
      <c r="P206" s="2">
        <f>ROUND( VLOOKUP(Z206, NPC_Raw_Data!A:Q, 17) * VLOOKUP(AA206, NPC_Scaling_Values!A:N, 14) * VLOOKUP(AB206, NPC_Scaling_Values!A:N, 14) ,0)</f>
        <v>80</v>
      </c>
      <c r="Q206" s="6">
        <f> VLOOKUP(AA206, NPC_Scaling_Values!A:N, 9) * VLOOKUP(AB206, NPC_Scaling_Values!A:N, 9)</f>
        <v>3.06</v>
      </c>
      <c r="R206" s="1">
        <v>1.0</v>
      </c>
      <c r="S206" s="1">
        <v>-1.0</v>
      </c>
      <c r="T206" s="7" t="b">
        <v>1</v>
      </c>
      <c r="U206" s="7" t="b">
        <v>0</v>
      </c>
      <c r="V206" s="7" t="b">
        <v>0</v>
      </c>
      <c r="Z206" s="1">
        <v>291002.0</v>
      </c>
      <c r="AA206" s="1">
        <v>7007.0</v>
      </c>
      <c r="AB206" s="1">
        <v>7407.0</v>
      </c>
      <c r="AC206" s="8">
        <v>0.0</v>
      </c>
    </row>
    <row r="207">
      <c r="A207" s="1" t="s">
        <v>244</v>
      </c>
      <c r="B207" s="1" t="s">
        <v>164</v>
      </c>
      <c r="C207" s="5">
        <f>ROUND( VLOOKUP(Z207, NPC_Raw_Data!A:D, 4)*VLOOKUP(AA207, NPC_Scaling_Values!A:C, 3)*VLOOKUP(AB207, NPC_Scaling_Values!A:C, 3),0)</f>
        <v>430</v>
      </c>
      <c r="D207" s="5">
        <f>ROUND( VLOOKUP(Z207, NPC_Raw_Data!A:E, 5) * VLOOKUP(AA207, NPC_Scaling_Values!A:D, 4) * VLOOKUP(AB207,NPC_Scaling_Values!A:D, 4) ,0)</f>
        <v>2000</v>
      </c>
      <c r="E207" s="5">
        <f>ROUND( VLOOKUP(Z207, NPC_Raw_Data!A:L, 6) * VLOOKUP(AA207, NPC_Scaling_Values!A:N, 5)* VLOOKUP(AB207, NPC_Scaling_Values!A:N, 5) ,0)</f>
        <v>415</v>
      </c>
      <c r="F207" s="5">
        <f>ROUND( VLOOKUP(Z207, NPC_Raw_Data!A:L, 7) * VLOOKUP(AA207, NPC_Scaling_Values!A:N, 6) * VLOOKUP(AB207,NPC_Scaling_Values!A:N, 6) ,0)</f>
        <v>318</v>
      </c>
      <c r="G207" s="5">
        <f>ROUND( VLOOKUP(Z207, NPC_Raw_Data!A:L, 8) * VLOOKUP(AA207, NPC_Scaling_Values!A:N, 7) * VLOOKUP(AB207, NPC_Scaling_Values!A:N, 7),0)</f>
        <v>281</v>
      </c>
      <c r="H207" s="5">
        <f>ROUND( VLOOKUP(Z207, NPC_Raw_Data!A:L, 9) * VLOOKUP(AA207, NPC_Scaling_Values!A:N, 8)* VLOOKUP(AB207, NPC_Scaling_Values!A:N, 8) ,0)</f>
        <v>432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14),0)</f>
        <v>218</v>
      </c>
      <c r="P207" s="2">
        <f>ROUND( VLOOKUP(Z207, NPC_Raw_Data!A:Q, 17) * VLOOKUP(AA207, NPC_Scaling_Values!A:N, 14) * VLOOKUP(AB207, NPC_Scaling_Values!A:N, 14) ,0)</f>
        <v>87</v>
      </c>
      <c r="Q207" s="6">
        <f> VLOOKUP(AA207, NPC_Scaling_Values!A:N, 9) * VLOOKUP(AB207, NPC_Scaling_Values!A:N, 9)</f>
        <v>3.212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291010.0</v>
      </c>
      <c r="AA207" s="1">
        <v>7012.0</v>
      </c>
      <c r="AB207" s="1">
        <v>7412.0</v>
      </c>
      <c r="AC207" s="8">
        <v>0.0</v>
      </c>
    </row>
    <row r="208">
      <c r="A208" s="1" t="s">
        <v>245</v>
      </c>
      <c r="B208" s="1" t="s">
        <v>164</v>
      </c>
      <c r="C208" s="5">
        <f>ROUND( VLOOKUP(Z208, NPC_Raw_Data!A:D, 4)*VLOOKUP(AA208, NPC_Scaling_Values!A:C, 3)*VLOOKUP(AB208, NPC_Scaling_Values!A:C, 3),0)</f>
        <v>634</v>
      </c>
      <c r="D208" s="5">
        <f>ROUND( VLOOKUP(Z208, NPC_Raw_Data!A:E, 5) * VLOOKUP(AA208, NPC_Scaling_Values!A:D, 4) * VLOOKUP(AB208,NPC_Scaling_Values!A:D, 4) ,0)</f>
        <v>2000</v>
      </c>
      <c r="E208" s="5">
        <f>ROUND( VLOOKUP(Z208, NPC_Raw_Data!A:L, 6) * VLOOKUP(AA208, NPC_Scaling_Values!A:N, 5)* VLOOKUP(AB208, NPC_Scaling_Values!A:N, 5) ,0)</f>
        <v>415</v>
      </c>
      <c r="F208" s="5">
        <f>ROUND( VLOOKUP(Z208, NPC_Raw_Data!A:L, 7) * VLOOKUP(AA208, NPC_Scaling_Values!A:N, 6) * VLOOKUP(AB208,NPC_Scaling_Values!A:N, 6) ,0)</f>
        <v>318</v>
      </c>
      <c r="G208" s="5">
        <f>ROUND( VLOOKUP(Z208, NPC_Raw_Data!A:L, 8) * VLOOKUP(AA208, NPC_Scaling_Values!A:N, 7) * VLOOKUP(AB208, NPC_Scaling_Values!A:N, 7),0)</f>
        <v>281</v>
      </c>
      <c r="H208" s="5">
        <f>ROUND( VLOOKUP(Z208, NPC_Raw_Data!A:L, 9) * VLOOKUP(AA208, NPC_Scaling_Values!A:N, 8)* VLOOKUP(AB208, NPC_Scaling_Values!A:N, 8) ,0)</f>
        <v>432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14),0)</f>
        <v>348</v>
      </c>
      <c r="P208" s="2">
        <f>ROUND( VLOOKUP(Z208, NPC_Raw_Data!A:Q, 17) * VLOOKUP(AA208, NPC_Scaling_Values!A:N, 14) * VLOOKUP(AB208, NPC_Scaling_Values!A:N, 14) ,0)</f>
        <v>87</v>
      </c>
      <c r="Q208" s="6">
        <f> VLOOKUP(AA208, NPC_Scaling_Values!A:N, 9) * VLOOKUP(AB208, NPC_Scaling_Values!A:N, 9)</f>
        <v>3.212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291011.0</v>
      </c>
      <c r="AA208" s="1">
        <v>7012.0</v>
      </c>
      <c r="AB208" s="1">
        <v>7412.0</v>
      </c>
      <c r="AC208" s="8">
        <v>0.0</v>
      </c>
    </row>
    <row r="209">
      <c r="A209" s="1" t="s">
        <v>262</v>
      </c>
      <c r="B209" s="1" t="s">
        <v>164</v>
      </c>
      <c r="C209" s="5">
        <f>ROUND( VLOOKUP(Z209, NPC_Raw_Data!A:D, 4)*VLOOKUP(AA209, NPC_Scaling_Values!A:C, 3)*VLOOKUP(AB209, NPC_Scaling_Values!A:C, 3),0)</f>
        <v>484</v>
      </c>
      <c r="D209" s="5">
        <f>ROUND( VLOOKUP(Z209, NPC_Raw_Data!A:E, 5) * VLOOKUP(AA209, NPC_Scaling_Values!A:D, 4) * VLOOKUP(AB209,NPC_Scaling_Values!A:D, 4) ,0)</f>
        <v>3000</v>
      </c>
      <c r="E209" s="5">
        <f>ROUND( VLOOKUP(Z209, NPC_Raw_Data!A:L, 6) * VLOOKUP(AA209, NPC_Scaling_Values!A:N, 5)* VLOOKUP(AB209, NPC_Scaling_Values!A:N, 5) ,0)</f>
        <v>389</v>
      </c>
      <c r="F209" s="5">
        <f>ROUND( VLOOKUP(Z209, NPC_Raw_Data!A:L, 7) * VLOOKUP(AA209, NPC_Scaling_Values!A:N, 6) * VLOOKUP(AB209,NPC_Scaling_Values!A:N, 6) ,0)</f>
        <v>298</v>
      </c>
      <c r="G209" s="5">
        <f>ROUND( VLOOKUP(Z209, NPC_Raw_Data!A:L, 8) * VLOOKUP(AA209, NPC_Scaling_Values!A:N, 7) * VLOOKUP(AB209, NPC_Scaling_Values!A:N, 7),0)</f>
        <v>264</v>
      </c>
      <c r="H209" s="5">
        <f>ROUND( VLOOKUP(Z209, NPC_Raw_Data!A:L, 9) * VLOOKUP(AA209, NPC_Scaling_Values!A:N, 8)* VLOOKUP(AB209, NPC_Scaling_Values!A:N, 8) ,0)</f>
        <v>405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14),0)</f>
        <v>320</v>
      </c>
      <c r="P209" s="2">
        <f>ROUND( VLOOKUP(Z209, NPC_Raw_Data!A:Q, 17) * VLOOKUP(AA209, NPC_Scaling_Values!A:N, 14) * VLOOKUP(AB209, NPC_Scaling_Values!A:N, 14) ,0)</f>
        <v>80</v>
      </c>
      <c r="Q209" s="6">
        <f> VLOOKUP(AA209, NPC_Scaling_Values!A:N, 9) * VLOOKUP(AB209, NPC_Scaling_Values!A:N, 9)</f>
        <v>3.06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291012.0</v>
      </c>
      <c r="AA209" s="1">
        <v>7008.0</v>
      </c>
      <c r="AB209" s="1">
        <v>7408.0</v>
      </c>
      <c r="AC209" s="8">
        <v>0.0</v>
      </c>
    </row>
    <row r="210">
      <c r="A210" s="1" t="s">
        <v>287</v>
      </c>
      <c r="B210" s="1" t="s">
        <v>164</v>
      </c>
      <c r="C210" s="5">
        <f>ROUND( VLOOKUP(Z210, NPC_Raw_Data!A:D, 4)*VLOOKUP(AA210, NPC_Scaling_Values!A:C, 3)*VLOOKUP(AB210, NPC_Scaling_Values!A:C, 3),0)</f>
        <v>430</v>
      </c>
      <c r="D210" s="5">
        <f>ROUND( VLOOKUP(Z210, NPC_Raw_Data!A:E, 5) * VLOOKUP(AA210, NPC_Scaling_Values!A:D, 4) * VLOOKUP(AB210,NPC_Scaling_Values!A:D, 4) ,0)</f>
        <v>2600</v>
      </c>
      <c r="E210" s="5">
        <f>ROUND( VLOOKUP(Z210, NPC_Raw_Data!A:L, 6) * VLOOKUP(AA210, NPC_Scaling_Values!A:N, 5)* VLOOKUP(AB210, NPC_Scaling_Values!A:N, 5) ,0)</f>
        <v>415</v>
      </c>
      <c r="F210" s="5">
        <f>ROUND( VLOOKUP(Z210, NPC_Raw_Data!A:L, 7) * VLOOKUP(AA210, NPC_Scaling_Values!A:N, 6) * VLOOKUP(AB210,NPC_Scaling_Values!A:N, 6) ,0)</f>
        <v>318</v>
      </c>
      <c r="G210" s="5">
        <f>ROUND( VLOOKUP(Z210, NPC_Raw_Data!A:L, 8) * VLOOKUP(AA210, NPC_Scaling_Values!A:N, 7) * VLOOKUP(AB210, NPC_Scaling_Values!A:N, 7),0)</f>
        <v>281</v>
      </c>
      <c r="H210" s="5">
        <f>ROUND( VLOOKUP(Z210, NPC_Raw_Data!A:L, 9) * VLOOKUP(AA210, NPC_Scaling_Values!A:N, 8)* VLOOKUP(AB210, NPC_Scaling_Values!A:N, 8) ,0)</f>
        <v>432</v>
      </c>
      <c r="I210" s="5">
        <v>0.0</v>
      </c>
      <c r="J210" s="5">
        <v>-30.0</v>
      </c>
      <c r="K210" s="5">
        <v>25.0</v>
      </c>
      <c r="L210" s="5">
        <f>ROUND( VLOOKUP(Z210, NPC_Raw_Data!A:O, 13),0)</f>
        <v>999</v>
      </c>
      <c r="M210" s="5">
        <f>ROUND( VLOOKUP(Z210, NPC_Raw_Data!A:O, 14),0)</f>
        <v>999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14),0)</f>
        <v>218</v>
      </c>
      <c r="P210" s="2">
        <f>ROUND( VLOOKUP(Z210, NPC_Raw_Data!A:Q, 17) * VLOOKUP(AA210, NPC_Scaling_Values!A:N, 14) * VLOOKUP(AB210, NPC_Scaling_Values!A:N, 14) ,0)</f>
        <v>87</v>
      </c>
      <c r="Q210" s="6">
        <f> VLOOKUP(AA210, NPC_Scaling_Values!A:N, 9) * VLOOKUP(AB210, NPC_Scaling_Values!A:N, 9)</f>
        <v>3.212</v>
      </c>
      <c r="R210" s="1">
        <v>1.0</v>
      </c>
      <c r="S210" s="1">
        <v>-1.0</v>
      </c>
      <c r="T210" s="7" t="b">
        <v>1</v>
      </c>
      <c r="U210" s="7" t="b">
        <v>0</v>
      </c>
      <c r="V210" s="7" t="b">
        <v>0</v>
      </c>
      <c r="Z210" s="1">
        <v>291013.0</v>
      </c>
      <c r="AA210" s="1">
        <v>7012.0</v>
      </c>
      <c r="AB210" s="1">
        <v>7412.0</v>
      </c>
      <c r="AC210" s="8">
        <v>0.0</v>
      </c>
    </row>
    <row r="211">
      <c r="A211" s="1" t="s">
        <v>288</v>
      </c>
      <c r="B211" s="1" t="s">
        <v>164</v>
      </c>
      <c r="C211" s="5">
        <f>ROUND( VLOOKUP(Z211, NPC_Raw_Data!A:D, 4)*VLOOKUP(AA211, NPC_Scaling_Values!A:C, 3)*VLOOKUP(AB211, NPC_Scaling_Values!A:C, 3),0)</f>
        <v>634</v>
      </c>
      <c r="D211" s="5">
        <f>ROUND( VLOOKUP(Z211, NPC_Raw_Data!A:E, 5) * VLOOKUP(AA211, NPC_Scaling_Values!A:D, 4) * VLOOKUP(AB211,NPC_Scaling_Values!A:D, 4) ,0)</f>
        <v>2600</v>
      </c>
      <c r="E211" s="5">
        <f>ROUND( VLOOKUP(Z211, NPC_Raw_Data!A:L, 6) * VLOOKUP(AA211, NPC_Scaling_Values!A:N, 5)* VLOOKUP(AB211, NPC_Scaling_Values!A:N, 5) ,0)</f>
        <v>415</v>
      </c>
      <c r="F211" s="5">
        <f>ROUND( VLOOKUP(Z211, NPC_Raw_Data!A:L, 7) * VLOOKUP(AA211, NPC_Scaling_Values!A:N, 6) * VLOOKUP(AB211,NPC_Scaling_Values!A:N, 6) ,0)</f>
        <v>318</v>
      </c>
      <c r="G211" s="5">
        <f>ROUND( VLOOKUP(Z211, NPC_Raw_Data!A:L, 8) * VLOOKUP(AA211, NPC_Scaling_Values!A:N, 7) * VLOOKUP(AB211, NPC_Scaling_Values!A:N, 7),0)</f>
        <v>281</v>
      </c>
      <c r="H211" s="5">
        <f>ROUND( VLOOKUP(Z211, NPC_Raw_Data!A:L, 9) * VLOOKUP(AA211, NPC_Scaling_Values!A:N, 8)* VLOOKUP(AB211, NPC_Scaling_Values!A:N, 8) ,0)</f>
        <v>432</v>
      </c>
      <c r="I211" s="5">
        <v>0.0</v>
      </c>
      <c r="J211" s="5">
        <v>-30.0</v>
      </c>
      <c r="K211" s="5">
        <v>25.0</v>
      </c>
      <c r="L211" s="5">
        <f>ROUND( VLOOKUP(Z211, NPC_Raw_Data!A:O, 13),0)</f>
        <v>999</v>
      </c>
      <c r="M211" s="5">
        <f>ROUND( VLOOKUP(Z211, NPC_Raw_Data!A:O, 14),0)</f>
        <v>999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14),0)</f>
        <v>348</v>
      </c>
      <c r="P211" s="2">
        <f>ROUND( VLOOKUP(Z211, NPC_Raw_Data!A:Q, 17) * VLOOKUP(AA211, NPC_Scaling_Values!A:N, 14) * VLOOKUP(AB211, NPC_Scaling_Values!A:N, 14) ,0)</f>
        <v>87</v>
      </c>
      <c r="Q211" s="6">
        <f> VLOOKUP(AA211, NPC_Scaling_Values!A:N, 9) * VLOOKUP(AB211, NPC_Scaling_Values!A:N, 9)</f>
        <v>3.212</v>
      </c>
      <c r="R211" s="1">
        <v>1.0</v>
      </c>
      <c r="S211" s="1">
        <v>-1.0</v>
      </c>
      <c r="T211" s="7" t="b">
        <v>1</v>
      </c>
      <c r="U211" s="7" t="b">
        <v>0</v>
      </c>
      <c r="V211" s="7" t="b">
        <v>0</v>
      </c>
      <c r="Z211" s="1">
        <v>291014.0</v>
      </c>
      <c r="AA211" s="1">
        <v>7012.0</v>
      </c>
      <c r="AB211" s="1">
        <v>7412.0</v>
      </c>
      <c r="AC211" s="8">
        <v>0.0</v>
      </c>
    </row>
    <row r="212">
      <c r="A212" s="1" t="s">
        <v>289</v>
      </c>
      <c r="B212" s="1" t="s">
        <v>164</v>
      </c>
      <c r="C212" s="5">
        <f>ROUND( VLOOKUP(Z212, NPC_Raw_Data!A:D, 4)*VLOOKUP(AA212, NPC_Scaling_Values!A:C, 3)*VLOOKUP(AB212, NPC_Scaling_Values!A:C, 3),0)</f>
        <v>634</v>
      </c>
      <c r="D212" s="5">
        <f>ROUND( VLOOKUP(Z212, NPC_Raw_Data!A:E, 5) * VLOOKUP(AA212, NPC_Scaling_Values!A:D, 4) * VLOOKUP(AB212,NPC_Scaling_Values!A:D, 4) ,0)</f>
        <v>2000</v>
      </c>
      <c r="E212" s="5">
        <f>ROUND( VLOOKUP(Z212, NPC_Raw_Data!A:L, 6) * VLOOKUP(AA212, NPC_Scaling_Values!A:N, 5)* VLOOKUP(AB212, NPC_Scaling_Values!A:N, 5) ,0)</f>
        <v>415</v>
      </c>
      <c r="F212" s="5">
        <f>ROUND( VLOOKUP(Z212, NPC_Raw_Data!A:L, 7) * VLOOKUP(AA212, NPC_Scaling_Values!A:N, 6) * VLOOKUP(AB212,NPC_Scaling_Values!A:N, 6) ,0)</f>
        <v>318</v>
      </c>
      <c r="G212" s="5">
        <f>ROUND( VLOOKUP(Z212, NPC_Raw_Data!A:L, 8) * VLOOKUP(AA212, NPC_Scaling_Values!A:N, 7) * VLOOKUP(AB212, NPC_Scaling_Values!A:N, 7),0)</f>
        <v>281</v>
      </c>
      <c r="H212" s="5">
        <f>ROUND( VLOOKUP(Z212, NPC_Raw_Data!A:L, 9) * VLOOKUP(AA212, NPC_Scaling_Values!A:N, 8)* VLOOKUP(AB212, NPC_Scaling_Values!A:N, 8) ,0)</f>
        <v>432</v>
      </c>
      <c r="I212" s="5">
        <v>0.0</v>
      </c>
      <c r="J212" s="5">
        <v>-30.0</v>
      </c>
      <c r="K212" s="5">
        <v>25.0</v>
      </c>
      <c r="L212" s="5">
        <f>ROUND( VLOOKUP(Z212, NPC_Raw_Data!A:O, 13),0)</f>
        <v>999</v>
      </c>
      <c r="M212" s="5">
        <f>ROUND( VLOOKUP(Z212, NPC_Raw_Data!A:O, 14),0)</f>
        <v>999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14),0)</f>
        <v>348</v>
      </c>
      <c r="P212" s="2">
        <f>ROUND( VLOOKUP(Z212, NPC_Raw_Data!A:Q, 17) * VLOOKUP(AA212, NPC_Scaling_Values!A:N, 14) * VLOOKUP(AB212, NPC_Scaling_Values!A:N, 14) ,0)</f>
        <v>87</v>
      </c>
      <c r="Q212" s="6">
        <f> VLOOKUP(AA212, NPC_Scaling_Values!A:N, 9) * VLOOKUP(AB212, NPC_Scaling_Values!A:N, 9)</f>
        <v>3.212</v>
      </c>
      <c r="R212" s="1">
        <v>1.0</v>
      </c>
      <c r="S212" s="1">
        <v>-1.0</v>
      </c>
      <c r="T212" s="7" t="b">
        <v>1</v>
      </c>
      <c r="U212" s="7" t="b">
        <v>0</v>
      </c>
      <c r="V212" s="7" t="b">
        <v>0</v>
      </c>
      <c r="Z212" s="1">
        <v>291015.0</v>
      </c>
      <c r="AA212" s="1">
        <v>7012.0</v>
      </c>
      <c r="AB212" s="1">
        <v>7412.0</v>
      </c>
      <c r="AC212" s="10">
        <v>7100.0</v>
      </c>
    </row>
    <row r="213">
      <c r="A213" s="9" t="s">
        <v>224</v>
      </c>
      <c r="B213" s="1" t="s">
        <v>48</v>
      </c>
      <c r="C213" s="5">
        <f>ROUND( VLOOKUP(Z213, NPC_Raw_Data!A:D, 4)*VLOOKUP(AA213, NPC_Scaling_Values!A:C, 3)*VLOOKUP(AB213, NPC_Scaling_Values!A:C, 3),0)</f>
        <v>1915</v>
      </c>
      <c r="D213" s="5">
        <f>ROUND( VLOOKUP(Z213, NPC_Raw_Data!A:E, 5) * VLOOKUP(AA213, NPC_Scaling_Values!A:D, 4) * VLOOKUP(AB213,NPC_Scaling_Values!A:D, 4) ,0)</f>
        <v>4000</v>
      </c>
      <c r="E213" s="5">
        <f>ROUND( VLOOKUP(Z213, NPC_Raw_Data!A:L, 6) * VLOOKUP(AA213, NPC_Scaling_Values!A:N, 5)* VLOOKUP(AB213, NPC_Scaling_Values!A:N, 5) ,0)</f>
        <v>343</v>
      </c>
      <c r="F213" s="5">
        <f>ROUND( VLOOKUP(Z213, NPC_Raw_Data!A:L, 7) * VLOOKUP(AA213, NPC_Scaling_Values!A:N, 6) * VLOOKUP(AB213,NPC_Scaling_Values!A:N, 6) ,0)</f>
        <v>264</v>
      </c>
      <c r="G213" s="5">
        <f>ROUND( VLOOKUP(Z213, NPC_Raw_Data!A:L, 8) * VLOOKUP(AA213, NPC_Scaling_Values!A:N, 7) * VLOOKUP(AB213, NPC_Scaling_Values!A:N, 7),0)</f>
        <v>232</v>
      </c>
      <c r="H213" s="5">
        <f>ROUND( VLOOKUP(Z213, NPC_Raw_Data!A:L, 9) * VLOOKUP(AA213, NPC_Scaling_Values!A:N, 8)* VLOOKUP(AB213, NPC_Scaling_Values!A:N, 8) ,0)</f>
        <v>369</v>
      </c>
      <c r="I213" s="5">
        <v>0.0</v>
      </c>
      <c r="J213" s="5">
        <v>-25.0</v>
      </c>
      <c r="K213" s="5">
        <v>25.0</v>
      </c>
      <c r="L213" s="5">
        <f>ROUND( VLOOKUP(Z213, NPC_Raw_Data!A:O, 13),0)</f>
        <v>999</v>
      </c>
      <c r="M213" s="5">
        <f>ROUND( VLOOKUP(Z213, NPC_Raw_Data!A:O, 14),0)</f>
        <v>999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14),0)</f>
        <v>320</v>
      </c>
      <c r="P213" s="2">
        <f>ROUND( VLOOKUP(Z213, NPC_Raw_Data!A:Q, 17) * VLOOKUP(AA213, NPC_Scaling_Values!A:N, 14) * VLOOKUP(AB213, NPC_Scaling_Values!A:N, 14) ,0)</f>
        <v>80</v>
      </c>
      <c r="Q213" s="6">
        <f> VLOOKUP(AA213, NPC_Scaling_Values!A:N, 9) * VLOOKUP(AB213, NPC_Scaling_Values!A:N, 9)</f>
        <v>3.06</v>
      </c>
      <c r="R213" s="1">
        <v>1.0</v>
      </c>
      <c r="S213" s="1">
        <v>-1.0</v>
      </c>
      <c r="T213" s="7" t="b">
        <v>1</v>
      </c>
      <c r="U213" s="7" t="b">
        <v>0</v>
      </c>
      <c r="V213" s="7" t="b">
        <v>0</v>
      </c>
      <c r="Z213" s="1">
        <v>292000.0</v>
      </c>
      <c r="AA213" s="1">
        <v>7007.0</v>
      </c>
      <c r="AB213" s="1">
        <v>7407.0</v>
      </c>
      <c r="AC213" s="8">
        <v>0.0</v>
      </c>
    </row>
    <row r="214">
      <c r="A214" s="9" t="s">
        <v>191</v>
      </c>
      <c r="B214" s="1" t="s">
        <v>48</v>
      </c>
      <c r="C214" s="5">
        <f>ROUND( VLOOKUP(Z214, NPC_Raw_Data!A:D, 4)*VLOOKUP(AA214, NPC_Scaling_Values!A:C, 3)*VLOOKUP(AB214, NPC_Scaling_Values!A:C, 3),0)</f>
        <v>273</v>
      </c>
      <c r="D214" s="5">
        <f>ROUND( VLOOKUP(Z214, NPC_Raw_Data!A:E, 5) * VLOOKUP(AA214, NPC_Scaling_Values!A:D, 4) * VLOOKUP(AB214,NPC_Scaling_Values!A:D, 4) ,0)</f>
        <v>1600</v>
      </c>
      <c r="E214" s="5">
        <f>ROUND( VLOOKUP(Z214, NPC_Raw_Data!A:L, 6) * VLOOKUP(AA214, NPC_Scaling_Values!A:N, 5)* VLOOKUP(AB214, NPC_Scaling_Values!A:N, 5) ,0)</f>
        <v>306</v>
      </c>
      <c r="F214" s="5">
        <f>ROUND( VLOOKUP(Z214, NPC_Raw_Data!A:L, 7) * VLOOKUP(AA214, NPC_Scaling_Values!A:N, 6) * VLOOKUP(AB214,NPC_Scaling_Values!A:N, 6) ,0)</f>
        <v>235</v>
      </c>
      <c r="G214" s="5">
        <f>ROUND( VLOOKUP(Z214, NPC_Raw_Data!A:L, 8) * VLOOKUP(AA214, NPC_Scaling_Values!A:N, 7) * VLOOKUP(AB214, NPC_Scaling_Values!A:N, 7),0)</f>
        <v>208</v>
      </c>
      <c r="H214" s="5">
        <f>ROUND( VLOOKUP(Z214, NPC_Raw_Data!A:L, 9) * VLOOKUP(AA214, NPC_Scaling_Values!A:N, 8)* VLOOKUP(AB214, NPC_Scaling_Values!A:N, 8) ,0)</f>
        <v>322</v>
      </c>
      <c r="I214" s="5">
        <v>0.0</v>
      </c>
      <c r="J214" s="5">
        <v>-30.0</v>
      </c>
      <c r="K214" s="5">
        <v>25.0</v>
      </c>
      <c r="L214" s="5">
        <f>ROUND( VLOOKUP(Z214, NPC_Raw_Data!A:O, 13),0)</f>
        <v>999</v>
      </c>
      <c r="M214" s="5">
        <f>ROUND( VLOOKUP(Z214, NPC_Raw_Data!A:O, 14),0)</f>
        <v>999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14),0)</f>
        <v>200</v>
      </c>
      <c r="P214" s="2">
        <f>ROUND( VLOOKUP(Z214, NPC_Raw_Data!A:Q, 17) * VLOOKUP(AA214, NPC_Scaling_Values!A:N, 14) * VLOOKUP(AB214, NPC_Scaling_Values!A:N, 14) ,0)</f>
        <v>80</v>
      </c>
      <c r="Q214" s="6">
        <f> VLOOKUP(AA214, NPC_Scaling_Values!A:N, 9) * VLOOKUP(AB214, NPC_Scaling_Values!A:N, 9)</f>
        <v>3.06</v>
      </c>
      <c r="R214" s="1">
        <v>1.0</v>
      </c>
      <c r="S214" s="1">
        <v>6.0</v>
      </c>
      <c r="T214" s="7" t="b">
        <v>1</v>
      </c>
      <c r="U214" s="7" t="b">
        <v>0</v>
      </c>
      <c r="V214" s="7" t="b">
        <v>0</v>
      </c>
      <c r="Z214" s="1">
        <v>293000.0</v>
      </c>
      <c r="AA214" s="1">
        <v>7007.0</v>
      </c>
      <c r="AB214" s="1">
        <v>7407.0</v>
      </c>
      <c r="AC214" s="8">
        <v>0.0</v>
      </c>
    </row>
    <row r="215">
      <c r="A215" s="9" t="s">
        <v>191</v>
      </c>
      <c r="B215" s="1" t="s">
        <v>41</v>
      </c>
      <c r="C215" s="5">
        <f>ROUND( VLOOKUP(Z215, NPC_Raw_Data!A:D, 4)*VLOOKUP(AA215, NPC_Scaling_Values!A:C, 3)*VLOOKUP(AB215, NPC_Scaling_Values!A:C, 3),0)</f>
        <v>310</v>
      </c>
      <c r="D215" s="5">
        <f>ROUND( VLOOKUP(Z215, NPC_Raw_Data!A:E, 5) * VLOOKUP(AA215, NPC_Scaling_Values!A:D, 4) * VLOOKUP(AB215,NPC_Scaling_Values!A:D, 4) ,0)</f>
        <v>1600</v>
      </c>
      <c r="E215" s="5">
        <f>ROUND( VLOOKUP(Z215, NPC_Raw_Data!A:L, 6) * VLOOKUP(AA215, NPC_Scaling_Values!A:N, 5)* VLOOKUP(AB215, NPC_Scaling_Values!A:N, 5) ,0)</f>
        <v>345</v>
      </c>
      <c r="F215" s="5">
        <f>ROUND( VLOOKUP(Z215, NPC_Raw_Data!A:L, 7) * VLOOKUP(AA215, NPC_Scaling_Values!A:N, 6) * VLOOKUP(AB215,NPC_Scaling_Values!A:N, 6) ,0)</f>
        <v>264</v>
      </c>
      <c r="G215" s="5">
        <f>ROUND( VLOOKUP(Z215, NPC_Raw_Data!A:L, 8) * VLOOKUP(AA215, NPC_Scaling_Values!A:N, 7) * VLOOKUP(AB215, NPC_Scaling_Values!A:N, 7),0)</f>
        <v>235</v>
      </c>
      <c r="H215" s="5">
        <f>ROUND( VLOOKUP(Z215, NPC_Raw_Data!A:L, 9) * VLOOKUP(AA215, NPC_Scaling_Values!A:N, 8)* VLOOKUP(AB215, NPC_Scaling_Values!A:N, 8) ,0)</f>
        <v>362</v>
      </c>
      <c r="I215" s="5">
        <v>0.0</v>
      </c>
      <c r="J215" s="5">
        <v>-30.0</v>
      </c>
      <c r="K215" s="5">
        <v>25.0</v>
      </c>
      <c r="L215" s="5">
        <f>ROUND( VLOOKUP(Z215, NPC_Raw_Data!A:O, 13),0)</f>
        <v>999</v>
      </c>
      <c r="M215" s="5">
        <f>ROUND( VLOOKUP(Z215, NPC_Raw_Data!A:O, 14),0)</f>
        <v>999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14),0)</f>
        <v>232</v>
      </c>
      <c r="P215" s="2">
        <f>ROUND( VLOOKUP(Z215, NPC_Raw_Data!A:Q, 17) * VLOOKUP(AA215, NPC_Scaling_Values!A:N, 14) * VLOOKUP(AB215, NPC_Scaling_Values!A:N, 14) ,0)</f>
        <v>93</v>
      </c>
      <c r="Q215" s="6">
        <f> VLOOKUP(AA215, NPC_Scaling_Values!A:N, 9) * VLOOKUP(AB215, NPC_Scaling_Values!A:N, 9)</f>
        <v>3.336</v>
      </c>
      <c r="R215" s="1">
        <v>1.0</v>
      </c>
      <c r="S215" s="1">
        <v>-1.0</v>
      </c>
      <c r="T215" s="7" t="b">
        <v>1</v>
      </c>
      <c r="U215" s="7" t="b">
        <v>0</v>
      </c>
      <c r="V215" s="7" t="b">
        <v>0</v>
      </c>
      <c r="Z215" s="1">
        <v>293001.0</v>
      </c>
      <c r="AA215" s="1">
        <v>7014.0</v>
      </c>
      <c r="AB215" s="1">
        <v>7414.0</v>
      </c>
      <c r="AC215" s="8">
        <v>0.0</v>
      </c>
    </row>
    <row r="216">
      <c r="A216" s="9" t="s">
        <v>192</v>
      </c>
      <c r="B216" s="1" t="s">
        <v>41</v>
      </c>
      <c r="C216" s="5">
        <f>ROUND( VLOOKUP(Z216, NPC_Raw_Data!A:D, 4)*VLOOKUP(AA216, NPC_Scaling_Values!A:C, 3)*VLOOKUP(AB216, NPC_Scaling_Values!A:C, 3),0)</f>
        <v>310</v>
      </c>
      <c r="D216" s="5">
        <f>ROUND( VLOOKUP(Z216, NPC_Raw_Data!A:E, 5) * VLOOKUP(AA216, NPC_Scaling_Values!A:D, 4) * VLOOKUP(AB216,NPC_Scaling_Values!A:D, 4) ,0)</f>
        <v>1600</v>
      </c>
      <c r="E216" s="5">
        <f>ROUND( VLOOKUP(Z216, NPC_Raw_Data!A:L, 6) * VLOOKUP(AA216, NPC_Scaling_Values!A:N, 5)* VLOOKUP(AB216, NPC_Scaling_Values!A:N, 5) ,0)</f>
        <v>345</v>
      </c>
      <c r="F216" s="5">
        <f>ROUND( VLOOKUP(Z216, NPC_Raw_Data!A:L, 7) * VLOOKUP(AA216, NPC_Scaling_Values!A:N, 6) * VLOOKUP(AB216,NPC_Scaling_Values!A:N, 6) ,0)</f>
        <v>264</v>
      </c>
      <c r="G216" s="5">
        <f>ROUND( VLOOKUP(Z216, NPC_Raw_Data!A:L, 8) * VLOOKUP(AA216, NPC_Scaling_Values!A:N, 7) * VLOOKUP(AB216, NPC_Scaling_Values!A:N, 7),0)</f>
        <v>235</v>
      </c>
      <c r="H216" s="5">
        <f>ROUND( VLOOKUP(Z216, NPC_Raw_Data!A:L, 9) * VLOOKUP(AA216, NPC_Scaling_Values!A:N, 8)* VLOOKUP(AB216, NPC_Scaling_Values!A:N, 8) ,0)</f>
        <v>362</v>
      </c>
      <c r="I216" s="5">
        <v>0.0</v>
      </c>
      <c r="J216" s="5">
        <v>-30.0</v>
      </c>
      <c r="K216" s="5">
        <v>25.0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14),0)</f>
        <v>232</v>
      </c>
      <c r="P216" s="2">
        <f>ROUND( VLOOKUP(Z216, NPC_Raw_Data!A:Q, 17) * VLOOKUP(AA216, NPC_Scaling_Values!A:N, 14) * VLOOKUP(AB216, NPC_Scaling_Values!A:N, 14) ,0)</f>
        <v>93</v>
      </c>
      <c r="Q216" s="6">
        <f> VLOOKUP(AA216, NPC_Scaling_Values!A:N, 9) * VLOOKUP(AB216, NPC_Scaling_Values!A:N, 9)</f>
        <v>3.336</v>
      </c>
      <c r="R216" s="1">
        <v>1.0</v>
      </c>
      <c r="S216" s="1">
        <v>-1.0</v>
      </c>
      <c r="T216" s="7" t="b">
        <v>1</v>
      </c>
      <c r="U216" s="7" t="b">
        <v>0</v>
      </c>
      <c r="V216" s="7" t="b">
        <v>0</v>
      </c>
      <c r="Z216" s="1">
        <v>293002.0</v>
      </c>
      <c r="AA216" s="1">
        <v>7014.0</v>
      </c>
      <c r="AB216" s="1">
        <v>7414.0</v>
      </c>
      <c r="AC216" s="10">
        <v>7100.0</v>
      </c>
    </row>
    <row r="217">
      <c r="A217" s="9" t="s">
        <v>192</v>
      </c>
      <c r="B217" s="1" t="s">
        <v>48</v>
      </c>
      <c r="C217" s="5">
        <f>ROUND( VLOOKUP(Z217, NPC_Raw_Data!A:D, 4)*VLOOKUP(AA217, NPC_Scaling_Values!A:C, 3)*VLOOKUP(AB217, NPC_Scaling_Values!A:C, 3),0)</f>
        <v>273</v>
      </c>
      <c r="D217" s="5">
        <f>ROUND( VLOOKUP(Z217, NPC_Raw_Data!A:E, 5) * VLOOKUP(AA217, NPC_Scaling_Values!A:D, 4) * VLOOKUP(AB217,NPC_Scaling_Values!A:D, 4) ,0)</f>
        <v>1600</v>
      </c>
      <c r="E217" s="5">
        <f>ROUND( VLOOKUP(Z217, NPC_Raw_Data!A:L, 6) * VLOOKUP(AA217, NPC_Scaling_Values!A:N, 5)* VLOOKUP(AB217, NPC_Scaling_Values!A:N, 5) ,0)</f>
        <v>306</v>
      </c>
      <c r="F217" s="5">
        <f>ROUND( VLOOKUP(Z217, NPC_Raw_Data!A:L, 7) * VLOOKUP(AA217, NPC_Scaling_Values!A:N, 6) * VLOOKUP(AB217,NPC_Scaling_Values!A:N, 6) ,0)</f>
        <v>235</v>
      </c>
      <c r="G217" s="5">
        <f>ROUND( VLOOKUP(Z217, NPC_Raw_Data!A:L, 8) * VLOOKUP(AA217, NPC_Scaling_Values!A:N, 7) * VLOOKUP(AB217, NPC_Scaling_Values!A:N, 7),0)</f>
        <v>208</v>
      </c>
      <c r="H217" s="5">
        <f>ROUND( VLOOKUP(Z217, NPC_Raw_Data!A:L, 9) * VLOOKUP(AA217, NPC_Scaling_Values!A:N, 8)* VLOOKUP(AB217, NPC_Scaling_Values!A:N, 8) ,0)</f>
        <v>322</v>
      </c>
      <c r="I217" s="5">
        <v>0.0</v>
      </c>
      <c r="J217" s="5">
        <v>-30.0</v>
      </c>
      <c r="K217" s="5">
        <v>25.0</v>
      </c>
      <c r="L217" s="5">
        <f>ROUND( VLOOKUP(Z217, NPC_Raw_Data!A:O, 13),0)</f>
        <v>999</v>
      </c>
      <c r="M217" s="5">
        <f>ROUND( VLOOKUP(Z217, NPC_Raw_Data!A:O, 14),0)</f>
        <v>999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14),0)</f>
        <v>200</v>
      </c>
      <c r="P217" s="2">
        <f>ROUND( VLOOKUP(Z217, NPC_Raw_Data!A:Q, 17) * VLOOKUP(AA217, NPC_Scaling_Values!A:N, 14) * VLOOKUP(AB217, NPC_Scaling_Values!A:N, 14) ,0)</f>
        <v>80</v>
      </c>
      <c r="Q217" s="6">
        <f> VLOOKUP(AA217, NPC_Scaling_Values!A:N, 9) * VLOOKUP(AB217, NPC_Scaling_Values!A:N, 9)</f>
        <v>3.06</v>
      </c>
      <c r="R217" s="1">
        <v>1.0</v>
      </c>
      <c r="S217" s="1">
        <v>10.0</v>
      </c>
      <c r="T217" s="7" t="b">
        <v>1</v>
      </c>
      <c r="U217" s="7" t="b">
        <v>0</v>
      </c>
      <c r="V217" s="7" t="b">
        <v>0</v>
      </c>
      <c r="Z217" s="1">
        <v>293003.0</v>
      </c>
      <c r="AA217" s="1">
        <v>7007.0</v>
      </c>
      <c r="AB217" s="1">
        <v>7407.0</v>
      </c>
      <c r="AC217" s="10">
        <v>7100.0</v>
      </c>
    </row>
    <row r="218">
      <c r="A218" s="2" t="s">
        <v>163</v>
      </c>
      <c r="B218" s="1" t="s">
        <v>164</v>
      </c>
      <c r="C218" s="5">
        <f>ROUND( VLOOKUP(Z218, NPC_Raw_Data!A:D, 4)*VLOOKUP(AA218, NPC_Scaling_Values!A:C, 3)*VLOOKUP(AB218, NPC_Scaling_Values!A:C, 3),0)</f>
        <v>57</v>
      </c>
      <c r="D218" s="5">
        <f>ROUND( VLOOKUP(Z218, NPC_Raw_Data!A:E, 5) * VLOOKUP(AA218, NPC_Scaling_Values!A:D, 4) * VLOOKUP(AB218,NPC_Scaling_Values!A:D, 4) ,0)</f>
        <v>200</v>
      </c>
      <c r="E218" s="5">
        <f>ROUND( VLOOKUP(Z218, NPC_Raw_Data!A:L, 6) * VLOOKUP(AA218, NPC_Scaling_Values!A:N, 5)* VLOOKUP(AB218, NPC_Scaling_Values!A:N, 5) ,0)</f>
        <v>216</v>
      </c>
      <c r="F218" s="5">
        <f>ROUND( VLOOKUP(Z218, NPC_Raw_Data!A:L, 7) * VLOOKUP(AA218, NPC_Scaling_Values!A:N, 6) * VLOOKUP(AB218,NPC_Scaling_Values!A:N, 6) ,0)</f>
        <v>168</v>
      </c>
      <c r="G218" s="5">
        <f>ROUND( VLOOKUP(Z218, NPC_Raw_Data!A:L, 8) * VLOOKUP(AA218, NPC_Scaling_Values!A:N, 7) * VLOOKUP(AB218, NPC_Scaling_Values!A:N, 7),0)</f>
        <v>148</v>
      </c>
      <c r="H218" s="5">
        <f>ROUND( VLOOKUP(Z218, NPC_Raw_Data!A:L, 9) * VLOOKUP(AA218, NPC_Scaling_Values!A:N, 8)* VLOOKUP(AB218, NPC_Scaling_Values!A:N, 8) ,0)</f>
        <v>273</v>
      </c>
      <c r="I218" s="5">
        <v>0.0</v>
      </c>
      <c r="J218" s="5">
        <v>-30.0</v>
      </c>
      <c r="K218" s="5">
        <v>25.0</v>
      </c>
      <c r="L218" s="5">
        <f>ROUND( VLOOKUP(Z218, NPC_Raw_Data!A:O, 13),0)</f>
        <v>999</v>
      </c>
      <c r="M218" s="5">
        <f>ROUND( VLOOKUP(Z218, NPC_Raw_Data!A:O, 14),0)</f>
        <v>999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14),0)</f>
        <v>218</v>
      </c>
      <c r="P218" s="2">
        <f>ROUND( VLOOKUP(Z218, NPC_Raw_Data!A:Q, 17) * VLOOKUP(AA218, NPC_Scaling_Values!A:N, 14) * VLOOKUP(AB218, NPC_Scaling_Values!A:N, 14) ,0)</f>
        <v>87</v>
      </c>
      <c r="Q218" s="6">
        <f> VLOOKUP(AA218, NPC_Scaling_Values!A:N, 9) * VLOOKUP(AB218, NPC_Scaling_Values!A:N, 9)</f>
        <v>3.212</v>
      </c>
      <c r="R218" s="1">
        <v>1.0</v>
      </c>
      <c r="S218" s="1">
        <v>-1.0</v>
      </c>
      <c r="T218" s="7" t="b">
        <v>1</v>
      </c>
      <c r="U218" s="7" t="b">
        <v>0</v>
      </c>
      <c r="V218" s="7" t="b">
        <v>0</v>
      </c>
      <c r="Z218" s="1">
        <v>294000.0</v>
      </c>
      <c r="AA218" s="1">
        <v>7012.0</v>
      </c>
      <c r="AB218" s="1">
        <v>7412.0</v>
      </c>
      <c r="AC218" s="8">
        <v>0.0</v>
      </c>
    </row>
    <row r="219">
      <c r="A219" s="2" t="s">
        <v>265</v>
      </c>
      <c r="B219" s="1" t="s">
        <v>164</v>
      </c>
      <c r="C219" s="5">
        <f>ROUND( VLOOKUP(Z219, NPC_Raw_Data!A:D, 4)*VLOOKUP(AA219, NPC_Scaling_Values!A:C, 3)*VLOOKUP(AB219, NPC_Scaling_Values!A:C, 3),0)</f>
        <v>732</v>
      </c>
      <c r="D219" s="5">
        <f>ROUND( VLOOKUP(Z219, NPC_Raw_Data!A:E, 5) * VLOOKUP(AA219, NPC_Scaling_Values!A:D, 4) * VLOOKUP(AB219,NPC_Scaling_Values!A:D, 4) ,0)</f>
        <v>3000</v>
      </c>
      <c r="E219" s="5">
        <f>ROUND( VLOOKUP(Z219, NPC_Raw_Data!A:L, 6) * VLOOKUP(AA219, NPC_Scaling_Values!A:N, 5)* VLOOKUP(AB219, NPC_Scaling_Values!A:N, 5) ,0)</f>
        <v>352</v>
      </c>
      <c r="F219" s="5">
        <f>ROUND( VLOOKUP(Z219, NPC_Raw_Data!A:L, 7) * VLOOKUP(AA219, NPC_Scaling_Values!A:N, 6) * VLOOKUP(AB219,NPC_Scaling_Values!A:N, 6) ,0)</f>
        <v>270</v>
      </c>
      <c r="G219" s="5">
        <f>ROUND( VLOOKUP(Z219, NPC_Raw_Data!A:L, 8) * VLOOKUP(AA219, NPC_Scaling_Values!A:N, 7) * VLOOKUP(AB219, NPC_Scaling_Values!A:N, 7),0)</f>
        <v>238</v>
      </c>
      <c r="H219" s="5">
        <f>ROUND( VLOOKUP(Z219, NPC_Raw_Data!A:L, 9) * VLOOKUP(AA219, NPC_Scaling_Values!A:N, 8)* VLOOKUP(AB219, NPC_Scaling_Values!A:N, 8) ,0)</f>
        <v>409</v>
      </c>
      <c r="I219" s="5">
        <v>0.0</v>
      </c>
      <c r="J219" s="5">
        <v>-30.0</v>
      </c>
      <c r="K219" s="5">
        <v>25.0</v>
      </c>
      <c r="L219" s="5">
        <f>ROUND( VLOOKUP(Z219, NPC_Raw_Data!A:O, 13),0)</f>
        <v>999</v>
      </c>
      <c r="M219" s="5">
        <f>ROUND( VLOOKUP(Z219, NPC_Raw_Data!A:O, 14),0)</f>
        <v>999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14),0)</f>
        <v>218</v>
      </c>
      <c r="P219" s="2">
        <f>ROUND( VLOOKUP(Z219, NPC_Raw_Data!A:Q, 17) * VLOOKUP(AA219, NPC_Scaling_Values!A:N, 14) * VLOOKUP(AB219, NPC_Scaling_Values!A:N, 14) ,0)</f>
        <v>87</v>
      </c>
      <c r="Q219" s="6">
        <f> VLOOKUP(AA219, NPC_Scaling_Values!A:N, 9) * VLOOKUP(AB219, NPC_Scaling_Values!A:N, 9)</f>
        <v>3.212</v>
      </c>
      <c r="R219" s="1">
        <v>1.0</v>
      </c>
      <c r="S219" s="1">
        <v>-1.0</v>
      </c>
      <c r="T219" s="7" t="b">
        <v>1</v>
      </c>
      <c r="U219" s="7" t="b">
        <v>0</v>
      </c>
      <c r="V219" s="7" t="b">
        <v>0</v>
      </c>
      <c r="Z219" s="1">
        <v>295000.0</v>
      </c>
      <c r="AA219" s="1">
        <v>7012.0</v>
      </c>
      <c r="AB219" s="1">
        <v>7412.0</v>
      </c>
      <c r="AC219" s="8">
        <v>0.0</v>
      </c>
    </row>
    <row r="220">
      <c r="A220" s="2" t="s">
        <v>266</v>
      </c>
      <c r="B220" s="1" t="s">
        <v>164</v>
      </c>
      <c r="C220" s="5">
        <f>ROUND( VLOOKUP(Z220, NPC_Raw_Data!A:D, 4)*VLOOKUP(AA220, NPC_Scaling_Values!A:C, 3)*VLOOKUP(AB220, NPC_Scaling_Values!A:C, 3),0)</f>
        <v>732</v>
      </c>
      <c r="D220" s="5">
        <f>ROUND( VLOOKUP(Z220, NPC_Raw_Data!A:E, 5) * VLOOKUP(AA220, NPC_Scaling_Values!A:D, 4) * VLOOKUP(AB220,NPC_Scaling_Values!A:D, 4) ,0)</f>
        <v>3000</v>
      </c>
      <c r="E220" s="5">
        <f>ROUND( VLOOKUP(Z220, NPC_Raw_Data!A:L, 6) * VLOOKUP(AA220, NPC_Scaling_Values!A:N, 5)* VLOOKUP(AB220, NPC_Scaling_Values!A:N, 5) ,0)</f>
        <v>352</v>
      </c>
      <c r="F220" s="5">
        <f>ROUND( VLOOKUP(Z220, NPC_Raw_Data!A:L, 7) * VLOOKUP(AA220, NPC_Scaling_Values!A:N, 6) * VLOOKUP(AB220,NPC_Scaling_Values!A:N, 6) ,0)</f>
        <v>270</v>
      </c>
      <c r="G220" s="5">
        <f>ROUND( VLOOKUP(Z220, NPC_Raw_Data!A:L, 8) * VLOOKUP(AA220, NPC_Scaling_Values!A:N, 7) * VLOOKUP(AB220, NPC_Scaling_Values!A:N, 7),0)</f>
        <v>238</v>
      </c>
      <c r="H220" s="5">
        <f>ROUND( VLOOKUP(Z220, NPC_Raw_Data!A:L, 9) * VLOOKUP(AA220, NPC_Scaling_Values!A:N, 8)* VLOOKUP(AB220, NPC_Scaling_Values!A:N, 8) ,0)</f>
        <v>409</v>
      </c>
      <c r="I220" s="5">
        <v>0.0</v>
      </c>
      <c r="J220" s="5">
        <v>-30.0</v>
      </c>
      <c r="K220" s="5">
        <v>25.0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14),0)</f>
        <v>218</v>
      </c>
      <c r="P220" s="2">
        <f>ROUND( VLOOKUP(Z220, NPC_Raw_Data!A:Q, 17) * VLOOKUP(AA220, NPC_Scaling_Values!A:N, 14) * VLOOKUP(AB220, NPC_Scaling_Values!A:N, 14) ,0)</f>
        <v>87</v>
      </c>
      <c r="Q220" s="6">
        <f> VLOOKUP(AA220, NPC_Scaling_Values!A:N, 9) * VLOOKUP(AB220, NPC_Scaling_Values!A:N, 9)</f>
        <v>3.212</v>
      </c>
      <c r="R220" s="1">
        <v>1.0</v>
      </c>
      <c r="S220" s="1">
        <v>-1.0</v>
      </c>
      <c r="T220" s="7" t="b">
        <v>1</v>
      </c>
      <c r="U220" s="7" t="b">
        <v>0</v>
      </c>
      <c r="V220" s="7" t="b">
        <v>0</v>
      </c>
      <c r="Z220" s="1">
        <v>295001.0</v>
      </c>
      <c r="AA220" s="1">
        <v>7012.0</v>
      </c>
      <c r="AB220" s="1">
        <v>7412.0</v>
      </c>
      <c r="AC220" s="10">
        <v>7100.0</v>
      </c>
    </row>
    <row r="221">
      <c r="A221" s="2" t="s">
        <v>279</v>
      </c>
      <c r="B221" s="1" t="s">
        <v>164</v>
      </c>
      <c r="C221" s="5">
        <f>ROUND( VLOOKUP(Z221, NPC_Raw_Data!A:D, 4)*VLOOKUP(AA221, NPC_Scaling_Values!A:C, 3)*VLOOKUP(AB221, NPC_Scaling_Values!A:C, 3),0)</f>
        <v>479</v>
      </c>
      <c r="D221" s="5">
        <f>ROUND( VLOOKUP(Z221, NPC_Raw_Data!A:E, 5) * VLOOKUP(AA221, NPC_Scaling_Values!A:D, 4) * VLOOKUP(AB221,NPC_Scaling_Values!A:D, 4) ,0)</f>
        <v>500</v>
      </c>
      <c r="E221" s="5">
        <f>ROUND( VLOOKUP(Z221, NPC_Raw_Data!A:L, 6) * VLOOKUP(AA221, NPC_Scaling_Values!A:N, 5)* VLOOKUP(AB221, NPC_Scaling_Values!A:N, 5) ,0)</f>
        <v>386</v>
      </c>
      <c r="F221" s="5">
        <f>ROUND( VLOOKUP(Z221, NPC_Raw_Data!A:L, 7) * VLOOKUP(AA221, NPC_Scaling_Values!A:N, 6) * VLOOKUP(AB221,NPC_Scaling_Values!A:N, 6) ,0)</f>
        <v>298</v>
      </c>
      <c r="G221" s="5">
        <f>ROUND( VLOOKUP(Z221, NPC_Raw_Data!A:L, 8) * VLOOKUP(AA221, NPC_Scaling_Values!A:N, 7) * VLOOKUP(AB221, NPC_Scaling_Values!A:N, 7),0)</f>
        <v>261</v>
      </c>
      <c r="H221" s="5">
        <f>ROUND( VLOOKUP(Z221, NPC_Raw_Data!A:L, 9) * VLOOKUP(AA221, NPC_Scaling_Values!A:N, 8)* VLOOKUP(AB221, NPC_Scaling_Values!A:N, 8) ,0)</f>
        <v>426</v>
      </c>
      <c r="I221" s="5">
        <v>0.0</v>
      </c>
      <c r="J221" s="5">
        <v>-30.0</v>
      </c>
      <c r="K221" s="5">
        <v>25.0</v>
      </c>
      <c r="L221" s="5">
        <f>ROUND( VLOOKUP(Z221, NPC_Raw_Data!A:O, 13),0)</f>
        <v>999</v>
      </c>
      <c r="M221" s="5">
        <f>ROUND( VLOOKUP(Z221, NPC_Raw_Data!A:O, 14),0)</f>
        <v>999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14),0)</f>
        <v>218</v>
      </c>
      <c r="P221" s="2">
        <f>ROUND( VLOOKUP(Z221, NPC_Raw_Data!A:Q, 17) * VLOOKUP(AA221, NPC_Scaling_Values!A:N, 14) * VLOOKUP(AB221, NPC_Scaling_Values!A:N, 14) ,0)</f>
        <v>87</v>
      </c>
      <c r="Q221" s="6">
        <f> VLOOKUP(AA221, NPC_Scaling_Values!A:N, 9) * VLOOKUP(AB221, NPC_Scaling_Values!A:N, 9)</f>
        <v>3.212</v>
      </c>
      <c r="R221" s="1">
        <v>1.0</v>
      </c>
      <c r="S221" s="1">
        <v>-1.0</v>
      </c>
      <c r="T221" s="7" t="b">
        <v>1</v>
      </c>
      <c r="U221" s="7" t="b">
        <v>0</v>
      </c>
      <c r="V221" s="7" t="b">
        <v>0</v>
      </c>
      <c r="Z221" s="1">
        <v>296000.0</v>
      </c>
      <c r="AA221" s="1">
        <v>7012.0</v>
      </c>
      <c r="AB221" s="1">
        <v>7412.0</v>
      </c>
      <c r="AC221" s="8">
        <v>0.0</v>
      </c>
    </row>
    <row r="222">
      <c r="A222" s="2" t="s">
        <v>52</v>
      </c>
      <c r="B222" s="1" t="s">
        <v>53</v>
      </c>
      <c r="C222" s="5">
        <f>ROUND( VLOOKUP(Z222, NPC_Raw_Data!A:D, 4)*VLOOKUP(AA222, NPC_Scaling_Values!A:C, 3)*VLOOKUP(AB222, NPC_Scaling_Values!A:C, 3),0)</f>
        <v>97</v>
      </c>
      <c r="D222" s="5">
        <f>ROUND( VLOOKUP(Z222, NPC_Raw_Data!A:E, 5) * VLOOKUP(AA222, NPC_Scaling_Values!A:D, 4) * VLOOKUP(AB222,NPC_Scaling_Values!A:D, 4) ,0)</f>
        <v>90</v>
      </c>
      <c r="E222" s="5">
        <f>ROUND( VLOOKUP(Z222, NPC_Raw_Data!A:L, 6) * VLOOKUP(AA222, NPC_Scaling_Values!A:N, 5)* VLOOKUP(AB222, NPC_Scaling_Values!A:N, 5) ,0)</f>
        <v>85</v>
      </c>
      <c r="F222" s="5">
        <f>ROUND( VLOOKUP(Z222, NPC_Raw_Data!A:L, 7) * VLOOKUP(AA222, NPC_Scaling_Values!A:N, 6) * VLOOKUP(AB222,NPC_Scaling_Values!A:N, 6) ,0)</f>
        <v>64</v>
      </c>
      <c r="G222" s="5">
        <f>ROUND( VLOOKUP(Z222, NPC_Raw_Data!A:L, 8) * VLOOKUP(AA222, NPC_Scaling_Values!A:N, 7) * VLOOKUP(AB222, NPC_Scaling_Values!A:N, 7),0)</f>
        <v>59</v>
      </c>
      <c r="H222" s="5">
        <f>ROUND( VLOOKUP(Z222, NPC_Raw_Data!A:L, 9) * VLOOKUP(AA222, NPC_Scaling_Values!A:N, 8)* VLOOKUP(AB222, NPC_Scaling_Values!A:N, 8) ,0)</f>
        <v>64</v>
      </c>
      <c r="I222" s="5">
        <v>0.0</v>
      </c>
      <c r="J222" s="5">
        <v>0.0</v>
      </c>
      <c r="K222" s="5">
        <v>0.0</v>
      </c>
      <c r="L222" s="5">
        <f>ROUND( VLOOKUP(Z222, NPC_Raw_Data!A:O, 13),0)</f>
        <v>360</v>
      </c>
      <c r="M222" s="5">
        <f>ROUND( VLOOKUP(Z222, NPC_Raw_Data!A:O, 14),0)</f>
        <v>360</v>
      </c>
      <c r="N222" s="5">
        <f>ROUND( VLOOKUP(Z222, NPC_Raw_Data!A:O, 15),0)</f>
        <v>100</v>
      </c>
      <c r="O222" s="5">
        <f>ROUND( VLOOKUP(Z222, NPC_Raw_Data!A:Q, 16) * VLOOKUP(AA222, NPC_Scaling_Values!A:N, 14)* VLOOKUP(AB222, NPC_Scaling_Values!A:N, 14),0)</f>
        <v>200</v>
      </c>
      <c r="P222" s="2">
        <f>ROUND( VLOOKUP(Z222, NPC_Raw_Data!A:Q, 17) * VLOOKUP(AA222, NPC_Scaling_Values!A:N, 14) * VLOOKUP(AB222, NPC_Scaling_Values!A:N, 14) ,0)</f>
        <v>80</v>
      </c>
      <c r="Q222" s="6">
        <f> VLOOKUP(AA222, NPC_Scaling_Values!A:N, 9) * VLOOKUP(AB222, NPC_Scaling_Values!A:N, 9)</f>
        <v>3.06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309000.0</v>
      </c>
      <c r="AA222" s="1">
        <v>7008.0</v>
      </c>
      <c r="AB222" s="1">
        <v>7408.0</v>
      </c>
      <c r="AC222" s="8">
        <v>0.0</v>
      </c>
    </row>
    <row r="223">
      <c r="A223" s="1" t="s">
        <v>312</v>
      </c>
      <c r="B223" s="1" t="s">
        <v>35</v>
      </c>
      <c r="C223" s="5">
        <f>ROUND( VLOOKUP(Z223, NPC_Raw_Data!A:D, 4)*VLOOKUP(AA223, NPC_Scaling_Values!A:C, 3)*VLOOKUP(AB223, NPC_Scaling_Values!A:C, 3),0)</f>
        <v>348</v>
      </c>
      <c r="D223" s="5">
        <f>ROUND( VLOOKUP(Z223, NPC_Raw_Data!A:E, 5) * VLOOKUP(AA223, NPC_Scaling_Values!A:D, 4) * VLOOKUP(AB223,NPC_Scaling_Values!A:D, 4) ,0)</f>
        <v>500</v>
      </c>
      <c r="E223" s="5">
        <f>ROUND( VLOOKUP(Z223, NPC_Raw_Data!A:L, 6) * VLOOKUP(AA223, NPC_Scaling_Values!A:N, 5)* VLOOKUP(AB223, NPC_Scaling_Values!A:N, 5) ,0)</f>
        <v>2309</v>
      </c>
      <c r="F223" s="5">
        <f>ROUND( VLOOKUP(Z223, NPC_Raw_Data!A:L, 7) * VLOOKUP(AA223, NPC_Scaling_Values!A:N, 6) * VLOOKUP(AB223,NPC_Scaling_Values!A:N, 6) ,0)</f>
        <v>751</v>
      </c>
      <c r="G223" s="5">
        <f>ROUND( VLOOKUP(Z223, NPC_Raw_Data!A:L, 8) * VLOOKUP(AA223, NPC_Scaling_Values!A:N, 7) * VLOOKUP(AB223, NPC_Scaling_Values!A:N, 7),0)</f>
        <v>116</v>
      </c>
      <c r="H223" s="5">
        <f>ROUND( VLOOKUP(Z223, NPC_Raw_Data!A:L, 9) * VLOOKUP(AA223, NPC_Scaling_Values!A:N, 8)* VLOOKUP(AB223, NPC_Scaling_Values!A:N, 8) ,0)</f>
        <v>751</v>
      </c>
      <c r="I223" s="5">
        <v>0.0</v>
      </c>
      <c r="J223" s="5">
        <v>0.0</v>
      </c>
      <c r="K223" s="5">
        <v>0.0</v>
      </c>
      <c r="L223" s="5">
        <f>ROUND( VLOOKUP(Z223, NPC_Raw_Data!A:O, 13),0)</f>
        <v>999</v>
      </c>
      <c r="M223" s="5">
        <f>ROUND( VLOOKUP(Z223, NPC_Raw_Data!A:O, 14),0)</f>
        <v>999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14),0)</f>
        <v>205</v>
      </c>
      <c r="P223" s="2">
        <f>ROUND( VLOOKUP(Z223, NPC_Raw_Data!A:Q, 17) * VLOOKUP(AA223, NPC_Scaling_Values!A:N, 14) * VLOOKUP(AB223, NPC_Scaling_Values!A:N, 14) ,0)</f>
        <v>82</v>
      </c>
      <c r="Q223" s="6">
        <f> VLOOKUP(AA223, NPC_Scaling_Values!A:N, 9) * VLOOKUP(AB223, NPC_Scaling_Values!A:N, 9)</f>
        <v>2.98375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320000.0</v>
      </c>
      <c r="AA223" s="1">
        <v>7004.0</v>
      </c>
      <c r="AB223" s="1">
        <v>7404.0</v>
      </c>
      <c r="AC223" s="8">
        <v>0.0</v>
      </c>
    </row>
    <row r="224">
      <c r="A224" s="2" t="s">
        <v>119</v>
      </c>
      <c r="B224" s="1" t="s">
        <v>53</v>
      </c>
      <c r="C224" s="5">
        <f>ROUND( VLOOKUP(Z224, NPC_Raw_Data!A:D, 4)*VLOOKUP(AA224, NPC_Scaling_Values!A:C, 3)*VLOOKUP(AB224, NPC_Scaling_Values!A:C, 3),0)</f>
        <v>249</v>
      </c>
      <c r="D224" s="5">
        <f>ROUND( VLOOKUP(Z224, NPC_Raw_Data!A:E, 5) * VLOOKUP(AA224, NPC_Scaling_Values!A:D, 4) * VLOOKUP(AB224,NPC_Scaling_Values!A:D, 4) ,0)</f>
        <v>0</v>
      </c>
      <c r="E224" s="5">
        <f>ROUND( VLOOKUP(Z224, NPC_Raw_Data!A:L, 6) * VLOOKUP(AA224, NPC_Scaling_Values!A:N, 5)* VLOOKUP(AB224, NPC_Scaling_Values!A:N, 5) ,0)</f>
        <v>181</v>
      </c>
      <c r="F224" s="5">
        <f>ROUND( VLOOKUP(Z224, NPC_Raw_Data!A:L, 7) * VLOOKUP(AA224, NPC_Scaling_Values!A:N, 6) * VLOOKUP(AB224,NPC_Scaling_Values!A:N, 6) ,0)</f>
        <v>136</v>
      </c>
      <c r="G224" s="5">
        <f>ROUND( VLOOKUP(Z224, NPC_Raw_Data!A:L, 8) * VLOOKUP(AA224, NPC_Scaling_Values!A:N, 7) * VLOOKUP(AB224, NPC_Scaling_Values!A:N, 7),0)</f>
        <v>181</v>
      </c>
      <c r="H224" s="5">
        <f>ROUND( VLOOKUP(Z224, NPC_Raw_Data!A:L, 9) * VLOOKUP(AA224, NPC_Scaling_Values!A:N, 8)* VLOOKUP(AB224, NPC_Scaling_Values!A:N, 8) ,0)</f>
        <v>136</v>
      </c>
      <c r="I224" s="5">
        <v>-25.0</v>
      </c>
      <c r="J224" s="5">
        <v>0.0</v>
      </c>
      <c r="K224" s="5">
        <v>0.0</v>
      </c>
      <c r="L224" s="5">
        <f>ROUND( VLOOKUP(Z224, NPC_Raw_Data!A:O, 13),0)</f>
        <v>103</v>
      </c>
      <c r="M224" s="5">
        <f>ROUND( VLOOKUP(Z224, NPC_Raw_Data!A:O, 14),0)</f>
        <v>103</v>
      </c>
      <c r="N224" s="5">
        <f>ROUND( VLOOKUP(Z224, NPC_Raw_Data!A:O, 15),0)</f>
        <v>103</v>
      </c>
      <c r="O224" s="5">
        <f>ROUND( VLOOKUP(Z224, NPC_Raw_Data!A:Q, 16) * VLOOKUP(AA224, NPC_Scaling_Values!A:N, 14)* VLOOKUP(AB224, NPC_Scaling_Values!A:N, 14),0)</f>
        <v>200</v>
      </c>
      <c r="P224" s="2">
        <f>ROUND( VLOOKUP(Z224, NPC_Raw_Data!A:Q, 17) * VLOOKUP(AA224, NPC_Scaling_Values!A:N, 14) * VLOOKUP(AB224, NPC_Scaling_Values!A:N, 14) ,0)</f>
        <v>80</v>
      </c>
      <c r="Q224" s="6">
        <f> VLOOKUP(AA224, NPC_Scaling_Values!A:N, 9) * VLOOKUP(AB224, NPC_Scaling_Values!A:N, 9)</f>
        <v>3.06</v>
      </c>
      <c r="R224" s="1">
        <v>1.5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321000.0</v>
      </c>
      <c r="AA224" s="1">
        <v>7008.0</v>
      </c>
      <c r="AB224" s="1">
        <v>7408.0</v>
      </c>
      <c r="AC224" s="8">
        <v>0.0</v>
      </c>
    </row>
    <row r="225">
      <c r="A225" s="2" t="s">
        <v>120</v>
      </c>
      <c r="B225" s="1" t="s">
        <v>53</v>
      </c>
      <c r="C225" s="5">
        <f>ROUND( VLOOKUP(Z225, NPC_Raw_Data!A:D, 4)*VLOOKUP(AA225, NPC_Scaling_Values!A:C, 3)*VLOOKUP(AB225, NPC_Scaling_Values!A:C, 3),0)</f>
        <v>532</v>
      </c>
      <c r="D225" s="5">
        <f>ROUND( VLOOKUP(Z225, NPC_Raw_Data!A:E, 5) * VLOOKUP(AA225, NPC_Scaling_Values!A:D, 4) * VLOOKUP(AB225,NPC_Scaling_Values!A:D, 4) ,0)</f>
        <v>0</v>
      </c>
      <c r="E225" s="5">
        <f>ROUND( VLOOKUP(Z225, NPC_Raw_Data!A:L, 6) * VLOOKUP(AA225, NPC_Scaling_Values!A:N, 5)* VLOOKUP(AB225, NPC_Scaling_Values!A:N, 5) ,0)</f>
        <v>181</v>
      </c>
      <c r="F225" s="5">
        <f>ROUND( VLOOKUP(Z225, NPC_Raw_Data!A:L, 7) * VLOOKUP(AA225, NPC_Scaling_Values!A:N, 6) * VLOOKUP(AB225,NPC_Scaling_Values!A:N, 6) ,0)</f>
        <v>136</v>
      </c>
      <c r="G225" s="5">
        <f>ROUND( VLOOKUP(Z225, NPC_Raw_Data!A:L, 8) * VLOOKUP(AA225, NPC_Scaling_Values!A:N, 7) * VLOOKUP(AB225, NPC_Scaling_Values!A:N, 7),0)</f>
        <v>181</v>
      </c>
      <c r="H225" s="5">
        <f>ROUND( VLOOKUP(Z225, NPC_Raw_Data!A:L, 9) * VLOOKUP(AA225, NPC_Scaling_Values!A:N, 8)* VLOOKUP(AB225, NPC_Scaling_Values!A:N, 8) ,0)</f>
        <v>136</v>
      </c>
      <c r="I225" s="5">
        <v>-25.0</v>
      </c>
      <c r="J225" s="5">
        <v>0.0</v>
      </c>
      <c r="K225" s="5">
        <v>0.0</v>
      </c>
      <c r="L225" s="5">
        <f>ROUND( VLOOKUP(Z225, NPC_Raw_Data!A:O, 13),0)</f>
        <v>103</v>
      </c>
      <c r="M225" s="5">
        <f>ROUND( VLOOKUP(Z225, NPC_Raw_Data!A:O, 14),0)</f>
        <v>103</v>
      </c>
      <c r="N225" s="5">
        <f>ROUND( VLOOKUP(Z225, NPC_Raw_Data!A:O, 15),0)</f>
        <v>103</v>
      </c>
      <c r="O225" s="5">
        <f>ROUND( VLOOKUP(Z225, NPC_Raw_Data!A:Q, 16) * VLOOKUP(AA225, NPC_Scaling_Values!A:N, 14)* VLOOKUP(AB225, NPC_Scaling_Values!A:N, 14),0)</f>
        <v>200</v>
      </c>
      <c r="P225" s="2">
        <f>ROUND( VLOOKUP(Z225, NPC_Raw_Data!A:Q, 17) * VLOOKUP(AA225, NPC_Scaling_Values!A:N, 14) * VLOOKUP(AB225, NPC_Scaling_Values!A:N, 14) ,0)</f>
        <v>80</v>
      </c>
      <c r="Q225" s="6">
        <f> VLOOKUP(AA225, NPC_Scaling_Values!A:N, 9) * VLOOKUP(AB225, NPC_Scaling_Values!A:N, 9)</f>
        <v>3.06</v>
      </c>
      <c r="R225" s="1">
        <v>1.5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321001.0</v>
      </c>
      <c r="AA225" s="1">
        <v>7008.0</v>
      </c>
      <c r="AB225" s="1">
        <v>7408.0</v>
      </c>
      <c r="AC225" s="8">
        <v>0.0</v>
      </c>
    </row>
    <row r="226">
      <c r="A226" s="1" t="s">
        <v>133</v>
      </c>
      <c r="B226" s="1" t="s">
        <v>53</v>
      </c>
      <c r="C226" s="5">
        <f>ROUND( VLOOKUP(Z226, NPC_Raw_Data!A:D, 4)*VLOOKUP(AA226, NPC_Scaling_Values!A:C, 3)*VLOOKUP(AB226, NPC_Scaling_Values!A:C, 3),0)</f>
        <v>131</v>
      </c>
      <c r="D226" s="5">
        <f>ROUND( VLOOKUP(Z226, NPC_Raw_Data!A:E, 5) * VLOOKUP(AA226, NPC_Scaling_Values!A:D, 4) * VLOOKUP(AB226,NPC_Scaling_Values!A:D, 4) ,0)</f>
        <v>45</v>
      </c>
      <c r="E226" s="5">
        <f>ROUND( VLOOKUP(Z226, NPC_Raw_Data!A:L, 6) * VLOOKUP(AA226, NPC_Scaling_Values!A:N, 5)* VLOOKUP(AB226, NPC_Scaling_Values!A:N, 5) ,0)</f>
        <v>197</v>
      </c>
      <c r="F226" s="5">
        <f>ROUND( VLOOKUP(Z226, NPC_Raw_Data!A:L, 7) * VLOOKUP(AA226, NPC_Scaling_Values!A:N, 6) * VLOOKUP(AB226,NPC_Scaling_Values!A:N, 6) ,0)</f>
        <v>149</v>
      </c>
      <c r="G226" s="5">
        <f>ROUND( VLOOKUP(Z226, NPC_Raw_Data!A:L, 8) * VLOOKUP(AA226, NPC_Scaling_Values!A:N, 7) * VLOOKUP(AB226, NPC_Scaling_Values!A:N, 7),0)</f>
        <v>197</v>
      </c>
      <c r="H226" s="5">
        <f>ROUND( VLOOKUP(Z226, NPC_Raw_Data!A:L, 9) * VLOOKUP(AA226, NPC_Scaling_Values!A:N, 8)* VLOOKUP(AB226, NPC_Scaling_Values!A:N, 8) ,0)</f>
        <v>149</v>
      </c>
      <c r="I226" s="5">
        <v>0.0</v>
      </c>
      <c r="J226" s="5">
        <v>0.0</v>
      </c>
      <c r="K226" s="5">
        <v>0.0</v>
      </c>
      <c r="L226" s="5">
        <f>ROUND( VLOOKUP(Z226, NPC_Raw_Data!A:O, 13),0)</f>
        <v>94</v>
      </c>
      <c r="M226" s="5">
        <f>ROUND( VLOOKUP(Z226, NPC_Raw_Data!A:O, 14),0)</f>
        <v>94</v>
      </c>
      <c r="N226" s="5">
        <f>ROUND( VLOOKUP(Z226, NPC_Raw_Data!A:O, 15),0)</f>
        <v>94</v>
      </c>
      <c r="O226" s="5">
        <f>ROUND( VLOOKUP(Z226, NPC_Raw_Data!A:Q, 16) * VLOOKUP(AA226, NPC_Scaling_Values!A:N, 14)* VLOOKUP(AB226, NPC_Scaling_Values!A:N, 14),0)</f>
        <v>200</v>
      </c>
      <c r="P226" s="2">
        <f>ROUND( VLOOKUP(Z226, NPC_Raw_Data!A:Q, 17) * VLOOKUP(AA226, NPC_Scaling_Values!A:N, 14) * VLOOKUP(AB226, NPC_Scaling_Values!A:N, 14) ,0)</f>
        <v>80</v>
      </c>
      <c r="Q226" s="6">
        <f> VLOOKUP(AA226, NPC_Scaling_Values!A:N, 9) * VLOOKUP(AB226, NPC_Scaling_Values!A:N, 9)</f>
        <v>3.06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322000.0</v>
      </c>
      <c r="AA226" s="1">
        <v>7008.0</v>
      </c>
      <c r="AB226" s="1">
        <v>7408.0</v>
      </c>
      <c r="AC226" s="8">
        <v>0.0</v>
      </c>
    </row>
    <row r="227">
      <c r="A227" s="1" t="s">
        <v>146</v>
      </c>
      <c r="B227" s="1" t="s">
        <v>101</v>
      </c>
      <c r="C227" s="5">
        <f>ROUND( VLOOKUP(Z227, NPC_Raw_Data!A:D, 4)*VLOOKUP(AA227, NPC_Scaling_Values!A:C, 3)*VLOOKUP(AB227, NPC_Scaling_Values!A:C, 3),0)</f>
        <v>3449</v>
      </c>
      <c r="D227" s="5">
        <f>ROUND( VLOOKUP(Z227, NPC_Raw_Data!A:E, 5) * VLOOKUP(AA227, NPC_Scaling_Values!A:D, 4) * VLOOKUP(AB227,NPC_Scaling_Values!A:D, 4) ,0)</f>
        <v>40000</v>
      </c>
      <c r="E227" s="5">
        <f>ROUND( VLOOKUP(Z227, NPC_Raw_Data!A:L, 6) * VLOOKUP(AA227, NPC_Scaling_Values!A:N, 5)* VLOOKUP(AB227, NPC_Scaling_Values!A:N, 5) ,0)</f>
        <v>264</v>
      </c>
      <c r="F227" s="5">
        <f>ROUND( VLOOKUP(Z227, NPC_Raw_Data!A:L, 7) * VLOOKUP(AA227, NPC_Scaling_Values!A:N, 6) * VLOOKUP(AB227,NPC_Scaling_Values!A:N, 6) ,0)</f>
        <v>332</v>
      </c>
      <c r="G227" s="5">
        <f>ROUND( VLOOKUP(Z227, NPC_Raw_Data!A:L, 8) * VLOOKUP(AA227, NPC_Scaling_Values!A:N, 7) * VLOOKUP(AB227, NPC_Scaling_Values!A:N, 7),0)</f>
        <v>158</v>
      </c>
      <c r="H227" s="5">
        <f>ROUND( VLOOKUP(Z227, NPC_Raw_Data!A:L, 9) * VLOOKUP(AA227, NPC_Scaling_Values!A:N, 8)* VLOOKUP(AB227, NPC_Scaling_Values!A:N, 8) ,0)</f>
        <v>213</v>
      </c>
      <c r="I227" s="5">
        <v>0.0</v>
      </c>
      <c r="J227" s="5">
        <v>0.0</v>
      </c>
      <c r="K227" s="5">
        <v>0.0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14),0)</f>
        <v>202</v>
      </c>
      <c r="P227" s="2">
        <f>ROUND( VLOOKUP(Z227, NPC_Raw_Data!A:Q, 17) * VLOOKUP(AA227, NPC_Scaling_Values!A:N, 14) * VLOOKUP(AB227, NPC_Scaling_Values!A:N, 14) ,0)</f>
        <v>81</v>
      </c>
      <c r="Q227" s="6">
        <f> VLOOKUP(AA227, NPC_Scaling_Values!A:N, 9) * VLOOKUP(AB227, NPC_Scaling_Values!A:N, 9)</f>
        <v>3.06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323000.0</v>
      </c>
      <c r="AA227" s="1">
        <v>7005.0</v>
      </c>
      <c r="AB227" s="1">
        <v>7405.0</v>
      </c>
      <c r="AC227" s="8">
        <v>0.0</v>
      </c>
    </row>
    <row r="228">
      <c r="A228" s="1" t="s">
        <v>246</v>
      </c>
      <c r="B228" s="1" t="s">
        <v>30</v>
      </c>
      <c r="C228" s="5">
        <f>ROUND( VLOOKUP(Z228, NPC_Raw_Data!A:D, 4)*VLOOKUP(AA228, NPC_Scaling_Values!A:C, 3)*VLOOKUP(AB228, NPC_Scaling_Values!A:C, 3),0)</f>
        <v>1970</v>
      </c>
      <c r="D228" s="5">
        <f>ROUND( VLOOKUP(Z228, NPC_Raw_Data!A:E, 5) * VLOOKUP(AA228, NPC_Scaling_Values!A:D, 4) * VLOOKUP(AB228,NPC_Scaling_Values!A:D, 4) ,0)</f>
        <v>800</v>
      </c>
      <c r="E228" s="5">
        <f>ROUND( VLOOKUP(Z228, NPC_Raw_Data!A:L, 6) * VLOOKUP(AA228, NPC_Scaling_Values!A:N, 5)* VLOOKUP(AB228, NPC_Scaling_Values!A:N, 5) ,0)</f>
        <v>303</v>
      </c>
      <c r="F228" s="5">
        <f>ROUND( VLOOKUP(Z228, NPC_Raw_Data!A:L, 7) * VLOOKUP(AA228, NPC_Scaling_Values!A:N, 6) * VLOOKUP(AB228,NPC_Scaling_Values!A:N, 6) ,0)</f>
        <v>380</v>
      </c>
      <c r="G228" s="5">
        <f>ROUND( VLOOKUP(Z228, NPC_Raw_Data!A:L, 8) * VLOOKUP(AA228, NPC_Scaling_Values!A:N, 7) * VLOOKUP(AB228, NPC_Scaling_Values!A:N, 7),0)</f>
        <v>181</v>
      </c>
      <c r="H228" s="5">
        <f>ROUND( VLOOKUP(Z228, NPC_Raw_Data!A:L, 9) * VLOOKUP(AA228, NPC_Scaling_Values!A:N, 8)* VLOOKUP(AB228, NPC_Scaling_Values!A:N, 8) ,0)</f>
        <v>244</v>
      </c>
      <c r="I228" s="5">
        <v>0.0</v>
      </c>
      <c r="J228" s="5">
        <v>0.0</v>
      </c>
      <c r="K228" s="5">
        <v>0.0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14),0)</f>
        <v>232</v>
      </c>
      <c r="P228" s="2">
        <f>ROUND( VLOOKUP(Z228, NPC_Raw_Data!A:Q, 17) * VLOOKUP(AA228, NPC_Scaling_Values!A:N, 14) * VLOOKUP(AB228, NPC_Scaling_Values!A:N, 14) ,0)</f>
        <v>93</v>
      </c>
      <c r="Q228" s="6">
        <f> VLOOKUP(AA228, NPC_Scaling_Values!A:N, 9) * VLOOKUP(AB228, NPC_Scaling_Values!A:N, 9)</f>
        <v>3.336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323001.0</v>
      </c>
      <c r="AA228" s="1">
        <v>7014.0</v>
      </c>
      <c r="AB228" s="1">
        <v>7414.0</v>
      </c>
      <c r="AC228" s="8">
        <v>0.0</v>
      </c>
    </row>
    <row r="229">
      <c r="A229" s="9" t="s">
        <v>174</v>
      </c>
      <c r="B229" s="1" t="s">
        <v>46</v>
      </c>
      <c r="C229" s="5">
        <f>ROUND( VLOOKUP(Z229, NPC_Raw_Data!A:D, 4)*VLOOKUP(AA229, NPC_Scaling_Values!A:C, 3)*VLOOKUP(AB229, NPC_Scaling_Values!A:C, 3),0)</f>
        <v>1021</v>
      </c>
      <c r="D229" s="5">
        <f>ROUND( VLOOKUP(Z229, NPC_Raw_Data!A:E, 5) * VLOOKUP(AA229, NPC_Scaling_Values!A:D, 4) * VLOOKUP(AB229,NPC_Scaling_Values!A:D, 4) ,0)</f>
        <v>2000</v>
      </c>
      <c r="E229" s="5">
        <f>ROUND( VLOOKUP(Z229, NPC_Raw_Data!A:L, 6) * VLOOKUP(AA229, NPC_Scaling_Values!A:N, 5)* VLOOKUP(AB229, NPC_Scaling_Values!A:N, 5) ,0)</f>
        <v>217</v>
      </c>
      <c r="F229" s="5">
        <f>ROUND( VLOOKUP(Z229, NPC_Raw_Data!A:L, 7) * VLOOKUP(AA229, NPC_Scaling_Values!A:N, 6) * VLOOKUP(AB229,NPC_Scaling_Values!A:N, 6) ,0)</f>
        <v>140</v>
      </c>
      <c r="G229" s="5">
        <f>ROUND( VLOOKUP(Z229, NPC_Raw_Data!A:L, 8) * VLOOKUP(AA229, NPC_Scaling_Values!A:N, 7) * VLOOKUP(AB229, NPC_Scaling_Values!A:N, 7),0)</f>
        <v>217</v>
      </c>
      <c r="H229" s="5">
        <f>ROUND( VLOOKUP(Z229, NPC_Raw_Data!A:L, 9) * VLOOKUP(AA229, NPC_Scaling_Values!A:N, 8)* VLOOKUP(AB229, NPC_Scaling_Values!A:N, 8) ,0)</f>
        <v>172</v>
      </c>
      <c r="I229" s="5">
        <v>-25.0</v>
      </c>
      <c r="J229" s="5">
        <v>25.0</v>
      </c>
      <c r="K229" s="5">
        <v>0.0</v>
      </c>
      <c r="L229" s="5">
        <f>ROUND( VLOOKUP(Z229, NPC_Raw_Data!A:O, 13),0)</f>
        <v>203</v>
      </c>
      <c r="M229" s="5">
        <f>ROUND( VLOOKUP(Z229, NPC_Raw_Data!A:O, 14),0)</f>
        <v>203</v>
      </c>
      <c r="N229" s="5">
        <f>ROUND( VLOOKUP(Z229, NPC_Raw_Data!A:O, 15),0)</f>
        <v>86</v>
      </c>
      <c r="O229" s="5">
        <f>ROUND( VLOOKUP(Z229, NPC_Raw_Data!A:Q, 16) * VLOOKUP(AA229, NPC_Scaling_Values!A:N, 14)* VLOOKUP(AB229, NPC_Scaling_Values!A:N, 14),0)</f>
        <v>232</v>
      </c>
      <c r="P229" s="2">
        <f>ROUND( VLOOKUP(Z229, NPC_Raw_Data!A:Q, 17) * VLOOKUP(AA229, NPC_Scaling_Values!A:N, 14) * VLOOKUP(AB229, NPC_Scaling_Values!A:N, 14) ,0)</f>
        <v>93</v>
      </c>
      <c r="Q229" s="6">
        <f> VLOOKUP(AA229, NPC_Scaling_Values!A:N, 9) * VLOOKUP(AB229, NPC_Scaling_Values!A:N, 9)</f>
        <v>3.336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324000.0</v>
      </c>
      <c r="AA229" s="1">
        <v>7014.0</v>
      </c>
      <c r="AB229" s="1">
        <v>7414.0</v>
      </c>
      <c r="AC229" s="8">
        <v>0.0</v>
      </c>
    </row>
    <row r="230">
      <c r="A230" s="9" t="s">
        <v>175</v>
      </c>
      <c r="B230" s="1" t="s">
        <v>46</v>
      </c>
      <c r="C230" s="5">
        <f>ROUND( VLOOKUP(Z230, NPC_Raw_Data!A:D, 4)*VLOOKUP(AA230, NPC_Scaling_Values!A:C, 3)*VLOOKUP(AB230, NPC_Scaling_Values!A:C, 3),0)</f>
        <v>1021</v>
      </c>
      <c r="D230" s="5">
        <f>ROUND( VLOOKUP(Z230, NPC_Raw_Data!A:E, 5) * VLOOKUP(AA230, NPC_Scaling_Values!A:D, 4) * VLOOKUP(AB230,NPC_Scaling_Values!A:D, 4) ,0)</f>
        <v>2000</v>
      </c>
      <c r="E230" s="5">
        <f>ROUND( VLOOKUP(Z230, NPC_Raw_Data!A:L, 6) * VLOOKUP(AA230, NPC_Scaling_Values!A:N, 5)* VLOOKUP(AB230, NPC_Scaling_Values!A:N, 5) ,0)</f>
        <v>217</v>
      </c>
      <c r="F230" s="5">
        <f>ROUND( VLOOKUP(Z230, NPC_Raw_Data!A:L, 7) * VLOOKUP(AA230, NPC_Scaling_Values!A:N, 6) * VLOOKUP(AB230,NPC_Scaling_Values!A:N, 6) ,0)</f>
        <v>140</v>
      </c>
      <c r="G230" s="5">
        <f>ROUND( VLOOKUP(Z230, NPC_Raw_Data!A:L, 8) * VLOOKUP(AA230, NPC_Scaling_Values!A:N, 7) * VLOOKUP(AB230, NPC_Scaling_Values!A:N, 7),0)</f>
        <v>217</v>
      </c>
      <c r="H230" s="5">
        <f>ROUND( VLOOKUP(Z230, NPC_Raw_Data!A:L, 9) * VLOOKUP(AA230, NPC_Scaling_Values!A:N, 8)* VLOOKUP(AB230, NPC_Scaling_Values!A:N, 8) ,0)</f>
        <v>172</v>
      </c>
      <c r="I230" s="5">
        <v>-25.0</v>
      </c>
      <c r="J230" s="5">
        <v>25.0</v>
      </c>
      <c r="K230" s="5">
        <v>0.0</v>
      </c>
      <c r="L230" s="5">
        <f>ROUND( VLOOKUP(Z230, NPC_Raw_Data!A:O, 13),0)</f>
        <v>203</v>
      </c>
      <c r="M230" s="5">
        <f>ROUND( VLOOKUP(Z230, NPC_Raw_Data!A:O, 14),0)</f>
        <v>203</v>
      </c>
      <c r="N230" s="5">
        <f>ROUND( VLOOKUP(Z230, NPC_Raw_Data!A:O, 15),0)</f>
        <v>86</v>
      </c>
      <c r="O230" s="5">
        <f>ROUND( VLOOKUP(Z230, NPC_Raw_Data!A:Q, 16) * VLOOKUP(AA230, NPC_Scaling_Values!A:N, 14)* VLOOKUP(AB230, NPC_Scaling_Values!A:N, 14),0)</f>
        <v>232</v>
      </c>
      <c r="P230" s="2">
        <f>ROUND( VLOOKUP(Z230, NPC_Raw_Data!A:Q, 17) * VLOOKUP(AA230, NPC_Scaling_Values!A:N, 14) * VLOOKUP(AB230, NPC_Scaling_Values!A:N, 14) ,0)</f>
        <v>93</v>
      </c>
      <c r="Q230" s="6">
        <f> VLOOKUP(AA230, NPC_Scaling_Values!A:N, 9) * VLOOKUP(AB230, NPC_Scaling_Values!A:N, 9)</f>
        <v>3.336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324001.0</v>
      </c>
      <c r="AA230" s="1">
        <v>7014.0</v>
      </c>
      <c r="AB230" s="1">
        <v>7414.0</v>
      </c>
      <c r="AC230" s="10">
        <v>7100.0</v>
      </c>
    </row>
    <row r="231">
      <c r="A231" s="2" t="s">
        <v>298</v>
      </c>
      <c r="B231" s="1" t="s">
        <v>30</v>
      </c>
      <c r="C231" s="5">
        <f>ROUND( VLOOKUP(Z231, NPC_Raw_Data!A:D, 4)*VLOOKUP(AA231, NPC_Scaling_Values!A:C, 3)*VLOOKUP(AB231, NPC_Scaling_Values!A:C, 3),0)</f>
        <v>1162</v>
      </c>
      <c r="D231" s="5">
        <f>ROUND( VLOOKUP(Z231, NPC_Raw_Data!A:E, 5) * VLOOKUP(AA231, NPC_Scaling_Values!A:D, 4) * VLOOKUP(AB231,NPC_Scaling_Values!A:D, 4) ,0)</f>
        <v>2000</v>
      </c>
      <c r="E231" s="5">
        <f>ROUND( VLOOKUP(Z231, NPC_Raw_Data!A:L, 6) * VLOOKUP(AA231, NPC_Scaling_Values!A:N, 5)* VLOOKUP(AB231, NPC_Scaling_Values!A:N, 5) ,0)</f>
        <v>416</v>
      </c>
      <c r="F231" s="5">
        <f>ROUND( VLOOKUP(Z231, NPC_Raw_Data!A:L, 7) * VLOOKUP(AA231, NPC_Scaling_Values!A:N, 6) * VLOOKUP(AB231,NPC_Scaling_Values!A:N, 6) ,0)</f>
        <v>374</v>
      </c>
      <c r="G231" s="5">
        <f>ROUND( VLOOKUP(Z231, NPC_Raw_Data!A:L, 8) * VLOOKUP(AA231, NPC_Scaling_Values!A:N, 7) * VLOOKUP(AB231, NPC_Scaling_Values!A:N, 7),0)</f>
        <v>291</v>
      </c>
      <c r="H231" s="5">
        <f>ROUND( VLOOKUP(Z231, NPC_Raw_Data!A:L, 9) * VLOOKUP(AA231, NPC_Scaling_Values!A:N, 8)* VLOOKUP(AB231, NPC_Scaling_Values!A:N, 8) ,0)</f>
        <v>333</v>
      </c>
      <c r="I231" s="5">
        <v>25.0</v>
      </c>
      <c r="J231" s="5">
        <v>-50.0</v>
      </c>
      <c r="K231" s="5">
        <v>0.0</v>
      </c>
      <c r="L231" s="5">
        <f>ROUND( VLOOKUP(Z231, NPC_Raw_Data!A:O, 13),0)</f>
        <v>78</v>
      </c>
      <c r="M231" s="5">
        <f>ROUND( VLOOKUP(Z231, NPC_Raw_Data!A:O, 14),0)</f>
        <v>78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14),0)</f>
        <v>232</v>
      </c>
      <c r="P231" s="2">
        <f>ROUND( VLOOKUP(Z231, NPC_Raw_Data!A:Q, 17) * VLOOKUP(AA231, NPC_Scaling_Values!A:N, 14) * VLOOKUP(AB231, NPC_Scaling_Values!A:N, 14) ,0)</f>
        <v>93</v>
      </c>
      <c r="Q231" s="6">
        <f> VLOOKUP(AA231, NPC_Scaling_Values!A:N, 9) * VLOOKUP(AB231, NPC_Scaling_Values!A:N, 9)</f>
        <v>3.336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325000.0</v>
      </c>
      <c r="AA231" s="1">
        <v>7014.0</v>
      </c>
      <c r="AB231" s="1">
        <v>7414.0</v>
      </c>
      <c r="AC231" s="8">
        <v>0.0</v>
      </c>
    </row>
    <row r="232">
      <c r="A232" s="9" t="s">
        <v>299</v>
      </c>
      <c r="B232" s="1" t="s">
        <v>37</v>
      </c>
      <c r="C232" s="5">
        <f>ROUND( VLOOKUP(Z232, NPC_Raw_Data!A:D, 4)*VLOOKUP(AA232, NPC_Scaling_Values!A:C, 3)*VLOOKUP(AB232, NPC_Scaling_Values!A:C, 3),0)</f>
        <v>1358</v>
      </c>
      <c r="D232" s="5">
        <f>ROUND( VLOOKUP(Z232, NPC_Raw_Data!A:E, 5) * VLOOKUP(AA232, NPC_Scaling_Values!A:D, 4) * VLOOKUP(AB232,NPC_Scaling_Values!A:D, 4) ,0)</f>
        <v>400</v>
      </c>
      <c r="E232" s="5">
        <f>ROUND( VLOOKUP(Z232, NPC_Raw_Data!A:L, 6) * VLOOKUP(AA232, NPC_Scaling_Values!A:N, 5)* VLOOKUP(AB232, NPC_Scaling_Values!A:N, 5) ,0)</f>
        <v>416</v>
      </c>
      <c r="F232" s="5">
        <f>ROUND( VLOOKUP(Z232, NPC_Raw_Data!A:L, 7) * VLOOKUP(AA232, NPC_Scaling_Values!A:N, 6) * VLOOKUP(AB232,NPC_Scaling_Values!A:N, 6) ,0)</f>
        <v>374</v>
      </c>
      <c r="G232" s="5">
        <f>ROUND( VLOOKUP(Z232, NPC_Raw_Data!A:L, 8) * VLOOKUP(AA232, NPC_Scaling_Values!A:N, 7) * VLOOKUP(AB232, NPC_Scaling_Values!A:N, 7),0)</f>
        <v>291</v>
      </c>
      <c r="H232" s="5">
        <f>ROUND( VLOOKUP(Z232, NPC_Raw_Data!A:L, 9) * VLOOKUP(AA232, NPC_Scaling_Values!A:N, 8)* VLOOKUP(AB232, NPC_Scaling_Values!A:N, 8) ,0)</f>
        <v>333</v>
      </c>
      <c r="I232" s="5">
        <v>25.0</v>
      </c>
      <c r="J232" s="5">
        <v>-50.0</v>
      </c>
      <c r="K232" s="5">
        <v>0.0</v>
      </c>
      <c r="L232" s="5">
        <f>ROUND( VLOOKUP(Z232, NPC_Raw_Data!A:O, 13),0)</f>
        <v>78</v>
      </c>
      <c r="M232" s="5">
        <f>ROUND( VLOOKUP(Z232, NPC_Raw_Data!A:O, 14),0)</f>
        <v>78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14),0)</f>
        <v>232</v>
      </c>
      <c r="P232" s="2">
        <f>ROUND( VLOOKUP(Z232, NPC_Raw_Data!A:Q, 17) * VLOOKUP(AA232, NPC_Scaling_Values!A:N, 14) * VLOOKUP(AB232, NPC_Scaling_Values!A:N, 14) ,0)</f>
        <v>93</v>
      </c>
      <c r="Q232" s="6">
        <f> VLOOKUP(AA232, NPC_Scaling_Values!A:N, 9) * VLOOKUP(AB232, NPC_Scaling_Values!A:N, 9)</f>
        <v>3.336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325001.0</v>
      </c>
      <c r="AA232" s="1">
        <v>7014.0</v>
      </c>
      <c r="AB232" s="1">
        <v>7414.0</v>
      </c>
      <c r="AC232" s="8">
        <v>0.0</v>
      </c>
    </row>
    <row r="233">
      <c r="A233" s="1" t="s">
        <v>102</v>
      </c>
      <c r="B233" s="1" t="s">
        <v>35</v>
      </c>
      <c r="C233" s="5">
        <f>ROUND( VLOOKUP(Z233, NPC_Raw_Data!A:D, 4)*VLOOKUP(AA233, NPC_Scaling_Values!A:C, 3)*VLOOKUP(AB233, NPC_Scaling_Values!A:C, 3),0)</f>
        <v>287</v>
      </c>
      <c r="D233" s="5">
        <f>ROUND( VLOOKUP(Z233, NPC_Raw_Data!A:E, 5) * VLOOKUP(AA233, NPC_Scaling_Values!A:D, 4) * VLOOKUP(AB233,NPC_Scaling_Values!A:D, 4) ,0)</f>
        <v>1000</v>
      </c>
      <c r="E233" s="5">
        <f>ROUND( VLOOKUP(Z233, NPC_Raw_Data!A:L, 6) * VLOOKUP(AA233, NPC_Scaling_Values!A:N, 5)* VLOOKUP(AB233, NPC_Scaling_Values!A:N, 5) ,0)</f>
        <v>213</v>
      </c>
      <c r="F233" s="5">
        <f>ROUND( VLOOKUP(Z233, NPC_Raw_Data!A:L, 7) * VLOOKUP(AA233, NPC_Scaling_Values!A:N, 6) * VLOOKUP(AB233,NPC_Scaling_Values!A:N, 6) ,0)</f>
        <v>170</v>
      </c>
      <c r="G233" s="5">
        <f>ROUND( VLOOKUP(Z233, NPC_Raw_Data!A:L, 8) * VLOOKUP(AA233, NPC_Scaling_Values!A:N, 7) * VLOOKUP(AB233, NPC_Scaling_Values!A:N, 7),0)</f>
        <v>129</v>
      </c>
      <c r="H233" s="5">
        <f>ROUND( VLOOKUP(Z233, NPC_Raw_Data!A:L, 9) * VLOOKUP(AA233, NPC_Scaling_Values!A:N, 8)* VLOOKUP(AB233, NPC_Scaling_Values!A:N, 8) ,0)</f>
        <v>159</v>
      </c>
      <c r="I233" s="5">
        <v>0.0</v>
      </c>
      <c r="J233" s="5">
        <v>0.0</v>
      </c>
      <c r="K233" s="5">
        <v>0.0</v>
      </c>
      <c r="L233" s="5">
        <f>ROUND( VLOOKUP(Z233, NPC_Raw_Data!A:O, 13),0)</f>
        <v>111</v>
      </c>
      <c r="M233" s="5">
        <f>ROUND( VLOOKUP(Z233, NPC_Raw_Data!A:O, 14),0)</f>
        <v>111</v>
      </c>
      <c r="N233" s="5">
        <f>ROUND( VLOOKUP(Z233, NPC_Raw_Data!A:O, 15),0)</f>
        <v>93</v>
      </c>
      <c r="O233" s="5">
        <f>ROUND( VLOOKUP(Z233, NPC_Raw_Data!A:Q, 16) * VLOOKUP(AA233, NPC_Scaling_Values!A:N, 14)* VLOOKUP(AB233, NPC_Scaling_Values!A:N, 14),0)</f>
        <v>205</v>
      </c>
      <c r="P233" s="2">
        <f>ROUND( VLOOKUP(Z233, NPC_Raw_Data!A:Q, 17) * VLOOKUP(AA233, NPC_Scaling_Values!A:N, 14) * VLOOKUP(AB233, NPC_Scaling_Values!A:N, 14) ,0)</f>
        <v>82</v>
      </c>
      <c r="Q233" s="6">
        <f> VLOOKUP(AA233, NPC_Scaling_Values!A:N, 9) * VLOOKUP(AB233, NPC_Scaling_Values!A:N, 9)</f>
        <v>2.98375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327000.0</v>
      </c>
      <c r="AA233" s="1">
        <v>7004.0</v>
      </c>
      <c r="AB233" s="1">
        <v>7404.0</v>
      </c>
      <c r="AC233" s="8">
        <v>0.0</v>
      </c>
    </row>
    <row r="234">
      <c r="A234" s="1" t="s">
        <v>102</v>
      </c>
      <c r="B234" s="1" t="s">
        <v>37</v>
      </c>
      <c r="C234" s="5">
        <f>ROUND( VLOOKUP(Z234, NPC_Raw_Data!A:D, 4)*VLOOKUP(AA234, NPC_Scaling_Values!A:C, 3)*VLOOKUP(AB234, NPC_Scaling_Values!A:C, 3),0)</f>
        <v>317</v>
      </c>
      <c r="D234" s="5">
        <f>ROUND( VLOOKUP(Z234, NPC_Raw_Data!A:E, 5) * VLOOKUP(AA234, NPC_Scaling_Values!A:D, 4) * VLOOKUP(AB234,NPC_Scaling_Values!A:D, 4) ,0)</f>
        <v>800</v>
      </c>
      <c r="E234" s="5">
        <f>ROUND( VLOOKUP(Z234, NPC_Raw_Data!A:L, 6) * VLOOKUP(AA234, NPC_Scaling_Values!A:N, 5)* VLOOKUP(AB234, NPC_Scaling_Values!A:N, 5) ,0)</f>
        <v>236</v>
      </c>
      <c r="F234" s="5">
        <f>ROUND( VLOOKUP(Z234, NPC_Raw_Data!A:L, 7) * VLOOKUP(AA234, NPC_Scaling_Values!A:N, 6) * VLOOKUP(AB234,NPC_Scaling_Values!A:N, 6) ,0)</f>
        <v>187</v>
      </c>
      <c r="G234" s="5">
        <f>ROUND( VLOOKUP(Z234, NPC_Raw_Data!A:L, 8) * VLOOKUP(AA234, NPC_Scaling_Values!A:N, 7) * VLOOKUP(AB234, NPC_Scaling_Values!A:N, 7),0)</f>
        <v>142</v>
      </c>
      <c r="H234" s="5">
        <f>ROUND( VLOOKUP(Z234, NPC_Raw_Data!A:L, 9) * VLOOKUP(AA234, NPC_Scaling_Values!A:N, 8)* VLOOKUP(AB234, NPC_Scaling_Values!A:N, 8) ,0)</f>
        <v>176</v>
      </c>
      <c r="I234" s="5">
        <v>0.0</v>
      </c>
      <c r="J234" s="5">
        <v>0.0</v>
      </c>
      <c r="K234" s="5">
        <v>0.0</v>
      </c>
      <c r="L234" s="5">
        <f>ROUND( VLOOKUP(Z234, NPC_Raw_Data!A:O, 13),0)</f>
        <v>111</v>
      </c>
      <c r="M234" s="5">
        <f>ROUND( VLOOKUP(Z234, NPC_Raw_Data!A:O, 14),0)</f>
        <v>111</v>
      </c>
      <c r="N234" s="5">
        <f>ROUND( VLOOKUP(Z234, NPC_Raw_Data!A:O, 15),0)</f>
        <v>93</v>
      </c>
      <c r="O234" s="5">
        <f>ROUND( VLOOKUP(Z234, NPC_Raw_Data!A:Q, 16) * VLOOKUP(AA234, NPC_Scaling_Values!A:N, 14)* VLOOKUP(AB234, NPC_Scaling_Values!A:N, 14),0)</f>
        <v>218</v>
      </c>
      <c r="P234" s="2">
        <f>ROUND( VLOOKUP(Z234, NPC_Raw_Data!A:Q, 17) * VLOOKUP(AA234, NPC_Scaling_Values!A:N, 14) * VLOOKUP(AB234, NPC_Scaling_Values!A:N, 14) ,0)</f>
        <v>87</v>
      </c>
      <c r="Q234" s="6">
        <f> VLOOKUP(AA234, NPC_Scaling_Values!A:N, 9) * VLOOKUP(AB234, NPC_Scaling_Values!A:N, 9)</f>
        <v>3.212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327001.0</v>
      </c>
      <c r="AA234" s="1">
        <v>7012.0</v>
      </c>
      <c r="AB234" s="1">
        <v>7412.0</v>
      </c>
      <c r="AC234" s="8">
        <v>0.0</v>
      </c>
    </row>
    <row r="235">
      <c r="A235" s="9" t="s">
        <v>145</v>
      </c>
      <c r="B235" s="1" t="s">
        <v>37</v>
      </c>
      <c r="C235" s="5">
        <f>ROUND( VLOOKUP(Z235, NPC_Raw_Data!A:D, 4)*VLOOKUP(AA235, NPC_Scaling_Values!A:C, 3)*VLOOKUP(AB235, NPC_Scaling_Values!A:C, 3),0)</f>
        <v>219</v>
      </c>
      <c r="D235" s="5">
        <f>ROUND( VLOOKUP(Z235, NPC_Raw_Data!A:E, 5) * VLOOKUP(AA235, NPC_Scaling_Values!A:D, 4) * VLOOKUP(AB235,NPC_Scaling_Values!A:D, 4) ,0)</f>
        <v>2</v>
      </c>
      <c r="E235" s="5">
        <f>ROUND( VLOOKUP(Z235, NPC_Raw_Data!A:L, 6) * VLOOKUP(AA235, NPC_Scaling_Values!A:N, 5)* VLOOKUP(AB235, NPC_Scaling_Values!A:N, 5) ,0)</f>
        <v>522</v>
      </c>
      <c r="F235" s="5">
        <f>ROUND( VLOOKUP(Z235, NPC_Raw_Data!A:L, 7) * VLOOKUP(AA235, NPC_Scaling_Values!A:N, 6) * VLOOKUP(AB235,NPC_Scaling_Values!A:N, 6) ,0)</f>
        <v>460</v>
      </c>
      <c r="G235" s="5">
        <f>ROUND( VLOOKUP(Z235, NPC_Raw_Data!A:L, 8) * VLOOKUP(AA235, NPC_Scaling_Values!A:N, 7) * VLOOKUP(AB235, NPC_Scaling_Values!A:N, 7),0)</f>
        <v>432</v>
      </c>
      <c r="H235" s="5">
        <f>ROUND( VLOOKUP(Z235, NPC_Raw_Data!A:L, 9) * VLOOKUP(AA235, NPC_Scaling_Values!A:N, 8)* VLOOKUP(AB235, NPC_Scaling_Values!A:N, 8) ,0)</f>
        <v>460</v>
      </c>
      <c r="I235" s="5">
        <v>25.0</v>
      </c>
      <c r="J235" s="5">
        <v>0.0</v>
      </c>
      <c r="K235" s="5">
        <v>0.0</v>
      </c>
      <c r="L235" s="5">
        <f>ROUND( VLOOKUP(Z235, NPC_Raw_Data!A:O, 13),0)</f>
        <v>999</v>
      </c>
      <c r="M235" s="5">
        <f>ROUND( VLOOKUP(Z235, NPC_Raw_Data!A:O, 14),0)</f>
        <v>999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14),0)</f>
        <v>218</v>
      </c>
      <c r="P235" s="2">
        <f>ROUND( VLOOKUP(Z235, NPC_Raw_Data!A:Q, 17) * VLOOKUP(AA235, NPC_Scaling_Values!A:N, 14) * VLOOKUP(AB235, NPC_Scaling_Values!A:N, 14) ,0)</f>
        <v>87</v>
      </c>
      <c r="Q235" s="6">
        <f> VLOOKUP(AA235, NPC_Scaling_Values!A:N, 9) * VLOOKUP(AB235, NPC_Scaling_Values!A:N, 9)</f>
        <v>3.212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330000.0</v>
      </c>
      <c r="AA235" s="1">
        <v>7012.0</v>
      </c>
      <c r="AB235" s="1">
        <v>7412.0</v>
      </c>
      <c r="AC235" s="8">
        <v>0.0</v>
      </c>
    </row>
    <row r="236">
      <c r="A236" s="1" t="s">
        <v>145</v>
      </c>
      <c r="B236" s="1" t="s">
        <v>30</v>
      </c>
      <c r="C236" s="5">
        <f>ROUND( VLOOKUP(Z236, NPC_Raw_Data!A:D, 4)*VLOOKUP(AA236, NPC_Scaling_Values!A:C, 3)*VLOOKUP(AB236, NPC_Scaling_Values!A:C, 3),0)</f>
        <v>228</v>
      </c>
      <c r="D236" s="5">
        <f>ROUND( VLOOKUP(Z236, NPC_Raw_Data!A:E, 5) * VLOOKUP(AA236, NPC_Scaling_Values!A:D, 4) * VLOOKUP(AB236,NPC_Scaling_Values!A:D, 4) ,0)</f>
        <v>2</v>
      </c>
      <c r="E236" s="5">
        <f>ROUND( VLOOKUP(Z236, NPC_Raw_Data!A:L, 6) * VLOOKUP(AA236, NPC_Scaling_Values!A:N, 5)* VLOOKUP(AB236, NPC_Scaling_Values!A:N, 5) ,0)</f>
        <v>546</v>
      </c>
      <c r="F236" s="5">
        <f>ROUND( VLOOKUP(Z236, NPC_Raw_Data!A:L, 7) * VLOOKUP(AA236, NPC_Scaling_Values!A:N, 6) * VLOOKUP(AB236,NPC_Scaling_Values!A:N, 6) ,0)</f>
        <v>481</v>
      </c>
      <c r="G236" s="5">
        <f>ROUND( VLOOKUP(Z236, NPC_Raw_Data!A:L, 8) * VLOOKUP(AA236, NPC_Scaling_Values!A:N, 7) * VLOOKUP(AB236, NPC_Scaling_Values!A:N, 7),0)</f>
        <v>451</v>
      </c>
      <c r="H236" s="5">
        <f>ROUND( VLOOKUP(Z236, NPC_Raw_Data!A:L, 9) * VLOOKUP(AA236, NPC_Scaling_Values!A:N, 8)* VLOOKUP(AB236, NPC_Scaling_Values!A:N, 8) ,0)</f>
        <v>481</v>
      </c>
      <c r="I236" s="5">
        <v>25.0</v>
      </c>
      <c r="J236" s="5">
        <v>0.0</v>
      </c>
      <c r="K236" s="5">
        <v>0.0</v>
      </c>
      <c r="L236" s="5">
        <f>ROUND( VLOOKUP(Z236, NPC_Raw_Data!A:O, 13),0)</f>
        <v>999</v>
      </c>
      <c r="M236" s="5">
        <f>ROUND( VLOOKUP(Z236, NPC_Raw_Data!A:O, 14),0)</f>
        <v>999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14),0)</f>
        <v>232</v>
      </c>
      <c r="P236" s="2">
        <f>ROUND( VLOOKUP(Z236, NPC_Raw_Data!A:Q, 17) * VLOOKUP(AA236, NPC_Scaling_Values!A:N, 14) * VLOOKUP(AB236, NPC_Scaling_Values!A:N, 14) ,0)</f>
        <v>93</v>
      </c>
      <c r="Q236" s="6">
        <f> VLOOKUP(AA236, NPC_Scaling_Values!A:N, 9) * VLOOKUP(AB236, NPC_Scaling_Values!A:N, 9)</f>
        <v>3.336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330010.0</v>
      </c>
      <c r="AA236" s="1">
        <v>7014.0</v>
      </c>
      <c r="AB236" s="1">
        <v>7414.0</v>
      </c>
      <c r="AC236" s="8">
        <v>0.0</v>
      </c>
    </row>
    <row r="237">
      <c r="A237" s="1" t="s">
        <v>145</v>
      </c>
      <c r="B237" s="1" t="s">
        <v>46</v>
      </c>
      <c r="C237" s="5">
        <f>ROUND( VLOOKUP(Z237, NPC_Raw_Data!A:D, 4)*VLOOKUP(AA237, NPC_Scaling_Values!A:C, 3)*VLOOKUP(AB237, NPC_Scaling_Values!A:C, 3),0)</f>
        <v>228</v>
      </c>
      <c r="D237" s="5">
        <f>ROUND( VLOOKUP(Z237, NPC_Raw_Data!A:E, 5) * VLOOKUP(AA237, NPC_Scaling_Values!A:D, 4) * VLOOKUP(AB237,NPC_Scaling_Values!A:D, 4) ,0)</f>
        <v>2</v>
      </c>
      <c r="E237" s="5">
        <f>ROUND( VLOOKUP(Z237, NPC_Raw_Data!A:L, 6) * VLOOKUP(AA237, NPC_Scaling_Values!A:N, 5)* VLOOKUP(AB237, NPC_Scaling_Values!A:N, 5) ,0)</f>
        <v>546</v>
      </c>
      <c r="F237" s="5">
        <f>ROUND( VLOOKUP(Z237, NPC_Raw_Data!A:L, 7) * VLOOKUP(AA237, NPC_Scaling_Values!A:N, 6) * VLOOKUP(AB237,NPC_Scaling_Values!A:N, 6) ,0)</f>
        <v>481</v>
      </c>
      <c r="G237" s="5">
        <f>ROUND( VLOOKUP(Z237, NPC_Raw_Data!A:L, 8) * VLOOKUP(AA237, NPC_Scaling_Values!A:N, 7) * VLOOKUP(AB237, NPC_Scaling_Values!A:N, 7),0)</f>
        <v>451</v>
      </c>
      <c r="H237" s="5">
        <f>ROUND( VLOOKUP(Z237, NPC_Raw_Data!A:L, 9) * VLOOKUP(AA237, NPC_Scaling_Values!A:N, 8)* VLOOKUP(AB237, NPC_Scaling_Values!A:N, 8) ,0)</f>
        <v>481</v>
      </c>
      <c r="I237" s="5">
        <v>25.0</v>
      </c>
      <c r="J237" s="5">
        <v>0.0</v>
      </c>
      <c r="K237" s="5">
        <v>0.0</v>
      </c>
      <c r="L237" s="5">
        <f>ROUND( VLOOKUP(Z237, NPC_Raw_Data!A:O, 13),0)</f>
        <v>999</v>
      </c>
      <c r="M237" s="5">
        <f>ROUND( VLOOKUP(Z237, NPC_Raw_Data!A:O, 14),0)</f>
        <v>999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14),0)</f>
        <v>232</v>
      </c>
      <c r="P237" s="2">
        <f>ROUND( VLOOKUP(Z237, NPC_Raw_Data!A:Q, 17) * VLOOKUP(AA237, NPC_Scaling_Values!A:N, 14) * VLOOKUP(AB237, NPC_Scaling_Values!A:N, 14) ,0)</f>
        <v>93</v>
      </c>
      <c r="Q237" s="6">
        <f> VLOOKUP(AA237, NPC_Scaling_Values!A:N, 9) * VLOOKUP(AB237, NPC_Scaling_Values!A:N, 9)</f>
        <v>3.336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330020.0</v>
      </c>
      <c r="AA237" s="1">
        <v>7014.0</v>
      </c>
      <c r="AB237" s="1">
        <v>7414.0</v>
      </c>
      <c r="AC237" s="8">
        <v>0.0</v>
      </c>
    </row>
    <row r="238">
      <c r="A238" s="1" t="s">
        <v>145</v>
      </c>
      <c r="B238" s="1" t="s">
        <v>48</v>
      </c>
      <c r="C238" s="5">
        <f>ROUND( VLOOKUP(Z238, NPC_Raw_Data!A:D, 4)*VLOOKUP(AA238, NPC_Scaling_Values!A:C, 3)*VLOOKUP(AB238, NPC_Scaling_Values!A:C, 3),0)</f>
        <v>200</v>
      </c>
      <c r="D238" s="5">
        <f>ROUND( VLOOKUP(Z238, NPC_Raw_Data!A:E, 5) * VLOOKUP(AA238, NPC_Scaling_Values!A:D, 4) * VLOOKUP(AB238,NPC_Scaling_Values!A:D, 4) ,0)</f>
        <v>4</v>
      </c>
      <c r="E238" s="5">
        <f>ROUND( VLOOKUP(Z238, NPC_Raw_Data!A:L, 6) * VLOOKUP(AA238, NPC_Scaling_Values!A:N, 5)* VLOOKUP(AB238, NPC_Scaling_Values!A:N, 5) ,0)</f>
        <v>485</v>
      </c>
      <c r="F238" s="5">
        <f>ROUND( VLOOKUP(Z238, NPC_Raw_Data!A:L, 7) * VLOOKUP(AA238, NPC_Scaling_Values!A:N, 6) * VLOOKUP(AB238,NPC_Scaling_Values!A:N, 6) ,0)</f>
        <v>427</v>
      </c>
      <c r="G238" s="5">
        <f>ROUND( VLOOKUP(Z238, NPC_Raw_Data!A:L, 8) * VLOOKUP(AA238, NPC_Scaling_Values!A:N, 7) * VLOOKUP(AB238, NPC_Scaling_Values!A:N, 7),0)</f>
        <v>401</v>
      </c>
      <c r="H238" s="5">
        <f>ROUND( VLOOKUP(Z238, NPC_Raw_Data!A:L, 9) * VLOOKUP(AA238, NPC_Scaling_Values!A:N, 8)* VLOOKUP(AB238, NPC_Scaling_Values!A:N, 8) ,0)</f>
        <v>427</v>
      </c>
      <c r="I238" s="5">
        <v>25.0</v>
      </c>
      <c r="J238" s="5">
        <v>0.0</v>
      </c>
      <c r="K238" s="5">
        <v>0.0</v>
      </c>
      <c r="L238" s="5">
        <f>ROUND( VLOOKUP(Z238, NPC_Raw_Data!A:O, 13),0)</f>
        <v>999</v>
      </c>
      <c r="M238" s="5">
        <f>ROUND( VLOOKUP(Z238, NPC_Raw_Data!A:O, 14),0)</f>
        <v>999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14),0)</f>
        <v>200</v>
      </c>
      <c r="P238" s="2">
        <f>ROUND( VLOOKUP(Z238, NPC_Raw_Data!A:Q, 17) * VLOOKUP(AA238, NPC_Scaling_Values!A:N, 14) * VLOOKUP(AB238, NPC_Scaling_Values!A:N, 14) ,0)</f>
        <v>80</v>
      </c>
      <c r="Q238" s="6">
        <f> VLOOKUP(AA238, NPC_Scaling_Values!A:N, 9) * VLOOKUP(AB238, NPC_Scaling_Values!A:N, 9)</f>
        <v>3.06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330030.0</v>
      </c>
      <c r="AA238" s="1">
        <v>7007.0</v>
      </c>
      <c r="AB238" s="1">
        <v>7407.0</v>
      </c>
      <c r="AC238" s="8">
        <v>0.0</v>
      </c>
    </row>
    <row r="239">
      <c r="A239" s="2" t="s">
        <v>145</v>
      </c>
      <c r="B239" s="1" t="s">
        <v>101</v>
      </c>
      <c r="C239" s="5">
        <f>ROUND( VLOOKUP(Z239, NPC_Raw_Data!A:D, 4)*VLOOKUP(AA239, NPC_Scaling_Values!A:C, 3)*VLOOKUP(AB239, NPC_Scaling_Values!A:C, 3),0)</f>
        <v>199</v>
      </c>
      <c r="D239" s="5">
        <f>ROUND( VLOOKUP(Z239, NPC_Raw_Data!A:E, 5) * VLOOKUP(AA239, NPC_Scaling_Values!A:D, 4) * VLOOKUP(AB239,NPC_Scaling_Values!A:D, 4) ,0)</f>
        <v>4</v>
      </c>
      <c r="E239" s="5">
        <f>ROUND( VLOOKUP(Z239, NPC_Raw_Data!A:L, 6) * VLOOKUP(AA239, NPC_Scaling_Values!A:N, 5)* VLOOKUP(AB239, NPC_Scaling_Values!A:N, 5) ,0)</f>
        <v>477</v>
      </c>
      <c r="F239" s="5">
        <f>ROUND( VLOOKUP(Z239, NPC_Raw_Data!A:L, 7) * VLOOKUP(AA239, NPC_Scaling_Values!A:N, 6) * VLOOKUP(AB239,NPC_Scaling_Values!A:N, 6) ,0)</f>
        <v>420</v>
      </c>
      <c r="G239" s="5">
        <f>ROUND( VLOOKUP(Z239, NPC_Raw_Data!A:L, 8) * VLOOKUP(AA239, NPC_Scaling_Values!A:N, 7) * VLOOKUP(AB239, NPC_Scaling_Values!A:N, 7),0)</f>
        <v>394</v>
      </c>
      <c r="H239" s="5">
        <f>ROUND( VLOOKUP(Z239, NPC_Raw_Data!A:L, 9) * VLOOKUP(AA239, NPC_Scaling_Values!A:N, 8)* VLOOKUP(AB239, NPC_Scaling_Values!A:N, 8) ,0)</f>
        <v>420</v>
      </c>
      <c r="I239" s="5">
        <v>25.0</v>
      </c>
      <c r="J239" s="5">
        <v>0.0</v>
      </c>
      <c r="K239" s="5">
        <v>0.0</v>
      </c>
      <c r="L239" s="5">
        <f>ROUND( VLOOKUP(Z239, NPC_Raw_Data!A:O, 13),0)</f>
        <v>999</v>
      </c>
      <c r="M239" s="5">
        <f>ROUND( VLOOKUP(Z239, NPC_Raw_Data!A:O, 14),0)</f>
        <v>999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14),0)</f>
        <v>202</v>
      </c>
      <c r="P239" s="2">
        <f>ROUND( VLOOKUP(Z239, NPC_Raw_Data!A:Q, 17) * VLOOKUP(AA239, NPC_Scaling_Values!A:N, 14) * VLOOKUP(AB239, NPC_Scaling_Values!A:N, 14) ,0)</f>
        <v>81</v>
      </c>
      <c r="Q239" s="6">
        <f> VLOOKUP(AA239, NPC_Scaling_Values!A:N, 9) * VLOOKUP(AB239, NPC_Scaling_Values!A:N, 9)</f>
        <v>3.06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330040.0</v>
      </c>
      <c r="AA239" s="1">
        <v>7005.0</v>
      </c>
      <c r="AB239" s="1">
        <v>7405.0</v>
      </c>
      <c r="AC239" s="8">
        <v>0.0</v>
      </c>
    </row>
    <row r="240">
      <c r="A240" s="1" t="s">
        <v>145</v>
      </c>
      <c r="B240" s="1" t="s">
        <v>164</v>
      </c>
      <c r="C240" s="5">
        <f>ROUND( VLOOKUP(Z240, NPC_Raw_Data!A:D, 4)*VLOOKUP(AA240, NPC_Scaling_Values!A:C, 3)*VLOOKUP(AB240, NPC_Scaling_Values!A:C, 3),0)</f>
        <v>219</v>
      </c>
      <c r="D240" s="5">
        <f>ROUND( VLOOKUP(Z240, NPC_Raw_Data!A:E, 5) * VLOOKUP(AA240, NPC_Scaling_Values!A:D, 4) * VLOOKUP(AB240,NPC_Scaling_Values!A:D, 4) ,0)</f>
        <v>2</v>
      </c>
      <c r="E240" s="5">
        <f>ROUND( VLOOKUP(Z240, NPC_Raw_Data!A:L, 6) * VLOOKUP(AA240, NPC_Scaling_Values!A:N, 5)* VLOOKUP(AB240, NPC_Scaling_Values!A:N, 5) ,0)</f>
        <v>522</v>
      </c>
      <c r="F240" s="5">
        <f>ROUND( VLOOKUP(Z240, NPC_Raw_Data!A:L, 7) * VLOOKUP(AA240, NPC_Scaling_Values!A:N, 6) * VLOOKUP(AB240,NPC_Scaling_Values!A:N, 6) ,0)</f>
        <v>460</v>
      </c>
      <c r="G240" s="5">
        <f>ROUND( VLOOKUP(Z240, NPC_Raw_Data!A:L, 8) * VLOOKUP(AA240, NPC_Scaling_Values!A:N, 7) * VLOOKUP(AB240, NPC_Scaling_Values!A:N, 7),0)</f>
        <v>432</v>
      </c>
      <c r="H240" s="5">
        <f>ROUND( VLOOKUP(Z240, NPC_Raw_Data!A:L, 9) * VLOOKUP(AA240, NPC_Scaling_Values!A:N, 8)* VLOOKUP(AB240, NPC_Scaling_Values!A:N, 8) ,0)</f>
        <v>460</v>
      </c>
      <c r="I240" s="5">
        <v>25.0</v>
      </c>
      <c r="J240" s="5">
        <v>0.0</v>
      </c>
      <c r="K240" s="5">
        <v>0.0</v>
      </c>
      <c r="L240" s="5">
        <f>ROUND( VLOOKUP(Z240, NPC_Raw_Data!A:O, 13),0)</f>
        <v>999</v>
      </c>
      <c r="M240" s="5">
        <f>ROUND( VLOOKUP(Z240, NPC_Raw_Data!A:O, 14),0)</f>
        <v>999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14),0)</f>
        <v>218</v>
      </c>
      <c r="P240" s="2">
        <f>ROUND( VLOOKUP(Z240, NPC_Raw_Data!A:Q, 17) * VLOOKUP(AA240, NPC_Scaling_Values!A:N, 14) * VLOOKUP(AB240, NPC_Scaling_Values!A:N, 14) ,0)</f>
        <v>87</v>
      </c>
      <c r="Q240" s="6">
        <f> VLOOKUP(AA240, NPC_Scaling_Values!A:N, 9) * VLOOKUP(AB240, NPC_Scaling_Values!A:N, 9)</f>
        <v>3.212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330050.0</v>
      </c>
      <c r="AA240" s="1">
        <v>7012.0</v>
      </c>
      <c r="AB240" s="1">
        <v>7412.0</v>
      </c>
      <c r="AC240" s="8">
        <v>0.0</v>
      </c>
    </row>
    <row r="241">
      <c r="A241" s="1" t="s">
        <v>145</v>
      </c>
      <c r="B241" s="1" t="s">
        <v>55</v>
      </c>
      <c r="C241" s="5">
        <f>ROUND( VLOOKUP(Z241, NPC_Raw_Data!A:D, 4)*VLOOKUP(AA241, NPC_Scaling_Values!A:C, 3)*VLOOKUP(AB241, NPC_Scaling_Values!A:C, 3),0)</f>
        <v>151</v>
      </c>
      <c r="D241" s="5">
        <f>ROUND( VLOOKUP(Z241, NPC_Raw_Data!A:E, 5) * VLOOKUP(AA241, NPC_Scaling_Values!A:D, 4) * VLOOKUP(AB241,NPC_Scaling_Values!A:D, 4) ,0)</f>
        <v>5</v>
      </c>
      <c r="E241" s="5">
        <f>ROUND( VLOOKUP(Z241, NPC_Raw_Data!A:L, 6) * VLOOKUP(AA241, NPC_Scaling_Values!A:N, 5)* VLOOKUP(AB241, NPC_Scaling_Values!A:N, 5) ,0)</f>
        <v>302</v>
      </c>
      <c r="F241" s="5">
        <f>ROUND( VLOOKUP(Z241, NPC_Raw_Data!A:L, 7) * VLOOKUP(AA241, NPC_Scaling_Values!A:N, 6) * VLOOKUP(AB241,NPC_Scaling_Values!A:N, 6) ,0)</f>
        <v>266</v>
      </c>
      <c r="G241" s="5">
        <f>ROUND( VLOOKUP(Z241, NPC_Raw_Data!A:L, 8) * VLOOKUP(AA241, NPC_Scaling_Values!A:N, 7) * VLOOKUP(AB241, NPC_Scaling_Values!A:N, 7),0)</f>
        <v>249</v>
      </c>
      <c r="H241" s="5">
        <f>ROUND( VLOOKUP(Z241, NPC_Raw_Data!A:L, 9) * VLOOKUP(AA241, NPC_Scaling_Values!A:N, 8)* VLOOKUP(AB241, NPC_Scaling_Values!A:N, 8) ,0)</f>
        <v>266</v>
      </c>
      <c r="I241" s="5">
        <v>25.0</v>
      </c>
      <c r="J241" s="5">
        <v>0.0</v>
      </c>
      <c r="K241" s="5">
        <v>0.0</v>
      </c>
      <c r="L241" s="5">
        <f>ROUND( VLOOKUP(Z241, NPC_Raw_Data!A:O, 13),0)</f>
        <v>999</v>
      </c>
      <c r="M241" s="5">
        <f>ROUND( VLOOKUP(Z241, NPC_Raw_Data!A:O, 14),0)</f>
        <v>999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14),0)</f>
        <v>203</v>
      </c>
      <c r="P241" s="2">
        <f>ROUND( VLOOKUP(Z241, NPC_Raw_Data!A:Q, 17) * VLOOKUP(AA241, NPC_Scaling_Values!A:N, 14) * VLOOKUP(AB241, NPC_Scaling_Values!A:N, 14) ,0)</f>
        <v>81</v>
      </c>
      <c r="Q241" s="6">
        <f> VLOOKUP(AA241, NPC_Scaling_Values!A:N, 9) * VLOOKUP(AB241, NPC_Scaling_Values!A:N, 9)</f>
        <v>2.59875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330060.0</v>
      </c>
      <c r="AA241" s="1">
        <v>7002.0</v>
      </c>
      <c r="AB241" s="1">
        <v>7402.0</v>
      </c>
      <c r="AC241" s="8">
        <v>0.0</v>
      </c>
    </row>
    <row r="242">
      <c r="A242" s="1" t="s">
        <v>145</v>
      </c>
      <c r="B242" s="1" t="s">
        <v>160</v>
      </c>
      <c r="C242" s="5">
        <f>ROUND( VLOOKUP(Z242, NPC_Raw_Data!A:D, 4)*VLOOKUP(AA242, NPC_Scaling_Values!A:C, 3)*VLOOKUP(AB242, NPC_Scaling_Values!A:C, 3),0)</f>
        <v>377</v>
      </c>
      <c r="D242" s="5">
        <f>ROUND( VLOOKUP(Z242, NPC_Raw_Data!A:E, 5) * VLOOKUP(AA242, NPC_Scaling_Values!A:D, 4) * VLOOKUP(AB242,NPC_Scaling_Values!A:D, 4) ,0)</f>
        <v>5</v>
      </c>
      <c r="E242" s="5">
        <f>ROUND( VLOOKUP(Z242, NPC_Raw_Data!A:L, 6) * VLOOKUP(AA242, NPC_Scaling_Values!A:N, 5)* VLOOKUP(AB242, NPC_Scaling_Values!A:N, 5) ,0)</f>
        <v>905</v>
      </c>
      <c r="F242" s="5">
        <f>ROUND( VLOOKUP(Z242, NPC_Raw_Data!A:L, 7) * VLOOKUP(AA242, NPC_Scaling_Values!A:N, 6) * VLOOKUP(AB242,NPC_Scaling_Values!A:N, 6) ,0)</f>
        <v>797</v>
      </c>
      <c r="G242" s="5">
        <f>ROUND( VLOOKUP(Z242, NPC_Raw_Data!A:L, 8) * VLOOKUP(AA242, NPC_Scaling_Values!A:N, 7) * VLOOKUP(AB242, NPC_Scaling_Values!A:N, 7),0)</f>
        <v>748</v>
      </c>
      <c r="H242" s="5">
        <f>ROUND( VLOOKUP(Z242, NPC_Raw_Data!A:L, 9) * VLOOKUP(AA242, NPC_Scaling_Values!A:N, 8)* VLOOKUP(AB242, NPC_Scaling_Values!A:N, 8) ,0)</f>
        <v>797</v>
      </c>
      <c r="I242" s="5">
        <v>25.0</v>
      </c>
      <c r="J242" s="5">
        <v>0.0</v>
      </c>
      <c r="K242" s="5">
        <v>0.0</v>
      </c>
      <c r="L242" s="5">
        <f>ROUND( VLOOKUP(Z242, NPC_Raw_Data!A:O, 13),0)</f>
        <v>999</v>
      </c>
      <c r="M242" s="5">
        <f>ROUND( VLOOKUP(Z242, NPC_Raw_Data!A:O, 14),0)</f>
        <v>999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14),0)</f>
        <v>384</v>
      </c>
      <c r="P242" s="2">
        <f>ROUND( VLOOKUP(Z242, NPC_Raw_Data!A:Q, 17) * VLOOKUP(AA242, NPC_Scaling_Values!A:N, 14) * VLOOKUP(AB242, NPC_Scaling_Values!A:N, 14) ,0)</f>
        <v>154</v>
      </c>
      <c r="Q242" s="6">
        <f> VLOOKUP(AA242, NPC_Scaling_Values!A:N, 9) * VLOOKUP(AB242, NPC_Scaling_Values!A:N, 9)</f>
        <v>5.544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330070.0</v>
      </c>
      <c r="AA242" s="1">
        <v>7014.0</v>
      </c>
      <c r="AB242" s="1">
        <v>7402.0</v>
      </c>
      <c r="AC242" s="8">
        <v>0.0</v>
      </c>
    </row>
    <row r="243">
      <c r="A243" s="1" t="s">
        <v>137</v>
      </c>
      <c r="B243" s="1" t="s">
        <v>48</v>
      </c>
      <c r="C243" s="5">
        <f>ROUND( VLOOKUP(Z243, NPC_Raw_Data!A:D, 4)*VLOOKUP(AA243, NPC_Scaling_Values!A:C, 3)*VLOOKUP(AB243, NPC_Scaling_Values!A:C, 3),0)</f>
        <v>2692</v>
      </c>
      <c r="D243" s="5">
        <f>ROUND( VLOOKUP(Z243, NPC_Raw_Data!A:E, 5) * VLOOKUP(AA243, NPC_Scaling_Values!A:D, 4) * VLOOKUP(AB243,NPC_Scaling_Values!A:D, 4) ,0)</f>
        <v>60000</v>
      </c>
      <c r="E243" s="5">
        <f>ROUND( VLOOKUP(Z243, NPC_Raw_Data!A:L, 6) * VLOOKUP(AA243, NPC_Scaling_Values!A:N, 5)* VLOOKUP(AB243, NPC_Scaling_Values!A:N, 5) ,0)</f>
        <v>221</v>
      </c>
      <c r="F243" s="5">
        <f>ROUND( VLOOKUP(Z243, NPC_Raw_Data!A:L, 7) * VLOOKUP(AA243, NPC_Scaling_Values!A:N, 6) * VLOOKUP(AB243,NPC_Scaling_Values!A:N, 6) ,0)</f>
        <v>187</v>
      </c>
      <c r="G243" s="5">
        <f>ROUND( VLOOKUP(Z243, NPC_Raw_Data!A:L, 8) * VLOOKUP(AA243, NPC_Scaling_Values!A:N, 7) * VLOOKUP(AB243, NPC_Scaling_Values!A:N, 7),0)</f>
        <v>177</v>
      </c>
      <c r="H243" s="5">
        <f>ROUND( VLOOKUP(Z243, NPC_Raw_Data!A:L, 9) * VLOOKUP(AA243, NPC_Scaling_Values!A:N, 8)* VLOOKUP(AB243, NPC_Scaling_Values!A:N, 8) ,0)</f>
        <v>145</v>
      </c>
      <c r="I243" s="5">
        <v>0.0</v>
      </c>
      <c r="J243" s="5">
        <v>0.0</v>
      </c>
      <c r="K243" s="5">
        <v>0.0</v>
      </c>
      <c r="L243" s="5">
        <f>ROUND( VLOOKUP(Z243, NPC_Raw_Data!A:O, 13),0)</f>
        <v>200</v>
      </c>
      <c r="M243" s="5">
        <f>ROUND( VLOOKUP(Z243, NPC_Raw_Data!A:O, 14),0)</f>
        <v>200</v>
      </c>
      <c r="N243" s="5">
        <f>ROUND( VLOOKUP(Z243, NPC_Raw_Data!A:O, 15),0)</f>
        <v>200</v>
      </c>
      <c r="O243" s="5">
        <f>ROUND( VLOOKUP(Z243, NPC_Raw_Data!A:Q, 16) * VLOOKUP(AA243, NPC_Scaling_Values!A:N, 14)* VLOOKUP(AB243, NPC_Scaling_Values!A:N, 14),0)</f>
        <v>200</v>
      </c>
      <c r="P243" s="2">
        <f>ROUND( VLOOKUP(Z243, NPC_Raw_Data!A:Q, 17) * VLOOKUP(AA243, NPC_Scaling_Values!A:N, 14) * VLOOKUP(AB243, NPC_Scaling_Values!A:N, 14) ,0)</f>
        <v>80</v>
      </c>
      <c r="Q243" s="6">
        <f> VLOOKUP(AA243, NPC_Scaling_Values!A:N, 9) * VLOOKUP(AB243, NPC_Scaling_Values!A:N, 9)</f>
        <v>3.06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332000.0</v>
      </c>
      <c r="AA243" s="1">
        <v>7007.0</v>
      </c>
      <c r="AB243" s="1">
        <v>7407.0</v>
      </c>
      <c r="AC243" s="10">
        <v>5151.0</v>
      </c>
    </row>
    <row r="244">
      <c r="A244" s="1" t="s">
        <v>138</v>
      </c>
      <c r="B244" s="1" t="s">
        <v>48</v>
      </c>
      <c r="C244" s="5">
        <f>ROUND( VLOOKUP(Z244, NPC_Raw_Data!A:D, 4)*VLOOKUP(AA244, NPC_Scaling_Values!A:C, 3)*VLOOKUP(AB244, NPC_Scaling_Values!A:C, 3),0)</f>
        <v>3</v>
      </c>
      <c r="D244" s="5">
        <f>ROUND( VLOOKUP(Z244, NPC_Raw_Data!A:E, 5) * VLOOKUP(AA244, NPC_Scaling_Values!A:D, 4) * VLOOKUP(AB244,NPC_Scaling_Values!A:D, 4) ,0)</f>
        <v>0</v>
      </c>
      <c r="E244" s="5">
        <f>ROUND( VLOOKUP(Z244, NPC_Raw_Data!A:L, 6) * VLOOKUP(AA244, NPC_Scaling_Values!A:N, 5)* VLOOKUP(AB244, NPC_Scaling_Values!A:N, 5) ,0)</f>
        <v>221</v>
      </c>
      <c r="F244" s="5">
        <f>ROUND( VLOOKUP(Z244, NPC_Raw_Data!A:L, 7) * VLOOKUP(AA244, NPC_Scaling_Values!A:N, 6) * VLOOKUP(AB244,NPC_Scaling_Values!A:N, 6) ,0)</f>
        <v>187</v>
      </c>
      <c r="G244" s="5">
        <f>ROUND( VLOOKUP(Z244, NPC_Raw_Data!A:L, 8) * VLOOKUP(AA244, NPC_Scaling_Values!A:N, 7) * VLOOKUP(AB244, NPC_Scaling_Values!A:N, 7),0)</f>
        <v>177</v>
      </c>
      <c r="H244" s="5">
        <f>ROUND( VLOOKUP(Z244, NPC_Raw_Data!A:L, 9) * VLOOKUP(AA244, NPC_Scaling_Values!A:N, 8)* VLOOKUP(AB244, NPC_Scaling_Values!A:N, 8) ,0)</f>
        <v>145</v>
      </c>
      <c r="I244" s="5">
        <v>0.0</v>
      </c>
      <c r="J244" s="5">
        <v>0.0</v>
      </c>
      <c r="K244" s="5">
        <v>0.0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14),0)</f>
        <v>200</v>
      </c>
      <c r="P244" s="2">
        <f>ROUND( VLOOKUP(Z244, NPC_Raw_Data!A:Q, 17) * VLOOKUP(AA244, NPC_Scaling_Values!A:N, 14) * VLOOKUP(AB244, NPC_Scaling_Values!A:N, 14) ,0)</f>
        <v>80</v>
      </c>
      <c r="Q244" s="6">
        <f> VLOOKUP(AA244, NPC_Scaling_Values!A:N, 9) * VLOOKUP(AB244, NPC_Scaling_Values!A:N, 9)</f>
        <v>3.06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332001.0</v>
      </c>
      <c r="AA244" s="1">
        <v>7007.0</v>
      </c>
      <c r="AB244" s="1">
        <v>7407.0</v>
      </c>
      <c r="AC244" s="8">
        <v>0.0</v>
      </c>
    </row>
    <row r="245">
      <c r="A245" s="9" t="s">
        <v>180</v>
      </c>
      <c r="B245" s="1" t="s">
        <v>164</v>
      </c>
      <c r="C245" s="5">
        <f>ROUND( VLOOKUP(Z245, NPC_Raw_Data!A:D, 4)*VLOOKUP(AA245, NPC_Scaling_Values!A:C, 3)*VLOOKUP(AB245, NPC_Scaling_Values!A:C, 3),0)</f>
        <v>830</v>
      </c>
      <c r="D245" s="5">
        <f>ROUND( VLOOKUP(Z245, NPC_Raw_Data!A:E, 5) * VLOOKUP(AA245, NPC_Scaling_Values!A:D, 4) * VLOOKUP(AB245,NPC_Scaling_Values!A:D, 4) ,0)</f>
        <v>2000</v>
      </c>
      <c r="E245" s="5">
        <f>ROUND( VLOOKUP(Z245, NPC_Raw_Data!A:L, 6) * VLOOKUP(AA245, NPC_Scaling_Values!A:N, 5)* VLOOKUP(AB245, NPC_Scaling_Values!A:N, 5) ,0)</f>
        <v>238</v>
      </c>
      <c r="F245" s="5">
        <f>ROUND( VLOOKUP(Z245, NPC_Raw_Data!A:L, 7) * VLOOKUP(AA245, NPC_Scaling_Values!A:N, 6) * VLOOKUP(AB245,NPC_Scaling_Values!A:N, 6) ,0)</f>
        <v>202</v>
      </c>
      <c r="G245" s="5">
        <f>ROUND( VLOOKUP(Z245, NPC_Raw_Data!A:L, 8) * VLOOKUP(AA245, NPC_Scaling_Values!A:N, 7) * VLOOKUP(AB245, NPC_Scaling_Values!A:N, 7),0)</f>
        <v>190</v>
      </c>
      <c r="H245" s="5">
        <f>ROUND( VLOOKUP(Z245, NPC_Raw_Data!A:L, 9) * VLOOKUP(AA245, NPC_Scaling_Values!A:N, 8)* VLOOKUP(AB245, NPC_Scaling_Values!A:N, 8) ,0)</f>
        <v>156</v>
      </c>
      <c r="I245" s="5">
        <v>0.0</v>
      </c>
      <c r="J245" s="5">
        <v>0.0</v>
      </c>
      <c r="K245" s="5">
        <v>0.0</v>
      </c>
      <c r="L245" s="5">
        <f>ROUND( VLOOKUP(Z245, NPC_Raw_Data!A:O, 13),0)</f>
        <v>200</v>
      </c>
      <c r="M245" s="5">
        <f>ROUND( VLOOKUP(Z245, NPC_Raw_Data!A:O, 14),0)</f>
        <v>200</v>
      </c>
      <c r="N245" s="5">
        <f>ROUND( VLOOKUP(Z245, NPC_Raw_Data!A:O, 15),0)</f>
        <v>200</v>
      </c>
      <c r="O245" s="5">
        <f>ROUND( VLOOKUP(Z245, NPC_Raw_Data!A:Q, 16) * VLOOKUP(AA245, NPC_Scaling_Values!A:N, 14)* VLOOKUP(AB245, NPC_Scaling_Values!A:N, 14),0)</f>
        <v>218</v>
      </c>
      <c r="P245" s="2">
        <f>ROUND( VLOOKUP(Z245, NPC_Raw_Data!A:Q, 17) * VLOOKUP(AA245, NPC_Scaling_Values!A:N, 14) * VLOOKUP(AB245, NPC_Scaling_Values!A:N, 14) ,0)</f>
        <v>87</v>
      </c>
      <c r="Q245" s="6">
        <f> VLOOKUP(AA245, NPC_Scaling_Values!A:N, 9) * VLOOKUP(AB245, NPC_Scaling_Values!A:N, 9)</f>
        <v>3.212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332002.0</v>
      </c>
      <c r="AA245" s="1">
        <v>7012.0</v>
      </c>
      <c r="AB245" s="1">
        <v>7412.0</v>
      </c>
      <c r="AC245" s="8">
        <v>0.0</v>
      </c>
    </row>
    <row r="246">
      <c r="A246" s="2" t="s">
        <v>154</v>
      </c>
      <c r="B246" s="1" t="s">
        <v>30</v>
      </c>
      <c r="C246" s="5">
        <f>ROUND( VLOOKUP(Z246, NPC_Raw_Data!A:D, 4)*VLOOKUP(AA246, NPC_Scaling_Values!A:C, 3)*VLOOKUP(AB246, NPC_Scaling_Values!A:C, 3),0)</f>
        <v>550</v>
      </c>
      <c r="D246" s="5">
        <f>ROUND( VLOOKUP(Z246, NPC_Raw_Data!A:E, 5) * VLOOKUP(AA246, NPC_Scaling_Values!A:D, 4) * VLOOKUP(AB246,NPC_Scaling_Values!A:D, 4) ,0)</f>
        <v>1600</v>
      </c>
      <c r="E246" s="5">
        <f>ROUND( VLOOKUP(Z246, NPC_Raw_Data!A:L, 6) * VLOOKUP(AA246, NPC_Scaling_Values!A:N, 5)* VLOOKUP(AB246, NPC_Scaling_Values!A:N, 5) ,0)</f>
        <v>199</v>
      </c>
      <c r="F246" s="5">
        <f>ROUND( VLOOKUP(Z246, NPC_Raw_Data!A:L, 7) * VLOOKUP(AA246, NPC_Scaling_Values!A:N, 6) * VLOOKUP(AB246,NPC_Scaling_Values!A:N, 6) ,0)</f>
        <v>131</v>
      </c>
      <c r="G246" s="5">
        <f>ROUND( VLOOKUP(Z246, NPC_Raw_Data!A:L, 8) * VLOOKUP(AA246, NPC_Scaling_Values!A:N, 7) * VLOOKUP(AB246, NPC_Scaling_Values!A:N, 7),0)</f>
        <v>119</v>
      </c>
      <c r="H246" s="5">
        <f>ROUND( VLOOKUP(Z246, NPC_Raw_Data!A:L, 9) * VLOOKUP(AA246, NPC_Scaling_Values!A:N, 8)* VLOOKUP(AB246, NPC_Scaling_Values!A:N, 8) ,0)</f>
        <v>131</v>
      </c>
      <c r="I246" s="5">
        <v>-25.0</v>
      </c>
      <c r="J246" s="5">
        <v>25.0</v>
      </c>
      <c r="K246" s="5">
        <v>0.0</v>
      </c>
      <c r="L246" s="5">
        <f>ROUND( VLOOKUP(Z246, NPC_Raw_Data!A:O, 13),0)</f>
        <v>112</v>
      </c>
      <c r="M246" s="5">
        <f>ROUND( VLOOKUP(Z246, NPC_Raw_Data!A:O, 14),0)</f>
        <v>112</v>
      </c>
      <c r="N246" s="5">
        <f>ROUND( VLOOKUP(Z246, NPC_Raw_Data!A:O, 15),0)</f>
        <v>54</v>
      </c>
      <c r="O246" s="5">
        <f>ROUND( VLOOKUP(Z246, NPC_Raw_Data!A:Q, 16) * VLOOKUP(AA246, NPC_Scaling_Values!A:N, 14)* VLOOKUP(AB246, NPC_Scaling_Values!A:N, 14),0)</f>
        <v>232</v>
      </c>
      <c r="P246" s="2">
        <f>ROUND( VLOOKUP(Z246, NPC_Raw_Data!A:Q, 17) * VLOOKUP(AA246, NPC_Scaling_Values!A:N, 14) * VLOOKUP(AB246, NPC_Scaling_Values!A:N, 14) ,0)</f>
        <v>93</v>
      </c>
      <c r="Q246" s="6">
        <f> VLOOKUP(AA246, NPC_Scaling_Values!A:N, 9) * VLOOKUP(AB246, NPC_Scaling_Values!A:N, 9)</f>
        <v>3.336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333000.0</v>
      </c>
      <c r="AA246" s="1">
        <v>7014.0</v>
      </c>
      <c r="AB246" s="1">
        <v>7414.0</v>
      </c>
      <c r="AC246" s="8">
        <v>0.0</v>
      </c>
    </row>
    <row r="247">
      <c r="A247" s="2" t="s">
        <v>226</v>
      </c>
      <c r="B247" s="1" t="s">
        <v>30</v>
      </c>
      <c r="C247" s="5">
        <f>ROUND( VLOOKUP(Z247, NPC_Raw_Data!A:D, 4)*VLOOKUP(AA247, NPC_Scaling_Values!A:C, 3)*VLOOKUP(AB247, NPC_Scaling_Values!A:C, 3),0)</f>
        <v>1256</v>
      </c>
      <c r="D247" s="5">
        <f>ROUND( VLOOKUP(Z247, NPC_Raw_Data!A:E, 5) * VLOOKUP(AA247, NPC_Scaling_Values!A:D, 4) * VLOOKUP(AB247,NPC_Scaling_Values!A:D, 4) ,0)</f>
        <v>200</v>
      </c>
      <c r="E247" s="5">
        <f>ROUND( VLOOKUP(Z247, NPC_Raw_Data!A:L, 6) * VLOOKUP(AA247, NPC_Scaling_Values!A:N, 5)* VLOOKUP(AB247, NPC_Scaling_Values!A:N, 5) ,0)</f>
        <v>273</v>
      </c>
      <c r="F247" s="5">
        <f>ROUND( VLOOKUP(Z247, NPC_Raw_Data!A:L, 7) * VLOOKUP(AA247, NPC_Scaling_Values!A:N, 6) * VLOOKUP(AB247,NPC_Scaling_Values!A:N, 6) ,0)</f>
        <v>178</v>
      </c>
      <c r="G247" s="5">
        <f>ROUND( VLOOKUP(Z247, NPC_Raw_Data!A:L, 8) * VLOOKUP(AA247, NPC_Scaling_Values!A:N, 7) * VLOOKUP(AB247, NPC_Scaling_Values!A:N, 7),0)</f>
        <v>163</v>
      </c>
      <c r="H247" s="5">
        <f>ROUND( VLOOKUP(Z247, NPC_Raw_Data!A:L, 9) * VLOOKUP(AA247, NPC_Scaling_Values!A:N, 8)* VLOOKUP(AB247, NPC_Scaling_Values!A:N, 8) ,0)</f>
        <v>178</v>
      </c>
      <c r="I247" s="5">
        <v>-25.0</v>
      </c>
      <c r="J247" s="5">
        <v>25.0</v>
      </c>
      <c r="K247" s="5">
        <v>0.0</v>
      </c>
      <c r="L247" s="5">
        <f>ROUND( VLOOKUP(Z247, NPC_Raw_Data!A:O, 13),0)</f>
        <v>112</v>
      </c>
      <c r="M247" s="5">
        <f>ROUND( VLOOKUP(Z247, NPC_Raw_Data!A:O, 14),0)</f>
        <v>112</v>
      </c>
      <c r="N247" s="5">
        <f>ROUND( VLOOKUP(Z247, NPC_Raw_Data!A:O, 15),0)</f>
        <v>54</v>
      </c>
      <c r="O247" s="5">
        <f>ROUND( VLOOKUP(Z247, NPC_Raw_Data!A:Q, 16) * VLOOKUP(AA247, NPC_Scaling_Values!A:N, 14)* VLOOKUP(AB247, NPC_Scaling_Values!A:N, 14),0)</f>
        <v>232</v>
      </c>
      <c r="P247" s="2">
        <f>ROUND( VLOOKUP(Z247, NPC_Raw_Data!A:Q, 17) * VLOOKUP(AA247, NPC_Scaling_Values!A:N, 14) * VLOOKUP(AB247, NPC_Scaling_Values!A:N, 14) ,0)</f>
        <v>93</v>
      </c>
      <c r="Q247" s="6">
        <f> VLOOKUP(AA247, NPC_Scaling_Values!A:N, 9) * VLOOKUP(AB247, NPC_Scaling_Values!A:N, 9)</f>
        <v>3.336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333001.0</v>
      </c>
      <c r="AA247" s="1">
        <v>7014.0</v>
      </c>
      <c r="AB247" s="1">
        <v>7414.0</v>
      </c>
      <c r="AC247" s="8">
        <v>0.0</v>
      </c>
    </row>
    <row r="248">
      <c r="A248" s="2" t="s">
        <v>227</v>
      </c>
      <c r="B248" s="1" t="s">
        <v>30</v>
      </c>
      <c r="C248" s="5">
        <f>ROUND( VLOOKUP(Z248, NPC_Raw_Data!A:D, 4)*VLOOKUP(AA248, NPC_Scaling_Values!A:C, 3)*VLOOKUP(AB248, NPC_Scaling_Values!A:C, 3),0)</f>
        <v>1021</v>
      </c>
      <c r="D248" s="5">
        <f>ROUND( VLOOKUP(Z248, NPC_Raw_Data!A:E, 5) * VLOOKUP(AA248, NPC_Scaling_Values!A:D, 4) * VLOOKUP(AB248,NPC_Scaling_Values!A:D, 4) ,0)</f>
        <v>200</v>
      </c>
      <c r="E248" s="5">
        <f>ROUND( VLOOKUP(Z248, NPC_Raw_Data!A:L, 6) * VLOOKUP(AA248, NPC_Scaling_Values!A:N, 5)* VLOOKUP(AB248, NPC_Scaling_Values!A:N, 5) ,0)</f>
        <v>273</v>
      </c>
      <c r="F248" s="5">
        <f>ROUND( VLOOKUP(Z248, NPC_Raw_Data!A:L, 7) * VLOOKUP(AA248, NPC_Scaling_Values!A:N, 6) * VLOOKUP(AB248,NPC_Scaling_Values!A:N, 6) ,0)</f>
        <v>178</v>
      </c>
      <c r="G248" s="5">
        <f>ROUND( VLOOKUP(Z248, NPC_Raw_Data!A:L, 8) * VLOOKUP(AA248, NPC_Scaling_Values!A:N, 7) * VLOOKUP(AB248, NPC_Scaling_Values!A:N, 7),0)</f>
        <v>163</v>
      </c>
      <c r="H248" s="5">
        <f>ROUND( VLOOKUP(Z248, NPC_Raw_Data!A:L, 9) * VLOOKUP(AA248, NPC_Scaling_Values!A:N, 8)* VLOOKUP(AB248, NPC_Scaling_Values!A:N, 8) ,0)</f>
        <v>178</v>
      </c>
      <c r="I248" s="5">
        <v>-25.0</v>
      </c>
      <c r="J248" s="5">
        <v>25.0</v>
      </c>
      <c r="K248" s="5">
        <v>0.0</v>
      </c>
      <c r="L248" s="5">
        <f>ROUND( VLOOKUP(Z248, NPC_Raw_Data!A:O, 13),0)</f>
        <v>112</v>
      </c>
      <c r="M248" s="5">
        <f>ROUND( VLOOKUP(Z248, NPC_Raw_Data!A:O, 14),0)</f>
        <v>112</v>
      </c>
      <c r="N248" s="5">
        <f>ROUND( VLOOKUP(Z248, NPC_Raw_Data!A:O, 15),0)</f>
        <v>54</v>
      </c>
      <c r="O248" s="5">
        <f>ROUND( VLOOKUP(Z248, NPC_Raw_Data!A:Q, 16) * VLOOKUP(AA248, NPC_Scaling_Values!A:N, 14)* VLOOKUP(AB248, NPC_Scaling_Values!A:N, 14),0)</f>
        <v>232</v>
      </c>
      <c r="P248" s="2">
        <f>ROUND( VLOOKUP(Z248, NPC_Raw_Data!A:Q, 17) * VLOOKUP(AA248, NPC_Scaling_Values!A:N, 14) * VLOOKUP(AB248, NPC_Scaling_Values!A:N, 14) ,0)</f>
        <v>93</v>
      </c>
      <c r="Q248" s="6">
        <f> VLOOKUP(AA248, NPC_Scaling_Values!A:N, 9) * VLOOKUP(AB248, NPC_Scaling_Values!A:N, 9)</f>
        <v>3.336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333002.0</v>
      </c>
      <c r="AA248" s="1">
        <v>7014.0</v>
      </c>
      <c r="AB248" s="1">
        <v>7414.0</v>
      </c>
      <c r="AC248" s="8">
        <v>0.0</v>
      </c>
    </row>
    <row r="249">
      <c r="A249" s="2" t="s">
        <v>155</v>
      </c>
      <c r="B249" s="1" t="s">
        <v>30</v>
      </c>
      <c r="C249" s="5">
        <f>ROUND( VLOOKUP(Z249, NPC_Raw_Data!A:D, 4)*VLOOKUP(AA249, NPC_Scaling_Values!A:C, 3)*VLOOKUP(AB249, NPC_Scaling_Values!A:C, 3),0)</f>
        <v>550</v>
      </c>
      <c r="D249" s="5">
        <f>ROUND( VLOOKUP(Z249, NPC_Raw_Data!A:E, 5) * VLOOKUP(AA249, NPC_Scaling_Values!A:D, 4) * VLOOKUP(AB249,NPC_Scaling_Values!A:D, 4) ,0)</f>
        <v>1600</v>
      </c>
      <c r="E249" s="5">
        <f>ROUND( VLOOKUP(Z249, NPC_Raw_Data!A:L, 6) * VLOOKUP(AA249, NPC_Scaling_Values!A:N, 5)* VLOOKUP(AB249, NPC_Scaling_Values!A:N, 5) ,0)</f>
        <v>199</v>
      </c>
      <c r="F249" s="5">
        <f>ROUND( VLOOKUP(Z249, NPC_Raw_Data!A:L, 7) * VLOOKUP(AA249, NPC_Scaling_Values!A:N, 6) * VLOOKUP(AB249,NPC_Scaling_Values!A:N, 6) ,0)</f>
        <v>131</v>
      </c>
      <c r="G249" s="5">
        <f>ROUND( VLOOKUP(Z249, NPC_Raw_Data!A:L, 8) * VLOOKUP(AA249, NPC_Scaling_Values!A:N, 7) * VLOOKUP(AB249, NPC_Scaling_Values!A:N, 7),0)</f>
        <v>119</v>
      </c>
      <c r="H249" s="5">
        <f>ROUND( VLOOKUP(Z249, NPC_Raw_Data!A:L, 9) * VLOOKUP(AA249, NPC_Scaling_Values!A:N, 8)* VLOOKUP(AB249, NPC_Scaling_Values!A:N, 8) ,0)</f>
        <v>131</v>
      </c>
      <c r="I249" s="5">
        <v>-25.0</v>
      </c>
      <c r="J249" s="5">
        <v>25.0</v>
      </c>
      <c r="K249" s="5">
        <v>0.0</v>
      </c>
      <c r="L249" s="5">
        <f>ROUND( VLOOKUP(Z249, NPC_Raw_Data!A:O, 13),0)</f>
        <v>112</v>
      </c>
      <c r="M249" s="5">
        <f>ROUND( VLOOKUP(Z249, NPC_Raw_Data!A:O, 14),0)</f>
        <v>112</v>
      </c>
      <c r="N249" s="5">
        <f>ROUND( VLOOKUP(Z249, NPC_Raw_Data!A:O, 15),0)</f>
        <v>54</v>
      </c>
      <c r="O249" s="5">
        <f>ROUND( VLOOKUP(Z249, NPC_Raw_Data!A:Q, 16) * VLOOKUP(AA249, NPC_Scaling_Values!A:N, 14)* VLOOKUP(AB249, NPC_Scaling_Values!A:N, 14),0)</f>
        <v>232</v>
      </c>
      <c r="P249" s="2">
        <f>ROUND( VLOOKUP(Z249, NPC_Raw_Data!A:Q, 17) * VLOOKUP(AA249, NPC_Scaling_Values!A:N, 14) * VLOOKUP(AB249, NPC_Scaling_Values!A:N, 14) ,0)</f>
        <v>93</v>
      </c>
      <c r="Q249" s="6">
        <f> VLOOKUP(AA249, NPC_Scaling_Values!A:N, 9) * VLOOKUP(AB249, NPC_Scaling_Values!A:N, 9)</f>
        <v>3.336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333003.0</v>
      </c>
      <c r="AA249" s="1">
        <v>7014.0</v>
      </c>
      <c r="AB249" s="1">
        <v>7414.0</v>
      </c>
      <c r="AC249" s="10">
        <v>7100.0</v>
      </c>
    </row>
    <row r="250">
      <c r="A250" s="9" t="s">
        <v>69</v>
      </c>
      <c r="B250" s="1" t="s">
        <v>27</v>
      </c>
      <c r="C250" s="5">
        <f>ROUND( VLOOKUP(Z250, NPC_Raw_Data!A:D, 4)*VLOOKUP(AA250, NPC_Scaling_Values!A:C, 3)*VLOOKUP(AB250, NPC_Scaling_Values!A:C, 3),0)</f>
        <v>252</v>
      </c>
      <c r="D250" s="5">
        <f>ROUND( VLOOKUP(Z250, NPC_Raw_Data!A:E, 5) * VLOOKUP(AA250, NPC_Scaling_Values!A:D, 4) * VLOOKUP(AB250,NPC_Scaling_Values!A:D, 4) ,0)</f>
        <v>400</v>
      </c>
      <c r="E250" s="5">
        <f>ROUND( VLOOKUP(Z250, NPC_Raw_Data!A:L, 6) * VLOOKUP(AA250, NPC_Scaling_Values!A:N, 5)* VLOOKUP(AB250, NPC_Scaling_Values!A:N, 5) ,0)</f>
        <v>159</v>
      </c>
      <c r="F250" s="5">
        <f>ROUND( VLOOKUP(Z250, NPC_Raw_Data!A:L, 7) * VLOOKUP(AA250, NPC_Scaling_Values!A:N, 6) * VLOOKUP(AB250,NPC_Scaling_Values!A:N, 6) ,0)</f>
        <v>118</v>
      </c>
      <c r="G250" s="5">
        <f>ROUND( VLOOKUP(Z250, NPC_Raw_Data!A:L, 8) * VLOOKUP(AA250, NPC_Scaling_Values!A:N, 7) * VLOOKUP(AB250, NPC_Scaling_Values!A:N, 7),0)</f>
        <v>94</v>
      </c>
      <c r="H250" s="5">
        <f>ROUND( VLOOKUP(Z250, NPC_Raw_Data!A:L, 9) * VLOOKUP(AA250, NPC_Scaling_Values!A:N, 8)* VLOOKUP(AB250, NPC_Scaling_Values!A:N, 8) ,0)</f>
        <v>118</v>
      </c>
      <c r="I250" s="5">
        <v>0.0</v>
      </c>
      <c r="J250" s="5">
        <v>0.0</v>
      </c>
      <c r="K250" s="5">
        <v>0.0</v>
      </c>
      <c r="L250" s="5">
        <f>ROUND( VLOOKUP(Z250, NPC_Raw_Data!A:O, 13),0)</f>
        <v>150</v>
      </c>
      <c r="M250" s="5">
        <f>ROUND( VLOOKUP(Z250, NPC_Raw_Data!A:O, 14),0)</f>
        <v>150</v>
      </c>
      <c r="N250" s="5">
        <f>ROUND( VLOOKUP(Z250, NPC_Raw_Data!A:O, 15),0)</f>
        <v>100</v>
      </c>
      <c r="O250" s="5">
        <f>ROUND( VLOOKUP(Z250, NPC_Raw_Data!A:Q, 16) * VLOOKUP(AA250, NPC_Scaling_Values!A:N, 14)* VLOOKUP(AB250, NPC_Scaling_Values!A:N, 14),0)</f>
        <v>201</v>
      </c>
      <c r="P250" s="2">
        <f>ROUND( VLOOKUP(Z250, NPC_Raw_Data!A:Q, 17) * VLOOKUP(AA250, NPC_Scaling_Values!A:N, 14) * VLOOKUP(AB250, NPC_Scaling_Values!A:N, 14) ,0)</f>
        <v>81</v>
      </c>
      <c r="Q250" s="6">
        <f> VLOOKUP(AA250, NPC_Scaling_Values!A:N, 9) * VLOOKUP(AB250, NPC_Scaling_Values!A:N, 9)</f>
        <v>2.7875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334000.0</v>
      </c>
      <c r="AA250" s="1">
        <v>7003.0</v>
      </c>
      <c r="AB250" s="1">
        <v>7403.0</v>
      </c>
      <c r="AC250" s="8">
        <v>0.0</v>
      </c>
    </row>
    <row r="251">
      <c r="A251" s="9" t="s">
        <v>69</v>
      </c>
      <c r="B251" s="1" t="s">
        <v>35</v>
      </c>
      <c r="C251" s="5">
        <f>ROUND( VLOOKUP(Z251, NPC_Raw_Data!A:D, 4)*VLOOKUP(AA251, NPC_Scaling_Values!A:C, 3)*VLOOKUP(AB251, NPC_Scaling_Values!A:C, 3),0)</f>
        <v>287</v>
      </c>
      <c r="D251" s="5">
        <f>ROUND( VLOOKUP(Z251, NPC_Raw_Data!A:E, 5) * VLOOKUP(AA251, NPC_Scaling_Values!A:D, 4) * VLOOKUP(AB251,NPC_Scaling_Values!A:D, 4) ,0)</f>
        <v>500</v>
      </c>
      <c r="E251" s="5">
        <f>ROUND( VLOOKUP(Z251, NPC_Raw_Data!A:L, 6) * VLOOKUP(AA251, NPC_Scaling_Values!A:N, 5)* VLOOKUP(AB251, NPC_Scaling_Values!A:N, 5) ,0)</f>
        <v>203</v>
      </c>
      <c r="F251" s="5">
        <f>ROUND( VLOOKUP(Z251, NPC_Raw_Data!A:L, 7) * VLOOKUP(AA251, NPC_Scaling_Values!A:N, 6) * VLOOKUP(AB251,NPC_Scaling_Values!A:N, 6) ,0)</f>
        <v>152</v>
      </c>
      <c r="G251" s="5">
        <f>ROUND( VLOOKUP(Z251, NPC_Raw_Data!A:L, 8) * VLOOKUP(AA251, NPC_Scaling_Values!A:N, 7) * VLOOKUP(AB251, NPC_Scaling_Values!A:N, 7),0)</f>
        <v>121</v>
      </c>
      <c r="H251" s="5">
        <f>ROUND( VLOOKUP(Z251, NPC_Raw_Data!A:L, 9) * VLOOKUP(AA251, NPC_Scaling_Values!A:N, 8)* VLOOKUP(AB251, NPC_Scaling_Values!A:N, 8) ,0)</f>
        <v>152</v>
      </c>
      <c r="I251" s="5">
        <v>0.0</v>
      </c>
      <c r="J251" s="5">
        <v>0.0</v>
      </c>
      <c r="K251" s="5">
        <v>0.0</v>
      </c>
      <c r="L251" s="5">
        <f>ROUND( VLOOKUP(Z251, NPC_Raw_Data!A:O, 13),0)</f>
        <v>150</v>
      </c>
      <c r="M251" s="5">
        <f>ROUND( VLOOKUP(Z251, NPC_Raw_Data!A:O, 14),0)</f>
        <v>150</v>
      </c>
      <c r="N251" s="5">
        <f>ROUND( VLOOKUP(Z251, NPC_Raw_Data!A:O, 15),0)</f>
        <v>100</v>
      </c>
      <c r="O251" s="5">
        <f>ROUND( VLOOKUP(Z251, NPC_Raw_Data!A:Q, 16) * VLOOKUP(AA251, NPC_Scaling_Values!A:N, 14)* VLOOKUP(AB251, NPC_Scaling_Values!A:N, 14),0)</f>
        <v>205</v>
      </c>
      <c r="P251" s="2">
        <f>ROUND( VLOOKUP(Z251, NPC_Raw_Data!A:Q, 17) * VLOOKUP(AA251, NPC_Scaling_Values!A:N, 14) * VLOOKUP(AB251, NPC_Scaling_Values!A:N, 14) ,0)</f>
        <v>82</v>
      </c>
      <c r="Q251" s="6">
        <f> VLOOKUP(AA251, NPC_Scaling_Values!A:N, 9) * VLOOKUP(AB251, NPC_Scaling_Values!A:N, 9)</f>
        <v>2.98375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334001.0</v>
      </c>
      <c r="AA251" s="1">
        <v>7004.0</v>
      </c>
      <c r="AB251" s="1">
        <v>7404.0</v>
      </c>
      <c r="AC251" s="8">
        <v>0.0</v>
      </c>
    </row>
    <row r="252">
      <c r="A252" s="9" t="s">
        <v>106</v>
      </c>
      <c r="B252" s="1" t="s">
        <v>35</v>
      </c>
      <c r="C252" s="5">
        <f>ROUND( VLOOKUP(Z252, NPC_Raw_Data!A:D, 4)*VLOOKUP(AA252, NPC_Scaling_Values!A:C, 3)*VLOOKUP(AB252, NPC_Scaling_Values!A:C, 3),0)</f>
        <v>289</v>
      </c>
      <c r="D252" s="5">
        <f>ROUND( VLOOKUP(Z252, NPC_Raw_Data!A:E, 5) * VLOOKUP(AA252, NPC_Scaling_Values!A:D, 4) * VLOOKUP(AB252,NPC_Scaling_Values!A:D, 4) ,0)</f>
        <v>600</v>
      </c>
      <c r="E252" s="5">
        <f>ROUND( VLOOKUP(Z252, NPC_Raw_Data!A:L, 6) * VLOOKUP(AA252, NPC_Scaling_Values!A:N, 5)* VLOOKUP(AB252, NPC_Scaling_Values!A:N, 5) ,0)</f>
        <v>205</v>
      </c>
      <c r="F252" s="5">
        <f>ROUND( VLOOKUP(Z252, NPC_Raw_Data!A:L, 7) * VLOOKUP(AA252, NPC_Scaling_Values!A:N, 6) * VLOOKUP(AB252,NPC_Scaling_Values!A:N, 6) ,0)</f>
        <v>153</v>
      </c>
      <c r="G252" s="5">
        <f>ROUND( VLOOKUP(Z252, NPC_Raw_Data!A:L, 8) * VLOOKUP(AA252, NPC_Scaling_Values!A:N, 7) * VLOOKUP(AB252, NPC_Scaling_Values!A:N, 7),0)</f>
        <v>122</v>
      </c>
      <c r="H252" s="5">
        <f>ROUND( VLOOKUP(Z252, NPC_Raw_Data!A:L, 9) * VLOOKUP(AA252, NPC_Scaling_Values!A:N, 8)* VLOOKUP(AB252, NPC_Scaling_Values!A:N, 8) ,0)</f>
        <v>153</v>
      </c>
      <c r="I252" s="5">
        <v>0.0</v>
      </c>
      <c r="J252" s="5">
        <v>0.0</v>
      </c>
      <c r="K252" s="5">
        <v>0.0</v>
      </c>
      <c r="L252" s="5">
        <f>ROUND( VLOOKUP(Z252, NPC_Raw_Data!A:O, 13),0)</f>
        <v>150</v>
      </c>
      <c r="M252" s="5">
        <f>ROUND( VLOOKUP(Z252, NPC_Raw_Data!A:O, 14),0)</f>
        <v>150</v>
      </c>
      <c r="N252" s="5">
        <f>ROUND( VLOOKUP(Z252, NPC_Raw_Data!A:O, 15),0)</f>
        <v>100</v>
      </c>
      <c r="O252" s="5">
        <f>ROUND( VLOOKUP(Z252, NPC_Raw_Data!A:Q, 16) * VLOOKUP(AA252, NPC_Scaling_Values!A:N, 14)* VLOOKUP(AB252, NPC_Scaling_Values!A:N, 14),0)</f>
        <v>202</v>
      </c>
      <c r="P252" s="2">
        <f>ROUND( VLOOKUP(Z252, NPC_Raw_Data!A:Q, 17) * VLOOKUP(AA252, NPC_Scaling_Values!A:N, 14) * VLOOKUP(AB252, NPC_Scaling_Values!A:N, 14) ,0)</f>
        <v>81</v>
      </c>
      <c r="Q252" s="6">
        <f> VLOOKUP(AA252, NPC_Scaling_Values!A:N, 9) * VLOOKUP(AB252, NPC_Scaling_Values!A:N, 9)</f>
        <v>3.06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334002.0</v>
      </c>
      <c r="AA252" s="1">
        <v>7005.0</v>
      </c>
      <c r="AB252" s="1">
        <v>7405.0</v>
      </c>
      <c r="AC252" s="8">
        <v>0.0</v>
      </c>
    </row>
    <row r="253">
      <c r="A253" s="9" t="s">
        <v>70</v>
      </c>
      <c r="B253" s="1" t="s">
        <v>27</v>
      </c>
      <c r="C253" s="5">
        <f>ROUND( VLOOKUP(Z253, NPC_Raw_Data!A:D, 4)*VLOOKUP(AA253, NPC_Scaling_Values!A:C, 3)*VLOOKUP(AB253, NPC_Scaling_Values!A:C, 3),0)</f>
        <v>252</v>
      </c>
      <c r="D253" s="5">
        <f>ROUND( VLOOKUP(Z253, NPC_Raw_Data!A:E, 5) * VLOOKUP(AA253, NPC_Scaling_Values!A:D, 4) * VLOOKUP(AB253,NPC_Scaling_Values!A:D, 4) ,0)</f>
        <v>750</v>
      </c>
      <c r="E253" s="5">
        <f>ROUND( VLOOKUP(Z253, NPC_Raw_Data!A:L, 6) * VLOOKUP(AA253, NPC_Scaling_Values!A:N, 5)* VLOOKUP(AB253, NPC_Scaling_Values!A:N, 5) ,0)</f>
        <v>159</v>
      </c>
      <c r="F253" s="5">
        <f>ROUND( VLOOKUP(Z253, NPC_Raw_Data!A:L, 7) * VLOOKUP(AA253, NPC_Scaling_Values!A:N, 6) * VLOOKUP(AB253,NPC_Scaling_Values!A:N, 6) ,0)</f>
        <v>118</v>
      </c>
      <c r="G253" s="5">
        <f>ROUND( VLOOKUP(Z253, NPC_Raw_Data!A:L, 8) * VLOOKUP(AA253, NPC_Scaling_Values!A:N, 7) * VLOOKUP(AB253, NPC_Scaling_Values!A:N, 7),0)</f>
        <v>94</v>
      </c>
      <c r="H253" s="5">
        <f>ROUND( VLOOKUP(Z253, NPC_Raw_Data!A:L, 9) * VLOOKUP(AA253, NPC_Scaling_Values!A:N, 8)* VLOOKUP(AB253, NPC_Scaling_Values!A:N, 8) ,0)</f>
        <v>118</v>
      </c>
      <c r="I253" s="5">
        <v>0.0</v>
      </c>
      <c r="J253" s="5">
        <v>0.0</v>
      </c>
      <c r="K253" s="5">
        <v>0.0</v>
      </c>
      <c r="L253" s="5">
        <f>ROUND( VLOOKUP(Z253, NPC_Raw_Data!A:O, 13),0)</f>
        <v>150</v>
      </c>
      <c r="M253" s="5">
        <f>ROUND( VLOOKUP(Z253, NPC_Raw_Data!A:O, 14),0)</f>
        <v>150</v>
      </c>
      <c r="N253" s="5">
        <f>ROUND( VLOOKUP(Z253, NPC_Raw_Data!A:O, 15),0)</f>
        <v>100</v>
      </c>
      <c r="O253" s="5">
        <f>ROUND( VLOOKUP(Z253, NPC_Raw_Data!A:Q, 16) * VLOOKUP(AA253, NPC_Scaling_Values!A:N, 14)* VLOOKUP(AB253, NPC_Scaling_Values!A:N, 14),0)</f>
        <v>201</v>
      </c>
      <c r="P253" s="2">
        <f>ROUND( VLOOKUP(Z253, NPC_Raw_Data!A:Q, 17) * VLOOKUP(AA253, NPC_Scaling_Values!A:N, 14) * VLOOKUP(AB253, NPC_Scaling_Values!A:N, 14) ,0)</f>
        <v>81</v>
      </c>
      <c r="Q253" s="6">
        <f> VLOOKUP(AA253, NPC_Scaling_Values!A:N, 9) * VLOOKUP(AB253, NPC_Scaling_Values!A:N, 9)</f>
        <v>2.7875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334003.0</v>
      </c>
      <c r="AA253" s="1">
        <v>7003.0</v>
      </c>
      <c r="AB253" s="1">
        <v>7403.0</v>
      </c>
      <c r="AC253" s="8">
        <v>0.0</v>
      </c>
    </row>
    <row r="254">
      <c r="A254" s="2" t="s">
        <v>144</v>
      </c>
      <c r="B254" s="1" t="s">
        <v>53</v>
      </c>
      <c r="C254" s="5">
        <f>ROUND( VLOOKUP(Z254, NPC_Raw_Data!A:D, 4)*VLOOKUP(AA254, NPC_Scaling_Values!A:C, 3)*VLOOKUP(AB254, NPC_Scaling_Values!A:C, 3),0)</f>
        <v>238</v>
      </c>
      <c r="D254" s="5">
        <f>ROUND( VLOOKUP(Z254, NPC_Raw_Data!A:E, 5) * VLOOKUP(AA254, NPC_Scaling_Values!A:D, 4) * VLOOKUP(AB254,NPC_Scaling_Values!A:D, 4) ,0)</f>
        <v>450</v>
      </c>
      <c r="E254" s="5">
        <f>ROUND( VLOOKUP(Z254, NPC_Raw_Data!A:L, 6) * VLOOKUP(AA254, NPC_Scaling_Values!A:N, 5)* VLOOKUP(AB254, NPC_Scaling_Values!A:N, 5) ,0)</f>
        <v>221</v>
      </c>
      <c r="F254" s="5">
        <f>ROUND( VLOOKUP(Z254, NPC_Raw_Data!A:L, 7) * VLOOKUP(AA254, NPC_Scaling_Values!A:N, 6) * VLOOKUP(AB254,NPC_Scaling_Values!A:N, 6) ,0)</f>
        <v>144</v>
      </c>
      <c r="G254" s="5">
        <f>ROUND( VLOOKUP(Z254, NPC_Raw_Data!A:L, 8) * VLOOKUP(AA254, NPC_Scaling_Values!A:N, 7) * VLOOKUP(AB254, NPC_Scaling_Values!A:N, 7),0)</f>
        <v>1105</v>
      </c>
      <c r="H254" s="5">
        <f>ROUND( VLOOKUP(Z254, NPC_Raw_Data!A:L, 9) * VLOOKUP(AA254, NPC_Scaling_Values!A:N, 8)* VLOOKUP(AB254, NPC_Scaling_Values!A:N, 8) ,0)</f>
        <v>165</v>
      </c>
      <c r="I254" s="5">
        <v>0.0</v>
      </c>
      <c r="J254" s="5">
        <v>0.0</v>
      </c>
      <c r="K254" s="5">
        <v>0.0</v>
      </c>
      <c r="L254" s="5">
        <f>ROUND( VLOOKUP(Z254, NPC_Raw_Data!A:O, 13),0)</f>
        <v>150</v>
      </c>
      <c r="M254" s="5">
        <f>ROUND( VLOOKUP(Z254, NPC_Raw_Data!A:O, 14),0)</f>
        <v>150</v>
      </c>
      <c r="N254" s="5">
        <f>ROUND( VLOOKUP(Z254, NPC_Raw_Data!A:O, 15),0)</f>
        <v>100</v>
      </c>
      <c r="O254" s="5">
        <f>ROUND( VLOOKUP(Z254, NPC_Raw_Data!A:Q, 16) * VLOOKUP(AA254, NPC_Scaling_Values!A:N, 14)* VLOOKUP(AB254, NPC_Scaling_Values!A:N, 14),0)</f>
        <v>200</v>
      </c>
      <c r="P254" s="2">
        <f>ROUND( VLOOKUP(Z254, NPC_Raw_Data!A:Q, 17) * VLOOKUP(AA254, NPC_Scaling_Values!A:N, 14) * VLOOKUP(AB254, NPC_Scaling_Values!A:N, 14) ,0)</f>
        <v>80</v>
      </c>
      <c r="Q254" s="6">
        <f> VLOOKUP(AA254, NPC_Scaling_Values!A:N, 9) * VLOOKUP(AB254, NPC_Scaling_Values!A:N, 9)</f>
        <v>3.06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334100.0</v>
      </c>
      <c r="AA254" s="1">
        <v>7008.0</v>
      </c>
      <c r="AB254" s="1">
        <v>7408.0</v>
      </c>
      <c r="AC254" s="8">
        <v>0.0</v>
      </c>
    </row>
    <row r="255">
      <c r="A255" s="1" t="s">
        <v>141</v>
      </c>
      <c r="B255" s="1" t="s">
        <v>101</v>
      </c>
      <c r="C255" s="5">
        <f>ROUND( VLOOKUP(Z255, NPC_Raw_Data!A:D, 4)*VLOOKUP(AA255, NPC_Scaling_Values!A:C, 3)*VLOOKUP(AB255, NPC_Scaling_Values!A:C, 3),0)</f>
        <v>1237</v>
      </c>
      <c r="D255" s="5">
        <f>ROUND( VLOOKUP(Z255, NPC_Raw_Data!A:E, 5) * VLOOKUP(AA255, NPC_Scaling_Values!A:D, 4) * VLOOKUP(AB255,NPC_Scaling_Values!A:D, 4) ,0)</f>
        <v>720</v>
      </c>
      <c r="E255" s="5">
        <f>ROUND( VLOOKUP(Z255, NPC_Raw_Data!A:L, 6) * VLOOKUP(AA255, NPC_Scaling_Values!A:N, 5)* VLOOKUP(AB255, NPC_Scaling_Values!A:N, 5) ,0)</f>
        <v>259</v>
      </c>
      <c r="F255" s="5">
        <f>ROUND( VLOOKUP(Z255, NPC_Raw_Data!A:L, 7) * VLOOKUP(AA255, NPC_Scaling_Values!A:N, 6) * VLOOKUP(AB255,NPC_Scaling_Values!A:N, 6) ,0)</f>
        <v>207</v>
      </c>
      <c r="G255" s="5">
        <f>ROUND( VLOOKUP(Z255, NPC_Raw_Data!A:L, 8) * VLOOKUP(AA255, NPC_Scaling_Values!A:N, 7) * VLOOKUP(AB255, NPC_Scaling_Values!A:N, 7),0)</f>
        <v>130</v>
      </c>
      <c r="H255" s="5">
        <f>ROUND( VLOOKUP(Z255, NPC_Raw_Data!A:L, 9) * VLOOKUP(AA255, NPC_Scaling_Values!A:N, 8)* VLOOKUP(AB255, NPC_Scaling_Values!A:N, 8) ,0)</f>
        <v>233</v>
      </c>
      <c r="I255" s="5">
        <v>0.0</v>
      </c>
      <c r="J255" s="5">
        <v>0.0</v>
      </c>
      <c r="K255" s="5">
        <v>0.0</v>
      </c>
      <c r="L255" s="5">
        <f>ROUND( VLOOKUP(Z255, NPC_Raw_Data!A:O, 13),0)</f>
        <v>84</v>
      </c>
      <c r="M255" s="5">
        <f>ROUND( VLOOKUP(Z255, NPC_Raw_Data!A:O, 14),0)</f>
        <v>84</v>
      </c>
      <c r="N255" s="5">
        <f>ROUND( VLOOKUP(Z255, NPC_Raw_Data!A:O, 15),0)</f>
        <v>999</v>
      </c>
      <c r="O255" s="5">
        <f>ROUND( VLOOKUP(Z255, NPC_Raw_Data!A:Q, 16) * VLOOKUP(AA255, NPC_Scaling_Values!A:N, 14)* VLOOKUP(AB255, NPC_Scaling_Values!A:N, 14),0)</f>
        <v>202</v>
      </c>
      <c r="P255" s="2">
        <f>ROUND( VLOOKUP(Z255, NPC_Raw_Data!A:Q, 17) * VLOOKUP(AA255, NPC_Scaling_Values!A:N, 14) * VLOOKUP(AB255, NPC_Scaling_Values!A:N, 14) ,0)</f>
        <v>81</v>
      </c>
      <c r="Q255" s="6">
        <f> VLOOKUP(AA255, NPC_Scaling_Values!A:N, 9) * VLOOKUP(AB255, NPC_Scaling_Values!A:N, 9)</f>
        <v>3.06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335000.0</v>
      </c>
      <c r="AA255" s="1">
        <v>7005.0</v>
      </c>
      <c r="AB255" s="1">
        <v>7405.0</v>
      </c>
      <c r="AC255" s="8">
        <v>0.0</v>
      </c>
    </row>
    <row r="256">
      <c r="A256" s="1" t="s">
        <v>105</v>
      </c>
      <c r="B256" s="1" t="s">
        <v>101</v>
      </c>
      <c r="C256" s="5">
        <f>ROUND( VLOOKUP(Z256, NPC_Raw_Data!A:D, 4)*VLOOKUP(AA256, NPC_Scaling_Values!A:C, 3)*VLOOKUP(AB256, NPC_Scaling_Values!A:C, 3),0)</f>
        <v>388</v>
      </c>
      <c r="D256" s="5">
        <f>ROUND( VLOOKUP(Z256, NPC_Raw_Data!A:E, 5) * VLOOKUP(AA256, NPC_Scaling_Values!A:D, 4) * VLOOKUP(AB256,NPC_Scaling_Values!A:D, 4) ,0)</f>
        <v>240</v>
      </c>
      <c r="E256" s="5">
        <f>ROUND( VLOOKUP(Z256, NPC_Raw_Data!A:L, 6) * VLOOKUP(AA256, NPC_Scaling_Values!A:N, 5)* VLOOKUP(AB256, NPC_Scaling_Values!A:N, 5) ,0)</f>
        <v>202</v>
      </c>
      <c r="F256" s="5">
        <f>ROUND( VLOOKUP(Z256, NPC_Raw_Data!A:L, 7) * VLOOKUP(AA256, NPC_Scaling_Values!A:N, 6) * VLOOKUP(AB256,NPC_Scaling_Values!A:N, 6) ,0)</f>
        <v>153</v>
      </c>
      <c r="G256" s="5">
        <f>ROUND( VLOOKUP(Z256, NPC_Raw_Data!A:L, 8) * VLOOKUP(AA256, NPC_Scaling_Values!A:N, 7) * VLOOKUP(AB256, NPC_Scaling_Values!A:N, 7),0)</f>
        <v>122</v>
      </c>
      <c r="H256" s="5">
        <f>ROUND( VLOOKUP(Z256, NPC_Raw_Data!A:L, 9) * VLOOKUP(AA256, NPC_Scaling_Values!A:N, 8)* VLOOKUP(AB256, NPC_Scaling_Values!A:N, 8) ,0)</f>
        <v>153</v>
      </c>
      <c r="I256" s="5">
        <v>-25.0</v>
      </c>
      <c r="J256" s="5">
        <v>0.0</v>
      </c>
      <c r="K256" s="5">
        <v>0.0</v>
      </c>
      <c r="L256" s="5">
        <f>ROUND( VLOOKUP(Z256, NPC_Raw_Data!A:O, 13),0)</f>
        <v>106</v>
      </c>
      <c r="M256" s="5">
        <f>ROUND( VLOOKUP(Z256, NPC_Raw_Data!A:O, 14),0)</f>
        <v>106</v>
      </c>
      <c r="N256" s="5">
        <f>ROUND( VLOOKUP(Z256, NPC_Raw_Data!A:O, 15),0)</f>
        <v>68</v>
      </c>
      <c r="O256" s="5">
        <f>ROUND( VLOOKUP(Z256, NPC_Raw_Data!A:Q, 16) * VLOOKUP(AA256, NPC_Scaling_Values!A:N, 14)* VLOOKUP(AB256, NPC_Scaling_Values!A:N, 14),0)</f>
        <v>202</v>
      </c>
      <c r="P256" s="2">
        <f>ROUND( VLOOKUP(Z256, NPC_Raw_Data!A:Q, 17) * VLOOKUP(AA256, NPC_Scaling_Values!A:N, 14) * VLOOKUP(AB256, NPC_Scaling_Values!A:N, 14) ,0)</f>
        <v>81</v>
      </c>
      <c r="Q256" s="6">
        <f> VLOOKUP(AA256, NPC_Scaling_Values!A:N, 9) * VLOOKUP(AB256, NPC_Scaling_Values!A:N, 9)</f>
        <v>3.06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337000.0</v>
      </c>
      <c r="AA256" s="1">
        <v>7005.0</v>
      </c>
      <c r="AB256" s="1">
        <v>7405.0</v>
      </c>
      <c r="AC256" s="8">
        <v>0.0</v>
      </c>
    </row>
    <row r="257">
      <c r="A257" s="2" t="s">
        <v>83</v>
      </c>
      <c r="B257" s="1" t="s">
        <v>53</v>
      </c>
      <c r="C257" s="5">
        <f>ROUND( VLOOKUP(Z257, NPC_Raw_Data!A:D, 4)*VLOOKUP(AA257, NPC_Scaling_Values!A:C, 3)*VLOOKUP(AB257, NPC_Scaling_Values!A:C, 3),0)</f>
        <v>238</v>
      </c>
      <c r="D257" s="5">
        <f>ROUND( VLOOKUP(Z257, NPC_Raw_Data!A:E, 5) * VLOOKUP(AA257, NPC_Scaling_Values!A:D, 4) * VLOOKUP(AB257,NPC_Scaling_Values!A:D, 4) ,0)</f>
        <v>300</v>
      </c>
      <c r="E257" s="5">
        <f>ROUND( VLOOKUP(Z257, NPC_Raw_Data!A:L, 6) * VLOOKUP(AA257, NPC_Scaling_Values!A:N, 5)* VLOOKUP(AB257, NPC_Scaling_Values!A:N, 5) ,0)</f>
        <v>154</v>
      </c>
      <c r="F257" s="5">
        <f>ROUND( VLOOKUP(Z257, NPC_Raw_Data!A:L, 7) * VLOOKUP(AA257, NPC_Scaling_Values!A:N, 6) * VLOOKUP(AB257,NPC_Scaling_Values!A:N, 6) ,0)</f>
        <v>109</v>
      </c>
      <c r="G257" s="5">
        <f>ROUND( VLOOKUP(Z257, NPC_Raw_Data!A:L, 8) * VLOOKUP(AA257, NPC_Scaling_Values!A:N, 7) * VLOOKUP(AB257, NPC_Scaling_Values!A:N, 7),0)</f>
        <v>122</v>
      </c>
      <c r="H257" s="5">
        <f>ROUND( VLOOKUP(Z257, NPC_Raw_Data!A:L, 9) * VLOOKUP(AA257, NPC_Scaling_Values!A:N, 8)* VLOOKUP(AB257, NPC_Scaling_Values!A:N, 8) ,0)</f>
        <v>117</v>
      </c>
      <c r="I257" s="5">
        <v>0.0</v>
      </c>
      <c r="J257" s="5">
        <v>0.0</v>
      </c>
      <c r="K257" s="5">
        <v>0.0</v>
      </c>
      <c r="L257" s="5">
        <f>ROUND( VLOOKUP(Z257, NPC_Raw_Data!A:O, 13),0)</f>
        <v>440</v>
      </c>
      <c r="M257" s="5">
        <f>ROUND( VLOOKUP(Z257, NPC_Raw_Data!A:O, 14),0)</f>
        <v>440</v>
      </c>
      <c r="N257" s="5">
        <f>ROUND( VLOOKUP(Z257, NPC_Raw_Data!A:O, 15),0)</f>
        <v>87</v>
      </c>
      <c r="O257" s="5">
        <f>ROUND( VLOOKUP(Z257, NPC_Raw_Data!A:Q, 16) * VLOOKUP(AA257, NPC_Scaling_Values!A:N, 14)* VLOOKUP(AB257, NPC_Scaling_Values!A:N, 14),0)</f>
        <v>200</v>
      </c>
      <c r="P257" s="2">
        <f>ROUND( VLOOKUP(Z257, NPC_Raw_Data!A:Q, 17) * VLOOKUP(AA257, NPC_Scaling_Values!A:N, 14) * VLOOKUP(AB257, NPC_Scaling_Values!A:N, 14) ,0)</f>
        <v>80</v>
      </c>
      <c r="Q257" s="6">
        <f> VLOOKUP(AA257, NPC_Scaling_Values!A:N, 9) * VLOOKUP(AB257, NPC_Scaling_Values!A:N, 9)</f>
        <v>3.06</v>
      </c>
      <c r="R257" s="1">
        <v>1.0</v>
      </c>
      <c r="S257" s="1">
        <v>-1.0</v>
      </c>
      <c r="T257" s="7" t="b">
        <v>0</v>
      </c>
      <c r="U257" s="7" t="b">
        <v>0</v>
      </c>
      <c r="V257" s="7" t="b">
        <v>0</v>
      </c>
      <c r="Z257" s="1">
        <v>338000.0</v>
      </c>
      <c r="AA257" s="1">
        <v>7008.0</v>
      </c>
      <c r="AB257" s="1">
        <v>7408.0</v>
      </c>
      <c r="AC257" s="8">
        <v>0.0</v>
      </c>
    </row>
    <row r="258">
      <c r="A258" s="9" t="s">
        <v>294</v>
      </c>
      <c r="B258" s="1" t="s">
        <v>91</v>
      </c>
      <c r="C258" s="5">
        <f>ROUND( VLOOKUP(Z258, NPC_Raw_Data!A:D, 4)*VLOOKUP(AA258, NPC_Scaling_Values!A:C, 3)*VLOOKUP(AB258, NPC_Scaling_Values!A:C, 3),0)</f>
        <v>987</v>
      </c>
      <c r="D258" s="5">
        <f>ROUND( VLOOKUP(Z258, NPC_Raw_Data!A:E, 5) * VLOOKUP(AA258, NPC_Scaling_Values!A:D, 4) * VLOOKUP(AB258,NPC_Scaling_Values!A:D, 4) ,0)</f>
        <v>1800</v>
      </c>
      <c r="E258" s="5">
        <f>ROUND( VLOOKUP(Z258, NPC_Raw_Data!A:L, 6) * VLOOKUP(AA258, NPC_Scaling_Values!A:N, 5)* VLOOKUP(AB258, NPC_Scaling_Values!A:N, 5) ,0)</f>
        <v>422</v>
      </c>
      <c r="F258" s="5">
        <f>ROUND( VLOOKUP(Z258, NPC_Raw_Data!A:L, 7) * VLOOKUP(AA258, NPC_Scaling_Values!A:N, 6) * VLOOKUP(AB258,NPC_Scaling_Values!A:N, 6) ,0)</f>
        <v>295</v>
      </c>
      <c r="G258" s="5">
        <f>ROUND( VLOOKUP(Z258, NPC_Raw_Data!A:L, 8) * VLOOKUP(AA258, NPC_Scaling_Values!A:N, 7) * VLOOKUP(AB258, NPC_Scaling_Values!A:N, 7),0)</f>
        <v>843</v>
      </c>
      <c r="H258" s="5">
        <f>ROUND( VLOOKUP(Z258, NPC_Raw_Data!A:L, 9) * VLOOKUP(AA258, NPC_Scaling_Values!A:N, 8)* VLOOKUP(AB258, NPC_Scaling_Values!A:N, 8) ,0)</f>
        <v>318</v>
      </c>
      <c r="I258" s="5">
        <v>25.0</v>
      </c>
      <c r="J258" s="5">
        <v>0.0</v>
      </c>
      <c r="K258" s="5">
        <v>0.0</v>
      </c>
      <c r="L258" s="5">
        <f>ROUND( VLOOKUP(Z258, NPC_Raw_Data!A:O, 13),0)</f>
        <v>94</v>
      </c>
      <c r="M258" s="5">
        <f>ROUND( VLOOKUP(Z258, NPC_Raw_Data!A:O, 14),0)</f>
        <v>94</v>
      </c>
      <c r="N258" s="5">
        <f>ROUND( VLOOKUP(Z258, NPC_Raw_Data!A:O, 15),0)</f>
        <v>220</v>
      </c>
      <c r="O258" s="5">
        <f>ROUND( VLOOKUP(Z258, NPC_Raw_Data!A:Q, 16) * VLOOKUP(AA258, NPC_Scaling_Values!A:N, 14)* VLOOKUP(AB258, NPC_Scaling_Values!A:N, 14),0)</f>
        <v>224</v>
      </c>
      <c r="P258" s="2">
        <f>ROUND( VLOOKUP(Z258, NPC_Raw_Data!A:Q, 17) * VLOOKUP(AA258, NPC_Scaling_Values!A:N, 14) * VLOOKUP(AB258, NPC_Scaling_Values!A:N, 14) ,0)</f>
        <v>90</v>
      </c>
      <c r="Q258" s="6">
        <f> VLOOKUP(AA258, NPC_Scaling_Values!A:N, 9) * VLOOKUP(AB258, NPC_Scaling_Values!A:N, 9)</f>
        <v>3.266</v>
      </c>
      <c r="R258" s="1">
        <v>1.0</v>
      </c>
      <c r="S258" s="1">
        <v>-1.0</v>
      </c>
      <c r="T258" s="7" t="b">
        <v>0</v>
      </c>
      <c r="U258" s="7" t="b">
        <v>0</v>
      </c>
      <c r="V258" s="7" t="b">
        <v>0</v>
      </c>
      <c r="Z258" s="1">
        <v>339000.0</v>
      </c>
      <c r="AA258" s="1">
        <v>7013.0</v>
      </c>
      <c r="AB258" s="1">
        <v>7413.0</v>
      </c>
      <c r="AC258" s="8">
        <v>0.0</v>
      </c>
    </row>
    <row r="259">
      <c r="A259" s="9" t="s">
        <v>295</v>
      </c>
      <c r="B259" s="1" t="s">
        <v>91</v>
      </c>
      <c r="C259" s="5">
        <f>ROUND( VLOOKUP(Z259, NPC_Raw_Data!A:D, 4)*VLOOKUP(AA259, NPC_Scaling_Values!A:C, 3)*VLOOKUP(AB259, NPC_Scaling_Values!A:C, 3),0)</f>
        <v>987</v>
      </c>
      <c r="D259" s="5">
        <f>ROUND( VLOOKUP(Z259, NPC_Raw_Data!A:E, 5) * VLOOKUP(AA259, NPC_Scaling_Values!A:D, 4) * VLOOKUP(AB259,NPC_Scaling_Values!A:D, 4) ,0)</f>
        <v>1800</v>
      </c>
      <c r="E259" s="5">
        <f>ROUND( VLOOKUP(Z259, NPC_Raw_Data!A:L, 6) * VLOOKUP(AA259, NPC_Scaling_Values!A:N, 5)* VLOOKUP(AB259, NPC_Scaling_Values!A:N, 5) ,0)</f>
        <v>422</v>
      </c>
      <c r="F259" s="5">
        <f>ROUND( VLOOKUP(Z259, NPC_Raw_Data!A:L, 7) * VLOOKUP(AA259, NPC_Scaling_Values!A:N, 6) * VLOOKUP(AB259,NPC_Scaling_Values!A:N, 6) ,0)</f>
        <v>295</v>
      </c>
      <c r="G259" s="5">
        <f>ROUND( VLOOKUP(Z259, NPC_Raw_Data!A:L, 8) * VLOOKUP(AA259, NPC_Scaling_Values!A:N, 7) * VLOOKUP(AB259, NPC_Scaling_Values!A:N, 7),0)</f>
        <v>843</v>
      </c>
      <c r="H259" s="5">
        <f>ROUND( VLOOKUP(Z259, NPC_Raw_Data!A:L, 9) * VLOOKUP(AA259, NPC_Scaling_Values!A:N, 8)* VLOOKUP(AB259, NPC_Scaling_Values!A:N, 8) ,0)</f>
        <v>318</v>
      </c>
      <c r="I259" s="5">
        <v>25.0</v>
      </c>
      <c r="J259" s="5">
        <v>0.0</v>
      </c>
      <c r="K259" s="5">
        <v>0.0</v>
      </c>
      <c r="L259" s="5">
        <f>ROUND( VLOOKUP(Z259, NPC_Raw_Data!A:O, 13),0)</f>
        <v>94</v>
      </c>
      <c r="M259" s="5">
        <f>ROUND( VLOOKUP(Z259, NPC_Raw_Data!A:O, 14),0)</f>
        <v>94</v>
      </c>
      <c r="N259" s="5">
        <f>ROUND( VLOOKUP(Z259, NPC_Raw_Data!A:O, 15),0)</f>
        <v>220</v>
      </c>
      <c r="O259" s="5">
        <f>ROUND( VLOOKUP(Z259, NPC_Raw_Data!A:Q, 16) * VLOOKUP(AA259, NPC_Scaling_Values!A:N, 14)* VLOOKUP(AB259, NPC_Scaling_Values!A:N, 14),0)</f>
        <v>224</v>
      </c>
      <c r="P259" s="2">
        <f>ROUND( VLOOKUP(Z259, NPC_Raw_Data!A:Q, 17) * VLOOKUP(AA259, NPC_Scaling_Values!A:N, 14) * VLOOKUP(AB259, NPC_Scaling_Values!A:N, 14) ,0)</f>
        <v>90</v>
      </c>
      <c r="Q259" s="6">
        <f> VLOOKUP(AA259, NPC_Scaling_Values!A:N, 9) * VLOOKUP(AB259, NPC_Scaling_Values!A:N, 9)</f>
        <v>3.266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339001.0</v>
      </c>
      <c r="AA259" s="1">
        <v>7013.0</v>
      </c>
      <c r="AB259" s="1">
        <v>7413.0</v>
      </c>
      <c r="AC259" s="8">
        <v>0.0</v>
      </c>
    </row>
    <row r="260">
      <c r="A260" s="9" t="s">
        <v>296</v>
      </c>
      <c r="B260" s="1" t="s">
        <v>91</v>
      </c>
      <c r="C260" s="5">
        <f>ROUND( VLOOKUP(Z260, NPC_Raw_Data!A:D, 4)*VLOOKUP(AA260, NPC_Scaling_Values!A:C, 3)*VLOOKUP(AB260, NPC_Scaling_Values!A:C, 3),0)</f>
        <v>987</v>
      </c>
      <c r="D260" s="5">
        <f>ROUND( VLOOKUP(Z260, NPC_Raw_Data!A:E, 5) * VLOOKUP(AA260, NPC_Scaling_Values!A:D, 4) * VLOOKUP(AB260,NPC_Scaling_Values!A:D, 4) ,0)</f>
        <v>1800</v>
      </c>
      <c r="E260" s="5">
        <f>ROUND( VLOOKUP(Z260, NPC_Raw_Data!A:L, 6) * VLOOKUP(AA260, NPC_Scaling_Values!A:N, 5)* VLOOKUP(AB260, NPC_Scaling_Values!A:N, 5) ,0)</f>
        <v>422</v>
      </c>
      <c r="F260" s="5">
        <f>ROUND( VLOOKUP(Z260, NPC_Raw_Data!A:L, 7) * VLOOKUP(AA260, NPC_Scaling_Values!A:N, 6) * VLOOKUP(AB260,NPC_Scaling_Values!A:N, 6) ,0)</f>
        <v>295</v>
      </c>
      <c r="G260" s="5">
        <f>ROUND( VLOOKUP(Z260, NPC_Raw_Data!A:L, 8) * VLOOKUP(AA260, NPC_Scaling_Values!A:N, 7) * VLOOKUP(AB260, NPC_Scaling_Values!A:N, 7),0)</f>
        <v>843</v>
      </c>
      <c r="H260" s="5">
        <f>ROUND( VLOOKUP(Z260, NPC_Raw_Data!A:L, 9) * VLOOKUP(AA260, NPC_Scaling_Values!A:N, 8)* VLOOKUP(AB260, NPC_Scaling_Values!A:N, 8) ,0)</f>
        <v>318</v>
      </c>
      <c r="I260" s="5">
        <v>25.0</v>
      </c>
      <c r="J260" s="5">
        <v>0.0</v>
      </c>
      <c r="K260" s="5">
        <v>0.0</v>
      </c>
      <c r="L260" s="5">
        <f>ROUND( VLOOKUP(Z260, NPC_Raw_Data!A:O, 13),0)</f>
        <v>94</v>
      </c>
      <c r="M260" s="5">
        <f>ROUND( VLOOKUP(Z260, NPC_Raw_Data!A:O, 14),0)</f>
        <v>94</v>
      </c>
      <c r="N260" s="5">
        <f>ROUND( VLOOKUP(Z260, NPC_Raw_Data!A:O, 15),0)</f>
        <v>220</v>
      </c>
      <c r="O260" s="5">
        <f>ROUND( VLOOKUP(Z260, NPC_Raw_Data!A:Q, 16) * VLOOKUP(AA260, NPC_Scaling_Values!A:N, 14)* VLOOKUP(AB260, NPC_Scaling_Values!A:N, 14),0)</f>
        <v>224</v>
      </c>
      <c r="P260" s="2">
        <f>ROUND( VLOOKUP(Z260, NPC_Raw_Data!A:Q, 17) * VLOOKUP(AA260, NPC_Scaling_Values!A:N, 14) * VLOOKUP(AB260, NPC_Scaling_Values!A:N, 14) ,0)</f>
        <v>90</v>
      </c>
      <c r="Q260" s="6">
        <f> VLOOKUP(AA260, NPC_Scaling_Values!A:N, 9) * VLOOKUP(AB260, NPC_Scaling_Values!A:N, 9)</f>
        <v>3.266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339002.0</v>
      </c>
      <c r="AA260" s="1">
        <v>7013.0</v>
      </c>
      <c r="AB260" s="1">
        <v>7413.0</v>
      </c>
      <c r="AC260" s="8">
        <v>0.0</v>
      </c>
    </row>
    <row r="261">
      <c r="A261" s="9" t="s">
        <v>297</v>
      </c>
      <c r="B261" s="1" t="s">
        <v>91</v>
      </c>
      <c r="C261" s="5">
        <f>ROUND( VLOOKUP(Z261, NPC_Raw_Data!A:D, 4)*VLOOKUP(AA261, NPC_Scaling_Values!A:C, 3)*VLOOKUP(AB261, NPC_Scaling_Values!A:C, 3),0)</f>
        <v>987</v>
      </c>
      <c r="D261" s="5">
        <f>ROUND( VLOOKUP(Z261, NPC_Raw_Data!A:E, 5) * VLOOKUP(AA261, NPC_Scaling_Values!A:D, 4) * VLOOKUP(AB261,NPC_Scaling_Values!A:D, 4) ,0)</f>
        <v>1800</v>
      </c>
      <c r="E261" s="5">
        <f>ROUND( VLOOKUP(Z261, NPC_Raw_Data!A:L, 6) * VLOOKUP(AA261, NPC_Scaling_Values!A:N, 5)* VLOOKUP(AB261, NPC_Scaling_Values!A:N, 5) ,0)</f>
        <v>422</v>
      </c>
      <c r="F261" s="5">
        <f>ROUND( VLOOKUP(Z261, NPC_Raw_Data!A:L, 7) * VLOOKUP(AA261, NPC_Scaling_Values!A:N, 6) * VLOOKUP(AB261,NPC_Scaling_Values!A:N, 6) ,0)</f>
        <v>295</v>
      </c>
      <c r="G261" s="5">
        <f>ROUND( VLOOKUP(Z261, NPC_Raw_Data!A:L, 8) * VLOOKUP(AA261, NPC_Scaling_Values!A:N, 7) * VLOOKUP(AB261, NPC_Scaling_Values!A:N, 7),0)</f>
        <v>843</v>
      </c>
      <c r="H261" s="5">
        <f>ROUND( VLOOKUP(Z261, NPC_Raw_Data!A:L, 9) * VLOOKUP(AA261, NPC_Scaling_Values!A:N, 8)* VLOOKUP(AB261, NPC_Scaling_Values!A:N, 8) ,0)</f>
        <v>318</v>
      </c>
      <c r="I261" s="5">
        <v>25.0</v>
      </c>
      <c r="J261" s="5">
        <v>0.0</v>
      </c>
      <c r="K261" s="5">
        <v>0.0</v>
      </c>
      <c r="L261" s="5">
        <f>ROUND( VLOOKUP(Z261, NPC_Raw_Data!A:O, 13),0)</f>
        <v>94</v>
      </c>
      <c r="M261" s="5">
        <f>ROUND( VLOOKUP(Z261, NPC_Raw_Data!A:O, 14),0)</f>
        <v>94</v>
      </c>
      <c r="N261" s="5">
        <f>ROUND( VLOOKUP(Z261, NPC_Raw_Data!A:O, 15),0)</f>
        <v>220</v>
      </c>
      <c r="O261" s="5">
        <f>ROUND( VLOOKUP(Z261, NPC_Raw_Data!A:Q, 16) * VLOOKUP(AA261, NPC_Scaling_Values!A:N, 14)* VLOOKUP(AB261, NPC_Scaling_Values!A:N, 14),0)</f>
        <v>224</v>
      </c>
      <c r="P261" s="2">
        <f>ROUND( VLOOKUP(Z261, NPC_Raw_Data!A:Q, 17) * VLOOKUP(AA261, NPC_Scaling_Values!A:N, 14) * VLOOKUP(AB261, NPC_Scaling_Values!A:N, 14) ,0)</f>
        <v>90</v>
      </c>
      <c r="Q261" s="6">
        <f> VLOOKUP(AA261, NPC_Scaling_Values!A:N, 9) * VLOOKUP(AB261, NPC_Scaling_Values!A:N, 9)</f>
        <v>3.266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339003.0</v>
      </c>
      <c r="AA261" s="1">
        <v>7013.0</v>
      </c>
      <c r="AB261" s="1">
        <v>7413.0</v>
      </c>
      <c r="AC261" s="8">
        <v>0.0</v>
      </c>
    </row>
    <row r="262">
      <c r="A262" s="2" t="s">
        <v>173</v>
      </c>
      <c r="B262" s="1" t="s">
        <v>53</v>
      </c>
      <c r="C262" s="5">
        <f>ROUND( VLOOKUP(Z262, NPC_Raw_Data!A:D, 4)*VLOOKUP(AA262, NPC_Scaling_Values!A:C, 3)*VLOOKUP(AB262, NPC_Scaling_Values!A:C, 3),0)</f>
        <v>321</v>
      </c>
      <c r="D262" s="5">
        <f>ROUND( VLOOKUP(Z262, NPC_Raw_Data!A:E, 5) * VLOOKUP(AA262, NPC_Scaling_Values!A:D, 4) * VLOOKUP(AB262,NPC_Scaling_Values!A:D, 4) ,0)</f>
        <v>300</v>
      </c>
      <c r="E262" s="5">
        <f>ROUND( VLOOKUP(Z262, NPC_Raw_Data!A:L, 6) * VLOOKUP(AA262, NPC_Scaling_Values!A:N, 5)* VLOOKUP(AB262, NPC_Scaling_Values!A:N, 5) ,0)</f>
        <v>261</v>
      </c>
      <c r="F262" s="5">
        <f>ROUND( VLOOKUP(Z262, NPC_Raw_Data!A:L, 7) * VLOOKUP(AA262, NPC_Scaling_Values!A:N, 6) * VLOOKUP(AB262,NPC_Scaling_Values!A:N, 6) ,0)</f>
        <v>202</v>
      </c>
      <c r="G262" s="5">
        <f>ROUND( VLOOKUP(Z262, NPC_Raw_Data!A:L, 8) * VLOOKUP(AA262, NPC_Scaling_Values!A:N, 7) * VLOOKUP(AB262, NPC_Scaling_Values!A:N, 7),0)</f>
        <v>1437</v>
      </c>
      <c r="H262" s="5">
        <f>ROUND( VLOOKUP(Z262, NPC_Raw_Data!A:L, 9) * VLOOKUP(AA262, NPC_Scaling_Values!A:N, 8)* VLOOKUP(AB262, NPC_Scaling_Values!A:N, 8) ,0)</f>
        <v>216</v>
      </c>
      <c r="I262" s="5">
        <v>0.0</v>
      </c>
      <c r="J262" s="5">
        <v>0.0</v>
      </c>
      <c r="K262" s="5">
        <v>0.0</v>
      </c>
      <c r="L262" s="5">
        <f>ROUND( VLOOKUP(Z262, NPC_Raw_Data!A:O, 13),0)</f>
        <v>103</v>
      </c>
      <c r="M262" s="5">
        <f>ROUND( VLOOKUP(Z262, NPC_Raw_Data!A:O, 14),0)</f>
        <v>103</v>
      </c>
      <c r="N262" s="5">
        <f>ROUND( VLOOKUP(Z262, NPC_Raw_Data!A:O, 15),0)</f>
        <v>103</v>
      </c>
      <c r="O262" s="5">
        <f>ROUND( VLOOKUP(Z262, NPC_Raw_Data!A:Q, 16) * VLOOKUP(AA262, NPC_Scaling_Values!A:N, 14)* VLOOKUP(AB262, NPC_Scaling_Values!A:N, 14),0)</f>
        <v>200</v>
      </c>
      <c r="P262" s="2">
        <f>ROUND( VLOOKUP(Z262, NPC_Raw_Data!A:Q, 17) * VLOOKUP(AA262, NPC_Scaling_Values!A:N, 14) * VLOOKUP(AB262, NPC_Scaling_Values!A:N, 14) ,0)</f>
        <v>80</v>
      </c>
      <c r="Q262" s="6">
        <f> VLOOKUP(AA262, NPC_Scaling_Values!A:N, 9) * VLOOKUP(AB262, NPC_Scaling_Values!A:N, 9)</f>
        <v>3.06</v>
      </c>
      <c r="R262" s="1">
        <v>1.0</v>
      </c>
      <c r="S262" s="1">
        <v>6.0</v>
      </c>
      <c r="T262" s="7" t="b">
        <v>0</v>
      </c>
      <c r="U262" s="7" t="b">
        <v>0</v>
      </c>
      <c r="V262" s="7" t="b">
        <v>0</v>
      </c>
      <c r="Z262" s="1">
        <v>340000.0</v>
      </c>
      <c r="AA262" s="1">
        <v>7008.0</v>
      </c>
      <c r="AB262" s="1">
        <v>7408.0</v>
      </c>
      <c r="AC262" s="8">
        <v>0.0</v>
      </c>
    </row>
    <row r="263">
      <c r="A263" s="1" t="s">
        <v>100</v>
      </c>
      <c r="B263" s="1" t="s">
        <v>101</v>
      </c>
      <c r="C263" s="5">
        <f>ROUND( VLOOKUP(Z263, NPC_Raw_Data!A:D, 4)*VLOOKUP(AA263, NPC_Scaling_Values!A:C, 3)*VLOOKUP(AB263, NPC_Scaling_Values!A:C, 3),0)</f>
        <v>371</v>
      </c>
      <c r="D263" s="5">
        <f>ROUND( VLOOKUP(Z263, NPC_Raw_Data!A:E, 5) * VLOOKUP(AA263, NPC_Scaling_Values!A:D, 4) * VLOOKUP(AB263,NPC_Scaling_Values!A:D, 4) ,0)</f>
        <v>320</v>
      </c>
      <c r="E263" s="5">
        <f>ROUND( VLOOKUP(Z263, NPC_Raw_Data!A:L, 6) * VLOOKUP(AA263, NPC_Scaling_Values!A:N, 5)* VLOOKUP(AB263, NPC_Scaling_Values!A:N, 5) ,0)</f>
        <v>197</v>
      </c>
      <c r="F263" s="5">
        <f>ROUND( VLOOKUP(Z263, NPC_Raw_Data!A:L, 7) * VLOOKUP(AA263, NPC_Scaling_Values!A:N, 6) * VLOOKUP(AB263,NPC_Scaling_Values!A:N, 6) ,0)</f>
        <v>148</v>
      </c>
      <c r="G263" s="5">
        <f>ROUND( VLOOKUP(Z263, NPC_Raw_Data!A:L, 8) * VLOOKUP(AA263, NPC_Scaling_Values!A:N, 7) * VLOOKUP(AB263, NPC_Scaling_Values!A:N, 7),0)</f>
        <v>127</v>
      </c>
      <c r="H263" s="5">
        <f>ROUND( VLOOKUP(Z263, NPC_Raw_Data!A:L, 9) * VLOOKUP(AA263, NPC_Scaling_Values!A:N, 8)* VLOOKUP(AB263, NPC_Scaling_Values!A:N, 8) ,0)</f>
        <v>148</v>
      </c>
      <c r="I263" s="5">
        <v>-25.0</v>
      </c>
      <c r="J263" s="5">
        <v>0.0</v>
      </c>
      <c r="K263" s="5">
        <v>0.0</v>
      </c>
      <c r="L263" s="5">
        <f>ROUND( VLOOKUP(Z263, NPC_Raw_Data!A:O, 13),0)</f>
        <v>88</v>
      </c>
      <c r="M263" s="5">
        <f>ROUND( VLOOKUP(Z263, NPC_Raw_Data!A:O, 14),0)</f>
        <v>88</v>
      </c>
      <c r="N263" s="5">
        <f>ROUND( VLOOKUP(Z263, NPC_Raw_Data!A:O, 15),0)</f>
        <v>53</v>
      </c>
      <c r="O263" s="5">
        <f>ROUND( VLOOKUP(Z263, NPC_Raw_Data!A:Q, 16) * VLOOKUP(AA263, NPC_Scaling_Values!A:N, 14)* VLOOKUP(AB263, NPC_Scaling_Values!A:N, 14),0)</f>
        <v>202</v>
      </c>
      <c r="P263" s="2">
        <f>ROUND( VLOOKUP(Z263, NPC_Raw_Data!A:Q, 17) * VLOOKUP(AA263, NPC_Scaling_Values!A:N, 14) * VLOOKUP(AB263, NPC_Scaling_Values!A:N, 14) ,0)</f>
        <v>81</v>
      </c>
      <c r="Q263" s="6">
        <f> VLOOKUP(AA263, NPC_Scaling_Values!A:N, 9) * VLOOKUP(AB263, NPC_Scaling_Values!A:N, 9)</f>
        <v>3.06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341000.0</v>
      </c>
      <c r="AA263" s="1">
        <v>7005.0</v>
      </c>
      <c r="AB263" s="1">
        <v>7405.0</v>
      </c>
      <c r="AC263" s="8">
        <v>0.0</v>
      </c>
    </row>
    <row r="264">
      <c r="A264" s="2" t="s">
        <v>100</v>
      </c>
      <c r="B264" s="1" t="s">
        <v>77</v>
      </c>
      <c r="C264" s="5">
        <f>ROUND( VLOOKUP(Z264, NPC_Raw_Data!A:D, 4)*VLOOKUP(AA264, NPC_Scaling_Values!A:C, 3)*VLOOKUP(AB264, NPC_Scaling_Values!A:C, 3),0)</f>
        <v>402</v>
      </c>
      <c r="D264" s="5">
        <f>ROUND( VLOOKUP(Z264, NPC_Raw_Data!A:E, 5) * VLOOKUP(AA264, NPC_Scaling_Values!A:D, 4) * VLOOKUP(AB264,NPC_Scaling_Values!A:D, 4) ,0)</f>
        <v>480</v>
      </c>
      <c r="E264" s="5">
        <f>ROUND( VLOOKUP(Z264, NPC_Raw_Data!A:L, 6) * VLOOKUP(AA264, NPC_Scaling_Values!A:N, 5)* VLOOKUP(AB264, NPC_Scaling_Values!A:N, 5) ,0)</f>
        <v>211</v>
      </c>
      <c r="F264" s="5">
        <f>ROUND( VLOOKUP(Z264, NPC_Raw_Data!A:L, 7) * VLOOKUP(AA264, NPC_Scaling_Values!A:N, 6) * VLOOKUP(AB264,NPC_Scaling_Values!A:N, 6) ,0)</f>
        <v>159</v>
      </c>
      <c r="G264" s="5">
        <f>ROUND( VLOOKUP(Z264, NPC_Raw_Data!A:L, 8) * VLOOKUP(AA264, NPC_Scaling_Values!A:N, 7) * VLOOKUP(AB264, NPC_Scaling_Values!A:N, 7),0)</f>
        <v>136</v>
      </c>
      <c r="H264" s="5">
        <f>ROUND( VLOOKUP(Z264, NPC_Raw_Data!A:L, 9) * VLOOKUP(AA264, NPC_Scaling_Values!A:N, 8)* VLOOKUP(AB264, NPC_Scaling_Values!A:N, 8) ,0)</f>
        <v>159</v>
      </c>
      <c r="I264" s="5">
        <v>-25.0</v>
      </c>
      <c r="J264" s="5">
        <v>0.0</v>
      </c>
      <c r="K264" s="5">
        <v>0.0</v>
      </c>
      <c r="L264" s="5">
        <f>ROUND( VLOOKUP(Z264, NPC_Raw_Data!A:O, 13),0)</f>
        <v>88</v>
      </c>
      <c r="M264" s="5">
        <f>ROUND( VLOOKUP(Z264, NPC_Raw_Data!A:O, 14),0)</f>
        <v>88</v>
      </c>
      <c r="N264" s="5">
        <f>ROUND( VLOOKUP(Z264, NPC_Raw_Data!A:O, 15),0)</f>
        <v>53</v>
      </c>
      <c r="O264" s="5">
        <f>ROUND( VLOOKUP(Z264, NPC_Raw_Data!A:Q, 16) * VLOOKUP(AA264, NPC_Scaling_Values!A:N, 14)* VLOOKUP(AB264, NPC_Scaling_Values!A:N, 14),0)</f>
        <v>212</v>
      </c>
      <c r="P264" s="2">
        <f>ROUND( VLOOKUP(Z264, NPC_Raw_Data!A:Q, 17) * VLOOKUP(AA264, NPC_Scaling_Values!A:N, 14) * VLOOKUP(AB264, NPC_Scaling_Values!A:N, 14) ,0)</f>
        <v>85</v>
      </c>
      <c r="Q264" s="6">
        <f> VLOOKUP(AA264, NPC_Scaling_Values!A:N, 9) * VLOOKUP(AB264, NPC_Scaling_Values!A:N, 9)</f>
        <v>3.171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341001.0</v>
      </c>
      <c r="AA264" s="1">
        <v>7011.0</v>
      </c>
      <c r="AB264" s="1">
        <v>7411.0</v>
      </c>
      <c r="AC264" s="8">
        <v>0.0</v>
      </c>
    </row>
    <row r="265">
      <c r="A265" s="1" t="s">
        <v>161</v>
      </c>
      <c r="B265" s="1" t="s">
        <v>41</v>
      </c>
      <c r="C265" s="5">
        <f>ROUND( VLOOKUP(Z265, NPC_Raw_Data!A:D, 4)*VLOOKUP(AA265, NPC_Scaling_Values!A:C, 3)*VLOOKUP(AB265, NPC_Scaling_Values!A:C, 3),0)</f>
        <v>6209</v>
      </c>
      <c r="D265" s="5">
        <f>ROUND( VLOOKUP(Z265, NPC_Raw_Data!A:E, 5) * VLOOKUP(AA265, NPC_Scaling_Values!A:D, 4) * VLOOKUP(AB265,NPC_Scaling_Values!A:D, 4) ,0)</f>
        <v>10000</v>
      </c>
      <c r="E265" s="5">
        <f>ROUND( VLOOKUP(Z265, NPC_Raw_Data!A:L, 6) * VLOOKUP(AA265, NPC_Scaling_Values!A:N, 5)* VLOOKUP(AB265, NPC_Scaling_Values!A:N, 5) ,0)</f>
        <v>202</v>
      </c>
      <c r="F265" s="5">
        <f>ROUND( VLOOKUP(Z265, NPC_Raw_Data!A:L, 7) * VLOOKUP(AA265, NPC_Scaling_Values!A:N, 6) * VLOOKUP(AB265,NPC_Scaling_Values!A:N, 6) ,0)</f>
        <v>160</v>
      </c>
      <c r="G265" s="5">
        <f>ROUND( VLOOKUP(Z265, NPC_Raw_Data!A:L, 8) * VLOOKUP(AA265, NPC_Scaling_Values!A:N, 7) * VLOOKUP(AB265, NPC_Scaling_Values!A:N, 7),0)</f>
        <v>83</v>
      </c>
      <c r="H265" s="5">
        <f>ROUND( VLOOKUP(Z265, NPC_Raw_Data!A:L, 9) * VLOOKUP(AA265, NPC_Scaling_Values!A:N, 8)* VLOOKUP(AB265, NPC_Scaling_Values!A:N, 8) ,0)</f>
        <v>83</v>
      </c>
      <c r="I265" s="5">
        <v>0.0</v>
      </c>
      <c r="J265" s="5">
        <v>0.0</v>
      </c>
      <c r="K265" s="5">
        <v>0.0</v>
      </c>
      <c r="L265" s="5">
        <f>ROUND( VLOOKUP(Z265, NPC_Raw_Data!A:O, 13),0)</f>
        <v>999</v>
      </c>
      <c r="M265" s="5">
        <f>ROUND( VLOOKUP(Z265, NPC_Raw_Data!A:O, 14),0)</f>
        <v>999</v>
      </c>
      <c r="N265" s="5">
        <f>ROUND( VLOOKUP(Z265, NPC_Raw_Data!A:O, 15),0)</f>
        <v>122</v>
      </c>
      <c r="O265" s="5">
        <f>ROUND( VLOOKUP(Z265, NPC_Raw_Data!A:Q, 16) * VLOOKUP(AA265, NPC_Scaling_Values!A:N, 14)* VLOOKUP(AB265, NPC_Scaling_Values!A:N, 14),0)</f>
        <v>232</v>
      </c>
      <c r="P265" s="2">
        <f>ROUND( VLOOKUP(Z265, NPC_Raw_Data!A:Q, 17) * VLOOKUP(AA265, NPC_Scaling_Values!A:N, 14) * VLOOKUP(AB265, NPC_Scaling_Values!A:N, 14) ,0)</f>
        <v>93</v>
      </c>
      <c r="Q265" s="6">
        <f> VLOOKUP(AA265, NPC_Scaling_Values!A:N, 9) * VLOOKUP(AB265, NPC_Scaling_Values!A:N, 9)</f>
        <v>3.336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342000.0</v>
      </c>
      <c r="AA265" s="1">
        <v>7014.0</v>
      </c>
      <c r="AB265" s="1">
        <v>7414.0</v>
      </c>
      <c r="AC265" s="10">
        <v>5151.0</v>
      </c>
    </row>
    <row r="266">
      <c r="A266" s="1" t="s">
        <v>140</v>
      </c>
      <c r="B266" s="1" t="s">
        <v>49</v>
      </c>
      <c r="C266" s="5">
        <f>ROUND( VLOOKUP(Z266, NPC_Raw_Data!A:D, 4)*VLOOKUP(AA266, NPC_Scaling_Values!A:C, 3)*VLOOKUP(AB266, NPC_Scaling_Values!A:C, 3),0)</f>
        <v>5882</v>
      </c>
      <c r="D266" s="5">
        <f>ROUND( VLOOKUP(Z266, NPC_Raw_Data!A:E, 5) * VLOOKUP(AA266, NPC_Scaling_Values!A:D, 4) * VLOOKUP(AB266,NPC_Scaling_Values!A:D, 4) ,0)</f>
        <v>9000</v>
      </c>
      <c r="E266" s="5">
        <f>ROUND( VLOOKUP(Z266, NPC_Raw_Data!A:L, 6) * VLOOKUP(AA266, NPC_Scaling_Values!A:N, 5)* VLOOKUP(AB266, NPC_Scaling_Values!A:N, 5) ,0)</f>
        <v>189</v>
      </c>
      <c r="F266" s="5">
        <f>ROUND( VLOOKUP(Z266, NPC_Raw_Data!A:L, 7) * VLOOKUP(AA266, NPC_Scaling_Values!A:N, 6) * VLOOKUP(AB266,NPC_Scaling_Values!A:N, 6) ,0)</f>
        <v>150</v>
      </c>
      <c r="G266" s="5">
        <f>ROUND( VLOOKUP(Z266, NPC_Raw_Data!A:L, 8) * VLOOKUP(AA266, NPC_Scaling_Values!A:N, 7) * VLOOKUP(AB266, NPC_Scaling_Values!A:N, 7),0)</f>
        <v>78</v>
      </c>
      <c r="H266" s="5">
        <f>ROUND( VLOOKUP(Z266, NPC_Raw_Data!A:L, 9) * VLOOKUP(AA266, NPC_Scaling_Values!A:N, 8)* VLOOKUP(AB266, NPC_Scaling_Values!A:N, 8) ,0)</f>
        <v>78</v>
      </c>
      <c r="I266" s="5">
        <v>0.0</v>
      </c>
      <c r="J266" s="5">
        <v>0.0</v>
      </c>
      <c r="K266" s="5">
        <v>0.0</v>
      </c>
      <c r="L266" s="5">
        <f>ROUND( VLOOKUP(Z266, NPC_Raw_Data!A:O, 13),0)</f>
        <v>999</v>
      </c>
      <c r="M266" s="5">
        <f>ROUND( VLOOKUP(Z266, NPC_Raw_Data!A:O, 14),0)</f>
        <v>999</v>
      </c>
      <c r="N266" s="5">
        <f>ROUND( VLOOKUP(Z266, NPC_Raw_Data!A:O, 15),0)</f>
        <v>122</v>
      </c>
      <c r="O266" s="5">
        <f>ROUND( VLOOKUP(Z266, NPC_Raw_Data!A:Q, 16) * VLOOKUP(AA266, NPC_Scaling_Values!A:N, 14)* VLOOKUP(AB266, NPC_Scaling_Values!A:N, 14),0)</f>
        <v>212</v>
      </c>
      <c r="P266" s="2">
        <f>ROUND( VLOOKUP(Z266, NPC_Raw_Data!A:Q, 17) * VLOOKUP(AA266, NPC_Scaling_Values!A:N, 14) * VLOOKUP(AB266, NPC_Scaling_Values!A:N, 14) ,0)</f>
        <v>85</v>
      </c>
      <c r="Q266" s="6">
        <f> VLOOKUP(AA266, NPC_Scaling_Values!A:N, 9) * VLOOKUP(AB266, NPC_Scaling_Values!A:N, 9)</f>
        <v>3.171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342002.0</v>
      </c>
      <c r="AA266" s="1">
        <v>7011.0</v>
      </c>
      <c r="AB266" s="1">
        <v>7411.0</v>
      </c>
      <c r="AC266" s="10">
        <v>5151.0</v>
      </c>
    </row>
    <row r="267">
      <c r="A267" s="1" t="s">
        <v>42</v>
      </c>
      <c r="B267" s="1" t="s">
        <v>41</v>
      </c>
      <c r="C267" s="5">
        <f>ROUND( VLOOKUP(Z267, NPC_Raw_Data!A:D, 4)*VLOOKUP(AA267, NPC_Scaling_Values!A:C, 3)*VLOOKUP(AB267, NPC_Scaling_Values!A:C, 3),0)</f>
        <v>4</v>
      </c>
      <c r="D267" s="5">
        <f>ROUND( VLOOKUP(Z267, NPC_Raw_Data!A:E, 5) * VLOOKUP(AA267, NPC_Scaling_Values!A:D, 4) * VLOOKUP(AB267,NPC_Scaling_Values!A:D, 4) ,0)</f>
        <v>0</v>
      </c>
      <c r="E267" s="5">
        <f>ROUND( VLOOKUP(Z267, NPC_Raw_Data!A:L, 6) * VLOOKUP(AA267, NPC_Scaling_Values!A:N, 5)* VLOOKUP(AB267, NPC_Scaling_Values!A:N, 5) ,0)</f>
        <v>3</v>
      </c>
      <c r="F267" s="5">
        <f>ROUND( VLOOKUP(Z267, NPC_Raw_Data!A:L, 7) * VLOOKUP(AA267, NPC_Scaling_Values!A:N, 6) * VLOOKUP(AB267,NPC_Scaling_Values!A:N, 6) ,0)</f>
        <v>0</v>
      </c>
      <c r="G267" s="5">
        <f>ROUND( VLOOKUP(Z267, NPC_Raw_Data!A:L, 8) * VLOOKUP(AA267, NPC_Scaling_Values!A:N, 7) * VLOOKUP(AB267, NPC_Scaling_Values!A:N, 7),0)</f>
        <v>0</v>
      </c>
      <c r="H267" s="5">
        <f>ROUND( VLOOKUP(Z267, NPC_Raw_Data!A:L, 9) * VLOOKUP(AA267, NPC_Scaling_Values!A:N, 8)* VLOOKUP(AB267, NPC_Scaling_Values!A:N, 8) ,0)</f>
        <v>0</v>
      </c>
      <c r="I267" s="5">
        <v>0.0</v>
      </c>
      <c r="J267" s="5">
        <v>0.0</v>
      </c>
      <c r="K267" s="5">
        <v>0.0</v>
      </c>
      <c r="L267" s="5">
        <f>ROUND( VLOOKUP(Z267, NPC_Raw_Data!A:O, 13),0)</f>
        <v>999</v>
      </c>
      <c r="M267" s="5">
        <f>ROUND( VLOOKUP(Z267, NPC_Raw_Data!A:O, 14),0)</f>
        <v>999</v>
      </c>
      <c r="N267" s="5">
        <f>ROUND( VLOOKUP(Z267, NPC_Raw_Data!A:O, 15),0)</f>
        <v>75</v>
      </c>
      <c r="O267" s="5">
        <f>ROUND( VLOOKUP(Z267, NPC_Raw_Data!A:Q, 16) * VLOOKUP(AA267, NPC_Scaling_Values!A:N, 14)* VLOOKUP(AB267, NPC_Scaling_Values!A:N, 14),0)</f>
        <v>232</v>
      </c>
      <c r="P267" s="2">
        <f>ROUND( VLOOKUP(Z267, NPC_Raw_Data!A:Q, 17) * VLOOKUP(AA267, NPC_Scaling_Values!A:N, 14) * VLOOKUP(AB267, NPC_Scaling_Values!A:N, 14) ,0)</f>
        <v>93</v>
      </c>
      <c r="Q267" s="6">
        <f> VLOOKUP(AA267, NPC_Scaling_Values!A:N, 9) * VLOOKUP(AB267, NPC_Scaling_Values!A:N, 9)</f>
        <v>3.336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342100.0</v>
      </c>
      <c r="AA267" s="1">
        <v>7014.0</v>
      </c>
      <c r="AB267" s="1">
        <v>7414.0</v>
      </c>
      <c r="AC267" s="8">
        <v>0.0</v>
      </c>
    </row>
    <row r="268">
      <c r="A268" s="9" t="s">
        <v>150</v>
      </c>
      <c r="B268" s="1" t="s">
        <v>46</v>
      </c>
      <c r="C268" s="5">
        <f>ROUND( VLOOKUP(Z268, NPC_Raw_Data!A:D, 4)*VLOOKUP(AA268, NPC_Scaling_Values!A:C, 3)*VLOOKUP(AB268, NPC_Scaling_Values!A:C, 3),0)</f>
        <v>2210</v>
      </c>
      <c r="D268" s="5">
        <f>ROUND( VLOOKUP(Z268, NPC_Raw_Data!A:E, 5) * VLOOKUP(AA268, NPC_Scaling_Values!A:D, 4) * VLOOKUP(AB268,NPC_Scaling_Values!A:D, 4) ,0)</f>
        <v>4000</v>
      </c>
      <c r="E268" s="5">
        <f>ROUND( VLOOKUP(Z268, NPC_Raw_Data!A:L, 6) * VLOOKUP(AA268, NPC_Scaling_Values!A:N, 5)* VLOOKUP(AB268, NPC_Scaling_Values!A:N, 5) ,0)</f>
        <v>190</v>
      </c>
      <c r="F268" s="5">
        <f>ROUND( VLOOKUP(Z268, NPC_Raw_Data!A:L, 7) * VLOOKUP(AA268, NPC_Scaling_Values!A:N, 6) * VLOOKUP(AB268,NPC_Scaling_Values!A:N, 6) ,0)</f>
        <v>134</v>
      </c>
      <c r="G268" s="5">
        <f>ROUND( VLOOKUP(Z268, NPC_Raw_Data!A:L, 8) * VLOOKUP(AA268, NPC_Scaling_Values!A:N, 7) * VLOOKUP(AB268, NPC_Scaling_Values!A:N, 7),0)</f>
        <v>950</v>
      </c>
      <c r="H268" s="5">
        <f>ROUND( VLOOKUP(Z268, NPC_Raw_Data!A:L, 9) * VLOOKUP(AA268, NPC_Scaling_Values!A:N, 8)* VLOOKUP(AB268, NPC_Scaling_Values!A:N, 8) ,0)</f>
        <v>83</v>
      </c>
      <c r="I268" s="5">
        <v>0.0</v>
      </c>
      <c r="J268" s="5">
        <v>0.0</v>
      </c>
      <c r="K268" s="5">
        <v>0.0</v>
      </c>
      <c r="L268" s="5">
        <f>ROUND( VLOOKUP(Z268, NPC_Raw_Data!A:O, 13),0)</f>
        <v>999</v>
      </c>
      <c r="M268" s="5">
        <f>ROUND( VLOOKUP(Z268, NPC_Raw_Data!A:O, 14),0)</f>
        <v>999</v>
      </c>
      <c r="N268" s="5">
        <f>ROUND( VLOOKUP(Z268, NPC_Raw_Data!A:O, 15),0)</f>
        <v>122</v>
      </c>
      <c r="O268" s="5">
        <f>ROUND( VLOOKUP(Z268, NPC_Raw_Data!A:Q, 16) * VLOOKUP(AA268, NPC_Scaling_Values!A:N, 14)* VLOOKUP(AB268, NPC_Scaling_Values!A:N, 14),0)</f>
        <v>232</v>
      </c>
      <c r="P268" s="2">
        <f>ROUND( VLOOKUP(Z268, NPC_Raw_Data!A:Q, 17) * VLOOKUP(AA268, NPC_Scaling_Values!A:N, 14) * VLOOKUP(AB268, NPC_Scaling_Values!A:N, 14) ,0)</f>
        <v>93</v>
      </c>
      <c r="Q268" s="6">
        <f> VLOOKUP(AA268, NPC_Scaling_Values!A:N, 9) * VLOOKUP(AB268, NPC_Scaling_Values!A:N, 9)</f>
        <v>3.336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342101.0</v>
      </c>
      <c r="AA268" s="1">
        <v>7014.0</v>
      </c>
      <c r="AB268" s="1">
        <v>7414.0</v>
      </c>
      <c r="AC268" s="8">
        <v>0.0</v>
      </c>
    </row>
    <row r="269">
      <c r="A269" s="1" t="s">
        <v>162</v>
      </c>
      <c r="B269" s="1" t="s">
        <v>41</v>
      </c>
      <c r="C269" s="5">
        <f>ROUND( VLOOKUP(Z269, NPC_Raw_Data!A:D, 4)*VLOOKUP(AA269, NPC_Scaling_Values!A:C, 3)*VLOOKUP(AB269, NPC_Scaling_Values!A:C, 3),0)</f>
        <v>4</v>
      </c>
      <c r="D269" s="5">
        <f>ROUND( VLOOKUP(Z269, NPC_Raw_Data!A:E, 5) * VLOOKUP(AA269, NPC_Scaling_Values!A:D, 4) * VLOOKUP(AB269,NPC_Scaling_Values!A:D, 4) ,0)</f>
        <v>0</v>
      </c>
      <c r="E269" s="5">
        <f>ROUND( VLOOKUP(Z269, NPC_Raw_Data!A:L, 6) * VLOOKUP(AA269, NPC_Scaling_Values!A:N, 5)* VLOOKUP(AB269, NPC_Scaling_Values!A:N, 5) ,0)</f>
        <v>202</v>
      </c>
      <c r="F269" s="5">
        <f>ROUND( VLOOKUP(Z269, NPC_Raw_Data!A:L, 7) * VLOOKUP(AA269, NPC_Scaling_Values!A:N, 6) * VLOOKUP(AB269,NPC_Scaling_Values!A:N, 6) ,0)</f>
        <v>160</v>
      </c>
      <c r="G269" s="5">
        <f>ROUND( VLOOKUP(Z269, NPC_Raw_Data!A:L, 8) * VLOOKUP(AA269, NPC_Scaling_Values!A:N, 7) * VLOOKUP(AB269, NPC_Scaling_Values!A:N, 7),0)</f>
        <v>83</v>
      </c>
      <c r="H269" s="5">
        <f>ROUND( VLOOKUP(Z269, NPC_Raw_Data!A:L, 9) * VLOOKUP(AA269, NPC_Scaling_Values!A:N, 8)* VLOOKUP(AB269, NPC_Scaling_Values!A:N, 8) ,0)</f>
        <v>83</v>
      </c>
      <c r="I269" s="5">
        <v>0.0</v>
      </c>
      <c r="J269" s="5">
        <v>0.0</v>
      </c>
      <c r="K269" s="5">
        <v>0.0</v>
      </c>
      <c r="L269" s="5">
        <f>ROUND( VLOOKUP(Z269, NPC_Raw_Data!A:O, 13),0)</f>
        <v>999</v>
      </c>
      <c r="M269" s="5">
        <f>ROUND( VLOOKUP(Z269, NPC_Raw_Data!A:O, 14),0)</f>
        <v>999</v>
      </c>
      <c r="N269" s="5">
        <f>ROUND( VLOOKUP(Z269, NPC_Raw_Data!A:O, 15),0)</f>
        <v>122</v>
      </c>
      <c r="O269" s="5">
        <f>ROUND( VLOOKUP(Z269, NPC_Raw_Data!A:Q, 16) * VLOOKUP(AA269, NPC_Scaling_Values!A:N, 14)* VLOOKUP(AB269, NPC_Scaling_Values!A:N, 14),0)</f>
        <v>232</v>
      </c>
      <c r="P269" s="2">
        <f>ROUND( VLOOKUP(Z269, NPC_Raw_Data!A:Q, 17) * VLOOKUP(AA269, NPC_Scaling_Values!A:N, 14) * VLOOKUP(AB269, NPC_Scaling_Values!A:N, 14) ,0)</f>
        <v>93</v>
      </c>
      <c r="Q269" s="6">
        <f> VLOOKUP(AA269, NPC_Scaling_Values!A:N, 9) * VLOOKUP(AB269, NPC_Scaling_Values!A:N, 9)</f>
        <v>3.336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342200.0</v>
      </c>
      <c r="AA269" s="1">
        <v>7014.0</v>
      </c>
      <c r="AB269" s="1">
        <v>7414.0</v>
      </c>
      <c r="AC269" s="8">
        <v>0.0</v>
      </c>
    </row>
    <row r="270">
      <c r="A270" s="1" t="s">
        <v>153</v>
      </c>
      <c r="B270" s="1" t="s">
        <v>27</v>
      </c>
      <c r="C270" s="5">
        <f>ROUND( VLOOKUP(Z270, NPC_Raw_Data!A:D, 4)*VLOOKUP(AA270, NPC_Scaling_Values!A:C, 3)*VLOOKUP(AB270, NPC_Scaling_Values!A:C, 3),0)</f>
        <v>5520</v>
      </c>
      <c r="D270" s="5">
        <f>ROUND( VLOOKUP(Z270, NPC_Raw_Data!A:E, 5) * VLOOKUP(AA270, NPC_Scaling_Values!A:D, 4) * VLOOKUP(AB270,NPC_Scaling_Values!A:D, 4) ,0)</f>
        <v>50000</v>
      </c>
      <c r="E270" s="5">
        <f>ROUND( VLOOKUP(Z270, NPC_Raw_Data!A:L, 6) * VLOOKUP(AA270, NPC_Scaling_Values!A:N, 5)* VLOOKUP(AB270, NPC_Scaling_Values!A:N, 5) ,0)</f>
        <v>313</v>
      </c>
      <c r="F270" s="5">
        <f>ROUND( VLOOKUP(Z270, NPC_Raw_Data!A:L, 7) * VLOOKUP(AA270, NPC_Scaling_Values!A:N, 6) * VLOOKUP(AB270,NPC_Scaling_Values!A:N, 6) ,0)</f>
        <v>251</v>
      </c>
      <c r="G270" s="5">
        <f>ROUND( VLOOKUP(Z270, NPC_Raw_Data!A:L, 8) * VLOOKUP(AA270, NPC_Scaling_Values!A:N, 7) * VLOOKUP(AB270, NPC_Scaling_Values!A:N, 7),0)</f>
        <v>626</v>
      </c>
      <c r="H270" s="5">
        <f>ROUND( VLOOKUP(Z270, NPC_Raw_Data!A:L, 9) * VLOOKUP(AA270, NPC_Scaling_Values!A:N, 8)* VLOOKUP(AB270, NPC_Scaling_Values!A:N, 8) ,0)</f>
        <v>157</v>
      </c>
      <c r="I270" s="5">
        <v>0.0</v>
      </c>
      <c r="J270" s="5">
        <v>0.0</v>
      </c>
      <c r="K270" s="5">
        <v>20.0</v>
      </c>
      <c r="L270" s="5">
        <f>ROUND( VLOOKUP(Z270, NPC_Raw_Data!A:O, 13),0)</f>
        <v>999</v>
      </c>
      <c r="M270" s="5">
        <f>ROUND( VLOOKUP(Z270, NPC_Raw_Data!A:O, 14),0)</f>
        <v>999</v>
      </c>
      <c r="N270" s="5">
        <f>ROUND( VLOOKUP(Z270, NPC_Raw_Data!A:O, 15),0)</f>
        <v>999</v>
      </c>
      <c r="O270" s="5">
        <f>ROUND( VLOOKUP(Z270, NPC_Raw_Data!A:Q, 16) * VLOOKUP(AA270, NPC_Scaling_Values!A:N, 14)* VLOOKUP(AB270, NPC_Scaling_Values!A:N, 14),0)</f>
        <v>201</v>
      </c>
      <c r="P270" s="2">
        <f>ROUND( VLOOKUP(Z270, NPC_Raw_Data!A:Q, 17) * VLOOKUP(AA270, NPC_Scaling_Values!A:N, 14) * VLOOKUP(AB270, NPC_Scaling_Values!A:N, 14) ,0)</f>
        <v>81</v>
      </c>
      <c r="Q270" s="6">
        <f> VLOOKUP(AA270, NPC_Scaling_Values!A:N, 9) * VLOOKUP(AB270, NPC_Scaling_Values!A:N, 9)</f>
        <v>2.7875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343000.0</v>
      </c>
      <c r="AA270" s="1">
        <v>7003.0</v>
      </c>
      <c r="AB270" s="1">
        <v>7403.0</v>
      </c>
      <c r="AC270" s="8">
        <v>0.0</v>
      </c>
    </row>
    <row r="271">
      <c r="A271" s="1" t="s">
        <v>26</v>
      </c>
      <c r="B271" s="1" t="s">
        <v>27</v>
      </c>
      <c r="C271" s="5">
        <f>ROUND( VLOOKUP(Z271, NPC_Raw_Data!A:D, 4)*VLOOKUP(AA271, NPC_Scaling_Values!A:C, 3)*VLOOKUP(AB271, NPC_Scaling_Values!A:C, 3),0)</f>
        <v>3</v>
      </c>
      <c r="D271" s="5">
        <f>ROUND( VLOOKUP(Z271, NPC_Raw_Data!A:E, 5) * VLOOKUP(AA271, NPC_Scaling_Values!A:D, 4) * VLOOKUP(AB271,NPC_Scaling_Values!A:D, 4) ,0)</f>
        <v>0</v>
      </c>
      <c r="E271" s="5">
        <f>ROUND( VLOOKUP(Z271, NPC_Raw_Data!A:L, 6) * VLOOKUP(AA271, NPC_Scaling_Values!A:N, 5)* VLOOKUP(AB271, NPC_Scaling_Values!A:N, 5) ,0)</f>
        <v>0</v>
      </c>
      <c r="F271" s="5">
        <f>ROUND( VLOOKUP(Z271, NPC_Raw_Data!A:L, 7) * VLOOKUP(AA271, NPC_Scaling_Values!A:N, 6) * VLOOKUP(AB271,NPC_Scaling_Values!A:N, 6) ,0)</f>
        <v>0</v>
      </c>
      <c r="G271" s="5">
        <f>ROUND( VLOOKUP(Z271, NPC_Raw_Data!A:L, 8) * VLOOKUP(AA271, NPC_Scaling_Values!A:N, 7) * VLOOKUP(AB271, NPC_Scaling_Values!A:N, 7),0)</f>
        <v>0</v>
      </c>
      <c r="H271" s="5">
        <f>ROUND( VLOOKUP(Z271, NPC_Raw_Data!A:L, 9) * VLOOKUP(AA271, NPC_Scaling_Values!A:N, 8)* VLOOKUP(AB271, NPC_Scaling_Values!A:N, 8) ,0)</f>
        <v>0</v>
      </c>
      <c r="I271" s="5">
        <v>0.0</v>
      </c>
      <c r="J271" s="5">
        <v>0.0</v>
      </c>
      <c r="K271" s="5">
        <v>0.0</v>
      </c>
      <c r="L271" s="5">
        <f>ROUND( VLOOKUP(Z271, NPC_Raw_Data!A:O, 13),0)</f>
        <v>0</v>
      </c>
      <c r="M271" s="5">
        <f>ROUND( VLOOKUP(Z271, NPC_Raw_Data!A:O, 14),0)</f>
        <v>0</v>
      </c>
      <c r="N271" s="5">
        <f>ROUND( VLOOKUP(Z271, NPC_Raw_Data!A:O, 15),0)</f>
        <v>0</v>
      </c>
      <c r="O271" s="5">
        <f>ROUND( VLOOKUP(Z271, NPC_Raw_Data!A:Q, 16) * VLOOKUP(AA271, NPC_Scaling_Values!A:N, 14)* VLOOKUP(AB271, NPC_Scaling_Values!A:N, 14),0)</f>
        <v>201</v>
      </c>
      <c r="P271" s="2">
        <f>ROUND( VLOOKUP(Z271, NPC_Raw_Data!A:Q, 17) * VLOOKUP(AA271, NPC_Scaling_Values!A:N, 14) * VLOOKUP(AB271, NPC_Scaling_Values!A:N, 14) ,0)</f>
        <v>81</v>
      </c>
      <c r="Q271" s="6">
        <f> VLOOKUP(AA271, NPC_Scaling_Values!A:N, 9) * VLOOKUP(AB271, NPC_Scaling_Values!A:N, 9)</f>
        <v>2.7875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343100.0</v>
      </c>
      <c r="AA271" s="1">
        <v>7003.0</v>
      </c>
      <c r="AB271" s="1">
        <v>7403.0</v>
      </c>
      <c r="AC271" s="8">
        <v>0.0</v>
      </c>
    </row>
    <row r="272">
      <c r="A272" s="9" t="s">
        <v>243</v>
      </c>
      <c r="B272" s="1" t="s">
        <v>37</v>
      </c>
      <c r="C272" s="5">
        <f>ROUND( VLOOKUP(Z272, NPC_Raw_Data!A:D, 4)*VLOOKUP(AA272, NPC_Scaling_Values!A:C, 3)*VLOOKUP(AB272, NPC_Scaling_Values!A:C, 3),0)</f>
        <v>2112</v>
      </c>
      <c r="D272" s="5">
        <f>ROUND( VLOOKUP(Z272, NPC_Raw_Data!A:E, 5) * VLOOKUP(AA272, NPC_Scaling_Values!A:D, 4) * VLOOKUP(AB272,NPC_Scaling_Values!A:D, 4) ,0)</f>
        <v>0</v>
      </c>
      <c r="E272" s="5">
        <f>ROUND( VLOOKUP(Z272, NPC_Raw_Data!A:L, 6) * VLOOKUP(AA272, NPC_Scaling_Values!A:N, 5)* VLOOKUP(AB272, NPC_Scaling_Values!A:N, 5) ,0)</f>
        <v>312</v>
      </c>
      <c r="F272" s="5">
        <f>ROUND( VLOOKUP(Z272, NPC_Raw_Data!A:L, 7) * VLOOKUP(AA272, NPC_Scaling_Values!A:N, 6) * VLOOKUP(AB272,NPC_Scaling_Values!A:N, 6) ,0)</f>
        <v>250</v>
      </c>
      <c r="G272" s="5">
        <f>ROUND( VLOOKUP(Z272, NPC_Raw_Data!A:L, 8) * VLOOKUP(AA272, NPC_Scaling_Values!A:N, 7) * VLOOKUP(AB272, NPC_Scaling_Values!A:N, 7),0)</f>
        <v>219</v>
      </c>
      <c r="H272" s="5">
        <f>ROUND( VLOOKUP(Z272, NPC_Raw_Data!A:L, 9) * VLOOKUP(AA272, NPC_Scaling_Values!A:N, 8)* VLOOKUP(AB272, NPC_Scaling_Values!A:N, 8) ,0)</f>
        <v>156</v>
      </c>
      <c r="I272" s="5">
        <v>0.0</v>
      </c>
      <c r="J272" s="5">
        <v>0.0</v>
      </c>
      <c r="K272" s="5">
        <v>0.0</v>
      </c>
      <c r="L272" s="5">
        <f>ROUND( VLOOKUP(Z272, NPC_Raw_Data!A:O, 13),0)</f>
        <v>999</v>
      </c>
      <c r="M272" s="5">
        <f>ROUND( VLOOKUP(Z272, NPC_Raw_Data!A:O, 14),0)</f>
        <v>999</v>
      </c>
      <c r="N272" s="5">
        <f>ROUND( VLOOKUP(Z272, NPC_Raw_Data!A:O, 15),0)</f>
        <v>999</v>
      </c>
      <c r="O272" s="5">
        <f>ROUND( VLOOKUP(Z272, NPC_Raw_Data!A:Q, 16) * VLOOKUP(AA272, NPC_Scaling_Values!A:N, 14)* VLOOKUP(AB272, NPC_Scaling_Values!A:N, 14),0)</f>
        <v>218</v>
      </c>
      <c r="P272" s="2">
        <f>ROUND( VLOOKUP(Z272, NPC_Raw_Data!A:Q, 17) * VLOOKUP(AA272, NPC_Scaling_Values!A:N, 14) * VLOOKUP(AB272, NPC_Scaling_Values!A:N, 14) ,0)</f>
        <v>87</v>
      </c>
      <c r="Q272" s="6">
        <f> VLOOKUP(AA272, NPC_Scaling_Values!A:N, 9) * VLOOKUP(AB272, NPC_Scaling_Values!A:N, 9)</f>
        <v>3.212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345000.0</v>
      </c>
      <c r="AA272" s="1">
        <v>7012.0</v>
      </c>
      <c r="AB272" s="1">
        <v>7412.0</v>
      </c>
      <c r="AC272" s="8">
        <v>0.0</v>
      </c>
    </row>
    <row r="273">
      <c r="A273" s="9" t="s">
        <v>36</v>
      </c>
      <c r="B273" s="1" t="s">
        <v>37</v>
      </c>
      <c r="C273" s="5">
        <f>ROUND( VLOOKUP(Z273, NPC_Raw_Data!A:D, 4)*VLOOKUP(AA273, NPC_Scaling_Values!A:C, 3)*VLOOKUP(AB273, NPC_Scaling_Values!A:C, 3),0)</f>
        <v>4</v>
      </c>
      <c r="D273" s="5">
        <f>ROUND( VLOOKUP(Z273, NPC_Raw_Data!A:E, 5) * VLOOKUP(AA273, NPC_Scaling_Values!A:D, 4) * VLOOKUP(AB273,NPC_Scaling_Values!A:D, 4) ,0)</f>
        <v>0</v>
      </c>
      <c r="E273" s="5">
        <f>ROUND( VLOOKUP(Z273, NPC_Raw_Data!A:L, 6) * VLOOKUP(AA273, NPC_Scaling_Values!A:N, 5)* VLOOKUP(AB273, NPC_Scaling_Values!A:N, 5) ,0)</f>
        <v>0</v>
      </c>
      <c r="F273" s="5">
        <f>ROUND( VLOOKUP(Z273, NPC_Raw_Data!A:L, 7) * VLOOKUP(AA273, NPC_Scaling_Values!A:N, 6) * VLOOKUP(AB273,NPC_Scaling_Values!A:N, 6) ,0)</f>
        <v>0</v>
      </c>
      <c r="G273" s="5">
        <f>ROUND( VLOOKUP(Z273, NPC_Raw_Data!A:L, 8) * VLOOKUP(AA273, NPC_Scaling_Values!A:N, 7) * VLOOKUP(AB273, NPC_Scaling_Values!A:N, 7),0)</f>
        <v>0</v>
      </c>
      <c r="H273" s="5">
        <f>ROUND( VLOOKUP(Z273, NPC_Raw_Data!A:L, 9) * VLOOKUP(AA273, NPC_Scaling_Values!A:N, 8)* VLOOKUP(AB273, NPC_Scaling_Values!A:N, 8) ,0)</f>
        <v>0</v>
      </c>
      <c r="I273" s="5">
        <v>0.0</v>
      </c>
      <c r="J273" s="5">
        <v>0.0</v>
      </c>
      <c r="K273" s="5">
        <v>0.0</v>
      </c>
      <c r="L273" s="5">
        <f>ROUND( VLOOKUP(Z273, NPC_Raw_Data!A:O, 13),0)</f>
        <v>0</v>
      </c>
      <c r="M273" s="5">
        <f>ROUND( VLOOKUP(Z273, NPC_Raw_Data!A:O, 14),0)</f>
        <v>0</v>
      </c>
      <c r="N273" s="5">
        <f>ROUND( VLOOKUP(Z273, NPC_Raw_Data!A:O, 15),0)</f>
        <v>0</v>
      </c>
      <c r="O273" s="5">
        <f>ROUND( VLOOKUP(Z273, NPC_Raw_Data!A:Q, 16) * VLOOKUP(AA273, NPC_Scaling_Values!A:N, 14)* VLOOKUP(AB273, NPC_Scaling_Values!A:N, 14),0)</f>
        <v>218</v>
      </c>
      <c r="P273" s="2">
        <f>ROUND( VLOOKUP(Z273, NPC_Raw_Data!A:Q, 17) * VLOOKUP(AA273, NPC_Scaling_Values!A:N, 14) * VLOOKUP(AB273, NPC_Scaling_Values!A:N, 14) ,0)</f>
        <v>87</v>
      </c>
      <c r="Q273" s="6">
        <f> VLOOKUP(AA273, NPC_Scaling_Values!A:N, 9) * VLOOKUP(AB273, NPC_Scaling_Values!A:N, 9)</f>
        <v>3.212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345100.0</v>
      </c>
      <c r="AA273" s="1">
        <v>7012.0</v>
      </c>
      <c r="AB273" s="1">
        <v>7412.0</v>
      </c>
      <c r="AC273" s="8">
        <v>0.0</v>
      </c>
    </row>
    <row r="274">
      <c r="A274" s="1" t="s">
        <v>253</v>
      </c>
      <c r="B274" s="1" t="s">
        <v>27</v>
      </c>
      <c r="C274" s="5">
        <f>ROUND( VLOOKUP(Z274, NPC_Raw_Data!A:D, 4)*VLOOKUP(AA274, NPC_Scaling_Values!A:C, 3)*VLOOKUP(AB274, NPC_Scaling_Values!A:C, 3),0)</f>
        <v>768</v>
      </c>
      <c r="D274" s="5">
        <f>ROUND( VLOOKUP(Z274, NPC_Raw_Data!A:E, 5) * VLOOKUP(AA274, NPC_Scaling_Values!A:D, 4) * VLOOKUP(AB274,NPC_Scaling_Values!A:D, 4) ,0)</f>
        <v>3750</v>
      </c>
      <c r="E274" s="5">
        <f>ROUND( VLOOKUP(Z274, NPC_Raw_Data!A:L, 6) * VLOOKUP(AA274, NPC_Scaling_Values!A:N, 5)* VLOOKUP(AB274, NPC_Scaling_Values!A:N, 5) ,0)</f>
        <v>498</v>
      </c>
      <c r="F274" s="5">
        <f>ROUND( VLOOKUP(Z274, NPC_Raw_Data!A:L, 7) * VLOOKUP(AA274, NPC_Scaling_Values!A:N, 6) * VLOOKUP(AB274,NPC_Scaling_Values!A:N, 6) ,0)</f>
        <v>478</v>
      </c>
      <c r="G274" s="5">
        <f>ROUND( VLOOKUP(Z274, NPC_Raw_Data!A:L, 8) * VLOOKUP(AA274, NPC_Scaling_Values!A:N, 7) * VLOOKUP(AB274, NPC_Scaling_Values!A:N, 7),0)</f>
        <v>357</v>
      </c>
      <c r="H274" s="5">
        <f>ROUND( VLOOKUP(Z274, NPC_Raw_Data!A:L, 9) * VLOOKUP(AA274, NPC_Scaling_Values!A:N, 8)* VLOOKUP(AB274, NPC_Scaling_Values!A:N, 8) ,0)</f>
        <v>68</v>
      </c>
      <c r="I274" s="5">
        <v>25.0</v>
      </c>
      <c r="J274" s="5">
        <v>-30.0</v>
      </c>
      <c r="K274" s="5">
        <v>0.0</v>
      </c>
      <c r="L274" s="5">
        <f>ROUND( VLOOKUP(Z274, NPC_Raw_Data!A:O, 13),0)</f>
        <v>75</v>
      </c>
      <c r="M274" s="5">
        <f>ROUND( VLOOKUP(Z274, NPC_Raw_Data!A:O, 14),0)</f>
        <v>75</v>
      </c>
      <c r="N274" s="5">
        <f>ROUND( VLOOKUP(Z274, NPC_Raw_Data!A:O, 15),0)</f>
        <v>999</v>
      </c>
      <c r="O274" s="5">
        <f>ROUND( VLOOKUP(Z274, NPC_Raw_Data!A:Q, 16) * VLOOKUP(AA274, NPC_Scaling_Values!A:N, 14)* VLOOKUP(AB274, NPC_Scaling_Values!A:N, 14),0)</f>
        <v>201</v>
      </c>
      <c r="P274" s="2">
        <f>ROUND( VLOOKUP(Z274, NPC_Raw_Data!A:Q, 17) * VLOOKUP(AA274, NPC_Scaling_Values!A:N, 14) * VLOOKUP(AB274, NPC_Scaling_Values!A:N, 14) ,0)</f>
        <v>81</v>
      </c>
      <c r="Q274" s="6">
        <f> VLOOKUP(AA274, NPC_Scaling_Values!A:N, 9) * VLOOKUP(AB274, NPC_Scaling_Values!A:N, 9)</f>
        <v>2.7875</v>
      </c>
      <c r="R274" s="1">
        <v>3.0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346000.0</v>
      </c>
      <c r="AA274" s="1">
        <v>7003.0</v>
      </c>
      <c r="AB274" s="1">
        <v>7403.0</v>
      </c>
      <c r="AC274" s="8">
        <v>0.0</v>
      </c>
    </row>
    <row r="275">
      <c r="A275" s="1" t="s">
        <v>253</v>
      </c>
      <c r="B275" s="1" t="s">
        <v>30</v>
      </c>
      <c r="C275" s="5">
        <f>ROUND( VLOOKUP(Z275, NPC_Raw_Data!A:D, 4)*VLOOKUP(AA275, NPC_Scaling_Values!A:C, 3)*VLOOKUP(AB275, NPC_Scaling_Values!A:C, 3),0)</f>
        <v>1005</v>
      </c>
      <c r="D275" s="5">
        <f>ROUND( VLOOKUP(Z275, NPC_Raw_Data!A:E, 5) * VLOOKUP(AA275, NPC_Scaling_Values!A:D, 4) * VLOOKUP(AB275,NPC_Scaling_Values!A:D, 4) ,0)</f>
        <v>2000</v>
      </c>
      <c r="E275" s="5">
        <f>ROUND( VLOOKUP(Z275, NPC_Raw_Data!A:L, 6) * VLOOKUP(AA275, NPC_Scaling_Values!A:N, 5)* VLOOKUP(AB275, NPC_Scaling_Values!A:N, 5) ,0)</f>
        <v>737</v>
      </c>
      <c r="F275" s="5">
        <f>ROUND( VLOOKUP(Z275, NPC_Raw_Data!A:L, 7) * VLOOKUP(AA275, NPC_Scaling_Values!A:N, 6) * VLOOKUP(AB275,NPC_Scaling_Values!A:N, 6) ,0)</f>
        <v>707</v>
      </c>
      <c r="G275" s="5">
        <f>ROUND( VLOOKUP(Z275, NPC_Raw_Data!A:L, 8) * VLOOKUP(AA275, NPC_Scaling_Values!A:N, 7) * VLOOKUP(AB275, NPC_Scaling_Values!A:N, 7),0)</f>
        <v>529</v>
      </c>
      <c r="H275" s="5">
        <f>ROUND( VLOOKUP(Z275, NPC_Raw_Data!A:L, 9) * VLOOKUP(AA275, NPC_Scaling_Values!A:N, 8)* VLOOKUP(AB275, NPC_Scaling_Values!A:N, 8) ,0)</f>
        <v>101</v>
      </c>
      <c r="I275" s="5">
        <v>25.0</v>
      </c>
      <c r="J275" s="5">
        <v>-30.0</v>
      </c>
      <c r="K275" s="5">
        <v>0.0</v>
      </c>
      <c r="L275" s="5">
        <f>ROUND( VLOOKUP(Z275, NPC_Raw_Data!A:O, 13),0)</f>
        <v>75</v>
      </c>
      <c r="M275" s="5">
        <f>ROUND( VLOOKUP(Z275, NPC_Raw_Data!A:O, 14),0)</f>
        <v>75</v>
      </c>
      <c r="N275" s="5">
        <f>ROUND( VLOOKUP(Z275, NPC_Raw_Data!A:O, 15),0)</f>
        <v>999</v>
      </c>
      <c r="O275" s="5">
        <f>ROUND( VLOOKUP(Z275, NPC_Raw_Data!A:Q, 16) * VLOOKUP(AA275, NPC_Scaling_Values!A:N, 14)* VLOOKUP(AB275, NPC_Scaling_Values!A:N, 14),0)</f>
        <v>232</v>
      </c>
      <c r="P275" s="2">
        <f>ROUND( VLOOKUP(Z275, NPC_Raw_Data!A:Q, 17) * VLOOKUP(AA275, NPC_Scaling_Values!A:N, 14) * VLOOKUP(AB275, NPC_Scaling_Values!A:N, 14) ,0)</f>
        <v>93</v>
      </c>
      <c r="Q275" s="6">
        <f> VLOOKUP(AA275, NPC_Scaling_Values!A:N, 9) * VLOOKUP(AB275, NPC_Scaling_Values!A:N, 9)</f>
        <v>3.336</v>
      </c>
      <c r="R275" s="1">
        <v>3.0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346100.0</v>
      </c>
      <c r="AA275" s="1">
        <v>7014.0</v>
      </c>
      <c r="AB275" s="1">
        <v>7414.0</v>
      </c>
      <c r="AC275" s="8">
        <v>0.0</v>
      </c>
    </row>
    <row r="276">
      <c r="A276" s="9" t="s">
        <v>239</v>
      </c>
      <c r="B276" s="1" t="s">
        <v>32</v>
      </c>
      <c r="C276" s="5">
        <f>ROUND( VLOOKUP(Z276, NPC_Raw_Data!A:D, 4)*VLOOKUP(AA276, NPC_Scaling_Values!A:C, 3)*VLOOKUP(AB276, NPC_Scaling_Values!A:C, 3),0)</f>
        <v>2010</v>
      </c>
      <c r="D276" s="5">
        <f>ROUND( VLOOKUP(Z276, NPC_Raw_Data!A:E, 5) * VLOOKUP(AA276, NPC_Scaling_Values!A:D, 4) * VLOOKUP(AB276,NPC_Scaling_Values!A:D, 4) ,0)</f>
        <v>2000</v>
      </c>
      <c r="E276" s="5">
        <f>ROUND( VLOOKUP(Z276, NPC_Raw_Data!A:L, 6) * VLOOKUP(AA276, NPC_Scaling_Values!A:N, 5)* VLOOKUP(AB276, NPC_Scaling_Values!A:N, 5) ,0)</f>
        <v>297</v>
      </c>
      <c r="F276" s="5">
        <f>ROUND( VLOOKUP(Z276, NPC_Raw_Data!A:L, 7) * VLOOKUP(AA276, NPC_Scaling_Values!A:N, 6) * VLOOKUP(AB276,NPC_Scaling_Values!A:N, 6) ,0)</f>
        <v>0</v>
      </c>
      <c r="G276" s="5">
        <f>ROUND( VLOOKUP(Z276, NPC_Raw_Data!A:L, 8) * VLOOKUP(AA276, NPC_Scaling_Values!A:N, 7) * VLOOKUP(AB276, NPC_Scaling_Values!A:N, 7),0)</f>
        <v>0</v>
      </c>
      <c r="H276" s="5">
        <f>ROUND( VLOOKUP(Z276, NPC_Raw_Data!A:L, 9) * VLOOKUP(AA276, NPC_Scaling_Values!A:N, 8)* VLOOKUP(AB276, NPC_Scaling_Values!A:N, 8) ,0)</f>
        <v>149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100</v>
      </c>
      <c r="M276" s="5">
        <f>ROUND( VLOOKUP(Z276, NPC_Raw_Data!A:O, 14),0)</f>
        <v>100</v>
      </c>
      <c r="N276" s="5">
        <f>ROUND( VLOOKUP(Z276, NPC_Raw_Data!A:O, 15),0)</f>
        <v>100</v>
      </c>
      <c r="O276" s="5">
        <f>ROUND( VLOOKUP(Z276, NPC_Raw_Data!A:Q, 16) * VLOOKUP(AA276, NPC_Scaling_Values!A:N, 14)* VLOOKUP(AB276, NPC_Scaling_Values!A:N, 14),0)</f>
        <v>232</v>
      </c>
      <c r="P276" s="2">
        <f>ROUND( VLOOKUP(Z276, NPC_Raw_Data!A:Q, 17) * VLOOKUP(AA276, NPC_Scaling_Values!A:N, 14) * VLOOKUP(AB276, NPC_Scaling_Values!A:N, 14) ,0)</f>
        <v>93</v>
      </c>
      <c r="Q276" s="6">
        <f> VLOOKUP(AA276, NPC_Scaling_Values!A:N, 9) * VLOOKUP(AB276, NPC_Scaling_Values!A:N, 9)</f>
        <v>3.336</v>
      </c>
      <c r="R276" s="1">
        <v>3.0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347000.0</v>
      </c>
      <c r="AA276" s="1">
        <v>7014.0</v>
      </c>
      <c r="AB276" s="1">
        <v>7414.0</v>
      </c>
      <c r="AC276" s="8">
        <v>0.0</v>
      </c>
    </row>
    <row r="277">
      <c r="A277" s="9" t="s">
        <v>240</v>
      </c>
      <c r="B277" s="1" t="s">
        <v>32</v>
      </c>
      <c r="C277" s="5">
        <f>ROUND( VLOOKUP(Z277, NPC_Raw_Data!A:D, 4)*VLOOKUP(AA277, NPC_Scaling_Values!A:C, 3)*VLOOKUP(AB277, NPC_Scaling_Values!A:C, 3),0)</f>
        <v>4019</v>
      </c>
      <c r="D277" s="5">
        <f>ROUND( VLOOKUP(Z277, NPC_Raw_Data!A:E, 5) * VLOOKUP(AA277, NPC_Scaling_Values!A:D, 4) * VLOOKUP(AB277,NPC_Scaling_Values!A:D, 4) ,0)</f>
        <v>60000</v>
      </c>
      <c r="E277" s="5">
        <f>ROUND( VLOOKUP(Z277, NPC_Raw_Data!A:L, 6) * VLOOKUP(AA277, NPC_Scaling_Values!A:N, 5)* VLOOKUP(AB277, NPC_Scaling_Values!A:N, 5) ,0)</f>
        <v>297</v>
      </c>
      <c r="F277" s="5">
        <f>ROUND( VLOOKUP(Z277, NPC_Raw_Data!A:L, 7) * VLOOKUP(AA277, NPC_Scaling_Values!A:N, 6) * VLOOKUP(AB277,NPC_Scaling_Values!A:N, 6) ,0)</f>
        <v>760</v>
      </c>
      <c r="G277" s="5">
        <f>ROUND( VLOOKUP(Z277, NPC_Raw_Data!A:L, 8) * VLOOKUP(AA277, NPC_Scaling_Values!A:N, 7) * VLOOKUP(AB277, NPC_Scaling_Values!A:N, 7),0)</f>
        <v>475</v>
      </c>
      <c r="H277" s="5">
        <f>ROUND( VLOOKUP(Z277, NPC_Raw_Data!A:L, 9) * VLOOKUP(AA277, NPC_Scaling_Values!A:N, 8)* VLOOKUP(AB277, NPC_Scaling_Values!A:N, 8) ,0)</f>
        <v>1045</v>
      </c>
      <c r="I277" s="5">
        <v>0.0</v>
      </c>
      <c r="J277" s="5">
        <v>0.0</v>
      </c>
      <c r="K277" s="5">
        <v>0.0</v>
      </c>
      <c r="L277" s="5">
        <f>ROUND( VLOOKUP(Z277, NPC_Raw_Data!A:O, 13),0)</f>
        <v>250</v>
      </c>
      <c r="M277" s="5">
        <f>ROUND( VLOOKUP(Z277, NPC_Raw_Data!A:O, 14),0)</f>
        <v>250</v>
      </c>
      <c r="N277" s="5">
        <f>ROUND( VLOOKUP(Z277, NPC_Raw_Data!A:O, 15),0)</f>
        <v>100</v>
      </c>
      <c r="O277" s="5">
        <f>ROUND( VLOOKUP(Z277, NPC_Raw_Data!A:Q, 16) * VLOOKUP(AA277, NPC_Scaling_Values!A:N, 14)* VLOOKUP(AB277, NPC_Scaling_Values!A:N, 14),0)</f>
        <v>232</v>
      </c>
      <c r="P277" s="2">
        <f>ROUND( VLOOKUP(Z277, NPC_Raw_Data!A:Q, 17) * VLOOKUP(AA277, NPC_Scaling_Values!A:N, 14) * VLOOKUP(AB277, NPC_Scaling_Values!A:N, 14) ,0)</f>
        <v>93</v>
      </c>
      <c r="Q277" s="6">
        <f> VLOOKUP(AA277, NPC_Scaling_Values!A:N, 9) * VLOOKUP(AB277, NPC_Scaling_Values!A:N, 9)</f>
        <v>3.336</v>
      </c>
      <c r="R277" s="1">
        <v>1.0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347100.0</v>
      </c>
      <c r="AA277" s="1">
        <v>7014.0</v>
      </c>
      <c r="AB277" s="1">
        <v>7414.0</v>
      </c>
      <c r="AC277" s="10">
        <v>5151.0</v>
      </c>
    </row>
    <row r="278">
      <c r="A278" s="9" t="s">
        <v>241</v>
      </c>
      <c r="B278" s="1" t="s">
        <v>32</v>
      </c>
      <c r="C278" s="5">
        <f>ROUND( VLOOKUP(Z278, NPC_Raw_Data!A:D, 4)*VLOOKUP(AA278, NPC_Scaling_Values!A:C, 3)*VLOOKUP(AB278, NPC_Scaling_Values!A:C, 3),0)</f>
        <v>3187</v>
      </c>
      <c r="D278" s="5">
        <f>ROUND( VLOOKUP(Z278, NPC_Raw_Data!A:E, 5) * VLOOKUP(AA278, NPC_Scaling_Values!A:D, 4) * VLOOKUP(AB278,NPC_Scaling_Values!A:D, 4) ,0)</f>
        <v>6000</v>
      </c>
      <c r="E278" s="5">
        <f>ROUND( VLOOKUP(Z278, NPC_Raw_Data!A:L, 6) * VLOOKUP(AA278, NPC_Scaling_Values!A:N, 5)* VLOOKUP(AB278, NPC_Scaling_Values!A:N, 5) ,0)</f>
        <v>297</v>
      </c>
      <c r="F278" s="5">
        <f>ROUND( VLOOKUP(Z278, NPC_Raw_Data!A:L, 7) * VLOOKUP(AA278, NPC_Scaling_Values!A:N, 6) * VLOOKUP(AB278,NPC_Scaling_Values!A:N, 6) ,0)</f>
        <v>760</v>
      </c>
      <c r="G278" s="5">
        <f>ROUND( VLOOKUP(Z278, NPC_Raw_Data!A:L, 8) * VLOOKUP(AA278, NPC_Scaling_Values!A:N, 7) * VLOOKUP(AB278, NPC_Scaling_Values!A:N, 7),0)</f>
        <v>475</v>
      </c>
      <c r="H278" s="5">
        <f>ROUND( VLOOKUP(Z278, NPC_Raw_Data!A:L, 9) * VLOOKUP(AA278, NPC_Scaling_Values!A:N, 8)* VLOOKUP(AB278, NPC_Scaling_Values!A:N, 8) ,0)</f>
        <v>1045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14)* VLOOKUP(AB278, NPC_Scaling_Values!A:N, 14),0)</f>
        <v>232</v>
      </c>
      <c r="P278" s="2">
        <f>ROUND( VLOOKUP(Z278, NPC_Raw_Data!A:Q, 17) * VLOOKUP(AA278, NPC_Scaling_Values!A:N, 14) * VLOOKUP(AB278, NPC_Scaling_Values!A:N, 14) ,0)</f>
        <v>93</v>
      </c>
      <c r="Q278" s="6">
        <f> VLOOKUP(AA278, NPC_Scaling_Values!A:N, 9) * VLOOKUP(AB278, NPC_Scaling_Values!A:N, 9)</f>
        <v>3.336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347101.0</v>
      </c>
      <c r="AA278" s="1">
        <v>7014.0</v>
      </c>
      <c r="AB278" s="1">
        <v>7414.0</v>
      </c>
      <c r="AC278" s="10">
        <v>5151.0</v>
      </c>
    </row>
    <row r="279">
      <c r="A279" s="9" t="s">
        <v>31</v>
      </c>
      <c r="B279" s="1" t="s">
        <v>32</v>
      </c>
      <c r="C279" s="5">
        <f>ROUND( VLOOKUP(Z279, NPC_Raw_Data!A:D, 4)*VLOOKUP(AA279, NPC_Scaling_Values!A:C, 3)*VLOOKUP(AB279, NPC_Scaling_Values!A:C, 3),0)</f>
        <v>4</v>
      </c>
      <c r="D279" s="5">
        <f>ROUND( VLOOKUP(Z279, NPC_Raw_Data!A:E, 5) * VLOOKUP(AA279, NPC_Scaling_Values!A:D, 4) * VLOOKUP(AB279,NPC_Scaling_Values!A:D, 4) ,0)</f>
        <v>0</v>
      </c>
      <c r="E279" s="5">
        <f>ROUND( VLOOKUP(Z279, NPC_Raw_Data!A:L, 6) * VLOOKUP(AA279, NPC_Scaling_Values!A:N, 5)* VLOOKUP(AB279, NPC_Scaling_Values!A:N, 5) ,0)</f>
        <v>0</v>
      </c>
      <c r="F279" s="5">
        <f>ROUND( VLOOKUP(Z279, NPC_Raw_Data!A:L, 7) * VLOOKUP(AA279, NPC_Scaling_Values!A:N, 6) * VLOOKUP(AB279,NPC_Scaling_Values!A:N, 6) ,0)</f>
        <v>0</v>
      </c>
      <c r="G279" s="5">
        <f>ROUND( VLOOKUP(Z279, NPC_Raw_Data!A:L, 8) * VLOOKUP(AA279, NPC_Scaling_Values!A:N, 7) * VLOOKUP(AB279, NPC_Scaling_Values!A:N, 7),0)</f>
        <v>0</v>
      </c>
      <c r="H279" s="5">
        <f>ROUND( VLOOKUP(Z279, NPC_Raw_Data!A:L, 9) * VLOOKUP(AA279, NPC_Scaling_Values!A:N, 8)* VLOOKUP(AB279, NPC_Scaling_Values!A:N, 8) ,0)</f>
        <v>0</v>
      </c>
      <c r="I279" s="5">
        <v>0.0</v>
      </c>
      <c r="J279" s="5">
        <v>0.0</v>
      </c>
      <c r="K279" s="5">
        <v>0.0</v>
      </c>
      <c r="L279" s="5">
        <f>ROUND( VLOOKUP(Z279, NPC_Raw_Data!A:O, 13),0)</f>
        <v>0</v>
      </c>
      <c r="M279" s="5">
        <f>ROUND( VLOOKUP(Z279, NPC_Raw_Data!A:O, 14),0)</f>
        <v>0</v>
      </c>
      <c r="N279" s="5">
        <f>ROUND( VLOOKUP(Z279, NPC_Raw_Data!A:O, 15),0)</f>
        <v>0</v>
      </c>
      <c r="O279" s="5">
        <f>ROUND( VLOOKUP(Z279, NPC_Raw_Data!A:Q, 16) * VLOOKUP(AA279, NPC_Scaling_Values!A:N, 14)* VLOOKUP(AB279, NPC_Scaling_Values!A:N, 14),0)</f>
        <v>232</v>
      </c>
      <c r="P279" s="2">
        <f>ROUND( VLOOKUP(Z279, NPC_Raw_Data!A:Q, 17) * VLOOKUP(AA279, NPC_Scaling_Values!A:N, 14) * VLOOKUP(AB279, NPC_Scaling_Values!A:N, 14) ,0)</f>
        <v>93</v>
      </c>
      <c r="Q279" s="6">
        <f> VLOOKUP(AA279, NPC_Scaling_Values!A:N, 9) * VLOOKUP(AB279, NPC_Scaling_Values!A:N, 9)</f>
        <v>3.336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347200.0</v>
      </c>
      <c r="AA279" s="1">
        <v>7014.0</v>
      </c>
      <c r="AB279" s="1">
        <v>7414.0</v>
      </c>
      <c r="AC279" s="10">
        <v>5151.0</v>
      </c>
    </row>
    <row r="280">
      <c r="A280" s="9" t="s">
        <v>90</v>
      </c>
      <c r="B280" s="1" t="s">
        <v>91</v>
      </c>
      <c r="C280" s="5">
        <f>ROUND( VLOOKUP(Z280, NPC_Raw_Data!A:D, 4)*VLOOKUP(AA280, NPC_Scaling_Values!A:C, 3)*VLOOKUP(AB280, NPC_Scaling_Values!A:C, 3),0)</f>
        <v>127</v>
      </c>
      <c r="D280" s="5">
        <f>ROUND( VLOOKUP(Z280, NPC_Raw_Data!A:E, 5) * VLOOKUP(AA280, NPC_Scaling_Values!A:D, 4) * VLOOKUP(AB280,NPC_Scaling_Values!A:D, 4) ,0)</f>
        <v>60</v>
      </c>
      <c r="E280" s="5">
        <f>ROUND( VLOOKUP(Z280, NPC_Raw_Data!A:L, 6) * VLOOKUP(AA280, NPC_Scaling_Values!A:N, 5)* VLOOKUP(AB280, NPC_Scaling_Values!A:N, 5) ,0)</f>
        <v>136</v>
      </c>
      <c r="F280" s="5">
        <f>ROUND( VLOOKUP(Z280, NPC_Raw_Data!A:L, 7) * VLOOKUP(AA280, NPC_Scaling_Values!A:N, 6) * VLOOKUP(AB280,NPC_Scaling_Values!A:N, 6) ,0)</f>
        <v>81</v>
      </c>
      <c r="G280" s="5">
        <f>ROUND( VLOOKUP(Z280, NPC_Raw_Data!A:L, 8) * VLOOKUP(AA280, NPC_Scaling_Values!A:N, 7) * VLOOKUP(AB280, NPC_Scaling_Values!A:N, 7),0)</f>
        <v>679</v>
      </c>
      <c r="H280" s="5">
        <f>ROUND( VLOOKUP(Z280, NPC_Raw_Data!A:L, 9) * VLOOKUP(AA280, NPC_Scaling_Values!A:N, 8)* VLOOKUP(AB280, NPC_Scaling_Values!A:N, 8) ,0)</f>
        <v>136</v>
      </c>
      <c r="I280" s="5">
        <v>0.0</v>
      </c>
      <c r="J280" s="5">
        <v>0.0</v>
      </c>
      <c r="K280" s="5">
        <v>0.0</v>
      </c>
      <c r="L280" s="5">
        <f>ROUND( VLOOKUP(Z280, NPC_Raw_Data!A:O, 13),0)</f>
        <v>96</v>
      </c>
      <c r="M280" s="5">
        <f>ROUND( VLOOKUP(Z280, NPC_Raw_Data!A:O, 14),0)</f>
        <v>96</v>
      </c>
      <c r="N280" s="5">
        <f>ROUND( VLOOKUP(Z280, NPC_Raw_Data!A:O, 15),0)</f>
        <v>96</v>
      </c>
      <c r="O280" s="5">
        <f>ROUND( VLOOKUP(Z280, NPC_Raw_Data!A:Q, 16) * VLOOKUP(AA280, NPC_Scaling_Values!A:N, 14)* VLOOKUP(AB280, NPC_Scaling_Values!A:N, 14),0)</f>
        <v>449</v>
      </c>
      <c r="P280" s="2">
        <f>ROUND( VLOOKUP(Z280, NPC_Raw_Data!A:Q, 17) * VLOOKUP(AA280, NPC_Scaling_Values!A:N, 14) * VLOOKUP(AB280, NPC_Scaling_Values!A:N, 14) ,0)</f>
        <v>90</v>
      </c>
      <c r="Q280" s="6">
        <f> VLOOKUP(AA280, NPC_Scaling_Values!A:N, 9) * VLOOKUP(AB280, NPC_Scaling_Values!A:N, 9)</f>
        <v>3.266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348000.0</v>
      </c>
      <c r="AA280" s="1">
        <v>7013.0</v>
      </c>
      <c r="AB280" s="1">
        <v>7413.0</v>
      </c>
      <c r="AC280" s="8">
        <v>0.0</v>
      </c>
    </row>
    <row r="281">
      <c r="A281" s="1" t="s">
        <v>92</v>
      </c>
      <c r="B281" s="1" t="s">
        <v>91</v>
      </c>
      <c r="C281" s="5">
        <f>ROUND( VLOOKUP(Z281, NPC_Raw_Data!A:D, 4)*VLOOKUP(AA281, NPC_Scaling_Values!A:C, 3)*VLOOKUP(AB281, NPC_Scaling_Values!A:C, 3),0)</f>
        <v>127</v>
      </c>
      <c r="D281" s="5">
        <f>ROUND( VLOOKUP(Z281, NPC_Raw_Data!A:E, 5) * VLOOKUP(AA281, NPC_Scaling_Values!A:D, 4) * VLOOKUP(AB281,NPC_Scaling_Values!A:D, 4) ,0)</f>
        <v>200</v>
      </c>
      <c r="E281" s="5">
        <f>ROUND( VLOOKUP(Z281, NPC_Raw_Data!A:L, 6) * VLOOKUP(AA281, NPC_Scaling_Values!A:N, 5)* VLOOKUP(AB281, NPC_Scaling_Values!A:N, 5) ,0)</f>
        <v>136</v>
      </c>
      <c r="F281" s="5">
        <f>ROUND( VLOOKUP(Z281, NPC_Raw_Data!A:L, 7) * VLOOKUP(AA281, NPC_Scaling_Values!A:N, 6) * VLOOKUP(AB281,NPC_Scaling_Values!A:N, 6) ,0)</f>
        <v>81</v>
      </c>
      <c r="G281" s="5">
        <f>ROUND( VLOOKUP(Z281, NPC_Raw_Data!A:L, 8) * VLOOKUP(AA281, NPC_Scaling_Values!A:N, 7) * VLOOKUP(AB281, NPC_Scaling_Values!A:N, 7),0)</f>
        <v>679</v>
      </c>
      <c r="H281" s="5">
        <f>ROUND( VLOOKUP(Z281, NPC_Raw_Data!A:L, 9) * VLOOKUP(AA281, NPC_Scaling_Values!A:N, 8)* VLOOKUP(AB281, NPC_Scaling_Values!A:N, 8) ,0)</f>
        <v>136</v>
      </c>
      <c r="I281" s="5">
        <v>0.0</v>
      </c>
      <c r="J281" s="5">
        <v>0.0</v>
      </c>
      <c r="K281" s="5">
        <v>0.0</v>
      </c>
      <c r="L281" s="5">
        <f>ROUND( VLOOKUP(Z281, NPC_Raw_Data!A:O, 13),0)</f>
        <v>96</v>
      </c>
      <c r="M281" s="5">
        <f>ROUND( VLOOKUP(Z281, NPC_Raw_Data!A:O, 14),0)</f>
        <v>96</v>
      </c>
      <c r="N281" s="5">
        <f>ROUND( VLOOKUP(Z281, NPC_Raw_Data!A:O, 15),0)</f>
        <v>96</v>
      </c>
      <c r="O281" s="5">
        <f>ROUND( VLOOKUP(Z281, NPC_Raw_Data!A:Q, 16) * VLOOKUP(AA281, NPC_Scaling_Values!A:N, 14)* VLOOKUP(AB281, NPC_Scaling_Values!A:N, 14),0)</f>
        <v>449</v>
      </c>
      <c r="P281" s="2">
        <f>ROUND( VLOOKUP(Z281, NPC_Raw_Data!A:Q, 17) * VLOOKUP(AA281, NPC_Scaling_Values!A:N, 14) * VLOOKUP(AB281, NPC_Scaling_Values!A:N, 14) ,0)</f>
        <v>90</v>
      </c>
      <c r="Q281" s="6">
        <f> VLOOKUP(AA281, NPC_Scaling_Values!A:N, 9) * VLOOKUP(AB281, NPC_Scaling_Values!A:N, 9)</f>
        <v>3.266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348001.0</v>
      </c>
      <c r="AA281" s="1">
        <v>7013.0</v>
      </c>
      <c r="AB281" s="1">
        <v>7413.0</v>
      </c>
      <c r="AC281" s="8">
        <v>0.0</v>
      </c>
    </row>
    <row r="282">
      <c r="A282" s="1" t="s">
        <v>96</v>
      </c>
      <c r="B282" s="2" t="s">
        <v>97</v>
      </c>
      <c r="C282" s="5">
        <f>ROUND( VLOOKUP(Z282, NPC_Raw_Data!A:D, 4)*VLOOKUP(AA282, NPC_Scaling_Values!A:C, 3)*VLOOKUP(AB282, NPC_Scaling_Values!A:C, 3),0)</f>
        <v>167</v>
      </c>
      <c r="D282" s="5">
        <f>ROUND( VLOOKUP(Z282, NPC_Raw_Data!A:E, 5) * VLOOKUP(AA282, NPC_Scaling_Values!A:D, 4) * VLOOKUP(AB282,NPC_Scaling_Values!A:D, 4) ,0)</f>
        <v>500</v>
      </c>
      <c r="E282" s="5">
        <f>ROUND( VLOOKUP(Z282, NPC_Raw_Data!A:L, 6) * VLOOKUP(AA282, NPC_Scaling_Values!A:N, 5)* VLOOKUP(AB282, NPC_Scaling_Values!A:N, 5) ,0)</f>
        <v>231</v>
      </c>
      <c r="F282" s="5">
        <f>ROUND( VLOOKUP(Z282, NPC_Raw_Data!A:L, 7) * VLOOKUP(AA282, NPC_Scaling_Values!A:N, 6) * VLOOKUP(AB282,NPC_Scaling_Values!A:N, 6) ,0)</f>
        <v>173</v>
      </c>
      <c r="G282" s="5">
        <f>ROUND( VLOOKUP(Z282, NPC_Raw_Data!A:L, 8) * VLOOKUP(AA282, NPC_Scaling_Values!A:N, 7) * VLOOKUP(AB282, NPC_Scaling_Values!A:N, 7),0)</f>
        <v>162</v>
      </c>
      <c r="H282" s="5">
        <f>ROUND( VLOOKUP(Z282, NPC_Raw_Data!A:L, 9) * VLOOKUP(AA282, NPC_Scaling_Values!A:N, 8)* VLOOKUP(AB282, NPC_Scaling_Values!A:N, 8) ,0)</f>
        <v>231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14)* VLOOKUP(AB282, NPC_Scaling_Values!A:N, 14),0)</f>
        <v>205</v>
      </c>
      <c r="P282" s="2">
        <f>ROUND( VLOOKUP(Z282, NPC_Raw_Data!A:Q, 17) * VLOOKUP(AA282, NPC_Scaling_Values!A:N, 14) * VLOOKUP(AB282, NPC_Scaling_Values!A:N, 14) ,0)</f>
        <v>82</v>
      </c>
      <c r="Q282" s="6">
        <f> VLOOKUP(AA282, NPC_Scaling_Values!A:N, 9) * VLOOKUP(AB282, NPC_Scaling_Values!A:N, 9)</f>
        <v>2.4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349000.0</v>
      </c>
      <c r="AA282" s="1">
        <v>7001.0</v>
      </c>
      <c r="AB282" s="1">
        <v>7401.0</v>
      </c>
      <c r="AC282" s="8">
        <v>0.0</v>
      </c>
    </row>
    <row r="283">
      <c r="A283" s="1" t="s">
        <v>96</v>
      </c>
      <c r="B283" s="2" t="s">
        <v>97</v>
      </c>
      <c r="C283" s="5">
        <f>ROUND( VLOOKUP(Z283, NPC_Raw_Data!A:D, 4)*VLOOKUP(AA283, NPC_Scaling_Values!A:C, 3)*VLOOKUP(AB283, NPC_Scaling_Values!A:C, 3),0)</f>
        <v>161</v>
      </c>
      <c r="D283" s="5">
        <f>ROUND( VLOOKUP(Z283, NPC_Raw_Data!A:E, 5) * VLOOKUP(AA283, NPC_Scaling_Values!A:D, 4) * VLOOKUP(AB283,NPC_Scaling_Values!A:D, 4) ,0)</f>
        <v>500</v>
      </c>
      <c r="E283" s="5">
        <f>ROUND( VLOOKUP(Z283, NPC_Raw_Data!A:L, 6) * VLOOKUP(AA283, NPC_Scaling_Values!A:N, 5)* VLOOKUP(AB283, NPC_Scaling_Values!A:N, 5) ,0)</f>
        <v>223</v>
      </c>
      <c r="F283" s="5">
        <f>ROUND( VLOOKUP(Z283, NPC_Raw_Data!A:L, 7) * VLOOKUP(AA283, NPC_Scaling_Values!A:N, 6) * VLOOKUP(AB283,NPC_Scaling_Values!A:N, 6) ,0)</f>
        <v>167</v>
      </c>
      <c r="G283" s="5">
        <f>ROUND( VLOOKUP(Z283, NPC_Raw_Data!A:L, 8) * VLOOKUP(AA283, NPC_Scaling_Values!A:N, 7) * VLOOKUP(AB283, NPC_Scaling_Values!A:N, 7),0)</f>
        <v>156</v>
      </c>
      <c r="H283" s="5">
        <f>ROUND( VLOOKUP(Z283, NPC_Raw_Data!A:L, 9) * VLOOKUP(AA283, NPC_Scaling_Values!A:N, 8)* VLOOKUP(AB283, NPC_Scaling_Values!A:N, 8) ,0)</f>
        <v>223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14)* VLOOKUP(AB283, NPC_Scaling_Values!A:N, 14),0)</f>
        <v>203</v>
      </c>
      <c r="P283" s="2">
        <f>ROUND( VLOOKUP(Z283, NPC_Raw_Data!A:Q, 17) * VLOOKUP(AA283, NPC_Scaling_Values!A:N, 14) * VLOOKUP(AB283, NPC_Scaling_Values!A:N, 14) ,0)</f>
        <v>81</v>
      </c>
      <c r="Q283" s="6">
        <f> VLOOKUP(AA283, NPC_Scaling_Values!A:N, 9) * VLOOKUP(AB283, NPC_Scaling_Values!A:N, 9)</f>
        <v>2.59875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349001.0</v>
      </c>
      <c r="AA283" s="1">
        <v>7002.0</v>
      </c>
      <c r="AB283" s="1">
        <v>7402.0</v>
      </c>
      <c r="AC283" s="8">
        <v>0.0</v>
      </c>
    </row>
    <row r="284">
      <c r="A284" s="1" t="s">
        <v>96</v>
      </c>
      <c r="B284" s="2" t="s">
        <v>97</v>
      </c>
      <c r="C284" s="5">
        <f>ROUND( VLOOKUP(Z284, NPC_Raw_Data!A:D, 4)*VLOOKUP(AA284, NPC_Scaling_Values!A:C, 3)*VLOOKUP(AB284, NPC_Scaling_Values!A:C, 3),0)</f>
        <v>186</v>
      </c>
      <c r="D284" s="5">
        <f>ROUND( VLOOKUP(Z284, NPC_Raw_Data!A:E, 5) * VLOOKUP(AA284, NPC_Scaling_Values!A:D, 4) * VLOOKUP(AB284,NPC_Scaling_Values!A:D, 4) ,0)</f>
        <v>500</v>
      </c>
      <c r="E284" s="5">
        <f>ROUND( VLOOKUP(Z284, NPC_Raw_Data!A:L, 6) * VLOOKUP(AA284, NPC_Scaling_Values!A:N, 5)* VLOOKUP(AB284, NPC_Scaling_Values!A:N, 5) ,0)</f>
        <v>273</v>
      </c>
      <c r="F284" s="5">
        <f>ROUND( VLOOKUP(Z284, NPC_Raw_Data!A:L, 7) * VLOOKUP(AA284, NPC_Scaling_Values!A:N, 6) * VLOOKUP(AB284,NPC_Scaling_Values!A:N, 6) ,0)</f>
        <v>205</v>
      </c>
      <c r="G284" s="5">
        <f>ROUND( VLOOKUP(Z284, NPC_Raw_Data!A:L, 8) * VLOOKUP(AA284, NPC_Scaling_Values!A:N, 7) * VLOOKUP(AB284, NPC_Scaling_Values!A:N, 7),0)</f>
        <v>191</v>
      </c>
      <c r="H284" s="5">
        <f>ROUND( VLOOKUP(Z284, NPC_Raw_Data!A:L, 9) * VLOOKUP(AA284, NPC_Scaling_Values!A:N, 8)* VLOOKUP(AB284, NPC_Scaling_Values!A:N, 8) ,0)</f>
        <v>273</v>
      </c>
      <c r="I284" s="5">
        <v>0.0</v>
      </c>
      <c r="J284" s="5">
        <v>0.0</v>
      </c>
      <c r="K284" s="5">
        <v>0.0</v>
      </c>
      <c r="L284" s="5">
        <f>ROUND( VLOOKUP(Z284, NPC_Raw_Data!A:O, 13),0)</f>
        <v>135</v>
      </c>
      <c r="M284" s="5">
        <f>ROUND( VLOOKUP(Z284, NPC_Raw_Data!A:O, 14),0)</f>
        <v>135</v>
      </c>
      <c r="N284" s="5">
        <f>ROUND( VLOOKUP(Z284, NPC_Raw_Data!A:O, 15),0)</f>
        <v>999</v>
      </c>
      <c r="O284" s="5">
        <f>ROUND( VLOOKUP(Z284, NPC_Raw_Data!A:Q, 16) * VLOOKUP(AA284, NPC_Scaling_Values!A:N, 14)* VLOOKUP(AB284, NPC_Scaling_Values!A:N, 14),0)</f>
        <v>201</v>
      </c>
      <c r="P284" s="2">
        <f>ROUND( VLOOKUP(Z284, NPC_Raw_Data!A:Q, 17) * VLOOKUP(AA284, NPC_Scaling_Values!A:N, 14) * VLOOKUP(AB284, NPC_Scaling_Values!A:N, 14) ,0)</f>
        <v>81</v>
      </c>
      <c r="Q284" s="6">
        <f> VLOOKUP(AA284, NPC_Scaling_Values!A:N, 9) * VLOOKUP(AB284, NPC_Scaling_Values!A:N, 9)</f>
        <v>2.7875</v>
      </c>
      <c r="R284" s="1">
        <v>1.0</v>
      </c>
      <c r="S284" s="1">
        <v>-1.0</v>
      </c>
      <c r="T284" s="7" t="b">
        <v>0</v>
      </c>
      <c r="U284" s="7" t="b">
        <v>0</v>
      </c>
      <c r="V284" s="7" t="b">
        <v>0</v>
      </c>
      <c r="Z284" s="1">
        <v>349002.0</v>
      </c>
      <c r="AA284" s="1">
        <v>7003.0</v>
      </c>
      <c r="AB284" s="1">
        <v>7403.0</v>
      </c>
      <c r="AC284" s="8">
        <v>0.0</v>
      </c>
    </row>
    <row r="285">
      <c r="A285" s="1" t="s">
        <v>96</v>
      </c>
      <c r="B285" s="2" t="s">
        <v>97</v>
      </c>
      <c r="C285" s="5">
        <f>ROUND( VLOOKUP(Z285, NPC_Raw_Data!A:D, 4)*VLOOKUP(AA285, NPC_Scaling_Values!A:C, 3)*VLOOKUP(AB285, NPC_Scaling_Values!A:C, 3),0)</f>
        <v>212</v>
      </c>
      <c r="D285" s="5">
        <f>ROUND( VLOOKUP(Z285, NPC_Raw_Data!A:E, 5) * VLOOKUP(AA285, NPC_Scaling_Values!A:D, 4) * VLOOKUP(AB285,NPC_Scaling_Values!A:D, 4) ,0)</f>
        <v>500</v>
      </c>
      <c r="E285" s="5">
        <f>ROUND( VLOOKUP(Z285, NPC_Raw_Data!A:L, 6) * VLOOKUP(AA285, NPC_Scaling_Values!A:N, 5)* VLOOKUP(AB285, NPC_Scaling_Values!A:N, 5) ,0)</f>
        <v>350</v>
      </c>
      <c r="F285" s="5">
        <f>ROUND( VLOOKUP(Z285, NPC_Raw_Data!A:L, 7) * VLOOKUP(AA285, NPC_Scaling_Values!A:N, 6) * VLOOKUP(AB285,NPC_Scaling_Values!A:N, 6) ,0)</f>
        <v>262</v>
      </c>
      <c r="G285" s="5">
        <f>ROUND( VLOOKUP(Z285, NPC_Raw_Data!A:L, 8) * VLOOKUP(AA285, NPC_Scaling_Values!A:N, 7) * VLOOKUP(AB285, NPC_Scaling_Values!A:N, 7),0)</f>
        <v>244</v>
      </c>
      <c r="H285" s="5">
        <f>ROUND( VLOOKUP(Z285, NPC_Raw_Data!A:L, 9) * VLOOKUP(AA285, NPC_Scaling_Values!A:N, 8)* VLOOKUP(AB285, NPC_Scaling_Values!A:N, 8) ,0)</f>
        <v>350</v>
      </c>
      <c r="I285" s="5">
        <v>0.0</v>
      </c>
      <c r="J285" s="5">
        <v>0.0</v>
      </c>
      <c r="K285" s="5">
        <v>0.0</v>
      </c>
      <c r="L285" s="5">
        <f>ROUND( VLOOKUP(Z285, NPC_Raw_Data!A:O, 13),0)</f>
        <v>135</v>
      </c>
      <c r="M285" s="5">
        <f>ROUND( VLOOKUP(Z285, NPC_Raw_Data!A:O, 14),0)</f>
        <v>135</v>
      </c>
      <c r="N285" s="5">
        <f>ROUND( VLOOKUP(Z285, NPC_Raw_Data!A:O, 15),0)</f>
        <v>999</v>
      </c>
      <c r="O285" s="5">
        <f>ROUND( VLOOKUP(Z285, NPC_Raw_Data!A:Q, 16) * VLOOKUP(AA285, NPC_Scaling_Values!A:N, 14)* VLOOKUP(AB285, NPC_Scaling_Values!A:N, 14),0)</f>
        <v>205</v>
      </c>
      <c r="P285" s="2">
        <f>ROUND( VLOOKUP(Z285, NPC_Raw_Data!A:Q, 17) * VLOOKUP(AA285, NPC_Scaling_Values!A:N, 14) * VLOOKUP(AB285, NPC_Scaling_Values!A:N, 14) ,0)</f>
        <v>82</v>
      </c>
      <c r="Q285" s="6">
        <f> VLOOKUP(AA285, NPC_Scaling_Values!A:N, 9) * VLOOKUP(AB285, NPC_Scaling_Values!A:N, 9)</f>
        <v>2.98375</v>
      </c>
      <c r="R285" s="1">
        <v>1.0</v>
      </c>
      <c r="S285" s="1">
        <v>-1.0</v>
      </c>
      <c r="T285" s="7" t="b">
        <v>0</v>
      </c>
      <c r="U285" s="7" t="b">
        <v>0</v>
      </c>
      <c r="V285" s="7" t="b">
        <v>0</v>
      </c>
      <c r="Z285" s="1">
        <v>349003.0</v>
      </c>
      <c r="AA285" s="1">
        <v>7004.0</v>
      </c>
      <c r="AB285" s="1">
        <v>7404.0</v>
      </c>
      <c r="AC285" s="8">
        <v>0.0</v>
      </c>
    </row>
    <row r="286">
      <c r="A286" s="1" t="s">
        <v>96</v>
      </c>
      <c r="B286" s="2" t="s">
        <v>97</v>
      </c>
      <c r="C286" s="5">
        <f>ROUND( VLOOKUP(Z286, NPC_Raw_Data!A:D, 4)*VLOOKUP(AA286, NPC_Scaling_Values!A:C, 3)*VLOOKUP(AB286, NPC_Scaling_Values!A:C, 3),0)</f>
        <v>213</v>
      </c>
      <c r="D286" s="5">
        <f>ROUND( VLOOKUP(Z286, NPC_Raw_Data!A:E, 5) * VLOOKUP(AA286, NPC_Scaling_Values!A:D, 4) * VLOOKUP(AB286,NPC_Scaling_Values!A:D, 4) ,0)</f>
        <v>400</v>
      </c>
      <c r="E286" s="5">
        <f>ROUND( VLOOKUP(Z286, NPC_Raw_Data!A:L, 6) * VLOOKUP(AA286, NPC_Scaling_Values!A:N, 5)* VLOOKUP(AB286, NPC_Scaling_Values!A:N, 5) ,0)</f>
        <v>353</v>
      </c>
      <c r="F286" s="5">
        <f>ROUND( VLOOKUP(Z286, NPC_Raw_Data!A:L, 7) * VLOOKUP(AA286, NPC_Scaling_Values!A:N, 6) * VLOOKUP(AB286,NPC_Scaling_Values!A:N, 6) ,0)</f>
        <v>264</v>
      </c>
      <c r="G286" s="5">
        <f>ROUND( VLOOKUP(Z286, NPC_Raw_Data!A:L, 8) * VLOOKUP(AA286, NPC_Scaling_Values!A:N, 7) * VLOOKUP(AB286, NPC_Scaling_Values!A:N, 7),0)</f>
        <v>246</v>
      </c>
      <c r="H286" s="5">
        <f>ROUND( VLOOKUP(Z286, NPC_Raw_Data!A:L, 9) * VLOOKUP(AA286, NPC_Scaling_Values!A:N, 8)* VLOOKUP(AB286, NPC_Scaling_Values!A:N, 8) ,0)</f>
        <v>353</v>
      </c>
      <c r="I286" s="5">
        <v>0.0</v>
      </c>
      <c r="J286" s="5">
        <v>0.0</v>
      </c>
      <c r="K286" s="5">
        <v>0.0</v>
      </c>
      <c r="L286" s="5">
        <f>ROUND( VLOOKUP(Z286, NPC_Raw_Data!A:O, 13),0)</f>
        <v>135</v>
      </c>
      <c r="M286" s="5">
        <f>ROUND( VLOOKUP(Z286, NPC_Raw_Data!A:O, 14),0)</f>
        <v>135</v>
      </c>
      <c r="N286" s="5">
        <f>ROUND( VLOOKUP(Z286, NPC_Raw_Data!A:O, 15),0)</f>
        <v>999</v>
      </c>
      <c r="O286" s="5">
        <f>ROUND( VLOOKUP(Z286, NPC_Raw_Data!A:Q, 16) * VLOOKUP(AA286, NPC_Scaling_Values!A:N, 14)* VLOOKUP(AB286, NPC_Scaling_Values!A:N, 14),0)</f>
        <v>202</v>
      </c>
      <c r="P286" s="2">
        <f>ROUND( VLOOKUP(Z286, NPC_Raw_Data!A:Q, 17) * VLOOKUP(AA286, NPC_Scaling_Values!A:N, 14) * VLOOKUP(AB286, NPC_Scaling_Values!A:N, 14) ,0)</f>
        <v>81</v>
      </c>
      <c r="Q286" s="6">
        <f> VLOOKUP(AA286, NPC_Scaling_Values!A:N, 9) * VLOOKUP(AB286, NPC_Scaling_Values!A:N, 9)</f>
        <v>3.06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349004.0</v>
      </c>
      <c r="AA286" s="1">
        <v>7005.0</v>
      </c>
      <c r="AB286" s="1">
        <v>7405.0</v>
      </c>
      <c r="AC286" s="8">
        <v>0.0</v>
      </c>
    </row>
    <row r="287">
      <c r="A287" s="1" t="s">
        <v>96</v>
      </c>
      <c r="B287" s="2" t="s">
        <v>97</v>
      </c>
      <c r="C287" s="5">
        <f>ROUND( VLOOKUP(Z287, NPC_Raw_Data!A:D, 4)*VLOOKUP(AA287, NPC_Scaling_Values!A:C, 3)*VLOOKUP(AB287, NPC_Scaling_Values!A:C, 3),0)</f>
        <v>217</v>
      </c>
      <c r="D287" s="5">
        <f>ROUND( VLOOKUP(Z287, NPC_Raw_Data!A:E, 5) * VLOOKUP(AA287, NPC_Scaling_Values!A:D, 4) * VLOOKUP(AB287,NPC_Scaling_Values!A:D, 4) ,0)</f>
        <v>400</v>
      </c>
      <c r="E287" s="5">
        <f>ROUND( VLOOKUP(Z287, NPC_Raw_Data!A:L, 6) * VLOOKUP(AA287, NPC_Scaling_Values!A:N, 5)* VLOOKUP(AB287, NPC_Scaling_Values!A:N, 5) ,0)</f>
        <v>362</v>
      </c>
      <c r="F287" s="5">
        <f>ROUND( VLOOKUP(Z287, NPC_Raw_Data!A:L, 7) * VLOOKUP(AA287, NPC_Scaling_Values!A:N, 6) * VLOOKUP(AB287,NPC_Scaling_Values!A:N, 6) ,0)</f>
        <v>272</v>
      </c>
      <c r="G287" s="5">
        <f>ROUND( VLOOKUP(Z287, NPC_Raw_Data!A:L, 8) * VLOOKUP(AA287, NPC_Scaling_Values!A:N, 7) * VLOOKUP(AB287, NPC_Scaling_Values!A:N, 7),0)</f>
        <v>253</v>
      </c>
      <c r="H287" s="5">
        <f>ROUND( VLOOKUP(Z287, NPC_Raw_Data!A:L, 9) * VLOOKUP(AA287, NPC_Scaling_Values!A:N, 8)* VLOOKUP(AB287, NPC_Scaling_Values!A:N, 8) ,0)</f>
        <v>362</v>
      </c>
      <c r="I287" s="5">
        <v>0.0</v>
      </c>
      <c r="J287" s="5">
        <v>0.0</v>
      </c>
      <c r="K287" s="5">
        <v>0.0</v>
      </c>
      <c r="L287" s="5">
        <f>ROUND( VLOOKUP(Z287, NPC_Raw_Data!A:O, 13),0)</f>
        <v>135</v>
      </c>
      <c r="M287" s="5">
        <f>ROUND( VLOOKUP(Z287, NPC_Raw_Data!A:O, 14),0)</f>
        <v>135</v>
      </c>
      <c r="N287" s="5">
        <f>ROUND( VLOOKUP(Z287, NPC_Raw_Data!A:O, 15),0)</f>
        <v>999</v>
      </c>
      <c r="O287" s="5">
        <f>ROUND( VLOOKUP(Z287, NPC_Raw_Data!A:Q, 16) * VLOOKUP(AA287, NPC_Scaling_Values!A:N, 14)* VLOOKUP(AB287, NPC_Scaling_Values!A:N, 14),0)</f>
        <v>203</v>
      </c>
      <c r="P287" s="2">
        <f>ROUND( VLOOKUP(Z287, NPC_Raw_Data!A:Q, 17) * VLOOKUP(AA287, NPC_Scaling_Values!A:N, 14) * VLOOKUP(AB287, NPC_Scaling_Values!A:N, 14) ,0)</f>
        <v>81</v>
      </c>
      <c r="Q287" s="6">
        <f> VLOOKUP(AA287, NPC_Scaling_Values!A:N, 9) * VLOOKUP(AB287, NPC_Scaling_Values!A:N, 9)</f>
        <v>3.104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349005.0</v>
      </c>
      <c r="AA287" s="1">
        <v>7006.0</v>
      </c>
      <c r="AB287" s="1">
        <v>7406.0</v>
      </c>
      <c r="AC287" s="8">
        <v>0.0</v>
      </c>
    </row>
    <row r="288">
      <c r="A288" s="1" t="s">
        <v>96</v>
      </c>
      <c r="B288" s="2" t="s">
        <v>97</v>
      </c>
      <c r="C288" s="5">
        <f>ROUND( VLOOKUP(Z288, NPC_Raw_Data!A:D, 4)*VLOOKUP(AA288, NPC_Scaling_Values!A:C, 3)*VLOOKUP(AB288, NPC_Scaling_Values!A:C, 3),0)</f>
        <v>214</v>
      </c>
      <c r="D288" s="5">
        <f>ROUND( VLOOKUP(Z288, NPC_Raw_Data!A:E, 5) * VLOOKUP(AA288, NPC_Scaling_Values!A:D, 4) * VLOOKUP(AB288,NPC_Scaling_Values!A:D, 4) ,0)</f>
        <v>400</v>
      </c>
      <c r="E288" s="5">
        <f>ROUND( VLOOKUP(Z288, NPC_Raw_Data!A:L, 6) * VLOOKUP(AA288, NPC_Scaling_Values!A:N, 5)* VLOOKUP(AB288, NPC_Scaling_Values!A:N, 5) ,0)</f>
        <v>359</v>
      </c>
      <c r="F288" s="5">
        <f>ROUND( VLOOKUP(Z288, NPC_Raw_Data!A:L, 7) * VLOOKUP(AA288, NPC_Scaling_Values!A:N, 6) * VLOOKUP(AB288,NPC_Scaling_Values!A:N, 6) ,0)</f>
        <v>269</v>
      </c>
      <c r="G288" s="5">
        <f>ROUND( VLOOKUP(Z288, NPC_Raw_Data!A:L, 8) * VLOOKUP(AA288, NPC_Scaling_Values!A:N, 7) * VLOOKUP(AB288, NPC_Scaling_Values!A:N, 7),0)</f>
        <v>250</v>
      </c>
      <c r="H288" s="5">
        <f>ROUND( VLOOKUP(Z288, NPC_Raw_Data!A:L, 9) * VLOOKUP(AA288, NPC_Scaling_Values!A:N, 8)* VLOOKUP(AB288, NPC_Scaling_Values!A:N, 8) ,0)</f>
        <v>359</v>
      </c>
      <c r="I288" s="5">
        <v>0.0</v>
      </c>
      <c r="J288" s="5">
        <v>0.0</v>
      </c>
      <c r="K288" s="5">
        <v>0.0</v>
      </c>
      <c r="L288" s="5">
        <f>ROUND( VLOOKUP(Z288, NPC_Raw_Data!A:O, 13),0)</f>
        <v>135</v>
      </c>
      <c r="M288" s="5">
        <f>ROUND( VLOOKUP(Z288, NPC_Raw_Data!A:O, 14),0)</f>
        <v>135</v>
      </c>
      <c r="N288" s="5">
        <f>ROUND( VLOOKUP(Z288, NPC_Raw_Data!A:O, 15),0)</f>
        <v>999</v>
      </c>
      <c r="O288" s="5">
        <f>ROUND( VLOOKUP(Z288, NPC_Raw_Data!A:Q, 16) * VLOOKUP(AA288, NPC_Scaling_Values!A:N, 14)* VLOOKUP(AB288, NPC_Scaling_Values!A:N, 14),0)</f>
        <v>200</v>
      </c>
      <c r="P288" s="2">
        <f>ROUND( VLOOKUP(Z288, NPC_Raw_Data!A:Q, 17) * VLOOKUP(AA288, NPC_Scaling_Values!A:N, 14) * VLOOKUP(AB288, NPC_Scaling_Values!A:N, 14) ,0)</f>
        <v>80</v>
      </c>
      <c r="Q288" s="6">
        <f> VLOOKUP(AA288, NPC_Scaling_Values!A:N, 9) * VLOOKUP(AB288, NPC_Scaling_Values!A:N, 9)</f>
        <v>3.06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349006.0</v>
      </c>
      <c r="AA288" s="1">
        <v>7007.0</v>
      </c>
      <c r="AB288" s="1">
        <v>7407.0</v>
      </c>
      <c r="AC288" s="8">
        <v>0.0</v>
      </c>
    </row>
    <row r="289">
      <c r="A289" s="1" t="s">
        <v>96</v>
      </c>
      <c r="B289" s="2" t="s">
        <v>97</v>
      </c>
      <c r="C289" s="5">
        <f>ROUND( VLOOKUP(Z289, NPC_Raw_Data!A:D, 4)*VLOOKUP(AA289, NPC_Scaling_Values!A:C, 3)*VLOOKUP(AB289, NPC_Scaling_Values!A:C, 3),0)</f>
        <v>214</v>
      </c>
      <c r="D289" s="5">
        <f>ROUND( VLOOKUP(Z289, NPC_Raw_Data!A:E, 5) * VLOOKUP(AA289, NPC_Scaling_Values!A:D, 4) * VLOOKUP(AB289,NPC_Scaling_Values!A:D, 4) ,0)</f>
        <v>300</v>
      </c>
      <c r="E289" s="5">
        <f>ROUND( VLOOKUP(Z289, NPC_Raw_Data!A:L, 6) * VLOOKUP(AA289, NPC_Scaling_Values!A:N, 5)* VLOOKUP(AB289, NPC_Scaling_Values!A:N, 5) ,0)</f>
        <v>362</v>
      </c>
      <c r="F289" s="5">
        <f>ROUND( VLOOKUP(Z289, NPC_Raw_Data!A:L, 7) * VLOOKUP(AA289, NPC_Scaling_Values!A:N, 6) * VLOOKUP(AB289,NPC_Scaling_Values!A:N, 6) ,0)</f>
        <v>272</v>
      </c>
      <c r="G289" s="5">
        <f>ROUND( VLOOKUP(Z289, NPC_Raw_Data!A:L, 8) * VLOOKUP(AA289, NPC_Scaling_Values!A:N, 7) * VLOOKUP(AB289, NPC_Scaling_Values!A:N, 7),0)</f>
        <v>253</v>
      </c>
      <c r="H289" s="5">
        <f>ROUND( VLOOKUP(Z289, NPC_Raw_Data!A:L, 9) * VLOOKUP(AA289, NPC_Scaling_Values!A:N, 8)* VLOOKUP(AB289, NPC_Scaling_Values!A:N, 8) ,0)</f>
        <v>362</v>
      </c>
      <c r="I289" s="5">
        <v>0.0</v>
      </c>
      <c r="J289" s="5">
        <v>0.0</v>
      </c>
      <c r="K289" s="5">
        <v>0.0</v>
      </c>
      <c r="L289" s="5">
        <f>ROUND( VLOOKUP(Z289, NPC_Raw_Data!A:O, 13),0)</f>
        <v>135</v>
      </c>
      <c r="M289" s="5">
        <f>ROUND( VLOOKUP(Z289, NPC_Raw_Data!A:O, 14),0)</f>
        <v>135</v>
      </c>
      <c r="N289" s="5">
        <f>ROUND( VLOOKUP(Z289, NPC_Raw_Data!A:O, 15),0)</f>
        <v>999</v>
      </c>
      <c r="O289" s="5">
        <f>ROUND( VLOOKUP(Z289, NPC_Raw_Data!A:Q, 16) * VLOOKUP(AA289, NPC_Scaling_Values!A:N, 14)* VLOOKUP(AB289, NPC_Scaling_Values!A:N, 14),0)</f>
        <v>200</v>
      </c>
      <c r="P289" s="2">
        <f>ROUND( VLOOKUP(Z289, NPC_Raw_Data!A:Q, 17) * VLOOKUP(AA289, NPC_Scaling_Values!A:N, 14) * VLOOKUP(AB289, NPC_Scaling_Values!A:N, 14) ,0)</f>
        <v>80</v>
      </c>
      <c r="Q289" s="6">
        <f> VLOOKUP(AA289, NPC_Scaling_Values!A:N, 9) * VLOOKUP(AB289, NPC_Scaling_Values!A:N, 9)</f>
        <v>3.06</v>
      </c>
      <c r="R289" s="1">
        <v>1.0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349007.0</v>
      </c>
      <c r="AA289" s="1">
        <v>7008.0</v>
      </c>
      <c r="AB289" s="1">
        <v>7408.0</v>
      </c>
      <c r="AC289" s="8">
        <v>0.0</v>
      </c>
    </row>
    <row r="290">
      <c r="A290" s="1" t="s">
        <v>96</v>
      </c>
      <c r="B290" s="2" t="s">
        <v>97</v>
      </c>
      <c r="C290" s="5">
        <f>ROUND( VLOOKUP(Z290, NPC_Raw_Data!A:D, 4)*VLOOKUP(AA290, NPC_Scaling_Values!A:C, 3)*VLOOKUP(AB290, NPC_Scaling_Values!A:C, 3),0)</f>
        <v>227</v>
      </c>
      <c r="D290" s="5">
        <f>ROUND( VLOOKUP(Z290, NPC_Raw_Data!A:E, 5) * VLOOKUP(AA290, NPC_Scaling_Values!A:D, 4) * VLOOKUP(AB290,NPC_Scaling_Values!A:D, 4) ,0)</f>
        <v>300</v>
      </c>
      <c r="E290" s="5">
        <f>ROUND( VLOOKUP(Z290, NPC_Raw_Data!A:L, 6) * VLOOKUP(AA290, NPC_Scaling_Values!A:N, 5)* VLOOKUP(AB290, NPC_Scaling_Values!A:N, 5) ,0)</f>
        <v>364</v>
      </c>
      <c r="F290" s="5">
        <f>ROUND( VLOOKUP(Z290, NPC_Raw_Data!A:L, 7) * VLOOKUP(AA290, NPC_Scaling_Values!A:N, 6) * VLOOKUP(AB290,NPC_Scaling_Values!A:N, 6) ,0)</f>
        <v>273</v>
      </c>
      <c r="G290" s="5">
        <f>ROUND( VLOOKUP(Z290, NPC_Raw_Data!A:L, 8) * VLOOKUP(AA290, NPC_Scaling_Values!A:N, 7) * VLOOKUP(AB290, NPC_Scaling_Values!A:N, 7),0)</f>
        <v>255</v>
      </c>
      <c r="H290" s="5">
        <f>ROUND( VLOOKUP(Z290, NPC_Raw_Data!A:L, 9) * VLOOKUP(AA290, NPC_Scaling_Values!A:N, 8)* VLOOKUP(AB290, NPC_Scaling_Values!A:N, 8) ,0)</f>
        <v>364</v>
      </c>
      <c r="I290" s="5">
        <v>0.0</v>
      </c>
      <c r="J290" s="5">
        <v>0.0</v>
      </c>
      <c r="K290" s="5">
        <v>0.0</v>
      </c>
      <c r="L290" s="5">
        <f>ROUND( VLOOKUP(Z290, NPC_Raw_Data!A:O, 13),0)</f>
        <v>135</v>
      </c>
      <c r="M290" s="5">
        <f>ROUND( VLOOKUP(Z290, NPC_Raw_Data!A:O, 14),0)</f>
        <v>135</v>
      </c>
      <c r="N290" s="5">
        <f>ROUND( VLOOKUP(Z290, NPC_Raw_Data!A:O, 15),0)</f>
        <v>999</v>
      </c>
      <c r="O290" s="5">
        <f>ROUND( VLOOKUP(Z290, NPC_Raw_Data!A:Q, 16) * VLOOKUP(AA290, NPC_Scaling_Values!A:N, 14)* VLOOKUP(AB290, NPC_Scaling_Values!A:N, 14),0)</f>
        <v>203</v>
      </c>
      <c r="P290" s="2">
        <f>ROUND( VLOOKUP(Z290, NPC_Raw_Data!A:Q, 17) * VLOOKUP(AA290, NPC_Scaling_Values!A:N, 14) * VLOOKUP(AB290, NPC_Scaling_Values!A:N, 14) ,0)</f>
        <v>81</v>
      </c>
      <c r="Q290" s="6">
        <f> VLOOKUP(AA290, NPC_Scaling_Values!A:N, 9) * VLOOKUP(AB290, NPC_Scaling_Values!A:N, 9)</f>
        <v>3.078</v>
      </c>
      <c r="R290" s="1">
        <v>1.0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349008.0</v>
      </c>
      <c r="AA290" s="1">
        <v>7009.0</v>
      </c>
      <c r="AB290" s="1">
        <v>7409.0</v>
      </c>
      <c r="AC290" s="8">
        <v>0.0</v>
      </c>
    </row>
    <row r="291">
      <c r="A291" s="1" t="s">
        <v>96</v>
      </c>
      <c r="B291" s="2" t="s">
        <v>97</v>
      </c>
      <c r="C291" s="5">
        <f>ROUND( VLOOKUP(Z291, NPC_Raw_Data!A:D, 4)*VLOOKUP(AA291, NPC_Scaling_Values!A:C, 3)*VLOOKUP(AB291, NPC_Scaling_Values!A:C, 3),0)</f>
        <v>228</v>
      </c>
      <c r="D291" s="5">
        <f>ROUND( VLOOKUP(Z291, NPC_Raw_Data!A:E, 5) * VLOOKUP(AA291, NPC_Scaling_Values!A:D, 4) * VLOOKUP(AB291,NPC_Scaling_Values!A:D, 4) ,0)</f>
        <v>300</v>
      </c>
      <c r="E291" s="5">
        <f>ROUND( VLOOKUP(Z291, NPC_Raw_Data!A:L, 6) * VLOOKUP(AA291, NPC_Scaling_Values!A:N, 5)* VLOOKUP(AB291, NPC_Scaling_Values!A:N, 5) ,0)</f>
        <v>368</v>
      </c>
      <c r="F291" s="5">
        <f>ROUND( VLOOKUP(Z291, NPC_Raw_Data!A:L, 7) * VLOOKUP(AA291, NPC_Scaling_Values!A:N, 6) * VLOOKUP(AB291,NPC_Scaling_Values!A:N, 6) ,0)</f>
        <v>276</v>
      </c>
      <c r="G291" s="5">
        <f>ROUND( VLOOKUP(Z291, NPC_Raw_Data!A:L, 8) * VLOOKUP(AA291, NPC_Scaling_Values!A:N, 7) * VLOOKUP(AB291, NPC_Scaling_Values!A:N, 7),0)</f>
        <v>257</v>
      </c>
      <c r="H291" s="5">
        <f>ROUND( VLOOKUP(Z291, NPC_Raw_Data!A:L, 9) * VLOOKUP(AA291, NPC_Scaling_Values!A:N, 8)* VLOOKUP(AB291, NPC_Scaling_Values!A:N, 8) ,0)</f>
        <v>368</v>
      </c>
      <c r="I291" s="5">
        <v>0.0</v>
      </c>
      <c r="J291" s="5">
        <v>0.0</v>
      </c>
      <c r="K291" s="5">
        <v>0.0</v>
      </c>
      <c r="L291" s="5">
        <f>ROUND( VLOOKUP(Z291, NPC_Raw_Data!A:O, 13),0)</f>
        <v>135</v>
      </c>
      <c r="M291" s="5">
        <f>ROUND( VLOOKUP(Z291, NPC_Raw_Data!A:O, 14),0)</f>
        <v>135</v>
      </c>
      <c r="N291" s="5">
        <f>ROUND( VLOOKUP(Z291, NPC_Raw_Data!A:O, 15),0)</f>
        <v>999</v>
      </c>
      <c r="O291" s="5">
        <f>ROUND( VLOOKUP(Z291, NPC_Raw_Data!A:Q, 16) * VLOOKUP(AA291, NPC_Scaling_Values!A:N, 14)* VLOOKUP(AB291, NPC_Scaling_Values!A:N, 14),0)</f>
        <v>205</v>
      </c>
      <c r="P291" s="2">
        <f>ROUND( VLOOKUP(Z291, NPC_Raw_Data!A:Q, 17) * VLOOKUP(AA291, NPC_Scaling_Values!A:N, 14) * VLOOKUP(AB291, NPC_Scaling_Values!A:N, 14) ,0)</f>
        <v>82</v>
      </c>
      <c r="Q291" s="6">
        <f> VLOOKUP(AA291, NPC_Scaling_Values!A:N, 9) * VLOOKUP(AB291, NPC_Scaling_Values!A:N, 9)</f>
        <v>3.12</v>
      </c>
      <c r="R291" s="1">
        <v>1.0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349009.0</v>
      </c>
      <c r="AA291" s="1">
        <v>7010.0</v>
      </c>
      <c r="AB291" s="1">
        <v>7410.0</v>
      </c>
      <c r="AC291" s="8">
        <v>0.0</v>
      </c>
    </row>
    <row r="292">
      <c r="A292" s="1" t="s">
        <v>96</v>
      </c>
      <c r="B292" s="2" t="s">
        <v>97</v>
      </c>
      <c r="C292" s="5">
        <f>ROUND( VLOOKUP(Z292, NPC_Raw_Data!A:D, 4)*VLOOKUP(AA292, NPC_Scaling_Values!A:C, 3)*VLOOKUP(AB292, NPC_Scaling_Values!A:C, 3),0)</f>
        <v>231</v>
      </c>
      <c r="D292" s="5">
        <f>ROUND( VLOOKUP(Z292, NPC_Raw_Data!A:E, 5) * VLOOKUP(AA292, NPC_Scaling_Values!A:D, 4) * VLOOKUP(AB292,NPC_Scaling_Values!A:D, 4) ,0)</f>
        <v>300</v>
      </c>
      <c r="E292" s="5">
        <f>ROUND( VLOOKUP(Z292, NPC_Raw_Data!A:L, 6) * VLOOKUP(AA292, NPC_Scaling_Values!A:N, 5)* VLOOKUP(AB292, NPC_Scaling_Values!A:N, 5) ,0)</f>
        <v>378</v>
      </c>
      <c r="F292" s="5">
        <f>ROUND( VLOOKUP(Z292, NPC_Raw_Data!A:L, 7) * VLOOKUP(AA292, NPC_Scaling_Values!A:N, 6) * VLOOKUP(AB292,NPC_Scaling_Values!A:N, 6) ,0)</f>
        <v>284</v>
      </c>
      <c r="G292" s="5">
        <f>ROUND( VLOOKUP(Z292, NPC_Raw_Data!A:L, 8) * VLOOKUP(AA292, NPC_Scaling_Values!A:N, 7) * VLOOKUP(AB292, NPC_Scaling_Values!A:N, 7),0)</f>
        <v>264</v>
      </c>
      <c r="H292" s="5">
        <f>ROUND( VLOOKUP(Z292, NPC_Raw_Data!A:L, 9) * VLOOKUP(AA292, NPC_Scaling_Values!A:N, 8)* VLOOKUP(AB292, NPC_Scaling_Values!A:N, 8) ,0)</f>
        <v>378</v>
      </c>
      <c r="I292" s="5">
        <v>0.0</v>
      </c>
      <c r="J292" s="5">
        <v>0.0</v>
      </c>
      <c r="K292" s="5">
        <v>0.0</v>
      </c>
      <c r="L292" s="5">
        <f>ROUND( VLOOKUP(Z292, NPC_Raw_Data!A:O, 13),0)</f>
        <v>135</v>
      </c>
      <c r="M292" s="5">
        <f>ROUND( VLOOKUP(Z292, NPC_Raw_Data!A:O, 14),0)</f>
        <v>135</v>
      </c>
      <c r="N292" s="5">
        <f>ROUND( VLOOKUP(Z292, NPC_Raw_Data!A:O, 15),0)</f>
        <v>999</v>
      </c>
      <c r="O292" s="5">
        <f>ROUND( VLOOKUP(Z292, NPC_Raw_Data!A:Q, 16) * VLOOKUP(AA292, NPC_Scaling_Values!A:N, 14)* VLOOKUP(AB292, NPC_Scaling_Values!A:N, 14),0)</f>
        <v>212</v>
      </c>
      <c r="P292" s="2">
        <f>ROUND( VLOOKUP(Z292, NPC_Raw_Data!A:Q, 17) * VLOOKUP(AA292, NPC_Scaling_Values!A:N, 14) * VLOOKUP(AB292, NPC_Scaling_Values!A:N, 14) ,0)</f>
        <v>85</v>
      </c>
      <c r="Q292" s="6">
        <f> VLOOKUP(AA292, NPC_Scaling_Values!A:N, 9) * VLOOKUP(AB292, NPC_Scaling_Values!A:N, 9)</f>
        <v>3.171</v>
      </c>
      <c r="R292" s="1">
        <v>1.0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349010.0</v>
      </c>
      <c r="AA292" s="1">
        <v>7011.0</v>
      </c>
      <c r="AB292" s="1">
        <v>7411.0</v>
      </c>
      <c r="AC292" s="8">
        <v>0.0</v>
      </c>
    </row>
    <row r="293">
      <c r="A293" s="1" t="s">
        <v>96</v>
      </c>
      <c r="B293" s="2" t="s">
        <v>97</v>
      </c>
      <c r="C293" s="5">
        <f>ROUND( VLOOKUP(Z293, NPC_Raw_Data!A:D, 4)*VLOOKUP(AA293, NPC_Scaling_Values!A:C, 3)*VLOOKUP(AB293, NPC_Scaling_Values!A:C, 3),0)</f>
        <v>234</v>
      </c>
      <c r="D293" s="5">
        <f>ROUND( VLOOKUP(Z293, NPC_Raw_Data!A:E, 5) * VLOOKUP(AA293, NPC_Scaling_Values!A:D, 4) * VLOOKUP(AB293,NPC_Scaling_Values!A:D, 4) ,0)</f>
        <v>200</v>
      </c>
      <c r="E293" s="5">
        <f>ROUND( VLOOKUP(Z293, NPC_Raw_Data!A:L, 6) * VLOOKUP(AA293, NPC_Scaling_Values!A:N, 5)* VLOOKUP(AB293, NPC_Scaling_Values!A:N, 5) ,0)</f>
        <v>386</v>
      </c>
      <c r="F293" s="5">
        <f>ROUND( VLOOKUP(Z293, NPC_Raw_Data!A:L, 7) * VLOOKUP(AA293, NPC_Scaling_Values!A:N, 6) * VLOOKUP(AB293,NPC_Scaling_Values!A:N, 6) ,0)</f>
        <v>290</v>
      </c>
      <c r="G293" s="5">
        <f>ROUND( VLOOKUP(Z293, NPC_Raw_Data!A:L, 8) * VLOOKUP(AA293, NPC_Scaling_Values!A:N, 7) * VLOOKUP(AB293, NPC_Scaling_Values!A:N, 7),0)</f>
        <v>270</v>
      </c>
      <c r="H293" s="5">
        <f>ROUND( VLOOKUP(Z293, NPC_Raw_Data!A:L, 9) * VLOOKUP(AA293, NPC_Scaling_Values!A:N, 8)* VLOOKUP(AB293, NPC_Scaling_Values!A:N, 8) ,0)</f>
        <v>386</v>
      </c>
      <c r="I293" s="5">
        <v>0.0</v>
      </c>
      <c r="J293" s="5">
        <v>0.0</v>
      </c>
      <c r="K293" s="5">
        <v>0.0</v>
      </c>
      <c r="L293" s="5">
        <f>ROUND( VLOOKUP(Z293, NPC_Raw_Data!A:O, 13),0)</f>
        <v>135</v>
      </c>
      <c r="M293" s="5">
        <f>ROUND( VLOOKUP(Z293, NPC_Raw_Data!A:O, 14),0)</f>
        <v>135</v>
      </c>
      <c r="N293" s="5">
        <f>ROUND( VLOOKUP(Z293, NPC_Raw_Data!A:O, 15),0)</f>
        <v>999</v>
      </c>
      <c r="O293" s="5">
        <f>ROUND( VLOOKUP(Z293, NPC_Raw_Data!A:Q, 16) * VLOOKUP(AA293, NPC_Scaling_Values!A:N, 14)* VLOOKUP(AB293, NPC_Scaling_Values!A:N, 14),0)</f>
        <v>218</v>
      </c>
      <c r="P293" s="2">
        <f>ROUND( VLOOKUP(Z293, NPC_Raw_Data!A:Q, 17) * VLOOKUP(AA293, NPC_Scaling_Values!A:N, 14) * VLOOKUP(AB293, NPC_Scaling_Values!A:N, 14) ,0)</f>
        <v>87</v>
      </c>
      <c r="Q293" s="6">
        <f> VLOOKUP(AA293, NPC_Scaling_Values!A:N, 9) * VLOOKUP(AB293, NPC_Scaling_Values!A:N, 9)</f>
        <v>3.212</v>
      </c>
      <c r="R293" s="1">
        <v>1.0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349011.0</v>
      </c>
      <c r="AA293" s="1">
        <v>7012.0</v>
      </c>
      <c r="AB293" s="1">
        <v>7412.0</v>
      </c>
      <c r="AC293" s="8">
        <v>0.0</v>
      </c>
    </row>
    <row r="294">
      <c r="A294" s="1" t="s">
        <v>96</v>
      </c>
      <c r="B294" s="2" t="s">
        <v>97</v>
      </c>
      <c r="C294" s="5">
        <f>ROUND( VLOOKUP(Z294, NPC_Raw_Data!A:D, 4)*VLOOKUP(AA294, NPC_Scaling_Values!A:C, 3)*VLOOKUP(AB294, NPC_Scaling_Values!A:C, 3),0)</f>
        <v>238</v>
      </c>
      <c r="D294" s="5">
        <f>ROUND( VLOOKUP(Z294, NPC_Raw_Data!A:E, 5) * VLOOKUP(AA294, NPC_Scaling_Values!A:D, 4) * VLOOKUP(AB294,NPC_Scaling_Values!A:D, 4) ,0)</f>
        <v>200</v>
      </c>
      <c r="E294" s="5">
        <f>ROUND( VLOOKUP(Z294, NPC_Raw_Data!A:L, 6) * VLOOKUP(AA294, NPC_Scaling_Values!A:N, 5)* VLOOKUP(AB294, NPC_Scaling_Values!A:N, 5) ,0)</f>
        <v>393</v>
      </c>
      <c r="F294" s="5">
        <f>ROUND( VLOOKUP(Z294, NPC_Raw_Data!A:L, 7) * VLOOKUP(AA294, NPC_Scaling_Values!A:N, 6) * VLOOKUP(AB294,NPC_Scaling_Values!A:N, 6) ,0)</f>
        <v>295</v>
      </c>
      <c r="G294" s="5">
        <f>ROUND( VLOOKUP(Z294, NPC_Raw_Data!A:L, 8) * VLOOKUP(AA294, NPC_Scaling_Values!A:N, 7) * VLOOKUP(AB294, NPC_Scaling_Values!A:N, 7),0)</f>
        <v>274</v>
      </c>
      <c r="H294" s="5">
        <f>ROUND( VLOOKUP(Z294, NPC_Raw_Data!A:L, 9) * VLOOKUP(AA294, NPC_Scaling_Values!A:N, 8)* VLOOKUP(AB294, NPC_Scaling_Values!A:N, 8) ,0)</f>
        <v>393</v>
      </c>
      <c r="I294" s="5">
        <v>0.0</v>
      </c>
      <c r="J294" s="5">
        <v>0.0</v>
      </c>
      <c r="K294" s="5">
        <v>0.0</v>
      </c>
      <c r="L294" s="5">
        <f>ROUND( VLOOKUP(Z294, NPC_Raw_Data!A:O, 13),0)</f>
        <v>135</v>
      </c>
      <c r="M294" s="5">
        <f>ROUND( VLOOKUP(Z294, NPC_Raw_Data!A:O, 14),0)</f>
        <v>135</v>
      </c>
      <c r="N294" s="5">
        <f>ROUND( VLOOKUP(Z294, NPC_Raw_Data!A:O, 15),0)</f>
        <v>999</v>
      </c>
      <c r="O294" s="5">
        <f>ROUND( VLOOKUP(Z294, NPC_Raw_Data!A:Q, 16) * VLOOKUP(AA294, NPC_Scaling_Values!A:N, 14)* VLOOKUP(AB294, NPC_Scaling_Values!A:N, 14),0)</f>
        <v>224</v>
      </c>
      <c r="P294" s="2">
        <f>ROUND( VLOOKUP(Z294, NPC_Raw_Data!A:Q, 17) * VLOOKUP(AA294, NPC_Scaling_Values!A:N, 14) * VLOOKUP(AB294, NPC_Scaling_Values!A:N, 14) ,0)</f>
        <v>90</v>
      </c>
      <c r="Q294" s="6">
        <f> VLOOKUP(AA294, NPC_Scaling_Values!A:N, 9) * VLOOKUP(AB294, NPC_Scaling_Values!A:N, 9)</f>
        <v>3.266</v>
      </c>
      <c r="R294" s="1">
        <v>1.0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349012.0</v>
      </c>
      <c r="AA294" s="1">
        <v>7013.0</v>
      </c>
      <c r="AB294" s="1">
        <v>7413.0</v>
      </c>
      <c r="AC294" s="8">
        <v>0.0</v>
      </c>
    </row>
    <row r="295">
      <c r="A295" s="1" t="s">
        <v>96</v>
      </c>
      <c r="B295" s="2" t="s">
        <v>97</v>
      </c>
      <c r="C295" s="5">
        <f>ROUND( VLOOKUP(Z295, NPC_Raw_Data!A:D, 4)*VLOOKUP(AA295, NPC_Scaling_Values!A:C, 3)*VLOOKUP(AB295, NPC_Scaling_Values!A:C, 3),0)</f>
        <v>243</v>
      </c>
      <c r="D295" s="5">
        <f>ROUND( VLOOKUP(Z295, NPC_Raw_Data!A:E, 5) * VLOOKUP(AA295, NPC_Scaling_Values!A:D, 4) * VLOOKUP(AB295,NPC_Scaling_Values!A:D, 4) ,0)</f>
        <v>200</v>
      </c>
      <c r="E295" s="5">
        <f>ROUND( VLOOKUP(Z295, NPC_Raw_Data!A:L, 6) * VLOOKUP(AA295, NPC_Scaling_Values!A:N, 5)* VLOOKUP(AB295, NPC_Scaling_Values!A:N, 5) ,0)</f>
        <v>404</v>
      </c>
      <c r="F295" s="5">
        <f>ROUND( VLOOKUP(Z295, NPC_Raw_Data!A:L, 7) * VLOOKUP(AA295, NPC_Scaling_Values!A:N, 6) * VLOOKUP(AB295,NPC_Scaling_Values!A:N, 6) ,0)</f>
        <v>303</v>
      </c>
      <c r="G295" s="5">
        <f>ROUND( VLOOKUP(Z295, NPC_Raw_Data!A:L, 8) * VLOOKUP(AA295, NPC_Scaling_Values!A:N, 7) * VLOOKUP(AB295, NPC_Scaling_Values!A:N, 7),0)</f>
        <v>282</v>
      </c>
      <c r="H295" s="5">
        <f>ROUND( VLOOKUP(Z295, NPC_Raw_Data!A:L, 9) * VLOOKUP(AA295, NPC_Scaling_Values!A:N, 8)* VLOOKUP(AB295, NPC_Scaling_Values!A:N, 8) ,0)</f>
        <v>404</v>
      </c>
      <c r="I295" s="5">
        <v>0.0</v>
      </c>
      <c r="J295" s="5">
        <v>0.0</v>
      </c>
      <c r="K295" s="5">
        <v>0.0</v>
      </c>
      <c r="L295" s="5">
        <f>ROUND( VLOOKUP(Z295, NPC_Raw_Data!A:O, 13),0)</f>
        <v>135</v>
      </c>
      <c r="M295" s="5">
        <f>ROUND( VLOOKUP(Z295, NPC_Raw_Data!A:O, 14),0)</f>
        <v>135</v>
      </c>
      <c r="N295" s="5">
        <f>ROUND( VLOOKUP(Z295, NPC_Raw_Data!A:O, 15),0)</f>
        <v>999</v>
      </c>
      <c r="O295" s="5">
        <f>ROUND( VLOOKUP(Z295, NPC_Raw_Data!A:Q, 16) * VLOOKUP(AA295, NPC_Scaling_Values!A:N, 14)* VLOOKUP(AB295, NPC_Scaling_Values!A:N, 14),0)</f>
        <v>232</v>
      </c>
      <c r="P295" s="2">
        <f>ROUND( VLOOKUP(Z295, NPC_Raw_Data!A:Q, 17) * VLOOKUP(AA295, NPC_Scaling_Values!A:N, 14) * VLOOKUP(AB295, NPC_Scaling_Values!A:N, 14) ,0)</f>
        <v>93</v>
      </c>
      <c r="Q295" s="6">
        <f> VLOOKUP(AA295, NPC_Scaling_Values!A:N, 9) * VLOOKUP(AB295, NPC_Scaling_Values!A:N, 9)</f>
        <v>3.336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349013.0</v>
      </c>
      <c r="AA295" s="1">
        <v>7014.0</v>
      </c>
      <c r="AB295" s="1">
        <v>7414.0</v>
      </c>
      <c r="AC295" s="8">
        <v>0.0</v>
      </c>
    </row>
    <row r="296">
      <c r="A296" s="1" t="s">
        <v>96</v>
      </c>
      <c r="B296" s="2" t="s">
        <v>97</v>
      </c>
      <c r="C296" s="5">
        <f>ROUND( VLOOKUP(Z296, NPC_Raw_Data!A:D, 4)*VLOOKUP(AA296, NPC_Scaling_Values!A:C, 3)*VLOOKUP(AB296, NPC_Scaling_Values!A:C, 3),0)</f>
        <v>258</v>
      </c>
      <c r="D296" s="5">
        <f>ROUND( VLOOKUP(Z296, NPC_Raw_Data!A:E, 5) * VLOOKUP(AA296, NPC_Scaling_Values!A:D, 4) * VLOOKUP(AB296,NPC_Scaling_Values!A:D, 4) ,0)</f>
        <v>200</v>
      </c>
      <c r="E296" s="5">
        <f>ROUND( VLOOKUP(Z296, NPC_Raw_Data!A:L, 6) * VLOOKUP(AA296, NPC_Scaling_Values!A:N, 5)* VLOOKUP(AB296, NPC_Scaling_Values!A:N, 5) ,0)</f>
        <v>396</v>
      </c>
      <c r="F296" s="5">
        <f>ROUND( VLOOKUP(Z296, NPC_Raw_Data!A:L, 7) * VLOOKUP(AA296, NPC_Scaling_Values!A:N, 6) * VLOOKUP(AB296,NPC_Scaling_Values!A:N, 6) ,0)</f>
        <v>297</v>
      </c>
      <c r="G296" s="5">
        <f>ROUND( VLOOKUP(Z296, NPC_Raw_Data!A:L, 8) * VLOOKUP(AA296, NPC_Scaling_Values!A:N, 7) * VLOOKUP(AB296, NPC_Scaling_Values!A:N, 7),0)</f>
        <v>276</v>
      </c>
      <c r="H296" s="5">
        <f>ROUND( VLOOKUP(Z296, NPC_Raw_Data!A:L, 9) * VLOOKUP(AA296, NPC_Scaling_Values!A:N, 8)* VLOOKUP(AB296, NPC_Scaling_Values!A:N, 8) ,0)</f>
        <v>396</v>
      </c>
      <c r="I296" s="5">
        <v>0.0</v>
      </c>
      <c r="J296" s="5">
        <v>0.0</v>
      </c>
      <c r="K296" s="5">
        <v>0.0</v>
      </c>
      <c r="L296" s="5">
        <f>ROUND( VLOOKUP(Z296, NPC_Raw_Data!A:O, 13),0)</f>
        <v>135</v>
      </c>
      <c r="M296" s="5">
        <f>ROUND( VLOOKUP(Z296, NPC_Raw_Data!A:O, 14),0)</f>
        <v>135</v>
      </c>
      <c r="N296" s="5">
        <f>ROUND( VLOOKUP(Z296, NPC_Raw_Data!A:O, 15),0)</f>
        <v>999</v>
      </c>
      <c r="O296" s="5">
        <f>ROUND( VLOOKUP(Z296, NPC_Raw_Data!A:Q, 16) * VLOOKUP(AA296, NPC_Scaling_Values!A:N, 14)* VLOOKUP(AB296, NPC_Scaling_Values!A:N, 14),0)</f>
        <v>241</v>
      </c>
      <c r="P296" s="2">
        <f>ROUND( VLOOKUP(Z296, NPC_Raw_Data!A:Q, 17) * VLOOKUP(AA296, NPC_Scaling_Values!A:N, 14) * VLOOKUP(AB296, NPC_Scaling_Values!A:N, 14) ,0)</f>
        <v>96</v>
      </c>
      <c r="Q296" s="6">
        <f> VLOOKUP(AA296, NPC_Scaling_Values!A:N, 9) * VLOOKUP(AB296, NPC_Scaling_Values!A:N, 9)</f>
        <v>3.425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349014.0</v>
      </c>
      <c r="AA296" s="1">
        <v>7015.0</v>
      </c>
      <c r="AB296" s="1">
        <v>7415.0</v>
      </c>
      <c r="AC296" s="8">
        <v>0.0</v>
      </c>
    </row>
    <row r="297">
      <c r="A297" s="1" t="s">
        <v>98</v>
      </c>
      <c r="B297" s="2" t="s">
        <v>97</v>
      </c>
      <c r="C297" s="5">
        <f>ROUND( VLOOKUP(Z297, NPC_Raw_Data!A:D, 4)*VLOOKUP(AA297, NPC_Scaling_Values!A:C, 3)*VLOOKUP(AB297, NPC_Scaling_Values!A:C, 3),0)</f>
        <v>167</v>
      </c>
      <c r="D297" s="5">
        <f>ROUND( VLOOKUP(Z297, NPC_Raw_Data!A:E, 5) * VLOOKUP(AA297, NPC_Scaling_Values!A:D, 4) * VLOOKUP(AB297,NPC_Scaling_Values!A:D, 4) ,0)</f>
        <v>500</v>
      </c>
      <c r="E297" s="5">
        <f>ROUND( VLOOKUP(Z297, NPC_Raw_Data!A:L, 6) * VLOOKUP(AA297, NPC_Scaling_Values!A:N, 5)* VLOOKUP(AB297, NPC_Scaling_Values!A:N, 5) ,0)</f>
        <v>231</v>
      </c>
      <c r="F297" s="5">
        <f>ROUND( VLOOKUP(Z297, NPC_Raw_Data!A:L, 7) * VLOOKUP(AA297, NPC_Scaling_Values!A:N, 6) * VLOOKUP(AB297,NPC_Scaling_Values!A:N, 6) ,0)</f>
        <v>173</v>
      </c>
      <c r="G297" s="5">
        <f>ROUND( VLOOKUP(Z297, NPC_Raw_Data!A:L, 8) * VLOOKUP(AA297, NPC_Scaling_Values!A:N, 7) * VLOOKUP(AB297, NPC_Scaling_Values!A:N, 7),0)</f>
        <v>162</v>
      </c>
      <c r="H297" s="5">
        <f>ROUND( VLOOKUP(Z297, NPC_Raw_Data!A:L, 9) * VLOOKUP(AA297, NPC_Scaling_Values!A:N, 8)* VLOOKUP(AB297, NPC_Scaling_Values!A:N, 8) ,0)</f>
        <v>231</v>
      </c>
      <c r="I297" s="5">
        <v>0.0</v>
      </c>
      <c r="J297" s="5">
        <v>0.0</v>
      </c>
      <c r="K297" s="5">
        <v>0.0</v>
      </c>
      <c r="L297" s="5">
        <f>ROUND( VLOOKUP(Z297, NPC_Raw_Data!A:O, 13),0)</f>
        <v>135</v>
      </c>
      <c r="M297" s="5">
        <f>ROUND( VLOOKUP(Z297, NPC_Raw_Data!A:O, 14),0)</f>
        <v>135</v>
      </c>
      <c r="N297" s="5">
        <f>ROUND( VLOOKUP(Z297, NPC_Raw_Data!A:O, 15),0)</f>
        <v>999</v>
      </c>
      <c r="O297" s="5">
        <f>ROUND( VLOOKUP(Z297, NPC_Raw_Data!A:Q, 16) * VLOOKUP(AA297, NPC_Scaling_Values!A:N, 14)* VLOOKUP(AB297, NPC_Scaling_Values!A:N, 14),0)</f>
        <v>205</v>
      </c>
      <c r="P297" s="2">
        <f>ROUND( VLOOKUP(Z297, NPC_Raw_Data!A:Q, 17) * VLOOKUP(AA297, NPC_Scaling_Values!A:N, 14) * VLOOKUP(AB297, NPC_Scaling_Values!A:N, 14) ,0)</f>
        <v>82</v>
      </c>
      <c r="Q297" s="6">
        <f> VLOOKUP(AA297, NPC_Scaling_Values!A:N, 9) * VLOOKUP(AB297, NPC_Scaling_Values!A:N, 9)</f>
        <v>2.4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349050.0</v>
      </c>
      <c r="AA297" s="1">
        <v>7001.0</v>
      </c>
      <c r="AB297" s="1">
        <v>7401.0</v>
      </c>
      <c r="AC297" s="10">
        <v>7100.0</v>
      </c>
    </row>
    <row r="298">
      <c r="A298" s="1" t="s">
        <v>98</v>
      </c>
      <c r="B298" s="2" t="s">
        <v>97</v>
      </c>
      <c r="C298" s="5">
        <f>ROUND( VLOOKUP(Z298, NPC_Raw_Data!A:D, 4)*VLOOKUP(AA298, NPC_Scaling_Values!A:C, 3)*VLOOKUP(AB298, NPC_Scaling_Values!A:C, 3),0)</f>
        <v>161</v>
      </c>
      <c r="D298" s="5">
        <f>ROUND( VLOOKUP(Z298, NPC_Raw_Data!A:E, 5) * VLOOKUP(AA298, NPC_Scaling_Values!A:D, 4) * VLOOKUP(AB298,NPC_Scaling_Values!A:D, 4) ,0)</f>
        <v>500</v>
      </c>
      <c r="E298" s="5">
        <f>ROUND( VLOOKUP(Z298, NPC_Raw_Data!A:L, 6) * VLOOKUP(AA298, NPC_Scaling_Values!A:N, 5)* VLOOKUP(AB298, NPC_Scaling_Values!A:N, 5) ,0)</f>
        <v>223</v>
      </c>
      <c r="F298" s="5">
        <f>ROUND( VLOOKUP(Z298, NPC_Raw_Data!A:L, 7) * VLOOKUP(AA298, NPC_Scaling_Values!A:N, 6) * VLOOKUP(AB298,NPC_Scaling_Values!A:N, 6) ,0)</f>
        <v>167</v>
      </c>
      <c r="G298" s="5">
        <f>ROUND( VLOOKUP(Z298, NPC_Raw_Data!A:L, 8) * VLOOKUP(AA298, NPC_Scaling_Values!A:N, 7) * VLOOKUP(AB298, NPC_Scaling_Values!A:N, 7),0)</f>
        <v>156</v>
      </c>
      <c r="H298" s="5">
        <f>ROUND( VLOOKUP(Z298, NPC_Raw_Data!A:L, 9) * VLOOKUP(AA298, NPC_Scaling_Values!A:N, 8)* VLOOKUP(AB298, NPC_Scaling_Values!A:N, 8) ,0)</f>
        <v>223</v>
      </c>
      <c r="I298" s="5">
        <v>0.0</v>
      </c>
      <c r="J298" s="5">
        <v>0.0</v>
      </c>
      <c r="K298" s="5">
        <v>0.0</v>
      </c>
      <c r="L298" s="5">
        <f>ROUND( VLOOKUP(Z298, NPC_Raw_Data!A:O, 13),0)</f>
        <v>135</v>
      </c>
      <c r="M298" s="5">
        <f>ROUND( VLOOKUP(Z298, NPC_Raw_Data!A:O, 14),0)</f>
        <v>135</v>
      </c>
      <c r="N298" s="5">
        <f>ROUND( VLOOKUP(Z298, NPC_Raw_Data!A:O, 15),0)</f>
        <v>999</v>
      </c>
      <c r="O298" s="5">
        <f>ROUND( VLOOKUP(Z298, NPC_Raw_Data!A:Q, 16) * VLOOKUP(AA298, NPC_Scaling_Values!A:N, 14)* VLOOKUP(AB298, NPC_Scaling_Values!A:N, 14),0)</f>
        <v>203</v>
      </c>
      <c r="P298" s="2">
        <f>ROUND( VLOOKUP(Z298, NPC_Raw_Data!A:Q, 17) * VLOOKUP(AA298, NPC_Scaling_Values!A:N, 14) * VLOOKUP(AB298, NPC_Scaling_Values!A:N, 14) ,0)</f>
        <v>81</v>
      </c>
      <c r="Q298" s="6">
        <f> VLOOKUP(AA298, NPC_Scaling_Values!A:N, 9) * VLOOKUP(AB298, NPC_Scaling_Values!A:N, 9)</f>
        <v>2.59875</v>
      </c>
      <c r="R298" s="1">
        <v>1.0</v>
      </c>
      <c r="S298" s="1">
        <v>-1.0</v>
      </c>
      <c r="T298" s="7" t="b">
        <v>0</v>
      </c>
      <c r="U298" s="7" t="b">
        <v>0</v>
      </c>
      <c r="V298" s="7" t="b">
        <v>0</v>
      </c>
      <c r="Z298" s="1">
        <v>349051.0</v>
      </c>
      <c r="AA298" s="1">
        <v>7002.0</v>
      </c>
      <c r="AB298" s="1">
        <v>7402.0</v>
      </c>
      <c r="AC298" s="10">
        <v>7100.0</v>
      </c>
    </row>
    <row r="299">
      <c r="A299" s="1" t="s">
        <v>98</v>
      </c>
      <c r="B299" s="2" t="s">
        <v>97</v>
      </c>
      <c r="C299" s="5">
        <f>ROUND( VLOOKUP(Z299, NPC_Raw_Data!A:D, 4)*VLOOKUP(AA299, NPC_Scaling_Values!A:C, 3)*VLOOKUP(AB299, NPC_Scaling_Values!A:C, 3),0)</f>
        <v>186</v>
      </c>
      <c r="D299" s="5">
        <f>ROUND( VLOOKUP(Z299, NPC_Raw_Data!A:E, 5) * VLOOKUP(AA299, NPC_Scaling_Values!A:D, 4) * VLOOKUP(AB299,NPC_Scaling_Values!A:D, 4) ,0)</f>
        <v>500</v>
      </c>
      <c r="E299" s="5">
        <f>ROUND( VLOOKUP(Z299, NPC_Raw_Data!A:L, 6) * VLOOKUP(AA299, NPC_Scaling_Values!A:N, 5)* VLOOKUP(AB299, NPC_Scaling_Values!A:N, 5) ,0)</f>
        <v>273</v>
      </c>
      <c r="F299" s="5">
        <f>ROUND( VLOOKUP(Z299, NPC_Raw_Data!A:L, 7) * VLOOKUP(AA299, NPC_Scaling_Values!A:N, 6) * VLOOKUP(AB299,NPC_Scaling_Values!A:N, 6) ,0)</f>
        <v>205</v>
      </c>
      <c r="G299" s="5">
        <f>ROUND( VLOOKUP(Z299, NPC_Raw_Data!A:L, 8) * VLOOKUP(AA299, NPC_Scaling_Values!A:N, 7) * VLOOKUP(AB299, NPC_Scaling_Values!A:N, 7),0)</f>
        <v>191</v>
      </c>
      <c r="H299" s="5">
        <f>ROUND( VLOOKUP(Z299, NPC_Raw_Data!A:L, 9) * VLOOKUP(AA299, NPC_Scaling_Values!A:N, 8)* VLOOKUP(AB299, NPC_Scaling_Values!A:N, 8) ,0)</f>
        <v>273</v>
      </c>
      <c r="I299" s="5">
        <v>0.0</v>
      </c>
      <c r="J299" s="5">
        <v>0.0</v>
      </c>
      <c r="K299" s="5">
        <v>0.0</v>
      </c>
      <c r="L299" s="5">
        <f>ROUND( VLOOKUP(Z299, NPC_Raw_Data!A:O, 13),0)</f>
        <v>135</v>
      </c>
      <c r="M299" s="5">
        <f>ROUND( VLOOKUP(Z299, NPC_Raw_Data!A:O, 14),0)</f>
        <v>135</v>
      </c>
      <c r="N299" s="5">
        <f>ROUND( VLOOKUP(Z299, NPC_Raw_Data!A:O, 15),0)</f>
        <v>999</v>
      </c>
      <c r="O299" s="5">
        <f>ROUND( VLOOKUP(Z299, NPC_Raw_Data!A:Q, 16) * VLOOKUP(AA299, NPC_Scaling_Values!A:N, 14)* VLOOKUP(AB299, NPC_Scaling_Values!A:N, 14),0)</f>
        <v>201</v>
      </c>
      <c r="P299" s="2">
        <f>ROUND( VLOOKUP(Z299, NPC_Raw_Data!A:Q, 17) * VLOOKUP(AA299, NPC_Scaling_Values!A:N, 14) * VLOOKUP(AB299, NPC_Scaling_Values!A:N, 14) ,0)</f>
        <v>81</v>
      </c>
      <c r="Q299" s="6">
        <f> VLOOKUP(AA299, NPC_Scaling_Values!A:N, 9) * VLOOKUP(AB299, NPC_Scaling_Values!A:N, 9)</f>
        <v>2.7875</v>
      </c>
      <c r="R299" s="1">
        <v>1.0</v>
      </c>
      <c r="S299" s="1">
        <v>-1.0</v>
      </c>
      <c r="T299" s="7" t="b">
        <v>0</v>
      </c>
      <c r="U299" s="7" t="b">
        <v>0</v>
      </c>
      <c r="V299" s="7" t="b">
        <v>0</v>
      </c>
      <c r="Z299" s="1">
        <v>349052.0</v>
      </c>
      <c r="AA299" s="1">
        <v>7003.0</v>
      </c>
      <c r="AB299" s="1">
        <v>7403.0</v>
      </c>
      <c r="AC299" s="10">
        <v>7100.0</v>
      </c>
    </row>
    <row r="300">
      <c r="A300" s="1" t="s">
        <v>98</v>
      </c>
      <c r="B300" s="2" t="s">
        <v>97</v>
      </c>
      <c r="C300" s="5">
        <f>ROUND( VLOOKUP(Z300, NPC_Raw_Data!A:D, 4)*VLOOKUP(AA300, NPC_Scaling_Values!A:C, 3)*VLOOKUP(AB300, NPC_Scaling_Values!A:C, 3),0)</f>
        <v>212</v>
      </c>
      <c r="D300" s="5">
        <f>ROUND( VLOOKUP(Z300, NPC_Raw_Data!A:E, 5) * VLOOKUP(AA300, NPC_Scaling_Values!A:D, 4) * VLOOKUP(AB300,NPC_Scaling_Values!A:D, 4) ,0)</f>
        <v>500</v>
      </c>
      <c r="E300" s="5">
        <f>ROUND( VLOOKUP(Z300, NPC_Raw_Data!A:L, 6) * VLOOKUP(AA300, NPC_Scaling_Values!A:N, 5)* VLOOKUP(AB300, NPC_Scaling_Values!A:N, 5) ,0)</f>
        <v>350</v>
      </c>
      <c r="F300" s="5">
        <f>ROUND( VLOOKUP(Z300, NPC_Raw_Data!A:L, 7) * VLOOKUP(AA300, NPC_Scaling_Values!A:N, 6) * VLOOKUP(AB300,NPC_Scaling_Values!A:N, 6) ,0)</f>
        <v>262</v>
      </c>
      <c r="G300" s="5">
        <f>ROUND( VLOOKUP(Z300, NPC_Raw_Data!A:L, 8) * VLOOKUP(AA300, NPC_Scaling_Values!A:N, 7) * VLOOKUP(AB300, NPC_Scaling_Values!A:N, 7),0)</f>
        <v>244</v>
      </c>
      <c r="H300" s="5">
        <f>ROUND( VLOOKUP(Z300, NPC_Raw_Data!A:L, 9) * VLOOKUP(AA300, NPC_Scaling_Values!A:N, 8)* VLOOKUP(AB300, NPC_Scaling_Values!A:N, 8) ,0)</f>
        <v>350</v>
      </c>
      <c r="I300" s="5">
        <v>0.0</v>
      </c>
      <c r="J300" s="5">
        <v>0.0</v>
      </c>
      <c r="K300" s="5">
        <v>0.0</v>
      </c>
      <c r="L300" s="5">
        <f>ROUND( VLOOKUP(Z300, NPC_Raw_Data!A:O, 13),0)</f>
        <v>135</v>
      </c>
      <c r="M300" s="5">
        <f>ROUND( VLOOKUP(Z300, NPC_Raw_Data!A:O, 14),0)</f>
        <v>135</v>
      </c>
      <c r="N300" s="5">
        <f>ROUND( VLOOKUP(Z300, NPC_Raw_Data!A:O, 15),0)</f>
        <v>999</v>
      </c>
      <c r="O300" s="5">
        <f>ROUND( VLOOKUP(Z300, NPC_Raw_Data!A:Q, 16) * VLOOKUP(AA300, NPC_Scaling_Values!A:N, 14)* VLOOKUP(AB300, NPC_Scaling_Values!A:N, 14),0)</f>
        <v>205</v>
      </c>
      <c r="P300" s="2">
        <f>ROUND( VLOOKUP(Z300, NPC_Raw_Data!A:Q, 17) * VLOOKUP(AA300, NPC_Scaling_Values!A:N, 14) * VLOOKUP(AB300, NPC_Scaling_Values!A:N, 14) ,0)</f>
        <v>82</v>
      </c>
      <c r="Q300" s="6">
        <f> VLOOKUP(AA300, NPC_Scaling_Values!A:N, 9) * VLOOKUP(AB300, NPC_Scaling_Values!A:N, 9)</f>
        <v>2.98375</v>
      </c>
      <c r="R300" s="1">
        <v>1.0</v>
      </c>
      <c r="S300" s="1">
        <v>-1.0</v>
      </c>
      <c r="T300" s="7" t="b">
        <v>0</v>
      </c>
      <c r="U300" s="7" t="b">
        <v>0</v>
      </c>
      <c r="V300" s="7" t="b">
        <v>0</v>
      </c>
      <c r="Z300" s="1">
        <v>349053.0</v>
      </c>
      <c r="AA300" s="1">
        <v>7004.0</v>
      </c>
      <c r="AB300" s="1">
        <v>7404.0</v>
      </c>
      <c r="AC300" s="10">
        <v>7100.0</v>
      </c>
    </row>
    <row r="301">
      <c r="A301" s="1" t="s">
        <v>98</v>
      </c>
      <c r="B301" s="2" t="s">
        <v>97</v>
      </c>
      <c r="C301" s="5">
        <f>ROUND( VLOOKUP(Z301, NPC_Raw_Data!A:D, 4)*VLOOKUP(AA301, NPC_Scaling_Values!A:C, 3)*VLOOKUP(AB301, NPC_Scaling_Values!A:C, 3),0)</f>
        <v>213</v>
      </c>
      <c r="D301" s="5">
        <f>ROUND( VLOOKUP(Z301, NPC_Raw_Data!A:E, 5) * VLOOKUP(AA301, NPC_Scaling_Values!A:D, 4) * VLOOKUP(AB301,NPC_Scaling_Values!A:D, 4) ,0)</f>
        <v>400</v>
      </c>
      <c r="E301" s="5">
        <f>ROUND( VLOOKUP(Z301, NPC_Raw_Data!A:L, 6) * VLOOKUP(AA301, NPC_Scaling_Values!A:N, 5)* VLOOKUP(AB301, NPC_Scaling_Values!A:N, 5) ,0)</f>
        <v>353</v>
      </c>
      <c r="F301" s="5">
        <f>ROUND( VLOOKUP(Z301, NPC_Raw_Data!A:L, 7) * VLOOKUP(AA301, NPC_Scaling_Values!A:N, 6) * VLOOKUP(AB301,NPC_Scaling_Values!A:N, 6) ,0)</f>
        <v>264</v>
      </c>
      <c r="G301" s="5">
        <f>ROUND( VLOOKUP(Z301, NPC_Raw_Data!A:L, 8) * VLOOKUP(AA301, NPC_Scaling_Values!A:N, 7) * VLOOKUP(AB301, NPC_Scaling_Values!A:N, 7),0)</f>
        <v>246</v>
      </c>
      <c r="H301" s="5">
        <f>ROUND( VLOOKUP(Z301, NPC_Raw_Data!A:L, 9) * VLOOKUP(AA301, NPC_Scaling_Values!A:N, 8)* VLOOKUP(AB301, NPC_Scaling_Values!A:N, 8) ,0)</f>
        <v>353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14)* VLOOKUP(AB301, NPC_Scaling_Values!A:N, 14),0)</f>
        <v>202</v>
      </c>
      <c r="P301" s="2">
        <f>ROUND( VLOOKUP(Z301, NPC_Raw_Data!A:Q, 17) * VLOOKUP(AA301, NPC_Scaling_Values!A:N, 14) * VLOOKUP(AB301, NPC_Scaling_Values!A:N, 14) ,0)</f>
        <v>81</v>
      </c>
      <c r="Q301" s="6">
        <f> VLOOKUP(AA301, NPC_Scaling_Values!A:N, 9) * VLOOKUP(AB301, NPC_Scaling_Values!A:N, 9)</f>
        <v>3.06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349054.0</v>
      </c>
      <c r="AA301" s="1">
        <v>7005.0</v>
      </c>
      <c r="AB301" s="1">
        <v>7405.0</v>
      </c>
      <c r="AC301" s="10">
        <v>7100.0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3)*VLOOKUP(AB302, NPC_Scaling_Values!A:C, 3),0)</f>
        <v>217</v>
      </c>
      <c r="D302" s="5">
        <f>ROUND( VLOOKUP(Z302, NPC_Raw_Data!A:E, 5) * VLOOKUP(AA302, NPC_Scaling_Values!A:D, 4) * VLOOKUP(AB302,NPC_Scaling_Values!A:D, 4) ,0)</f>
        <v>400</v>
      </c>
      <c r="E302" s="5">
        <f>ROUND( VLOOKUP(Z302, NPC_Raw_Data!A:L, 6) * VLOOKUP(AA302, NPC_Scaling_Values!A:N, 5)* VLOOKUP(AB302, NPC_Scaling_Values!A:N, 5) ,0)</f>
        <v>362</v>
      </c>
      <c r="F302" s="5">
        <f>ROUND( VLOOKUP(Z302, NPC_Raw_Data!A:L, 7) * VLOOKUP(AA302, NPC_Scaling_Values!A:N, 6) * VLOOKUP(AB302,NPC_Scaling_Values!A:N, 6) ,0)</f>
        <v>272</v>
      </c>
      <c r="G302" s="5">
        <f>ROUND( VLOOKUP(Z302, NPC_Raw_Data!A:L, 8) * VLOOKUP(AA302, NPC_Scaling_Values!A:N, 7) * VLOOKUP(AB302, NPC_Scaling_Values!A:N, 7),0)</f>
        <v>253</v>
      </c>
      <c r="H302" s="5">
        <f>ROUND( VLOOKUP(Z302, NPC_Raw_Data!A:L, 9) * VLOOKUP(AA302, NPC_Scaling_Values!A:N, 8)* VLOOKUP(AB302, NPC_Scaling_Values!A:N, 8) ,0)</f>
        <v>362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14)* VLOOKUP(AB302, NPC_Scaling_Values!A:N, 14),0)</f>
        <v>203</v>
      </c>
      <c r="P302" s="2">
        <f>ROUND( VLOOKUP(Z302, NPC_Raw_Data!A:Q, 17) * VLOOKUP(AA302, NPC_Scaling_Values!A:N, 14) * VLOOKUP(AB302, NPC_Scaling_Values!A:N, 14) ,0)</f>
        <v>81</v>
      </c>
      <c r="Q302" s="6">
        <f> VLOOKUP(AA302, NPC_Scaling_Values!A:N, 9) * VLOOKUP(AB302, NPC_Scaling_Values!A:N, 9)</f>
        <v>3.104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349055.0</v>
      </c>
      <c r="AA302" s="1">
        <v>7006.0</v>
      </c>
      <c r="AB302" s="1">
        <v>7406.0</v>
      </c>
      <c r="AC302" s="10">
        <v>7100.0</v>
      </c>
    </row>
    <row r="303">
      <c r="A303" s="1" t="s">
        <v>98</v>
      </c>
      <c r="B303" s="2" t="s">
        <v>97</v>
      </c>
      <c r="C303" s="5">
        <f>ROUND( VLOOKUP(Z303, NPC_Raw_Data!A:D, 4)*VLOOKUP(AA303, NPC_Scaling_Values!A:C, 3)*VLOOKUP(AB303, NPC_Scaling_Values!A:C, 3),0)</f>
        <v>214</v>
      </c>
      <c r="D303" s="5">
        <f>ROUND( VLOOKUP(Z303, NPC_Raw_Data!A:E, 5) * VLOOKUP(AA303, NPC_Scaling_Values!A:D, 4) * VLOOKUP(AB303,NPC_Scaling_Values!A:D, 4) ,0)</f>
        <v>400</v>
      </c>
      <c r="E303" s="5">
        <f>ROUND( VLOOKUP(Z303, NPC_Raw_Data!A:L, 6) * VLOOKUP(AA303, NPC_Scaling_Values!A:N, 5)* VLOOKUP(AB303, NPC_Scaling_Values!A:N, 5) ,0)</f>
        <v>359</v>
      </c>
      <c r="F303" s="5">
        <f>ROUND( VLOOKUP(Z303, NPC_Raw_Data!A:L, 7) * VLOOKUP(AA303, NPC_Scaling_Values!A:N, 6) * VLOOKUP(AB303,NPC_Scaling_Values!A:N, 6) ,0)</f>
        <v>269</v>
      </c>
      <c r="G303" s="5">
        <f>ROUND( VLOOKUP(Z303, NPC_Raw_Data!A:L, 8) * VLOOKUP(AA303, NPC_Scaling_Values!A:N, 7) * VLOOKUP(AB303, NPC_Scaling_Values!A:N, 7),0)</f>
        <v>250</v>
      </c>
      <c r="H303" s="5">
        <f>ROUND( VLOOKUP(Z303, NPC_Raw_Data!A:L, 9) * VLOOKUP(AA303, NPC_Scaling_Values!A:N, 8)* VLOOKUP(AB303, NPC_Scaling_Values!A:N, 8) ,0)</f>
        <v>359</v>
      </c>
      <c r="I303" s="5">
        <v>0.0</v>
      </c>
      <c r="J303" s="5">
        <v>0.0</v>
      </c>
      <c r="K303" s="5">
        <v>0.0</v>
      </c>
      <c r="L303" s="5">
        <f>ROUND( VLOOKUP(Z303, NPC_Raw_Data!A:O, 13),0)</f>
        <v>135</v>
      </c>
      <c r="M303" s="5">
        <f>ROUND( VLOOKUP(Z303, NPC_Raw_Data!A:O, 14),0)</f>
        <v>135</v>
      </c>
      <c r="N303" s="5">
        <f>ROUND( VLOOKUP(Z303, NPC_Raw_Data!A:O, 15),0)</f>
        <v>999</v>
      </c>
      <c r="O303" s="5">
        <f>ROUND( VLOOKUP(Z303, NPC_Raw_Data!A:Q, 16) * VLOOKUP(AA303, NPC_Scaling_Values!A:N, 14)* VLOOKUP(AB303, NPC_Scaling_Values!A:N, 14),0)</f>
        <v>200</v>
      </c>
      <c r="P303" s="2">
        <f>ROUND( VLOOKUP(Z303, NPC_Raw_Data!A:Q, 17) * VLOOKUP(AA303, NPC_Scaling_Values!A:N, 14) * VLOOKUP(AB303, NPC_Scaling_Values!A:N, 14) ,0)</f>
        <v>80</v>
      </c>
      <c r="Q303" s="6">
        <f> VLOOKUP(AA303, NPC_Scaling_Values!A:N, 9) * VLOOKUP(AB303, NPC_Scaling_Values!A:N, 9)</f>
        <v>3.06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349056.0</v>
      </c>
      <c r="AA303" s="1">
        <v>7007.0</v>
      </c>
      <c r="AB303" s="1">
        <v>7407.0</v>
      </c>
      <c r="AC303" s="10">
        <v>7100.0</v>
      </c>
    </row>
    <row r="304">
      <c r="A304" s="1" t="s">
        <v>98</v>
      </c>
      <c r="B304" s="2" t="s">
        <v>97</v>
      </c>
      <c r="C304" s="5">
        <f>ROUND( VLOOKUP(Z304, NPC_Raw_Data!A:D, 4)*VLOOKUP(AA304, NPC_Scaling_Values!A:C, 3)*VLOOKUP(AB304, NPC_Scaling_Values!A:C, 3),0)</f>
        <v>214</v>
      </c>
      <c r="D304" s="5">
        <f>ROUND( VLOOKUP(Z304, NPC_Raw_Data!A:E, 5) * VLOOKUP(AA304, NPC_Scaling_Values!A:D, 4) * VLOOKUP(AB304,NPC_Scaling_Values!A:D, 4) ,0)</f>
        <v>300</v>
      </c>
      <c r="E304" s="5">
        <f>ROUND( VLOOKUP(Z304, NPC_Raw_Data!A:L, 6) * VLOOKUP(AA304, NPC_Scaling_Values!A:N, 5)* VLOOKUP(AB304, NPC_Scaling_Values!A:N, 5) ,0)</f>
        <v>362</v>
      </c>
      <c r="F304" s="5">
        <f>ROUND( VLOOKUP(Z304, NPC_Raw_Data!A:L, 7) * VLOOKUP(AA304, NPC_Scaling_Values!A:N, 6) * VLOOKUP(AB304,NPC_Scaling_Values!A:N, 6) ,0)</f>
        <v>272</v>
      </c>
      <c r="G304" s="5">
        <f>ROUND( VLOOKUP(Z304, NPC_Raw_Data!A:L, 8) * VLOOKUP(AA304, NPC_Scaling_Values!A:N, 7) * VLOOKUP(AB304, NPC_Scaling_Values!A:N, 7),0)</f>
        <v>253</v>
      </c>
      <c r="H304" s="5">
        <f>ROUND( VLOOKUP(Z304, NPC_Raw_Data!A:L, 9) * VLOOKUP(AA304, NPC_Scaling_Values!A:N, 8)* VLOOKUP(AB304, NPC_Scaling_Values!A:N, 8) ,0)</f>
        <v>362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14)* VLOOKUP(AB304, NPC_Scaling_Values!A:N, 14),0)</f>
        <v>200</v>
      </c>
      <c r="P304" s="2">
        <f>ROUND( VLOOKUP(Z304, NPC_Raw_Data!A:Q, 17) * VLOOKUP(AA304, NPC_Scaling_Values!A:N, 14) * VLOOKUP(AB304, NPC_Scaling_Values!A:N, 14) ,0)</f>
        <v>80</v>
      </c>
      <c r="Q304" s="6">
        <f> VLOOKUP(AA304, NPC_Scaling_Values!A:N, 9) * VLOOKUP(AB304, NPC_Scaling_Values!A:N, 9)</f>
        <v>3.06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349057.0</v>
      </c>
      <c r="AA304" s="1">
        <v>7008.0</v>
      </c>
      <c r="AB304" s="1">
        <v>7408.0</v>
      </c>
      <c r="AC304" s="10">
        <v>7100.0</v>
      </c>
    </row>
    <row r="305">
      <c r="A305" s="1" t="s">
        <v>98</v>
      </c>
      <c r="B305" s="2" t="s">
        <v>97</v>
      </c>
      <c r="C305" s="5">
        <f>ROUND( VLOOKUP(Z305, NPC_Raw_Data!A:D, 4)*VLOOKUP(AA305, NPC_Scaling_Values!A:C, 3)*VLOOKUP(AB305, NPC_Scaling_Values!A:C, 3),0)</f>
        <v>227</v>
      </c>
      <c r="D305" s="5">
        <f>ROUND( VLOOKUP(Z305, NPC_Raw_Data!A:E, 5) * VLOOKUP(AA305, NPC_Scaling_Values!A:D, 4) * VLOOKUP(AB305,NPC_Scaling_Values!A:D, 4) ,0)</f>
        <v>300</v>
      </c>
      <c r="E305" s="5">
        <f>ROUND( VLOOKUP(Z305, NPC_Raw_Data!A:L, 6) * VLOOKUP(AA305, NPC_Scaling_Values!A:N, 5)* VLOOKUP(AB305, NPC_Scaling_Values!A:N, 5) ,0)</f>
        <v>364</v>
      </c>
      <c r="F305" s="5">
        <f>ROUND( VLOOKUP(Z305, NPC_Raw_Data!A:L, 7) * VLOOKUP(AA305, NPC_Scaling_Values!A:N, 6) * VLOOKUP(AB305,NPC_Scaling_Values!A:N, 6) ,0)</f>
        <v>273</v>
      </c>
      <c r="G305" s="5">
        <f>ROUND( VLOOKUP(Z305, NPC_Raw_Data!A:L, 8) * VLOOKUP(AA305, NPC_Scaling_Values!A:N, 7) * VLOOKUP(AB305, NPC_Scaling_Values!A:N, 7),0)</f>
        <v>255</v>
      </c>
      <c r="H305" s="5">
        <f>ROUND( VLOOKUP(Z305, NPC_Raw_Data!A:L, 9) * VLOOKUP(AA305, NPC_Scaling_Values!A:N, 8)* VLOOKUP(AB305, NPC_Scaling_Values!A:N, 8) ,0)</f>
        <v>364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14)* VLOOKUP(AB305, NPC_Scaling_Values!A:N, 14),0)</f>
        <v>203</v>
      </c>
      <c r="P305" s="2">
        <f>ROUND( VLOOKUP(Z305, NPC_Raw_Data!A:Q, 17) * VLOOKUP(AA305, NPC_Scaling_Values!A:N, 14) * VLOOKUP(AB305, NPC_Scaling_Values!A:N, 14) ,0)</f>
        <v>81</v>
      </c>
      <c r="Q305" s="6">
        <f> VLOOKUP(AA305, NPC_Scaling_Values!A:N, 9) * VLOOKUP(AB305, NPC_Scaling_Values!A:N, 9)</f>
        <v>3.078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349058.0</v>
      </c>
      <c r="AA305" s="1">
        <v>7009.0</v>
      </c>
      <c r="AB305" s="1">
        <v>7409.0</v>
      </c>
      <c r="AC305" s="10">
        <v>7100.0</v>
      </c>
    </row>
    <row r="306">
      <c r="A306" s="1" t="s">
        <v>98</v>
      </c>
      <c r="B306" s="2" t="s">
        <v>97</v>
      </c>
      <c r="C306" s="5">
        <f>ROUND( VLOOKUP(Z306, NPC_Raw_Data!A:D, 4)*VLOOKUP(AA306, NPC_Scaling_Values!A:C, 3)*VLOOKUP(AB306, NPC_Scaling_Values!A:C, 3),0)</f>
        <v>228</v>
      </c>
      <c r="D306" s="5">
        <f>ROUND( VLOOKUP(Z306, NPC_Raw_Data!A:E, 5) * VLOOKUP(AA306, NPC_Scaling_Values!A:D, 4) * VLOOKUP(AB306,NPC_Scaling_Values!A:D, 4) ,0)</f>
        <v>300</v>
      </c>
      <c r="E306" s="5">
        <f>ROUND( VLOOKUP(Z306, NPC_Raw_Data!A:L, 6) * VLOOKUP(AA306, NPC_Scaling_Values!A:N, 5)* VLOOKUP(AB306, NPC_Scaling_Values!A:N, 5) ,0)</f>
        <v>368</v>
      </c>
      <c r="F306" s="5">
        <f>ROUND( VLOOKUP(Z306, NPC_Raw_Data!A:L, 7) * VLOOKUP(AA306, NPC_Scaling_Values!A:N, 6) * VLOOKUP(AB306,NPC_Scaling_Values!A:N, 6) ,0)</f>
        <v>276</v>
      </c>
      <c r="G306" s="5">
        <f>ROUND( VLOOKUP(Z306, NPC_Raw_Data!A:L, 8) * VLOOKUP(AA306, NPC_Scaling_Values!A:N, 7) * VLOOKUP(AB306, NPC_Scaling_Values!A:N, 7),0)</f>
        <v>257</v>
      </c>
      <c r="H306" s="5">
        <f>ROUND( VLOOKUP(Z306, NPC_Raw_Data!A:L, 9) * VLOOKUP(AA306, NPC_Scaling_Values!A:N, 8)* VLOOKUP(AB306, NPC_Scaling_Values!A:N, 8) ,0)</f>
        <v>368</v>
      </c>
      <c r="I306" s="5">
        <v>0.0</v>
      </c>
      <c r="J306" s="5">
        <v>0.0</v>
      </c>
      <c r="K306" s="5">
        <v>0.0</v>
      </c>
      <c r="L306" s="5">
        <f>ROUND( VLOOKUP(Z306, NPC_Raw_Data!A:O, 13),0)</f>
        <v>135</v>
      </c>
      <c r="M306" s="5">
        <f>ROUND( VLOOKUP(Z306, NPC_Raw_Data!A:O, 14),0)</f>
        <v>135</v>
      </c>
      <c r="N306" s="5">
        <f>ROUND( VLOOKUP(Z306, NPC_Raw_Data!A:O, 15),0)</f>
        <v>999</v>
      </c>
      <c r="O306" s="5">
        <f>ROUND( VLOOKUP(Z306, NPC_Raw_Data!A:Q, 16) * VLOOKUP(AA306, NPC_Scaling_Values!A:N, 14)* VLOOKUP(AB306, NPC_Scaling_Values!A:N, 14),0)</f>
        <v>205</v>
      </c>
      <c r="P306" s="2">
        <f>ROUND( VLOOKUP(Z306, NPC_Raw_Data!A:Q, 17) * VLOOKUP(AA306, NPC_Scaling_Values!A:N, 14) * VLOOKUP(AB306, NPC_Scaling_Values!A:N, 14) ,0)</f>
        <v>82</v>
      </c>
      <c r="Q306" s="6">
        <f> VLOOKUP(AA306, NPC_Scaling_Values!A:N, 9) * VLOOKUP(AB306, NPC_Scaling_Values!A:N, 9)</f>
        <v>3.12</v>
      </c>
      <c r="R306" s="1">
        <v>1.0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349059.0</v>
      </c>
      <c r="AA306" s="1">
        <v>7010.0</v>
      </c>
      <c r="AB306" s="1">
        <v>7410.0</v>
      </c>
      <c r="AC306" s="10">
        <v>7100.0</v>
      </c>
    </row>
    <row r="307">
      <c r="A307" s="1" t="s">
        <v>98</v>
      </c>
      <c r="B307" s="2" t="s">
        <v>97</v>
      </c>
      <c r="C307" s="5">
        <f>ROUND( VLOOKUP(Z307, NPC_Raw_Data!A:D, 4)*VLOOKUP(AA307, NPC_Scaling_Values!A:C, 3)*VLOOKUP(AB307, NPC_Scaling_Values!A:C, 3),0)</f>
        <v>231</v>
      </c>
      <c r="D307" s="5">
        <f>ROUND( VLOOKUP(Z307, NPC_Raw_Data!A:E, 5) * VLOOKUP(AA307, NPC_Scaling_Values!A:D, 4) * VLOOKUP(AB307,NPC_Scaling_Values!A:D, 4) ,0)</f>
        <v>300</v>
      </c>
      <c r="E307" s="5">
        <f>ROUND( VLOOKUP(Z307, NPC_Raw_Data!A:L, 6) * VLOOKUP(AA307, NPC_Scaling_Values!A:N, 5)* VLOOKUP(AB307, NPC_Scaling_Values!A:N, 5) ,0)</f>
        <v>378</v>
      </c>
      <c r="F307" s="5">
        <f>ROUND( VLOOKUP(Z307, NPC_Raw_Data!A:L, 7) * VLOOKUP(AA307, NPC_Scaling_Values!A:N, 6) * VLOOKUP(AB307,NPC_Scaling_Values!A:N, 6) ,0)</f>
        <v>284</v>
      </c>
      <c r="G307" s="5">
        <f>ROUND( VLOOKUP(Z307, NPC_Raw_Data!A:L, 8) * VLOOKUP(AA307, NPC_Scaling_Values!A:N, 7) * VLOOKUP(AB307, NPC_Scaling_Values!A:N, 7),0)</f>
        <v>264</v>
      </c>
      <c r="H307" s="5">
        <f>ROUND( VLOOKUP(Z307, NPC_Raw_Data!A:L, 9) * VLOOKUP(AA307, NPC_Scaling_Values!A:N, 8)* VLOOKUP(AB307, NPC_Scaling_Values!A:N, 8) ,0)</f>
        <v>378</v>
      </c>
      <c r="I307" s="5">
        <v>0.0</v>
      </c>
      <c r="J307" s="5">
        <v>0.0</v>
      </c>
      <c r="K307" s="5">
        <v>0.0</v>
      </c>
      <c r="L307" s="5">
        <f>ROUND( VLOOKUP(Z307, NPC_Raw_Data!A:O, 13),0)</f>
        <v>135</v>
      </c>
      <c r="M307" s="5">
        <f>ROUND( VLOOKUP(Z307, NPC_Raw_Data!A:O, 14),0)</f>
        <v>135</v>
      </c>
      <c r="N307" s="5">
        <f>ROUND( VLOOKUP(Z307, NPC_Raw_Data!A:O, 15),0)</f>
        <v>999</v>
      </c>
      <c r="O307" s="5">
        <f>ROUND( VLOOKUP(Z307, NPC_Raw_Data!A:Q, 16) * VLOOKUP(AA307, NPC_Scaling_Values!A:N, 14)* VLOOKUP(AB307, NPC_Scaling_Values!A:N, 14),0)</f>
        <v>212</v>
      </c>
      <c r="P307" s="2">
        <f>ROUND( VLOOKUP(Z307, NPC_Raw_Data!A:Q, 17) * VLOOKUP(AA307, NPC_Scaling_Values!A:N, 14) * VLOOKUP(AB307, NPC_Scaling_Values!A:N, 14) ,0)</f>
        <v>85</v>
      </c>
      <c r="Q307" s="6">
        <f> VLOOKUP(AA307, NPC_Scaling_Values!A:N, 9) * VLOOKUP(AB307, NPC_Scaling_Values!A:N, 9)</f>
        <v>3.171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349060.0</v>
      </c>
      <c r="AA307" s="1">
        <v>7011.0</v>
      </c>
      <c r="AB307" s="1">
        <v>7411.0</v>
      </c>
      <c r="AC307" s="10">
        <v>7100.0</v>
      </c>
    </row>
    <row r="308">
      <c r="A308" s="1" t="s">
        <v>98</v>
      </c>
      <c r="B308" s="2" t="s">
        <v>97</v>
      </c>
      <c r="C308" s="5">
        <f>ROUND( VLOOKUP(Z308, NPC_Raw_Data!A:D, 4)*VLOOKUP(AA308, NPC_Scaling_Values!A:C, 3)*VLOOKUP(AB308, NPC_Scaling_Values!A:C, 3),0)</f>
        <v>234</v>
      </c>
      <c r="D308" s="5">
        <f>ROUND( VLOOKUP(Z308, NPC_Raw_Data!A:E, 5) * VLOOKUP(AA308, NPC_Scaling_Values!A:D, 4) * VLOOKUP(AB308,NPC_Scaling_Values!A:D, 4) ,0)</f>
        <v>200</v>
      </c>
      <c r="E308" s="5">
        <f>ROUND( VLOOKUP(Z308, NPC_Raw_Data!A:L, 6) * VLOOKUP(AA308, NPC_Scaling_Values!A:N, 5)* VLOOKUP(AB308, NPC_Scaling_Values!A:N, 5) ,0)</f>
        <v>386</v>
      </c>
      <c r="F308" s="5">
        <f>ROUND( VLOOKUP(Z308, NPC_Raw_Data!A:L, 7) * VLOOKUP(AA308, NPC_Scaling_Values!A:N, 6) * VLOOKUP(AB308,NPC_Scaling_Values!A:N, 6) ,0)</f>
        <v>290</v>
      </c>
      <c r="G308" s="5">
        <f>ROUND( VLOOKUP(Z308, NPC_Raw_Data!A:L, 8) * VLOOKUP(AA308, NPC_Scaling_Values!A:N, 7) * VLOOKUP(AB308, NPC_Scaling_Values!A:N, 7),0)</f>
        <v>270</v>
      </c>
      <c r="H308" s="5">
        <f>ROUND( VLOOKUP(Z308, NPC_Raw_Data!A:L, 9) * VLOOKUP(AA308, NPC_Scaling_Values!A:N, 8)* VLOOKUP(AB308, NPC_Scaling_Values!A:N, 8) ,0)</f>
        <v>386</v>
      </c>
      <c r="I308" s="5">
        <v>0.0</v>
      </c>
      <c r="J308" s="5">
        <v>0.0</v>
      </c>
      <c r="K308" s="5">
        <v>0.0</v>
      </c>
      <c r="L308" s="5">
        <f>ROUND( VLOOKUP(Z308, NPC_Raw_Data!A:O, 13),0)</f>
        <v>135</v>
      </c>
      <c r="M308" s="5">
        <f>ROUND( VLOOKUP(Z308, NPC_Raw_Data!A:O, 14),0)</f>
        <v>135</v>
      </c>
      <c r="N308" s="5">
        <f>ROUND( VLOOKUP(Z308, NPC_Raw_Data!A:O, 15),0)</f>
        <v>999</v>
      </c>
      <c r="O308" s="5">
        <f>ROUND( VLOOKUP(Z308, NPC_Raw_Data!A:Q, 16) * VLOOKUP(AA308, NPC_Scaling_Values!A:N, 14)* VLOOKUP(AB308, NPC_Scaling_Values!A:N, 14),0)</f>
        <v>218</v>
      </c>
      <c r="P308" s="2">
        <f>ROUND( VLOOKUP(Z308, NPC_Raw_Data!A:Q, 17) * VLOOKUP(AA308, NPC_Scaling_Values!A:N, 14) * VLOOKUP(AB308, NPC_Scaling_Values!A:N, 14) ,0)</f>
        <v>87</v>
      </c>
      <c r="Q308" s="6">
        <f> VLOOKUP(AA308, NPC_Scaling_Values!A:N, 9) * VLOOKUP(AB308, NPC_Scaling_Values!A:N, 9)</f>
        <v>3.212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349061.0</v>
      </c>
      <c r="AA308" s="1">
        <v>7012.0</v>
      </c>
      <c r="AB308" s="1">
        <v>7412.0</v>
      </c>
      <c r="AC308" s="10">
        <v>7100.0</v>
      </c>
    </row>
    <row r="309">
      <c r="A309" s="1" t="s">
        <v>98</v>
      </c>
      <c r="B309" s="2" t="s">
        <v>97</v>
      </c>
      <c r="C309" s="5">
        <f>ROUND( VLOOKUP(Z309, NPC_Raw_Data!A:D, 4)*VLOOKUP(AA309, NPC_Scaling_Values!A:C, 3)*VLOOKUP(AB309, NPC_Scaling_Values!A:C, 3),0)</f>
        <v>238</v>
      </c>
      <c r="D309" s="5">
        <f>ROUND( VLOOKUP(Z309, NPC_Raw_Data!A:E, 5) * VLOOKUP(AA309, NPC_Scaling_Values!A:D, 4) * VLOOKUP(AB309,NPC_Scaling_Values!A:D, 4) ,0)</f>
        <v>200</v>
      </c>
      <c r="E309" s="5">
        <f>ROUND( VLOOKUP(Z309, NPC_Raw_Data!A:L, 6) * VLOOKUP(AA309, NPC_Scaling_Values!A:N, 5)* VLOOKUP(AB309, NPC_Scaling_Values!A:N, 5) ,0)</f>
        <v>393</v>
      </c>
      <c r="F309" s="5">
        <f>ROUND( VLOOKUP(Z309, NPC_Raw_Data!A:L, 7) * VLOOKUP(AA309, NPC_Scaling_Values!A:N, 6) * VLOOKUP(AB309,NPC_Scaling_Values!A:N, 6) ,0)</f>
        <v>295</v>
      </c>
      <c r="G309" s="5">
        <f>ROUND( VLOOKUP(Z309, NPC_Raw_Data!A:L, 8) * VLOOKUP(AA309, NPC_Scaling_Values!A:N, 7) * VLOOKUP(AB309, NPC_Scaling_Values!A:N, 7),0)</f>
        <v>274</v>
      </c>
      <c r="H309" s="5">
        <f>ROUND( VLOOKUP(Z309, NPC_Raw_Data!A:L, 9) * VLOOKUP(AA309, NPC_Scaling_Values!A:N, 8)* VLOOKUP(AB309, NPC_Scaling_Values!A:N, 8) ,0)</f>
        <v>393</v>
      </c>
      <c r="I309" s="5">
        <v>0.0</v>
      </c>
      <c r="J309" s="5">
        <v>0.0</v>
      </c>
      <c r="K309" s="5">
        <v>0.0</v>
      </c>
      <c r="L309" s="5">
        <f>ROUND( VLOOKUP(Z309, NPC_Raw_Data!A:O, 13),0)</f>
        <v>135</v>
      </c>
      <c r="M309" s="5">
        <f>ROUND( VLOOKUP(Z309, NPC_Raw_Data!A:O, 14),0)</f>
        <v>135</v>
      </c>
      <c r="N309" s="5">
        <f>ROUND( VLOOKUP(Z309, NPC_Raw_Data!A:O, 15),0)</f>
        <v>999</v>
      </c>
      <c r="O309" s="5">
        <f>ROUND( VLOOKUP(Z309, NPC_Raw_Data!A:Q, 16) * VLOOKUP(AA309, NPC_Scaling_Values!A:N, 14)* VLOOKUP(AB309, NPC_Scaling_Values!A:N, 14),0)</f>
        <v>224</v>
      </c>
      <c r="P309" s="2">
        <f>ROUND( VLOOKUP(Z309, NPC_Raw_Data!A:Q, 17) * VLOOKUP(AA309, NPC_Scaling_Values!A:N, 14) * VLOOKUP(AB309, NPC_Scaling_Values!A:N, 14) ,0)</f>
        <v>90</v>
      </c>
      <c r="Q309" s="6">
        <f> VLOOKUP(AA309, NPC_Scaling_Values!A:N, 9) * VLOOKUP(AB309, NPC_Scaling_Values!A:N, 9)</f>
        <v>3.266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349062.0</v>
      </c>
      <c r="AA309" s="1">
        <v>7013.0</v>
      </c>
      <c r="AB309" s="1">
        <v>7413.0</v>
      </c>
      <c r="AC309" s="10">
        <v>7100.0</v>
      </c>
    </row>
    <row r="310">
      <c r="A310" s="1" t="s">
        <v>98</v>
      </c>
      <c r="B310" s="2" t="s">
        <v>97</v>
      </c>
      <c r="C310" s="5">
        <f>ROUND( VLOOKUP(Z310, NPC_Raw_Data!A:D, 4)*VLOOKUP(AA310, NPC_Scaling_Values!A:C, 3)*VLOOKUP(AB310, NPC_Scaling_Values!A:C, 3),0)</f>
        <v>243</v>
      </c>
      <c r="D310" s="5">
        <f>ROUND( VLOOKUP(Z310, NPC_Raw_Data!A:E, 5) * VLOOKUP(AA310, NPC_Scaling_Values!A:D, 4) * VLOOKUP(AB310,NPC_Scaling_Values!A:D, 4) ,0)</f>
        <v>200</v>
      </c>
      <c r="E310" s="5">
        <f>ROUND( VLOOKUP(Z310, NPC_Raw_Data!A:L, 6) * VLOOKUP(AA310, NPC_Scaling_Values!A:N, 5)* VLOOKUP(AB310, NPC_Scaling_Values!A:N, 5) ,0)</f>
        <v>404</v>
      </c>
      <c r="F310" s="5">
        <f>ROUND( VLOOKUP(Z310, NPC_Raw_Data!A:L, 7) * VLOOKUP(AA310, NPC_Scaling_Values!A:N, 6) * VLOOKUP(AB310,NPC_Scaling_Values!A:N, 6) ,0)</f>
        <v>303</v>
      </c>
      <c r="G310" s="5">
        <f>ROUND( VLOOKUP(Z310, NPC_Raw_Data!A:L, 8) * VLOOKUP(AA310, NPC_Scaling_Values!A:N, 7) * VLOOKUP(AB310, NPC_Scaling_Values!A:N, 7),0)</f>
        <v>282</v>
      </c>
      <c r="H310" s="5">
        <f>ROUND( VLOOKUP(Z310, NPC_Raw_Data!A:L, 9) * VLOOKUP(AA310, NPC_Scaling_Values!A:N, 8)* VLOOKUP(AB310, NPC_Scaling_Values!A:N, 8) ,0)</f>
        <v>404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14)* VLOOKUP(AB310, NPC_Scaling_Values!A:N, 14),0)</f>
        <v>232</v>
      </c>
      <c r="P310" s="2">
        <f>ROUND( VLOOKUP(Z310, NPC_Raw_Data!A:Q, 17) * VLOOKUP(AA310, NPC_Scaling_Values!A:N, 14) * VLOOKUP(AB310, NPC_Scaling_Values!A:N, 14) ,0)</f>
        <v>93</v>
      </c>
      <c r="Q310" s="6">
        <f> VLOOKUP(AA310, NPC_Scaling_Values!A:N, 9) * VLOOKUP(AB310, NPC_Scaling_Values!A:N, 9)</f>
        <v>3.336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349063.0</v>
      </c>
      <c r="AA310" s="1">
        <v>7014.0</v>
      </c>
      <c r="AB310" s="1">
        <v>7414.0</v>
      </c>
      <c r="AC310" s="10">
        <v>7100.0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3)*VLOOKUP(AB311, NPC_Scaling_Values!A:C, 3),0)</f>
        <v>258</v>
      </c>
      <c r="D311" s="5">
        <f>ROUND( VLOOKUP(Z311, NPC_Raw_Data!A:E, 5) * VLOOKUP(AA311, NPC_Scaling_Values!A:D, 4) * VLOOKUP(AB311,NPC_Scaling_Values!A:D, 4) ,0)</f>
        <v>200</v>
      </c>
      <c r="E311" s="5">
        <f>ROUND( VLOOKUP(Z311, NPC_Raw_Data!A:L, 6) * VLOOKUP(AA311, NPC_Scaling_Values!A:N, 5)* VLOOKUP(AB311, NPC_Scaling_Values!A:N, 5) ,0)</f>
        <v>396</v>
      </c>
      <c r="F311" s="5">
        <f>ROUND( VLOOKUP(Z311, NPC_Raw_Data!A:L, 7) * VLOOKUP(AA311, NPC_Scaling_Values!A:N, 6) * VLOOKUP(AB311,NPC_Scaling_Values!A:N, 6) ,0)</f>
        <v>297</v>
      </c>
      <c r="G311" s="5">
        <f>ROUND( VLOOKUP(Z311, NPC_Raw_Data!A:L, 8) * VLOOKUP(AA311, NPC_Scaling_Values!A:N, 7) * VLOOKUP(AB311, NPC_Scaling_Values!A:N, 7),0)</f>
        <v>276</v>
      </c>
      <c r="H311" s="5">
        <f>ROUND( VLOOKUP(Z311, NPC_Raw_Data!A:L, 9) * VLOOKUP(AA311, NPC_Scaling_Values!A:N, 8)* VLOOKUP(AB311, NPC_Scaling_Values!A:N, 8) ,0)</f>
        <v>396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14)* VLOOKUP(AB311, NPC_Scaling_Values!A:N, 14),0)</f>
        <v>241</v>
      </c>
      <c r="P311" s="2">
        <f>ROUND( VLOOKUP(Z311, NPC_Raw_Data!A:Q, 17) * VLOOKUP(AA311, NPC_Scaling_Values!A:N, 14) * VLOOKUP(AB311, NPC_Scaling_Values!A:N, 14) ,0)</f>
        <v>96</v>
      </c>
      <c r="Q311" s="6">
        <f> VLOOKUP(AA311, NPC_Scaling_Values!A:N, 9) * VLOOKUP(AB311, NPC_Scaling_Values!A:N, 9)</f>
        <v>3.425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349064.0</v>
      </c>
      <c r="AA311" s="1">
        <v>7015.0</v>
      </c>
      <c r="AB311" s="1">
        <v>7415.0</v>
      </c>
      <c r="AC311" s="10">
        <v>7100.0</v>
      </c>
    </row>
    <row r="312">
      <c r="A312" s="1" t="s">
        <v>111</v>
      </c>
      <c r="B312" s="1" t="s">
        <v>97</v>
      </c>
      <c r="C312" s="5">
        <f>ROUND( VLOOKUP(Z312, NPC_Raw_Data!A:D, 4)*VLOOKUP(AA312, NPC_Scaling_Values!A:C, 3)*VLOOKUP(AB312, NPC_Scaling_Values!A:C, 3),0)</f>
        <v>200</v>
      </c>
      <c r="D312" s="5">
        <f>ROUND( VLOOKUP(Z312, NPC_Raw_Data!A:E, 5) * VLOOKUP(AA312, NPC_Scaling_Values!A:D, 4) * VLOOKUP(AB312,NPC_Scaling_Values!A:D, 4) ,0)</f>
        <v>500</v>
      </c>
      <c r="E312" s="5">
        <f>ROUND( VLOOKUP(Z312, NPC_Raw_Data!A:L, 6) * VLOOKUP(AA312, NPC_Scaling_Values!A:N, 5)* VLOOKUP(AB312, NPC_Scaling_Values!A:N, 5) ,0)</f>
        <v>248</v>
      </c>
      <c r="F312" s="5">
        <f>ROUND( VLOOKUP(Z312, NPC_Raw_Data!A:L, 7) * VLOOKUP(AA312, NPC_Scaling_Values!A:N, 6) * VLOOKUP(AB312,NPC_Scaling_Values!A:N, 6) ,0)</f>
        <v>187</v>
      </c>
      <c r="G312" s="5">
        <f>ROUND( VLOOKUP(Z312, NPC_Raw_Data!A:L, 8) * VLOOKUP(AA312, NPC_Scaling_Values!A:N, 7) * VLOOKUP(AB312, NPC_Scaling_Values!A:N, 7),0)</f>
        <v>173</v>
      </c>
      <c r="H312" s="5">
        <f>ROUND( VLOOKUP(Z312, NPC_Raw_Data!A:L, 9) * VLOOKUP(AA312, NPC_Scaling_Values!A:N, 8)* VLOOKUP(AB312, NPC_Scaling_Values!A:N, 8) ,0)</f>
        <v>248</v>
      </c>
      <c r="I312" s="5">
        <v>0.0</v>
      </c>
      <c r="J312" s="5">
        <v>0.0</v>
      </c>
      <c r="K312" s="5">
        <v>0.0</v>
      </c>
      <c r="L312" s="5">
        <f>ROUND( VLOOKUP(Z312, NPC_Raw_Data!A:O, 13),0)</f>
        <v>135</v>
      </c>
      <c r="M312" s="5">
        <f>ROUND( VLOOKUP(Z312, NPC_Raw_Data!A:O, 14),0)</f>
        <v>135</v>
      </c>
      <c r="N312" s="5">
        <f>ROUND( VLOOKUP(Z312, NPC_Raw_Data!A:O, 15),0)</f>
        <v>999</v>
      </c>
      <c r="O312" s="5">
        <f>ROUND( VLOOKUP(Z312, NPC_Raw_Data!A:Q, 16) * VLOOKUP(AA312, NPC_Scaling_Values!A:N, 14)* VLOOKUP(AB312, NPC_Scaling_Values!A:N, 14),0)</f>
        <v>205</v>
      </c>
      <c r="P312" s="2">
        <f>ROUND( VLOOKUP(Z312, NPC_Raw_Data!A:Q, 17) * VLOOKUP(AA312, NPC_Scaling_Values!A:N, 14) * VLOOKUP(AB312, NPC_Scaling_Values!A:N, 14) ,0)</f>
        <v>82</v>
      </c>
      <c r="Q312" s="6">
        <f> VLOOKUP(AA312, NPC_Scaling_Values!A:N, 9) * VLOOKUP(AB312, NPC_Scaling_Values!A:N, 9)</f>
        <v>2.4</v>
      </c>
      <c r="R312" s="1">
        <v>1.0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349100.0</v>
      </c>
      <c r="AA312" s="1">
        <v>7001.0</v>
      </c>
      <c r="AB312" s="1">
        <v>7401.0</v>
      </c>
      <c r="AC312" s="8">
        <v>0.0</v>
      </c>
    </row>
    <row r="313">
      <c r="A313" s="1" t="s">
        <v>111</v>
      </c>
      <c r="B313" s="1" t="s">
        <v>97</v>
      </c>
      <c r="C313" s="5">
        <f>ROUND( VLOOKUP(Z313, NPC_Raw_Data!A:D, 4)*VLOOKUP(AA313, NPC_Scaling_Values!A:C, 3)*VLOOKUP(AB313, NPC_Scaling_Values!A:C, 3),0)</f>
        <v>192</v>
      </c>
      <c r="D313" s="5">
        <f>ROUND( VLOOKUP(Z313, NPC_Raw_Data!A:E, 5) * VLOOKUP(AA313, NPC_Scaling_Values!A:D, 4) * VLOOKUP(AB313,NPC_Scaling_Values!A:D, 4) ,0)</f>
        <v>500</v>
      </c>
      <c r="E313" s="5">
        <f>ROUND( VLOOKUP(Z313, NPC_Raw_Data!A:L, 6) * VLOOKUP(AA313, NPC_Scaling_Values!A:N, 5)* VLOOKUP(AB313, NPC_Scaling_Values!A:N, 5) ,0)</f>
        <v>239</v>
      </c>
      <c r="F313" s="5">
        <f>ROUND( VLOOKUP(Z313, NPC_Raw_Data!A:L, 7) * VLOOKUP(AA313, NPC_Scaling_Values!A:N, 6) * VLOOKUP(AB313,NPC_Scaling_Values!A:N, 6) ,0)</f>
        <v>180</v>
      </c>
      <c r="G313" s="5">
        <f>ROUND( VLOOKUP(Z313, NPC_Raw_Data!A:L, 8) * VLOOKUP(AA313, NPC_Scaling_Values!A:N, 7) * VLOOKUP(AB313, NPC_Scaling_Values!A:N, 7),0)</f>
        <v>167</v>
      </c>
      <c r="H313" s="5">
        <f>ROUND( VLOOKUP(Z313, NPC_Raw_Data!A:L, 9) * VLOOKUP(AA313, NPC_Scaling_Values!A:N, 8)* VLOOKUP(AB313, NPC_Scaling_Values!A:N, 8) ,0)</f>
        <v>239</v>
      </c>
      <c r="I313" s="5">
        <v>0.0</v>
      </c>
      <c r="J313" s="5">
        <v>0.0</v>
      </c>
      <c r="K313" s="5">
        <v>0.0</v>
      </c>
      <c r="L313" s="5">
        <f>ROUND( VLOOKUP(Z313, NPC_Raw_Data!A:O, 13),0)</f>
        <v>135</v>
      </c>
      <c r="M313" s="5">
        <f>ROUND( VLOOKUP(Z313, NPC_Raw_Data!A:O, 14),0)</f>
        <v>135</v>
      </c>
      <c r="N313" s="5">
        <f>ROUND( VLOOKUP(Z313, NPC_Raw_Data!A:O, 15),0)</f>
        <v>999</v>
      </c>
      <c r="O313" s="5">
        <f>ROUND( VLOOKUP(Z313, NPC_Raw_Data!A:Q, 16) * VLOOKUP(AA313, NPC_Scaling_Values!A:N, 14)* VLOOKUP(AB313, NPC_Scaling_Values!A:N, 14),0)</f>
        <v>203</v>
      </c>
      <c r="P313" s="2">
        <f>ROUND( VLOOKUP(Z313, NPC_Raw_Data!A:Q, 17) * VLOOKUP(AA313, NPC_Scaling_Values!A:N, 14) * VLOOKUP(AB313, NPC_Scaling_Values!A:N, 14) ,0)</f>
        <v>81</v>
      </c>
      <c r="Q313" s="6">
        <f> VLOOKUP(AA313, NPC_Scaling_Values!A:N, 9) * VLOOKUP(AB313, NPC_Scaling_Values!A:N, 9)</f>
        <v>2.59875</v>
      </c>
      <c r="R313" s="1">
        <v>1.0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349101.0</v>
      </c>
      <c r="AA313" s="1">
        <v>7002.0</v>
      </c>
      <c r="AB313" s="1">
        <v>7402.0</v>
      </c>
      <c r="AC313" s="8">
        <v>0.0</v>
      </c>
    </row>
    <row r="314">
      <c r="A314" s="1" t="s">
        <v>111</v>
      </c>
      <c r="B314" s="1" t="s">
        <v>97</v>
      </c>
      <c r="C314" s="5">
        <f>ROUND( VLOOKUP(Z314, NPC_Raw_Data!A:D, 4)*VLOOKUP(AA314, NPC_Scaling_Values!A:C, 3)*VLOOKUP(AB314, NPC_Scaling_Values!A:C, 3),0)</f>
        <v>222</v>
      </c>
      <c r="D314" s="5">
        <f>ROUND( VLOOKUP(Z314, NPC_Raw_Data!A:E, 5) * VLOOKUP(AA314, NPC_Scaling_Values!A:D, 4) * VLOOKUP(AB314,NPC_Scaling_Values!A:D, 4) ,0)</f>
        <v>500</v>
      </c>
      <c r="E314" s="5">
        <f>ROUND( VLOOKUP(Z314, NPC_Raw_Data!A:L, 6) * VLOOKUP(AA314, NPC_Scaling_Values!A:N, 5)* VLOOKUP(AB314, NPC_Scaling_Values!A:N, 5) ,0)</f>
        <v>293</v>
      </c>
      <c r="F314" s="5">
        <f>ROUND( VLOOKUP(Z314, NPC_Raw_Data!A:L, 7) * VLOOKUP(AA314, NPC_Scaling_Values!A:N, 6) * VLOOKUP(AB314,NPC_Scaling_Values!A:N, 6) ,0)</f>
        <v>221</v>
      </c>
      <c r="G314" s="5">
        <f>ROUND( VLOOKUP(Z314, NPC_Raw_Data!A:L, 8) * VLOOKUP(AA314, NPC_Scaling_Values!A:N, 7) * VLOOKUP(AB314, NPC_Scaling_Values!A:N, 7),0)</f>
        <v>205</v>
      </c>
      <c r="H314" s="5">
        <f>ROUND( VLOOKUP(Z314, NPC_Raw_Data!A:L, 9) * VLOOKUP(AA314, NPC_Scaling_Values!A:N, 8)* VLOOKUP(AB314, NPC_Scaling_Values!A:N, 8) ,0)</f>
        <v>293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135</v>
      </c>
      <c r="M314" s="5">
        <f>ROUND( VLOOKUP(Z314, NPC_Raw_Data!A:O, 14),0)</f>
        <v>135</v>
      </c>
      <c r="N314" s="5">
        <f>ROUND( VLOOKUP(Z314, NPC_Raw_Data!A:O, 15),0)</f>
        <v>999</v>
      </c>
      <c r="O314" s="5">
        <f>ROUND( VLOOKUP(Z314, NPC_Raw_Data!A:Q, 16) * VLOOKUP(AA314, NPC_Scaling_Values!A:N, 14)* VLOOKUP(AB314, NPC_Scaling_Values!A:N, 14),0)</f>
        <v>201</v>
      </c>
      <c r="P314" s="2">
        <f>ROUND( VLOOKUP(Z314, NPC_Raw_Data!A:Q, 17) * VLOOKUP(AA314, NPC_Scaling_Values!A:N, 14) * VLOOKUP(AB314, NPC_Scaling_Values!A:N, 14) ,0)</f>
        <v>81</v>
      </c>
      <c r="Q314" s="6">
        <f> VLOOKUP(AA314, NPC_Scaling_Values!A:N, 9) * VLOOKUP(AB314, NPC_Scaling_Values!A:N, 9)</f>
        <v>2.7875</v>
      </c>
      <c r="R314" s="1">
        <v>1.0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349102.0</v>
      </c>
      <c r="AA314" s="1">
        <v>7003.0</v>
      </c>
      <c r="AB314" s="1">
        <v>7403.0</v>
      </c>
      <c r="AC314" s="8">
        <v>0.0</v>
      </c>
    </row>
    <row r="315">
      <c r="A315" s="1" t="s">
        <v>111</v>
      </c>
      <c r="B315" s="2" t="s">
        <v>97</v>
      </c>
      <c r="C315" s="5">
        <f>ROUND( VLOOKUP(Z315, NPC_Raw_Data!A:D, 4)*VLOOKUP(AA315, NPC_Scaling_Values!A:C, 3)*VLOOKUP(AB315, NPC_Scaling_Values!A:C, 3),0)</f>
        <v>253</v>
      </c>
      <c r="D315" s="5">
        <f>ROUND( VLOOKUP(Z315, NPC_Raw_Data!A:E, 5) * VLOOKUP(AA315, NPC_Scaling_Values!A:D, 4) * VLOOKUP(AB315,NPC_Scaling_Values!A:D, 4) ,0)</f>
        <v>500</v>
      </c>
      <c r="E315" s="5">
        <f>ROUND( VLOOKUP(Z315, NPC_Raw_Data!A:L, 6) * VLOOKUP(AA315, NPC_Scaling_Values!A:N, 5)* VLOOKUP(AB315, NPC_Scaling_Values!A:N, 5) ,0)</f>
        <v>375</v>
      </c>
      <c r="F315" s="5">
        <f>ROUND( VLOOKUP(Z315, NPC_Raw_Data!A:L, 7) * VLOOKUP(AA315, NPC_Scaling_Values!A:N, 6) * VLOOKUP(AB315,NPC_Scaling_Values!A:N, 6) ,0)</f>
        <v>283</v>
      </c>
      <c r="G315" s="5">
        <f>ROUND( VLOOKUP(Z315, NPC_Raw_Data!A:L, 8) * VLOOKUP(AA315, NPC_Scaling_Values!A:N, 7) * VLOOKUP(AB315, NPC_Scaling_Values!A:N, 7),0)</f>
        <v>262</v>
      </c>
      <c r="H315" s="5">
        <f>ROUND( VLOOKUP(Z315, NPC_Raw_Data!A:L, 9) * VLOOKUP(AA315, NPC_Scaling_Values!A:N, 8)* VLOOKUP(AB315, NPC_Scaling_Values!A:N, 8) ,0)</f>
        <v>375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14)* VLOOKUP(AB315, NPC_Scaling_Values!A:N, 14),0)</f>
        <v>205</v>
      </c>
      <c r="P315" s="2">
        <f>ROUND( VLOOKUP(Z315, NPC_Raw_Data!A:Q, 17) * VLOOKUP(AA315, NPC_Scaling_Values!A:N, 14) * VLOOKUP(AB315, NPC_Scaling_Values!A:N, 14) ,0)</f>
        <v>82</v>
      </c>
      <c r="Q315" s="6">
        <f> VLOOKUP(AA315, NPC_Scaling_Values!A:N, 9) * VLOOKUP(AB315, NPC_Scaling_Values!A:N, 9)</f>
        <v>2.98375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349103.0</v>
      </c>
      <c r="AA315" s="1">
        <v>7004.0</v>
      </c>
      <c r="AB315" s="1">
        <v>7404.0</v>
      </c>
      <c r="AC315" s="8">
        <v>0.0</v>
      </c>
    </row>
    <row r="316">
      <c r="A316" s="1" t="s">
        <v>111</v>
      </c>
      <c r="B316" s="1" t="s">
        <v>97</v>
      </c>
      <c r="C316" s="5">
        <f>ROUND( VLOOKUP(Z316, NPC_Raw_Data!A:D, 4)*VLOOKUP(AA316, NPC_Scaling_Values!A:C, 3)*VLOOKUP(AB316, NPC_Scaling_Values!A:C, 3),0)</f>
        <v>254</v>
      </c>
      <c r="D316" s="5">
        <f>ROUND( VLOOKUP(Z316, NPC_Raw_Data!A:E, 5) * VLOOKUP(AA316, NPC_Scaling_Values!A:D, 4) * VLOOKUP(AB316,NPC_Scaling_Values!A:D, 4) ,0)</f>
        <v>400</v>
      </c>
      <c r="E316" s="5">
        <f>ROUND( VLOOKUP(Z316, NPC_Raw_Data!A:L, 6) * VLOOKUP(AA316, NPC_Scaling_Values!A:N, 5)* VLOOKUP(AB316, NPC_Scaling_Values!A:N, 5) ,0)</f>
        <v>378</v>
      </c>
      <c r="F316" s="5">
        <f>ROUND( VLOOKUP(Z316, NPC_Raw_Data!A:L, 7) * VLOOKUP(AA316, NPC_Scaling_Values!A:N, 6) * VLOOKUP(AB316,NPC_Scaling_Values!A:N, 6) ,0)</f>
        <v>285</v>
      </c>
      <c r="G316" s="5">
        <f>ROUND( VLOOKUP(Z316, NPC_Raw_Data!A:L, 8) * VLOOKUP(AA316, NPC_Scaling_Values!A:N, 7) * VLOOKUP(AB316, NPC_Scaling_Values!A:N, 7),0)</f>
        <v>264</v>
      </c>
      <c r="H316" s="5">
        <f>ROUND( VLOOKUP(Z316, NPC_Raw_Data!A:L, 9) * VLOOKUP(AA316, NPC_Scaling_Values!A:N, 8)* VLOOKUP(AB316, NPC_Scaling_Values!A:N, 8) ,0)</f>
        <v>378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14)* VLOOKUP(AB316, NPC_Scaling_Values!A:N, 14),0)</f>
        <v>202</v>
      </c>
      <c r="P316" s="2">
        <f>ROUND( VLOOKUP(Z316, NPC_Raw_Data!A:Q, 17) * VLOOKUP(AA316, NPC_Scaling_Values!A:N, 14) * VLOOKUP(AB316, NPC_Scaling_Values!A:N, 14) ,0)</f>
        <v>81</v>
      </c>
      <c r="Q316" s="6">
        <f> VLOOKUP(AA316, NPC_Scaling_Values!A:N, 9) * VLOOKUP(AB316, NPC_Scaling_Values!A:N, 9)</f>
        <v>3.06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349104.0</v>
      </c>
      <c r="AA316" s="1">
        <v>7005.0</v>
      </c>
      <c r="AB316" s="1">
        <v>7405.0</v>
      </c>
      <c r="AC316" s="8">
        <v>0.0</v>
      </c>
    </row>
    <row r="317">
      <c r="A317" s="1" t="s">
        <v>111</v>
      </c>
      <c r="B317" s="1" t="s">
        <v>97</v>
      </c>
      <c r="C317" s="5">
        <f>ROUND( VLOOKUP(Z317, NPC_Raw_Data!A:D, 4)*VLOOKUP(AA317, NPC_Scaling_Values!A:C, 3)*VLOOKUP(AB317, NPC_Scaling_Values!A:C, 3),0)</f>
        <v>259</v>
      </c>
      <c r="D317" s="5">
        <f>ROUND( VLOOKUP(Z317, NPC_Raw_Data!A:E, 5) * VLOOKUP(AA317, NPC_Scaling_Values!A:D, 4) * VLOOKUP(AB317,NPC_Scaling_Values!A:D, 4) ,0)</f>
        <v>400</v>
      </c>
      <c r="E317" s="5">
        <f>ROUND( VLOOKUP(Z317, NPC_Raw_Data!A:L, 6) * VLOOKUP(AA317, NPC_Scaling_Values!A:N, 5)* VLOOKUP(AB317, NPC_Scaling_Values!A:N, 5) ,0)</f>
        <v>389</v>
      </c>
      <c r="F317" s="5">
        <f>ROUND( VLOOKUP(Z317, NPC_Raw_Data!A:L, 7) * VLOOKUP(AA317, NPC_Scaling_Values!A:N, 6) * VLOOKUP(AB317,NPC_Scaling_Values!A:N, 6) ,0)</f>
        <v>293</v>
      </c>
      <c r="G317" s="5">
        <f>ROUND( VLOOKUP(Z317, NPC_Raw_Data!A:L, 8) * VLOOKUP(AA317, NPC_Scaling_Values!A:N, 7) * VLOOKUP(AB317, NPC_Scaling_Values!A:N, 7),0)</f>
        <v>272</v>
      </c>
      <c r="H317" s="5">
        <f>ROUND( VLOOKUP(Z317, NPC_Raw_Data!A:L, 9) * VLOOKUP(AA317, NPC_Scaling_Values!A:N, 8)* VLOOKUP(AB317, NPC_Scaling_Values!A:N, 8) ,0)</f>
        <v>389</v>
      </c>
      <c r="I317" s="5">
        <v>0.0</v>
      </c>
      <c r="J317" s="5">
        <v>0.0</v>
      </c>
      <c r="K317" s="5">
        <v>0.0</v>
      </c>
      <c r="L317" s="5">
        <f>ROUND( VLOOKUP(Z317, NPC_Raw_Data!A:O, 13),0)</f>
        <v>135</v>
      </c>
      <c r="M317" s="5">
        <f>ROUND( VLOOKUP(Z317, NPC_Raw_Data!A:O, 14),0)</f>
        <v>135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14),0)</f>
        <v>203</v>
      </c>
      <c r="P317" s="2">
        <f>ROUND( VLOOKUP(Z317, NPC_Raw_Data!A:Q, 17) * VLOOKUP(AA317, NPC_Scaling_Values!A:N, 14) * VLOOKUP(AB317, NPC_Scaling_Values!A:N, 14) ,0)</f>
        <v>81</v>
      </c>
      <c r="Q317" s="6">
        <f> VLOOKUP(AA317, NPC_Scaling_Values!A:N, 9) * VLOOKUP(AB317, NPC_Scaling_Values!A:N, 9)</f>
        <v>3.104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349105.0</v>
      </c>
      <c r="AA317" s="1">
        <v>7006.0</v>
      </c>
      <c r="AB317" s="1">
        <v>7406.0</v>
      </c>
      <c r="AC317" s="8">
        <v>0.0</v>
      </c>
    </row>
    <row r="318">
      <c r="A318" s="1" t="s">
        <v>111</v>
      </c>
      <c r="B318" s="1" t="s">
        <v>97</v>
      </c>
      <c r="C318" s="5">
        <f>ROUND( VLOOKUP(Z318, NPC_Raw_Data!A:D, 4)*VLOOKUP(AA318, NPC_Scaling_Values!A:C, 3)*VLOOKUP(AB318, NPC_Scaling_Values!A:C, 3),0)</f>
        <v>255</v>
      </c>
      <c r="D318" s="5">
        <f>ROUND( VLOOKUP(Z318, NPC_Raw_Data!A:E, 5) * VLOOKUP(AA318, NPC_Scaling_Values!A:D, 4) * VLOOKUP(AB318,NPC_Scaling_Values!A:D, 4) ,0)</f>
        <v>400</v>
      </c>
      <c r="E318" s="5">
        <f>ROUND( VLOOKUP(Z318, NPC_Raw_Data!A:L, 6) * VLOOKUP(AA318, NPC_Scaling_Values!A:N, 5)* VLOOKUP(AB318, NPC_Scaling_Values!A:N, 5) ,0)</f>
        <v>385</v>
      </c>
      <c r="F318" s="5">
        <f>ROUND( VLOOKUP(Z318, NPC_Raw_Data!A:L, 7) * VLOOKUP(AA318, NPC_Scaling_Values!A:N, 6) * VLOOKUP(AB318,NPC_Scaling_Values!A:N, 6) ,0)</f>
        <v>290</v>
      </c>
      <c r="G318" s="5">
        <f>ROUND( VLOOKUP(Z318, NPC_Raw_Data!A:L, 8) * VLOOKUP(AA318, NPC_Scaling_Values!A:N, 7) * VLOOKUP(AB318, NPC_Scaling_Values!A:N, 7),0)</f>
        <v>269</v>
      </c>
      <c r="H318" s="5">
        <f>ROUND( VLOOKUP(Z318, NPC_Raw_Data!A:L, 9) * VLOOKUP(AA318, NPC_Scaling_Values!A:N, 8)* VLOOKUP(AB318, NPC_Scaling_Values!A:N, 8) ,0)</f>
        <v>385</v>
      </c>
      <c r="I318" s="5">
        <v>0.0</v>
      </c>
      <c r="J318" s="5">
        <v>0.0</v>
      </c>
      <c r="K318" s="5">
        <v>0.0</v>
      </c>
      <c r="L318" s="5">
        <f>ROUND( VLOOKUP(Z318, NPC_Raw_Data!A:O, 13),0)</f>
        <v>135</v>
      </c>
      <c r="M318" s="5">
        <f>ROUND( VLOOKUP(Z318, NPC_Raw_Data!A:O, 14),0)</f>
        <v>135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14),0)</f>
        <v>200</v>
      </c>
      <c r="P318" s="2">
        <f>ROUND( VLOOKUP(Z318, NPC_Raw_Data!A:Q, 17) * VLOOKUP(AA318, NPC_Scaling_Values!A:N, 14) * VLOOKUP(AB318, NPC_Scaling_Values!A:N, 14) ,0)</f>
        <v>80</v>
      </c>
      <c r="Q318" s="6">
        <f> VLOOKUP(AA318, NPC_Scaling_Values!A:N, 9) * VLOOKUP(AB318, NPC_Scaling_Values!A:N, 9)</f>
        <v>3.06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349106.0</v>
      </c>
      <c r="AA318" s="1">
        <v>7007.0</v>
      </c>
      <c r="AB318" s="1">
        <v>7407.0</v>
      </c>
      <c r="AC318" s="8">
        <v>0.0</v>
      </c>
    </row>
    <row r="319">
      <c r="A319" s="1" t="s">
        <v>111</v>
      </c>
      <c r="B319" s="1" t="s">
        <v>97</v>
      </c>
      <c r="C319" s="5">
        <f>ROUND( VLOOKUP(Z319, NPC_Raw_Data!A:D, 4)*VLOOKUP(AA319, NPC_Scaling_Values!A:C, 3)*VLOOKUP(AB319, NPC_Scaling_Values!A:C, 3),0)</f>
        <v>256</v>
      </c>
      <c r="D319" s="5">
        <f>ROUND( VLOOKUP(Z319, NPC_Raw_Data!A:E, 5) * VLOOKUP(AA319, NPC_Scaling_Values!A:D, 4) * VLOOKUP(AB319,NPC_Scaling_Values!A:D, 4) ,0)</f>
        <v>300</v>
      </c>
      <c r="E319" s="5">
        <f>ROUND( VLOOKUP(Z319, NPC_Raw_Data!A:L, 6) * VLOOKUP(AA319, NPC_Scaling_Values!A:N, 5)* VLOOKUP(AB319, NPC_Scaling_Values!A:N, 5) ,0)</f>
        <v>389</v>
      </c>
      <c r="F319" s="5">
        <f>ROUND( VLOOKUP(Z319, NPC_Raw_Data!A:L, 7) * VLOOKUP(AA319, NPC_Scaling_Values!A:N, 6) * VLOOKUP(AB319,NPC_Scaling_Values!A:N, 6) ,0)</f>
        <v>293</v>
      </c>
      <c r="G319" s="5">
        <f>ROUND( VLOOKUP(Z319, NPC_Raw_Data!A:L, 8) * VLOOKUP(AA319, NPC_Scaling_Values!A:N, 7) * VLOOKUP(AB319, NPC_Scaling_Values!A:N, 7),0)</f>
        <v>272</v>
      </c>
      <c r="H319" s="5">
        <f>ROUND( VLOOKUP(Z319, NPC_Raw_Data!A:L, 9) * VLOOKUP(AA319, NPC_Scaling_Values!A:N, 8)* VLOOKUP(AB319, NPC_Scaling_Values!A:N, 8) ,0)</f>
        <v>389</v>
      </c>
      <c r="I319" s="5">
        <v>0.0</v>
      </c>
      <c r="J319" s="5">
        <v>0.0</v>
      </c>
      <c r="K319" s="5">
        <v>0.0</v>
      </c>
      <c r="L319" s="5">
        <f>ROUND( VLOOKUP(Z319, NPC_Raw_Data!A:O, 13),0)</f>
        <v>135</v>
      </c>
      <c r="M319" s="5">
        <f>ROUND( VLOOKUP(Z319, NPC_Raw_Data!A:O, 14),0)</f>
        <v>135</v>
      </c>
      <c r="N319" s="5">
        <f>ROUND( VLOOKUP(Z319, NPC_Raw_Data!A:O, 15),0)</f>
        <v>999</v>
      </c>
      <c r="O319" s="5">
        <f>ROUND( VLOOKUP(Z319, NPC_Raw_Data!A:Q, 16) * VLOOKUP(AA319, NPC_Scaling_Values!A:N, 14)* VLOOKUP(AB319, NPC_Scaling_Values!A:N, 14),0)</f>
        <v>200</v>
      </c>
      <c r="P319" s="2">
        <f>ROUND( VLOOKUP(Z319, NPC_Raw_Data!A:Q, 17) * VLOOKUP(AA319, NPC_Scaling_Values!A:N, 14) * VLOOKUP(AB319, NPC_Scaling_Values!A:N, 14) ,0)</f>
        <v>80</v>
      </c>
      <c r="Q319" s="6">
        <f> VLOOKUP(AA319, NPC_Scaling_Values!A:N, 9) * VLOOKUP(AB319, NPC_Scaling_Values!A:N, 9)</f>
        <v>3.06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349107.0</v>
      </c>
      <c r="AA319" s="1">
        <v>7008.0</v>
      </c>
      <c r="AB319" s="1">
        <v>7408.0</v>
      </c>
      <c r="AC319" s="8">
        <v>0.0</v>
      </c>
    </row>
    <row r="320">
      <c r="A320" s="1" t="s">
        <v>111</v>
      </c>
      <c r="B320" s="1" t="s">
        <v>97</v>
      </c>
      <c r="C320" s="5">
        <f>ROUND( VLOOKUP(Z320, NPC_Raw_Data!A:D, 4)*VLOOKUP(AA320, NPC_Scaling_Values!A:C, 3)*VLOOKUP(AB320, NPC_Scaling_Values!A:C, 3),0)</f>
        <v>271</v>
      </c>
      <c r="D320" s="5">
        <f>ROUND( VLOOKUP(Z320, NPC_Raw_Data!A:E, 5) * VLOOKUP(AA320, NPC_Scaling_Values!A:D, 4) * VLOOKUP(AB320,NPC_Scaling_Values!A:D, 4) ,0)</f>
        <v>300</v>
      </c>
      <c r="E320" s="5">
        <f>ROUND( VLOOKUP(Z320, NPC_Raw_Data!A:L, 6) * VLOOKUP(AA320, NPC_Scaling_Values!A:N, 5)* VLOOKUP(AB320, NPC_Scaling_Values!A:N, 5) ,0)</f>
        <v>391</v>
      </c>
      <c r="F320" s="5">
        <f>ROUND( VLOOKUP(Z320, NPC_Raw_Data!A:L, 7) * VLOOKUP(AA320, NPC_Scaling_Values!A:N, 6) * VLOOKUP(AB320,NPC_Scaling_Values!A:N, 6) ,0)</f>
        <v>295</v>
      </c>
      <c r="G320" s="5">
        <f>ROUND( VLOOKUP(Z320, NPC_Raw_Data!A:L, 8) * VLOOKUP(AA320, NPC_Scaling_Values!A:N, 7) * VLOOKUP(AB320, NPC_Scaling_Values!A:N, 7),0)</f>
        <v>273</v>
      </c>
      <c r="H320" s="5">
        <f>ROUND( VLOOKUP(Z320, NPC_Raw_Data!A:L, 9) * VLOOKUP(AA320, NPC_Scaling_Values!A:N, 8)* VLOOKUP(AB320, NPC_Scaling_Values!A:N, 8) ,0)</f>
        <v>391</v>
      </c>
      <c r="I320" s="5">
        <v>0.0</v>
      </c>
      <c r="J320" s="5">
        <v>0.0</v>
      </c>
      <c r="K320" s="5">
        <v>0.0</v>
      </c>
      <c r="L320" s="5">
        <f>ROUND( VLOOKUP(Z320, NPC_Raw_Data!A:O, 13),0)</f>
        <v>135</v>
      </c>
      <c r="M320" s="5">
        <f>ROUND( VLOOKUP(Z320, NPC_Raw_Data!A:O, 14),0)</f>
        <v>135</v>
      </c>
      <c r="N320" s="5">
        <f>ROUND( VLOOKUP(Z320, NPC_Raw_Data!A:O, 15),0)</f>
        <v>999</v>
      </c>
      <c r="O320" s="5">
        <f>ROUND( VLOOKUP(Z320, NPC_Raw_Data!A:Q, 16) * VLOOKUP(AA320, NPC_Scaling_Values!A:N, 14)* VLOOKUP(AB320, NPC_Scaling_Values!A:N, 14),0)</f>
        <v>203</v>
      </c>
      <c r="P320" s="2">
        <f>ROUND( VLOOKUP(Z320, NPC_Raw_Data!A:Q, 17) * VLOOKUP(AA320, NPC_Scaling_Values!A:N, 14) * VLOOKUP(AB320, NPC_Scaling_Values!A:N, 14) ,0)</f>
        <v>81</v>
      </c>
      <c r="Q320" s="6">
        <f> VLOOKUP(AA320, NPC_Scaling_Values!A:N, 9) * VLOOKUP(AB320, NPC_Scaling_Values!A:N, 9)</f>
        <v>3.078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349108.0</v>
      </c>
      <c r="AA320" s="1">
        <v>7009.0</v>
      </c>
      <c r="AB320" s="1">
        <v>7409.0</v>
      </c>
      <c r="AC320" s="8">
        <v>0.0</v>
      </c>
    </row>
    <row r="321">
      <c r="A321" s="1" t="s">
        <v>111</v>
      </c>
      <c r="B321" s="1" t="s">
        <v>97</v>
      </c>
      <c r="C321" s="5">
        <f>ROUND( VLOOKUP(Z321, NPC_Raw_Data!A:D, 4)*VLOOKUP(AA321, NPC_Scaling_Values!A:C, 3)*VLOOKUP(AB321, NPC_Scaling_Values!A:C, 3),0)</f>
        <v>272</v>
      </c>
      <c r="D321" s="5">
        <f>ROUND( VLOOKUP(Z321, NPC_Raw_Data!A:E, 5) * VLOOKUP(AA321, NPC_Scaling_Values!A:D, 4) * VLOOKUP(AB321,NPC_Scaling_Values!A:D, 4) ,0)</f>
        <v>300</v>
      </c>
      <c r="E321" s="5">
        <f>ROUND( VLOOKUP(Z321, NPC_Raw_Data!A:L, 6) * VLOOKUP(AA321, NPC_Scaling_Values!A:N, 5)* VLOOKUP(AB321, NPC_Scaling_Values!A:N, 5) ,0)</f>
        <v>395</v>
      </c>
      <c r="F321" s="5">
        <f>ROUND( VLOOKUP(Z321, NPC_Raw_Data!A:L, 7) * VLOOKUP(AA321, NPC_Scaling_Values!A:N, 6) * VLOOKUP(AB321,NPC_Scaling_Values!A:N, 6) ,0)</f>
        <v>298</v>
      </c>
      <c r="G321" s="5">
        <f>ROUND( VLOOKUP(Z321, NPC_Raw_Data!A:L, 8) * VLOOKUP(AA321, NPC_Scaling_Values!A:N, 7) * VLOOKUP(AB321, NPC_Scaling_Values!A:N, 7),0)</f>
        <v>276</v>
      </c>
      <c r="H321" s="5">
        <f>ROUND( VLOOKUP(Z321, NPC_Raw_Data!A:L, 9) * VLOOKUP(AA321, NPC_Scaling_Values!A:N, 8)* VLOOKUP(AB321, NPC_Scaling_Values!A:N, 8) ,0)</f>
        <v>395</v>
      </c>
      <c r="I321" s="5">
        <v>0.0</v>
      </c>
      <c r="J321" s="5">
        <v>0.0</v>
      </c>
      <c r="K321" s="5">
        <v>0.0</v>
      </c>
      <c r="L321" s="5">
        <f>ROUND( VLOOKUP(Z321, NPC_Raw_Data!A:O, 13),0)</f>
        <v>135</v>
      </c>
      <c r="M321" s="5">
        <f>ROUND( VLOOKUP(Z321, NPC_Raw_Data!A:O, 14),0)</f>
        <v>135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14),0)</f>
        <v>205</v>
      </c>
      <c r="P321" s="2">
        <f>ROUND( VLOOKUP(Z321, NPC_Raw_Data!A:Q, 17) * VLOOKUP(AA321, NPC_Scaling_Values!A:N, 14) * VLOOKUP(AB321, NPC_Scaling_Values!A:N, 14) ,0)</f>
        <v>82</v>
      </c>
      <c r="Q321" s="6">
        <f> VLOOKUP(AA321, NPC_Scaling_Values!A:N, 9) * VLOOKUP(AB321, NPC_Scaling_Values!A:N, 9)</f>
        <v>3.12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349109.0</v>
      </c>
      <c r="AA321" s="1">
        <v>7010.0</v>
      </c>
      <c r="AB321" s="1">
        <v>7410.0</v>
      </c>
      <c r="AC321" s="8">
        <v>0.0</v>
      </c>
    </row>
    <row r="322">
      <c r="A322" s="1" t="s">
        <v>111</v>
      </c>
      <c r="B322" s="1" t="s">
        <v>97</v>
      </c>
      <c r="C322" s="5">
        <f>ROUND( VLOOKUP(Z322, NPC_Raw_Data!A:D, 4)*VLOOKUP(AA322, NPC_Scaling_Values!A:C, 3)*VLOOKUP(AB322, NPC_Scaling_Values!A:C, 3),0)</f>
        <v>275</v>
      </c>
      <c r="D322" s="5">
        <f>ROUND( VLOOKUP(Z322, NPC_Raw_Data!A:E, 5) * VLOOKUP(AA322, NPC_Scaling_Values!A:D, 4) * VLOOKUP(AB322,NPC_Scaling_Values!A:D, 4) ,0)</f>
        <v>300</v>
      </c>
      <c r="E322" s="5">
        <f>ROUND( VLOOKUP(Z322, NPC_Raw_Data!A:L, 6) * VLOOKUP(AA322, NPC_Scaling_Values!A:N, 5)* VLOOKUP(AB322, NPC_Scaling_Values!A:N, 5) ,0)</f>
        <v>406</v>
      </c>
      <c r="F322" s="5">
        <f>ROUND( VLOOKUP(Z322, NPC_Raw_Data!A:L, 7) * VLOOKUP(AA322, NPC_Scaling_Values!A:N, 6) * VLOOKUP(AB322,NPC_Scaling_Values!A:N, 6) ,0)</f>
        <v>306</v>
      </c>
      <c r="G322" s="5">
        <f>ROUND( VLOOKUP(Z322, NPC_Raw_Data!A:L, 8) * VLOOKUP(AA322, NPC_Scaling_Values!A:N, 7) * VLOOKUP(AB322, NPC_Scaling_Values!A:N, 7),0)</f>
        <v>284</v>
      </c>
      <c r="H322" s="5">
        <f>ROUND( VLOOKUP(Z322, NPC_Raw_Data!A:L, 9) * VLOOKUP(AA322, NPC_Scaling_Values!A:N, 8)* VLOOKUP(AB322, NPC_Scaling_Values!A:N, 8) ,0)</f>
        <v>406</v>
      </c>
      <c r="I322" s="5">
        <v>0.0</v>
      </c>
      <c r="J322" s="5">
        <v>0.0</v>
      </c>
      <c r="K322" s="5">
        <v>0.0</v>
      </c>
      <c r="L322" s="5">
        <f>ROUND( VLOOKUP(Z322, NPC_Raw_Data!A:O, 13),0)</f>
        <v>135</v>
      </c>
      <c r="M322" s="5">
        <f>ROUND( VLOOKUP(Z322, NPC_Raw_Data!A:O, 14),0)</f>
        <v>135</v>
      </c>
      <c r="N322" s="5">
        <f>ROUND( VLOOKUP(Z322, NPC_Raw_Data!A:O, 15),0)</f>
        <v>999</v>
      </c>
      <c r="O322" s="5">
        <f>ROUND( VLOOKUP(Z322, NPC_Raw_Data!A:Q, 16) * VLOOKUP(AA322, NPC_Scaling_Values!A:N, 14)* VLOOKUP(AB322, NPC_Scaling_Values!A:N, 14),0)</f>
        <v>212</v>
      </c>
      <c r="P322" s="2">
        <f>ROUND( VLOOKUP(Z322, NPC_Raw_Data!A:Q, 17) * VLOOKUP(AA322, NPC_Scaling_Values!A:N, 14) * VLOOKUP(AB322, NPC_Scaling_Values!A:N, 14) ,0)</f>
        <v>85</v>
      </c>
      <c r="Q322" s="6">
        <f> VLOOKUP(AA322, NPC_Scaling_Values!A:N, 9) * VLOOKUP(AB322, NPC_Scaling_Values!A:N, 9)</f>
        <v>3.171</v>
      </c>
      <c r="R322" s="1">
        <v>1.0</v>
      </c>
      <c r="S322" s="1">
        <v>-1.0</v>
      </c>
      <c r="T322" s="7" t="b">
        <v>0</v>
      </c>
      <c r="U322" s="7" t="b">
        <v>0</v>
      </c>
      <c r="V322" s="7" t="b">
        <v>0</v>
      </c>
      <c r="Z322" s="1">
        <v>349110.0</v>
      </c>
      <c r="AA322" s="1">
        <v>7011.0</v>
      </c>
      <c r="AB322" s="1">
        <v>7411.0</v>
      </c>
      <c r="AC322" s="8">
        <v>0.0</v>
      </c>
    </row>
    <row r="323">
      <c r="A323" s="1" t="s">
        <v>111</v>
      </c>
      <c r="B323" s="1" t="s">
        <v>97</v>
      </c>
      <c r="C323" s="5">
        <f>ROUND( VLOOKUP(Z323, NPC_Raw_Data!A:D, 4)*VLOOKUP(AA323, NPC_Scaling_Values!A:C, 3)*VLOOKUP(AB323, NPC_Scaling_Values!A:C, 3),0)</f>
        <v>279</v>
      </c>
      <c r="D323" s="5">
        <f>ROUND( VLOOKUP(Z323, NPC_Raw_Data!A:E, 5) * VLOOKUP(AA323, NPC_Scaling_Values!A:D, 4) * VLOOKUP(AB323,NPC_Scaling_Values!A:D, 4) ,0)</f>
        <v>200</v>
      </c>
      <c r="E323" s="5">
        <f>ROUND( VLOOKUP(Z323, NPC_Raw_Data!A:L, 6) * VLOOKUP(AA323, NPC_Scaling_Values!A:N, 5)* VLOOKUP(AB323, NPC_Scaling_Values!A:N, 5) ,0)</f>
        <v>415</v>
      </c>
      <c r="F323" s="5">
        <f>ROUND( VLOOKUP(Z323, NPC_Raw_Data!A:L, 7) * VLOOKUP(AA323, NPC_Scaling_Values!A:N, 6) * VLOOKUP(AB323,NPC_Scaling_Values!A:N, 6) ,0)</f>
        <v>312</v>
      </c>
      <c r="G323" s="5">
        <f>ROUND( VLOOKUP(Z323, NPC_Raw_Data!A:L, 8) * VLOOKUP(AA323, NPC_Scaling_Values!A:N, 7) * VLOOKUP(AB323, NPC_Scaling_Values!A:N, 7),0)</f>
        <v>290</v>
      </c>
      <c r="H323" s="5">
        <f>ROUND( VLOOKUP(Z323, NPC_Raw_Data!A:L, 9) * VLOOKUP(AA323, NPC_Scaling_Values!A:N, 8)* VLOOKUP(AB323, NPC_Scaling_Values!A:N, 8) ,0)</f>
        <v>415</v>
      </c>
      <c r="I323" s="5">
        <v>0.0</v>
      </c>
      <c r="J323" s="5">
        <v>0.0</v>
      </c>
      <c r="K323" s="5">
        <v>0.0</v>
      </c>
      <c r="L323" s="5">
        <f>ROUND( VLOOKUP(Z323, NPC_Raw_Data!A:O, 13),0)</f>
        <v>135</v>
      </c>
      <c r="M323" s="5">
        <f>ROUND( VLOOKUP(Z323, NPC_Raw_Data!A:O, 14),0)</f>
        <v>135</v>
      </c>
      <c r="N323" s="5">
        <f>ROUND( VLOOKUP(Z323, NPC_Raw_Data!A:O, 15),0)</f>
        <v>999</v>
      </c>
      <c r="O323" s="5">
        <f>ROUND( VLOOKUP(Z323, NPC_Raw_Data!A:Q, 16) * VLOOKUP(AA323, NPC_Scaling_Values!A:N, 14)* VLOOKUP(AB323, NPC_Scaling_Values!A:N, 14),0)</f>
        <v>218</v>
      </c>
      <c r="P323" s="2">
        <f>ROUND( VLOOKUP(Z323, NPC_Raw_Data!A:Q, 17) * VLOOKUP(AA323, NPC_Scaling_Values!A:N, 14) * VLOOKUP(AB323, NPC_Scaling_Values!A:N, 14) ,0)</f>
        <v>87</v>
      </c>
      <c r="Q323" s="6">
        <f> VLOOKUP(AA323, NPC_Scaling_Values!A:N, 9) * VLOOKUP(AB323, NPC_Scaling_Values!A:N, 9)</f>
        <v>3.212</v>
      </c>
      <c r="R323" s="1">
        <v>1.0</v>
      </c>
      <c r="S323" s="1">
        <v>-1.0</v>
      </c>
      <c r="T323" s="7" t="b">
        <v>0</v>
      </c>
      <c r="U323" s="7" t="b">
        <v>0</v>
      </c>
      <c r="V323" s="7" t="b">
        <v>0</v>
      </c>
      <c r="Z323" s="1">
        <v>349111.0</v>
      </c>
      <c r="AA323" s="1">
        <v>7012.0</v>
      </c>
      <c r="AB323" s="1">
        <v>7412.0</v>
      </c>
      <c r="AC323" s="8">
        <v>0.0</v>
      </c>
    </row>
    <row r="324">
      <c r="A324" s="1" t="s">
        <v>111</v>
      </c>
      <c r="B324" s="1" t="s">
        <v>97</v>
      </c>
      <c r="C324" s="5">
        <f>ROUND( VLOOKUP(Z324, NPC_Raw_Data!A:D, 4)*VLOOKUP(AA324, NPC_Scaling_Values!A:C, 3)*VLOOKUP(AB324, NPC_Scaling_Values!A:C, 3),0)</f>
        <v>284</v>
      </c>
      <c r="D324" s="5">
        <f>ROUND( VLOOKUP(Z324, NPC_Raw_Data!A:E, 5) * VLOOKUP(AA324, NPC_Scaling_Values!A:D, 4) * VLOOKUP(AB324,NPC_Scaling_Values!A:D, 4) ,0)</f>
        <v>200</v>
      </c>
      <c r="E324" s="5">
        <f>ROUND( VLOOKUP(Z324, NPC_Raw_Data!A:L, 6) * VLOOKUP(AA324, NPC_Scaling_Values!A:N, 5)* VLOOKUP(AB324, NPC_Scaling_Values!A:N, 5) ,0)</f>
        <v>422</v>
      </c>
      <c r="F324" s="5">
        <f>ROUND( VLOOKUP(Z324, NPC_Raw_Data!A:L, 7) * VLOOKUP(AA324, NPC_Scaling_Values!A:N, 6) * VLOOKUP(AB324,NPC_Scaling_Values!A:N, 6) ,0)</f>
        <v>318</v>
      </c>
      <c r="G324" s="5">
        <f>ROUND( VLOOKUP(Z324, NPC_Raw_Data!A:L, 8) * VLOOKUP(AA324, NPC_Scaling_Values!A:N, 7) * VLOOKUP(AB324, NPC_Scaling_Values!A:N, 7),0)</f>
        <v>295</v>
      </c>
      <c r="H324" s="5">
        <f>ROUND( VLOOKUP(Z324, NPC_Raw_Data!A:L, 9) * VLOOKUP(AA324, NPC_Scaling_Values!A:N, 8)* VLOOKUP(AB324, NPC_Scaling_Values!A:N, 8) ,0)</f>
        <v>422</v>
      </c>
      <c r="I324" s="5">
        <v>0.0</v>
      </c>
      <c r="J324" s="5">
        <v>0.0</v>
      </c>
      <c r="K324" s="5">
        <v>0.0</v>
      </c>
      <c r="L324" s="5">
        <f>ROUND( VLOOKUP(Z324, NPC_Raw_Data!A:O, 13),0)</f>
        <v>135</v>
      </c>
      <c r="M324" s="5">
        <f>ROUND( VLOOKUP(Z324, NPC_Raw_Data!A:O, 14),0)</f>
        <v>135</v>
      </c>
      <c r="N324" s="5">
        <f>ROUND( VLOOKUP(Z324, NPC_Raw_Data!A:O, 15),0)</f>
        <v>999</v>
      </c>
      <c r="O324" s="5">
        <f>ROUND( VLOOKUP(Z324, NPC_Raw_Data!A:Q, 16) * VLOOKUP(AA324, NPC_Scaling_Values!A:N, 14)* VLOOKUP(AB324, NPC_Scaling_Values!A:N, 14),0)</f>
        <v>224</v>
      </c>
      <c r="P324" s="2">
        <f>ROUND( VLOOKUP(Z324, NPC_Raw_Data!A:Q, 17) * VLOOKUP(AA324, NPC_Scaling_Values!A:N, 14) * VLOOKUP(AB324, NPC_Scaling_Values!A:N, 14) ,0)</f>
        <v>90</v>
      </c>
      <c r="Q324" s="6">
        <f> VLOOKUP(AA324, NPC_Scaling_Values!A:N, 9) * VLOOKUP(AB324, NPC_Scaling_Values!A:N, 9)</f>
        <v>3.266</v>
      </c>
      <c r="R324" s="1">
        <v>1.0</v>
      </c>
      <c r="S324" s="1">
        <v>-1.0</v>
      </c>
      <c r="T324" s="7" t="b">
        <v>0</v>
      </c>
      <c r="U324" s="7" t="b">
        <v>0</v>
      </c>
      <c r="V324" s="7" t="b">
        <v>0</v>
      </c>
      <c r="Z324" s="1">
        <v>349112.0</v>
      </c>
      <c r="AA324" s="1">
        <v>7013.0</v>
      </c>
      <c r="AB324" s="1">
        <v>7413.0</v>
      </c>
      <c r="AC324" s="8">
        <v>0.0</v>
      </c>
    </row>
    <row r="325">
      <c r="A325" s="1" t="s">
        <v>111</v>
      </c>
      <c r="B325" s="1" t="s">
        <v>97</v>
      </c>
      <c r="C325" s="5">
        <f>ROUND( VLOOKUP(Z325, NPC_Raw_Data!A:D, 4)*VLOOKUP(AA325, NPC_Scaling_Values!A:C, 3)*VLOOKUP(AB325, NPC_Scaling_Values!A:C, 3),0)</f>
        <v>290</v>
      </c>
      <c r="D325" s="5">
        <f>ROUND( VLOOKUP(Z325, NPC_Raw_Data!A:E, 5) * VLOOKUP(AA325, NPC_Scaling_Values!A:D, 4) * VLOOKUP(AB325,NPC_Scaling_Values!A:D, 4) ,0)</f>
        <v>200</v>
      </c>
      <c r="E325" s="5">
        <f>ROUND( VLOOKUP(Z325, NPC_Raw_Data!A:L, 6) * VLOOKUP(AA325, NPC_Scaling_Values!A:N, 5)* VLOOKUP(AB325, NPC_Scaling_Values!A:N, 5) ,0)</f>
        <v>434</v>
      </c>
      <c r="F325" s="5">
        <f>ROUND( VLOOKUP(Z325, NPC_Raw_Data!A:L, 7) * VLOOKUP(AA325, NPC_Scaling_Values!A:N, 6) * VLOOKUP(AB325,NPC_Scaling_Values!A:N, 6) ,0)</f>
        <v>327</v>
      </c>
      <c r="G325" s="5">
        <f>ROUND( VLOOKUP(Z325, NPC_Raw_Data!A:L, 8) * VLOOKUP(AA325, NPC_Scaling_Values!A:N, 7) * VLOOKUP(AB325, NPC_Scaling_Values!A:N, 7),0)</f>
        <v>303</v>
      </c>
      <c r="H325" s="5">
        <f>ROUND( VLOOKUP(Z325, NPC_Raw_Data!A:L, 9) * VLOOKUP(AA325, NPC_Scaling_Values!A:N, 8)* VLOOKUP(AB325, NPC_Scaling_Values!A:N, 8) ,0)</f>
        <v>434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135</v>
      </c>
      <c r="M325" s="5">
        <f>ROUND( VLOOKUP(Z325, NPC_Raw_Data!A:O, 14),0)</f>
        <v>135</v>
      </c>
      <c r="N325" s="5">
        <f>ROUND( VLOOKUP(Z325, NPC_Raw_Data!A:O, 15),0)</f>
        <v>999</v>
      </c>
      <c r="O325" s="5">
        <f>ROUND( VLOOKUP(Z325, NPC_Raw_Data!A:Q, 16) * VLOOKUP(AA325, NPC_Scaling_Values!A:N, 14)* VLOOKUP(AB325, NPC_Scaling_Values!A:N, 14),0)</f>
        <v>232</v>
      </c>
      <c r="P325" s="2">
        <f>ROUND( VLOOKUP(Z325, NPC_Raw_Data!A:Q, 17) * VLOOKUP(AA325, NPC_Scaling_Values!A:N, 14) * VLOOKUP(AB325, NPC_Scaling_Values!A:N, 14) ,0)</f>
        <v>93</v>
      </c>
      <c r="Q325" s="6">
        <f> VLOOKUP(AA325, NPC_Scaling_Values!A:N, 9) * VLOOKUP(AB325, NPC_Scaling_Values!A:N, 9)</f>
        <v>3.336</v>
      </c>
      <c r="R325" s="1">
        <v>1.0</v>
      </c>
      <c r="S325" s="1">
        <v>-1.0</v>
      </c>
      <c r="T325" s="7" t="b">
        <v>0</v>
      </c>
      <c r="U325" s="7" t="b">
        <v>0</v>
      </c>
      <c r="V325" s="7" t="b">
        <v>0</v>
      </c>
      <c r="Z325" s="1">
        <v>349113.0</v>
      </c>
      <c r="AA325" s="1">
        <v>7014.0</v>
      </c>
      <c r="AB325" s="1">
        <v>7414.0</v>
      </c>
      <c r="AC325" s="8">
        <v>0.0</v>
      </c>
    </row>
    <row r="326">
      <c r="A326" s="1" t="s">
        <v>111</v>
      </c>
      <c r="B326" s="1" t="s">
        <v>97</v>
      </c>
      <c r="C326" s="5">
        <f>ROUND( VLOOKUP(Z326, NPC_Raw_Data!A:D, 4)*VLOOKUP(AA326, NPC_Scaling_Values!A:C, 3)*VLOOKUP(AB326, NPC_Scaling_Values!A:C, 3),0)</f>
        <v>308</v>
      </c>
      <c r="D326" s="5">
        <f>ROUND( VLOOKUP(Z326, NPC_Raw_Data!A:E, 5) * VLOOKUP(AA326, NPC_Scaling_Values!A:D, 4) * VLOOKUP(AB326,NPC_Scaling_Values!A:D, 4) ,0)</f>
        <v>200</v>
      </c>
      <c r="E326" s="5">
        <f>ROUND( VLOOKUP(Z326, NPC_Raw_Data!A:L, 6) * VLOOKUP(AA326, NPC_Scaling_Values!A:N, 5)* VLOOKUP(AB326, NPC_Scaling_Values!A:N, 5) ,0)</f>
        <v>425</v>
      </c>
      <c r="F326" s="5">
        <f>ROUND( VLOOKUP(Z326, NPC_Raw_Data!A:L, 7) * VLOOKUP(AA326, NPC_Scaling_Values!A:N, 6) * VLOOKUP(AB326,NPC_Scaling_Values!A:N, 6) ,0)</f>
        <v>320</v>
      </c>
      <c r="G326" s="5">
        <f>ROUND( VLOOKUP(Z326, NPC_Raw_Data!A:L, 8) * VLOOKUP(AA326, NPC_Scaling_Values!A:N, 7) * VLOOKUP(AB326, NPC_Scaling_Values!A:N, 7),0)</f>
        <v>297</v>
      </c>
      <c r="H326" s="5">
        <f>ROUND( VLOOKUP(Z326, NPC_Raw_Data!A:L, 9) * VLOOKUP(AA326, NPC_Scaling_Values!A:N, 8)* VLOOKUP(AB326, NPC_Scaling_Values!A:N, 8) ,0)</f>
        <v>425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14)* VLOOKUP(AB326, NPC_Scaling_Values!A:N, 14),0)</f>
        <v>241</v>
      </c>
      <c r="P326" s="2">
        <f>ROUND( VLOOKUP(Z326, NPC_Raw_Data!A:Q, 17) * VLOOKUP(AA326, NPC_Scaling_Values!A:N, 14) * VLOOKUP(AB326, NPC_Scaling_Values!A:N, 14) ,0)</f>
        <v>96</v>
      </c>
      <c r="Q326" s="6">
        <f> VLOOKUP(AA326, NPC_Scaling_Values!A:N, 9) * VLOOKUP(AB326, NPC_Scaling_Values!A:N, 9)</f>
        <v>3.425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349114.0</v>
      </c>
      <c r="AA326" s="1">
        <v>7015.0</v>
      </c>
      <c r="AB326" s="1">
        <v>7415.0</v>
      </c>
      <c r="AC326" s="8">
        <v>0.0</v>
      </c>
    </row>
    <row r="327">
      <c r="A327" s="1" t="s">
        <v>112</v>
      </c>
      <c r="B327" s="2" t="s">
        <v>97</v>
      </c>
      <c r="C327" s="5">
        <f>ROUND( VLOOKUP(Z327, NPC_Raw_Data!A:D, 4)*VLOOKUP(AA327, NPC_Scaling_Values!A:C, 3)*VLOOKUP(AB327, NPC_Scaling_Values!A:C, 3),0)</f>
        <v>200</v>
      </c>
      <c r="D327" s="5">
        <f>ROUND( VLOOKUP(Z327, NPC_Raw_Data!A:E, 5) * VLOOKUP(AA327, NPC_Scaling_Values!A:D, 4) * VLOOKUP(AB327,NPC_Scaling_Values!A:D, 4) ,0)</f>
        <v>500</v>
      </c>
      <c r="E327" s="5">
        <f>ROUND( VLOOKUP(Z327, NPC_Raw_Data!A:L, 6) * VLOOKUP(AA327, NPC_Scaling_Values!A:N, 5)* VLOOKUP(AB327, NPC_Scaling_Values!A:N, 5) ,0)</f>
        <v>248</v>
      </c>
      <c r="F327" s="5">
        <f>ROUND( VLOOKUP(Z327, NPC_Raw_Data!A:L, 7) * VLOOKUP(AA327, NPC_Scaling_Values!A:N, 6) * VLOOKUP(AB327,NPC_Scaling_Values!A:N, 6) ,0)</f>
        <v>187</v>
      </c>
      <c r="G327" s="5">
        <f>ROUND( VLOOKUP(Z327, NPC_Raw_Data!A:L, 8) * VLOOKUP(AA327, NPC_Scaling_Values!A:N, 7) * VLOOKUP(AB327, NPC_Scaling_Values!A:N, 7),0)</f>
        <v>173</v>
      </c>
      <c r="H327" s="5">
        <f>ROUND( VLOOKUP(Z327, NPC_Raw_Data!A:L, 9) * VLOOKUP(AA327, NPC_Scaling_Values!A:N, 8)* VLOOKUP(AB327, NPC_Scaling_Values!A:N, 8) ,0)</f>
        <v>248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14)* VLOOKUP(AB327, NPC_Scaling_Values!A:N, 14),0)</f>
        <v>205</v>
      </c>
      <c r="P327" s="2">
        <f>ROUND( VLOOKUP(Z327, NPC_Raw_Data!A:Q, 17) * VLOOKUP(AA327, NPC_Scaling_Values!A:N, 14) * VLOOKUP(AB327, NPC_Scaling_Values!A:N, 14) ,0)</f>
        <v>82</v>
      </c>
      <c r="Q327" s="6">
        <f> VLOOKUP(AA327, NPC_Scaling_Values!A:N, 9) * VLOOKUP(AB327, NPC_Scaling_Values!A:N, 9)</f>
        <v>2.4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349200.0</v>
      </c>
      <c r="AA327" s="1">
        <v>7001.0</v>
      </c>
      <c r="AB327" s="1">
        <v>7401.0</v>
      </c>
      <c r="AC327" s="10">
        <v>7100.0</v>
      </c>
    </row>
    <row r="328">
      <c r="A328" s="1" t="s">
        <v>112</v>
      </c>
      <c r="B328" s="2" t="s">
        <v>97</v>
      </c>
      <c r="C328" s="5">
        <f>ROUND( VLOOKUP(Z328, NPC_Raw_Data!A:D, 4)*VLOOKUP(AA328, NPC_Scaling_Values!A:C, 3)*VLOOKUP(AB328, NPC_Scaling_Values!A:C, 3),0)</f>
        <v>192</v>
      </c>
      <c r="D328" s="5">
        <f>ROUND( VLOOKUP(Z328, NPC_Raw_Data!A:E, 5) * VLOOKUP(AA328, NPC_Scaling_Values!A:D, 4) * VLOOKUP(AB328,NPC_Scaling_Values!A:D, 4) ,0)</f>
        <v>500</v>
      </c>
      <c r="E328" s="5">
        <f>ROUND( VLOOKUP(Z328, NPC_Raw_Data!A:L, 6) * VLOOKUP(AA328, NPC_Scaling_Values!A:N, 5)* VLOOKUP(AB328, NPC_Scaling_Values!A:N, 5) ,0)</f>
        <v>239</v>
      </c>
      <c r="F328" s="5">
        <f>ROUND( VLOOKUP(Z328, NPC_Raw_Data!A:L, 7) * VLOOKUP(AA328, NPC_Scaling_Values!A:N, 6) * VLOOKUP(AB328,NPC_Scaling_Values!A:N, 6) ,0)</f>
        <v>180</v>
      </c>
      <c r="G328" s="5">
        <f>ROUND( VLOOKUP(Z328, NPC_Raw_Data!A:L, 8) * VLOOKUP(AA328, NPC_Scaling_Values!A:N, 7) * VLOOKUP(AB328, NPC_Scaling_Values!A:N, 7),0)</f>
        <v>167</v>
      </c>
      <c r="H328" s="5">
        <f>ROUND( VLOOKUP(Z328, NPC_Raw_Data!A:L, 9) * VLOOKUP(AA328, NPC_Scaling_Values!A:N, 8)* VLOOKUP(AB328, NPC_Scaling_Values!A:N, 8) ,0)</f>
        <v>239</v>
      </c>
      <c r="I328" s="5">
        <v>0.0</v>
      </c>
      <c r="J328" s="5">
        <v>0.0</v>
      </c>
      <c r="K328" s="5">
        <v>0.0</v>
      </c>
      <c r="L328" s="5">
        <f>ROUND( VLOOKUP(Z328, NPC_Raw_Data!A:O, 13),0)</f>
        <v>135</v>
      </c>
      <c r="M328" s="5">
        <f>ROUND( VLOOKUP(Z328, NPC_Raw_Data!A:O, 14),0)</f>
        <v>135</v>
      </c>
      <c r="N328" s="5">
        <f>ROUND( VLOOKUP(Z328, NPC_Raw_Data!A:O, 15),0)</f>
        <v>999</v>
      </c>
      <c r="O328" s="5">
        <f>ROUND( VLOOKUP(Z328, NPC_Raw_Data!A:Q, 16) * VLOOKUP(AA328, NPC_Scaling_Values!A:N, 14)* VLOOKUP(AB328, NPC_Scaling_Values!A:N, 14),0)</f>
        <v>203</v>
      </c>
      <c r="P328" s="2">
        <f>ROUND( VLOOKUP(Z328, NPC_Raw_Data!A:Q, 17) * VLOOKUP(AA328, NPC_Scaling_Values!A:N, 14) * VLOOKUP(AB328, NPC_Scaling_Values!A:N, 14) ,0)</f>
        <v>81</v>
      </c>
      <c r="Q328" s="6">
        <f> VLOOKUP(AA328, NPC_Scaling_Values!A:N, 9) * VLOOKUP(AB328, NPC_Scaling_Values!A:N, 9)</f>
        <v>2.59875</v>
      </c>
      <c r="R328" s="1">
        <v>1.0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349201.0</v>
      </c>
      <c r="AA328" s="1">
        <v>7002.0</v>
      </c>
      <c r="AB328" s="1">
        <v>7402.0</v>
      </c>
      <c r="AC328" s="10">
        <v>7100.0</v>
      </c>
    </row>
    <row r="329">
      <c r="A329" s="1" t="s">
        <v>112</v>
      </c>
      <c r="B329" s="2" t="s">
        <v>97</v>
      </c>
      <c r="C329" s="5">
        <f>ROUND( VLOOKUP(Z329, NPC_Raw_Data!A:D, 4)*VLOOKUP(AA329, NPC_Scaling_Values!A:C, 3)*VLOOKUP(AB329, NPC_Scaling_Values!A:C, 3),0)</f>
        <v>222</v>
      </c>
      <c r="D329" s="5">
        <f>ROUND( VLOOKUP(Z329, NPC_Raw_Data!A:E, 5) * VLOOKUP(AA329, NPC_Scaling_Values!A:D, 4) * VLOOKUP(AB329,NPC_Scaling_Values!A:D, 4) ,0)</f>
        <v>500</v>
      </c>
      <c r="E329" s="5">
        <f>ROUND( VLOOKUP(Z329, NPC_Raw_Data!A:L, 6) * VLOOKUP(AA329, NPC_Scaling_Values!A:N, 5)* VLOOKUP(AB329, NPC_Scaling_Values!A:N, 5) ,0)</f>
        <v>293</v>
      </c>
      <c r="F329" s="5">
        <f>ROUND( VLOOKUP(Z329, NPC_Raw_Data!A:L, 7) * VLOOKUP(AA329, NPC_Scaling_Values!A:N, 6) * VLOOKUP(AB329,NPC_Scaling_Values!A:N, 6) ,0)</f>
        <v>221</v>
      </c>
      <c r="G329" s="5">
        <f>ROUND( VLOOKUP(Z329, NPC_Raw_Data!A:L, 8) * VLOOKUP(AA329, NPC_Scaling_Values!A:N, 7) * VLOOKUP(AB329, NPC_Scaling_Values!A:N, 7),0)</f>
        <v>205</v>
      </c>
      <c r="H329" s="5">
        <f>ROUND( VLOOKUP(Z329, NPC_Raw_Data!A:L, 9) * VLOOKUP(AA329, NPC_Scaling_Values!A:N, 8)* VLOOKUP(AB329, NPC_Scaling_Values!A:N, 8) ,0)</f>
        <v>293</v>
      </c>
      <c r="I329" s="5">
        <v>0.0</v>
      </c>
      <c r="J329" s="5">
        <v>0.0</v>
      </c>
      <c r="K329" s="5">
        <v>0.0</v>
      </c>
      <c r="L329" s="5">
        <f>ROUND( VLOOKUP(Z329, NPC_Raw_Data!A:O, 13),0)</f>
        <v>135</v>
      </c>
      <c r="M329" s="5">
        <f>ROUND( VLOOKUP(Z329, NPC_Raw_Data!A:O, 14),0)</f>
        <v>135</v>
      </c>
      <c r="N329" s="5">
        <f>ROUND( VLOOKUP(Z329, NPC_Raw_Data!A:O, 15),0)</f>
        <v>999</v>
      </c>
      <c r="O329" s="5">
        <f>ROUND( VLOOKUP(Z329, NPC_Raw_Data!A:Q, 16) * VLOOKUP(AA329, NPC_Scaling_Values!A:N, 14)* VLOOKUP(AB329, NPC_Scaling_Values!A:N, 14),0)</f>
        <v>201</v>
      </c>
      <c r="P329" s="2">
        <f>ROUND( VLOOKUP(Z329, NPC_Raw_Data!A:Q, 17) * VLOOKUP(AA329, NPC_Scaling_Values!A:N, 14) * VLOOKUP(AB329, NPC_Scaling_Values!A:N, 14) ,0)</f>
        <v>81</v>
      </c>
      <c r="Q329" s="6">
        <f> VLOOKUP(AA329, NPC_Scaling_Values!A:N, 9) * VLOOKUP(AB329, NPC_Scaling_Values!A:N, 9)</f>
        <v>2.7875</v>
      </c>
      <c r="R329" s="1">
        <v>1.0</v>
      </c>
      <c r="S329" s="1">
        <v>-1.0</v>
      </c>
      <c r="T329" s="7" t="b">
        <v>0</v>
      </c>
      <c r="U329" s="7" t="b">
        <v>0</v>
      </c>
      <c r="V329" s="7" t="b">
        <v>0</v>
      </c>
      <c r="Z329" s="1">
        <v>349202.0</v>
      </c>
      <c r="AA329" s="1">
        <v>7003.0</v>
      </c>
      <c r="AB329" s="1">
        <v>7403.0</v>
      </c>
      <c r="AC329" s="10">
        <v>7100.0</v>
      </c>
    </row>
    <row r="330">
      <c r="A330" s="1" t="s">
        <v>112</v>
      </c>
      <c r="B330" s="2" t="s">
        <v>97</v>
      </c>
      <c r="C330" s="5">
        <f>ROUND( VLOOKUP(Z330, NPC_Raw_Data!A:D, 4)*VLOOKUP(AA330, NPC_Scaling_Values!A:C, 3)*VLOOKUP(AB330, NPC_Scaling_Values!A:C, 3),0)</f>
        <v>253</v>
      </c>
      <c r="D330" s="5">
        <f>ROUND( VLOOKUP(Z330, NPC_Raw_Data!A:E, 5) * VLOOKUP(AA330, NPC_Scaling_Values!A:D, 4) * VLOOKUP(AB330,NPC_Scaling_Values!A:D, 4) ,0)</f>
        <v>500</v>
      </c>
      <c r="E330" s="5">
        <f>ROUND( VLOOKUP(Z330, NPC_Raw_Data!A:L, 6) * VLOOKUP(AA330, NPC_Scaling_Values!A:N, 5)* VLOOKUP(AB330, NPC_Scaling_Values!A:N, 5) ,0)</f>
        <v>375</v>
      </c>
      <c r="F330" s="5">
        <f>ROUND( VLOOKUP(Z330, NPC_Raw_Data!A:L, 7) * VLOOKUP(AA330, NPC_Scaling_Values!A:N, 6) * VLOOKUP(AB330,NPC_Scaling_Values!A:N, 6) ,0)</f>
        <v>283</v>
      </c>
      <c r="G330" s="5">
        <f>ROUND( VLOOKUP(Z330, NPC_Raw_Data!A:L, 8) * VLOOKUP(AA330, NPC_Scaling_Values!A:N, 7) * VLOOKUP(AB330, NPC_Scaling_Values!A:N, 7),0)</f>
        <v>262</v>
      </c>
      <c r="H330" s="5">
        <f>ROUND( VLOOKUP(Z330, NPC_Raw_Data!A:L, 9) * VLOOKUP(AA330, NPC_Scaling_Values!A:N, 8)* VLOOKUP(AB330, NPC_Scaling_Values!A:N, 8) ,0)</f>
        <v>375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14)* VLOOKUP(AB330, NPC_Scaling_Values!A:N, 14),0)</f>
        <v>205</v>
      </c>
      <c r="P330" s="2">
        <f>ROUND( VLOOKUP(Z330, NPC_Raw_Data!A:Q, 17) * VLOOKUP(AA330, NPC_Scaling_Values!A:N, 14) * VLOOKUP(AB330, NPC_Scaling_Values!A:N, 14) ,0)</f>
        <v>82</v>
      </c>
      <c r="Q330" s="6">
        <f> VLOOKUP(AA330, NPC_Scaling_Values!A:N, 9) * VLOOKUP(AB330, NPC_Scaling_Values!A:N, 9)</f>
        <v>2.98375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349203.0</v>
      </c>
      <c r="AA330" s="1">
        <v>7004.0</v>
      </c>
      <c r="AB330" s="1">
        <v>7404.0</v>
      </c>
      <c r="AC330" s="10">
        <v>7100.0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3)*VLOOKUP(AB331, NPC_Scaling_Values!A:C, 3),0)</f>
        <v>254</v>
      </c>
      <c r="D331" s="5">
        <f>ROUND( VLOOKUP(Z331, NPC_Raw_Data!A:E, 5) * VLOOKUP(AA331, NPC_Scaling_Values!A:D, 4) * VLOOKUP(AB331,NPC_Scaling_Values!A:D, 4) ,0)</f>
        <v>400</v>
      </c>
      <c r="E331" s="5">
        <f>ROUND( VLOOKUP(Z331, NPC_Raw_Data!A:L, 6) * VLOOKUP(AA331, NPC_Scaling_Values!A:N, 5)* VLOOKUP(AB331, NPC_Scaling_Values!A:N, 5) ,0)</f>
        <v>378</v>
      </c>
      <c r="F331" s="5">
        <f>ROUND( VLOOKUP(Z331, NPC_Raw_Data!A:L, 7) * VLOOKUP(AA331, NPC_Scaling_Values!A:N, 6) * VLOOKUP(AB331,NPC_Scaling_Values!A:N, 6) ,0)</f>
        <v>285</v>
      </c>
      <c r="G331" s="5">
        <f>ROUND( VLOOKUP(Z331, NPC_Raw_Data!A:L, 8) * VLOOKUP(AA331, NPC_Scaling_Values!A:N, 7) * VLOOKUP(AB331, NPC_Scaling_Values!A:N, 7),0)</f>
        <v>264</v>
      </c>
      <c r="H331" s="5">
        <f>ROUND( VLOOKUP(Z331, NPC_Raw_Data!A:L, 9) * VLOOKUP(AA331, NPC_Scaling_Values!A:N, 8)* VLOOKUP(AB331, NPC_Scaling_Values!A:N, 8) ,0)</f>
        <v>378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14)* VLOOKUP(AB331, NPC_Scaling_Values!A:N, 14),0)</f>
        <v>202</v>
      </c>
      <c r="P331" s="2">
        <f>ROUND( VLOOKUP(Z331, NPC_Raw_Data!A:Q, 17) * VLOOKUP(AA331, NPC_Scaling_Values!A:N, 14) * VLOOKUP(AB331, NPC_Scaling_Values!A:N, 14) ,0)</f>
        <v>81</v>
      </c>
      <c r="Q331" s="6">
        <f> VLOOKUP(AA331, NPC_Scaling_Values!A:N, 9) * VLOOKUP(AB331, NPC_Scaling_Values!A:N, 9)</f>
        <v>3.06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349204.0</v>
      </c>
      <c r="AA331" s="1">
        <v>7005.0</v>
      </c>
      <c r="AB331" s="1">
        <v>7405.0</v>
      </c>
      <c r="AC331" s="10">
        <v>7100.0</v>
      </c>
    </row>
    <row r="332">
      <c r="A332" s="1" t="s">
        <v>112</v>
      </c>
      <c r="B332" s="2" t="s">
        <v>97</v>
      </c>
      <c r="C332" s="5">
        <f>ROUND( VLOOKUP(Z332, NPC_Raw_Data!A:D, 4)*VLOOKUP(AA332, NPC_Scaling_Values!A:C, 3)*VLOOKUP(AB332, NPC_Scaling_Values!A:C, 3),0)</f>
        <v>259</v>
      </c>
      <c r="D332" s="5">
        <f>ROUND( VLOOKUP(Z332, NPC_Raw_Data!A:E, 5) * VLOOKUP(AA332, NPC_Scaling_Values!A:D, 4) * VLOOKUP(AB332,NPC_Scaling_Values!A:D, 4) ,0)</f>
        <v>400</v>
      </c>
      <c r="E332" s="5">
        <f>ROUND( VLOOKUP(Z332, NPC_Raw_Data!A:L, 6) * VLOOKUP(AA332, NPC_Scaling_Values!A:N, 5)* VLOOKUP(AB332, NPC_Scaling_Values!A:N, 5) ,0)</f>
        <v>389</v>
      </c>
      <c r="F332" s="5">
        <f>ROUND( VLOOKUP(Z332, NPC_Raw_Data!A:L, 7) * VLOOKUP(AA332, NPC_Scaling_Values!A:N, 6) * VLOOKUP(AB332,NPC_Scaling_Values!A:N, 6) ,0)</f>
        <v>293</v>
      </c>
      <c r="G332" s="5">
        <f>ROUND( VLOOKUP(Z332, NPC_Raw_Data!A:L, 8) * VLOOKUP(AA332, NPC_Scaling_Values!A:N, 7) * VLOOKUP(AB332, NPC_Scaling_Values!A:N, 7),0)</f>
        <v>272</v>
      </c>
      <c r="H332" s="5">
        <f>ROUND( VLOOKUP(Z332, NPC_Raw_Data!A:L, 9) * VLOOKUP(AA332, NPC_Scaling_Values!A:N, 8)* VLOOKUP(AB332, NPC_Scaling_Values!A:N, 8) ,0)</f>
        <v>389</v>
      </c>
      <c r="I332" s="5">
        <v>0.0</v>
      </c>
      <c r="J332" s="5">
        <v>0.0</v>
      </c>
      <c r="K332" s="5">
        <v>0.0</v>
      </c>
      <c r="L332" s="5">
        <f>ROUND( VLOOKUP(Z332, NPC_Raw_Data!A:O, 13),0)</f>
        <v>135</v>
      </c>
      <c r="M332" s="5">
        <f>ROUND( VLOOKUP(Z332, NPC_Raw_Data!A:O, 14),0)</f>
        <v>135</v>
      </c>
      <c r="N332" s="5">
        <f>ROUND( VLOOKUP(Z332, NPC_Raw_Data!A:O, 15),0)</f>
        <v>999</v>
      </c>
      <c r="O332" s="5">
        <f>ROUND( VLOOKUP(Z332, NPC_Raw_Data!A:Q, 16) * VLOOKUP(AA332, NPC_Scaling_Values!A:N, 14)* VLOOKUP(AB332, NPC_Scaling_Values!A:N, 14),0)</f>
        <v>203</v>
      </c>
      <c r="P332" s="2">
        <f>ROUND( VLOOKUP(Z332, NPC_Raw_Data!A:Q, 17) * VLOOKUP(AA332, NPC_Scaling_Values!A:N, 14) * VLOOKUP(AB332, NPC_Scaling_Values!A:N, 14) ,0)</f>
        <v>81</v>
      </c>
      <c r="Q332" s="6">
        <f> VLOOKUP(AA332, NPC_Scaling_Values!A:N, 9) * VLOOKUP(AB332, NPC_Scaling_Values!A:N, 9)</f>
        <v>3.104</v>
      </c>
      <c r="R332" s="1">
        <v>1.0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349205.0</v>
      </c>
      <c r="AA332" s="1">
        <v>7006.0</v>
      </c>
      <c r="AB332" s="1">
        <v>7406.0</v>
      </c>
      <c r="AC332" s="10">
        <v>7100.0</v>
      </c>
    </row>
    <row r="333">
      <c r="A333" s="1" t="s">
        <v>112</v>
      </c>
      <c r="B333" s="2" t="s">
        <v>97</v>
      </c>
      <c r="C333" s="5">
        <f>ROUND( VLOOKUP(Z333, NPC_Raw_Data!A:D, 4)*VLOOKUP(AA333, NPC_Scaling_Values!A:C, 3)*VLOOKUP(AB333, NPC_Scaling_Values!A:C, 3),0)</f>
        <v>255</v>
      </c>
      <c r="D333" s="5">
        <f>ROUND( VLOOKUP(Z333, NPC_Raw_Data!A:E, 5) * VLOOKUP(AA333, NPC_Scaling_Values!A:D, 4) * VLOOKUP(AB333,NPC_Scaling_Values!A:D, 4) ,0)</f>
        <v>400</v>
      </c>
      <c r="E333" s="5">
        <f>ROUND( VLOOKUP(Z333, NPC_Raw_Data!A:L, 6) * VLOOKUP(AA333, NPC_Scaling_Values!A:N, 5)* VLOOKUP(AB333, NPC_Scaling_Values!A:N, 5) ,0)</f>
        <v>385</v>
      </c>
      <c r="F333" s="5">
        <f>ROUND( VLOOKUP(Z333, NPC_Raw_Data!A:L, 7) * VLOOKUP(AA333, NPC_Scaling_Values!A:N, 6) * VLOOKUP(AB333,NPC_Scaling_Values!A:N, 6) ,0)</f>
        <v>290</v>
      </c>
      <c r="G333" s="5">
        <f>ROUND( VLOOKUP(Z333, NPC_Raw_Data!A:L, 8) * VLOOKUP(AA333, NPC_Scaling_Values!A:N, 7) * VLOOKUP(AB333, NPC_Scaling_Values!A:N, 7),0)</f>
        <v>269</v>
      </c>
      <c r="H333" s="5">
        <f>ROUND( VLOOKUP(Z333, NPC_Raw_Data!A:L, 9) * VLOOKUP(AA333, NPC_Scaling_Values!A:N, 8)* VLOOKUP(AB333, NPC_Scaling_Values!A:N, 8) ,0)</f>
        <v>385</v>
      </c>
      <c r="I333" s="5">
        <v>0.0</v>
      </c>
      <c r="J333" s="5">
        <v>0.0</v>
      </c>
      <c r="K333" s="5">
        <v>0.0</v>
      </c>
      <c r="L333" s="5">
        <f>ROUND( VLOOKUP(Z333, NPC_Raw_Data!A:O, 13),0)</f>
        <v>135</v>
      </c>
      <c r="M333" s="5">
        <f>ROUND( VLOOKUP(Z333, NPC_Raw_Data!A:O, 14),0)</f>
        <v>135</v>
      </c>
      <c r="N333" s="5">
        <f>ROUND( VLOOKUP(Z333, NPC_Raw_Data!A:O, 15),0)</f>
        <v>999</v>
      </c>
      <c r="O333" s="5">
        <f>ROUND( VLOOKUP(Z333, NPC_Raw_Data!A:Q, 16) * VLOOKUP(AA333, NPC_Scaling_Values!A:N, 14)* VLOOKUP(AB333, NPC_Scaling_Values!A:N, 14),0)</f>
        <v>200</v>
      </c>
      <c r="P333" s="2">
        <f>ROUND( VLOOKUP(Z333, NPC_Raw_Data!A:Q, 17) * VLOOKUP(AA333, NPC_Scaling_Values!A:N, 14) * VLOOKUP(AB333, NPC_Scaling_Values!A:N, 14) ,0)</f>
        <v>80</v>
      </c>
      <c r="Q333" s="6">
        <f> VLOOKUP(AA333, NPC_Scaling_Values!A:N, 9) * VLOOKUP(AB333, NPC_Scaling_Values!A:N, 9)</f>
        <v>3.06</v>
      </c>
      <c r="R333" s="1">
        <v>1.0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349206.0</v>
      </c>
      <c r="AA333" s="1">
        <v>7007.0</v>
      </c>
      <c r="AB333" s="1">
        <v>7407.0</v>
      </c>
      <c r="AC333" s="10">
        <v>7100.0</v>
      </c>
    </row>
    <row r="334">
      <c r="A334" s="1" t="s">
        <v>112</v>
      </c>
      <c r="B334" s="2" t="s">
        <v>97</v>
      </c>
      <c r="C334" s="5">
        <f>ROUND( VLOOKUP(Z334, NPC_Raw_Data!A:D, 4)*VLOOKUP(AA334, NPC_Scaling_Values!A:C, 3)*VLOOKUP(AB334, NPC_Scaling_Values!A:C, 3),0)</f>
        <v>256</v>
      </c>
      <c r="D334" s="5">
        <f>ROUND( VLOOKUP(Z334, NPC_Raw_Data!A:E, 5) * VLOOKUP(AA334, NPC_Scaling_Values!A:D, 4) * VLOOKUP(AB334,NPC_Scaling_Values!A:D, 4) ,0)</f>
        <v>300</v>
      </c>
      <c r="E334" s="5">
        <f>ROUND( VLOOKUP(Z334, NPC_Raw_Data!A:L, 6) * VLOOKUP(AA334, NPC_Scaling_Values!A:N, 5)* VLOOKUP(AB334, NPC_Scaling_Values!A:N, 5) ,0)</f>
        <v>389</v>
      </c>
      <c r="F334" s="5">
        <f>ROUND( VLOOKUP(Z334, NPC_Raw_Data!A:L, 7) * VLOOKUP(AA334, NPC_Scaling_Values!A:N, 6) * VLOOKUP(AB334,NPC_Scaling_Values!A:N, 6) ,0)</f>
        <v>293</v>
      </c>
      <c r="G334" s="5">
        <f>ROUND( VLOOKUP(Z334, NPC_Raw_Data!A:L, 8) * VLOOKUP(AA334, NPC_Scaling_Values!A:N, 7) * VLOOKUP(AB334, NPC_Scaling_Values!A:N, 7),0)</f>
        <v>272</v>
      </c>
      <c r="H334" s="5">
        <f>ROUND( VLOOKUP(Z334, NPC_Raw_Data!A:L, 9) * VLOOKUP(AA334, NPC_Scaling_Values!A:N, 8)* VLOOKUP(AB334, NPC_Scaling_Values!A:N, 8) ,0)</f>
        <v>389</v>
      </c>
      <c r="I334" s="5">
        <v>0.0</v>
      </c>
      <c r="J334" s="5">
        <v>0.0</v>
      </c>
      <c r="K334" s="5">
        <v>0.0</v>
      </c>
      <c r="L334" s="5">
        <f>ROUND( VLOOKUP(Z334, NPC_Raw_Data!A:O, 13),0)</f>
        <v>135</v>
      </c>
      <c r="M334" s="5">
        <f>ROUND( VLOOKUP(Z334, NPC_Raw_Data!A:O, 14),0)</f>
        <v>135</v>
      </c>
      <c r="N334" s="5">
        <f>ROUND( VLOOKUP(Z334, NPC_Raw_Data!A:O, 15),0)</f>
        <v>999</v>
      </c>
      <c r="O334" s="5">
        <f>ROUND( VLOOKUP(Z334, NPC_Raw_Data!A:Q, 16) * VLOOKUP(AA334, NPC_Scaling_Values!A:N, 14)* VLOOKUP(AB334, NPC_Scaling_Values!A:N, 14),0)</f>
        <v>200</v>
      </c>
      <c r="P334" s="2">
        <f>ROUND( VLOOKUP(Z334, NPC_Raw_Data!A:Q, 17) * VLOOKUP(AA334, NPC_Scaling_Values!A:N, 14) * VLOOKUP(AB334, NPC_Scaling_Values!A:N, 14) ,0)</f>
        <v>80</v>
      </c>
      <c r="Q334" s="6">
        <f> VLOOKUP(AA334, NPC_Scaling_Values!A:N, 9) * VLOOKUP(AB334, NPC_Scaling_Values!A:N, 9)</f>
        <v>3.06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0</v>
      </c>
      <c r="Z334" s="1">
        <v>349207.0</v>
      </c>
      <c r="AA334" s="1">
        <v>7008.0</v>
      </c>
      <c r="AB334" s="1">
        <v>7408.0</v>
      </c>
      <c r="AC334" s="10">
        <v>7100.0</v>
      </c>
    </row>
    <row r="335">
      <c r="A335" s="1" t="s">
        <v>112</v>
      </c>
      <c r="B335" s="2" t="s">
        <v>97</v>
      </c>
      <c r="C335" s="5">
        <f>ROUND( VLOOKUP(Z335, NPC_Raw_Data!A:D, 4)*VLOOKUP(AA335, NPC_Scaling_Values!A:C, 3)*VLOOKUP(AB335, NPC_Scaling_Values!A:C, 3),0)</f>
        <v>271</v>
      </c>
      <c r="D335" s="5">
        <f>ROUND( VLOOKUP(Z335, NPC_Raw_Data!A:E, 5) * VLOOKUP(AA335, NPC_Scaling_Values!A:D, 4) * VLOOKUP(AB335,NPC_Scaling_Values!A:D, 4) ,0)</f>
        <v>300</v>
      </c>
      <c r="E335" s="5">
        <f>ROUND( VLOOKUP(Z335, NPC_Raw_Data!A:L, 6) * VLOOKUP(AA335, NPC_Scaling_Values!A:N, 5)* VLOOKUP(AB335, NPC_Scaling_Values!A:N, 5) ,0)</f>
        <v>391</v>
      </c>
      <c r="F335" s="5">
        <f>ROUND( VLOOKUP(Z335, NPC_Raw_Data!A:L, 7) * VLOOKUP(AA335, NPC_Scaling_Values!A:N, 6) * VLOOKUP(AB335,NPC_Scaling_Values!A:N, 6) ,0)</f>
        <v>295</v>
      </c>
      <c r="G335" s="5">
        <f>ROUND( VLOOKUP(Z335, NPC_Raw_Data!A:L, 8) * VLOOKUP(AA335, NPC_Scaling_Values!A:N, 7) * VLOOKUP(AB335, NPC_Scaling_Values!A:N, 7),0)</f>
        <v>273</v>
      </c>
      <c r="H335" s="5">
        <f>ROUND( VLOOKUP(Z335, NPC_Raw_Data!A:L, 9) * VLOOKUP(AA335, NPC_Scaling_Values!A:N, 8)* VLOOKUP(AB335, NPC_Scaling_Values!A:N, 8) ,0)</f>
        <v>391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14),0)</f>
        <v>203</v>
      </c>
      <c r="P335" s="2">
        <f>ROUND( VLOOKUP(Z335, NPC_Raw_Data!A:Q, 17) * VLOOKUP(AA335, NPC_Scaling_Values!A:N, 14) * VLOOKUP(AB335, NPC_Scaling_Values!A:N, 14) ,0)</f>
        <v>81</v>
      </c>
      <c r="Q335" s="6">
        <f> VLOOKUP(AA335, NPC_Scaling_Values!A:N, 9) * VLOOKUP(AB335, NPC_Scaling_Values!A:N, 9)</f>
        <v>3.078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349208.0</v>
      </c>
      <c r="AA335" s="1">
        <v>7009.0</v>
      </c>
      <c r="AB335" s="1">
        <v>7409.0</v>
      </c>
      <c r="AC335" s="10">
        <v>7100.0</v>
      </c>
    </row>
    <row r="336">
      <c r="A336" s="1" t="s">
        <v>112</v>
      </c>
      <c r="B336" s="2" t="s">
        <v>97</v>
      </c>
      <c r="C336" s="5">
        <f>ROUND( VLOOKUP(Z336, NPC_Raw_Data!A:D, 4)*VLOOKUP(AA336, NPC_Scaling_Values!A:C, 3)*VLOOKUP(AB336, NPC_Scaling_Values!A:C, 3),0)</f>
        <v>272</v>
      </c>
      <c r="D336" s="5">
        <f>ROUND( VLOOKUP(Z336, NPC_Raw_Data!A:E, 5) * VLOOKUP(AA336, NPC_Scaling_Values!A:D, 4) * VLOOKUP(AB336,NPC_Scaling_Values!A:D, 4) ,0)</f>
        <v>300</v>
      </c>
      <c r="E336" s="5">
        <f>ROUND( VLOOKUP(Z336, NPC_Raw_Data!A:L, 6) * VLOOKUP(AA336, NPC_Scaling_Values!A:N, 5)* VLOOKUP(AB336, NPC_Scaling_Values!A:N, 5) ,0)</f>
        <v>395</v>
      </c>
      <c r="F336" s="5">
        <f>ROUND( VLOOKUP(Z336, NPC_Raw_Data!A:L, 7) * VLOOKUP(AA336, NPC_Scaling_Values!A:N, 6) * VLOOKUP(AB336,NPC_Scaling_Values!A:N, 6) ,0)</f>
        <v>298</v>
      </c>
      <c r="G336" s="5">
        <f>ROUND( VLOOKUP(Z336, NPC_Raw_Data!A:L, 8) * VLOOKUP(AA336, NPC_Scaling_Values!A:N, 7) * VLOOKUP(AB336, NPC_Scaling_Values!A:N, 7),0)</f>
        <v>276</v>
      </c>
      <c r="H336" s="5">
        <f>ROUND( VLOOKUP(Z336, NPC_Raw_Data!A:L, 9) * VLOOKUP(AA336, NPC_Scaling_Values!A:N, 8)* VLOOKUP(AB336, NPC_Scaling_Values!A:N, 8) ,0)</f>
        <v>395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14),0)</f>
        <v>205</v>
      </c>
      <c r="P336" s="2">
        <f>ROUND( VLOOKUP(Z336, NPC_Raw_Data!A:Q, 17) * VLOOKUP(AA336, NPC_Scaling_Values!A:N, 14) * VLOOKUP(AB336, NPC_Scaling_Values!A:N, 14) ,0)</f>
        <v>82</v>
      </c>
      <c r="Q336" s="6">
        <f> VLOOKUP(AA336, NPC_Scaling_Values!A:N, 9) * VLOOKUP(AB336, NPC_Scaling_Values!A:N, 9)</f>
        <v>3.12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349209.0</v>
      </c>
      <c r="AA336" s="1">
        <v>7010.0</v>
      </c>
      <c r="AB336" s="1">
        <v>7410.0</v>
      </c>
      <c r="AC336" s="10">
        <v>7100.0</v>
      </c>
    </row>
    <row r="337">
      <c r="A337" s="1" t="s">
        <v>112</v>
      </c>
      <c r="B337" s="2" t="s">
        <v>97</v>
      </c>
      <c r="C337" s="5">
        <f>ROUND( VLOOKUP(Z337, NPC_Raw_Data!A:D, 4)*VLOOKUP(AA337, NPC_Scaling_Values!A:C, 3)*VLOOKUP(AB337, NPC_Scaling_Values!A:C, 3),0)</f>
        <v>275</v>
      </c>
      <c r="D337" s="5">
        <f>ROUND( VLOOKUP(Z337, NPC_Raw_Data!A:E, 5) * VLOOKUP(AA337, NPC_Scaling_Values!A:D, 4) * VLOOKUP(AB337,NPC_Scaling_Values!A:D, 4) ,0)</f>
        <v>300</v>
      </c>
      <c r="E337" s="5">
        <f>ROUND( VLOOKUP(Z337, NPC_Raw_Data!A:L, 6) * VLOOKUP(AA337, NPC_Scaling_Values!A:N, 5)* VLOOKUP(AB337, NPC_Scaling_Values!A:N, 5) ,0)</f>
        <v>406</v>
      </c>
      <c r="F337" s="5">
        <f>ROUND( VLOOKUP(Z337, NPC_Raw_Data!A:L, 7) * VLOOKUP(AA337, NPC_Scaling_Values!A:N, 6) * VLOOKUP(AB337,NPC_Scaling_Values!A:N, 6) ,0)</f>
        <v>306</v>
      </c>
      <c r="G337" s="5">
        <f>ROUND( VLOOKUP(Z337, NPC_Raw_Data!A:L, 8) * VLOOKUP(AA337, NPC_Scaling_Values!A:N, 7) * VLOOKUP(AB337, NPC_Scaling_Values!A:N, 7),0)</f>
        <v>284</v>
      </c>
      <c r="H337" s="5">
        <f>ROUND( VLOOKUP(Z337, NPC_Raw_Data!A:L, 9) * VLOOKUP(AA337, NPC_Scaling_Values!A:N, 8)* VLOOKUP(AB337, NPC_Scaling_Values!A:N, 8) ,0)</f>
        <v>406</v>
      </c>
      <c r="I337" s="5">
        <v>0.0</v>
      </c>
      <c r="J337" s="5">
        <v>0.0</v>
      </c>
      <c r="K337" s="5">
        <v>0.0</v>
      </c>
      <c r="L337" s="5">
        <f>ROUND( VLOOKUP(Z337, NPC_Raw_Data!A:O, 13),0)</f>
        <v>135</v>
      </c>
      <c r="M337" s="5">
        <f>ROUND( VLOOKUP(Z337, NPC_Raw_Data!A:O, 14),0)</f>
        <v>135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14),0)</f>
        <v>212</v>
      </c>
      <c r="P337" s="2">
        <f>ROUND( VLOOKUP(Z337, NPC_Raw_Data!A:Q, 17) * VLOOKUP(AA337, NPC_Scaling_Values!A:N, 14) * VLOOKUP(AB337, NPC_Scaling_Values!A:N, 14) ,0)</f>
        <v>85</v>
      </c>
      <c r="Q337" s="6">
        <f> VLOOKUP(AA337, NPC_Scaling_Values!A:N, 9) * VLOOKUP(AB337, NPC_Scaling_Values!A:N, 9)</f>
        <v>3.171</v>
      </c>
      <c r="R337" s="1">
        <v>1.0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349210.0</v>
      </c>
      <c r="AA337" s="1">
        <v>7011.0</v>
      </c>
      <c r="AB337" s="1">
        <v>7411.0</v>
      </c>
      <c r="AC337" s="10">
        <v>7100.0</v>
      </c>
    </row>
    <row r="338">
      <c r="A338" s="1" t="s">
        <v>112</v>
      </c>
      <c r="B338" s="2" t="s">
        <v>97</v>
      </c>
      <c r="C338" s="5">
        <f>ROUND( VLOOKUP(Z338, NPC_Raw_Data!A:D, 4)*VLOOKUP(AA338, NPC_Scaling_Values!A:C, 3)*VLOOKUP(AB338, NPC_Scaling_Values!A:C, 3),0)</f>
        <v>279</v>
      </c>
      <c r="D338" s="5">
        <f>ROUND( VLOOKUP(Z338, NPC_Raw_Data!A:E, 5) * VLOOKUP(AA338, NPC_Scaling_Values!A:D, 4) * VLOOKUP(AB338,NPC_Scaling_Values!A:D, 4) ,0)</f>
        <v>200</v>
      </c>
      <c r="E338" s="5">
        <f>ROUND( VLOOKUP(Z338, NPC_Raw_Data!A:L, 6) * VLOOKUP(AA338, NPC_Scaling_Values!A:N, 5)* VLOOKUP(AB338, NPC_Scaling_Values!A:N, 5) ,0)</f>
        <v>415</v>
      </c>
      <c r="F338" s="5">
        <f>ROUND( VLOOKUP(Z338, NPC_Raw_Data!A:L, 7) * VLOOKUP(AA338, NPC_Scaling_Values!A:N, 6) * VLOOKUP(AB338,NPC_Scaling_Values!A:N, 6) ,0)</f>
        <v>312</v>
      </c>
      <c r="G338" s="5">
        <f>ROUND( VLOOKUP(Z338, NPC_Raw_Data!A:L, 8) * VLOOKUP(AA338, NPC_Scaling_Values!A:N, 7) * VLOOKUP(AB338, NPC_Scaling_Values!A:N, 7),0)</f>
        <v>290</v>
      </c>
      <c r="H338" s="5">
        <f>ROUND( VLOOKUP(Z338, NPC_Raw_Data!A:L, 9) * VLOOKUP(AA338, NPC_Scaling_Values!A:N, 8)* VLOOKUP(AB338, NPC_Scaling_Values!A:N, 8) ,0)</f>
        <v>415</v>
      </c>
      <c r="I338" s="5">
        <v>0.0</v>
      </c>
      <c r="J338" s="5">
        <v>0.0</v>
      </c>
      <c r="K338" s="5">
        <v>0.0</v>
      </c>
      <c r="L338" s="5">
        <f>ROUND( VLOOKUP(Z338, NPC_Raw_Data!A:O, 13),0)</f>
        <v>135</v>
      </c>
      <c r="M338" s="5">
        <f>ROUND( VLOOKUP(Z338, NPC_Raw_Data!A:O, 14),0)</f>
        <v>135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14),0)</f>
        <v>218</v>
      </c>
      <c r="P338" s="2">
        <f>ROUND( VLOOKUP(Z338, NPC_Raw_Data!A:Q, 17) * VLOOKUP(AA338, NPC_Scaling_Values!A:N, 14) * VLOOKUP(AB338, NPC_Scaling_Values!A:N, 14) ,0)</f>
        <v>87</v>
      </c>
      <c r="Q338" s="6">
        <f> VLOOKUP(AA338, NPC_Scaling_Values!A:N, 9) * VLOOKUP(AB338, NPC_Scaling_Values!A:N, 9)</f>
        <v>3.212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349211.0</v>
      </c>
      <c r="AA338" s="1">
        <v>7012.0</v>
      </c>
      <c r="AB338" s="1">
        <v>7412.0</v>
      </c>
      <c r="AC338" s="10">
        <v>7100.0</v>
      </c>
    </row>
    <row r="339">
      <c r="A339" s="1" t="s">
        <v>112</v>
      </c>
      <c r="B339" s="2" t="s">
        <v>97</v>
      </c>
      <c r="C339" s="5">
        <f>ROUND( VLOOKUP(Z339, NPC_Raw_Data!A:D, 4)*VLOOKUP(AA339, NPC_Scaling_Values!A:C, 3)*VLOOKUP(AB339, NPC_Scaling_Values!A:C, 3),0)</f>
        <v>284</v>
      </c>
      <c r="D339" s="5">
        <f>ROUND( VLOOKUP(Z339, NPC_Raw_Data!A:E, 5) * VLOOKUP(AA339, NPC_Scaling_Values!A:D, 4) * VLOOKUP(AB339,NPC_Scaling_Values!A:D, 4) ,0)</f>
        <v>200</v>
      </c>
      <c r="E339" s="5">
        <f>ROUND( VLOOKUP(Z339, NPC_Raw_Data!A:L, 6) * VLOOKUP(AA339, NPC_Scaling_Values!A:N, 5)* VLOOKUP(AB339, NPC_Scaling_Values!A:N, 5) ,0)</f>
        <v>422</v>
      </c>
      <c r="F339" s="5">
        <f>ROUND( VLOOKUP(Z339, NPC_Raw_Data!A:L, 7) * VLOOKUP(AA339, NPC_Scaling_Values!A:N, 6) * VLOOKUP(AB339,NPC_Scaling_Values!A:N, 6) ,0)</f>
        <v>318</v>
      </c>
      <c r="G339" s="5">
        <f>ROUND( VLOOKUP(Z339, NPC_Raw_Data!A:L, 8) * VLOOKUP(AA339, NPC_Scaling_Values!A:N, 7) * VLOOKUP(AB339, NPC_Scaling_Values!A:N, 7),0)</f>
        <v>295</v>
      </c>
      <c r="H339" s="5">
        <f>ROUND( VLOOKUP(Z339, NPC_Raw_Data!A:L, 9) * VLOOKUP(AA339, NPC_Scaling_Values!A:N, 8)* VLOOKUP(AB339, NPC_Scaling_Values!A:N, 8) ,0)</f>
        <v>422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14),0)</f>
        <v>224</v>
      </c>
      <c r="P339" s="2">
        <f>ROUND( VLOOKUP(Z339, NPC_Raw_Data!A:Q, 17) * VLOOKUP(AA339, NPC_Scaling_Values!A:N, 14) * VLOOKUP(AB339, NPC_Scaling_Values!A:N, 14) ,0)</f>
        <v>90</v>
      </c>
      <c r="Q339" s="6">
        <f> VLOOKUP(AA339, NPC_Scaling_Values!A:N, 9) * VLOOKUP(AB339, NPC_Scaling_Values!A:N, 9)</f>
        <v>3.266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349212.0</v>
      </c>
      <c r="AA339" s="1">
        <v>7013.0</v>
      </c>
      <c r="AB339" s="1">
        <v>7413.0</v>
      </c>
      <c r="AC339" s="10">
        <v>7100.0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3)*VLOOKUP(AB340, NPC_Scaling_Values!A:C, 3),0)</f>
        <v>290</v>
      </c>
      <c r="D340" s="5">
        <f>ROUND( VLOOKUP(Z340, NPC_Raw_Data!A:E, 5) * VLOOKUP(AA340, NPC_Scaling_Values!A:D, 4) * VLOOKUP(AB340,NPC_Scaling_Values!A:D, 4) ,0)</f>
        <v>200</v>
      </c>
      <c r="E340" s="5">
        <f>ROUND( VLOOKUP(Z340, NPC_Raw_Data!A:L, 6) * VLOOKUP(AA340, NPC_Scaling_Values!A:N, 5)* VLOOKUP(AB340, NPC_Scaling_Values!A:N, 5) ,0)</f>
        <v>434</v>
      </c>
      <c r="F340" s="5">
        <f>ROUND( VLOOKUP(Z340, NPC_Raw_Data!A:L, 7) * VLOOKUP(AA340, NPC_Scaling_Values!A:N, 6) * VLOOKUP(AB340,NPC_Scaling_Values!A:N, 6) ,0)</f>
        <v>327</v>
      </c>
      <c r="G340" s="5">
        <f>ROUND( VLOOKUP(Z340, NPC_Raw_Data!A:L, 8) * VLOOKUP(AA340, NPC_Scaling_Values!A:N, 7) * VLOOKUP(AB340, NPC_Scaling_Values!A:N, 7),0)</f>
        <v>303</v>
      </c>
      <c r="H340" s="5">
        <f>ROUND( VLOOKUP(Z340, NPC_Raw_Data!A:L, 9) * VLOOKUP(AA340, NPC_Scaling_Values!A:N, 8)* VLOOKUP(AB340, NPC_Scaling_Values!A:N, 8) ,0)</f>
        <v>434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14),0)</f>
        <v>232</v>
      </c>
      <c r="P340" s="2">
        <f>ROUND( VLOOKUP(Z340, NPC_Raw_Data!A:Q, 17) * VLOOKUP(AA340, NPC_Scaling_Values!A:N, 14) * VLOOKUP(AB340, NPC_Scaling_Values!A:N, 14) ,0)</f>
        <v>93</v>
      </c>
      <c r="Q340" s="6">
        <f> VLOOKUP(AA340, NPC_Scaling_Values!A:N, 9) * VLOOKUP(AB340, NPC_Scaling_Values!A:N, 9)</f>
        <v>3.336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349213.0</v>
      </c>
      <c r="AA340" s="1">
        <v>7014.0</v>
      </c>
      <c r="AB340" s="1">
        <v>7414.0</v>
      </c>
      <c r="AC340" s="10">
        <v>7100.0</v>
      </c>
    </row>
    <row r="341">
      <c r="A341" s="1" t="s">
        <v>112</v>
      </c>
      <c r="B341" s="2" t="s">
        <v>97</v>
      </c>
      <c r="C341" s="5">
        <f>ROUND( VLOOKUP(Z341, NPC_Raw_Data!A:D, 4)*VLOOKUP(AA341, NPC_Scaling_Values!A:C, 3)*VLOOKUP(AB341, NPC_Scaling_Values!A:C, 3),0)</f>
        <v>308</v>
      </c>
      <c r="D341" s="5">
        <f>ROUND( VLOOKUP(Z341, NPC_Raw_Data!A:E, 5) * VLOOKUP(AA341, NPC_Scaling_Values!A:D, 4) * VLOOKUP(AB341,NPC_Scaling_Values!A:D, 4) ,0)</f>
        <v>200</v>
      </c>
      <c r="E341" s="5">
        <f>ROUND( VLOOKUP(Z341, NPC_Raw_Data!A:L, 6) * VLOOKUP(AA341, NPC_Scaling_Values!A:N, 5)* VLOOKUP(AB341, NPC_Scaling_Values!A:N, 5) ,0)</f>
        <v>425</v>
      </c>
      <c r="F341" s="5">
        <f>ROUND( VLOOKUP(Z341, NPC_Raw_Data!A:L, 7) * VLOOKUP(AA341, NPC_Scaling_Values!A:N, 6) * VLOOKUP(AB341,NPC_Scaling_Values!A:N, 6) ,0)</f>
        <v>320</v>
      </c>
      <c r="G341" s="5">
        <f>ROUND( VLOOKUP(Z341, NPC_Raw_Data!A:L, 8) * VLOOKUP(AA341, NPC_Scaling_Values!A:N, 7) * VLOOKUP(AB341, NPC_Scaling_Values!A:N, 7),0)</f>
        <v>297</v>
      </c>
      <c r="H341" s="5">
        <f>ROUND( VLOOKUP(Z341, NPC_Raw_Data!A:L, 9) * VLOOKUP(AA341, NPC_Scaling_Values!A:N, 8)* VLOOKUP(AB341, NPC_Scaling_Values!A:N, 8) ,0)</f>
        <v>425</v>
      </c>
      <c r="I341" s="5">
        <v>0.0</v>
      </c>
      <c r="J341" s="5">
        <v>0.0</v>
      </c>
      <c r="K341" s="5">
        <v>0.0</v>
      </c>
      <c r="L341" s="5">
        <f>ROUND( VLOOKUP(Z341, NPC_Raw_Data!A:O, 13),0)</f>
        <v>135</v>
      </c>
      <c r="M341" s="5">
        <f>ROUND( VLOOKUP(Z341, NPC_Raw_Data!A:O, 14),0)</f>
        <v>135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14),0)</f>
        <v>241</v>
      </c>
      <c r="P341" s="2">
        <f>ROUND( VLOOKUP(Z341, NPC_Raw_Data!A:Q, 17) * VLOOKUP(AA341, NPC_Scaling_Values!A:N, 14) * VLOOKUP(AB341, NPC_Scaling_Values!A:N, 14) ,0)</f>
        <v>96</v>
      </c>
      <c r="Q341" s="6">
        <f> VLOOKUP(AA341, NPC_Scaling_Values!A:N, 9) * VLOOKUP(AB341, NPC_Scaling_Values!A:N, 9)</f>
        <v>3.425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349214.0</v>
      </c>
      <c r="AA341" s="1">
        <v>7015.0</v>
      </c>
      <c r="AB341" s="1">
        <v>7415.0</v>
      </c>
      <c r="AC341" s="10">
        <v>7100.0</v>
      </c>
    </row>
    <row r="342">
      <c r="A342" s="9" t="s">
        <v>148</v>
      </c>
      <c r="B342" s="1" t="s">
        <v>49</v>
      </c>
      <c r="C342" s="5">
        <f>ROUND( VLOOKUP(Z342, NPC_Raw_Data!A:D, 4)*VLOOKUP(AA342, NPC_Scaling_Values!A:C, 3)*VLOOKUP(AB342, NPC_Scaling_Values!A:C, 3),0)</f>
        <v>3480</v>
      </c>
      <c r="D342" s="5">
        <f>ROUND( VLOOKUP(Z342, NPC_Raw_Data!A:E, 5) * VLOOKUP(AA342, NPC_Scaling_Values!A:D, 4) * VLOOKUP(AB342,NPC_Scaling_Values!A:D, 4) ,0)</f>
        <v>15000</v>
      </c>
      <c r="E342" s="5">
        <f>ROUND( VLOOKUP(Z342, NPC_Raw_Data!A:L, 6) * VLOOKUP(AA342, NPC_Scaling_Values!A:N, 5)* VLOOKUP(AB342, NPC_Scaling_Values!A:N, 5) ,0)</f>
        <v>203</v>
      </c>
      <c r="F342" s="5">
        <f>ROUND( VLOOKUP(Z342, NPC_Raw_Data!A:L, 7) * VLOOKUP(AA342, NPC_Scaling_Values!A:N, 6) * VLOOKUP(AB342,NPC_Scaling_Values!A:N, 6) ,0)</f>
        <v>153</v>
      </c>
      <c r="G342" s="5">
        <f>ROUND( VLOOKUP(Z342, NPC_Raw_Data!A:L, 8) * VLOOKUP(AA342, NPC_Scaling_Values!A:N, 7) * VLOOKUP(AB342, NPC_Scaling_Values!A:N, 7),0)</f>
        <v>131</v>
      </c>
      <c r="H342" s="5">
        <f>ROUND( VLOOKUP(Z342, NPC_Raw_Data!A:L, 9) * VLOOKUP(AA342, NPC_Scaling_Values!A:N, 8)* VLOOKUP(AB342, NPC_Scaling_Values!A:N, 8) ,0)</f>
        <v>153</v>
      </c>
      <c r="I342" s="5">
        <v>0.0</v>
      </c>
      <c r="J342" s="5">
        <v>25.0</v>
      </c>
      <c r="K342" s="5">
        <v>0.0</v>
      </c>
      <c r="L342" s="5">
        <f>ROUND( VLOOKUP(Z342, NPC_Raw_Data!A:O, 13),0)</f>
        <v>213</v>
      </c>
      <c r="M342" s="5">
        <f>ROUND( VLOOKUP(Z342, NPC_Raw_Data!A:O, 14),0)</f>
        <v>213</v>
      </c>
      <c r="N342" s="5">
        <f>ROUND( VLOOKUP(Z342, NPC_Raw_Data!A:O, 15),0)</f>
        <v>108</v>
      </c>
      <c r="O342" s="5">
        <f>ROUND( VLOOKUP(Z342, NPC_Raw_Data!A:Q, 16) * VLOOKUP(AA342, NPC_Scaling_Values!A:N, 14)* VLOOKUP(AB342, NPC_Scaling_Values!A:N, 14),0)</f>
        <v>423</v>
      </c>
      <c r="P342" s="2">
        <f>ROUND( VLOOKUP(Z342, NPC_Raw_Data!A:Q, 17) * VLOOKUP(AA342, NPC_Scaling_Values!A:N, 14) * VLOOKUP(AB342, NPC_Scaling_Values!A:N, 14) ,0)</f>
        <v>85</v>
      </c>
      <c r="Q342" s="6">
        <f> VLOOKUP(AA342, NPC_Scaling_Values!A:N, 9) * VLOOKUP(AB342, NPC_Scaling_Values!A:N, 9)</f>
        <v>3.171</v>
      </c>
      <c r="R342" s="1">
        <v>1.0</v>
      </c>
      <c r="S342" s="1">
        <v>50.0</v>
      </c>
      <c r="T342" s="7" t="b">
        <v>1</v>
      </c>
      <c r="U342" s="7" t="b">
        <v>0</v>
      </c>
      <c r="V342" s="7" t="b">
        <v>0</v>
      </c>
      <c r="Z342" s="1">
        <v>350000.0</v>
      </c>
      <c r="AA342" s="1">
        <v>7011.0</v>
      </c>
      <c r="AB342" s="1">
        <v>7411.0</v>
      </c>
      <c r="AC342" s="8">
        <v>0.0</v>
      </c>
    </row>
    <row r="343">
      <c r="A343" s="1" t="s">
        <v>47</v>
      </c>
      <c r="B343" s="1" t="s">
        <v>49</v>
      </c>
      <c r="C343" s="5">
        <f>ROUND( VLOOKUP(Z343, NPC_Raw_Data!A:D, 4)*VLOOKUP(AA343, NPC_Scaling_Values!A:C, 3)*VLOOKUP(AB343, NPC_Scaling_Values!A:C, 3),0)</f>
        <v>33</v>
      </c>
      <c r="D343" s="5">
        <f>ROUND( VLOOKUP(Z343, NPC_Raw_Data!A:E, 5) * VLOOKUP(AA343, NPC_Scaling_Values!A:D, 4) * VLOOKUP(AB343,NPC_Scaling_Values!A:D, 4) ,0)</f>
        <v>0</v>
      </c>
      <c r="E343" s="5">
        <f>ROUND( VLOOKUP(Z343, NPC_Raw_Data!A:L, 6) * VLOOKUP(AA343, NPC_Scaling_Values!A:N, 5)* VLOOKUP(AB343, NPC_Scaling_Values!A:N, 5) ,0)</f>
        <v>61</v>
      </c>
      <c r="F343" s="5">
        <f>ROUND( VLOOKUP(Z343, NPC_Raw_Data!A:L, 7) * VLOOKUP(AA343, NPC_Scaling_Values!A:N, 6) * VLOOKUP(AB343,NPC_Scaling_Values!A:N, 6) ,0)</f>
        <v>47</v>
      </c>
      <c r="G343" s="5">
        <f>ROUND( VLOOKUP(Z343, NPC_Raw_Data!A:L, 8) * VLOOKUP(AA343, NPC_Scaling_Values!A:N, 7) * VLOOKUP(AB343, NPC_Scaling_Values!A:N, 7),0)</f>
        <v>61</v>
      </c>
      <c r="H343" s="5">
        <f>ROUND( VLOOKUP(Z343, NPC_Raw_Data!A:L, 9) * VLOOKUP(AA343, NPC_Scaling_Values!A:N, 8)* VLOOKUP(AB343, NPC_Scaling_Values!A:N, 8) ,0)</f>
        <v>47</v>
      </c>
      <c r="I343" s="5">
        <v>0.0</v>
      </c>
      <c r="J343" s="5">
        <v>0.0</v>
      </c>
      <c r="K343" s="5">
        <v>0.0</v>
      </c>
      <c r="L343" s="5">
        <f>ROUND( VLOOKUP(Z343, NPC_Raw_Data!A:O, 13),0)</f>
        <v>999</v>
      </c>
      <c r="M343" s="5">
        <f>ROUND( VLOOKUP(Z343, NPC_Raw_Data!A:O, 14),0)</f>
        <v>999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14),0)</f>
        <v>423</v>
      </c>
      <c r="P343" s="2">
        <f>ROUND( VLOOKUP(Z343, NPC_Raw_Data!A:Q, 17) * VLOOKUP(AA343, NPC_Scaling_Values!A:N, 14) * VLOOKUP(AB343, NPC_Scaling_Values!A:N, 14) ,0)</f>
        <v>85</v>
      </c>
      <c r="Q343" s="6">
        <f> VLOOKUP(AA343, NPC_Scaling_Values!A:N, 9) * VLOOKUP(AB343, NPC_Scaling_Values!A:N, 9)</f>
        <v>3.171</v>
      </c>
      <c r="R343" s="1">
        <v>1.0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350100.0</v>
      </c>
      <c r="AA343" s="1">
        <v>7011.0</v>
      </c>
      <c r="AB343" s="1">
        <v>7411.0</v>
      </c>
      <c r="AC343" s="8">
        <v>0.0</v>
      </c>
    </row>
    <row r="344">
      <c r="A344" s="1" t="s">
        <v>47</v>
      </c>
      <c r="B344" s="1" t="s">
        <v>48</v>
      </c>
      <c r="C344" s="5">
        <f>ROUND( VLOOKUP(Z344, NPC_Raw_Data!A:D, 4)*VLOOKUP(AA344, NPC_Scaling_Values!A:C, 3)*VLOOKUP(AB344, NPC_Scaling_Values!A:C, 3),0)</f>
        <v>31</v>
      </c>
      <c r="D344" s="5">
        <f>ROUND( VLOOKUP(Z344, NPC_Raw_Data!A:E, 5) * VLOOKUP(AA344, NPC_Scaling_Values!A:D, 4) * VLOOKUP(AB344,NPC_Scaling_Values!A:D, 4) ,0)</f>
        <v>0</v>
      </c>
      <c r="E344" s="5">
        <f>ROUND( VLOOKUP(Z344, NPC_Raw_Data!A:L, 6) * VLOOKUP(AA344, NPC_Scaling_Values!A:N, 5)* VLOOKUP(AB344, NPC_Scaling_Values!A:N, 5) ,0)</f>
        <v>58</v>
      </c>
      <c r="F344" s="5">
        <f>ROUND( VLOOKUP(Z344, NPC_Raw_Data!A:L, 7) * VLOOKUP(AA344, NPC_Scaling_Values!A:N, 6) * VLOOKUP(AB344,NPC_Scaling_Values!A:N, 6) ,0)</f>
        <v>45</v>
      </c>
      <c r="G344" s="5">
        <f>ROUND( VLOOKUP(Z344, NPC_Raw_Data!A:L, 8) * VLOOKUP(AA344, NPC_Scaling_Values!A:N, 7) * VLOOKUP(AB344, NPC_Scaling_Values!A:N, 7),0)</f>
        <v>58</v>
      </c>
      <c r="H344" s="5">
        <f>ROUND( VLOOKUP(Z344, NPC_Raw_Data!A:L, 9) * VLOOKUP(AA344, NPC_Scaling_Values!A:N, 8)* VLOOKUP(AB344, NPC_Scaling_Values!A:N, 8) ,0)</f>
        <v>45</v>
      </c>
      <c r="I344" s="5">
        <v>0.0</v>
      </c>
      <c r="J344" s="5">
        <v>0.0</v>
      </c>
      <c r="K344" s="5">
        <v>0.0</v>
      </c>
      <c r="L344" s="5">
        <f>ROUND( VLOOKUP(Z344, NPC_Raw_Data!A:O, 13),0)</f>
        <v>999</v>
      </c>
      <c r="M344" s="5">
        <f>ROUND( VLOOKUP(Z344, NPC_Raw_Data!A:O, 14),0)</f>
        <v>999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14),0)</f>
        <v>400</v>
      </c>
      <c r="P344" s="2">
        <f>ROUND( VLOOKUP(Z344, NPC_Raw_Data!A:Q, 17) * VLOOKUP(AA344, NPC_Scaling_Values!A:N, 14) * VLOOKUP(AB344, NPC_Scaling_Values!A:N, 14) ,0)</f>
        <v>80</v>
      </c>
      <c r="Q344" s="6">
        <f> VLOOKUP(AA344, NPC_Scaling_Values!A:N, 9) * VLOOKUP(AB344, NPC_Scaling_Values!A:N, 9)</f>
        <v>3.06</v>
      </c>
      <c r="R344" s="1">
        <v>1.0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350101.0</v>
      </c>
      <c r="AA344" s="1">
        <v>7007.0</v>
      </c>
      <c r="AB344" s="1">
        <v>7407.0</v>
      </c>
      <c r="AC344" s="8">
        <v>0.0</v>
      </c>
    </row>
    <row r="345">
      <c r="A345" s="9" t="s">
        <v>67</v>
      </c>
      <c r="B345" s="11" t="s">
        <v>51</v>
      </c>
      <c r="C345" s="5">
        <f>ROUND( VLOOKUP(Z345, NPC_Raw_Data!A:D, 4)*VLOOKUP(AA345, NPC_Scaling_Values!A:C, 3)*VLOOKUP(AB345, NPC_Scaling_Values!A:C, 3),0)</f>
        <v>3016</v>
      </c>
      <c r="D345" s="5">
        <f>ROUND( VLOOKUP(Z345, NPC_Raw_Data!A:E, 5) * VLOOKUP(AA345, NPC_Scaling_Values!A:D, 4) * VLOOKUP(AB345,NPC_Scaling_Values!A:D, 4) ,0)</f>
        <v>25000</v>
      </c>
      <c r="E345" s="5">
        <f>ROUND( VLOOKUP(Z345, NPC_Raw_Data!A:L, 6) * VLOOKUP(AA345, NPC_Scaling_Values!A:N, 5)* VLOOKUP(AB345, NPC_Scaling_Values!A:N, 5) ,0)</f>
        <v>156</v>
      </c>
      <c r="F345" s="5">
        <f>ROUND( VLOOKUP(Z345, NPC_Raw_Data!A:L, 7) * VLOOKUP(AA345, NPC_Scaling_Values!A:N, 6) * VLOOKUP(AB345,NPC_Scaling_Values!A:N, 6) ,0)</f>
        <v>116</v>
      </c>
      <c r="G345" s="5">
        <f>ROUND( VLOOKUP(Z345, NPC_Raw_Data!A:L, 8) * VLOOKUP(AA345, NPC_Scaling_Values!A:N, 7) * VLOOKUP(AB345, NPC_Scaling_Values!A:N, 7),0)</f>
        <v>93</v>
      </c>
      <c r="H345" s="5">
        <f>ROUND( VLOOKUP(Z345, NPC_Raw_Data!A:L, 9) * VLOOKUP(AA345, NPC_Scaling_Values!A:N, 8)* VLOOKUP(AB345, NPC_Scaling_Values!A:N, 8) ,0)</f>
        <v>116</v>
      </c>
      <c r="I345" s="5">
        <v>0.0</v>
      </c>
      <c r="J345" s="5">
        <v>0.0</v>
      </c>
      <c r="K345" s="5">
        <v>0.0</v>
      </c>
      <c r="L345" s="5">
        <f>ROUND( VLOOKUP(Z345, NPC_Raw_Data!A:O, 13),0)</f>
        <v>999</v>
      </c>
      <c r="M345" s="5">
        <f>ROUND( VLOOKUP(Z345, NPC_Raw_Data!A:O, 14),0)</f>
        <v>999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14),0)</f>
        <v>406</v>
      </c>
      <c r="P345" s="2">
        <f>ROUND( VLOOKUP(Z345, NPC_Raw_Data!A:Q, 17) * VLOOKUP(AA345, NPC_Scaling_Values!A:N, 14) * VLOOKUP(AB345, NPC_Scaling_Values!A:N, 14) ,0)</f>
        <v>81</v>
      </c>
      <c r="Q345" s="6">
        <f> VLOOKUP(AA345, NPC_Scaling_Values!A:N, 9) * VLOOKUP(AB345, NPC_Scaling_Values!A:N, 9)</f>
        <v>2.59875</v>
      </c>
      <c r="R345" s="1">
        <v>1.0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351000.0</v>
      </c>
      <c r="AA345" s="1">
        <v>7002.0</v>
      </c>
      <c r="AB345" s="1">
        <v>7402.0</v>
      </c>
      <c r="AC345" s="8">
        <v>0.0</v>
      </c>
    </row>
    <row r="346">
      <c r="A346" s="1" t="s">
        <v>252</v>
      </c>
      <c r="B346" s="1" t="s">
        <v>49</v>
      </c>
      <c r="C346" s="5">
        <f>ROUND( VLOOKUP(Z346, NPC_Raw_Data!A:D, 4)*VLOOKUP(AA346, NPC_Scaling_Values!A:C, 3)*VLOOKUP(AB346, NPC_Scaling_Values!A:C, 3),0)</f>
        <v>1948</v>
      </c>
      <c r="D346" s="5">
        <f>ROUND( VLOOKUP(Z346, NPC_Raw_Data!A:E, 5) * VLOOKUP(AA346, NPC_Scaling_Values!A:D, 4) * VLOOKUP(AB346,NPC_Scaling_Values!A:D, 4) ,0)</f>
        <v>3000</v>
      </c>
      <c r="E346" s="5">
        <f>ROUND( VLOOKUP(Z346, NPC_Raw_Data!A:L, 6) * VLOOKUP(AA346, NPC_Scaling_Values!A:N, 5)* VLOOKUP(AB346, NPC_Scaling_Values!A:N, 5) ,0)</f>
        <v>378</v>
      </c>
      <c r="F346" s="5">
        <f>ROUND( VLOOKUP(Z346, NPC_Raw_Data!A:L, 7) * VLOOKUP(AA346, NPC_Scaling_Values!A:N, 6) * VLOOKUP(AB346,NPC_Scaling_Values!A:N, 6) ,0)</f>
        <v>303</v>
      </c>
      <c r="G346" s="5">
        <f>ROUND( VLOOKUP(Z346, NPC_Raw_Data!A:L, 8) * VLOOKUP(AA346, NPC_Scaling_Values!A:N, 7) * VLOOKUP(AB346, NPC_Scaling_Values!A:N, 7),0)</f>
        <v>228</v>
      </c>
      <c r="H346" s="5">
        <f>ROUND( VLOOKUP(Z346, NPC_Raw_Data!A:L, 9) * VLOOKUP(AA346, NPC_Scaling_Values!A:N, 8)* VLOOKUP(AB346, NPC_Scaling_Values!A:N, 8) ,0)</f>
        <v>757</v>
      </c>
      <c r="I346" s="5">
        <v>0.0</v>
      </c>
      <c r="J346" s="5">
        <v>0.0</v>
      </c>
      <c r="K346" s="5">
        <v>0.0</v>
      </c>
      <c r="L346" s="5">
        <f>ROUND( VLOOKUP(Z346, NPC_Raw_Data!A:O, 13),0)</f>
        <v>242</v>
      </c>
      <c r="M346" s="5">
        <f>ROUND( VLOOKUP(Z346, NPC_Raw_Data!A:O, 14),0)</f>
        <v>242</v>
      </c>
      <c r="N346" s="5">
        <f>ROUND( VLOOKUP(Z346, NPC_Raw_Data!A:O, 15),0)</f>
        <v>120</v>
      </c>
      <c r="O346" s="5">
        <f>ROUND( VLOOKUP(Z346, NPC_Raw_Data!A:Q, 16) * VLOOKUP(AA346, NPC_Scaling_Values!A:N, 14)* VLOOKUP(AB346, NPC_Scaling_Values!A:N, 14),0)</f>
        <v>212</v>
      </c>
      <c r="P346" s="2">
        <f>ROUND( VLOOKUP(Z346, NPC_Raw_Data!A:Q, 17) * VLOOKUP(AA346, NPC_Scaling_Values!A:N, 14) * VLOOKUP(AB346, NPC_Scaling_Values!A:N, 14) ,0)</f>
        <v>85</v>
      </c>
      <c r="Q346" s="6">
        <f> VLOOKUP(AA346, NPC_Scaling_Values!A:N, 9) * VLOOKUP(AB346, NPC_Scaling_Values!A:N, 9)</f>
        <v>3.171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352002.0</v>
      </c>
      <c r="AA346" s="1">
        <v>7011.0</v>
      </c>
      <c r="AB346" s="1">
        <v>7411.0</v>
      </c>
      <c r="AC346" s="8">
        <v>0.0</v>
      </c>
    </row>
    <row r="347">
      <c r="A347" s="1" t="s">
        <v>252</v>
      </c>
      <c r="B347" s="1" t="s">
        <v>49</v>
      </c>
      <c r="C347" s="5">
        <f>ROUND( VLOOKUP(Z347, NPC_Raw_Data!A:D, 4)*VLOOKUP(AA347, NPC_Scaling_Values!A:C, 3)*VLOOKUP(AB347, NPC_Scaling_Values!A:C, 3),0)</f>
        <v>573</v>
      </c>
      <c r="D347" s="5">
        <f>ROUND( VLOOKUP(Z347, NPC_Raw_Data!A:E, 5) * VLOOKUP(AA347, NPC_Scaling_Values!A:D, 4) * VLOOKUP(AB347,NPC_Scaling_Values!A:D, 4) ,0)</f>
        <v>1500</v>
      </c>
      <c r="E347" s="5">
        <f>ROUND( VLOOKUP(Z347, NPC_Raw_Data!A:L, 6) * VLOOKUP(AA347, NPC_Scaling_Values!A:N, 5)* VLOOKUP(AB347, NPC_Scaling_Values!A:N, 5) ,0)</f>
        <v>334</v>
      </c>
      <c r="F347" s="5">
        <f>ROUND( VLOOKUP(Z347, NPC_Raw_Data!A:L, 7) * VLOOKUP(AA347, NPC_Scaling_Values!A:N, 6) * VLOOKUP(AB347,NPC_Scaling_Values!A:N, 6) ,0)</f>
        <v>0</v>
      </c>
      <c r="G347" s="5">
        <f>ROUND( VLOOKUP(Z347, NPC_Raw_Data!A:L, 8) * VLOOKUP(AA347, NPC_Scaling_Values!A:N, 7) * VLOOKUP(AB347, NPC_Scaling_Values!A:N, 7),0)</f>
        <v>0</v>
      </c>
      <c r="H347" s="5">
        <f>ROUND( VLOOKUP(Z347, NPC_Raw_Data!A:L, 9) * VLOOKUP(AA347, NPC_Scaling_Values!A:N, 8)* VLOOKUP(AB347, NPC_Scaling_Values!A:N, 8) ,0)</f>
        <v>0</v>
      </c>
      <c r="I347" s="5">
        <v>0.0</v>
      </c>
      <c r="J347" s="5">
        <v>0.0</v>
      </c>
      <c r="K347" s="5">
        <v>0.0</v>
      </c>
      <c r="L347" s="5">
        <f>ROUND( VLOOKUP(Z347, NPC_Raw_Data!A:O, 13),0)</f>
        <v>200</v>
      </c>
      <c r="M347" s="5">
        <f>ROUND( VLOOKUP(Z347, NPC_Raw_Data!A:O, 14),0)</f>
        <v>200</v>
      </c>
      <c r="N347" s="5">
        <f>ROUND( VLOOKUP(Z347, NPC_Raw_Data!A:O, 15),0)</f>
        <v>200</v>
      </c>
      <c r="O347" s="5">
        <f>ROUND( VLOOKUP(Z347, NPC_Raw_Data!A:Q, 16) * VLOOKUP(AA347, NPC_Scaling_Values!A:N, 14)* VLOOKUP(AB347, NPC_Scaling_Values!A:N, 14),0)</f>
        <v>212</v>
      </c>
      <c r="P347" s="2">
        <f>ROUND( VLOOKUP(Z347, NPC_Raw_Data!A:Q, 17) * VLOOKUP(AA347, NPC_Scaling_Values!A:N, 14) * VLOOKUP(AB347, NPC_Scaling_Values!A:N, 14) ,0)</f>
        <v>85</v>
      </c>
      <c r="Q347" s="6">
        <f> VLOOKUP(AA347, NPC_Scaling_Values!A:N, 9) * VLOOKUP(AB347, NPC_Scaling_Values!A:N, 9)</f>
        <v>3.171</v>
      </c>
      <c r="R347" s="1">
        <v>3.0</v>
      </c>
      <c r="S347" s="1">
        <v>-1.0</v>
      </c>
      <c r="T347" s="7" t="b">
        <v>0</v>
      </c>
      <c r="U347" s="7" t="b">
        <v>0</v>
      </c>
      <c r="V347" s="7" t="b">
        <v>0</v>
      </c>
      <c r="Z347" s="1">
        <v>352005.0</v>
      </c>
      <c r="AA347" s="1">
        <v>7011.0</v>
      </c>
      <c r="AB347" s="1">
        <v>7411.0</v>
      </c>
      <c r="AC347" s="8">
        <v>0.0</v>
      </c>
    </row>
    <row r="348">
      <c r="A348" s="13" t="s">
        <v>151</v>
      </c>
      <c r="B348" s="1" t="s">
        <v>37</v>
      </c>
      <c r="C348" s="5">
        <f>ROUND( VLOOKUP(Z348, NPC_Raw_Data!A:D, 4)*VLOOKUP(AA348, NPC_Scaling_Values!A:C, 3)*VLOOKUP(AB348, NPC_Scaling_Values!A:C, 3),0)</f>
        <v>6337</v>
      </c>
      <c r="D348" s="5">
        <f>ROUND( VLOOKUP(Z348, NPC_Raw_Data!A:E, 5) * VLOOKUP(AA348, NPC_Scaling_Values!A:D, 4) * VLOOKUP(AB348,NPC_Scaling_Values!A:D, 4) ,0)</f>
        <v>20000</v>
      </c>
      <c r="E348" s="5">
        <f>ROUND( VLOOKUP(Z348, NPC_Raw_Data!A:L, 6) * VLOOKUP(AA348, NPC_Scaling_Values!A:N, 5)* VLOOKUP(AB348, NPC_Scaling_Values!A:N, 5) ,0)</f>
        <v>307</v>
      </c>
      <c r="F348" s="5">
        <f>ROUND( VLOOKUP(Z348, NPC_Raw_Data!A:L, 7) * VLOOKUP(AA348, NPC_Scaling_Values!A:N, 6) * VLOOKUP(AB348,NPC_Scaling_Values!A:N, 6) ,0)</f>
        <v>244</v>
      </c>
      <c r="G348" s="5">
        <f>ROUND( VLOOKUP(Z348, NPC_Raw_Data!A:L, 8) * VLOOKUP(AA348, NPC_Scaling_Values!A:N, 7) * VLOOKUP(AB348, NPC_Scaling_Values!A:N, 7),0)</f>
        <v>185</v>
      </c>
      <c r="H348" s="5">
        <f>ROUND( VLOOKUP(Z348, NPC_Raw_Data!A:L, 9) * VLOOKUP(AA348, NPC_Scaling_Values!A:N, 8)* VLOOKUP(AB348, NPC_Scaling_Values!A:N, 8) ,0)</f>
        <v>244</v>
      </c>
      <c r="I348" s="5">
        <v>0.0</v>
      </c>
      <c r="J348" s="5">
        <v>0.0</v>
      </c>
      <c r="K348" s="5">
        <v>0.0</v>
      </c>
      <c r="L348" s="5">
        <f>ROUND( VLOOKUP(Z348, NPC_Raw_Data!A:O, 13),0)</f>
        <v>999</v>
      </c>
      <c r="M348" s="5">
        <f>ROUND( VLOOKUP(Z348, NPC_Raw_Data!A:O, 14),0)</f>
        <v>999</v>
      </c>
      <c r="N348" s="5">
        <f>ROUND( VLOOKUP(Z348, NPC_Raw_Data!A:O, 15),0)</f>
        <v>102</v>
      </c>
      <c r="O348" s="5">
        <f>ROUND( VLOOKUP(Z348, NPC_Raw_Data!A:Q, 16) * VLOOKUP(AA348, NPC_Scaling_Values!A:N, 14)* VLOOKUP(AB348, NPC_Scaling_Values!A:N, 14),0)</f>
        <v>218</v>
      </c>
      <c r="P348" s="2">
        <f>ROUND( VLOOKUP(Z348, NPC_Raw_Data!A:Q, 17) * VLOOKUP(AA348, NPC_Scaling_Values!A:N, 14) * VLOOKUP(AB348, NPC_Scaling_Values!A:N, 14) ,0)</f>
        <v>87</v>
      </c>
      <c r="Q348" s="6">
        <f> VLOOKUP(AA348, NPC_Scaling_Values!A:N, 9) * VLOOKUP(AB348, NPC_Scaling_Values!A:N, 9)</f>
        <v>3.212</v>
      </c>
      <c r="R348" s="1">
        <v>1.0</v>
      </c>
      <c r="S348" s="1">
        <v>-1.0</v>
      </c>
      <c r="T348" s="7" t="b">
        <v>0</v>
      </c>
      <c r="U348" s="7" t="b">
        <v>0</v>
      </c>
      <c r="V348" s="7" t="b">
        <v>0</v>
      </c>
      <c r="Z348" s="1">
        <v>353000.0</v>
      </c>
      <c r="AA348" s="1">
        <v>7012.0</v>
      </c>
      <c r="AB348" s="1">
        <v>7412.0</v>
      </c>
      <c r="AC348" s="10">
        <v>5151.0</v>
      </c>
    </row>
    <row r="349">
      <c r="A349" s="1" t="s">
        <v>151</v>
      </c>
      <c r="B349" s="1" t="s">
        <v>101</v>
      </c>
      <c r="C349" s="5">
        <f>ROUND( VLOOKUP(Z349, NPC_Raw_Data!A:D, 4)*VLOOKUP(AA349, NPC_Scaling_Values!A:C, 3)*VLOOKUP(AB349, NPC_Scaling_Values!A:C, 3),0)</f>
        <v>5771</v>
      </c>
      <c r="D349" s="5">
        <f>ROUND( VLOOKUP(Z349, NPC_Raw_Data!A:E, 5) * VLOOKUP(AA349, NPC_Scaling_Values!A:D, 4) * VLOOKUP(AB349,NPC_Scaling_Values!A:D, 4) ,0)</f>
        <v>20000</v>
      </c>
      <c r="E349" s="5">
        <f>ROUND( VLOOKUP(Z349, NPC_Raw_Data!A:L, 6) * VLOOKUP(AA349, NPC_Scaling_Values!A:N, 5)* VLOOKUP(AB349, NPC_Scaling_Values!A:N, 5) ,0)</f>
        <v>280</v>
      </c>
      <c r="F349" s="5">
        <f>ROUND( VLOOKUP(Z349, NPC_Raw_Data!A:L, 7) * VLOOKUP(AA349, NPC_Scaling_Values!A:N, 6) * VLOOKUP(AB349,NPC_Scaling_Values!A:N, 6) ,0)</f>
        <v>223</v>
      </c>
      <c r="G349" s="5">
        <f>ROUND( VLOOKUP(Z349, NPC_Raw_Data!A:L, 8) * VLOOKUP(AA349, NPC_Scaling_Values!A:N, 7) * VLOOKUP(AB349, NPC_Scaling_Values!A:N, 7),0)</f>
        <v>168</v>
      </c>
      <c r="H349" s="5">
        <f>ROUND( VLOOKUP(Z349, NPC_Raw_Data!A:L, 9) * VLOOKUP(AA349, NPC_Scaling_Values!A:N, 8)* VLOOKUP(AB349, NPC_Scaling_Values!A:N, 8) ,0)</f>
        <v>223</v>
      </c>
      <c r="I349" s="5">
        <v>0.0</v>
      </c>
      <c r="J349" s="5">
        <v>0.0</v>
      </c>
      <c r="K349" s="5">
        <v>0.0</v>
      </c>
      <c r="L349" s="5">
        <f>ROUND( VLOOKUP(Z349, NPC_Raw_Data!A:O, 13),0)</f>
        <v>999</v>
      </c>
      <c r="M349" s="5">
        <f>ROUND( VLOOKUP(Z349, NPC_Raw_Data!A:O, 14),0)</f>
        <v>999</v>
      </c>
      <c r="N349" s="5">
        <f>ROUND( VLOOKUP(Z349, NPC_Raw_Data!A:O, 15),0)</f>
        <v>102</v>
      </c>
      <c r="O349" s="5">
        <f>ROUND( VLOOKUP(Z349, NPC_Raw_Data!A:Q, 16) * VLOOKUP(AA349, NPC_Scaling_Values!A:N, 14)* VLOOKUP(AB349, NPC_Scaling_Values!A:N, 14),0)</f>
        <v>202</v>
      </c>
      <c r="P349" s="2">
        <f>ROUND( VLOOKUP(Z349, NPC_Raw_Data!A:Q, 17) * VLOOKUP(AA349, NPC_Scaling_Values!A:N, 14) * VLOOKUP(AB349, NPC_Scaling_Values!A:N, 14) ,0)</f>
        <v>81</v>
      </c>
      <c r="Q349" s="6">
        <f> VLOOKUP(AA349, NPC_Scaling_Values!A:N, 9) * VLOOKUP(AB349, NPC_Scaling_Values!A:N, 9)</f>
        <v>3.06</v>
      </c>
      <c r="R349" s="1">
        <v>1.0</v>
      </c>
      <c r="S349" s="1">
        <v>-1.0</v>
      </c>
      <c r="T349" s="7" t="b">
        <v>0</v>
      </c>
      <c r="U349" s="7" t="b">
        <v>0</v>
      </c>
      <c r="V349" s="7" t="b">
        <v>0</v>
      </c>
      <c r="Z349" s="1">
        <v>353001.0</v>
      </c>
      <c r="AA349" s="1">
        <v>7005.0</v>
      </c>
      <c r="AB349" s="1">
        <v>7405.0</v>
      </c>
      <c r="AC349" s="10">
        <v>5151.0</v>
      </c>
    </row>
    <row r="350">
      <c r="A350" s="9" t="s">
        <v>206</v>
      </c>
      <c r="B350" s="1" t="s">
        <v>32</v>
      </c>
      <c r="C350" s="5">
        <f>ROUND( VLOOKUP(Z350, NPC_Raw_Data!A:D, 4)*VLOOKUP(AA350, NPC_Scaling_Values!A:C, 3)*VLOOKUP(AB350, NPC_Scaling_Values!A:C, 3),0)</f>
        <v>2320</v>
      </c>
      <c r="D350" s="5">
        <f>ROUND( VLOOKUP(Z350, NPC_Raw_Data!A:E, 5) * VLOOKUP(AA350, NPC_Scaling_Values!A:D, 4) * VLOOKUP(AB350,NPC_Scaling_Values!A:D, 4) ,0)</f>
        <v>19010</v>
      </c>
      <c r="E350" s="5">
        <f>ROUND( VLOOKUP(Z350, NPC_Raw_Data!A:L, 6) * VLOOKUP(AA350, NPC_Scaling_Values!A:N, 5)* VLOOKUP(AB350, NPC_Scaling_Values!A:N, 5) ,0)</f>
        <v>252</v>
      </c>
      <c r="F350" s="5">
        <f>ROUND( VLOOKUP(Z350, NPC_Raw_Data!A:L, 7) * VLOOKUP(AA350, NPC_Scaling_Values!A:N, 6) * VLOOKUP(AB350,NPC_Scaling_Values!A:N, 6) ,0)</f>
        <v>457</v>
      </c>
      <c r="G350" s="5">
        <f>ROUND( VLOOKUP(Z350, NPC_Raw_Data!A:L, 8) * VLOOKUP(AA350, NPC_Scaling_Values!A:N, 7) * VLOOKUP(AB350, NPC_Scaling_Values!A:N, 7),0)</f>
        <v>368</v>
      </c>
      <c r="H350" s="5">
        <f>ROUND( VLOOKUP(Z350, NPC_Raw_Data!A:L, 9) * VLOOKUP(AA350, NPC_Scaling_Values!A:N, 8)* VLOOKUP(AB350, NPC_Scaling_Values!A:N, 8) ,0)</f>
        <v>546</v>
      </c>
      <c r="I350" s="5">
        <v>0.0</v>
      </c>
      <c r="J350" s="5">
        <v>0.0</v>
      </c>
      <c r="K350" s="5">
        <v>0.0</v>
      </c>
      <c r="L350" s="5">
        <f>ROUND( VLOOKUP(Z350, NPC_Raw_Data!A:O, 13),0)</f>
        <v>137</v>
      </c>
      <c r="M350" s="5">
        <f>ROUND( VLOOKUP(Z350, NPC_Raw_Data!A:O, 14),0)</f>
        <v>137</v>
      </c>
      <c r="N350" s="5">
        <f>ROUND( VLOOKUP(Z350, NPC_Raw_Data!A:O, 15),0)</f>
        <v>183</v>
      </c>
      <c r="O350" s="5">
        <f>ROUND( VLOOKUP(Z350, NPC_Raw_Data!A:Q, 16) * VLOOKUP(AA350, NPC_Scaling_Values!A:N, 14)* VLOOKUP(AB350, NPC_Scaling_Values!A:N, 14),0)</f>
        <v>232</v>
      </c>
      <c r="P350" s="2">
        <f>ROUND( VLOOKUP(Z350, NPC_Raw_Data!A:Q, 17) * VLOOKUP(AA350, NPC_Scaling_Values!A:N, 14) * VLOOKUP(AB350, NPC_Scaling_Values!A:N, 14) ,0)</f>
        <v>93</v>
      </c>
      <c r="Q350" s="6">
        <f> VLOOKUP(AA350, NPC_Scaling_Values!A:N, 9) * VLOOKUP(AB350, NPC_Scaling_Values!A:N, 9)</f>
        <v>3.336</v>
      </c>
      <c r="R350" s="1">
        <v>1.3</v>
      </c>
      <c r="S350" s="1">
        <v>-1.0</v>
      </c>
      <c r="T350" s="7" t="b">
        <v>0</v>
      </c>
      <c r="U350" s="7" t="b">
        <v>0</v>
      </c>
      <c r="V350" s="7" t="b">
        <v>0</v>
      </c>
      <c r="Z350" s="1">
        <v>409000.0</v>
      </c>
      <c r="AA350" s="1">
        <v>7014.0</v>
      </c>
      <c r="AB350" s="1">
        <v>7414.0</v>
      </c>
      <c r="AC350" s="10">
        <v>5151.0</v>
      </c>
    </row>
    <row r="351">
      <c r="A351" s="9" t="s">
        <v>207</v>
      </c>
      <c r="B351" s="1" t="s">
        <v>32</v>
      </c>
      <c r="C351" s="5">
        <f>ROUND( VLOOKUP(Z351, NPC_Raw_Data!A:D, 4)*VLOOKUP(AA351, NPC_Scaling_Values!A:C, 3)*VLOOKUP(AB351, NPC_Scaling_Values!A:C, 3),0)</f>
        <v>2320</v>
      </c>
      <c r="D351" s="5">
        <f>ROUND( VLOOKUP(Z351, NPC_Raw_Data!A:E, 5) * VLOOKUP(AA351, NPC_Scaling_Values!A:D, 4) * VLOOKUP(AB351,NPC_Scaling_Values!A:D, 4) ,0)</f>
        <v>19010</v>
      </c>
      <c r="E351" s="5">
        <f>ROUND( VLOOKUP(Z351, NPC_Raw_Data!A:L, 6) * VLOOKUP(AA351, NPC_Scaling_Values!A:N, 5)* VLOOKUP(AB351, NPC_Scaling_Values!A:N, 5) ,0)</f>
        <v>252</v>
      </c>
      <c r="F351" s="5">
        <f>ROUND( VLOOKUP(Z351, NPC_Raw_Data!A:L, 7) * VLOOKUP(AA351, NPC_Scaling_Values!A:N, 6) * VLOOKUP(AB351,NPC_Scaling_Values!A:N, 6) ,0)</f>
        <v>457</v>
      </c>
      <c r="G351" s="5">
        <f>ROUND( VLOOKUP(Z351, NPC_Raw_Data!A:L, 8) * VLOOKUP(AA351, NPC_Scaling_Values!A:N, 7) * VLOOKUP(AB351, NPC_Scaling_Values!A:N, 7),0)</f>
        <v>368</v>
      </c>
      <c r="H351" s="5">
        <f>ROUND( VLOOKUP(Z351, NPC_Raw_Data!A:L, 9) * VLOOKUP(AA351, NPC_Scaling_Values!A:N, 8)* VLOOKUP(AB351, NPC_Scaling_Values!A:N, 8) ,0)</f>
        <v>546</v>
      </c>
      <c r="I351" s="5">
        <v>0.0</v>
      </c>
      <c r="J351" s="5">
        <v>0.0</v>
      </c>
      <c r="K351" s="5">
        <v>0.0</v>
      </c>
      <c r="L351" s="5">
        <f>ROUND( VLOOKUP(Z351, NPC_Raw_Data!A:O, 13),0)</f>
        <v>137</v>
      </c>
      <c r="M351" s="5">
        <f>ROUND( VLOOKUP(Z351, NPC_Raw_Data!A:O, 14),0)</f>
        <v>137</v>
      </c>
      <c r="N351" s="5">
        <f>ROUND( VLOOKUP(Z351, NPC_Raw_Data!A:O, 15),0)</f>
        <v>183</v>
      </c>
      <c r="O351" s="5">
        <f>ROUND( VLOOKUP(Z351, NPC_Raw_Data!A:Q, 16) * VLOOKUP(AA351, NPC_Scaling_Values!A:N, 14)* VLOOKUP(AB351, NPC_Scaling_Values!A:N, 14),0)</f>
        <v>232</v>
      </c>
      <c r="P351" s="2">
        <f>ROUND( VLOOKUP(Z351, NPC_Raw_Data!A:Q, 17) * VLOOKUP(AA351, NPC_Scaling_Values!A:N, 14) * VLOOKUP(AB351, NPC_Scaling_Values!A:N, 14) ,0)</f>
        <v>93</v>
      </c>
      <c r="Q351" s="6">
        <f> VLOOKUP(AA351, NPC_Scaling_Values!A:N, 9) * VLOOKUP(AB351, NPC_Scaling_Values!A:N, 9)</f>
        <v>3.336</v>
      </c>
      <c r="R351" s="1">
        <v>1.3</v>
      </c>
      <c r="S351" s="1">
        <v>-1.0</v>
      </c>
      <c r="T351" s="7" t="b">
        <v>0</v>
      </c>
      <c r="U351" s="7" t="b">
        <v>0</v>
      </c>
      <c r="V351" s="7" t="b">
        <v>0</v>
      </c>
      <c r="Z351" s="1">
        <v>409010.0</v>
      </c>
      <c r="AA351" s="1">
        <v>7014.0</v>
      </c>
      <c r="AB351" s="1">
        <v>7414.0</v>
      </c>
      <c r="AC351" s="10">
        <v>5151.0</v>
      </c>
    </row>
    <row r="352">
      <c r="A352" s="1" t="s">
        <v>290</v>
      </c>
      <c r="B352" s="13" t="s">
        <v>32</v>
      </c>
      <c r="C352" s="5">
        <f>ROUND( VLOOKUP(Z352, NPC_Raw_Data!A:D, 4)*VLOOKUP(AA352, NPC_Scaling_Values!A:C, 3)*VLOOKUP(AB352, NPC_Scaling_Values!A:C, 3),0)</f>
        <v>5888</v>
      </c>
      <c r="D352" s="5">
        <f>ROUND( VLOOKUP(Z352, NPC_Raw_Data!A:E, 5) * VLOOKUP(AA352, NPC_Scaling_Values!A:D, 4) * VLOOKUP(AB352,NPC_Scaling_Values!A:D, 4) ,0)</f>
        <v>100000</v>
      </c>
      <c r="E352" s="5">
        <f>ROUND( VLOOKUP(Z352, NPC_Raw_Data!A:L, 6) * VLOOKUP(AA352, NPC_Scaling_Values!A:N, 5)* VLOOKUP(AB352, NPC_Scaling_Values!A:N, 5) ,0)</f>
        <v>395</v>
      </c>
      <c r="F352" s="5">
        <f>ROUND( VLOOKUP(Z352, NPC_Raw_Data!A:L, 7) * VLOOKUP(AA352, NPC_Scaling_Values!A:N, 6) * VLOOKUP(AB352,NPC_Scaling_Values!A:N, 6) ,0)</f>
        <v>680</v>
      </c>
      <c r="G352" s="5">
        <f>ROUND( VLOOKUP(Z352, NPC_Raw_Data!A:L, 8) * VLOOKUP(AA352, NPC_Scaling_Values!A:N, 7) * VLOOKUP(AB352, NPC_Scaling_Values!A:N, 7),0)</f>
        <v>630</v>
      </c>
      <c r="H352" s="5">
        <f>ROUND( VLOOKUP(Z352, NPC_Raw_Data!A:L, 9) * VLOOKUP(AA352, NPC_Scaling_Values!A:N, 8)* VLOOKUP(AB352, NPC_Scaling_Values!A:N, 8) ,0)</f>
        <v>585</v>
      </c>
      <c r="I352" s="5">
        <v>20.0</v>
      </c>
      <c r="J352" s="5">
        <v>-10.0</v>
      </c>
      <c r="K352" s="5">
        <v>20.0</v>
      </c>
      <c r="L352" s="5">
        <f>ROUND( VLOOKUP(Z352, NPC_Raw_Data!A:O, 13),0)</f>
        <v>999</v>
      </c>
      <c r="M352" s="5">
        <f>ROUND( VLOOKUP(Z352, NPC_Raw_Data!A:O, 14),0)</f>
        <v>999</v>
      </c>
      <c r="N352" s="5">
        <f>ROUND( VLOOKUP(Z352, NPC_Raw_Data!A:O, 15),0)</f>
        <v>999</v>
      </c>
      <c r="O352" s="5">
        <f>ROUND( VLOOKUP(Z352, NPC_Raw_Data!A:Q, 16) * VLOOKUP(AA352, NPC_Scaling_Values!A:N, 14)* VLOOKUP(AB352, NPC_Scaling_Values!A:N, 14),0)</f>
        <v>232</v>
      </c>
      <c r="P352" s="2">
        <f>ROUND( VLOOKUP(Z352, NPC_Raw_Data!A:Q, 17) * VLOOKUP(AA352, NPC_Scaling_Values!A:N, 14) * VLOOKUP(AB352, NPC_Scaling_Values!A:N, 14) ,0)</f>
        <v>93</v>
      </c>
      <c r="Q352" s="6">
        <f> VLOOKUP(AA352, NPC_Scaling_Values!A:N, 9) * VLOOKUP(AB352, NPC_Scaling_Values!A:N, 9)</f>
        <v>3.336</v>
      </c>
      <c r="R352" s="1">
        <v>1.1</v>
      </c>
      <c r="S352" s="1">
        <v>-1.0</v>
      </c>
      <c r="T352" s="7" t="b">
        <v>0</v>
      </c>
      <c r="U352" s="7" t="b">
        <v>0</v>
      </c>
      <c r="V352" s="7" t="b">
        <v>0</v>
      </c>
      <c r="Z352" s="1">
        <v>410000.0</v>
      </c>
      <c r="AA352" s="1">
        <v>7014.0</v>
      </c>
      <c r="AB352" s="1">
        <v>7414.0</v>
      </c>
      <c r="AC352" s="8">
        <v>0.0</v>
      </c>
    </row>
    <row r="353">
      <c r="A353" s="1" t="s">
        <v>308</v>
      </c>
      <c r="B353" s="1" t="s">
        <v>32</v>
      </c>
      <c r="C353" s="5">
        <f>ROUND( VLOOKUP(Z353, NPC_Raw_Data!A:D, 4)*VLOOKUP(AA353, NPC_Scaling_Values!A:C, 3)*VLOOKUP(AB353, NPC_Scaling_Values!A:C, 3),0)</f>
        <v>5024</v>
      </c>
      <c r="D353" s="5">
        <f>ROUND( VLOOKUP(Z353, NPC_Raw_Data!A:E, 5) * VLOOKUP(AA353, NPC_Scaling_Values!A:D, 4) * VLOOKUP(AB353,NPC_Scaling_Values!A:D, 4) ,0)</f>
        <v>40000</v>
      </c>
      <c r="E353" s="5">
        <f>ROUND( VLOOKUP(Z353, NPC_Raw_Data!A:L, 6) * VLOOKUP(AA353, NPC_Scaling_Values!A:N, 5)* VLOOKUP(AB353, NPC_Scaling_Values!A:N, 5) ,0)</f>
        <v>618</v>
      </c>
      <c r="F353" s="5">
        <f>ROUND( VLOOKUP(Z353, NPC_Raw_Data!A:L, 7) * VLOOKUP(AA353, NPC_Scaling_Values!A:N, 6) * VLOOKUP(AB353,NPC_Scaling_Values!A:N, 6) ,0)</f>
        <v>475</v>
      </c>
      <c r="G353" s="5">
        <f>ROUND( VLOOKUP(Z353, NPC_Raw_Data!A:L, 8) * VLOOKUP(AA353, NPC_Scaling_Values!A:N, 7) * VLOOKUP(AB353, NPC_Scaling_Values!A:N, 7),0)</f>
        <v>523</v>
      </c>
      <c r="H353" s="5">
        <f>ROUND( VLOOKUP(Z353, NPC_Raw_Data!A:L, 9) * VLOOKUP(AA353, NPC_Scaling_Values!A:N, 8)* VLOOKUP(AB353, NPC_Scaling_Values!A:N, 8) ,0)</f>
        <v>570</v>
      </c>
      <c r="I353" s="5">
        <v>0.0</v>
      </c>
      <c r="J353" s="5">
        <v>-4.0</v>
      </c>
      <c r="K353" s="5">
        <v>3.0</v>
      </c>
      <c r="L353" s="5">
        <f>ROUND( VLOOKUP(Z353, NPC_Raw_Data!A:O, 13),0)</f>
        <v>256</v>
      </c>
      <c r="M353" s="5">
        <f>ROUND( VLOOKUP(Z353, NPC_Raw_Data!A:O, 14),0)</f>
        <v>256</v>
      </c>
      <c r="N353" s="5">
        <f>ROUND( VLOOKUP(Z353, NPC_Raw_Data!A:O, 15),0)</f>
        <v>94</v>
      </c>
      <c r="O353" s="5">
        <f>ROUND( VLOOKUP(Z353, NPC_Raw_Data!A:Q, 16) * VLOOKUP(AA353, NPC_Scaling_Values!A:N, 14)* VLOOKUP(AB353, NPC_Scaling_Values!A:N, 14),0)</f>
        <v>232</v>
      </c>
      <c r="P353" s="2">
        <f>ROUND( VLOOKUP(Z353, NPC_Raw_Data!A:Q, 17) * VLOOKUP(AA353, NPC_Scaling_Values!A:N, 14) * VLOOKUP(AB353, NPC_Scaling_Values!A:N, 14) ,0)</f>
        <v>93</v>
      </c>
      <c r="Q353" s="6">
        <f> VLOOKUP(AA353, NPC_Scaling_Values!A:N, 9) * VLOOKUP(AB353, NPC_Scaling_Values!A:N, 9)</f>
        <v>3.336</v>
      </c>
      <c r="R353" s="1">
        <v>1.1</v>
      </c>
      <c r="S353" s="1">
        <v>-1.0</v>
      </c>
      <c r="T353" s="7" t="b">
        <v>0</v>
      </c>
      <c r="U353" s="7" t="b">
        <v>0</v>
      </c>
      <c r="V353" s="7" t="b">
        <v>0</v>
      </c>
      <c r="Z353" s="1">
        <v>411000.0</v>
      </c>
      <c r="AA353" s="1">
        <v>7014.0</v>
      </c>
      <c r="AB353" s="1">
        <v>7414.0</v>
      </c>
      <c r="AC353" s="10">
        <v>5151.0</v>
      </c>
    </row>
    <row r="354">
      <c r="A354" s="2" t="s">
        <v>310</v>
      </c>
      <c r="B354" s="1" t="s">
        <v>32</v>
      </c>
      <c r="C354" s="5">
        <f>ROUND( VLOOKUP(Z354, NPC_Raw_Data!A:D, 4)*VLOOKUP(AA354, NPC_Scaling_Values!A:C, 3)*VLOOKUP(AB354, NPC_Scaling_Values!A:C, 3),0)</f>
        <v>879</v>
      </c>
      <c r="D354" s="5">
        <f>ROUND( VLOOKUP(Z354, NPC_Raw_Data!A:E, 5) * VLOOKUP(AA354, NPC_Scaling_Values!A:D, 4) * VLOOKUP(AB354,NPC_Scaling_Values!A:D, 4) ,0)</f>
        <v>2000</v>
      </c>
      <c r="E354" s="5">
        <f>ROUND( VLOOKUP(Z354, NPC_Raw_Data!A:L, 6) * VLOOKUP(AA354, NPC_Scaling_Values!A:N, 5)* VLOOKUP(AB354, NPC_Scaling_Values!A:N, 5) ,0)</f>
        <v>737</v>
      </c>
      <c r="F354" s="5">
        <f>ROUND( VLOOKUP(Z354, NPC_Raw_Data!A:L, 7) * VLOOKUP(AA354, NPC_Scaling_Values!A:N, 6) * VLOOKUP(AB354,NPC_Scaling_Values!A:N, 6) ,0)</f>
        <v>594</v>
      </c>
      <c r="G354" s="5">
        <f>ROUND( VLOOKUP(Z354, NPC_Raw_Data!A:L, 8) * VLOOKUP(AA354, NPC_Scaling_Values!A:N, 7) * VLOOKUP(AB354, NPC_Scaling_Values!A:N, 7),0)</f>
        <v>630</v>
      </c>
      <c r="H354" s="5">
        <f>ROUND( VLOOKUP(Z354, NPC_Raw_Data!A:L, 9) * VLOOKUP(AA354, NPC_Scaling_Values!A:N, 8)* VLOOKUP(AB354, NPC_Scaling_Values!A:N, 8) ,0)</f>
        <v>1488</v>
      </c>
      <c r="I354" s="5">
        <v>25.0</v>
      </c>
      <c r="J354" s="5">
        <v>-35.0</v>
      </c>
      <c r="K354" s="5">
        <v>20.0</v>
      </c>
      <c r="L354" s="5">
        <f>ROUND( VLOOKUP(Z354, NPC_Raw_Data!A:O, 13),0)</f>
        <v>999</v>
      </c>
      <c r="M354" s="5">
        <f>ROUND( VLOOKUP(Z354, NPC_Raw_Data!A:O, 14),0)</f>
        <v>999</v>
      </c>
      <c r="N354" s="5">
        <f>ROUND( VLOOKUP(Z354, NPC_Raw_Data!A:O, 15),0)</f>
        <v>999</v>
      </c>
      <c r="O354" s="5">
        <f>ROUND( VLOOKUP(Z354, NPC_Raw_Data!A:Q, 16) * VLOOKUP(AA354, NPC_Scaling_Values!A:N, 14)* VLOOKUP(AB354, NPC_Scaling_Values!A:N, 14),0)</f>
        <v>371</v>
      </c>
      <c r="P354" s="2">
        <f>ROUND( VLOOKUP(Z354, NPC_Raw_Data!A:Q, 17) * VLOOKUP(AA354, NPC_Scaling_Values!A:N, 14) * VLOOKUP(AB354, NPC_Scaling_Values!A:N, 14) ,0)</f>
        <v>93</v>
      </c>
      <c r="Q354" s="6">
        <f> VLOOKUP(AA354, NPC_Scaling_Values!A:N, 9) * VLOOKUP(AB354, NPC_Scaling_Values!A:N, 9)</f>
        <v>3.336</v>
      </c>
      <c r="R354" s="1">
        <v>1.1</v>
      </c>
      <c r="S354" s="1">
        <v>-1.0</v>
      </c>
      <c r="T354" s="7" t="b">
        <v>0</v>
      </c>
      <c r="U354" s="7" t="b">
        <v>0</v>
      </c>
      <c r="V354" s="7" t="b">
        <v>0</v>
      </c>
      <c r="Z354" s="1">
        <v>412000.0</v>
      </c>
      <c r="AA354" s="1">
        <v>7014.0</v>
      </c>
      <c r="AB354" s="1">
        <v>7414.0</v>
      </c>
      <c r="AC354" s="8">
        <v>0.0</v>
      </c>
    </row>
    <row r="355">
      <c r="A355" s="2" t="s">
        <v>311</v>
      </c>
      <c r="B355" s="1" t="s">
        <v>32</v>
      </c>
      <c r="C355" s="5">
        <f>ROUND( VLOOKUP(Z355, NPC_Raw_Data!A:D, 4)*VLOOKUP(AA355, NPC_Scaling_Values!A:C, 3)*VLOOKUP(AB355, NPC_Scaling_Values!A:C, 3),0)</f>
        <v>879</v>
      </c>
      <c r="D355" s="5">
        <f>ROUND( VLOOKUP(Z355, NPC_Raw_Data!A:E, 5) * VLOOKUP(AA355, NPC_Scaling_Values!A:D, 4) * VLOOKUP(AB355,NPC_Scaling_Values!A:D, 4) ,0)</f>
        <v>2000</v>
      </c>
      <c r="E355" s="5">
        <f>ROUND( VLOOKUP(Z355, NPC_Raw_Data!A:L, 6) * VLOOKUP(AA355, NPC_Scaling_Values!A:N, 5)* VLOOKUP(AB355, NPC_Scaling_Values!A:N, 5) ,0)</f>
        <v>737</v>
      </c>
      <c r="F355" s="5">
        <f>ROUND( VLOOKUP(Z355, NPC_Raw_Data!A:L, 7) * VLOOKUP(AA355, NPC_Scaling_Values!A:N, 6) * VLOOKUP(AB355,NPC_Scaling_Values!A:N, 6) ,0)</f>
        <v>594</v>
      </c>
      <c r="G355" s="5">
        <f>ROUND( VLOOKUP(Z355, NPC_Raw_Data!A:L, 8) * VLOOKUP(AA355, NPC_Scaling_Values!A:N, 7) * VLOOKUP(AB355, NPC_Scaling_Values!A:N, 7),0)</f>
        <v>630</v>
      </c>
      <c r="H355" s="5">
        <f>ROUND( VLOOKUP(Z355, NPC_Raw_Data!A:L, 9) * VLOOKUP(AA355, NPC_Scaling_Values!A:N, 8)* VLOOKUP(AB355, NPC_Scaling_Values!A:N, 8) ,0)</f>
        <v>1488</v>
      </c>
      <c r="I355" s="5">
        <v>25.0</v>
      </c>
      <c r="J355" s="5">
        <v>-35.0</v>
      </c>
      <c r="K355" s="5">
        <v>20.0</v>
      </c>
      <c r="L355" s="5">
        <f>ROUND( VLOOKUP(Z355, NPC_Raw_Data!A:O, 13),0)</f>
        <v>999</v>
      </c>
      <c r="M355" s="5">
        <f>ROUND( VLOOKUP(Z355, NPC_Raw_Data!A:O, 14),0)</f>
        <v>999</v>
      </c>
      <c r="N355" s="5">
        <f>ROUND( VLOOKUP(Z355, NPC_Raw_Data!A:O, 15),0)</f>
        <v>999</v>
      </c>
      <c r="O355" s="5">
        <f>ROUND( VLOOKUP(Z355, NPC_Raw_Data!A:Q, 16) * VLOOKUP(AA355, NPC_Scaling_Values!A:N, 14)* VLOOKUP(AB355, NPC_Scaling_Values!A:N, 14),0)</f>
        <v>371</v>
      </c>
      <c r="P355" s="2">
        <f>ROUND( VLOOKUP(Z355, NPC_Raw_Data!A:Q, 17) * VLOOKUP(AA355, NPC_Scaling_Values!A:N, 14) * VLOOKUP(AB355, NPC_Scaling_Values!A:N, 14) ,0)</f>
        <v>93</v>
      </c>
      <c r="Q355" s="6">
        <f> VLOOKUP(AA355, NPC_Scaling_Values!A:N, 9) * VLOOKUP(AB355, NPC_Scaling_Values!A:N, 9)</f>
        <v>3.336</v>
      </c>
      <c r="R355" s="1">
        <v>1.1</v>
      </c>
      <c r="S355" s="1">
        <v>-1.0</v>
      </c>
      <c r="T355" s="7" t="b">
        <v>0</v>
      </c>
      <c r="U355" s="7" t="b">
        <v>0</v>
      </c>
      <c r="V355" s="7" t="b">
        <v>0</v>
      </c>
      <c r="Z355" s="1">
        <v>412001.0</v>
      </c>
      <c r="AA355" s="1">
        <v>7014.0</v>
      </c>
      <c r="AB355" s="1">
        <v>7414.0</v>
      </c>
      <c r="AC355" s="8">
        <v>7100.0</v>
      </c>
    </row>
    <row r="356">
      <c r="A356" s="2" t="s">
        <v>219</v>
      </c>
      <c r="B356" s="1" t="s">
        <v>32</v>
      </c>
      <c r="C356" s="5">
        <f>ROUND( VLOOKUP(Z356, NPC_Raw_Data!A:D, 4)*VLOOKUP(AA356, NPC_Scaling_Values!A:C, 3)*VLOOKUP(AB356, NPC_Scaling_Values!A:C, 3),0)</f>
        <v>502</v>
      </c>
      <c r="D356" s="5">
        <f>ROUND( VLOOKUP(Z356, NPC_Raw_Data!A:E, 5) * VLOOKUP(AA356, NPC_Scaling_Values!A:D, 4) * VLOOKUP(AB356,NPC_Scaling_Values!A:D, 4) ,0)</f>
        <v>400</v>
      </c>
      <c r="E356" s="5">
        <f>ROUND( VLOOKUP(Z356, NPC_Raw_Data!A:L, 6) * VLOOKUP(AA356, NPC_Scaling_Values!A:N, 5)* VLOOKUP(AB356, NPC_Scaling_Values!A:N, 5) ,0)</f>
        <v>261</v>
      </c>
      <c r="F356" s="5">
        <f>ROUND( VLOOKUP(Z356, NPC_Raw_Data!A:L, 7) * VLOOKUP(AA356, NPC_Scaling_Values!A:N, 6) * VLOOKUP(AB356,NPC_Scaling_Values!A:N, 6) ,0)</f>
        <v>238</v>
      </c>
      <c r="G356" s="5">
        <f>ROUND( VLOOKUP(Z356, NPC_Raw_Data!A:L, 8) * VLOOKUP(AA356, NPC_Scaling_Values!A:N, 7) * VLOOKUP(AB356, NPC_Scaling_Values!A:N, 7),0)</f>
        <v>119</v>
      </c>
      <c r="H356" s="5">
        <f>ROUND( VLOOKUP(Z356, NPC_Raw_Data!A:L, 9) * VLOOKUP(AA356, NPC_Scaling_Values!A:N, 8)* VLOOKUP(AB356, NPC_Scaling_Values!A:N, 8) ,0)</f>
        <v>327</v>
      </c>
      <c r="I356" s="5">
        <v>-10.0</v>
      </c>
      <c r="J356" s="5">
        <v>0.0</v>
      </c>
      <c r="K356" s="5">
        <v>0.0</v>
      </c>
      <c r="L356" s="5">
        <f>ROUND( VLOOKUP(Z356, NPC_Raw_Data!A:O, 13),0)</f>
        <v>77</v>
      </c>
      <c r="M356" s="5">
        <f>ROUND( VLOOKUP(Z356, NPC_Raw_Data!A:O, 14),0)</f>
        <v>77</v>
      </c>
      <c r="N356" s="5">
        <f>ROUND( VLOOKUP(Z356, NPC_Raw_Data!A:O, 15),0)</f>
        <v>999</v>
      </c>
      <c r="O356" s="5">
        <f>ROUND( VLOOKUP(Z356, NPC_Raw_Data!A:Q, 16) * VLOOKUP(AA356, NPC_Scaling_Values!A:N, 14)* VLOOKUP(AB356, NPC_Scaling_Values!A:N, 14),0)</f>
        <v>232</v>
      </c>
      <c r="P356" s="2">
        <f>ROUND( VLOOKUP(Z356, NPC_Raw_Data!A:Q, 17) * VLOOKUP(AA356, NPC_Scaling_Values!A:N, 14) * VLOOKUP(AB356, NPC_Scaling_Values!A:N, 14) ,0)</f>
        <v>93</v>
      </c>
      <c r="Q356" s="6">
        <f> VLOOKUP(AA356, NPC_Scaling_Values!A:N, 9) * VLOOKUP(AB356, NPC_Scaling_Values!A:N, 9)</f>
        <v>3.336</v>
      </c>
      <c r="R356" s="1">
        <v>1.5</v>
      </c>
      <c r="S356" s="1">
        <v>-1.0</v>
      </c>
      <c r="T356" s="7" t="b">
        <v>0</v>
      </c>
      <c r="U356" s="7" t="b">
        <v>0</v>
      </c>
      <c r="V356" s="7" t="b">
        <v>0</v>
      </c>
      <c r="Z356" s="1">
        <v>413000.0</v>
      </c>
      <c r="AA356" s="1">
        <v>7014.0</v>
      </c>
      <c r="AB356" s="1">
        <v>7414.0</v>
      </c>
      <c r="AC356" s="8">
        <v>0.0</v>
      </c>
    </row>
    <row r="357">
      <c r="A357" s="2" t="s">
        <v>219</v>
      </c>
      <c r="B357" s="1" t="s">
        <v>32</v>
      </c>
      <c r="C357" s="5">
        <f>ROUND( VLOOKUP(Z357, NPC_Raw_Data!A:D, 4)*VLOOKUP(AA357, NPC_Scaling_Values!A:C, 3)*VLOOKUP(AB357, NPC_Scaling_Values!A:C, 3),0)</f>
        <v>502</v>
      </c>
      <c r="D357" s="5">
        <f>ROUND( VLOOKUP(Z357, NPC_Raw_Data!A:E, 5) * VLOOKUP(AA357, NPC_Scaling_Values!A:D, 4) * VLOOKUP(AB357,NPC_Scaling_Values!A:D, 4) ,0)</f>
        <v>400</v>
      </c>
      <c r="E357" s="5">
        <f>ROUND( VLOOKUP(Z357, NPC_Raw_Data!A:L, 6) * VLOOKUP(AA357, NPC_Scaling_Values!A:N, 5)* VLOOKUP(AB357, NPC_Scaling_Values!A:N, 5) ,0)</f>
        <v>261</v>
      </c>
      <c r="F357" s="5">
        <f>ROUND( VLOOKUP(Z357, NPC_Raw_Data!A:L, 7) * VLOOKUP(AA357, NPC_Scaling_Values!A:N, 6) * VLOOKUP(AB357,NPC_Scaling_Values!A:N, 6) ,0)</f>
        <v>238</v>
      </c>
      <c r="G357" s="5">
        <f>ROUND( VLOOKUP(Z357, NPC_Raw_Data!A:L, 8) * VLOOKUP(AA357, NPC_Scaling_Values!A:N, 7) * VLOOKUP(AB357, NPC_Scaling_Values!A:N, 7),0)</f>
        <v>119</v>
      </c>
      <c r="H357" s="5">
        <f>ROUND( VLOOKUP(Z357, NPC_Raw_Data!A:L, 9) * VLOOKUP(AA357, NPC_Scaling_Values!A:N, 8)* VLOOKUP(AB357, NPC_Scaling_Values!A:N, 8) ,0)</f>
        <v>327</v>
      </c>
      <c r="I357" s="5">
        <v>-10.0</v>
      </c>
      <c r="J357" s="5">
        <v>0.0</v>
      </c>
      <c r="K357" s="5">
        <v>0.0</v>
      </c>
      <c r="L357" s="5">
        <f>ROUND( VLOOKUP(Z357, NPC_Raw_Data!A:O, 13),0)</f>
        <v>77</v>
      </c>
      <c r="M357" s="5">
        <f>ROUND( VLOOKUP(Z357, NPC_Raw_Data!A:O, 14),0)</f>
        <v>77</v>
      </c>
      <c r="N357" s="5">
        <f>ROUND( VLOOKUP(Z357, NPC_Raw_Data!A:O, 15),0)</f>
        <v>999</v>
      </c>
      <c r="O357" s="5">
        <f>ROUND( VLOOKUP(Z357, NPC_Raw_Data!A:Q, 16) * VLOOKUP(AA357, NPC_Scaling_Values!A:N, 14)* VLOOKUP(AB357, NPC_Scaling_Values!A:N, 14),0)</f>
        <v>232</v>
      </c>
      <c r="P357" s="2">
        <f>ROUND( VLOOKUP(Z357, NPC_Raw_Data!A:Q, 17) * VLOOKUP(AA357, NPC_Scaling_Values!A:N, 14) * VLOOKUP(AB357, NPC_Scaling_Values!A:N, 14) ,0)</f>
        <v>93</v>
      </c>
      <c r="Q357" s="6">
        <f> VLOOKUP(AA357, NPC_Scaling_Values!A:N, 9) * VLOOKUP(AB357, NPC_Scaling_Values!A:N, 9)</f>
        <v>3.336</v>
      </c>
      <c r="R357" s="1">
        <v>1.5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413001.0</v>
      </c>
      <c r="AA357" s="1">
        <v>7014.0</v>
      </c>
      <c r="AB357" s="1">
        <v>7414.0</v>
      </c>
      <c r="AC357" s="8">
        <v>0.0</v>
      </c>
    </row>
    <row r="358">
      <c r="A358" s="2" t="s">
        <v>219</v>
      </c>
      <c r="B358" s="1" t="s">
        <v>32</v>
      </c>
      <c r="C358" s="5">
        <f>ROUND( VLOOKUP(Z358, NPC_Raw_Data!A:D, 4)*VLOOKUP(AA358, NPC_Scaling_Values!A:C, 3)*VLOOKUP(AB358, NPC_Scaling_Values!A:C, 3),0)</f>
        <v>502</v>
      </c>
      <c r="D358" s="5">
        <f>ROUND( VLOOKUP(Z358, NPC_Raw_Data!A:E, 5) * VLOOKUP(AA358, NPC_Scaling_Values!A:D, 4) * VLOOKUP(AB358,NPC_Scaling_Values!A:D, 4) ,0)</f>
        <v>400</v>
      </c>
      <c r="E358" s="5">
        <f>ROUND( VLOOKUP(Z358, NPC_Raw_Data!A:L, 6) * VLOOKUP(AA358, NPC_Scaling_Values!A:N, 5)* VLOOKUP(AB358, NPC_Scaling_Values!A:N, 5) ,0)</f>
        <v>261</v>
      </c>
      <c r="F358" s="5">
        <f>ROUND( VLOOKUP(Z358, NPC_Raw_Data!A:L, 7) * VLOOKUP(AA358, NPC_Scaling_Values!A:N, 6) * VLOOKUP(AB358,NPC_Scaling_Values!A:N, 6) ,0)</f>
        <v>238</v>
      </c>
      <c r="G358" s="5">
        <f>ROUND( VLOOKUP(Z358, NPC_Raw_Data!A:L, 8) * VLOOKUP(AA358, NPC_Scaling_Values!A:N, 7) * VLOOKUP(AB358, NPC_Scaling_Values!A:N, 7),0)</f>
        <v>119</v>
      </c>
      <c r="H358" s="5">
        <f>ROUND( VLOOKUP(Z358, NPC_Raw_Data!A:L, 9) * VLOOKUP(AA358, NPC_Scaling_Values!A:N, 8)* VLOOKUP(AB358, NPC_Scaling_Values!A:N, 8) ,0)</f>
        <v>327</v>
      </c>
      <c r="I358" s="5">
        <v>-10.0</v>
      </c>
      <c r="J358" s="5">
        <v>0.0</v>
      </c>
      <c r="K358" s="5">
        <v>0.0</v>
      </c>
      <c r="L358" s="5">
        <f>ROUND( VLOOKUP(Z358, NPC_Raw_Data!A:O, 13),0)</f>
        <v>77</v>
      </c>
      <c r="M358" s="5">
        <f>ROUND( VLOOKUP(Z358, NPC_Raw_Data!A:O, 14),0)</f>
        <v>77</v>
      </c>
      <c r="N358" s="5">
        <f>ROUND( VLOOKUP(Z358, NPC_Raw_Data!A:O, 15),0)</f>
        <v>999</v>
      </c>
      <c r="O358" s="5">
        <f>ROUND( VLOOKUP(Z358, NPC_Raw_Data!A:Q, 16) * VLOOKUP(AA358, NPC_Scaling_Values!A:N, 14)* VLOOKUP(AB358, NPC_Scaling_Values!A:N, 14),0)</f>
        <v>232</v>
      </c>
      <c r="P358" s="2">
        <f>ROUND( VLOOKUP(Z358, NPC_Raw_Data!A:Q, 17) * VLOOKUP(AA358, NPC_Scaling_Values!A:N, 14) * VLOOKUP(AB358, NPC_Scaling_Values!A:N, 14) ,0)</f>
        <v>93</v>
      </c>
      <c r="Q358" s="6">
        <f> VLOOKUP(AA358, NPC_Scaling_Values!A:N, 9) * VLOOKUP(AB358, NPC_Scaling_Values!A:N, 9)</f>
        <v>3.336</v>
      </c>
      <c r="R358" s="1">
        <v>1.5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413002.0</v>
      </c>
      <c r="AA358" s="1">
        <v>7014.0</v>
      </c>
      <c r="AB358" s="1">
        <v>7414.0</v>
      </c>
      <c r="AC358" s="8">
        <v>0.0</v>
      </c>
    </row>
    <row r="359">
      <c r="A359" s="2" t="s">
        <v>219</v>
      </c>
      <c r="B359" s="1" t="s">
        <v>32</v>
      </c>
      <c r="C359" s="5">
        <f>ROUND( VLOOKUP(Z359, NPC_Raw_Data!A:D, 4)*VLOOKUP(AA359, NPC_Scaling_Values!A:C, 3)*VLOOKUP(AB359, NPC_Scaling_Values!A:C, 3),0)</f>
        <v>502</v>
      </c>
      <c r="D359" s="5">
        <f>ROUND( VLOOKUP(Z359, NPC_Raw_Data!A:E, 5) * VLOOKUP(AA359, NPC_Scaling_Values!A:D, 4) * VLOOKUP(AB359,NPC_Scaling_Values!A:D, 4) ,0)</f>
        <v>400</v>
      </c>
      <c r="E359" s="5">
        <f>ROUND( VLOOKUP(Z359, NPC_Raw_Data!A:L, 6) * VLOOKUP(AA359, NPC_Scaling_Values!A:N, 5)* VLOOKUP(AB359, NPC_Scaling_Values!A:N, 5) ,0)</f>
        <v>261</v>
      </c>
      <c r="F359" s="5">
        <f>ROUND( VLOOKUP(Z359, NPC_Raw_Data!A:L, 7) * VLOOKUP(AA359, NPC_Scaling_Values!A:N, 6) * VLOOKUP(AB359,NPC_Scaling_Values!A:N, 6) ,0)</f>
        <v>238</v>
      </c>
      <c r="G359" s="5">
        <f>ROUND( VLOOKUP(Z359, NPC_Raw_Data!A:L, 8) * VLOOKUP(AA359, NPC_Scaling_Values!A:N, 7) * VLOOKUP(AB359, NPC_Scaling_Values!A:N, 7),0)</f>
        <v>119</v>
      </c>
      <c r="H359" s="5">
        <f>ROUND( VLOOKUP(Z359, NPC_Raw_Data!A:L, 9) * VLOOKUP(AA359, NPC_Scaling_Values!A:N, 8)* VLOOKUP(AB359, NPC_Scaling_Values!A:N, 8) ,0)</f>
        <v>327</v>
      </c>
      <c r="I359" s="5">
        <v>-10.0</v>
      </c>
      <c r="J359" s="5">
        <v>0.0</v>
      </c>
      <c r="K359" s="5">
        <v>0.0</v>
      </c>
      <c r="L359" s="5">
        <f>ROUND( VLOOKUP(Z359, NPC_Raw_Data!A:O, 13),0)</f>
        <v>77</v>
      </c>
      <c r="M359" s="5">
        <f>ROUND( VLOOKUP(Z359, NPC_Raw_Data!A:O, 14),0)</f>
        <v>77</v>
      </c>
      <c r="N359" s="5">
        <f>ROUND( VLOOKUP(Z359, NPC_Raw_Data!A:O, 15),0)</f>
        <v>999</v>
      </c>
      <c r="O359" s="5">
        <f>ROUND( VLOOKUP(Z359, NPC_Raw_Data!A:Q, 16) * VLOOKUP(AA359, NPC_Scaling_Values!A:N, 14)* VLOOKUP(AB359, NPC_Scaling_Values!A:N, 14),0)</f>
        <v>232</v>
      </c>
      <c r="P359" s="2">
        <f>ROUND( VLOOKUP(Z359, NPC_Raw_Data!A:Q, 17) * VLOOKUP(AA359, NPC_Scaling_Values!A:N, 14) * VLOOKUP(AB359, NPC_Scaling_Values!A:N, 14) ,0)</f>
        <v>93</v>
      </c>
      <c r="Q359" s="6">
        <f> VLOOKUP(AA359, NPC_Scaling_Values!A:N, 9) * VLOOKUP(AB359, NPC_Scaling_Values!A:N, 9)</f>
        <v>3.336</v>
      </c>
      <c r="R359" s="1">
        <v>1.5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413003.0</v>
      </c>
      <c r="AA359" s="1">
        <v>7014.0</v>
      </c>
      <c r="AB359" s="1">
        <v>7414.0</v>
      </c>
      <c r="AC359" s="8">
        <v>0.0</v>
      </c>
    </row>
    <row r="360">
      <c r="A360" s="2" t="s">
        <v>220</v>
      </c>
      <c r="B360" s="1" t="s">
        <v>32</v>
      </c>
      <c r="C360" s="5">
        <f>ROUND( VLOOKUP(Z360, NPC_Raw_Data!A:D, 4)*VLOOKUP(AA360, NPC_Scaling_Values!A:C, 3)*VLOOKUP(AB360, NPC_Scaling_Values!A:C, 3),0)</f>
        <v>502</v>
      </c>
      <c r="D360" s="5">
        <f>ROUND( VLOOKUP(Z360, NPC_Raw_Data!A:E, 5) * VLOOKUP(AA360, NPC_Scaling_Values!A:D, 4) * VLOOKUP(AB360,NPC_Scaling_Values!A:D, 4) ,0)</f>
        <v>400</v>
      </c>
      <c r="E360" s="5">
        <f>ROUND( VLOOKUP(Z360, NPC_Raw_Data!A:L, 6) * VLOOKUP(AA360, NPC_Scaling_Values!A:N, 5)* VLOOKUP(AB360, NPC_Scaling_Values!A:N, 5) ,0)</f>
        <v>261</v>
      </c>
      <c r="F360" s="5">
        <f>ROUND( VLOOKUP(Z360, NPC_Raw_Data!A:L, 7) * VLOOKUP(AA360, NPC_Scaling_Values!A:N, 6) * VLOOKUP(AB360,NPC_Scaling_Values!A:N, 6) ,0)</f>
        <v>238</v>
      </c>
      <c r="G360" s="5">
        <f>ROUND( VLOOKUP(Z360, NPC_Raw_Data!A:L, 8) * VLOOKUP(AA360, NPC_Scaling_Values!A:N, 7) * VLOOKUP(AB360, NPC_Scaling_Values!A:N, 7),0)</f>
        <v>119</v>
      </c>
      <c r="H360" s="5">
        <f>ROUND( VLOOKUP(Z360, NPC_Raw_Data!A:L, 9) * VLOOKUP(AA360, NPC_Scaling_Values!A:N, 8)* VLOOKUP(AB360, NPC_Scaling_Values!A:N, 8) ,0)</f>
        <v>327</v>
      </c>
      <c r="I360" s="5">
        <v>-10.0</v>
      </c>
      <c r="J360" s="5">
        <v>0.0</v>
      </c>
      <c r="K360" s="5">
        <v>0.0</v>
      </c>
      <c r="L360" s="5">
        <f>ROUND( VLOOKUP(Z360, NPC_Raw_Data!A:O, 13),0)</f>
        <v>77</v>
      </c>
      <c r="M360" s="5">
        <f>ROUND( VLOOKUP(Z360, NPC_Raw_Data!A:O, 14),0)</f>
        <v>77</v>
      </c>
      <c r="N360" s="5">
        <f>ROUND( VLOOKUP(Z360, NPC_Raw_Data!A:O, 15),0)</f>
        <v>999</v>
      </c>
      <c r="O360" s="5">
        <f>ROUND( VLOOKUP(Z360, NPC_Raw_Data!A:Q, 16) * VLOOKUP(AA360, NPC_Scaling_Values!A:N, 14)* VLOOKUP(AB360, NPC_Scaling_Values!A:N, 14),0)</f>
        <v>232</v>
      </c>
      <c r="P360" s="2">
        <f>ROUND( VLOOKUP(Z360, NPC_Raw_Data!A:Q, 17) * VLOOKUP(AA360, NPC_Scaling_Values!A:N, 14) * VLOOKUP(AB360, NPC_Scaling_Values!A:N, 14) ,0)</f>
        <v>93</v>
      </c>
      <c r="Q360" s="6">
        <f> VLOOKUP(AA360, NPC_Scaling_Values!A:N, 9) * VLOOKUP(AB360, NPC_Scaling_Values!A:N, 9)</f>
        <v>3.336</v>
      </c>
      <c r="R360" s="1">
        <v>1.5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413004.0</v>
      </c>
      <c r="AA360" s="1">
        <v>7014.0</v>
      </c>
      <c r="AB360" s="1">
        <v>7414.0</v>
      </c>
      <c r="AC360" s="8">
        <v>7100.0</v>
      </c>
    </row>
    <row r="361">
      <c r="A361" s="2" t="s">
        <v>221</v>
      </c>
      <c r="B361" s="1" t="s">
        <v>32</v>
      </c>
      <c r="C361" s="5">
        <f>ROUND( VLOOKUP(Z361, NPC_Raw_Data!A:D, 4)*VLOOKUP(AA361, NPC_Scaling_Values!A:C, 3)*VLOOKUP(AB361, NPC_Scaling_Values!A:C, 3),0)</f>
        <v>502</v>
      </c>
      <c r="D361" s="5">
        <f>ROUND( VLOOKUP(Z361, NPC_Raw_Data!A:E, 5) * VLOOKUP(AA361, NPC_Scaling_Values!A:D, 4) * VLOOKUP(AB361,NPC_Scaling_Values!A:D, 4) ,0)</f>
        <v>400</v>
      </c>
      <c r="E361" s="5">
        <f>ROUND( VLOOKUP(Z361, NPC_Raw_Data!A:L, 6) * VLOOKUP(AA361, NPC_Scaling_Values!A:N, 5)* VLOOKUP(AB361, NPC_Scaling_Values!A:N, 5) ,0)</f>
        <v>261</v>
      </c>
      <c r="F361" s="5">
        <f>ROUND( VLOOKUP(Z361, NPC_Raw_Data!A:L, 7) * VLOOKUP(AA361, NPC_Scaling_Values!A:N, 6) * VLOOKUP(AB361,NPC_Scaling_Values!A:N, 6) ,0)</f>
        <v>238</v>
      </c>
      <c r="G361" s="5">
        <f>ROUND( VLOOKUP(Z361, NPC_Raw_Data!A:L, 8) * VLOOKUP(AA361, NPC_Scaling_Values!A:N, 7) * VLOOKUP(AB361, NPC_Scaling_Values!A:N, 7),0)</f>
        <v>119</v>
      </c>
      <c r="H361" s="5">
        <f>ROUND( VLOOKUP(Z361, NPC_Raw_Data!A:L, 9) * VLOOKUP(AA361, NPC_Scaling_Values!A:N, 8)* VLOOKUP(AB361, NPC_Scaling_Values!A:N, 8) ,0)</f>
        <v>327</v>
      </c>
      <c r="I361" s="5">
        <v>-10.0</v>
      </c>
      <c r="J361" s="5">
        <v>0.0</v>
      </c>
      <c r="K361" s="5">
        <v>0.0</v>
      </c>
      <c r="L361" s="5">
        <f>ROUND( VLOOKUP(Z361, NPC_Raw_Data!A:O, 13),0)</f>
        <v>77</v>
      </c>
      <c r="M361" s="5">
        <f>ROUND( VLOOKUP(Z361, NPC_Raw_Data!A:O, 14),0)</f>
        <v>77</v>
      </c>
      <c r="N361" s="5">
        <f>ROUND( VLOOKUP(Z361, NPC_Raw_Data!A:O, 15),0)</f>
        <v>999</v>
      </c>
      <c r="O361" s="5">
        <f>ROUND( VLOOKUP(Z361, NPC_Raw_Data!A:Q, 16) * VLOOKUP(AA361, NPC_Scaling_Values!A:N, 14)* VLOOKUP(AB361, NPC_Scaling_Values!A:N, 14),0)</f>
        <v>232</v>
      </c>
      <c r="P361" s="2">
        <f>ROUND( VLOOKUP(Z361, NPC_Raw_Data!A:Q, 17) * VLOOKUP(AA361, NPC_Scaling_Values!A:N, 14) * VLOOKUP(AB361, NPC_Scaling_Values!A:N, 14) ,0)</f>
        <v>93</v>
      </c>
      <c r="Q361" s="6">
        <f> VLOOKUP(AA361, NPC_Scaling_Values!A:N, 9) * VLOOKUP(AB361, NPC_Scaling_Values!A:N, 9)</f>
        <v>3.336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413010.0</v>
      </c>
      <c r="AA361" s="1">
        <v>7014.0</v>
      </c>
      <c r="AB361" s="1">
        <v>7414.0</v>
      </c>
      <c r="AC361" s="8">
        <v>0.0</v>
      </c>
    </row>
    <row r="362">
      <c r="A362" s="2" t="s">
        <v>221</v>
      </c>
      <c r="B362" s="1" t="s">
        <v>32</v>
      </c>
      <c r="C362" s="5">
        <f>ROUND( VLOOKUP(Z362, NPC_Raw_Data!A:D, 4)*VLOOKUP(AA362, NPC_Scaling_Values!A:C, 3)*VLOOKUP(AB362, NPC_Scaling_Values!A:C, 3),0)</f>
        <v>502</v>
      </c>
      <c r="D362" s="5">
        <f>ROUND( VLOOKUP(Z362, NPC_Raw_Data!A:E, 5) * VLOOKUP(AA362, NPC_Scaling_Values!A:D, 4) * VLOOKUP(AB362,NPC_Scaling_Values!A:D, 4) ,0)</f>
        <v>400</v>
      </c>
      <c r="E362" s="5">
        <f>ROUND( VLOOKUP(Z362, NPC_Raw_Data!A:L, 6) * VLOOKUP(AA362, NPC_Scaling_Values!A:N, 5)* VLOOKUP(AB362, NPC_Scaling_Values!A:N, 5) ,0)</f>
        <v>261</v>
      </c>
      <c r="F362" s="5">
        <f>ROUND( VLOOKUP(Z362, NPC_Raw_Data!A:L, 7) * VLOOKUP(AA362, NPC_Scaling_Values!A:N, 6) * VLOOKUP(AB362,NPC_Scaling_Values!A:N, 6) ,0)</f>
        <v>238</v>
      </c>
      <c r="G362" s="5">
        <f>ROUND( VLOOKUP(Z362, NPC_Raw_Data!A:L, 8) * VLOOKUP(AA362, NPC_Scaling_Values!A:N, 7) * VLOOKUP(AB362, NPC_Scaling_Values!A:N, 7),0)</f>
        <v>119</v>
      </c>
      <c r="H362" s="5">
        <f>ROUND( VLOOKUP(Z362, NPC_Raw_Data!A:L, 9) * VLOOKUP(AA362, NPC_Scaling_Values!A:N, 8)* VLOOKUP(AB362, NPC_Scaling_Values!A:N, 8) ,0)</f>
        <v>327</v>
      </c>
      <c r="I362" s="5">
        <v>-10.0</v>
      </c>
      <c r="J362" s="5">
        <v>0.0</v>
      </c>
      <c r="K362" s="5">
        <v>0.0</v>
      </c>
      <c r="L362" s="5">
        <f>ROUND( VLOOKUP(Z362, NPC_Raw_Data!A:O, 13),0)</f>
        <v>77</v>
      </c>
      <c r="M362" s="5">
        <f>ROUND( VLOOKUP(Z362, NPC_Raw_Data!A:O, 14),0)</f>
        <v>77</v>
      </c>
      <c r="N362" s="5">
        <f>ROUND( VLOOKUP(Z362, NPC_Raw_Data!A:O, 15),0)</f>
        <v>999</v>
      </c>
      <c r="O362" s="5">
        <f>ROUND( VLOOKUP(Z362, NPC_Raw_Data!A:Q, 16) * VLOOKUP(AA362, NPC_Scaling_Values!A:N, 14)* VLOOKUP(AB362, NPC_Scaling_Values!A:N, 14),0)</f>
        <v>232</v>
      </c>
      <c r="P362" s="2">
        <f>ROUND( VLOOKUP(Z362, NPC_Raw_Data!A:Q, 17) * VLOOKUP(AA362, NPC_Scaling_Values!A:N, 14) * VLOOKUP(AB362, NPC_Scaling_Values!A:N, 14) ,0)</f>
        <v>93</v>
      </c>
      <c r="Q362" s="6">
        <f> VLOOKUP(AA362, NPC_Scaling_Values!A:N, 9) * VLOOKUP(AB362, NPC_Scaling_Values!A:N, 9)</f>
        <v>3.336</v>
      </c>
      <c r="R362" s="1">
        <v>1.5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413011.0</v>
      </c>
      <c r="AA362" s="1">
        <v>7014.0</v>
      </c>
      <c r="AB362" s="1">
        <v>7414.0</v>
      </c>
      <c r="AC362" s="8">
        <v>0.0</v>
      </c>
    </row>
    <row r="363">
      <c r="A363" s="2" t="s">
        <v>219</v>
      </c>
      <c r="B363" s="1" t="s">
        <v>32</v>
      </c>
      <c r="C363" s="5">
        <f>ROUND( VLOOKUP(Z363, NPC_Raw_Data!A:D, 4)*VLOOKUP(AA363, NPC_Scaling_Values!A:C, 3)*VLOOKUP(AB363, NPC_Scaling_Values!A:C, 3),0)</f>
        <v>502</v>
      </c>
      <c r="D363" s="5">
        <f>ROUND( VLOOKUP(Z363, NPC_Raw_Data!A:E, 5) * VLOOKUP(AA363, NPC_Scaling_Values!A:D, 4) * VLOOKUP(AB363,NPC_Scaling_Values!A:D, 4) ,0)</f>
        <v>400</v>
      </c>
      <c r="E363" s="5">
        <f>ROUND( VLOOKUP(Z363, NPC_Raw_Data!A:L, 6) * VLOOKUP(AA363, NPC_Scaling_Values!A:N, 5)* VLOOKUP(AB363, NPC_Scaling_Values!A:N, 5) ,0)</f>
        <v>261</v>
      </c>
      <c r="F363" s="5">
        <f>ROUND( VLOOKUP(Z363, NPC_Raw_Data!A:L, 7) * VLOOKUP(AA363, NPC_Scaling_Values!A:N, 6) * VLOOKUP(AB363,NPC_Scaling_Values!A:N, 6) ,0)</f>
        <v>238</v>
      </c>
      <c r="G363" s="5">
        <f>ROUND( VLOOKUP(Z363, NPC_Raw_Data!A:L, 8) * VLOOKUP(AA363, NPC_Scaling_Values!A:N, 7) * VLOOKUP(AB363, NPC_Scaling_Values!A:N, 7),0)</f>
        <v>119</v>
      </c>
      <c r="H363" s="5">
        <f>ROUND( VLOOKUP(Z363, NPC_Raw_Data!A:L, 9) * VLOOKUP(AA363, NPC_Scaling_Values!A:N, 8)* VLOOKUP(AB363, NPC_Scaling_Values!A:N, 8) ,0)</f>
        <v>327</v>
      </c>
      <c r="I363" s="5">
        <v>-10.0</v>
      </c>
      <c r="J363" s="5">
        <v>0.0</v>
      </c>
      <c r="K363" s="5">
        <v>0.0</v>
      </c>
      <c r="L363" s="5">
        <f>ROUND( VLOOKUP(Z363, NPC_Raw_Data!A:O, 13),0)</f>
        <v>77</v>
      </c>
      <c r="M363" s="5">
        <f>ROUND( VLOOKUP(Z363, NPC_Raw_Data!A:O, 14),0)</f>
        <v>77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14),0)</f>
        <v>232</v>
      </c>
      <c r="P363" s="2">
        <f>ROUND( VLOOKUP(Z363, NPC_Raw_Data!A:Q, 17) * VLOOKUP(AA363, NPC_Scaling_Values!A:N, 14) * VLOOKUP(AB363, NPC_Scaling_Values!A:N, 14) ,0)</f>
        <v>93</v>
      </c>
      <c r="Q363" s="6">
        <f> VLOOKUP(AA363, NPC_Scaling_Values!A:N, 9) * VLOOKUP(AB363, NPC_Scaling_Values!A:N, 9)</f>
        <v>3.336</v>
      </c>
      <c r="R363" s="1">
        <v>1.5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413012.0</v>
      </c>
      <c r="AA363" s="1">
        <v>7014.0</v>
      </c>
      <c r="AB363" s="1">
        <v>7414.0</v>
      </c>
      <c r="AC363" s="8">
        <v>0.0</v>
      </c>
    </row>
    <row r="364">
      <c r="A364" s="2" t="s">
        <v>219</v>
      </c>
      <c r="B364" s="1" t="s">
        <v>32</v>
      </c>
      <c r="C364" s="5">
        <f>ROUND( VLOOKUP(Z364, NPC_Raw_Data!A:D, 4)*VLOOKUP(AA364, NPC_Scaling_Values!A:C, 3)*VLOOKUP(AB364, NPC_Scaling_Values!A:C, 3),0)</f>
        <v>502</v>
      </c>
      <c r="D364" s="5">
        <f>ROUND( VLOOKUP(Z364, NPC_Raw_Data!A:E, 5) * VLOOKUP(AA364, NPC_Scaling_Values!A:D, 4) * VLOOKUP(AB364,NPC_Scaling_Values!A:D, 4) ,0)</f>
        <v>400</v>
      </c>
      <c r="E364" s="5">
        <f>ROUND( VLOOKUP(Z364, NPC_Raw_Data!A:L, 6) * VLOOKUP(AA364, NPC_Scaling_Values!A:N, 5)* VLOOKUP(AB364, NPC_Scaling_Values!A:N, 5) ,0)</f>
        <v>261</v>
      </c>
      <c r="F364" s="5">
        <f>ROUND( VLOOKUP(Z364, NPC_Raw_Data!A:L, 7) * VLOOKUP(AA364, NPC_Scaling_Values!A:N, 6) * VLOOKUP(AB364,NPC_Scaling_Values!A:N, 6) ,0)</f>
        <v>238</v>
      </c>
      <c r="G364" s="5">
        <f>ROUND( VLOOKUP(Z364, NPC_Raw_Data!A:L, 8) * VLOOKUP(AA364, NPC_Scaling_Values!A:N, 7) * VLOOKUP(AB364, NPC_Scaling_Values!A:N, 7),0)</f>
        <v>119</v>
      </c>
      <c r="H364" s="5">
        <f>ROUND( VLOOKUP(Z364, NPC_Raw_Data!A:L, 9) * VLOOKUP(AA364, NPC_Scaling_Values!A:N, 8)* VLOOKUP(AB364, NPC_Scaling_Values!A:N, 8) ,0)</f>
        <v>327</v>
      </c>
      <c r="I364" s="5">
        <v>-10.0</v>
      </c>
      <c r="J364" s="5">
        <v>0.0</v>
      </c>
      <c r="K364" s="5">
        <v>0.0</v>
      </c>
      <c r="L364" s="5">
        <f>ROUND( VLOOKUP(Z364, NPC_Raw_Data!A:O, 13),0)</f>
        <v>77</v>
      </c>
      <c r="M364" s="5">
        <f>ROUND( VLOOKUP(Z364, NPC_Raw_Data!A:O, 14),0)</f>
        <v>77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14),0)</f>
        <v>232</v>
      </c>
      <c r="P364" s="2">
        <f>ROUND( VLOOKUP(Z364, NPC_Raw_Data!A:Q, 17) * VLOOKUP(AA364, NPC_Scaling_Values!A:N, 14) * VLOOKUP(AB364, NPC_Scaling_Values!A:N, 14) ,0)</f>
        <v>93</v>
      </c>
      <c r="Q364" s="6">
        <f> VLOOKUP(AA364, NPC_Scaling_Values!A:N, 9) * VLOOKUP(AB364, NPC_Scaling_Values!A:N, 9)</f>
        <v>3.336</v>
      </c>
      <c r="R364" s="1">
        <v>1.5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413013.0</v>
      </c>
      <c r="AA364" s="1">
        <v>7014.0</v>
      </c>
      <c r="AB364" s="1">
        <v>7414.0</v>
      </c>
      <c r="AC364" s="8">
        <v>0.0</v>
      </c>
    </row>
    <row r="365">
      <c r="A365" s="2" t="s">
        <v>222</v>
      </c>
      <c r="B365" s="1" t="s">
        <v>32</v>
      </c>
      <c r="C365" s="5">
        <f>ROUND( VLOOKUP(Z365, NPC_Raw_Data!A:D, 4)*VLOOKUP(AA365, NPC_Scaling_Values!A:C, 3)*VLOOKUP(AB365, NPC_Scaling_Values!A:C, 3),0)</f>
        <v>502</v>
      </c>
      <c r="D365" s="5">
        <f>ROUND( VLOOKUP(Z365, NPC_Raw_Data!A:E, 5) * VLOOKUP(AA365, NPC_Scaling_Values!A:D, 4) * VLOOKUP(AB365,NPC_Scaling_Values!A:D, 4) ,0)</f>
        <v>400</v>
      </c>
      <c r="E365" s="5">
        <f>ROUND( VLOOKUP(Z365, NPC_Raw_Data!A:L, 6) * VLOOKUP(AA365, NPC_Scaling_Values!A:N, 5)* VLOOKUP(AB365, NPC_Scaling_Values!A:N, 5) ,0)</f>
        <v>261</v>
      </c>
      <c r="F365" s="5">
        <f>ROUND( VLOOKUP(Z365, NPC_Raw_Data!A:L, 7) * VLOOKUP(AA365, NPC_Scaling_Values!A:N, 6) * VLOOKUP(AB365,NPC_Scaling_Values!A:N, 6) ,0)</f>
        <v>238</v>
      </c>
      <c r="G365" s="5">
        <f>ROUND( VLOOKUP(Z365, NPC_Raw_Data!A:L, 8) * VLOOKUP(AA365, NPC_Scaling_Values!A:N, 7) * VLOOKUP(AB365, NPC_Scaling_Values!A:N, 7),0)</f>
        <v>119</v>
      </c>
      <c r="H365" s="5">
        <f>ROUND( VLOOKUP(Z365, NPC_Raw_Data!A:L, 9) * VLOOKUP(AA365, NPC_Scaling_Values!A:N, 8)* VLOOKUP(AB365, NPC_Scaling_Values!A:N, 8) ,0)</f>
        <v>327</v>
      </c>
      <c r="I365" s="5">
        <v>-10.0</v>
      </c>
      <c r="J365" s="5">
        <v>0.0</v>
      </c>
      <c r="K365" s="5">
        <v>0.0</v>
      </c>
      <c r="L365" s="5">
        <f>ROUND( VLOOKUP(Z365, NPC_Raw_Data!A:O, 13),0)</f>
        <v>77</v>
      </c>
      <c r="M365" s="5">
        <f>ROUND( VLOOKUP(Z365, NPC_Raw_Data!A:O, 14),0)</f>
        <v>77</v>
      </c>
      <c r="N365" s="5">
        <f>ROUND( VLOOKUP(Z365, NPC_Raw_Data!A:O, 15),0)</f>
        <v>999</v>
      </c>
      <c r="O365" s="5">
        <f>ROUND( VLOOKUP(Z365, NPC_Raw_Data!A:Q, 16) * VLOOKUP(AA365, NPC_Scaling_Values!A:N, 14)* VLOOKUP(AB365, NPC_Scaling_Values!A:N, 14),0)</f>
        <v>232</v>
      </c>
      <c r="P365" s="2">
        <f>ROUND( VLOOKUP(Z365, NPC_Raw_Data!A:Q, 17) * VLOOKUP(AA365, NPC_Scaling_Values!A:N, 14) * VLOOKUP(AB365, NPC_Scaling_Values!A:N, 14) ,0)</f>
        <v>93</v>
      </c>
      <c r="Q365" s="6">
        <f> VLOOKUP(AA365, NPC_Scaling_Values!A:N, 9) * VLOOKUP(AB365, NPC_Scaling_Values!A:N, 9)</f>
        <v>3.336</v>
      </c>
      <c r="R365" s="1">
        <v>1.5</v>
      </c>
      <c r="S365" s="1">
        <v>-1.0</v>
      </c>
      <c r="T365" s="7" t="b">
        <v>0</v>
      </c>
      <c r="U365" s="7" t="b">
        <v>0</v>
      </c>
      <c r="V365" s="7" t="b">
        <v>0</v>
      </c>
      <c r="Z365" s="1">
        <v>413014.0</v>
      </c>
      <c r="AA365" s="1">
        <v>7014.0</v>
      </c>
      <c r="AB365" s="1">
        <v>7414.0</v>
      </c>
      <c r="AC365" s="8">
        <v>7100.0</v>
      </c>
    </row>
    <row r="366">
      <c r="A366" s="2" t="s">
        <v>188</v>
      </c>
      <c r="B366" s="1" t="s">
        <v>32</v>
      </c>
      <c r="C366" s="5">
        <f>ROUND( VLOOKUP(Z366, NPC_Raw_Data!A:D, 4)*VLOOKUP(AA366, NPC_Scaling_Values!A:C, 3)*VLOOKUP(AB366, NPC_Scaling_Values!A:C, 3),0)</f>
        <v>597</v>
      </c>
      <c r="D366" s="5">
        <f>ROUND( VLOOKUP(Z366, NPC_Raw_Data!A:E, 5) * VLOOKUP(AA366, NPC_Scaling_Values!A:D, 4) * VLOOKUP(AB366,NPC_Scaling_Values!A:D, 4) ,0)</f>
        <v>800</v>
      </c>
      <c r="E366" s="5">
        <f>ROUND( VLOOKUP(Z366, NPC_Raw_Data!A:L, 6) * VLOOKUP(AA366, NPC_Scaling_Values!A:N, 5)* VLOOKUP(AB366, NPC_Scaling_Values!A:N, 5) ,0)</f>
        <v>229</v>
      </c>
      <c r="F366" s="5">
        <f>ROUND( VLOOKUP(Z366, NPC_Raw_Data!A:L, 7) * VLOOKUP(AA366, NPC_Scaling_Values!A:N, 6) * VLOOKUP(AB366,NPC_Scaling_Values!A:N, 6) ,0)</f>
        <v>190</v>
      </c>
      <c r="G366" s="5">
        <f>ROUND( VLOOKUP(Z366, NPC_Raw_Data!A:L, 8) * VLOOKUP(AA366, NPC_Scaling_Values!A:N, 7) * VLOOKUP(AB366, NPC_Scaling_Values!A:N, 7),0)</f>
        <v>202</v>
      </c>
      <c r="H366" s="5">
        <f>ROUND( VLOOKUP(Z366, NPC_Raw_Data!A:L, 9) * VLOOKUP(AA366, NPC_Scaling_Values!A:N, 8)* VLOOKUP(AB366, NPC_Scaling_Values!A:N, 8) ,0)</f>
        <v>184</v>
      </c>
      <c r="I366" s="5">
        <v>0.0</v>
      </c>
      <c r="J366" s="5">
        <v>0.0</v>
      </c>
      <c r="K366" s="5">
        <v>0.0</v>
      </c>
      <c r="L366" s="5">
        <f>ROUND( VLOOKUP(Z366, NPC_Raw_Data!A:O, 13),0)</f>
        <v>80</v>
      </c>
      <c r="M366" s="5">
        <f>ROUND( VLOOKUP(Z366, NPC_Raw_Data!A:O, 14),0)</f>
        <v>80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14),0)</f>
        <v>232</v>
      </c>
      <c r="P366" s="2">
        <f>ROUND( VLOOKUP(Z366, NPC_Raw_Data!A:Q, 17) * VLOOKUP(AA366, NPC_Scaling_Values!A:N, 14) * VLOOKUP(AB366, NPC_Scaling_Values!A:N, 14) ,0)</f>
        <v>93</v>
      </c>
      <c r="Q366" s="6">
        <f> VLOOKUP(AA366, NPC_Scaling_Values!A:N, 9) * VLOOKUP(AB366, NPC_Scaling_Values!A:N, 9)</f>
        <v>3.336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415000.0</v>
      </c>
      <c r="AA366" s="1">
        <v>7014.0</v>
      </c>
      <c r="AB366" s="1">
        <v>7414.0</v>
      </c>
      <c r="AC366" s="8">
        <v>0.0</v>
      </c>
    </row>
    <row r="367">
      <c r="A367" s="2" t="s">
        <v>189</v>
      </c>
      <c r="B367" s="1" t="s">
        <v>32</v>
      </c>
      <c r="C367" s="5">
        <f>ROUND( VLOOKUP(Z367, NPC_Raw_Data!A:D, 4)*VLOOKUP(AA367, NPC_Scaling_Values!A:C, 3)*VLOOKUP(AB367, NPC_Scaling_Values!A:C, 3),0)</f>
        <v>597</v>
      </c>
      <c r="D367" s="5">
        <f>ROUND( VLOOKUP(Z367, NPC_Raw_Data!A:E, 5) * VLOOKUP(AA367, NPC_Scaling_Values!A:D, 4) * VLOOKUP(AB367,NPC_Scaling_Values!A:D, 4) ,0)</f>
        <v>800</v>
      </c>
      <c r="E367" s="5">
        <f>ROUND( VLOOKUP(Z367, NPC_Raw_Data!A:L, 6) * VLOOKUP(AA367, NPC_Scaling_Values!A:N, 5)* VLOOKUP(AB367, NPC_Scaling_Values!A:N, 5) ,0)</f>
        <v>229</v>
      </c>
      <c r="F367" s="5">
        <f>ROUND( VLOOKUP(Z367, NPC_Raw_Data!A:L, 7) * VLOOKUP(AA367, NPC_Scaling_Values!A:N, 6) * VLOOKUP(AB367,NPC_Scaling_Values!A:N, 6) ,0)</f>
        <v>190</v>
      </c>
      <c r="G367" s="5">
        <f>ROUND( VLOOKUP(Z367, NPC_Raw_Data!A:L, 8) * VLOOKUP(AA367, NPC_Scaling_Values!A:N, 7) * VLOOKUP(AB367, NPC_Scaling_Values!A:N, 7),0)</f>
        <v>202</v>
      </c>
      <c r="H367" s="5">
        <f>ROUND( VLOOKUP(Z367, NPC_Raw_Data!A:L, 9) * VLOOKUP(AA367, NPC_Scaling_Values!A:N, 8)* VLOOKUP(AB367, NPC_Scaling_Values!A:N, 8) ,0)</f>
        <v>184</v>
      </c>
      <c r="I367" s="5">
        <v>0.0</v>
      </c>
      <c r="J367" s="5">
        <v>0.0</v>
      </c>
      <c r="K367" s="5">
        <v>0.0</v>
      </c>
      <c r="L367" s="5">
        <f>ROUND( VLOOKUP(Z367, NPC_Raw_Data!A:O, 13),0)</f>
        <v>80</v>
      </c>
      <c r="M367" s="5">
        <f>ROUND( VLOOKUP(Z367, NPC_Raw_Data!A:O, 14),0)</f>
        <v>80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14),0)</f>
        <v>232</v>
      </c>
      <c r="P367" s="2">
        <f>ROUND( VLOOKUP(Z367, NPC_Raw_Data!A:Q, 17) * VLOOKUP(AA367, NPC_Scaling_Values!A:N, 14) * VLOOKUP(AB367, NPC_Scaling_Values!A:N, 14) ,0)</f>
        <v>93</v>
      </c>
      <c r="Q367" s="6">
        <f> VLOOKUP(AA367, NPC_Scaling_Values!A:N, 9) * VLOOKUP(AB367, NPC_Scaling_Values!A:N, 9)</f>
        <v>3.336</v>
      </c>
      <c r="R367" s="1">
        <v>1.3</v>
      </c>
      <c r="S367" s="1">
        <v>6.0</v>
      </c>
      <c r="T367" s="7" t="b">
        <v>0</v>
      </c>
      <c r="U367" s="7" t="b">
        <v>0</v>
      </c>
      <c r="V367" s="7" t="b">
        <v>0</v>
      </c>
      <c r="Z367" s="1">
        <v>415001.0</v>
      </c>
      <c r="AA367" s="1">
        <v>7014.0</v>
      </c>
      <c r="AB367" s="1">
        <v>7414.0</v>
      </c>
      <c r="AC367" s="10">
        <v>7100.0</v>
      </c>
    </row>
    <row r="368">
      <c r="A368" s="2" t="s">
        <v>190</v>
      </c>
      <c r="B368" s="1" t="s">
        <v>32</v>
      </c>
      <c r="C368" s="5">
        <f>ROUND( VLOOKUP(Z368, NPC_Raw_Data!A:D, 4)*VLOOKUP(AA368, NPC_Scaling_Values!A:C, 3)*VLOOKUP(AB368, NPC_Scaling_Values!A:C, 3),0)</f>
        <v>597</v>
      </c>
      <c r="D368" s="5">
        <f>ROUND( VLOOKUP(Z368, NPC_Raw_Data!A:E, 5) * VLOOKUP(AA368, NPC_Scaling_Values!A:D, 4) * VLOOKUP(AB368,NPC_Scaling_Values!A:D, 4) ,0)</f>
        <v>1200</v>
      </c>
      <c r="E368" s="5">
        <f>ROUND( VLOOKUP(Z368, NPC_Raw_Data!A:L, 6) * VLOOKUP(AA368, NPC_Scaling_Values!A:N, 5)* VLOOKUP(AB368, NPC_Scaling_Values!A:N, 5) ,0)</f>
        <v>229</v>
      </c>
      <c r="F368" s="5">
        <f>ROUND( VLOOKUP(Z368, NPC_Raw_Data!A:L, 7) * VLOOKUP(AA368, NPC_Scaling_Values!A:N, 6) * VLOOKUP(AB368,NPC_Scaling_Values!A:N, 6) ,0)</f>
        <v>190</v>
      </c>
      <c r="G368" s="5">
        <f>ROUND( VLOOKUP(Z368, NPC_Raw_Data!A:L, 8) * VLOOKUP(AA368, NPC_Scaling_Values!A:N, 7) * VLOOKUP(AB368, NPC_Scaling_Values!A:N, 7),0)</f>
        <v>202</v>
      </c>
      <c r="H368" s="5">
        <f>ROUND( VLOOKUP(Z368, NPC_Raw_Data!A:L, 9) * VLOOKUP(AA368, NPC_Scaling_Values!A:N, 8)* VLOOKUP(AB368, NPC_Scaling_Values!A:N, 8) ,0)</f>
        <v>184</v>
      </c>
      <c r="I368" s="5">
        <v>0.0</v>
      </c>
      <c r="J368" s="5">
        <v>0.0</v>
      </c>
      <c r="K368" s="5">
        <v>0.0</v>
      </c>
      <c r="L368" s="5">
        <f>ROUND( VLOOKUP(Z368, NPC_Raw_Data!A:O, 13),0)</f>
        <v>80</v>
      </c>
      <c r="M368" s="5">
        <f>ROUND( VLOOKUP(Z368, NPC_Raw_Data!A:O, 14),0)</f>
        <v>80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14),0)</f>
        <v>232</v>
      </c>
      <c r="P368" s="2">
        <f>ROUND( VLOOKUP(Z368, NPC_Raw_Data!A:Q, 17) * VLOOKUP(AA368, NPC_Scaling_Values!A:N, 14) * VLOOKUP(AB368, NPC_Scaling_Values!A:N, 14) ,0)</f>
        <v>93</v>
      </c>
      <c r="Q368" s="6">
        <f> VLOOKUP(AA368, NPC_Scaling_Values!A:N, 9) * VLOOKUP(AB368, NPC_Scaling_Values!A:N, 9)</f>
        <v>3.336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415020.0</v>
      </c>
      <c r="AA368" s="1">
        <v>7014.0</v>
      </c>
      <c r="AB368" s="1">
        <v>7414.0</v>
      </c>
      <c r="AC368" s="10">
        <v>5581.0</v>
      </c>
    </row>
    <row r="369">
      <c r="A369" s="2" t="s">
        <v>170</v>
      </c>
      <c r="B369" s="13" t="s">
        <v>32</v>
      </c>
      <c r="C369" s="5">
        <f>ROUND( VLOOKUP(Z369, NPC_Raw_Data!A:D, 4)*VLOOKUP(AA369, NPC_Scaling_Values!A:C, 3)*VLOOKUP(AB369, NPC_Scaling_Values!A:C, 3),0)</f>
        <v>471</v>
      </c>
      <c r="D369" s="5">
        <f>ROUND( VLOOKUP(Z369, NPC_Raw_Data!A:E, 5) * VLOOKUP(AA369, NPC_Scaling_Values!A:D, 4) * VLOOKUP(AB369,NPC_Scaling_Values!A:D, 4) ,0)</f>
        <v>1400</v>
      </c>
      <c r="E369" s="5">
        <f>ROUND( VLOOKUP(Z369, NPC_Raw_Data!A:L, 6) * VLOOKUP(AA369, NPC_Scaling_Values!A:N, 5)* VLOOKUP(AB369, NPC_Scaling_Values!A:N, 5) ,0)</f>
        <v>214</v>
      </c>
      <c r="F369" s="5">
        <f>ROUND( VLOOKUP(Z369, NPC_Raw_Data!A:L, 7) * VLOOKUP(AA369, NPC_Scaling_Values!A:N, 6) * VLOOKUP(AB369,NPC_Scaling_Values!A:N, 6) ,0)</f>
        <v>285</v>
      </c>
      <c r="G369" s="5">
        <f>ROUND( VLOOKUP(Z369, NPC_Raw_Data!A:L, 8) * VLOOKUP(AA369, NPC_Scaling_Values!A:N, 7) * VLOOKUP(AB369, NPC_Scaling_Values!A:N, 7),0)</f>
        <v>190</v>
      </c>
      <c r="H369" s="5">
        <f>ROUND( VLOOKUP(Z369, NPC_Raw_Data!A:L, 9) * VLOOKUP(AA369, NPC_Scaling_Values!A:N, 8)* VLOOKUP(AB369, NPC_Scaling_Values!A:N, 8) ,0)</f>
        <v>196</v>
      </c>
      <c r="I369" s="5">
        <v>0.0</v>
      </c>
      <c r="J369" s="5">
        <v>0.0</v>
      </c>
      <c r="K369" s="5">
        <v>0.0</v>
      </c>
      <c r="L369" s="5">
        <f>ROUND( VLOOKUP(Z369, NPC_Raw_Data!A:O, 13),0)</f>
        <v>199</v>
      </c>
      <c r="M369" s="5">
        <f>ROUND( VLOOKUP(Z369, NPC_Raw_Data!A:O, 14),0)</f>
        <v>199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14),0)</f>
        <v>232</v>
      </c>
      <c r="P369" s="2">
        <f>ROUND( VLOOKUP(Z369, NPC_Raw_Data!A:Q, 17) * VLOOKUP(AA369, NPC_Scaling_Values!A:N, 14) * VLOOKUP(AB369, NPC_Scaling_Values!A:N, 14) ,0)</f>
        <v>93</v>
      </c>
      <c r="Q369" s="6">
        <f> VLOOKUP(AA369, NPC_Scaling_Values!A:N, 9) * VLOOKUP(AB369, NPC_Scaling_Values!A:N, 9)</f>
        <v>3.336</v>
      </c>
      <c r="R369" s="1">
        <v>1.3</v>
      </c>
      <c r="S369" s="1">
        <v>6.0</v>
      </c>
      <c r="T369" s="7" t="b">
        <v>0</v>
      </c>
      <c r="U369" s="7" t="b">
        <v>0</v>
      </c>
      <c r="V369" s="7" t="b">
        <v>0</v>
      </c>
      <c r="Z369" s="1">
        <v>416000.0</v>
      </c>
      <c r="AA369" s="1">
        <v>7014.0</v>
      </c>
      <c r="AB369" s="1">
        <v>7414.0</v>
      </c>
      <c r="AC369" s="8">
        <v>0.0</v>
      </c>
    </row>
    <row r="370">
      <c r="A370" s="1" t="s">
        <v>171</v>
      </c>
      <c r="B370" s="13" t="s">
        <v>32</v>
      </c>
      <c r="C370" s="5">
        <f>ROUND( VLOOKUP(Z370, NPC_Raw_Data!A:D, 4)*VLOOKUP(AA370, NPC_Scaling_Values!A:C, 3)*VLOOKUP(AB370, NPC_Scaling_Values!A:C, 3),0)</f>
        <v>471</v>
      </c>
      <c r="D370" s="5">
        <f>ROUND( VLOOKUP(Z370, NPC_Raw_Data!A:E, 5) * VLOOKUP(AA370, NPC_Scaling_Values!A:D, 4) * VLOOKUP(AB370,NPC_Scaling_Values!A:D, 4) ,0)</f>
        <v>1400</v>
      </c>
      <c r="E370" s="5">
        <f>ROUND( VLOOKUP(Z370, NPC_Raw_Data!A:L, 6) * VLOOKUP(AA370, NPC_Scaling_Values!A:N, 5)* VLOOKUP(AB370, NPC_Scaling_Values!A:N, 5) ,0)</f>
        <v>214</v>
      </c>
      <c r="F370" s="5">
        <f>ROUND( VLOOKUP(Z370, NPC_Raw_Data!A:L, 7) * VLOOKUP(AA370, NPC_Scaling_Values!A:N, 6) * VLOOKUP(AB370,NPC_Scaling_Values!A:N, 6) ,0)</f>
        <v>285</v>
      </c>
      <c r="G370" s="5">
        <f>ROUND( VLOOKUP(Z370, NPC_Raw_Data!A:L, 8) * VLOOKUP(AA370, NPC_Scaling_Values!A:N, 7) * VLOOKUP(AB370, NPC_Scaling_Values!A:N, 7),0)</f>
        <v>190</v>
      </c>
      <c r="H370" s="5">
        <f>ROUND( VLOOKUP(Z370, NPC_Raw_Data!A:L, 9) * VLOOKUP(AA370, NPC_Scaling_Values!A:N, 8)* VLOOKUP(AB370, NPC_Scaling_Values!A:N, 8) ,0)</f>
        <v>196</v>
      </c>
      <c r="I370" s="5">
        <v>0.0</v>
      </c>
      <c r="J370" s="5">
        <v>0.0</v>
      </c>
      <c r="K370" s="5">
        <v>0.0</v>
      </c>
      <c r="L370" s="5">
        <f>ROUND( VLOOKUP(Z370, NPC_Raw_Data!A:O, 13),0)</f>
        <v>199</v>
      </c>
      <c r="M370" s="5">
        <f>ROUND( VLOOKUP(Z370, NPC_Raw_Data!A:O, 14),0)</f>
        <v>199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14),0)</f>
        <v>232</v>
      </c>
      <c r="P370" s="2">
        <f>ROUND( VLOOKUP(Z370, NPC_Raw_Data!A:Q, 17) * VLOOKUP(AA370, NPC_Scaling_Values!A:N, 14) * VLOOKUP(AB370, NPC_Scaling_Values!A:N, 14) ,0)</f>
        <v>93</v>
      </c>
      <c r="Q370" s="6">
        <f> VLOOKUP(AA370, NPC_Scaling_Values!A:N, 9) * VLOOKUP(AB370, NPC_Scaling_Values!A:N, 9)</f>
        <v>3.336</v>
      </c>
      <c r="R370" s="1">
        <v>1.3</v>
      </c>
      <c r="S370" s="1">
        <v>10.0</v>
      </c>
      <c r="T370" s="7" t="b">
        <v>0</v>
      </c>
      <c r="U370" s="7" t="b">
        <v>0</v>
      </c>
      <c r="V370" s="7" t="b">
        <v>0</v>
      </c>
      <c r="Z370" s="1">
        <v>416001.0</v>
      </c>
      <c r="AA370" s="1">
        <v>7014.0</v>
      </c>
      <c r="AB370" s="1">
        <v>7414.0</v>
      </c>
      <c r="AC370" s="8">
        <v>7100.0</v>
      </c>
    </row>
    <row r="371">
      <c r="A371" s="2" t="s">
        <v>172</v>
      </c>
      <c r="B371" s="13" t="s">
        <v>32</v>
      </c>
      <c r="C371" s="5">
        <f>ROUND( VLOOKUP(Z371, NPC_Raw_Data!A:D, 4)*VLOOKUP(AA371, NPC_Scaling_Values!A:C, 3)*VLOOKUP(AB371, NPC_Scaling_Values!A:C, 3),0)</f>
        <v>471</v>
      </c>
      <c r="D371" s="5">
        <f>ROUND( VLOOKUP(Z371, NPC_Raw_Data!A:E, 5) * VLOOKUP(AA371, NPC_Scaling_Values!A:D, 4) * VLOOKUP(AB371,NPC_Scaling_Values!A:D, 4) ,0)</f>
        <v>1800</v>
      </c>
      <c r="E371" s="5">
        <f>ROUND( VLOOKUP(Z371, NPC_Raw_Data!A:L, 6) * VLOOKUP(AA371, NPC_Scaling_Values!A:N, 5)* VLOOKUP(AB371, NPC_Scaling_Values!A:N, 5) ,0)</f>
        <v>214</v>
      </c>
      <c r="F371" s="5">
        <f>ROUND( VLOOKUP(Z371, NPC_Raw_Data!A:L, 7) * VLOOKUP(AA371, NPC_Scaling_Values!A:N, 6) * VLOOKUP(AB371,NPC_Scaling_Values!A:N, 6) ,0)</f>
        <v>285</v>
      </c>
      <c r="G371" s="5">
        <f>ROUND( VLOOKUP(Z371, NPC_Raw_Data!A:L, 8) * VLOOKUP(AA371, NPC_Scaling_Values!A:N, 7) * VLOOKUP(AB371, NPC_Scaling_Values!A:N, 7),0)</f>
        <v>190</v>
      </c>
      <c r="H371" s="5">
        <f>ROUND( VLOOKUP(Z371, NPC_Raw_Data!A:L, 9) * VLOOKUP(AA371, NPC_Scaling_Values!A:N, 8)* VLOOKUP(AB371, NPC_Scaling_Values!A:N, 8) ,0)</f>
        <v>196</v>
      </c>
      <c r="I371" s="5">
        <v>0.0</v>
      </c>
      <c r="J371" s="5">
        <v>0.0</v>
      </c>
      <c r="K371" s="5">
        <v>0.0</v>
      </c>
      <c r="L371" s="5">
        <f>ROUND( VLOOKUP(Z371, NPC_Raw_Data!A:O, 13),0)</f>
        <v>199</v>
      </c>
      <c r="M371" s="5">
        <f>ROUND( VLOOKUP(Z371, NPC_Raw_Data!A:O, 14),0)</f>
        <v>199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14),0)</f>
        <v>232</v>
      </c>
      <c r="P371" s="2">
        <f>ROUND( VLOOKUP(Z371, NPC_Raw_Data!A:Q, 17) * VLOOKUP(AA371, NPC_Scaling_Values!A:N, 14) * VLOOKUP(AB371, NPC_Scaling_Values!A:N, 14) ,0)</f>
        <v>93</v>
      </c>
      <c r="Q371" s="6">
        <f> VLOOKUP(AA371, NPC_Scaling_Values!A:N, 9) * VLOOKUP(AB371, NPC_Scaling_Values!A:N, 9)</f>
        <v>3.336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416020.0</v>
      </c>
      <c r="AA371" s="1">
        <v>7014.0</v>
      </c>
      <c r="AB371" s="1">
        <v>7414.0</v>
      </c>
      <c r="AC371" s="10">
        <v>5582.0</v>
      </c>
    </row>
    <row r="372">
      <c r="A372" s="2" t="s">
        <v>156</v>
      </c>
      <c r="B372" s="1" t="s">
        <v>32</v>
      </c>
      <c r="C372" s="5">
        <f>ROUND( VLOOKUP(Z372, NPC_Raw_Data!A:D, 4)*VLOOKUP(AA372, NPC_Scaling_Values!A:C, 3)*VLOOKUP(AB372, NPC_Scaling_Values!A:C, 3),0)</f>
        <v>1099</v>
      </c>
      <c r="D372" s="5">
        <f>ROUND( VLOOKUP(Z372, NPC_Raw_Data!A:E, 5) * VLOOKUP(AA372, NPC_Scaling_Values!A:D, 4) * VLOOKUP(AB372,NPC_Scaling_Values!A:D, 4) ,0)</f>
        <v>40</v>
      </c>
      <c r="E372" s="5">
        <f>ROUND( VLOOKUP(Z372, NPC_Raw_Data!A:L, 6) * VLOOKUP(AA372, NPC_Scaling_Values!A:N, 5)* VLOOKUP(AB372, NPC_Scaling_Values!A:N, 5) ,0)</f>
        <v>199</v>
      </c>
      <c r="F372" s="5">
        <f>ROUND( VLOOKUP(Z372, NPC_Raw_Data!A:L, 7) * VLOOKUP(AA372, NPC_Scaling_Values!A:N, 6) * VLOOKUP(AB372,NPC_Scaling_Values!A:N, 6) ,0)</f>
        <v>300</v>
      </c>
      <c r="G372" s="5">
        <f>ROUND( VLOOKUP(Z372, NPC_Raw_Data!A:L, 8) * VLOOKUP(AA372, NPC_Scaling_Values!A:N, 7) * VLOOKUP(AB372, NPC_Scaling_Values!A:N, 7),0)</f>
        <v>347</v>
      </c>
      <c r="H372" s="5">
        <f>ROUND( VLOOKUP(Z372, NPC_Raw_Data!A:L, 9) * VLOOKUP(AA372, NPC_Scaling_Values!A:N, 8)* VLOOKUP(AB372, NPC_Scaling_Values!A:N, 8) ,0)</f>
        <v>324</v>
      </c>
      <c r="I372" s="5">
        <v>0.0</v>
      </c>
      <c r="J372" s="5">
        <v>0.0</v>
      </c>
      <c r="K372" s="5">
        <v>0.0</v>
      </c>
      <c r="L372" s="5">
        <f>ROUND( VLOOKUP(Z372, NPC_Raw_Data!A:O, 13),0)</f>
        <v>999</v>
      </c>
      <c r="M372" s="5">
        <f>ROUND( VLOOKUP(Z372, NPC_Raw_Data!A:O, 14),0)</f>
        <v>999</v>
      </c>
      <c r="N372" s="5">
        <f>ROUND( VLOOKUP(Z372, NPC_Raw_Data!A:O, 15),0)</f>
        <v>999</v>
      </c>
      <c r="O372" s="5">
        <f>ROUND( VLOOKUP(Z372, NPC_Raw_Data!A:Q, 16) * VLOOKUP(AA372, NPC_Scaling_Values!A:N, 14)* VLOOKUP(AB372, NPC_Scaling_Values!A:N, 14),0)</f>
        <v>232</v>
      </c>
      <c r="P372" s="2">
        <f>ROUND( VLOOKUP(Z372, NPC_Raw_Data!A:Q, 17) * VLOOKUP(AA372, NPC_Scaling_Values!A:N, 14) * VLOOKUP(AB372, NPC_Scaling_Values!A:N, 14) ,0)</f>
        <v>93</v>
      </c>
      <c r="Q372" s="6">
        <f> VLOOKUP(AA372, NPC_Scaling_Values!A:N, 9) * VLOOKUP(AB372, NPC_Scaling_Values!A:N, 9)</f>
        <v>3.336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417000.0</v>
      </c>
      <c r="AA372" s="1">
        <v>7014.0</v>
      </c>
      <c r="AB372" s="1">
        <v>7414.0</v>
      </c>
      <c r="AC372" s="8">
        <v>0.0</v>
      </c>
    </row>
    <row r="373">
      <c r="A373" s="2" t="s">
        <v>157</v>
      </c>
      <c r="B373" s="1" t="s">
        <v>32</v>
      </c>
      <c r="C373" s="5">
        <f>ROUND( VLOOKUP(Z373, NPC_Raw_Data!A:D, 4)*VLOOKUP(AA373, NPC_Scaling_Values!A:C, 3)*VLOOKUP(AB373, NPC_Scaling_Values!A:C, 3),0)</f>
        <v>628</v>
      </c>
      <c r="D373" s="5">
        <f>ROUND( VLOOKUP(Z373, NPC_Raw_Data!A:E, 5) * VLOOKUP(AA373, NPC_Scaling_Values!A:D, 4) * VLOOKUP(AB373,NPC_Scaling_Values!A:D, 4) ,0)</f>
        <v>20</v>
      </c>
      <c r="E373" s="5">
        <f>ROUND( VLOOKUP(Z373, NPC_Raw_Data!A:L, 6) * VLOOKUP(AA373, NPC_Scaling_Values!A:N, 5)* VLOOKUP(AB373, NPC_Scaling_Values!A:N, 5) ,0)</f>
        <v>199</v>
      </c>
      <c r="F373" s="5">
        <f>ROUND( VLOOKUP(Z373, NPC_Raw_Data!A:L, 7) * VLOOKUP(AA373, NPC_Scaling_Values!A:N, 6) * VLOOKUP(AB373,NPC_Scaling_Values!A:N, 6) ,0)</f>
        <v>300</v>
      </c>
      <c r="G373" s="5">
        <f>ROUND( VLOOKUP(Z373, NPC_Raw_Data!A:L, 8) * VLOOKUP(AA373, NPC_Scaling_Values!A:N, 7) * VLOOKUP(AB373, NPC_Scaling_Values!A:N, 7),0)</f>
        <v>347</v>
      </c>
      <c r="H373" s="5">
        <f>ROUND( VLOOKUP(Z373, NPC_Raw_Data!A:L, 9) * VLOOKUP(AA373, NPC_Scaling_Values!A:N, 8)* VLOOKUP(AB373, NPC_Scaling_Values!A:N, 8) ,0)</f>
        <v>324</v>
      </c>
      <c r="I373" s="5">
        <v>0.0</v>
      </c>
      <c r="J373" s="5">
        <v>0.0</v>
      </c>
      <c r="K373" s="5">
        <v>0.0</v>
      </c>
      <c r="L373" s="5">
        <f>ROUND( VLOOKUP(Z373, NPC_Raw_Data!A:O, 13),0)</f>
        <v>999</v>
      </c>
      <c r="M373" s="5">
        <f>ROUND( VLOOKUP(Z373, NPC_Raw_Data!A:O, 14),0)</f>
        <v>999</v>
      </c>
      <c r="N373" s="5">
        <f>ROUND( VLOOKUP(Z373, NPC_Raw_Data!A:O, 15),0)</f>
        <v>999</v>
      </c>
      <c r="O373" s="5">
        <f>ROUND( VLOOKUP(Z373, NPC_Raw_Data!A:Q, 16) * VLOOKUP(AA373, NPC_Scaling_Values!A:N, 14)* VLOOKUP(AB373, NPC_Scaling_Values!A:N, 14),0)</f>
        <v>232</v>
      </c>
      <c r="P373" s="2">
        <f>ROUND( VLOOKUP(Z373, NPC_Raw_Data!A:Q, 17) * VLOOKUP(AA373, NPC_Scaling_Values!A:N, 14) * VLOOKUP(AB373, NPC_Scaling_Values!A:N, 14) ,0)</f>
        <v>93</v>
      </c>
      <c r="Q373" s="6">
        <f> VLOOKUP(AA373, NPC_Scaling_Values!A:N, 9) * VLOOKUP(AB373, NPC_Scaling_Values!A:N, 9)</f>
        <v>3.336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417100.0</v>
      </c>
      <c r="AA373" s="1">
        <v>7014.0</v>
      </c>
      <c r="AB373" s="1">
        <v>7414.0</v>
      </c>
      <c r="AC373" s="8">
        <v>0.0</v>
      </c>
    </row>
    <row r="374">
      <c r="A374" s="2" t="s">
        <v>158</v>
      </c>
      <c r="B374" s="1" t="s">
        <v>32</v>
      </c>
      <c r="C374" s="5">
        <f>ROUND( VLOOKUP(Z374, NPC_Raw_Data!A:D, 4)*VLOOKUP(AA374, NPC_Scaling_Values!A:C, 3)*VLOOKUP(AB374, NPC_Scaling_Values!A:C, 3),0)</f>
        <v>314</v>
      </c>
      <c r="D374" s="5">
        <f>ROUND( VLOOKUP(Z374, NPC_Raw_Data!A:E, 5) * VLOOKUP(AA374, NPC_Scaling_Values!A:D, 4) * VLOOKUP(AB374,NPC_Scaling_Values!A:D, 4) ,0)</f>
        <v>10</v>
      </c>
      <c r="E374" s="5">
        <f>ROUND( VLOOKUP(Z374, NPC_Raw_Data!A:L, 6) * VLOOKUP(AA374, NPC_Scaling_Values!A:N, 5)* VLOOKUP(AB374, NPC_Scaling_Values!A:N, 5) ,0)</f>
        <v>199</v>
      </c>
      <c r="F374" s="5">
        <f>ROUND( VLOOKUP(Z374, NPC_Raw_Data!A:L, 7) * VLOOKUP(AA374, NPC_Scaling_Values!A:N, 6) * VLOOKUP(AB374,NPC_Scaling_Values!A:N, 6) ,0)</f>
        <v>300</v>
      </c>
      <c r="G374" s="5">
        <f>ROUND( VLOOKUP(Z374, NPC_Raw_Data!A:L, 8) * VLOOKUP(AA374, NPC_Scaling_Values!A:N, 7) * VLOOKUP(AB374, NPC_Scaling_Values!A:N, 7),0)</f>
        <v>347</v>
      </c>
      <c r="H374" s="5">
        <f>ROUND( VLOOKUP(Z374, NPC_Raw_Data!A:L, 9) * VLOOKUP(AA374, NPC_Scaling_Values!A:N, 8)* VLOOKUP(AB374, NPC_Scaling_Values!A:N, 8) ,0)</f>
        <v>324</v>
      </c>
      <c r="I374" s="5">
        <v>0.0</v>
      </c>
      <c r="J374" s="5">
        <v>0.0</v>
      </c>
      <c r="K374" s="5">
        <v>0.0</v>
      </c>
      <c r="L374" s="5">
        <f>ROUND( VLOOKUP(Z374, NPC_Raw_Data!A:O, 13),0)</f>
        <v>999</v>
      </c>
      <c r="M374" s="5">
        <f>ROUND( VLOOKUP(Z374, NPC_Raw_Data!A:O, 14),0)</f>
        <v>999</v>
      </c>
      <c r="N374" s="5">
        <f>ROUND( VLOOKUP(Z374, NPC_Raw_Data!A:O, 15),0)</f>
        <v>999</v>
      </c>
      <c r="O374" s="5">
        <f>ROUND( VLOOKUP(Z374, NPC_Raw_Data!A:Q, 16) * VLOOKUP(AA374, NPC_Scaling_Values!A:N, 14)* VLOOKUP(AB374, NPC_Scaling_Values!A:N, 14),0)</f>
        <v>232</v>
      </c>
      <c r="P374" s="2">
        <f>ROUND( VLOOKUP(Z374, NPC_Raw_Data!A:Q, 17) * VLOOKUP(AA374, NPC_Scaling_Values!A:N, 14) * VLOOKUP(AB374, NPC_Scaling_Values!A:N, 14) ,0)</f>
        <v>93</v>
      </c>
      <c r="Q374" s="6">
        <f> VLOOKUP(AA374, NPC_Scaling_Values!A:N, 9) * VLOOKUP(AB374, NPC_Scaling_Values!A:N, 9)</f>
        <v>3.336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417200.0</v>
      </c>
      <c r="AA374" s="1">
        <v>7014.0</v>
      </c>
      <c r="AB374" s="1">
        <v>7414.0</v>
      </c>
      <c r="AC374" s="8">
        <v>0.0</v>
      </c>
    </row>
    <row r="375">
      <c r="A375" s="1" t="s">
        <v>280</v>
      </c>
      <c r="B375" s="1" t="s">
        <v>32</v>
      </c>
      <c r="C375" s="5">
        <f>ROUND( VLOOKUP(Z375, NPC_Raw_Data!A:D, 4)*VLOOKUP(AA375, NPC_Scaling_Values!A:C, 3)*VLOOKUP(AB375, NPC_Scaling_Values!A:C, 3),0)</f>
        <v>2010</v>
      </c>
      <c r="D375" s="5">
        <f>ROUND( VLOOKUP(Z375, NPC_Raw_Data!A:E, 5) * VLOOKUP(AA375, NPC_Scaling_Values!A:D, 4) * VLOOKUP(AB375,NPC_Scaling_Values!A:D, 4) ,0)</f>
        <v>2000</v>
      </c>
      <c r="E375" s="5">
        <f>ROUND( VLOOKUP(Z375, NPC_Raw_Data!A:L, 6) * VLOOKUP(AA375, NPC_Scaling_Values!A:N, 5)* VLOOKUP(AB375, NPC_Scaling_Values!A:N, 5) ,0)</f>
        <v>377</v>
      </c>
      <c r="F375" s="5">
        <f>ROUND( VLOOKUP(Z375, NPC_Raw_Data!A:L, 7) * VLOOKUP(AA375, NPC_Scaling_Values!A:N, 6) * VLOOKUP(AB375,NPC_Scaling_Values!A:N, 6) ,0)</f>
        <v>558</v>
      </c>
      <c r="G375" s="5">
        <f>ROUND( VLOOKUP(Z375, NPC_Raw_Data!A:L, 8) * VLOOKUP(AA375, NPC_Scaling_Values!A:N, 7) * VLOOKUP(AB375, NPC_Scaling_Values!A:N, 7),0)</f>
        <v>662</v>
      </c>
      <c r="H375" s="5">
        <f>ROUND( VLOOKUP(Z375, NPC_Raw_Data!A:L, 9) * VLOOKUP(AA375, NPC_Scaling_Values!A:N, 8)* VLOOKUP(AB375, NPC_Scaling_Values!A:N, 8) ,0)</f>
        <v>327</v>
      </c>
      <c r="I375" s="5">
        <v>25.0</v>
      </c>
      <c r="J375" s="5">
        <v>-10.0</v>
      </c>
      <c r="K375" s="5">
        <v>-30.0</v>
      </c>
      <c r="L375" s="5">
        <f>ROUND( VLOOKUP(Z375, NPC_Raw_Data!A:O, 13),0)</f>
        <v>250</v>
      </c>
      <c r="M375" s="5">
        <f>ROUND( VLOOKUP(Z375, NPC_Raw_Data!A:O, 14),0)</f>
        <v>250</v>
      </c>
      <c r="N375" s="5">
        <f>ROUND( VLOOKUP(Z375, NPC_Raw_Data!A:O, 15),0)</f>
        <v>250</v>
      </c>
      <c r="O375" s="5">
        <f>ROUND( VLOOKUP(Z375, NPC_Raw_Data!A:Q, 16) * VLOOKUP(AA375, NPC_Scaling_Values!A:N, 14)* VLOOKUP(AB375, NPC_Scaling_Values!A:N, 14),0)</f>
        <v>116</v>
      </c>
      <c r="P375" s="2">
        <f>ROUND( VLOOKUP(Z375, NPC_Raw_Data!A:Q, 17) * VLOOKUP(AA375, NPC_Scaling_Values!A:N, 14) * VLOOKUP(AB375, NPC_Scaling_Values!A:N, 14) ,0)</f>
        <v>93</v>
      </c>
      <c r="Q375" s="6">
        <f> VLOOKUP(AA375, NPC_Scaling_Values!A:N, 9) * VLOOKUP(AB375, NPC_Scaling_Values!A:N, 9)</f>
        <v>3.336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418000.0</v>
      </c>
      <c r="AA375" s="1">
        <v>7014.0</v>
      </c>
      <c r="AB375" s="1">
        <v>7414.0</v>
      </c>
      <c r="AC375" s="8">
        <v>0.0</v>
      </c>
    </row>
    <row r="376">
      <c r="A376" s="1" t="s">
        <v>281</v>
      </c>
      <c r="B376" s="1" t="s">
        <v>32</v>
      </c>
      <c r="C376" s="5">
        <f>ROUND( VLOOKUP(Z376, NPC_Raw_Data!A:D, 4)*VLOOKUP(AA376, NPC_Scaling_Values!A:C, 3)*VLOOKUP(AB376, NPC_Scaling_Values!A:C, 3),0)</f>
        <v>2010</v>
      </c>
      <c r="D376" s="5">
        <f>ROUND( VLOOKUP(Z376, NPC_Raw_Data!A:E, 5) * VLOOKUP(AA376, NPC_Scaling_Values!A:D, 4) * VLOOKUP(AB376,NPC_Scaling_Values!A:D, 4) ,0)</f>
        <v>2000</v>
      </c>
      <c r="E376" s="5">
        <f>ROUND( VLOOKUP(Z376, NPC_Raw_Data!A:L, 6) * VLOOKUP(AA376, NPC_Scaling_Values!A:N, 5)* VLOOKUP(AB376, NPC_Scaling_Values!A:N, 5) ,0)</f>
        <v>377</v>
      </c>
      <c r="F376" s="5">
        <f>ROUND( VLOOKUP(Z376, NPC_Raw_Data!A:L, 7) * VLOOKUP(AA376, NPC_Scaling_Values!A:N, 6) * VLOOKUP(AB376,NPC_Scaling_Values!A:N, 6) ,0)</f>
        <v>558</v>
      </c>
      <c r="G376" s="5">
        <f>ROUND( VLOOKUP(Z376, NPC_Raw_Data!A:L, 8) * VLOOKUP(AA376, NPC_Scaling_Values!A:N, 7) * VLOOKUP(AB376, NPC_Scaling_Values!A:N, 7),0)</f>
        <v>662</v>
      </c>
      <c r="H376" s="5">
        <f>ROUND( VLOOKUP(Z376, NPC_Raw_Data!A:L, 9) * VLOOKUP(AA376, NPC_Scaling_Values!A:N, 8)* VLOOKUP(AB376, NPC_Scaling_Values!A:N, 8) ,0)</f>
        <v>327</v>
      </c>
      <c r="I376" s="5">
        <v>25.0</v>
      </c>
      <c r="J376" s="5">
        <v>-10.0</v>
      </c>
      <c r="K376" s="5">
        <v>-30.0</v>
      </c>
      <c r="L376" s="5">
        <f>ROUND( VLOOKUP(Z376, NPC_Raw_Data!A:O, 13),0)</f>
        <v>250</v>
      </c>
      <c r="M376" s="5">
        <f>ROUND( VLOOKUP(Z376, NPC_Raw_Data!A:O, 14),0)</f>
        <v>250</v>
      </c>
      <c r="N376" s="5">
        <f>ROUND( VLOOKUP(Z376, NPC_Raw_Data!A:O, 15),0)</f>
        <v>250</v>
      </c>
      <c r="O376" s="5">
        <f>ROUND( VLOOKUP(Z376, NPC_Raw_Data!A:Q, 16) * VLOOKUP(AA376, NPC_Scaling_Values!A:N, 14)* VLOOKUP(AB376, NPC_Scaling_Values!A:N, 14),0)</f>
        <v>116</v>
      </c>
      <c r="P376" s="2">
        <f>ROUND( VLOOKUP(Z376, NPC_Raw_Data!A:Q, 17) * VLOOKUP(AA376, NPC_Scaling_Values!A:N, 14) * VLOOKUP(AB376, NPC_Scaling_Values!A:N, 14) ,0)</f>
        <v>93</v>
      </c>
      <c r="Q376" s="6">
        <f> VLOOKUP(AA376, NPC_Scaling_Values!A:N, 9) * VLOOKUP(AB376, NPC_Scaling_Values!A:N, 9)</f>
        <v>3.336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418001.0</v>
      </c>
      <c r="AA376" s="1">
        <v>7014.0</v>
      </c>
      <c r="AB376" s="1">
        <v>7414.0</v>
      </c>
      <c r="AC376" s="8">
        <v>7100.0</v>
      </c>
    </row>
    <row r="377">
      <c r="A377" s="1" t="s">
        <v>69</v>
      </c>
      <c r="B377" s="1" t="s">
        <v>32</v>
      </c>
      <c r="C377" s="5">
        <f>ROUND( VLOOKUP(Z377, NPC_Raw_Data!A:D, 4)*VLOOKUP(AA377, NPC_Scaling_Values!A:C, 3)*VLOOKUP(AB377, NPC_Scaling_Values!A:C, 3),0)</f>
        <v>330</v>
      </c>
      <c r="D377" s="5">
        <f>ROUND( VLOOKUP(Z377, NPC_Raw_Data!A:E, 5) * VLOOKUP(AA377, NPC_Scaling_Values!A:D, 4) * VLOOKUP(AB377,NPC_Scaling_Values!A:D, 4) ,0)</f>
        <v>600</v>
      </c>
      <c r="E377" s="5">
        <f>ROUND( VLOOKUP(Z377, NPC_Raw_Data!A:L, 6) * VLOOKUP(AA377, NPC_Scaling_Values!A:N, 5)* VLOOKUP(AB377, NPC_Scaling_Values!A:N, 5) ,0)</f>
        <v>235</v>
      </c>
      <c r="F377" s="5">
        <f>ROUND( VLOOKUP(Z377, NPC_Raw_Data!A:L, 7) * VLOOKUP(AA377, NPC_Scaling_Values!A:N, 6) * VLOOKUP(AB377,NPC_Scaling_Values!A:N, 6) ,0)</f>
        <v>175</v>
      </c>
      <c r="G377" s="5">
        <f>ROUND( VLOOKUP(Z377, NPC_Raw_Data!A:L, 8) * VLOOKUP(AA377, NPC_Scaling_Values!A:N, 7) * VLOOKUP(AB377, NPC_Scaling_Values!A:N, 7),0)</f>
        <v>140</v>
      </c>
      <c r="H377" s="5">
        <f>ROUND( VLOOKUP(Z377, NPC_Raw_Data!A:L, 9) * VLOOKUP(AA377, NPC_Scaling_Values!A:N, 8)* VLOOKUP(AB377, NPC_Scaling_Values!A:N, 8) ,0)</f>
        <v>175</v>
      </c>
      <c r="I377" s="5">
        <v>0.0</v>
      </c>
      <c r="J377" s="5">
        <v>0.0</v>
      </c>
      <c r="K377" s="5">
        <v>0.0</v>
      </c>
      <c r="L377" s="5">
        <f>ROUND( VLOOKUP(Z377, NPC_Raw_Data!A:O, 13),0)</f>
        <v>150</v>
      </c>
      <c r="M377" s="5">
        <f>ROUND( VLOOKUP(Z377, NPC_Raw_Data!A:O, 14),0)</f>
        <v>150</v>
      </c>
      <c r="N377" s="5">
        <f>ROUND( VLOOKUP(Z377, NPC_Raw_Data!A:O, 15),0)</f>
        <v>100</v>
      </c>
      <c r="O377" s="5">
        <f>ROUND( VLOOKUP(Z377, NPC_Raw_Data!A:Q, 16) * VLOOKUP(AA377, NPC_Scaling_Values!A:N, 14)* VLOOKUP(AB377, NPC_Scaling_Values!A:N, 14),0)</f>
        <v>232</v>
      </c>
      <c r="P377" s="2">
        <f>ROUND( VLOOKUP(Z377, NPC_Raw_Data!A:Q, 17) * VLOOKUP(AA377, NPC_Scaling_Values!A:N, 14) * VLOOKUP(AB377, NPC_Scaling_Values!A:N, 14) ,0)</f>
        <v>93</v>
      </c>
      <c r="Q377" s="6">
        <f> VLOOKUP(AA377, NPC_Scaling_Values!A:N, 9) * VLOOKUP(AB377, NPC_Scaling_Values!A:N, 9)</f>
        <v>3.336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419000.0</v>
      </c>
      <c r="AA377" s="1">
        <v>7014.0</v>
      </c>
      <c r="AB377" s="1">
        <v>7414.0</v>
      </c>
      <c r="AC377" s="8">
        <v>0.0</v>
      </c>
    </row>
    <row r="378">
      <c r="A378" s="1" t="s">
        <v>264</v>
      </c>
      <c r="B378" s="1" t="s">
        <v>32</v>
      </c>
      <c r="C378" s="5">
        <f>ROUND( VLOOKUP(Z378, NPC_Raw_Data!A:D, 4)*VLOOKUP(AA378, NPC_Scaling_Values!A:C, 3)*VLOOKUP(AB378, NPC_Scaling_Values!A:C, 3),0)</f>
        <v>10464</v>
      </c>
      <c r="D378" s="5">
        <f>ROUND( VLOOKUP(Z378, NPC_Raw_Data!A:E, 5) * VLOOKUP(AA378, NPC_Scaling_Values!A:D, 4) * VLOOKUP(AB378,NPC_Scaling_Values!A:D, 4) ,0)</f>
        <v>120000</v>
      </c>
      <c r="E378" s="5">
        <f>ROUND( VLOOKUP(Z378, NPC_Raw_Data!A:L, 6) * VLOOKUP(AA378, NPC_Scaling_Values!A:N, 5)* VLOOKUP(AB378, NPC_Scaling_Values!A:N, 5) ,0)</f>
        <v>321</v>
      </c>
      <c r="F378" s="5">
        <f>ROUND( VLOOKUP(Z378, NPC_Raw_Data!A:L, 7) * VLOOKUP(AA378, NPC_Scaling_Values!A:N, 6) * VLOOKUP(AB378,NPC_Scaling_Values!A:N, 6) ,0)</f>
        <v>760</v>
      </c>
      <c r="G378" s="5">
        <f>ROUND( VLOOKUP(Z378, NPC_Raw_Data!A:L, 8) * VLOOKUP(AA378, NPC_Scaling_Values!A:N, 7) * VLOOKUP(AB378, NPC_Scaling_Values!A:N, 7),0)</f>
        <v>618</v>
      </c>
      <c r="H378" s="5">
        <f>ROUND( VLOOKUP(Z378, NPC_Raw_Data!A:L, 9) * VLOOKUP(AA378, NPC_Scaling_Values!A:N, 8)* VLOOKUP(AB378, NPC_Scaling_Values!A:N, 8) ,0)</f>
        <v>713</v>
      </c>
      <c r="I378" s="5">
        <v>0.0</v>
      </c>
      <c r="J378" s="5">
        <v>0.0</v>
      </c>
      <c r="K378" s="5">
        <v>0.0</v>
      </c>
      <c r="L378" s="5">
        <f>ROUND( VLOOKUP(Z378, NPC_Raw_Data!A:O, 13),0)</f>
        <v>999</v>
      </c>
      <c r="M378" s="5">
        <f>ROUND( VLOOKUP(Z378, NPC_Raw_Data!A:O, 14),0)</f>
        <v>999</v>
      </c>
      <c r="N378" s="5">
        <f>ROUND( VLOOKUP(Z378, NPC_Raw_Data!A:O, 15),0)</f>
        <v>999</v>
      </c>
      <c r="O378" s="5">
        <f>ROUND( VLOOKUP(Z378, NPC_Raw_Data!A:Q, 16) * VLOOKUP(AA378, NPC_Scaling_Values!A:N, 14)* VLOOKUP(AB378, NPC_Scaling_Values!A:N, 14),0)</f>
        <v>232</v>
      </c>
      <c r="P378" s="2">
        <f>ROUND( VLOOKUP(Z378, NPC_Raw_Data!A:Q, 17) * VLOOKUP(AA378, NPC_Scaling_Values!A:N, 14) * VLOOKUP(AB378, NPC_Scaling_Values!A:N, 14) ,0)</f>
        <v>93</v>
      </c>
      <c r="Q378" s="6">
        <f> VLOOKUP(AA378, NPC_Scaling_Values!A:N, 9) * VLOOKUP(AB378, NPC_Scaling_Values!A:N, 9)</f>
        <v>3.336</v>
      </c>
      <c r="R378" s="1">
        <v>1.5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450000.0</v>
      </c>
      <c r="AA378" s="1">
        <v>7014.0</v>
      </c>
      <c r="AB378" s="1">
        <v>7414.0</v>
      </c>
      <c r="AC378" s="8">
        <v>0.0</v>
      </c>
    </row>
    <row r="379">
      <c r="A379" s="9" t="s">
        <v>306</v>
      </c>
      <c r="B379" s="1" t="s">
        <v>32</v>
      </c>
      <c r="C379" s="5">
        <f>ROUND( VLOOKUP(Z379, NPC_Raw_Data!A:D, 4)*VLOOKUP(AA379, NPC_Scaling_Values!A:C, 3)*VLOOKUP(AB379, NPC_Scaling_Values!A:C, 3),0)</f>
        <v>8478</v>
      </c>
      <c r="D379" s="5">
        <f>ROUND( VLOOKUP(Z379, NPC_Raw_Data!A:E, 5) * VLOOKUP(AA379, NPC_Scaling_Values!A:D, 4) * VLOOKUP(AB379,NPC_Scaling_Values!A:D, 4) ,0)</f>
        <v>120000</v>
      </c>
      <c r="E379" s="5">
        <f>ROUND( VLOOKUP(Z379, NPC_Raw_Data!A:L, 6) * VLOOKUP(AA379, NPC_Scaling_Values!A:N, 5)* VLOOKUP(AB379, NPC_Scaling_Values!A:N, 5) ,0)</f>
        <v>463</v>
      </c>
      <c r="F379" s="5">
        <f>ROUND( VLOOKUP(Z379, NPC_Raw_Data!A:L, 7) * VLOOKUP(AA379, NPC_Scaling_Values!A:N, 6) * VLOOKUP(AB379,NPC_Scaling_Values!A:N, 6) ,0)</f>
        <v>891</v>
      </c>
      <c r="G379" s="5">
        <f>ROUND( VLOOKUP(Z379, NPC_Raw_Data!A:L, 8) * VLOOKUP(AA379, NPC_Scaling_Values!A:N, 7) * VLOOKUP(AB379, NPC_Scaling_Values!A:N, 7),0)</f>
        <v>891</v>
      </c>
      <c r="H379" s="5">
        <f>ROUND( VLOOKUP(Z379, NPC_Raw_Data!A:L, 9) * VLOOKUP(AA379, NPC_Scaling_Values!A:N, 8)* VLOOKUP(AB379, NPC_Scaling_Values!A:N, 8) ,0)</f>
        <v>754</v>
      </c>
      <c r="I379" s="5">
        <v>0.0</v>
      </c>
      <c r="J379" s="5">
        <v>-20.0</v>
      </c>
      <c r="K379" s="5">
        <v>0.0</v>
      </c>
      <c r="L379" s="5">
        <f>ROUND( VLOOKUP(Z379, NPC_Raw_Data!A:O, 13),0)</f>
        <v>999</v>
      </c>
      <c r="M379" s="5">
        <f>ROUND( VLOOKUP(Z379, NPC_Raw_Data!A:O, 14),0)</f>
        <v>999</v>
      </c>
      <c r="N379" s="5">
        <f>ROUND( VLOOKUP(Z379, NPC_Raw_Data!A:O, 15),0)</f>
        <v>333</v>
      </c>
      <c r="O379" s="5">
        <f>ROUND( VLOOKUP(Z379, NPC_Raw_Data!A:Q, 16) * VLOOKUP(AA379, NPC_Scaling_Values!A:N, 14)* VLOOKUP(AB379, NPC_Scaling_Values!A:N, 14),0)</f>
        <v>245</v>
      </c>
      <c r="P379" s="2">
        <f>ROUND( VLOOKUP(Z379, NPC_Raw_Data!A:Q, 17) * VLOOKUP(AA379, NPC_Scaling_Values!A:N, 14) * VLOOKUP(AB379, NPC_Scaling_Values!A:N, 14) ,0)</f>
        <v>98</v>
      </c>
      <c r="Q379" s="6">
        <f> VLOOKUP(AA379, NPC_Scaling_Values!A:N, 9) * VLOOKUP(AB379, NPC_Scaling_Values!A:N, 9)</f>
        <v>3.475</v>
      </c>
      <c r="R379" s="1">
        <v>3.0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451000.0</v>
      </c>
      <c r="AA379" s="1">
        <v>7015.0</v>
      </c>
      <c r="AB379" s="1">
        <v>7414.0</v>
      </c>
      <c r="AC379" s="10">
        <v>5151.0</v>
      </c>
    </row>
    <row r="380">
      <c r="A380" s="9" t="s">
        <v>33</v>
      </c>
      <c r="B380" s="1" t="s">
        <v>32</v>
      </c>
      <c r="C380" s="5">
        <f>ROUND( VLOOKUP(Z380, NPC_Raw_Data!A:D, 4)*VLOOKUP(AA380, NPC_Scaling_Values!A:C, 3)*VLOOKUP(AB380, NPC_Scaling_Values!A:C, 3),0)</f>
        <v>4</v>
      </c>
      <c r="D380" s="5">
        <f>ROUND( VLOOKUP(Z380, NPC_Raw_Data!A:E, 5) * VLOOKUP(AA380, NPC_Scaling_Values!A:D, 4) * VLOOKUP(AB380,NPC_Scaling_Values!A:D, 4) ,0)</f>
        <v>0</v>
      </c>
      <c r="E380" s="5">
        <f>ROUND( VLOOKUP(Z380, NPC_Raw_Data!A:L, 6) * VLOOKUP(AA380, NPC_Scaling_Values!A:N, 5)* VLOOKUP(AB380, NPC_Scaling_Values!A:N, 5) ,0)</f>
        <v>0</v>
      </c>
      <c r="F380" s="5">
        <f>ROUND( VLOOKUP(Z380, NPC_Raw_Data!A:L, 7) * VLOOKUP(AA380, NPC_Scaling_Values!A:N, 6) * VLOOKUP(AB380,NPC_Scaling_Values!A:N, 6) ,0)</f>
        <v>0</v>
      </c>
      <c r="G380" s="5">
        <f>ROUND( VLOOKUP(Z380, NPC_Raw_Data!A:L, 8) * VLOOKUP(AA380, NPC_Scaling_Values!A:N, 7) * VLOOKUP(AB380, NPC_Scaling_Values!A:N, 7),0)</f>
        <v>0</v>
      </c>
      <c r="H380" s="5">
        <f>ROUND( VLOOKUP(Z380, NPC_Raw_Data!A:L, 9) * VLOOKUP(AA380, NPC_Scaling_Values!A:N, 8)* VLOOKUP(AB380, NPC_Scaling_Values!A:N, 8) ,0)</f>
        <v>0</v>
      </c>
      <c r="I380" s="5">
        <v>0.0</v>
      </c>
      <c r="J380" s="5">
        <v>0.0</v>
      </c>
      <c r="K380" s="5">
        <v>0.0</v>
      </c>
      <c r="L380" s="5">
        <f>ROUND( VLOOKUP(Z380, NPC_Raw_Data!A:O, 13),0)</f>
        <v>0</v>
      </c>
      <c r="M380" s="5">
        <f>ROUND( VLOOKUP(Z380, NPC_Raw_Data!A:O, 14),0)</f>
        <v>0</v>
      </c>
      <c r="N380" s="5">
        <f>ROUND( VLOOKUP(Z380, NPC_Raw_Data!A:O, 15),0)</f>
        <v>0</v>
      </c>
      <c r="O380" s="5">
        <f>ROUND( VLOOKUP(Z380, NPC_Raw_Data!A:Q, 16) * VLOOKUP(AA380, NPC_Scaling_Values!A:N, 14)* VLOOKUP(AB380, NPC_Scaling_Values!A:N, 14),0)</f>
        <v>232</v>
      </c>
      <c r="P380" s="2">
        <f>ROUND( VLOOKUP(Z380, NPC_Raw_Data!A:Q, 17) * VLOOKUP(AA380, NPC_Scaling_Values!A:N, 14) * VLOOKUP(AB380, NPC_Scaling_Values!A:N, 14) ,0)</f>
        <v>93</v>
      </c>
      <c r="Q380" s="6">
        <f> VLOOKUP(AA380, NPC_Scaling_Values!A:N, 9) * VLOOKUP(AB380, NPC_Scaling_Values!A:N, 9)</f>
        <v>3.336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451100.0</v>
      </c>
      <c r="AA380" s="1">
        <v>7014.0</v>
      </c>
      <c r="AB380" s="1">
        <v>7414.0</v>
      </c>
      <c r="AC380" s="10">
        <v>5151.0</v>
      </c>
    </row>
    <row r="381">
      <c r="A381" s="1" t="s">
        <v>242</v>
      </c>
      <c r="B381" s="1" t="s">
        <v>32</v>
      </c>
      <c r="C381" s="5">
        <f>ROUND( VLOOKUP(Z381, NPC_Raw_Data!A:D, 4)*VLOOKUP(AA381, NPC_Scaling_Values!A:C, 3)*VLOOKUP(AB381, NPC_Scaling_Values!A:C, 3),0)</f>
        <v>9420</v>
      </c>
      <c r="D381" s="5">
        <f>ROUND( VLOOKUP(Z381, NPC_Raw_Data!A:E, 5) * VLOOKUP(AA381, NPC_Scaling_Values!A:D, 4) * VLOOKUP(AB381,NPC_Scaling_Values!A:D, 4) ,0)</f>
        <v>0</v>
      </c>
      <c r="E381" s="5">
        <f>ROUND( VLOOKUP(Z381, NPC_Raw_Data!A:L, 6) * VLOOKUP(AA381, NPC_Scaling_Values!A:N, 5)* VLOOKUP(AB381, NPC_Scaling_Values!A:N, 5) ,0)</f>
        <v>297</v>
      </c>
      <c r="F381" s="5">
        <f>ROUND( VLOOKUP(Z381, NPC_Raw_Data!A:L, 7) * VLOOKUP(AA381, NPC_Scaling_Values!A:N, 6) * VLOOKUP(AB381,NPC_Scaling_Values!A:N, 6) ,0)</f>
        <v>416</v>
      </c>
      <c r="G381" s="5">
        <f>ROUND( VLOOKUP(Z381, NPC_Raw_Data!A:L, 8) * VLOOKUP(AA381, NPC_Scaling_Values!A:N, 7) * VLOOKUP(AB381, NPC_Scaling_Values!A:N, 7),0)</f>
        <v>208</v>
      </c>
      <c r="H381" s="5">
        <f>ROUND( VLOOKUP(Z381, NPC_Raw_Data!A:L, 9) * VLOOKUP(AA381, NPC_Scaling_Values!A:N, 8)* VLOOKUP(AB381, NPC_Scaling_Values!A:N, 8) ,0)</f>
        <v>223</v>
      </c>
      <c r="I381" s="5">
        <v>0.0</v>
      </c>
      <c r="J381" s="5">
        <v>0.0</v>
      </c>
      <c r="K381" s="5">
        <v>0.0</v>
      </c>
      <c r="L381" s="5">
        <f>ROUND( VLOOKUP(Z381, NPC_Raw_Data!A:O, 13),0)</f>
        <v>999</v>
      </c>
      <c r="M381" s="5">
        <f>ROUND( VLOOKUP(Z381, NPC_Raw_Data!A:O, 14),0)</f>
        <v>999</v>
      </c>
      <c r="N381" s="5">
        <f>ROUND( VLOOKUP(Z381, NPC_Raw_Data!A:O, 15),0)</f>
        <v>999</v>
      </c>
      <c r="O381" s="5">
        <f>ROUND( VLOOKUP(Z381, NPC_Raw_Data!A:Q, 16) * VLOOKUP(AA381, NPC_Scaling_Values!A:N, 14)* VLOOKUP(AB381, NPC_Scaling_Values!A:N, 14),0)</f>
        <v>232</v>
      </c>
      <c r="P381" s="2">
        <f>ROUND( VLOOKUP(Z381, NPC_Raw_Data!A:Q, 17) * VLOOKUP(AA381, NPC_Scaling_Values!A:N, 14) * VLOOKUP(AB381, NPC_Scaling_Values!A:N, 14) ,0)</f>
        <v>93</v>
      </c>
      <c r="Q381" s="6">
        <f> VLOOKUP(AA381, NPC_Scaling_Values!A:N, 9) * VLOOKUP(AB381, NPC_Scaling_Values!A:N, 9)</f>
        <v>3.336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452010.0</v>
      </c>
      <c r="AA381" s="1">
        <v>7014.0</v>
      </c>
      <c r="AB381" s="1">
        <v>7414.0</v>
      </c>
      <c r="AC381" s="10">
        <v>5151.0</v>
      </c>
    </row>
    <row r="382">
      <c r="A382" s="9" t="s">
        <v>159</v>
      </c>
      <c r="B382" s="1" t="s">
        <v>160</v>
      </c>
      <c r="C382" s="5">
        <f>ROUND( VLOOKUP(Z382, NPC_Raw_Data!A:D, 4)*VLOOKUP(AA382, NPC_Scaling_Values!A:C, 3)*VLOOKUP(AB382, NPC_Scaling_Values!A:C, 3),0)</f>
        <v>1004</v>
      </c>
      <c r="D382" s="5">
        <f>ROUND( VLOOKUP(Z382, NPC_Raw_Data!A:E, 5) * VLOOKUP(AA382, NPC_Scaling_Values!A:D, 4) * VLOOKUP(AB382,NPC_Scaling_Values!A:D, 4) ,0)</f>
        <v>3000</v>
      </c>
      <c r="E382" s="5">
        <f>ROUND( VLOOKUP(Z382, NPC_Raw_Data!A:L, 6) * VLOOKUP(AA382, NPC_Scaling_Values!A:N, 5)* VLOOKUP(AB382, NPC_Scaling_Values!A:N, 5) ,0)</f>
        <v>217</v>
      </c>
      <c r="F382" s="5">
        <f>ROUND( VLOOKUP(Z382, NPC_Raw_Data!A:L, 7) * VLOOKUP(AA382, NPC_Scaling_Values!A:N, 6) * VLOOKUP(AB382,NPC_Scaling_Values!A:N, 6) ,0)</f>
        <v>184</v>
      </c>
      <c r="G382" s="5">
        <f>ROUND( VLOOKUP(Z382, NPC_Raw_Data!A:L, 8) * VLOOKUP(AA382, NPC_Scaling_Values!A:N, 7) * VLOOKUP(AB382, NPC_Scaling_Values!A:N, 7),0)</f>
        <v>131</v>
      </c>
      <c r="H382" s="5">
        <f>ROUND( VLOOKUP(Z382, NPC_Raw_Data!A:L, 9) * VLOOKUP(AA382, NPC_Scaling_Values!A:N, 8)* VLOOKUP(AB382, NPC_Scaling_Values!A:N, 8) ,0)</f>
        <v>164</v>
      </c>
      <c r="I382" s="5">
        <v>0.0</v>
      </c>
      <c r="J382" s="5">
        <v>0.0</v>
      </c>
      <c r="K382" s="5">
        <v>0.0</v>
      </c>
      <c r="L382" s="5">
        <f>ROUND( VLOOKUP(Z382, NPC_Raw_Data!A:O, 13),0)</f>
        <v>120</v>
      </c>
      <c r="M382" s="5">
        <f>ROUND( VLOOKUP(Z382, NPC_Raw_Data!A:O, 14),0)</f>
        <v>120</v>
      </c>
      <c r="N382" s="5">
        <f>ROUND( VLOOKUP(Z382, NPC_Raw_Data!A:O, 15),0)</f>
        <v>120</v>
      </c>
      <c r="O382" s="5">
        <f>ROUND( VLOOKUP(Z382, NPC_Raw_Data!A:Q, 16) * VLOOKUP(AA382, NPC_Scaling_Values!A:N, 14)* VLOOKUP(AB382, NPC_Scaling_Values!A:N, 14),0)</f>
        <v>212</v>
      </c>
      <c r="P382" s="2">
        <f>ROUND( VLOOKUP(Z382, NPC_Raw_Data!A:Q, 17) * VLOOKUP(AA382, NPC_Scaling_Values!A:N, 14) * VLOOKUP(AB382, NPC_Scaling_Values!A:N, 14) ,0)</f>
        <v>85</v>
      </c>
      <c r="Q382" s="6">
        <f> VLOOKUP(AA382, NPC_Scaling_Values!A:N, 9) * VLOOKUP(AB382, NPC_Scaling_Values!A:N, 9)</f>
        <v>3.171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453100.0</v>
      </c>
      <c r="AA382" s="1">
        <v>7011.0</v>
      </c>
      <c r="AB382" s="1">
        <v>7411.0</v>
      </c>
      <c r="AC382" s="10">
        <v>5151.0</v>
      </c>
    </row>
    <row r="383">
      <c r="A383" s="9" t="s">
        <v>225</v>
      </c>
      <c r="B383" s="1" t="s">
        <v>91</v>
      </c>
      <c r="C383" s="5">
        <f>ROUND( VLOOKUP(Z383, NPC_Raw_Data!A:D, 4)*VLOOKUP(AA383, NPC_Scaling_Values!A:C, 3)*VLOOKUP(AB383, NPC_Scaling_Values!A:C, 3),0)</f>
        <v>5491</v>
      </c>
      <c r="D383" s="5">
        <f>ROUND( VLOOKUP(Z383, NPC_Raw_Data!A:E, 5) * VLOOKUP(AA383, NPC_Scaling_Values!A:D, 4) * VLOOKUP(AB383,NPC_Scaling_Values!A:D, 4) ,0)</f>
        <v>80000</v>
      </c>
      <c r="E383" s="5">
        <f>ROUND( VLOOKUP(Z383, NPC_Raw_Data!A:L, 6) * VLOOKUP(AA383, NPC_Scaling_Values!A:N, 5)* VLOOKUP(AB383, NPC_Scaling_Values!A:N, 5) ,0)</f>
        <v>272</v>
      </c>
      <c r="F383" s="5">
        <f>ROUND( VLOOKUP(Z383, NPC_Raw_Data!A:L, 7) * VLOOKUP(AA383, NPC_Scaling_Values!A:N, 6) * VLOOKUP(AB383,NPC_Scaling_Values!A:N, 6) ,0)</f>
        <v>176</v>
      </c>
      <c r="G383" s="5">
        <f>ROUND( VLOOKUP(Z383, NPC_Raw_Data!A:L, 8) * VLOOKUP(AA383, NPC_Scaling_Values!A:N, 7) * VLOOKUP(AB383, NPC_Scaling_Values!A:N, 7),0)</f>
        <v>28883</v>
      </c>
      <c r="H383" s="5">
        <f>ROUND( VLOOKUP(Z383, NPC_Raw_Data!A:L, 9) * VLOOKUP(AA383, NPC_Scaling_Values!A:N, 8)* VLOOKUP(AB383, NPC_Scaling_Values!A:N, 8) ,0)</f>
        <v>217</v>
      </c>
      <c r="I383" s="5">
        <v>0.0</v>
      </c>
      <c r="J383" s="5">
        <v>0.0</v>
      </c>
      <c r="K383" s="5">
        <v>0.0</v>
      </c>
      <c r="L383" s="5">
        <f>ROUND( VLOOKUP(Z383, NPC_Raw_Data!A:O, 13),0)</f>
        <v>230</v>
      </c>
      <c r="M383" s="5">
        <f>ROUND( VLOOKUP(Z383, NPC_Raw_Data!A:O, 14),0)</f>
        <v>230</v>
      </c>
      <c r="N383" s="5">
        <f>ROUND( VLOOKUP(Z383, NPC_Raw_Data!A:O, 15),0)</f>
        <v>195</v>
      </c>
      <c r="O383" s="5">
        <f>ROUND( VLOOKUP(Z383, NPC_Raw_Data!A:Q, 16) * VLOOKUP(AA383, NPC_Scaling_Values!A:N, 14)* VLOOKUP(AB383, NPC_Scaling_Values!A:N, 14),0)</f>
        <v>224</v>
      </c>
      <c r="P383" s="2">
        <f>ROUND( VLOOKUP(Z383, NPC_Raw_Data!A:Q, 17) * VLOOKUP(AA383, NPC_Scaling_Values!A:N, 14) * VLOOKUP(AB383, NPC_Scaling_Values!A:N, 14) ,0)</f>
        <v>90</v>
      </c>
      <c r="Q383" s="6">
        <f> VLOOKUP(AA383, NPC_Scaling_Values!A:N, 9) * VLOOKUP(AB383, NPC_Scaling_Values!A:N, 9)</f>
        <v>3.266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520000.0</v>
      </c>
      <c r="AA383" s="1">
        <v>7013.0</v>
      </c>
      <c r="AB383" s="1">
        <v>7413.0</v>
      </c>
      <c r="AC383" s="10">
        <v>5151.0</v>
      </c>
    </row>
    <row r="384">
      <c r="A384" s="9" t="s">
        <v>199</v>
      </c>
      <c r="B384" s="1" t="s">
        <v>91</v>
      </c>
      <c r="C384" s="5">
        <f>ROUND( VLOOKUP(Z384, NPC_Raw_Data!A:D, 4)*VLOOKUP(AA384, NPC_Scaling_Values!A:C, 3)*VLOOKUP(AB384, NPC_Scaling_Values!A:C, 3),0)</f>
        <v>576</v>
      </c>
      <c r="D384" s="5">
        <f>ROUND( VLOOKUP(Z384, NPC_Raw_Data!A:E, 5) * VLOOKUP(AA384, NPC_Scaling_Values!A:D, 4) * VLOOKUP(AB384,NPC_Scaling_Values!A:D, 4) ,0)</f>
        <v>2000</v>
      </c>
      <c r="E384" s="5">
        <f>ROUND( VLOOKUP(Z384, NPC_Raw_Data!A:L, 6) * VLOOKUP(AA384, NPC_Scaling_Values!A:N, 5)* VLOOKUP(AB384, NPC_Scaling_Values!A:N, 5) ,0)</f>
        <v>248</v>
      </c>
      <c r="F384" s="5">
        <f>ROUND( VLOOKUP(Z384, NPC_Raw_Data!A:L, 7) * VLOOKUP(AA384, NPC_Scaling_Values!A:N, 6) * VLOOKUP(AB384,NPC_Scaling_Values!A:N, 6) ,0)</f>
        <v>162</v>
      </c>
      <c r="G384" s="5">
        <f>ROUND( VLOOKUP(Z384, NPC_Raw_Data!A:L, 8) * VLOOKUP(AA384, NPC_Scaling_Values!A:N, 7) * VLOOKUP(AB384, NPC_Scaling_Values!A:N, 7),0)</f>
        <v>28883</v>
      </c>
      <c r="H384" s="5">
        <f>ROUND( VLOOKUP(Z384, NPC_Raw_Data!A:L, 9) * VLOOKUP(AA384, NPC_Scaling_Values!A:N, 8)* VLOOKUP(AB384, NPC_Scaling_Values!A:N, 8) ,0)</f>
        <v>199</v>
      </c>
      <c r="I384" s="5">
        <v>0.0</v>
      </c>
      <c r="J384" s="5">
        <v>0.0</v>
      </c>
      <c r="K384" s="5">
        <v>0.0</v>
      </c>
      <c r="L384" s="5">
        <f>ROUND( VLOOKUP(Z384, NPC_Raw_Data!A:O, 13),0)</f>
        <v>230</v>
      </c>
      <c r="M384" s="5">
        <f>ROUND( VLOOKUP(Z384, NPC_Raw_Data!A:O, 14),0)</f>
        <v>230</v>
      </c>
      <c r="N384" s="5">
        <f>ROUND( VLOOKUP(Z384, NPC_Raw_Data!A:O, 15),0)</f>
        <v>195</v>
      </c>
      <c r="O384" s="5">
        <f>ROUND( VLOOKUP(Z384, NPC_Raw_Data!A:Q, 16) * VLOOKUP(AA384, NPC_Scaling_Values!A:N, 14)* VLOOKUP(AB384, NPC_Scaling_Values!A:N, 14),0)</f>
        <v>224</v>
      </c>
      <c r="P384" s="2">
        <f>ROUND( VLOOKUP(Z384, NPC_Raw_Data!A:Q, 17) * VLOOKUP(AA384, NPC_Scaling_Values!A:N, 14) * VLOOKUP(AB384, NPC_Scaling_Values!A:N, 14) ,0)</f>
        <v>90</v>
      </c>
      <c r="Q384" s="6">
        <f> VLOOKUP(AA384, NPC_Scaling_Values!A:N, 9) * VLOOKUP(AB384, NPC_Scaling_Values!A:N, 9)</f>
        <v>3.266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520100.0</v>
      </c>
      <c r="AA384" s="1">
        <v>7013.0</v>
      </c>
      <c r="AB384" s="1">
        <v>7413.0</v>
      </c>
      <c r="AC384" s="10">
        <v>5151.0</v>
      </c>
    </row>
    <row r="385">
      <c r="A385" s="9" t="s">
        <v>200</v>
      </c>
      <c r="B385" s="1" t="s">
        <v>91</v>
      </c>
      <c r="C385" s="5">
        <f>ROUND( VLOOKUP(Z385, NPC_Raw_Data!A:D, 4)*VLOOKUP(AA385, NPC_Scaling_Values!A:C, 3)*VLOOKUP(AB385, NPC_Scaling_Values!A:C, 3),0)</f>
        <v>507</v>
      </c>
      <c r="D385" s="5">
        <f>ROUND( VLOOKUP(Z385, NPC_Raw_Data!A:E, 5) * VLOOKUP(AA385, NPC_Scaling_Values!A:D, 4) * VLOOKUP(AB385,NPC_Scaling_Values!A:D, 4) ,0)</f>
        <v>0</v>
      </c>
      <c r="E385" s="5">
        <f>ROUND( VLOOKUP(Z385, NPC_Raw_Data!A:L, 6) * VLOOKUP(AA385, NPC_Scaling_Values!A:N, 5)* VLOOKUP(AB385, NPC_Scaling_Values!A:N, 5) ,0)</f>
        <v>248</v>
      </c>
      <c r="F385" s="5">
        <f>ROUND( VLOOKUP(Z385, NPC_Raw_Data!A:L, 7) * VLOOKUP(AA385, NPC_Scaling_Values!A:N, 6) * VLOOKUP(AB385,NPC_Scaling_Values!A:N, 6) ,0)</f>
        <v>162</v>
      </c>
      <c r="G385" s="5">
        <f>ROUND( VLOOKUP(Z385, NPC_Raw_Data!A:L, 8) * VLOOKUP(AA385, NPC_Scaling_Values!A:N, 7) * VLOOKUP(AB385, NPC_Scaling_Values!A:N, 7),0)</f>
        <v>28883</v>
      </c>
      <c r="H385" s="5">
        <f>ROUND( VLOOKUP(Z385, NPC_Raw_Data!A:L, 9) * VLOOKUP(AA385, NPC_Scaling_Values!A:N, 8)* VLOOKUP(AB385, NPC_Scaling_Values!A:N, 8) ,0)</f>
        <v>199</v>
      </c>
      <c r="I385" s="5">
        <v>0.0</v>
      </c>
      <c r="J385" s="5">
        <v>0.0</v>
      </c>
      <c r="K385" s="5">
        <v>0.0</v>
      </c>
      <c r="L385" s="5">
        <f>ROUND( VLOOKUP(Z385, NPC_Raw_Data!A:O, 13),0)</f>
        <v>230</v>
      </c>
      <c r="M385" s="5">
        <f>ROUND( VLOOKUP(Z385, NPC_Raw_Data!A:O, 14),0)</f>
        <v>230</v>
      </c>
      <c r="N385" s="5">
        <f>ROUND( VLOOKUP(Z385, NPC_Raw_Data!A:O, 15),0)</f>
        <v>195</v>
      </c>
      <c r="O385" s="5">
        <f>ROUND( VLOOKUP(Z385, NPC_Raw_Data!A:Q, 16) * VLOOKUP(AA385, NPC_Scaling_Values!A:N, 14)* VLOOKUP(AB385, NPC_Scaling_Values!A:N, 14),0)</f>
        <v>224</v>
      </c>
      <c r="P385" s="2">
        <f>ROUND( VLOOKUP(Z385, NPC_Raw_Data!A:Q, 17) * VLOOKUP(AA385, NPC_Scaling_Values!A:N, 14) * VLOOKUP(AB385, NPC_Scaling_Values!A:N, 14) ,0)</f>
        <v>90</v>
      </c>
      <c r="Q385" s="6">
        <f> VLOOKUP(AA385, NPC_Scaling_Values!A:N, 9) * VLOOKUP(AB385, NPC_Scaling_Values!A:N, 9)</f>
        <v>3.266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520200.0</v>
      </c>
      <c r="AA385" s="1">
        <v>7013.0</v>
      </c>
      <c r="AB385" s="1">
        <v>7413.0</v>
      </c>
      <c r="AC385" s="10">
        <v>5151.0</v>
      </c>
    </row>
    <row r="386">
      <c r="A386" s="9" t="s">
        <v>212</v>
      </c>
      <c r="B386" s="1" t="s">
        <v>77</v>
      </c>
      <c r="C386" s="5">
        <f>ROUND( VLOOKUP(Z386, NPC_Raw_Data!A:D, 4)*VLOOKUP(AA386, NPC_Scaling_Values!A:C, 3)*VLOOKUP(AB386, NPC_Scaling_Values!A:C, 3),0)</f>
        <v>5800</v>
      </c>
      <c r="D386" s="5">
        <f>ROUND( VLOOKUP(Z386, NPC_Raw_Data!A:E, 5) * VLOOKUP(AA386, NPC_Scaling_Values!A:D, 4) * VLOOKUP(AB386,NPC_Scaling_Values!A:D, 4) ,0)</f>
        <v>120000</v>
      </c>
      <c r="E386" s="5">
        <f>ROUND( VLOOKUP(Z386, NPC_Raw_Data!A:L, 6) * VLOOKUP(AA386, NPC_Scaling_Values!A:N, 5)* VLOOKUP(AB386, NPC_Scaling_Values!A:N, 5) ,0)</f>
        <v>278</v>
      </c>
      <c r="F386" s="5">
        <f>ROUND( VLOOKUP(Z386, NPC_Raw_Data!A:L, 7) * VLOOKUP(AA386, NPC_Scaling_Values!A:N, 6) * VLOOKUP(AB386,NPC_Scaling_Values!A:N, 6) ,0)</f>
        <v>209</v>
      </c>
      <c r="G386" s="5">
        <f>ROUND( VLOOKUP(Z386, NPC_Raw_Data!A:L, 8) * VLOOKUP(AA386, NPC_Scaling_Values!A:N, 7) * VLOOKUP(AB386, NPC_Scaling_Values!A:N, 7),0)</f>
        <v>195</v>
      </c>
      <c r="H386" s="5">
        <f>ROUND( VLOOKUP(Z386, NPC_Raw_Data!A:L, 9) * VLOOKUP(AA386, NPC_Scaling_Values!A:N, 8)* VLOOKUP(AB386, NPC_Scaling_Values!A:N, 8) ,0)</f>
        <v>209</v>
      </c>
      <c r="I386" s="5">
        <v>0.0</v>
      </c>
      <c r="J386" s="5">
        <v>0.0</v>
      </c>
      <c r="K386" s="5">
        <v>0.0</v>
      </c>
      <c r="L386" s="5">
        <f>ROUND( VLOOKUP(Z386, NPC_Raw_Data!A:O, 13),0)</f>
        <v>320</v>
      </c>
      <c r="M386" s="5">
        <f>ROUND( VLOOKUP(Z386, NPC_Raw_Data!A:O, 14),0)</f>
        <v>320</v>
      </c>
      <c r="N386" s="5">
        <f>ROUND( VLOOKUP(Z386, NPC_Raw_Data!A:O, 15),0)</f>
        <v>200</v>
      </c>
      <c r="O386" s="5">
        <f>ROUND( VLOOKUP(Z386, NPC_Raw_Data!A:Q, 16) * VLOOKUP(AA386, NPC_Scaling_Values!A:N, 14)* VLOOKUP(AB386, NPC_Scaling_Values!A:N, 14),0)</f>
        <v>212</v>
      </c>
      <c r="P386" s="2">
        <f>ROUND( VLOOKUP(Z386, NPC_Raw_Data!A:Q, 17) * VLOOKUP(AA386, NPC_Scaling_Values!A:N, 14) * VLOOKUP(AB386, NPC_Scaling_Values!A:N, 14) ,0)</f>
        <v>85</v>
      </c>
      <c r="Q386" s="6">
        <f> VLOOKUP(AA386, NPC_Scaling_Values!A:N, 9) * VLOOKUP(AB386, NPC_Scaling_Values!A:N, 9)</f>
        <v>3.171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521000.0</v>
      </c>
      <c r="AA386" s="1">
        <v>7011.0</v>
      </c>
      <c r="AB386" s="1">
        <v>7411.0</v>
      </c>
      <c r="AC386" s="10">
        <v>5151.0</v>
      </c>
    </row>
    <row r="387">
      <c r="A387" s="9" t="s">
        <v>261</v>
      </c>
      <c r="B387" s="1" t="s">
        <v>164</v>
      </c>
      <c r="C387" s="5">
        <f>ROUND( VLOOKUP(Z387, NPC_Raw_Data!A:D, 4)*VLOOKUP(AA387, NPC_Scaling_Values!A:C, 3)*VLOOKUP(AB387, NPC_Scaling_Values!A:C, 3),0)</f>
        <v>7080</v>
      </c>
      <c r="D387" s="5">
        <f>ROUND( VLOOKUP(Z387, NPC_Raw_Data!A:E, 5) * VLOOKUP(AA387, NPC_Scaling_Values!A:D, 4) * VLOOKUP(AB387,NPC_Scaling_Values!A:D, 4) ,0)</f>
        <v>120000</v>
      </c>
      <c r="E387" s="5">
        <f>ROUND( VLOOKUP(Z387, NPC_Raw_Data!A:L, 6) * VLOOKUP(AA387, NPC_Scaling_Values!A:N, 5)* VLOOKUP(AB387, NPC_Scaling_Values!A:N, 5) ,0)</f>
        <v>329</v>
      </c>
      <c r="F387" s="5">
        <f>ROUND( VLOOKUP(Z387, NPC_Raw_Data!A:L, 7) * VLOOKUP(AA387, NPC_Scaling_Values!A:N, 6) * VLOOKUP(AB387,NPC_Scaling_Values!A:N, 6) ,0)</f>
        <v>247</v>
      </c>
      <c r="G387" s="5">
        <f>ROUND( VLOOKUP(Z387, NPC_Raw_Data!A:L, 8) * VLOOKUP(AA387, NPC_Scaling_Values!A:N, 7) * VLOOKUP(AB387, NPC_Scaling_Values!A:N, 7),0)</f>
        <v>230</v>
      </c>
      <c r="H387" s="5">
        <f>ROUND( VLOOKUP(Z387, NPC_Raw_Data!A:L, 9) * VLOOKUP(AA387, NPC_Scaling_Values!A:N, 8)* VLOOKUP(AB387, NPC_Scaling_Values!A:N, 8) ,0)</f>
        <v>329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14)* VLOOKUP(AB387, NPC_Scaling_Values!A:N, 14),0)</f>
        <v>218</v>
      </c>
      <c r="P387" s="2">
        <f>ROUND( VLOOKUP(Z387, NPC_Raw_Data!A:Q, 17) * VLOOKUP(AA387, NPC_Scaling_Values!A:N, 14) * VLOOKUP(AB387, NPC_Scaling_Values!A:N, 14) ,0)</f>
        <v>87</v>
      </c>
      <c r="Q387" s="6">
        <f> VLOOKUP(AA387, NPC_Scaling_Values!A:N, 9) * VLOOKUP(AB387, NPC_Scaling_Values!A:N, 9)</f>
        <v>3.212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522000.0</v>
      </c>
      <c r="AA387" s="1">
        <v>7012.0</v>
      </c>
      <c r="AB387" s="1">
        <v>7412.0</v>
      </c>
      <c r="AC387" s="8">
        <v>0.0</v>
      </c>
    </row>
    <row r="388">
      <c r="A388" s="2" t="s">
        <v>201</v>
      </c>
      <c r="B388" s="1" t="s">
        <v>53</v>
      </c>
      <c r="C388" s="5">
        <f>ROUND( VLOOKUP(Z388, NPC_Raw_Data!A:D, 4)*VLOOKUP(AA388, NPC_Scaling_Values!A:C, 3)*VLOOKUP(AB388, NPC_Scaling_Values!A:C, 3),0)</f>
        <v>1140</v>
      </c>
      <c r="D388" s="5">
        <f>ROUND( VLOOKUP(Z388, NPC_Raw_Data!A:E, 5) * VLOOKUP(AA388, NPC_Scaling_Values!A:D, 4) * VLOOKUP(AB388,NPC_Scaling_Values!A:D, 4) ,0)</f>
        <v>3000</v>
      </c>
      <c r="E388" s="5">
        <f>ROUND( VLOOKUP(Z388, NPC_Raw_Data!A:L, 6) * VLOOKUP(AA388, NPC_Scaling_Values!A:N, 5)* VLOOKUP(AB388, NPC_Scaling_Values!A:N, 5) ,0)</f>
        <v>298</v>
      </c>
      <c r="F388" s="5">
        <f>ROUND( VLOOKUP(Z388, NPC_Raw_Data!A:L, 7) * VLOOKUP(AA388, NPC_Scaling_Values!A:N, 6) * VLOOKUP(AB388,NPC_Scaling_Values!A:N, 6) ,0)</f>
        <v>178</v>
      </c>
      <c r="G388" s="5">
        <f>ROUND( VLOOKUP(Z388, NPC_Raw_Data!A:L, 8) * VLOOKUP(AA388, NPC_Scaling_Values!A:N, 7) * VLOOKUP(AB388, NPC_Scaling_Values!A:N, 7),0)</f>
        <v>298</v>
      </c>
      <c r="H388" s="5">
        <f>ROUND( VLOOKUP(Z388, NPC_Raw_Data!A:L, 9) * VLOOKUP(AA388, NPC_Scaling_Values!A:N, 8)* VLOOKUP(AB388, NPC_Scaling_Values!A:N, 8) ,0)</f>
        <v>178</v>
      </c>
      <c r="I388" s="5">
        <v>-25.0</v>
      </c>
      <c r="J388" s="5">
        <v>25.0</v>
      </c>
      <c r="K388" s="5">
        <v>0.0</v>
      </c>
      <c r="L388" s="5">
        <f>ROUND( VLOOKUP(Z388, NPC_Raw_Data!A:O, 13),0)</f>
        <v>156</v>
      </c>
      <c r="M388" s="5">
        <f>ROUND( VLOOKUP(Z388, NPC_Raw_Data!A:O, 14),0)</f>
        <v>156</v>
      </c>
      <c r="N388" s="5">
        <f>ROUND( VLOOKUP(Z388, NPC_Raw_Data!A:O, 15),0)</f>
        <v>73</v>
      </c>
      <c r="O388" s="5">
        <f>ROUND( VLOOKUP(Z388, NPC_Raw_Data!A:Q, 16) * VLOOKUP(AA388, NPC_Scaling_Values!A:N, 14)* VLOOKUP(AB388, NPC_Scaling_Values!A:N, 14),0)</f>
        <v>200</v>
      </c>
      <c r="P388" s="2">
        <f>ROUND( VLOOKUP(Z388, NPC_Raw_Data!A:Q, 17) * VLOOKUP(AA388, NPC_Scaling_Values!A:N, 14) * VLOOKUP(AB388, NPC_Scaling_Values!A:N, 14) ,0)</f>
        <v>80</v>
      </c>
      <c r="Q388" s="6">
        <f> VLOOKUP(AA388, NPC_Scaling_Values!A:N, 9) * VLOOKUP(AB388, NPC_Scaling_Values!A:N, 9)</f>
        <v>3.06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524000.0</v>
      </c>
      <c r="AA388" s="1">
        <v>7008.0</v>
      </c>
      <c r="AB388" s="1">
        <v>7408.0</v>
      </c>
      <c r="AC388" s="8">
        <v>0.0</v>
      </c>
    </row>
    <row r="389">
      <c r="A389" s="9" t="s">
        <v>255</v>
      </c>
      <c r="B389" s="1" t="s">
        <v>91</v>
      </c>
      <c r="C389" s="5">
        <f>ROUND( VLOOKUP(Z389, NPC_Raw_Data!A:D, 4)*VLOOKUP(AA389, NPC_Scaling_Values!A:C, 3)*VLOOKUP(AB389, NPC_Scaling_Values!A:C, 3),0)</f>
        <v>6720</v>
      </c>
      <c r="D389" s="5">
        <f>ROUND( VLOOKUP(Z389, NPC_Raw_Data!A:E, 5) * VLOOKUP(AA389, NPC_Scaling_Values!A:D, 4) * VLOOKUP(AB389,NPC_Scaling_Values!A:D, 4) ,0)</f>
        <v>40000</v>
      </c>
      <c r="E389" s="5">
        <f>ROUND( VLOOKUP(Z389, NPC_Raw_Data!A:L, 6) * VLOOKUP(AA389, NPC_Scaling_Values!A:N, 5)* VLOOKUP(AB389, NPC_Scaling_Values!A:N, 5) ,0)</f>
        <v>318</v>
      </c>
      <c r="F389" s="5">
        <f>ROUND( VLOOKUP(Z389, NPC_Raw_Data!A:L, 7) * VLOOKUP(AA389, NPC_Scaling_Values!A:N, 6) * VLOOKUP(AB389,NPC_Scaling_Values!A:N, 6) ,0)</f>
        <v>222</v>
      </c>
      <c r="G389" s="5">
        <f>ROUND( VLOOKUP(Z389, NPC_Raw_Data!A:L, 8) * VLOOKUP(AA389, NPC_Scaling_Values!A:N, 7) * VLOOKUP(AB389, NPC_Scaling_Values!A:N, 7),0)</f>
        <v>28883</v>
      </c>
      <c r="H389" s="5">
        <f>ROUND( VLOOKUP(Z389, NPC_Raw_Data!A:L, 9) * VLOOKUP(AA389, NPC_Scaling_Values!A:N, 8)* VLOOKUP(AB389, NPC_Scaling_Values!A:N, 8) ,0)</f>
        <v>254</v>
      </c>
      <c r="I389" s="5">
        <v>0.0</v>
      </c>
      <c r="J389" s="5">
        <v>0.0</v>
      </c>
      <c r="K389" s="5">
        <v>0.0</v>
      </c>
      <c r="L389" s="5">
        <f>ROUND( VLOOKUP(Z389, NPC_Raw_Data!A:O, 13),0)</f>
        <v>999</v>
      </c>
      <c r="M389" s="5">
        <f>ROUND( VLOOKUP(Z389, NPC_Raw_Data!A:O, 14),0)</f>
        <v>999</v>
      </c>
      <c r="N389" s="5">
        <f>ROUND( VLOOKUP(Z389, NPC_Raw_Data!A:O, 15),0)</f>
        <v>999</v>
      </c>
      <c r="O389" s="5">
        <f>ROUND( VLOOKUP(Z389, NPC_Raw_Data!A:Q, 16) * VLOOKUP(AA389, NPC_Scaling_Values!A:N, 14)* VLOOKUP(AB389, NPC_Scaling_Values!A:N, 14),0)</f>
        <v>224</v>
      </c>
      <c r="P389" s="2">
        <f>ROUND( VLOOKUP(Z389, NPC_Raw_Data!A:Q, 17) * VLOOKUP(AA389, NPC_Scaling_Values!A:N, 14) * VLOOKUP(AB389, NPC_Scaling_Values!A:N, 14) ,0)</f>
        <v>90</v>
      </c>
      <c r="Q389" s="6">
        <f> VLOOKUP(AA389, NPC_Scaling_Values!A:N, 9) * VLOOKUP(AB389, NPC_Scaling_Values!A:N, 9)</f>
        <v>3.266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525000.0</v>
      </c>
      <c r="AA389" s="1">
        <v>7013.0</v>
      </c>
      <c r="AB389" s="1">
        <v>7413.0</v>
      </c>
      <c r="AC389" s="10">
        <v>5132.0</v>
      </c>
    </row>
    <row r="390">
      <c r="A390" s="9" t="s">
        <v>135</v>
      </c>
      <c r="B390" s="1" t="s">
        <v>35</v>
      </c>
      <c r="C390" s="5">
        <f>ROUND( VLOOKUP(Z390, NPC_Raw_Data!A:D, 4)*VLOOKUP(AA390, NPC_Scaling_Values!A:C, 3)*VLOOKUP(AB390, NPC_Scaling_Values!A:C, 3),0)</f>
        <v>8948</v>
      </c>
      <c r="D390" s="5">
        <f>ROUND( VLOOKUP(Z390, NPC_Raw_Data!A:E, 5) * VLOOKUP(AA390, NPC_Scaling_Values!A:D, 4) * VLOOKUP(AB390,NPC_Scaling_Values!A:D, 4) ,0)</f>
        <v>75000</v>
      </c>
      <c r="E390" s="5">
        <f>ROUND( VLOOKUP(Z390, NPC_Raw_Data!A:L, 6) * VLOOKUP(AA390, NPC_Scaling_Values!A:N, 5)* VLOOKUP(AB390, NPC_Scaling_Values!A:N, 5) ,0)</f>
        <v>202</v>
      </c>
      <c r="F390" s="5">
        <f>ROUND( VLOOKUP(Z390, NPC_Raw_Data!A:L, 7) * VLOOKUP(AA390, NPC_Scaling_Values!A:N, 6) * VLOOKUP(AB390,NPC_Scaling_Values!A:N, 6) ,0)</f>
        <v>141</v>
      </c>
      <c r="G390" s="5">
        <f>ROUND( VLOOKUP(Z390, NPC_Raw_Data!A:L, 8) * VLOOKUP(AA390, NPC_Scaling_Values!A:N, 7) * VLOOKUP(AB390, NPC_Scaling_Values!A:N, 7),0)</f>
        <v>130</v>
      </c>
      <c r="H390" s="5">
        <f>ROUND( VLOOKUP(Z390, NPC_Raw_Data!A:L, 9) * VLOOKUP(AA390, NPC_Scaling_Values!A:N, 8)* VLOOKUP(AB390, NPC_Scaling_Values!A:N, 8) ,0)</f>
        <v>101</v>
      </c>
      <c r="I390" s="5">
        <v>0.0</v>
      </c>
      <c r="J390" s="5">
        <v>0.0</v>
      </c>
      <c r="K390" s="5">
        <v>0.0</v>
      </c>
      <c r="L390" s="5">
        <f>ROUND( VLOOKUP(Z390, NPC_Raw_Data!A:O, 13),0)</f>
        <v>999</v>
      </c>
      <c r="M390" s="5">
        <f>ROUND( VLOOKUP(Z390, NPC_Raw_Data!A:O, 14),0)</f>
        <v>999</v>
      </c>
      <c r="N390" s="5">
        <f>ROUND( VLOOKUP(Z390, NPC_Raw_Data!A:O, 15),0)</f>
        <v>118</v>
      </c>
      <c r="O390" s="5">
        <f>ROUND( VLOOKUP(Z390, NPC_Raw_Data!A:Q, 16) * VLOOKUP(AA390, NPC_Scaling_Values!A:N, 14)* VLOOKUP(AB390, NPC_Scaling_Values!A:N, 14),0)</f>
        <v>200</v>
      </c>
      <c r="P390" s="2">
        <f>ROUND( VLOOKUP(Z390, NPC_Raw_Data!A:Q, 17) * VLOOKUP(AA390, NPC_Scaling_Values!A:N, 14) * VLOOKUP(AB390, NPC_Scaling_Values!A:N, 14) ,0)</f>
        <v>80</v>
      </c>
      <c r="Q390" s="6">
        <f> VLOOKUP(AA390, NPC_Scaling_Values!A:N, 9) * VLOOKUP(AB390, NPC_Scaling_Values!A:N, 9)</f>
        <v>3.06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526000.0</v>
      </c>
      <c r="AA390" s="1">
        <v>7008.0</v>
      </c>
      <c r="AB390" s="1">
        <v>7408.0</v>
      </c>
      <c r="AC390" s="10">
        <v>5151.0</v>
      </c>
    </row>
    <row r="391">
      <c r="A391" s="9" t="s">
        <v>34</v>
      </c>
      <c r="B391" s="1" t="s">
        <v>35</v>
      </c>
      <c r="C391" s="5">
        <f>ROUND( VLOOKUP(Z391, NPC_Raw_Data!A:D, 4)*VLOOKUP(AA391, NPC_Scaling_Values!A:C, 3)*VLOOKUP(AB391, NPC_Scaling_Values!A:C, 3),0)</f>
        <v>3</v>
      </c>
      <c r="D391" s="5">
        <f>ROUND( VLOOKUP(Z391, NPC_Raw_Data!A:E, 5) * VLOOKUP(AA391, NPC_Scaling_Values!A:D, 4) * VLOOKUP(AB391,NPC_Scaling_Values!A:D, 4) ,0)</f>
        <v>0</v>
      </c>
      <c r="E391" s="5">
        <f>ROUND( VLOOKUP(Z391, NPC_Raw_Data!A:L, 6) * VLOOKUP(AA391, NPC_Scaling_Values!A:N, 5)* VLOOKUP(AB391, NPC_Scaling_Values!A:N, 5) ,0)</f>
        <v>0</v>
      </c>
      <c r="F391" s="5">
        <f>ROUND( VLOOKUP(Z391, NPC_Raw_Data!A:L, 7) * VLOOKUP(AA391, NPC_Scaling_Values!A:N, 6) * VLOOKUP(AB391,NPC_Scaling_Values!A:N, 6) ,0)</f>
        <v>0</v>
      </c>
      <c r="G391" s="5">
        <f>ROUND( VLOOKUP(Z391, NPC_Raw_Data!A:L, 8) * VLOOKUP(AA391, NPC_Scaling_Values!A:N, 7) * VLOOKUP(AB391, NPC_Scaling_Values!A:N, 7),0)</f>
        <v>0</v>
      </c>
      <c r="H391" s="5">
        <f>ROUND( VLOOKUP(Z391, NPC_Raw_Data!A:L, 9) * VLOOKUP(AA391, NPC_Scaling_Values!A:N, 8)* VLOOKUP(AB391, NPC_Scaling_Values!A:N, 8) ,0)</f>
        <v>0</v>
      </c>
      <c r="I391" s="5">
        <v>0.0</v>
      </c>
      <c r="J391" s="5">
        <v>0.0</v>
      </c>
      <c r="K391" s="5">
        <v>0.0</v>
      </c>
      <c r="L391" s="5">
        <f>ROUND( VLOOKUP(Z391, NPC_Raw_Data!A:O, 13),0)</f>
        <v>0</v>
      </c>
      <c r="M391" s="5">
        <f>ROUND( VLOOKUP(Z391, NPC_Raw_Data!A:O, 14),0)</f>
        <v>0</v>
      </c>
      <c r="N391" s="5">
        <f>ROUND( VLOOKUP(Z391, NPC_Raw_Data!A:O, 15),0)</f>
        <v>0</v>
      </c>
      <c r="O391" s="5">
        <f>ROUND( VLOOKUP(Z391, NPC_Raw_Data!A:Q, 16) * VLOOKUP(AA391, NPC_Scaling_Values!A:N, 14)* VLOOKUP(AB391, NPC_Scaling_Values!A:N, 14),0)</f>
        <v>200</v>
      </c>
      <c r="P391" s="2">
        <f>ROUND( VLOOKUP(Z391, NPC_Raw_Data!A:Q, 17) * VLOOKUP(AA391, NPC_Scaling_Values!A:N, 14) * VLOOKUP(AB391, NPC_Scaling_Values!A:N, 14) ,0)</f>
        <v>80</v>
      </c>
      <c r="Q391" s="6">
        <f> VLOOKUP(AA391, NPC_Scaling_Values!A:N, 9) * VLOOKUP(AB391, NPC_Scaling_Values!A:N, 9)</f>
        <v>3.06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526100.0</v>
      </c>
      <c r="AA391" s="1">
        <v>7008.0</v>
      </c>
      <c r="AB391" s="1">
        <v>7408.0</v>
      </c>
      <c r="AC391" s="8">
        <v>0.0</v>
      </c>
    </row>
    <row r="392">
      <c r="A392" s="1" t="s">
        <v>273</v>
      </c>
      <c r="B392" s="1" t="s">
        <v>39</v>
      </c>
      <c r="C392" s="5">
        <f>ROUND( VLOOKUP(Z392, NPC_Raw_Data!A:D, 4)*VLOOKUP(AA392, NPC_Scaling_Values!A:C, 3)*VLOOKUP(AB392, NPC_Scaling_Values!A:C, 3),0)</f>
        <v>2874</v>
      </c>
      <c r="D392" s="5">
        <f>ROUND( VLOOKUP(Z392, NPC_Raw_Data!A:E, 5) * VLOOKUP(AA392, NPC_Scaling_Values!A:D, 4) * VLOOKUP(AB392,NPC_Scaling_Values!A:D, 4) ,0)</f>
        <v>150000</v>
      </c>
      <c r="E392" s="5">
        <f>ROUND( VLOOKUP(Z392, NPC_Raw_Data!A:L, 6) * VLOOKUP(AA392, NPC_Scaling_Values!A:N, 5)* VLOOKUP(AB392, NPC_Scaling_Values!A:N, 5) ,0)</f>
        <v>384</v>
      </c>
      <c r="F392" s="5">
        <f>ROUND( VLOOKUP(Z392, NPC_Raw_Data!A:L, 7) * VLOOKUP(AA392, NPC_Scaling_Values!A:N, 6) * VLOOKUP(AB392,NPC_Scaling_Values!A:N, 6) ,0)</f>
        <v>249</v>
      </c>
      <c r="G392" s="5">
        <f>ROUND( VLOOKUP(Z392, NPC_Raw_Data!A:L, 8) * VLOOKUP(AA392, NPC_Scaling_Values!A:N, 7) * VLOOKUP(AB392, NPC_Scaling_Values!A:N, 7),0)</f>
        <v>290</v>
      </c>
      <c r="H392" s="5">
        <f>ROUND( VLOOKUP(Z392, NPC_Raw_Data!A:L, 9) * VLOOKUP(AA392, NPC_Scaling_Values!A:N, 8)* VLOOKUP(AB392, NPC_Scaling_Values!A:N, 8) ,0)</f>
        <v>1921</v>
      </c>
      <c r="I392" s="5">
        <v>0.0</v>
      </c>
      <c r="J392" s="5">
        <v>0.0</v>
      </c>
      <c r="K392" s="5">
        <v>0.0</v>
      </c>
      <c r="L392" s="5">
        <f>ROUND( VLOOKUP(Z392, NPC_Raw_Data!A:O, 13),0)</f>
        <v>130</v>
      </c>
      <c r="M392" s="5">
        <f>ROUND( VLOOKUP(Z392, NPC_Raw_Data!A:O, 14),0)</f>
        <v>130</v>
      </c>
      <c r="N392" s="5">
        <f>ROUND( VLOOKUP(Z392, NPC_Raw_Data!A:O, 15),0)</f>
        <v>240</v>
      </c>
      <c r="O392" s="5">
        <f>ROUND( VLOOKUP(Z392, NPC_Raw_Data!A:Q, 16) * VLOOKUP(AA392, NPC_Scaling_Values!A:N, 14)* VLOOKUP(AB392, NPC_Scaling_Values!A:N, 14),0)</f>
        <v>205</v>
      </c>
      <c r="P392" s="2">
        <f>ROUND( VLOOKUP(Z392, NPC_Raw_Data!A:Q, 17) * VLOOKUP(AA392, NPC_Scaling_Values!A:N, 14) * VLOOKUP(AB392, NPC_Scaling_Values!A:N, 14) ,0)</f>
        <v>82</v>
      </c>
      <c r="Q392" s="6">
        <f> VLOOKUP(AA392, NPC_Scaling_Values!A:N, 9) * VLOOKUP(AB392, NPC_Scaling_Values!A:N, 9)</f>
        <v>3.12</v>
      </c>
      <c r="R392" s="1">
        <v>1.1</v>
      </c>
      <c r="S392" s="1">
        <v>-1.0</v>
      </c>
      <c r="T392" s="7" t="b">
        <v>0</v>
      </c>
      <c r="U392" s="7" t="b">
        <v>1</v>
      </c>
      <c r="V392" s="7" t="b">
        <v>0</v>
      </c>
      <c r="Z392" s="1">
        <v>527000.0</v>
      </c>
      <c r="AA392" s="1">
        <v>7010.0</v>
      </c>
      <c r="AB392" s="1">
        <v>7410.0</v>
      </c>
      <c r="AC392" s="10">
        <v>5151.0</v>
      </c>
    </row>
    <row r="393">
      <c r="A393" s="1" t="s">
        <v>315</v>
      </c>
      <c r="B393" s="1" t="s">
        <v>39</v>
      </c>
      <c r="C393" s="5">
        <f>ROUND( VLOOKUP(Z393, NPC_Raw_Data!A:D, 4)*VLOOKUP(AA393, NPC_Scaling_Values!A:C, 3)*VLOOKUP(AB393, NPC_Scaling_Values!A:C, 3),0)</f>
        <v>5219</v>
      </c>
      <c r="D393" s="5">
        <f>ROUND( VLOOKUP(Z393, NPC_Raw_Data!A:E, 5) * VLOOKUP(AA393, NPC_Scaling_Values!A:D, 4) * VLOOKUP(AB393,NPC_Scaling_Values!A:D, 4) ,0)</f>
        <v>150000</v>
      </c>
      <c r="E393" s="5">
        <f>ROUND( VLOOKUP(Z393, NPC_Raw_Data!A:L, 6) * VLOOKUP(AA393, NPC_Scaling_Values!A:N, 5)* VLOOKUP(AB393, NPC_Scaling_Values!A:N, 5) ,0)</f>
        <v>373</v>
      </c>
      <c r="F393" s="5">
        <f>ROUND( VLOOKUP(Z393, NPC_Raw_Data!A:L, 7) * VLOOKUP(AA393, NPC_Scaling_Values!A:N, 6) * VLOOKUP(AB393,NPC_Scaling_Values!A:N, 6) ,0)</f>
        <v>244</v>
      </c>
      <c r="G393" s="5">
        <f>ROUND( VLOOKUP(Z393, NPC_Raw_Data!A:L, 8) * VLOOKUP(AA393, NPC_Scaling_Values!A:N, 7) * VLOOKUP(AB393, NPC_Scaling_Values!A:N, 7),0)</f>
        <v>281</v>
      </c>
      <c r="H393" s="5">
        <f>ROUND( VLOOKUP(Z393, NPC_Raw_Data!A:L, 9) * VLOOKUP(AA393, NPC_Scaling_Values!A:N, 8)* VLOOKUP(AB393, NPC_Scaling_Values!A:N, 8) ,0)</f>
        <v>1867</v>
      </c>
      <c r="I393" s="5">
        <v>0.0</v>
      </c>
      <c r="J393" s="5">
        <v>0.0</v>
      </c>
      <c r="K393" s="5">
        <v>0.0</v>
      </c>
      <c r="L393" s="5">
        <f>ROUND( VLOOKUP(Z393, NPC_Raw_Data!A:O, 13),0)</f>
        <v>130</v>
      </c>
      <c r="M393" s="5">
        <f>ROUND( VLOOKUP(Z393, NPC_Raw_Data!A:O, 14),0)</f>
        <v>130</v>
      </c>
      <c r="N393" s="5">
        <f>ROUND( VLOOKUP(Z393, NPC_Raw_Data!A:O, 15),0)</f>
        <v>240</v>
      </c>
      <c r="O393" s="5">
        <f>ROUND( VLOOKUP(Z393, NPC_Raw_Data!A:Q, 16) * VLOOKUP(AA393, NPC_Scaling_Values!A:N, 14)* VLOOKUP(AB393, NPC_Scaling_Values!A:N, 14),0)</f>
        <v>205</v>
      </c>
      <c r="P393" s="2">
        <f>ROUND( VLOOKUP(Z393, NPC_Raw_Data!A:Q, 17) * VLOOKUP(AA393, NPC_Scaling_Values!A:N, 14) * VLOOKUP(AB393, NPC_Scaling_Values!A:N, 14) ,0)</f>
        <v>82</v>
      </c>
      <c r="Q393" s="6">
        <f> VLOOKUP(AA393, NPC_Scaling_Values!A:N, 9) * VLOOKUP(AB393, NPC_Scaling_Values!A:N, 9)</f>
        <v>3.12</v>
      </c>
      <c r="R393" s="1">
        <v>1.0</v>
      </c>
      <c r="S393" s="1">
        <v>-1.0</v>
      </c>
      <c r="T393" s="7" t="b">
        <v>0</v>
      </c>
      <c r="U393" s="7" t="b">
        <v>1</v>
      </c>
      <c r="V393" s="7" t="b">
        <v>0</v>
      </c>
      <c r="Z393" s="1">
        <v>527100.0</v>
      </c>
      <c r="AA393" s="1">
        <v>7010.0</v>
      </c>
      <c r="AB393" s="1">
        <v>7410.0</v>
      </c>
      <c r="AC393" s="10">
        <v>5151.0</v>
      </c>
    </row>
    <row r="394">
      <c r="A394" s="9" t="s">
        <v>209</v>
      </c>
      <c r="B394" s="1" t="s">
        <v>53</v>
      </c>
      <c r="C394" s="5">
        <f>ROUND( VLOOKUP(Z394, NPC_Raw_Data!A:D, 4)*VLOOKUP(AA394, NPC_Scaling_Values!A:C, 3)*VLOOKUP(AB394, NPC_Scaling_Values!A:C, 3),0)</f>
        <v>6027</v>
      </c>
      <c r="D394" s="5">
        <f>ROUND( VLOOKUP(Z394, NPC_Raw_Data!A:E, 5) * VLOOKUP(AA394, NPC_Scaling_Values!A:D, 4) * VLOOKUP(AB394,NPC_Scaling_Values!A:D, 4) ,0)</f>
        <v>60000</v>
      </c>
      <c r="E394" s="5">
        <f>ROUND( VLOOKUP(Z394, NPC_Raw_Data!A:L, 6) * VLOOKUP(AA394, NPC_Scaling_Values!A:N, 5)* VLOOKUP(AB394, NPC_Scaling_Values!A:N, 5) ,0)</f>
        <v>309</v>
      </c>
      <c r="F394" s="5">
        <f>ROUND( VLOOKUP(Z394, NPC_Raw_Data!A:L, 7) * VLOOKUP(AA394, NPC_Scaling_Values!A:N, 6) * VLOOKUP(AB394,NPC_Scaling_Values!A:N, 6) ,0)</f>
        <v>277</v>
      </c>
      <c r="G394" s="5">
        <f>ROUND( VLOOKUP(Z394, NPC_Raw_Data!A:L, 8) * VLOOKUP(AA394, NPC_Scaling_Values!A:N, 7) * VLOOKUP(AB394, NPC_Scaling_Values!A:N, 7),0)</f>
        <v>26617</v>
      </c>
      <c r="H394" s="5">
        <f>ROUND( VLOOKUP(Z394, NPC_Raw_Data!A:L, 9) * VLOOKUP(AA394, NPC_Scaling_Values!A:N, 8)* VLOOKUP(AB394, NPC_Scaling_Values!A:N, 8) ,0)</f>
        <v>248</v>
      </c>
      <c r="I394" s="5">
        <v>0.0</v>
      </c>
      <c r="J394" s="5">
        <v>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110</v>
      </c>
      <c r="O394" s="5">
        <f>ROUND( VLOOKUP(Z394, NPC_Raw_Data!A:Q, 16) * VLOOKUP(AA394, NPC_Scaling_Values!A:N, 14)* VLOOKUP(AB394, NPC_Scaling_Values!A:N, 14),0)</f>
        <v>200</v>
      </c>
      <c r="P394" s="2">
        <f>ROUND( VLOOKUP(Z394, NPC_Raw_Data!A:Q, 17) * VLOOKUP(AA394, NPC_Scaling_Values!A:N, 14) * VLOOKUP(AB394, NPC_Scaling_Values!A:N, 14) ,0)</f>
        <v>80</v>
      </c>
      <c r="Q394" s="6">
        <f> VLOOKUP(AA394, NPC_Scaling_Values!A:N, 9) * VLOOKUP(AB394, NPC_Scaling_Values!A:N, 9)</f>
        <v>3.06</v>
      </c>
      <c r="R394" s="1">
        <v>1.0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528000.0</v>
      </c>
      <c r="AA394" s="1">
        <v>7008.0</v>
      </c>
      <c r="AB394" s="1">
        <v>7408.0</v>
      </c>
      <c r="AC394" s="10">
        <v>5151.0</v>
      </c>
    </row>
    <row r="395">
      <c r="A395" s="1" t="s">
        <v>270</v>
      </c>
      <c r="B395" s="1" t="s">
        <v>30</v>
      </c>
      <c r="C395" s="5">
        <f>ROUND( VLOOKUP(Z395, NPC_Raw_Data!A:D, 4)*VLOOKUP(AA395, NPC_Scaling_Values!A:C, 3)*VLOOKUP(AB395, NPC_Scaling_Values!A:C, 3),0)</f>
        <v>8674</v>
      </c>
      <c r="D395" s="5">
        <f>ROUND( VLOOKUP(Z395, NPC_Raw_Data!A:E, 5) * VLOOKUP(AA395, NPC_Scaling_Values!A:D, 4) * VLOOKUP(AB395,NPC_Scaling_Values!A:D, 4) ,0)</f>
        <v>120000</v>
      </c>
      <c r="E395" s="5">
        <f>ROUND( VLOOKUP(Z395, NPC_Raw_Data!A:L, 6) * VLOOKUP(AA395, NPC_Scaling_Values!A:N, 5)* VLOOKUP(AB395, NPC_Scaling_Values!A:N, 5) ,0)</f>
        <v>342</v>
      </c>
      <c r="F395" s="5">
        <f>ROUND( VLOOKUP(Z395, NPC_Raw_Data!A:L, 7) * VLOOKUP(AA395, NPC_Scaling_Values!A:N, 6) * VLOOKUP(AB395,NPC_Scaling_Values!A:N, 6) ,0)</f>
        <v>683</v>
      </c>
      <c r="G395" s="5">
        <f>ROUND( VLOOKUP(Z395, NPC_Raw_Data!A:L, 8) * VLOOKUP(AA395, NPC_Scaling_Values!A:N, 7) * VLOOKUP(AB395, NPC_Scaling_Values!A:N, 7),0)</f>
        <v>205</v>
      </c>
      <c r="H395" s="5">
        <f>ROUND( VLOOKUP(Z395, NPC_Raw_Data!A:L, 9) * VLOOKUP(AA395, NPC_Scaling_Values!A:N, 8)* VLOOKUP(AB395, NPC_Scaling_Values!A:N, 8) ,0)</f>
        <v>205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14)* VLOOKUP(AB395, NPC_Scaling_Values!A:N, 14),0)</f>
        <v>232</v>
      </c>
      <c r="P395" s="2">
        <f>ROUND( VLOOKUP(Z395, NPC_Raw_Data!A:Q, 17) * VLOOKUP(AA395, NPC_Scaling_Values!A:N, 14) * VLOOKUP(AB395, NPC_Scaling_Values!A:N, 14) ,0)</f>
        <v>93</v>
      </c>
      <c r="Q395" s="6">
        <f> VLOOKUP(AA395, NPC_Scaling_Values!A:N, 9) * VLOOKUP(AB395, NPC_Scaling_Values!A:N, 9)</f>
        <v>3.336</v>
      </c>
      <c r="R395" s="1">
        <v>1.5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529000.0</v>
      </c>
      <c r="AA395" s="1">
        <v>7014.0</v>
      </c>
      <c r="AB395" s="1">
        <v>7414.0</v>
      </c>
      <c r="AC395" s="8">
        <v>0.0</v>
      </c>
    </row>
    <row r="396">
      <c r="A396" s="9" t="s">
        <v>29</v>
      </c>
      <c r="B396" s="1" t="s">
        <v>30</v>
      </c>
      <c r="C396" s="5">
        <f>ROUND( VLOOKUP(Z396, NPC_Raw_Data!A:D, 4)*VLOOKUP(AA396, NPC_Scaling_Values!A:C, 3)*VLOOKUP(AB396, NPC_Scaling_Values!A:C, 3),0)</f>
        <v>4</v>
      </c>
      <c r="D396" s="5">
        <f>ROUND( VLOOKUP(Z396, NPC_Raw_Data!A:E, 5) * VLOOKUP(AA396, NPC_Scaling_Values!A:D, 4) * VLOOKUP(AB396,NPC_Scaling_Values!A:D, 4) ,0)</f>
        <v>0</v>
      </c>
      <c r="E396" s="5">
        <f>ROUND( VLOOKUP(Z396, NPC_Raw_Data!A:L, 6) * VLOOKUP(AA396, NPC_Scaling_Values!A:N, 5)* VLOOKUP(AB396, NPC_Scaling_Values!A:N, 5) ,0)</f>
        <v>0</v>
      </c>
      <c r="F396" s="5">
        <f>ROUND( VLOOKUP(Z396, NPC_Raw_Data!A:L, 7) * VLOOKUP(AA396, NPC_Scaling_Values!A:N, 6) * VLOOKUP(AB396,NPC_Scaling_Values!A:N, 6) ,0)</f>
        <v>0</v>
      </c>
      <c r="G396" s="5">
        <f>ROUND( VLOOKUP(Z396, NPC_Raw_Data!A:L, 8) * VLOOKUP(AA396, NPC_Scaling_Values!A:N, 7) * VLOOKUP(AB396, NPC_Scaling_Values!A:N, 7),0)</f>
        <v>0</v>
      </c>
      <c r="H396" s="5">
        <f>ROUND( VLOOKUP(Z396, NPC_Raw_Data!A:L, 9) * VLOOKUP(AA396, NPC_Scaling_Values!A:N, 8)* VLOOKUP(AB396, NPC_Scaling_Values!A:N, 8) ,0)</f>
        <v>0</v>
      </c>
      <c r="I396" s="5">
        <v>0.0</v>
      </c>
      <c r="J396" s="5">
        <v>0.0</v>
      </c>
      <c r="K396" s="5">
        <v>0.0</v>
      </c>
      <c r="L396" s="5">
        <f>ROUND( VLOOKUP(Z396, NPC_Raw_Data!A:O, 13),0)</f>
        <v>0</v>
      </c>
      <c r="M396" s="5">
        <f>ROUND( VLOOKUP(Z396, NPC_Raw_Data!A:O, 14),0)</f>
        <v>0</v>
      </c>
      <c r="N396" s="5">
        <f>ROUND( VLOOKUP(Z396, NPC_Raw_Data!A:O, 15),0)</f>
        <v>0</v>
      </c>
      <c r="O396" s="5">
        <f>ROUND( VLOOKUP(Z396, NPC_Raw_Data!A:Q, 16) * VLOOKUP(AA396, NPC_Scaling_Values!A:N, 14)* VLOOKUP(AB396, NPC_Scaling_Values!A:N, 14),0)</f>
        <v>232</v>
      </c>
      <c r="P396" s="2">
        <f>ROUND( VLOOKUP(Z396, NPC_Raw_Data!A:Q, 17) * VLOOKUP(AA396, NPC_Scaling_Values!A:N, 14) * VLOOKUP(AB396, NPC_Scaling_Values!A:N, 14) ,0)</f>
        <v>93</v>
      </c>
      <c r="Q396" s="6">
        <f> VLOOKUP(AA396, NPC_Scaling_Values!A:N, 9) * VLOOKUP(AB396, NPC_Scaling_Values!A:N, 9)</f>
        <v>3.336</v>
      </c>
      <c r="R396" s="1">
        <v>1.0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529100.0</v>
      </c>
      <c r="AA396" s="1">
        <v>7014.0</v>
      </c>
      <c r="AB396" s="1">
        <v>7414.0</v>
      </c>
      <c r="AC396" s="8">
        <v>0.0</v>
      </c>
    </row>
    <row r="397">
      <c r="A397" s="9" t="s">
        <v>95</v>
      </c>
      <c r="B397" s="1" t="s">
        <v>39</v>
      </c>
      <c r="C397" s="5">
        <f>ROUND( VLOOKUP(Z397, NPC_Raw_Data!A:D, 4)*VLOOKUP(AA397, NPC_Scaling_Values!A:C, 3)*VLOOKUP(AB397, NPC_Scaling_Values!A:C, 3),0)</f>
        <v>4</v>
      </c>
      <c r="D397" s="5">
        <f>ROUND( VLOOKUP(Z397, NPC_Raw_Data!A:E, 5) * VLOOKUP(AA397, NPC_Scaling_Values!A:D, 4) * VLOOKUP(AB397,NPC_Scaling_Values!A:D, 4) ,0)</f>
        <v>0</v>
      </c>
      <c r="E397" s="5">
        <f>ROUND( VLOOKUP(Z397, NPC_Raw_Data!A:L, 6) * VLOOKUP(AA397, NPC_Scaling_Values!A:N, 5)* VLOOKUP(AB397, NPC_Scaling_Values!A:N, 5) ,0)</f>
        <v>149</v>
      </c>
      <c r="F397" s="5">
        <f>ROUND( VLOOKUP(Z397, NPC_Raw_Data!A:L, 7) * VLOOKUP(AA397, NPC_Scaling_Values!A:N, 6) * VLOOKUP(AB397,NPC_Scaling_Values!A:N, 6) ,0)</f>
        <v>111</v>
      </c>
      <c r="G397" s="5">
        <f>ROUND( VLOOKUP(Z397, NPC_Raw_Data!A:L, 8) * VLOOKUP(AA397, NPC_Scaling_Values!A:N, 7) * VLOOKUP(AB397, NPC_Scaling_Values!A:N, 7),0)</f>
        <v>106</v>
      </c>
      <c r="H397" s="5">
        <f>ROUND( VLOOKUP(Z397, NPC_Raw_Data!A:L, 9) * VLOOKUP(AA397, NPC_Scaling_Values!A:N, 8)* VLOOKUP(AB397, NPC_Scaling_Values!A:N, 8) ,0)</f>
        <v>111</v>
      </c>
      <c r="I397" s="5">
        <v>0.0</v>
      </c>
      <c r="J397" s="5">
        <v>0.0</v>
      </c>
      <c r="K397" s="5">
        <v>0.0</v>
      </c>
      <c r="L397" s="5">
        <f>ROUND( VLOOKUP(Z397, NPC_Raw_Data!A:O, 13),0)</f>
        <v>999</v>
      </c>
      <c r="M397" s="5">
        <f>ROUND( VLOOKUP(Z397, NPC_Raw_Data!A:O, 14),0)</f>
        <v>999</v>
      </c>
      <c r="N397" s="5">
        <f>ROUND( VLOOKUP(Z397, NPC_Raw_Data!A:O, 15),0)</f>
        <v>999</v>
      </c>
      <c r="O397" s="5">
        <f>ROUND( VLOOKUP(Z397, NPC_Raw_Data!A:Q, 16) * VLOOKUP(AA397, NPC_Scaling_Values!A:N, 14)* VLOOKUP(AB397, NPC_Scaling_Values!A:N, 14),0)</f>
        <v>205</v>
      </c>
      <c r="P397" s="2">
        <f>ROUND( VLOOKUP(Z397, NPC_Raw_Data!A:Q, 17) * VLOOKUP(AA397, NPC_Scaling_Values!A:N, 14) * VLOOKUP(AB397, NPC_Scaling_Values!A:N, 14) ,0)</f>
        <v>82</v>
      </c>
      <c r="Q397" s="6">
        <f> VLOOKUP(AA397, NPC_Scaling_Values!A:N, 9) * VLOOKUP(AB397, NPC_Scaling_Values!A:N, 9)</f>
        <v>3.12</v>
      </c>
      <c r="R397" s="1">
        <v>1.0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531000.0</v>
      </c>
      <c r="AA397" s="1">
        <v>7010.0</v>
      </c>
      <c r="AB397" s="1">
        <v>7410.0</v>
      </c>
      <c r="AC397" s="8">
        <v>0.0</v>
      </c>
    </row>
    <row r="398">
      <c r="A398" s="1" t="s">
        <v>205</v>
      </c>
      <c r="B398" s="1" t="s">
        <v>39</v>
      </c>
      <c r="C398" s="5">
        <f>ROUND( VLOOKUP(Z398, NPC_Raw_Data!A:D, 4)*VLOOKUP(AA398, NPC_Scaling_Values!A:C, 3)*VLOOKUP(AB398, NPC_Scaling_Values!A:C, 3),0)</f>
        <v>3521</v>
      </c>
      <c r="D398" s="5">
        <f>ROUND( VLOOKUP(Z398, NPC_Raw_Data!A:E, 5) * VLOOKUP(AA398, NPC_Scaling_Values!A:D, 4) * VLOOKUP(AB398,NPC_Scaling_Values!A:D, 4) ,0)</f>
        <v>120000</v>
      </c>
      <c r="E398" s="5">
        <f>ROUND( VLOOKUP(Z398, NPC_Raw_Data!A:L, 6) * VLOOKUP(AA398, NPC_Scaling_Values!A:N, 5)* VLOOKUP(AB398, NPC_Scaling_Values!A:N, 5) ,0)</f>
        <v>276</v>
      </c>
      <c r="F398" s="5">
        <f>ROUND( VLOOKUP(Z398, NPC_Raw_Data!A:L, 7) * VLOOKUP(AA398, NPC_Scaling_Values!A:N, 6) * VLOOKUP(AB398,NPC_Scaling_Values!A:N, 6) ,0)</f>
        <v>276</v>
      </c>
      <c r="G398" s="5">
        <f>ROUND( VLOOKUP(Z398, NPC_Raw_Data!A:L, 8) * VLOOKUP(AA398, NPC_Scaling_Values!A:N, 7) * VLOOKUP(AB398, NPC_Scaling_Values!A:N, 7),0)</f>
        <v>170</v>
      </c>
      <c r="H398" s="5">
        <f>ROUND( VLOOKUP(Z398, NPC_Raw_Data!A:L, 9) * VLOOKUP(AA398, NPC_Scaling_Values!A:N, 8)* VLOOKUP(AB398, NPC_Scaling_Values!A:N, 8) ,0)</f>
        <v>276</v>
      </c>
      <c r="I398" s="5">
        <v>0.0</v>
      </c>
      <c r="J398" s="5">
        <v>0.0</v>
      </c>
      <c r="K398" s="5">
        <v>0.0</v>
      </c>
      <c r="L398" s="5">
        <f>ROUND( VLOOKUP(Z398, NPC_Raw_Data!A:O, 13),0)</f>
        <v>318</v>
      </c>
      <c r="M398" s="5">
        <f>ROUND( VLOOKUP(Z398, NPC_Raw_Data!A:O, 14),0)</f>
        <v>318</v>
      </c>
      <c r="N398" s="5">
        <f>ROUND( VLOOKUP(Z398, NPC_Raw_Data!A:O, 15),0)</f>
        <v>160</v>
      </c>
      <c r="O398" s="5">
        <f>ROUND( VLOOKUP(Z398, NPC_Raw_Data!A:Q, 16) * VLOOKUP(AA398, NPC_Scaling_Values!A:N, 14)* VLOOKUP(AB398, NPC_Scaling_Values!A:N, 14),0)</f>
        <v>205</v>
      </c>
      <c r="P398" s="2">
        <f>ROUND( VLOOKUP(Z398, NPC_Raw_Data!A:Q, 17) * VLOOKUP(AA398, NPC_Scaling_Values!A:N, 14) * VLOOKUP(AB398, NPC_Scaling_Values!A:N, 14) ,0)</f>
        <v>82</v>
      </c>
      <c r="Q398" s="6">
        <f> VLOOKUP(AA398, NPC_Scaling_Values!A:N, 9) * VLOOKUP(AB398, NPC_Scaling_Values!A:N, 9)</f>
        <v>3.12</v>
      </c>
      <c r="R398" s="1">
        <v>1.3</v>
      </c>
      <c r="S398" s="1">
        <v>-1.0</v>
      </c>
      <c r="T398" s="7" t="b">
        <v>0</v>
      </c>
      <c r="U398" s="7" t="b">
        <v>1</v>
      </c>
      <c r="V398" s="7" t="b">
        <v>0</v>
      </c>
      <c r="Z398" s="1">
        <v>532000.0</v>
      </c>
      <c r="AA398" s="1">
        <v>7010.0</v>
      </c>
      <c r="AB398" s="1">
        <v>7410.0</v>
      </c>
      <c r="AC398" s="10">
        <v>5151.0</v>
      </c>
    </row>
    <row r="399">
      <c r="A399" s="9" t="s">
        <v>104</v>
      </c>
      <c r="B399" s="1" t="s">
        <v>51</v>
      </c>
      <c r="C399" s="5">
        <f>ROUND( VLOOKUP(Z399, NPC_Raw_Data!A:D, 4)*VLOOKUP(AA399, NPC_Scaling_Values!A:C, 3)*VLOOKUP(AB399, NPC_Scaling_Values!A:C, 3),0)</f>
        <v>28912</v>
      </c>
      <c r="D399" s="5">
        <f>ROUND( VLOOKUP(Z399, NPC_Raw_Data!A:E, 5) * VLOOKUP(AA399, NPC_Scaling_Values!A:D, 4) * VLOOKUP(AB399,NPC_Scaling_Values!A:D, 4) ,0)</f>
        <v>25000</v>
      </c>
      <c r="E399" s="5">
        <f>ROUND( VLOOKUP(Z399, NPC_Raw_Data!A:L, 6) * VLOOKUP(AA399, NPC_Scaling_Values!A:N, 5)* VLOOKUP(AB399, NPC_Scaling_Values!A:N, 5) ,0)</f>
        <v>230</v>
      </c>
      <c r="F399" s="5">
        <f>ROUND( VLOOKUP(Z399, NPC_Raw_Data!A:L, 7) * VLOOKUP(AA399, NPC_Scaling_Values!A:N, 6) * VLOOKUP(AB399,NPC_Scaling_Values!A:N, 6) ,0)</f>
        <v>172</v>
      </c>
      <c r="G399" s="5">
        <f>ROUND( VLOOKUP(Z399, NPC_Raw_Data!A:L, 8) * VLOOKUP(AA399, NPC_Scaling_Values!A:N, 7) * VLOOKUP(AB399, NPC_Scaling_Values!A:N, 7),0)</f>
        <v>161</v>
      </c>
      <c r="H399" s="5">
        <f>ROUND( VLOOKUP(Z399, NPC_Raw_Data!A:L, 9) * VLOOKUP(AA399, NPC_Scaling_Values!A:N, 8)* VLOOKUP(AB399, NPC_Scaling_Values!A:N, 8) ,0)</f>
        <v>172</v>
      </c>
      <c r="I399" s="5">
        <v>0.0</v>
      </c>
      <c r="J399" s="5">
        <v>0.0</v>
      </c>
      <c r="K399" s="5">
        <v>0.0</v>
      </c>
      <c r="L399" s="5">
        <f>ROUND( VLOOKUP(Z399, NPC_Raw_Data!A:O, 13),0)</f>
        <v>999</v>
      </c>
      <c r="M399" s="5">
        <f>ROUND( VLOOKUP(Z399, NPC_Raw_Data!A:O, 14),0)</f>
        <v>999</v>
      </c>
      <c r="N399" s="5">
        <f>ROUND( VLOOKUP(Z399, NPC_Raw_Data!A:O, 15),0)</f>
        <v>999</v>
      </c>
      <c r="O399" s="5">
        <f>ROUND( VLOOKUP(Z399, NPC_Raw_Data!A:Q, 16) * VLOOKUP(AA399, NPC_Scaling_Values!A:N, 14)* VLOOKUP(AB399, NPC_Scaling_Values!A:N, 14),0)</f>
        <v>203</v>
      </c>
      <c r="P399" s="2">
        <f>ROUND( VLOOKUP(Z399, NPC_Raw_Data!A:Q, 17) * VLOOKUP(AA399, NPC_Scaling_Values!A:N, 14) * VLOOKUP(AB399, NPC_Scaling_Values!A:N, 14) ,0)</f>
        <v>81</v>
      </c>
      <c r="Q399" s="6">
        <f> VLOOKUP(AA399, NPC_Scaling_Values!A:N, 9) * VLOOKUP(AB399, NPC_Scaling_Values!A:N, 9)</f>
        <v>2.59875</v>
      </c>
      <c r="R399" s="1">
        <v>1.0</v>
      </c>
      <c r="S399" s="1">
        <v>-1.0</v>
      </c>
      <c r="T399" s="7" t="b">
        <v>0</v>
      </c>
      <c r="U399" s="7" t="b">
        <v>0</v>
      </c>
      <c r="V399" s="7" t="b">
        <v>1</v>
      </c>
      <c r="Z399" s="1">
        <v>533000.0</v>
      </c>
      <c r="AA399" s="1">
        <v>7002.0</v>
      </c>
      <c r="AB399" s="1">
        <v>7402.0</v>
      </c>
      <c r="AC399" s="8">
        <v>0.0</v>
      </c>
    </row>
    <row r="400">
      <c r="A400" s="9" t="s">
        <v>278</v>
      </c>
      <c r="B400" s="1" t="s">
        <v>49</v>
      </c>
      <c r="C400" s="5">
        <f>ROUND( VLOOKUP(Z400, NPC_Raw_Data!A:D, 4)*VLOOKUP(AA400, NPC_Scaling_Values!A:C, 3)*VLOOKUP(AB400, NPC_Scaling_Values!A:C, 3),0)</f>
        <v>41344</v>
      </c>
      <c r="D400" s="5">
        <f>ROUND( VLOOKUP(Z400, NPC_Raw_Data!A:E, 5) * VLOOKUP(AA400, NPC_Scaling_Values!A:D, 4) * VLOOKUP(AB400,NPC_Scaling_Values!A:D, 4) ,0)</f>
        <v>15000</v>
      </c>
      <c r="E400" s="5">
        <f>ROUND( VLOOKUP(Z400, NPC_Raw_Data!A:L, 6) * VLOOKUP(AA400, NPC_Scaling_Values!A:N, 5)* VLOOKUP(AB400, NPC_Scaling_Values!A:N, 5) ,0)</f>
        <v>389</v>
      </c>
      <c r="F400" s="5">
        <f>ROUND( VLOOKUP(Z400, NPC_Raw_Data!A:L, 7) * VLOOKUP(AA400, NPC_Scaling_Values!A:N, 6) * VLOOKUP(AB400,NPC_Scaling_Values!A:N, 6) ,0)</f>
        <v>292</v>
      </c>
      <c r="G400" s="5">
        <f>ROUND( VLOOKUP(Z400, NPC_Raw_Data!A:L, 8) * VLOOKUP(AA400, NPC_Scaling_Values!A:N, 7) * VLOOKUP(AB400, NPC_Scaling_Values!A:N, 7),0)</f>
        <v>273</v>
      </c>
      <c r="H400" s="5">
        <f>ROUND( VLOOKUP(Z400, NPC_Raw_Data!A:L, 9) * VLOOKUP(AA400, NPC_Scaling_Values!A:N, 8)* VLOOKUP(AB400, NPC_Scaling_Values!A:N, 8) ,0)</f>
        <v>292</v>
      </c>
      <c r="I400" s="5">
        <v>0.0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14)* VLOOKUP(AB400, NPC_Scaling_Values!A:N, 14),0)</f>
        <v>212</v>
      </c>
      <c r="P400" s="2">
        <f>ROUND( VLOOKUP(Z400, NPC_Raw_Data!A:Q, 17) * VLOOKUP(AA400, NPC_Scaling_Values!A:N, 14) * VLOOKUP(AB400, NPC_Scaling_Values!A:N, 14) ,0)</f>
        <v>85</v>
      </c>
      <c r="Q400" s="6">
        <f> VLOOKUP(AA400, NPC_Scaling_Values!A:N, 9) * VLOOKUP(AB400, NPC_Scaling_Values!A:N, 9)</f>
        <v>3.171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1</v>
      </c>
      <c r="Z400" s="1">
        <v>533001.0</v>
      </c>
      <c r="AA400" s="1">
        <v>7011.0</v>
      </c>
      <c r="AB400" s="1">
        <v>7411.0</v>
      </c>
      <c r="AC400" s="8">
        <v>0.0</v>
      </c>
    </row>
    <row r="401">
      <c r="A401" s="9" t="s">
        <v>103</v>
      </c>
      <c r="B401" s="1" t="s">
        <v>53</v>
      </c>
      <c r="C401" s="5">
        <f>ROUND( VLOOKUP(Z401, NPC_Raw_Data!A:D, 4)*VLOOKUP(AA401, NPC_Scaling_Values!A:C, 3)*VLOOKUP(AB401, NPC_Scaling_Values!A:C, 3),0)</f>
        <v>518</v>
      </c>
      <c r="D401" s="5">
        <f>ROUND( VLOOKUP(Z401, NPC_Raw_Data!A:E, 5) * VLOOKUP(AA401, NPC_Scaling_Values!A:D, 4) * VLOOKUP(AB401,NPC_Scaling_Values!A:D, 4) ,0)</f>
        <v>15000</v>
      </c>
      <c r="E401" s="5">
        <f>ROUND( VLOOKUP(Z401, NPC_Raw_Data!A:L, 6) * VLOOKUP(AA401, NPC_Scaling_Values!A:N, 5)* VLOOKUP(AB401, NPC_Scaling_Values!A:N, 5) ,0)</f>
        <v>168</v>
      </c>
      <c r="F401" s="5">
        <f>ROUND( VLOOKUP(Z401, NPC_Raw_Data!A:L, 7) * VLOOKUP(AA401, NPC_Scaling_Values!A:N, 6) * VLOOKUP(AB401,NPC_Scaling_Values!A:N, 6) ,0)</f>
        <v>125</v>
      </c>
      <c r="G401" s="5">
        <f>ROUND( VLOOKUP(Z401, NPC_Raw_Data!A:L, 8) * VLOOKUP(AA401, NPC_Scaling_Values!A:N, 7) * VLOOKUP(AB401, NPC_Scaling_Values!A:N, 7),0)</f>
        <v>335</v>
      </c>
      <c r="H401" s="5">
        <f>ROUND( VLOOKUP(Z401, NPC_Raw_Data!A:L, 9) * VLOOKUP(AA401, NPC_Scaling_Values!A:N, 8)* VLOOKUP(AB401, NPC_Scaling_Values!A:N, 8) ,0)</f>
        <v>133</v>
      </c>
      <c r="I401" s="5">
        <v>0.0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110</v>
      </c>
      <c r="O401" s="5">
        <f>ROUND( VLOOKUP(Z401, NPC_Raw_Data!A:Q, 16) * VLOOKUP(AA401, NPC_Scaling_Values!A:N, 14)* VLOOKUP(AB401, NPC_Scaling_Values!A:N, 14),0)</f>
        <v>200</v>
      </c>
      <c r="P401" s="2">
        <f>ROUND( VLOOKUP(Z401, NPC_Raw_Data!A:Q, 17) * VLOOKUP(AA401, NPC_Scaling_Values!A:N, 14) * VLOOKUP(AB401, NPC_Scaling_Values!A:N, 14) ,0)</f>
        <v>80</v>
      </c>
      <c r="Q401" s="6">
        <f> VLOOKUP(AA401, NPC_Scaling_Values!A:N, 9) * VLOOKUP(AB401, NPC_Scaling_Values!A:N, 9)</f>
        <v>3.06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534000.0</v>
      </c>
      <c r="AA401" s="1">
        <v>7008.0</v>
      </c>
      <c r="AB401" s="1">
        <v>7408.0</v>
      </c>
      <c r="AC401" s="10">
        <v>5151.0</v>
      </c>
    </row>
    <row r="402">
      <c r="A402" s="9" t="s">
        <v>88</v>
      </c>
      <c r="B402" s="1" t="s">
        <v>27</v>
      </c>
      <c r="C402" s="5">
        <f>ROUND( VLOOKUP(Z402, NPC_Raw_Data!A:D, 4)*VLOOKUP(AA402, NPC_Scaling_Values!A:C, 3)*VLOOKUP(AB402, NPC_Scaling_Values!A:C, 3),0)</f>
        <v>2499</v>
      </c>
      <c r="D402" s="5">
        <f>ROUND( VLOOKUP(Z402, NPC_Raw_Data!A:E, 5) * VLOOKUP(AA402, NPC_Scaling_Values!A:D, 4) * VLOOKUP(AB402,NPC_Scaling_Values!A:D, 4) ,0)</f>
        <v>50000</v>
      </c>
      <c r="E402" s="5">
        <f>ROUND( VLOOKUP(Z402, NPC_Raw_Data!A:L, 6) * VLOOKUP(AA402, NPC_Scaling_Values!A:N, 5)* VLOOKUP(AB402, NPC_Scaling_Values!A:N, 5) ,0)</f>
        <v>211</v>
      </c>
      <c r="F402" s="5">
        <f>ROUND( VLOOKUP(Z402, NPC_Raw_Data!A:L, 7) * VLOOKUP(AA402, NPC_Scaling_Values!A:N, 6) * VLOOKUP(AB402,NPC_Scaling_Values!A:N, 6) ,0)</f>
        <v>163</v>
      </c>
      <c r="G402" s="5">
        <f>ROUND( VLOOKUP(Z402, NPC_Raw_Data!A:L, 8) * VLOOKUP(AA402, NPC_Scaling_Values!A:N, 7) * VLOOKUP(AB402, NPC_Scaling_Values!A:N, 7),0)</f>
        <v>155</v>
      </c>
      <c r="H402" s="5">
        <f>ROUND( VLOOKUP(Z402, NPC_Raw_Data!A:L, 9) * VLOOKUP(AA402, NPC_Scaling_Values!A:N, 8)* VLOOKUP(AB402, NPC_Scaling_Values!A:N, 8) ,0)</f>
        <v>165</v>
      </c>
      <c r="I402" s="5">
        <v>0.0</v>
      </c>
      <c r="J402" s="5">
        <v>0.0</v>
      </c>
      <c r="K402" s="5">
        <v>0.0</v>
      </c>
      <c r="L402" s="5">
        <f>ROUND( VLOOKUP(Z402, NPC_Raw_Data!A:O, 13),0)</f>
        <v>260</v>
      </c>
      <c r="M402" s="5">
        <f>ROUND( VLOOKUP(Z402, NPC_Raw_Data!A:O, 14),0)</f>
        <v>260</v>
      </c>
      <c r="N402" s="5">
        <f>ROUND( VLOOKUP(Z402, NPC_Raw_Data!A:O, 15),0)</f>
        <v>230</v>
      </c>
      <c r="O402" s="5">
        <f>ROUND( VLOOKUP(Z402, NPC_Raw_Data!A:Q, 16) * VLOOKUP(AA402, NPC_Scaling_Values!A:N, 14)* VLOOKUP(AB402, NPC_Scaling_Values!A:N, 14),0)</f>
        <v>201</v>
      </c>
      <c r="P402" s="2">
        <f>ROUND( VLOOKUP(Z402, NPC_Raw_Data!A:Q, 17) * VLOOKUP(AA402, NPC_Scaling_Values!A:N, 14) * VLOOKUP(AB402, NPC_Scaling_Values!A:N, 14) ,0)</f>
        <v>81</v>
      </c>
      <c r="Q402" s="6">
        <f> VLOOKUP(AA402, NPC_Scaling_Values!A:N, 9) * VLOOKUP(AB402, NPC_Scaling_Values!A:N, 9)</f>
        <v>2.7875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535000.0</v>
      </c>
      <c r="AA402" s="1">
        <v>7003.0</v>
      </c>
      <c r="AB402" s="1">
        <v>7403.0</v>
      </c>
      <c r="AC402" s="10">
        <v>5151.0</v>
      </c>
    </row>
    <row r="403">
      <c r="A403" s="9" t="s">
        <v>89</v>
      </c>
      <c r="B403" s="1" t="s">
        <v>27</v>
      </c>
      <c r="C403" s="5">
        <f>ROUND( VLOOKUP(Z403, NPC_Raw_Data!A:D, 4)*VLOOKUP(AA403, NPC_Scaling_Values!A:C, 3)*VLOOKUP(AB403, NPC_Scaling_Values!A:C, 3),0)</f>
        <v>1200</v>
      </c>
      <c r="D403" s="5">
        <f>ROUND( VLOOKUP(Z403, NPC_Raw_Data!A:E, 5) * VLOOKUP(AA403, NPC_Scaling_Values!A:D, 4) * VLOOKUP(AB403,NPC_Scaling_Values!A:D, 4) ,0)</f>
        <v>50000</v>
      </c>
      <c r="E403" s="5">
        <f>ROUND( VLOOKUP(Z403, NPC_Raw_Data!A:L, 6) * VLOOKUP(AA403, NPC_Scaling_Values!A:N, 5)* VLOOKUP(AB403, NPC_Scaling_Values!A:N, 5) ,0)</f>
        <v>211</v>
      </c>
      <c r="F403" s="5">
        <f>ROUND( VLOOKUP(Z403, NPC_Raw_Data!A:L, 7) * VLOOKUP(AA403, NPC_Scaling_Values!A:N, 6) * VLOOKUP(AB403,NPC_Scaling_Values!A:N, 6) ,0)</f>
        <v>163</v>
      </c>
      <c r="G403" s="5">
        <f>ROUND( VLOOKUP(Z403, NPC_Raw_Data!A:L, 8) * VLOOKUP(AA403, NPC_Scaling_Values!A:N, 7) * VLOOKUP(AB403, NPC_Scaling_Values!A:N, 7),0)</f>
        <v>155</v>
      </c>
      <c r="H403" s="5">
        <f>ROUND( VLOOKUP(Z403, NPC_Raw_Data!A:L, 9) * VLOOKUP(AA403, NPC_Scaling_Values!A:N, 8)* VLOOKUP(AB403, NPC_Scaling_Values!A:N, 8) ,0)</f>
        <v>165</v>
      </c>
      <c r="I403" s="5">
        <v>0.0</v>
      </c>
      <c r="J403" s="5">
        <v>0.0</v>
      </c>
      <c r="K403" s="5">
        <v>0.0</v>
      </c>
      <c r="L403" s="5">
        <f>ROUND( VLOOKUP(Z403, NPC_Raw_Data!A:O, 13),0)</f>
        <v>260</v>
      </c>
      <c r="M403" s="5">
        <f>ROUND( VLOOKUP(Z403, NPC_Raw_Data!A:O, 14),0)</f>
        <v>260</v>
      </c>
      <c r="N403" s="5">
        <f>ROUND( VLOOKUP(Z403, NPC_Raw_Data!A:O, 15),0)</f>
        <v>230</v>
      </c>
      <c r="O403" s="5">
        <f>ROUND( VLOOKUP(Z403, NPC_Raw_Data!A:Q, 16) * VLOOKUP(AA403, NPC_Scaling_Values!A:N, 14)* VLOOKUP(AB403, NPC_Scaling_Values!A:N, 14),0)</f>
        <v>201</v>
      </c>
      <c r="P403" s="2">
        <f>ROUND( VLOOKUP(Z403, NPC_Raw_Data!A:Q, 17) * VLOOKUP(AA403, NPC_Scaling_Values!A:N, 14) * VLOOKUP(AB403, NPC_Scaling_Values!A:N, 14) ,0)</f>
        <v>81</v>
      </c>
      <c r="Q403" s="6">
        <f> VLOOKUP(AA403, NPC_Scaling_Values!A:N, 9) * VLOOKUP(AB403, NPC_Scaling_Values!A:N, 9)</f>
        <v>2.7875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535001.0</v>
      </c>
      <c r="AA403" s="1">
        <v>7003.0</v>
      </c>
      <c r="AB403" s="1">
        <v>7403.0</v>
      </c>
      <c r="AC403" s="10">
        <v>5151.0</v>
      </c>
    </row>
    <row r="404">
      <c r="A404" s="1" t="s">
        <v>211</v>
      </c>
      <c r="B404" s="1" t="s">
        <v>39</v>
      </c>
      <c r="C404" s="5">
        <f>ROUND( VLOOKUP(Z404, NPC_Raw_Data!A:D, 4)*VLOOKUP(AA404, NPC_Scaling_Values!A:C, 3)*VLOOKUP(AB404, NPC_Scaling_Values!A:C, 3),0)</f>
        <v>1959</v>
      </c>
      <c r="D404" s="5">
        <f>ROUND( VLOOKUP(Z404, NPC_Raw_Data!A:E, 5) * VLOOKUP(AA404, NPC_Scaling_Values!A:D, 4) * VLOOKUP(AB404,NPC_Scaling_Values!A:D, 4) ,0)</f>
        <v>7500</v>
      </c>
      <c r="E404" s="5">
        <f>ROUND( VLOOKUP(Z404, NPC_Raw_Data!A:L, 6) * VLOOKUP(AA404, NPC_Scaling_Values!A:N, 5)* VLOOKUP(AB404, NPC_Scaling_Values!A:N, 5) ,0)</f>
        <v>284</v>
      </c>
      <c r="F404" s="5">
        <f>ROUND( VLOOKUP(Z404, NPC_Raw_Data!A:L, 7) * VLOOKUP(AA404, NPC_Scaling_Values!A:N, 6) * VLOOKUP(AB404,NPC_Scaling_Values!A:N, 6) ,0)</f>
        <v>219</v>
      </c>
      <c r="G404" s="5">
        <f>ROUND( VLOOKUP(Z404, NPC_Raw_Data!A:L, 8) * VLOOKUP(AA404, NPC_Scaling_Values!A:N, 7) * VLOOKUP(AB404, NPC_Scaling_Values!A:N, 7),0)</f>
        <v>179</v>
      </c>
      <c r="H404" s="5">
        <f>ROUND( VLOOKUP(Z404, NPC_Raw_Data!A:L, 9) * VLOOKUP(AA404, NPC_Scaling_Values!A:N, 8)* VLOOKUP(AB404, NPC_Scaling_Values!A:N, 8) ,0)</f>
        <v>276</v>
      </c>
      <c r="I404" s="5">
        <v>0.0</v>
      </c>
      <c r="J404" s="5">
        <v>0.0</v>
      </c>
      <c r="K404" s="5">
        <v>0.0</v>
      </c>
      <c r="L404" s="5">
        <f>ROUND( VLOOKUP(Z404, NPC_Raw_Data!A:O, 13),0)</f>
        <v>220</v>
      </c>
      <c r="M404" s="5">
        <f>ROUND( VLOOKUP(Z404, NPC_Raw_Data!A:O, 14),0)</f>
        <v>220</v>
      </c>
      <c r="N404" s="5">
        <f>ROUND( VLOOKUP(Z404, NPC_Raw_Data!A:O, 15),0)</f>
        <v>210</v>
      </c>
      <c r="O404" s="5">
        <f>ROUND( VLOOKUP(Z404, NPC_Raw_Data!A:Q, 16) * VLOOKUP(AA404, NPC_Scaling_Values!A:N, 14)* VLOOKUP(AB404, NPC_Scaling_Values!A:N, 14),0)</f>
        <v>205</v>
      </c>
      <c r="P404" s="2">
        <f>ROUND( VLOOKUP(Z404, NPC_Raw_Data!A:Q, 17) * VLOOKUP(AA404, NPC_Scaling_Values!A:N, 14) * VLOOKUP(AB404, NPC_Scaling_Values!A:N, 14) ,0)</f>
        <v>82</v>
      </c>
      <c r="Q404" s="6">
        <f> VLOOKUP(AA404, NPC_Scaling_Values!A:N, 9) * VLOOKUP(AB404, NPC_Scaling_Values!A:N, 9)</f>
        <v>3.12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535100.0</v>
      </c>
      <c r="AA404" s="1">
        <v>7010.0</v>
      </c>
      <c r="AB404" s="1">
        <v>7410.0</v>
      </c>
      <c r="AC404" s="10">
        <v>5151.0</v>
      </c>
    </row>
    <row r="405">
      <c r="A405" s="9" t="s">
        <v>28</v>
      </c>
      <c r="B405" s="1" t="s">
        <v>27</v>
      </c>
      <c r="C405" s="5">
        <f>ROUND( VLOOKUP(Z405, NPC_Raw_Data!A:D, 4)*VLOOKUP(AA405, NPC_Scaling_Values!A:C, 3)*VLOOKUP(AB405, NPC_Scaling_Values!A:C, 3),0)</f>
        <v>3</v>
      </c>
      <c r="D405" s="5">
        <f>ROUND( VLOOKUP(Z405, NPC_Raw_Data!A:E, 5) * VLOOKUP(AA405, NPC_Scaling_Values!A:D, 4) * VLOOKUP(AB405,NPC_Scaling_Values!A:D, 4) ,0)</f>
        <v>0</v>
      </c>
      <c r="E405" s="5">
        <f>ROUND( VLOOKUP(Z405, NPC_Raw_Data!A:L, 6) * VLOOKUP(AA405, NPC_Scaling_Values!A:N, 5)* VLOOKUP(AB405, NPC_Scaling_Values!A:N, 5) ,0)</f>
        <v>0</v>
      </c>
      <c r="F405" s="5">
        <f>ROUND( VLOOKUP(Z405, NPC_Raw_Data!A:L, 7) * VLOOKUP(AA405, NPC_Scaling_Values!A:N, 6) * VLOOKUP(AB405,NPC_Scaling_Values!A:N, 6) ,0)</f>
        <v>0</v>
      </c>
      <c r="G405" s="5">
        <f>ROUND( VLOOKUP(Z405, NPC_Raw_Data!A:L, 8) * VLOOKUP(AA405, NPC_Scaling_Values!A:N, 7) * VLOOKUP(AB405, NPC_Scaling_Values!A:N, 7),0)</f>
        <v>0</v>
      </c>
      <c r="H405" s="5">
        <f>ROUND( VLOOKUP(Z405, NPC_Raw_Data!A:L, 9) * VLOOKUP(AA405, NPC_Scaling_Values!A:N, 8)* VLOOKUP(AB405, NPC_Scaling_Values!A:N, 8)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14),0)</f>
        <v>201</v>
      </c>
      <c r="P405" s="2">
        <f>ROUND( VLOOKUP(Z405, NPC_Raw_Data!A:Q, 17) * VLOOKUP(AA405, NPC_Scaling_Values!A:N, 14) * VLOOKUP(AB405, NPC_Scaling_Values!A:N, 14) ,0)</f>
        <v>81</v>
      </c>
      <c r="Q405" s="6">
        <f> VLOOKUP(AA405, NPC_Scaling_Values!A:N, 9) * VLOOKUP(AB405, NPC_Scaling_Values!A:N, 9)</f>
        <v>2.7875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535200.0</v>
      </c>
      <c r="AA405" s="1">
        <v>7003.0</v>
      </c>
      <c r="AB405" s="1">
        <v>7403.0</v>
      </c>
      <c r="AC405" s="8">
        <v>0.0</v>
      </c>
    </row>
    <row r="406">
      <c r="A406" s="1" t="s">
        <v>38</v>
      </c>
      <c r="B406" s="1" t="s">
        <v>39</v>
      </c>
      <c r="C406" s="5">
        <f>ROUND( VLOOKUP(Z406, NPC_Raw_Data!A:D, 4)*VLOOKUP(AA406, NPC_Scaling_Values!A:C, 3)*VLOOKUP(AB406, NPC_Scaling_Values!A:C, 3),0)</f>
        <v>4</v>
      </c>
      <c r="D406" s="5">
        <f>ROUND( VLOOKUP(Z406, NPC_Raw_Data!A:E, 5) * VLOOKUP(AA406, NPC_Scaling_Values!A:D, 4) * VLOOKUP(AB406,NPC_Scaling_Values!A:D, 4) ,0)</f>
        <v>0</v>
      </c>
      <c r="E406" s="5">
        <f>ROUND( VLOOKUP(Z406, NPC_Raw_Data!A:L, 6) * VLOOKUP(AA406, NPC_Scaling_Values!A:N, 5)* VLOOKUP(AB406, NPC_Scaling_Values!A:N, 5) ,0)</f>
        <v>0</v>
      </c>
      <c r="F406" s="5">
        <f>ROUND( VLOOKUP(Z406, NPC_Raw_Data!A:L, 7) * VLOOKUP(AA406, NPC_Scaling_Values!A:N, 6) * VLOOKUP(AB406,NPC_Scaling_Values!A:N, 6) ,0)</f>
        <v>0</v>
      </c>
      <c r="G406" s="5">
        <f>ROUND( VLOOKUP(Z406, NPC_Raw_Data!A:L, 8) * VLOOKUP(AA406, NPC_Scaling_Values!A:N, 7) * VLOOKUP(AB406, NPC_Scaling_Values!A:N, 7),0)</f>
        <v>0</v>
      </c>
      <c r="H406" s="5">
        <f>ROUND( VLOOKUP(Z406, NPC_Raw_Data!A:L, 9) * VLOOKUP(AA406, NPC_Scaling_Values!A:N, 8)* VLOOKUP(AB406, NPC_Scaling_Values!A:N, 8)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14),0)</f>
        <v>205</v>
      </c>
      <c r="P406" s="2">
        <f>ROUND( VLOOKUP(Z406, NPC_Raw_Data!A:Q, 17) * VLOOKUP(AA406, NPC_Scaling_Values!A:N, 14) * VLOOKUP(AB406, NPC_Scaling_Values!A:N, 14) ,0)</f>
        <v>82</v>
      </c>
      <c r="Q406" s="6">
        <f> VLOOKUP(AA406, NPC_Scaling_Values!A:N, 9) * VLOOKUP(AB406, NPC_Scaling_Values!A:N, 9)</f>
        <v>3.12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535300.0</v>
      </c>
      <c r="AA406" s="1">
        <v>7010.0</v>
      </c>
      <c r="AB406" s="1">
        <v>7410.0</v>
      </c>
      <c r="AC406" s="8">
        <v>0.0</v>
      </c>
    </row>
    <row r="407">
      <c r="A407" s="9" t="s">
        <v>149</v>
      </c>
      <c r="B407" s="1" t="s">
        <v>77</v>
      </c>
      <c r="C407" s="5">
        <f>ROUND( VLOOKUP(Z407, NPC_Raw_Data!A:D, 4)*VLOOKUP(AA407, NPC_Scaling_Values!A:C, 3)*VLOOKUP(AB407, NPC_Scaling_Values!A:C, 3),0)</f>
        <v>2476</v>
      </c>
      <c r="D407" s="5">
        <f>ROUND( VLOOKUP(Z407, NPC_Raw_Data!A:E, 5) * VLOOKUP(AA407, NPC_Scaling_Values!A:D, 4) * VLOOKUP(AB407,NPC_Scaling_Values!A:D, 4) ,0)</f>
        <v>6000</v>
      </c>
      <c r="E407" s="5">
        <f>ROUND( VLOOKUP(Z407, NPC_Raw_Data!A:L, 6) * VLOOKUP(AA407, NPC_Scaling_Values!A:N, 5)* VLOOKUP(AB407, NPC_Scaling_Values!A:N, 5) ,0)</f>
        <v>203</v>
      </c>
      <c r="F407" s="5">
        <f>ROUND( VLOOKUP(Z407, NPC_Raw_Data!A:L, 7) * VLOOKUP(AA407, NPC_Scaling_Values!A:N, 6) * VLOOKUP(AB407,NPC_Scaling_Values!A:N, 6) ,0)</f>
        <v>172</v>
      </c>
      <c r="G407" s="5">
        <f>ROUND( VLOOKUP(Z407, NPC_Raw_Data!A:L, 8) * VLOOKUP(AA407, NPC_Scaling_Values!A:N, 7) * VLOOKUP(AB407, NPC_Scaling_Values!A:N, 7),0)</f>
        <v>122</v>
      </c>
      <c r="H407" s="5">
        <f>ROUND( VLOOKUP(Z407, NPC_Raw_Data!A:L, 9) * VLOOKUP(AA407, NPC_Scaling_Values!A:N, 8)* VLOOKUP(AB407, NPC_Scaling_Values!A:N, 8) ,0)</f>
        <v>153</v>
      </c>
      <c r="I407" s="5">
        <v>0.0</v>
      </c>
      <c r="J407" s="5">
        <v>0.0</v>
      </c>
      <c r="K407" s="5">
        <v>0.0</v>
      </c>
      <c r="L407" s="5">
        <f>ROUND( VLOOKUP(Z407, NPC_Raw_Data!A:O, 13),0)</f>
        <v>135</v>
      </c>
      <c r="M407" s="5">
        <f>ROUND( VLOOKUP(Z407, NPC_Raw_Data!A:O, 14),0)</f>
        <v>135</v>
      </c>
      <c r="N407" s="5">
        <f>ROUND( VLOOKUP(Z407, NPC_Raw_Data!A:O, 15),0)</f>
        <v>135</v>
      </c>
      <c r="O407" s="5">
        <f>ROUND( VLOOKUP(Z407, NPC_Raw_Data!A:Q, 16) * VLOOKUP(AA407, NPC_Scaling_Values!A:N, 14)* VLOOKUP(AB407, NPC_Scaling_Values!A:N, 14),0)</f>
        <v>212</v>
      </c>
      <c r="P407" s="2">
        <f>ROUND( VLOOKUP(Z407, NPC_Raw_Data!A:Q, 17) * VLOOKUP(AA407, NPC_Scaling_Values!A:N, 14) * VLOOKUP(AB407, NPC_Scaling_Values!A:N, 14) ,0)</f>
        <v>85</v>
      </c>
      <c r="Q407" s="6">
        <f> VLOOKUP(AA407, NPC_Scaling_Values!A:N, 9) * VLOOKUP(AB407, NPC_Scaling_Values!A:N, 9)</f>
        <v>3.171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536000.0</v>
      </c>
      <c r="AA407" s="1">
        <v>7011.0</v>
      </c>
      <c r="AB407" s="1">
        <v>7411.0</v>
      </c>
      <c r="AC407" s="8">
        <v>0.0</v>
      </c>
    </row>
    <row r="408">
      <c r="A408" s="9" t="s">
        <v>159</v>
      </c>
      <c r="B408" s="1" t="s">
        <v>77</v>
      </c>
      <c r="C408" s="5">
        <f>ROUND( VLOOKUP(Z408, NPC_Raw_Data!A:D, 4)*VLOOKUP(AA408, NPC_Scaling_Values!A:C, 3)*VLOOKUP(AB408, NPC_Scaling_Values!A:C, 3),0)</f>
        <v>1004</v>
      </c>
      <c r="D408" s="5">
        <f>ROUND( VLOOKUP(Z408, NPC_Raw_Data!A:E, 5) * VLOOKUP(AA408, NPC_Scaling_Values!A:D, 4) * VLOOKUP(AB408,NPC_Scaling_Values!A:D, 4) ,0)</f>
        <v>3000</v>
      </c>
      <c r="E408" s="5">
        <f>ROUND( VLOOKUP(Z408, NPC_Raw_Data!A:L, 6) * VLOOKUP(AA408, NPC_Scaling_Values!A:N, 5)* VLOOKUP(AB408, NPC_Scaling_Values!A:N, 5) ,0)</f>
        <v>217</v>
      </c>
      <c r="F408" s="5">
        <f>ROUND( VLOOKUP(Z408, NPC_Raw_Data!A:L, 7) * VLOOKUP(AA408, NPC_Scaling_Values!A:N, 6) * VLOOKUP(AB408,NPC_Scaling_Values!A:N, 6) ,0)</f>
        <v>184</v>
      </c>
      <c r="G408" s="5">
        <f>ROUND( VLOOKUP(Z408, NPC_Raw_Data!A:L, 8) * VLOOKUP(AA408, NPC_Scaling_Values!A:N, 7) * VLOOKUP(AB408, NPC_Scaling_Values!A:N, 7),0)</f>
        <v>131</v>
      </c>
      <c r="H408" s="5">
        <f>ROUND( VLOOKUP(Z408, NPC_Raw_Data!A:L, 9) * VLOOKUP(AA408, NPC_Scaling_Values!A:N, 8)* VLOOKUP(AB408, NPC_Scaling_Values!A:N, 8) ,0)</f>
        <v>164</v>
      </c>
      <c r="I408" s="5">
        <v>0.0</v>
      </c>
      <c r="J408" s="5">
        <v>0.0</v>
      </c>
      <c r="K408" s="5">
        <v>0.0</v>
      </c>
      <c r="L408" s="5">
        <f>ROUND( VLOOKUP(Z408, NPC_Raw_Data!A:O, 13),0)</f>
        <v>120</v>
      </c>
      <c r="M408" s="5">
        <f>ROUND( VLOOKUP(Z408, NPC_Raw_Data!A:O, 14),0)</f>
        <v>120</v>
      </c>
      <c r="N408" s="5">
        <f>ROUND( VLOOKUP(Z408, NPC_Raw_Data!A:O, 15),0)</f>
        <v>120</v>
      </c>
      <c r="O408" s="5">
        <f>ROUND( VLOOKUP(Z408, NPC_Raw_Data!A:Q, 16) * VLOOKUP(AA408, NPC_Scaling_Values!A:N, 14)* VLOOKUP(AB408, NPC_Scaling_Values!A:N, 14),0)</f>
        <v>212</v>
      </c>
      <c r="P408" s="2">
        <f>ROUND( VLOOKUP(Z408, NPC_Raw_Data!A:Q, 17) * VLOOKUP(AA408, NPC_Scaling_Values!A:N, 14) * VLOOKUP(AB408, NPC_Scaling_Values!A:N, 14) ,0)</f>
        <v>85</v>
      </c>
      <c r="Q408" s="6">
        <f> VLOOKUP(AA408, NPC_Scaling_Values!A:N, 9) * VLOOKUP(AB408, NPC_Scaling_Values!A:N, 9)</f>
        <v>3.171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536100.0</v>
      </c>
      <c r="AA408" s="1">
        <v>7011.0</v>
      </c>
      <c r="AB408" s="1">
        <v>7411.0</v>
      </c>
      <c r="AC408" s="10">
        <v>5151.0</v>
      </c>
    </row>
    <row r="409">
      <c r="A409" s="9" t="s">
        <v>274</v>
      </c>
      <c r="B409" s="1" t="s">
        <v>275</v>
      </c>
      <c r="C409" s="5">
        <f>ROUND( VLOOKUP(Z409, NPC_Raw_Data!A:D, 4)*VLOOKUP(AA409, NPC_Scaling_Values!A:C, 3)*VLOOKUP(AB409, NPC_Scaling_Values!A:C, 3),0)</f>
        <v>6445</v>
      </c>
      <c r="D409" s="5">
        <f>ROUND( VLOOKUP(Z409, NPC_Raw_Data!A:E, 5) * VLOOKUP(AA409, NPC_Scaling_Values!A:D, 4) * VLOOKUP(AB409,NPC_Scaling_Values!A:D, 4) ,0)</f>
        <v>140000</v>
      </c>
      <c r="E409" s="5">
        <f>ROUND( VLOOKUP(Z409, NPC_Raw_Data!A:L, 6) * VLOOKUP(AA409, NPC_Scaling_Values!A:N, 5)* VLOOKUP(AB409, NPC_Scaling_Values!A:N, 5) ,0)</f>
        <v>343</v>
      </c>
      <c r="F409" s="5">
        <f>ROUND( VLOOKUP(Z409, NPC_Raw_Data!A:L, 7) * VLOOKUP(AA409, NPC_Scaling_Values!A:N, 6) * VLOOKUP(AB409,NPC_Scaling_Values!A:N, 6) ,0)</f>
        <v>259</v>
      </c>
      <c r="G409" s="5">
        <f>ROUND( VLOOKUP(Z409, NPC_Raw_Data!A:L, 8) * VLOOKUP(AA409, NPC_Scaling_Values!A:N, 7) * VLOOKUP(AB409, NPC_Scaling_Values!A:N, 7),0)</f>
        <v>242</v>
      </c>
      <c r="H409" s="5">
        <f>ROUND( VLOOKUP(Z409, NPC_Raw_Data!A:L, 9) * VLOOKUP(AA409, NPC_Scaling_Values!A:N, 8)* VLOOKUP(AB409, NPC_Scaling_Values!A:N, 8) ,0)</f>
        <v>1717</v>
      </c>
      <c r="I409" s="5">
        <v>0.0</v>
      </c>
      <c r="J409" s="5">
        <v>0.0</v>
      </c>
      <c r="K409" s="5">
        <v>0.0</v>
      </c>
      <c r="L409" s="5">
        <f>ROUND( VLOOKUP(Z409, NPC_Raw_Data!A:O, 13),0)</f>
        <v>999</v>
      </c>
      <c r="M409" s="5">
        <f>ROUND( VLOOKUP(Z409, NPC_Raw_Data!A:O, 14),0)</f>
        <v>999</v>
      </c>
      <c r="N409" s="5">
        <f>ROUND( VLOOKUP(Z409, NPC_Raw_Data!A:O, 15),0)</f>
        <v>240</v>
      </c>
      <c r="O409" s="5">
        <f>ROUND( VLOOKUP(Z409, NPC_Raw_Data!A:Q, 16) * VLOOKUP(AA409, NPC_Scaling_Values!A:N, 14)* VLOOKUP(AB409, NPC_Scaling_Values!A:N, 14),0)</f>
        <v>241</v>
      </c>
      <c r="P409" s="2">
        <f>ROUND( VLOOKUP(Z409, NPC_Raw_Data!A:Q, 17) * VLOOKUP(AA409, NPC_Scaling_Values!A:N, 14) * VLOOKUP(AB409, NPC_Scaling_Values!A:N, 14) ,0)</f>
        <v>96</v>
      </c>
      <c r="Q409" s="6">
        <f> VLOOKUP(AA409, NPC_Scaling_Values!A:N, 9) * VLOOKUP(AB409, NPC_Scaling_Values!A:N, 9)</f>
        <v>3.425</v>
      </c>
      <c r="R409" s="1">
        <v>1.0</v>
      </c>
      <c r="S409" s="1">
        <v>-1.0</v>
      </c>
      <c r="T409" s="7" t="b">
        <v>0</v>
      </c>
      <c r="U409" s="7" t="b">
        <v>1</v>
      </c>
      <c r="V409" s="7" t="b">
        <v>0</v>
      </c>
      <c r="Z409" s="1">
        <v>537000.0</v>
      </c>
      <c r="AA409" s="1">
        <v>7015.0</v>
      </c>
      <c r="AB409" s="1">
        <v>7415.0</v>
      </c>
      <c r="AC409" s="10">
        <v>5151.0</v>
      </c>
    </row>
    <row r="410">
      <c r="A410" s="1" t="s">
        <v>235</v>
      </c>
      <c r="B410" s="1" t="s">
        <v>49</v>
      </c>
      <c r="C410" s="5">
        <f>ROUND( VLOOKUP(Z410, NPC_Raw_Data!A:D, 4)*VLOOKUP(AA410, NPC_Scaling_Values!A:C, 3)*VLOOKUP(AB410, NPC_Scaling_Values!A:C, 3),0)</f>
        <v>16062</v>
      </c>
      <c r="D410" s="5">
        <f>ROUND( VLOOKUP(Z410, NPC_Raw_Data!A:E, 5) * VLOOKUP(AA410, NPC_Scaling_Values!A:D, 4) * VLOOKUP(AB410,NPC_Scaling_Values!A:D, 4) ,0)</f>
        <v>0</v>
      </c>
      <c r="E410" s="5">
        <f>ROUND( VLOOKUP(Z410, NPC_Raw_Data!A:L, 6) * VLOOKUP(AA410, NPC_Scaling_Values!A:N, 5)* VLOOKUP(AB410, NPC_Scaling_Values!A:N, 5) ,0)</f>
        <v>320</v>
      </c>
      <c r="F410" s="5">
        <f>ROUND( VLOOKUP(Z410, NPC_Raw_Data!A:L, 7) * VLOOKUP(AA410, NPC_Scaling_Values!A:N, 6) * VLOOKUP(AB410,NPC_Scaling_Values!A:N, 6) ,0)</f>
        <v>220</v>
      </c>
      <c r="G410" s="5">
        <f>ROUND( VLOOKUP(Z410, NPC_Raw_Data!A:L, 8) * VLOOKUP(AA410, NPC_Scaling_Values!A:N, 7) * VLOOKUP(AB410, NPC_Scaling_Values!A:N, 7),0)</f>
        <v>206</v>
      </c>
      <c r="H410" s="5">
        <f>ROUND( VLOOKUP(Z410, NPC_Raw_Data!A:L, 9) * VLOOKUP(AA410, NPC_Scaling_Values!A:N, 8)* VLOOKUP(AB410, NPC_Scaling_Values!A:N, 8) ,0)</f>
        <v>189</v>
      </c>
      <c r="I410" s="5">
        <v>0.0</v>
      </c>
      <c r="J410" s="5">
        <v>0.0</v>
      </c>
      <c r="K410" s="5">
        <v>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14)* VLOOKUP(AB410, NPC_Scaling_Values!A:N, 14),0)</f>
        <v>212</v>
      </c>
      <c r="P410" s="2">
        <f>ROUND( VLOOKUP(Z410, NPC_Raw_Data!A:Q, 17) * VLOOKUP(AA410, NPC_Scaling_Values!A:N, 14) * VLOOKUP(AB410, NPC_Scaling_Values!A:N, 14) ,0)</f>
        <v>85</v>
      </c>
      <c r="Q410" s="6">
        <f> VLOOKUP(AA410, NPC_Scaling_Values!A:N, 9) * VLOOKUP(AB410, NPC_Scaling_Values!A:N, 9)</f>
        <v>3.171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1</v>
      </c>
      <c r="Z410" s="1">
        <v>539000.0</v>
      </c>
      <c r="AA410" s="1">
        <v>7011.0</v>
      </c>
      <c r="AB410" s="1">
        <v>7411.0</v>
      </c>
      <c r="AC410" s="8">
        <v>0.0</v>
      </c>
    </row>
    <row r="411">
      <c r="A411" s="1" t="s">
        <v>236</v>
      </c>
      <c r="B411" s="1" t="s">
        <v>49</v>
      </c>
      <c r="C411" s="5">
        <f>ROUND( VLOOKUP(Z411, NPC_Raw_Data!A:D, 4)*VLOOKUP(AA411, NPC_Scaling_Values!A:C, 3)*VLOOKUP(AB411, NPC_Scaling_Values!A:C, 3),0)</f>
        <v>4015</v>
      </c>
      <c r="D411" s="5">
        <f>ROUND( VLOOKUP(Z411, NPC_Raw_Data!A:E, 5) * VLOOKUP(AA411, NPC_Scaling_Values!A:D, 4) * VLOOKUP(AB411,NPC_Scaling_Values!A:D, 4) ,0)</f>
        <v>180000</v>
      </c>
      <c r="E411" s="5">
        <f>ROUND( VLOOKUP(Z411, NPC_Raw_Data!A:L, 6) * VLOOKUP(AA411, NPC_Scaling_Values!A:N, 5)* VLOOKUP(AB411, NPC_Scaling_Values!A:N, 5) ,0)</f>
        <v>320</v>
      </c>
      <c r="F411" s="5">
        <f>ROUND( VLOOKUP(Z411, NPC_Raw_Data!A:L, 7) * VLOOKUP(AA411, NPC_Scaling_Values!A:N, 6) * VLOOKUP(AB411,NPC_Scaling_Values!A:N, 6) ,0)</f>
        <v>220</v>
      </c>
      <c r="G411" s="5">
        <f>ROUND( VLOOKUP(Z411, NPC_Raw_Data!A:L, 8) * VLOOKUP(AA411, NPC_Scaling_Values!A:N, 7) * VLOOKUP(AB411, NPC_Scaling_Values!A:N, 7),0)</f>
        <v>206</v>
      </c>
      <c r="H411" s="5">
        <f>ROUND( VLOOKUP(Z411, NPC_Raw_Data!A:L, 9) * VLOOKUP(AA411, NPC_Scaling_Values!A:N, 8)* VLOOKUP(AB411, NPC_Scaling_Values!A:N, 8) ,0)</f>
        <v>189</v>
      </c>
      <c r="I411" s="5">
        <v>0.0</v>
      </c>
      <c r="J411" s="5">
        <v>0.0</v>
      </c>
      <c r="K411" s="5">
        <v>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14)* VLOOKUP(AB411, NPC_Scaling_Values!A:N, 14),0)</f>
        <v>212</v>
      </c>
      <c r="P411" s="2">
        <f>ROUND( VLOOKUP(Z411, NPC_Raw_Data!A:Q, 17) * VLOOKUP(AA411, NPC_Scaling_Values!A:N, 14) * VLOOKUP(AB411, NPC_Scaling_Values!A:N, 14) ,0)</f>
        <v>85</v>
      </c>
      <c r="Q411" s="6">
        <f> VLOOKUP(AA411, NPC_Scaling_Values!A:N, 9) * VLOOKUP(AB411, NPC_Scaling_Values!A:N, 9)</f>
        <v>3.171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1</v>
      </c>
      <c r="Z411" s="1">
        <v>539001.0</v>
      </c>
      <c r="AA411" s="1">
        <v>7011.0</v>
      </c>
      <c r="AB411" s="1">
        <v>7411.0</v>
      </c>
      <c r="AC411" s="8">
        <v>0.0</v>
      </c>
    </row>
    <row r="412">
      <c r="A412" s="2" t="s">
        <v>45</v>
      </c>
      <c r="B412" s="1" t="s">
        <v>46</v>
      </c>
      <c r="C412" s="5">
        <f>ROUND( VLOOKUP(Z412, NPC_Raw_Data!A:D, 4)*VLOOKUP(AA412, NPC_Scaling_Values!A:C, 3)*VLOOKUP(AB412, NPC_Scaling_Values!A:C, 3),0)</f>
        <v>4</v>
      </c>
      <c r="D412" s="5">
        <f>ROUND( VLOOKUP(Z412, NPC_Raw_Data!A:E, 5) * VLOOKUP(AA412, NPC_Scaling_Values!A:D, 4) * VLOOKUP(AB412,NPC_Scaling_Values!A:D, 4) ,0)</f>
        <v>120000</v>
      </c>
      <c r="E412" s="5">
        <f>ROUND( VLOOKUP(Z412, NPC_Raw_Data!A:L, 6) * VLOOKUP(AA412, NPC_Scaling_Values!A:N, 5)* VLOOKUP(AB412, NPC_Scaling_Values!A:N, 5) ,0)</f>
        <v>30</v>
      </c>
      <c r="F412" s="5">
        <f>ROUND( VLOOKUP(Z412, NPC_Raw_Data!A:L, 7) * VLOOKUP(AA412, NPC_Scaling_Values!A:N, 6) * VLOOKUP(AB412,NPC_Scaling_Values!A:N, 6) ,0)</f>
        <v>24</v>
      </c>
      <c r="G412" s="5">
        <f>ROUND( VLOOKUP(Z412, NPC_Raw_Data!A:L, 8) * VLOOKUP(AA412, NPC_Scaling_Values!A:N, 7) * VLOOKUP(AB412, NPC_Scaling_Values!A:N, 7),0)</f>
        <v>59</v>
      </c>
      <c r="H412" s="5">
        <f>ROUND( VLOOKUP(Z412, NPC_Raw_Data!A:L, 9) * VLOOKUP(AA412, NPC_Scaling_Values!A:N, 8)* VLOOKUP(AB412, NPC_Scaling_Values!A:N, 8) ,0)</f>
        <v>24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14)* VLOOKUP(AB412, NPC_Scaling_Values!A:N, 14),0)</f>
        <v>232</v>
      </c>
      <c r="P412" s="2">
        <f>ROUND( VLOOKUP(Z412, NPC_Raw_Data!A:Q, 17) * VLOOKUP(AA412, NPC_Scaling_Values!A:N, 14) * VLOOKUP(AB412, NPC_Scaling_Values!A:N, 14) ,0)</f>
        <v>93</v>
      </c>
      <c r="Q412" s="6">
        <f> VLOOKUP(AA412, NPC_Scaling_Values!A:N, 9) * VLOOKUP(AB412, NPC_Scaling_Values!A:N, 9)</f>
        <v>3.336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540100.0</v>
      </c>
      <c r="AA412" s="1">
        <v>7014.0</v>
      </c>
      <c r="AB412" s="1">
        <v>7414.0</v>
      </c>
      <c r="AC412" s="10">
        <v>5400.0</v>
      </c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50</v>
      </c>
      <c r="B2" s="1" t="s">
        <v>35</v>
      </c>
      <c r="C2" s="5">
        <f>ROUND( VLOOKUP(Z2, NPC_Raw_Data!A:D, 4)*VLOOKUP(AA2, NPC_Scaling_Values!A:C, 3)*VLOOKUP(AB2, NPC_Scaling_Values!A:C, 3) * 1.07 ,0)</f>
        <v>366</v>
      </c>
      <c r="D2" s="5">
        <f>ROUND( VLOOKUP(Z2, NPC_Raw_Data!A:E, 5) * VLOOKUP(AA2, NPC_Scaling_Values!A:D, 4) * VLOOKUP(AB2,NPC_Scaling_Values!A:D, 4) * 1.07 ,0)</f>
        <v>535</v>
      </c>
      <c r="E2" s="5">
        <f>ROUND( VLOOKUP(Z2, NPC_Raw_Data!A:L, 6) * VLOOKUP(AA2, NPC_Scaling_Values!A:N, 5)* VLOOKUP(AB2, NPC_Scaling_Values!A:N, 5) * 1.07 ,0)</f>
        <v>198</v>
      </c>
      <c r="F2" s="5">
        <f>ROUND( VLOOKUP(Z2, NPC_Raw_Data!A:L, 7) * VLOOKUP(AA2, NPC_Scaling_Values!A:N, 6) * VLOOKUP(AB2,NPC_Scaling_Values!A:N, 6) * 1.07 ,0)</f>
        <v>149</v>
      </c>
      <c r="G2" s="5">
        <f>ROUND( VLOOKUP(Z2, NPC_Raw_Data!A:L, 8) * VLOOKUP(AA2, NPC_Scaling_Values!A:N, 7) * VLOOKUP(AB2, NPC_Scaling_Values!A:N, 7) * 1.07 ,0)</f>
        <v>118</v>
      </c>
      <c r="H2" s="5">
        <f>ROUND( VLOOKUP(Z2, NPC_Raw_Data!A:L, 9) * VLOOKUP(AA2, NPC_Scaling_Values!A:N, 8)* VLOOKUP(AB2, NPC_Scaling_Values!A:N, 8) * 1.07 ,0)</f>
        <v>149</v>
      </c>
      <c r="I2" s="5">
        <v>-25.0</v>
      </c>
      <c r="J2" s="5">
        <v>0.0</v>
      </c>
      <c r="K2" s="5">
        <v>0.0</v>
      </c>
      <c r="L2" s="5">
        <f>ROUND( VLOOKUP(Z2, NPC_Raw_Data!A:O, 13),0)</f>
        <v>190</v>
      </c>
      <c r="M2" s="5">
        <f>ROUND( VLOOKUP(Z2, NPC_Raw_Data!A:O, 14),0)</f>
        <v>190</v>
      </c>
      <c r="N2" s="5">
        <f>ROUND( VLOOKUP(Z2, NPC_Raw_Data!A:O, 15),0)</f>
        <v>60</v>
      </c>
      <c r="O2" s="5">
        <f>ROUND( VLOOKUP(Z2, NPC_Raw_Data!A:Q, 16) * VLOOKUP(AA2, NPC_Scaling_Values!A:N, 14)* VLOOKUP(AB2, NPC_Scaling_Values!A:N, 14) * 1.07 ,0)</f>
        <v>220</v>
      </c>
      <c r="P2" s="2">
        <f>ROUND( VLOOKUP(Z2, NPC_Raw_Data!A:Q, 17) * VLOOKUP(AA2, NPC_Scaling_Values!A:N, 14) * VLOOKUP(AB2, NPC_Scaling_Values!A:N, 14)* 1.07 ,0)</f>
        <v>88</v>
      </c>
      <c r="Q2">
        <f> VLOOKUP(AA2, NPC_Scaling_Values!A:N, 9) * VLOOKUP(AB2, NPC_Scaling_Values!A:N, 9) * 1.07</f>
        <v>3.1926125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120000.0</v>
      </c>
      <c r="AA2" s="1">
        <v>7004.0</v>
      </c>
      <c r="AB2" s="1">
        <v>7404.0</v>
      </c>
      <c r="AC2" s="8">
        <v>0.0</v>
      </c>
    </row>
    <row r="3">
      <c r="A3" s="1" t="s">
        <v>50</v>
      </c>
      <c r="B3" s="1" t="s">
        <v>51</v>
      </c>
      <c r="C3" s="5">
        <f>ROUND( VLOOKUP(Z3, NPC_Raw_Data!A:D, 4)*VLOOKUP(AA3, NPC_Scaling_Values!A:C, 3)*VLOOKUP(AB3, NPC_Scaling_Values!A:C, 3) * 1.07 ,0)</f>
        <v>223</v>
      </c>
      <c r="D3" s="5">
        <f>ROUND( VLOOKUP(Z3, NPC_Raw_Data!A:E, 5) * VLOOKUP(AA3, NPC_Scaling_Values!A:D, 4) * VLOOKUP(AB3,NPC_Scaling_Values!A:D, 4) * 1.07 ,0)</f>
        <v>107</v>
      </c>
      <c r="E3" s="5">
        <f>ROUND( VLOOKUP(Z3, NPC_Raw_Data!A:L, 6) * VLOOKUP(AA3, NPC_Scaling_Values!A:N, 5)* VLOOKUP(AB3, NPC_Scaling_Values!A:N, 5) * 1.07 ,0)</f>
        <v>119</v>
      </c>
      <c r="F3" s="5">
        <f>ROUND( VLOOKUP(Z3, NPC_Raw_Data!A:L, 7) * VLOOKUP(AA3, NPC_Scaling_Values!A:N, 6) * VLOOKUP(AB3,NPC_Scaling_Values!A:N, 6) * 1.07 ,0)</f>
        <v>89</v>
      </c>
      <c r="G3" s="5">
        <f>ROUND( VLOOKUP(Z3, NPC_Raw_Data!A:L, 8) * VLOOKUP(AA3, NPC_Scaling_Values!A:N, 7) * VLOOKUP(AB3, NPC_Scaling_Values!A:N, 7) * 1.07 ,0)</f>
        <v>72</v>
      </c>
      <c r="H3" s="5">
        <f>ROUND( VLOOKUP(Z3, NPC_Raw_Data!A:L, 9) * VLOOKUP(AA3, NPC_Scaling_Values!A:N, 8)* VLOOKUP(AB3, NPC_Scaling_Values!A:N, 8) * 1.07 ,0)</f>
        <v>89</v>
      </c>
      <c r="I3" s="5">
        <v>-25.0</v>
      </c>
      <c r="J3" s="5">
        <v>0.0</v>
      </c>
      <c r="K3" s="5">
        <v>0.0</v>
      </c>
      <c r="L3" s="5">
        <f>ROUND( VLOOKUP(Z3, NPC_Raw_Data!A:O, 13),0)</f>
        <v>190</v>
      </c>
      <c r="M3" s="5">
        <f>ROUND( VLOOKUP(Z3, NPC_Raw_Data!A:O, 14),0)</f>
        <v>190</v>
      </c>
      <c r="N3" s="5">
        <f>ROUND( VLOOKUP(Z3, NPC_Raw_Data!A:O, 15),0)</f>
        <v>60</v>
      </c>
      <c r="O3" s="5">
        <f>ROUND( VLOOKUP(Z3, NPC_Raw_Data!A:Q, 16) * VLOOKUP(AA3, NPC_Scaling_Values!A:N, 14)* VLOOKUP(AB3, NPC_Scaling_Values!A:N, 14) * 1.07 ,0)</f>
        <v>217</v>
      </c>
      <c r="P3" s="2">
        <f>ROUND( VLOOKUP(Z3, NPC_Raw_Data!A:Q, 17) * VLOOKUP(AA3, NPC_Scaling_Values!A:N, 14) * VLOOKUP(AB3, NPC_Scaling_Values!A:N, 14)* 1.07 ,0)</f>
        <v>87</v>
      </c>
      <c r="Q3">
        <f> VLOOKUP(AA3, NPC_Scaling_Values!A:N, 9) * VLOOKUP(AB3, NPC_Scaling_Values!A:N, 9) * 1.07</f>
        <v>2.7806625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120100.0</v>
      </c>
      <c r="AA3" s="1">
        <v>7002.0</v>
      </c>
      <c r="AB3" s="1">
        <v>7402.0</v>
      </c>
      <c r="AC3" s="8">
        <v>0.0</v>
      </c>
    </row>
    <row r="4">
      <c r="A4" s="9" t="s">
        <v>50</v>
      </c>
      <c r="B4" s="1" t="s">
        <v>27</v>
      </c>
      <c r="C4" s="5">
        <f>ROUND( VLOOKUP(Z4, NPC_Raw_Data!A:D, 4)*VLOOKUP(AA4, NPC_Scaling_Values!A:C, 3)*VLOOKUP(AB4, NPC_Scaling_Values!A:C, 3) * 1.07 ,0)</f>
        <v>257</v>
      </c>
      <c r="D4" s="5">
        <f>ROUND( VLOOKUP(Z4, NPC_Raw_Data!A:E, 5) * VLOOKUP(AA4, NPC_Scaling_Values!A:D, 4) * VLOOKUP(AB4,NPC_Scaling_Values!A:D, 4) * 1.07 ,0)</f>
        <v>107</v>
      </c>
      <c r="E4" s="5">
        <f>ROUND( VLOOKUP(Z4, NPC_Raw_Data!A:L, 6) * VLOOKUP(AA4, NPC_Scaling_Values!A:N, 5)* VLOOKUP(AB4, NPC_Scaling_Values!A:N, 5) * 1.07 ,0)</f>
        <v>146</v>
      </c>
      <c r="F4" s="5">
        <f>ROUND( VLOOKUP(Z4, NPC_Raw_Data!A:L, 7) * VLOOKUP(AA4, NPC_Scaling_Values!A:N, 6) * VLOOKUP(AB4,NPC_Scaling_Values!A:N, 6) * 1.07 ,0)</f>
        <v>110</v>
      </c>
      <c r="G4" s="5">
        <f>ROUND( VLOOKUP(Z4, NPC_Raw_Data!A:L, 8) * VLOOKUP(AA4, NPC_Scaling_Values!A:N, 7) * VLOOKUP(AB4, NPC_Scaling_Values!A:N, 7) * 1.07 ,0)</f>
        <v>88</v>
      </c>
      <c r="H4" s="5">
        <f>ROUND( VLOOKUP(Z4, NPC_Raw_Data!A:L, 9) * VLOOKUP(AA4, NPC_Scaling_Values!A:N, 8)* VLOOKUP(AB4, NPC_Scaling_Values!A:N, 8) * 1.07 ,0)</f>
        <v>110</v>
      </c>
      <c r="I4" s="5">
        <v>-25.0</v>
      </c>
      <c r="J4" s="5">
        <v>0.0</v>
      </c>
      <c r="K4" s="5">
        <v>0.0</v>
      </c>
      <c r="L4" s="5">
        <f>ROUND( VLOOKUP(Z4, NPC_Raw_Data!A:O, 13),0)</f>
        <v>190</v>
      </c>
      <c r="M4" s="5">
        <f>ROUND( VLOOKUP(Z4, NPC_Raw_Data!A:O, 14),0)</f>
        <v>190</v>
      </c>
      <c r="N4" s="5">
        <f>ROUND( VLOOKUP(Z4, NPC_Raw_Data!A:O, 15),0)</f>
        <v>60</v>
      </c>
      <c r="O4" s="5">
        <f>ROUND( VLOOKUP(Z4, NPC_Raw_Data!A:Q, 16) * VLOOKUP(AA4, NPC_Scaling_Values!A:N, 14)* VLOOKUP(AB4, NPC_Scaling_Values!A:N, 14) * 1.07 ,0)</f>
        <v>215</v>
      </c>
      <c r="P4" s="2">
        <f>ROUND( VLOOKUP(Z4, NPC_Raw_Data!A:Q, 17) * VLOOKUP(AA4, NPC_Scaling_Values!A:N, 14) * VLOOKUP(AB4, NPC_Scaling_Values!A:N, 14)* 1.07 ,0)</f>
        <v>86</v>
      </c>
      <c r="Q4">
        <f> VLOOKUP(AA4, NPC_Scaling_Values!A:N, 9) * VLOOKUP(AB4, NPC_Scaling_Values!A:N, 9) * 1.07</f>
        <v>2.982625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120101.0</v>
      </c>
      <c r="AA4" s="1">
        <v>7003.0</v>
      </c>
      <c r="AB4" s="1">
        <v>7403.0</v>
      </c>
      <c r="AC4" s="8">
        <v>0.0</v>
      </c>
    </row>
    <row r="5">
      <c r="A5" s="1" t="s">
        <v>79</v>
      </c>
      <c r="B5" s="1" t="s">
        <v>35</v>
      </c>
      <c r="C5" s="5">
        <f>ROUND( VLOOKUP(Z5, NPC_Raw_Data!A:D, 4)*VLOOKUP(AA5, NPC_Scaling_Values!A:C, 3)*VLOOKUP(AB5, NPC_Scaling_Values!A:C, 3) * 1.07 ,0)</f>
        <v>292</v>
      </c>
      <c r="D5" s="5">
        <f>ROUND( VLOOKUP(Z5, NPC_Raw_Data!A:E, 5) * VLOOKUP(AA5, NPC_Scaling_Values!A:D, 4) * VLOOKUP(AB5,NPC_Scaling_Values!A:D, 4) * 1.07 ,0)</f>
        <v>321</v>
      </c>
      <c r="E5" s="5">
        <f>ROUND( VLOOKUP(Z5, NPC_Raw_Data!A:L, 6) * VLOOKUP(AA5, NPC_Scaling_Values!A:N, 5)* VLOOKUP(AB5, NPC_Scaling_Values!A:N, 5) * 1.07 ,0)</f>
        <v>187</v>
      </c>
      <c r="F5" s="5">
        <f>ROUND( VLOOKUP(Z5, NPC_Raw_Data!A:L, 7) * VLOOKUP(AA5, NPC_Scaling_Values!A:N, 6) * VLOOKUP(AB5,NPC_Scaling_Values!A:N, 6) * 1.07 ,0)</f>
        <v>140</v>
      </c>
      <c r="G5" s="5">
        <f>ROUND( VLOOKUP(Z5, NPC_Raw_Data!A:L, 8) * VLOOKUP(AA5, NPC_Scaling_Values!A:N, 7) * VLOOKUP(AB5, NPC_Scaling_Values!A:N, 7) * 1.07 ,0)</f>
        <v>113</v>
      </c>
      <c r="H5" s="5">
        <f>ROUND( VLOOKUP(Z5, NPC_Raw_Data!A:L, 9) * VLOOKUP(AA5, NPC_Scaling_Values!A:N, 8)* VLOOKUP(AB5, NPC_Scaling_Values!A:N, 8) * 1.07 ,0)</f>
        <v>140</v>
      </c>
      <c r="I5" s="5">
        <v>-25.0</v>
      </c>
      <c r="J5" s="5">
        <v>0.0</v>
      </c>
      <c r="K5" s="5">
        <v>0.0</v>
      </c>
      <c r="L5" s="5">
        <f>ROUND( VLOOKUP(Z5, NPC_Raw_Data!A:O, 13),0)</f>
        <v>190</v>
      </c>
      <c r="M5" s="5">
        <f>ROUND( VLOOKUP(Z5, NPC_Raw_Data!A:O, 14),0)</f>
        <v>190</v>
      </c>
      <c r="N5" s="5">
        <f>ROUND( VLOOKUP(Z5, NPC_Raw_Data!A:O, 15),0)</f>
        <v>60</v>
      </c>
      <c r="O5" s="5">
        <f>ROUND( VLOOKUP(Z5, NPC_Raw_Data!A:Q, 16) * VLOOKUP(AA5, NPC_Scaling_Values!A:N, 14)* VLOOKUP(AB5, NPC_Scaling_Values!A:N, 14) * 1.07 ,0)</f>
        <v>220</v>
      </c>
      <c r="P5" s="2">
        <f>ROUND( VLOOKUP(Z5, NPC_Raw_Data!A:Q, 17) * VLOOKUP(AA5, NPC_Scaling_Values!A:N, 14) * VLOOKUP(AB5, NPC_Scaling_Values!A:N, 14)* 1.07 ,0)</f>
        <v>88</v>
      </c>
      <c r="Q5">
        <f> VLOOKUP(AA5, NPC_Scaling_Values!A:N, 9) * VLOOKUP(AB5, NPC_Scaling_Values!A:N, 9) * 1.07</f>
        <v>3.1926125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120102.0</v>
      </c>
      <c r="AA5" s="1">
        <v>7004.0</v>
      </c>
      <c r="AB5" s="1">
        <v>7404.0</v>
      </c>
      <c r="AC5" s="8">
        <v>0.0</v>
      </c>
    </row>
    <row r="6">
      <c r="A6" s="1" t="s">
        <v>50</v>
      </c>
      <c r="B6" s="1" t="s">
        <v>41</v>
      </c>
      <c r="C6" s="5">
        <f>ROUND( VLOOKUP(Z6, NPC_Raw_Data!A:D, 4)*VLOOKUP(AA6, NPC_Scaling_Values!A:C, 3)*VLOOKUP(AB6, NPC_Scaling_Values!A:C, 3) * 1.07 ,0)</f>
        <v>336</v>
      </c>
      <c r="D6" s="5">
        <f>ROUND( VLOOKUP(Z6, NPC_Raw_Data!A:E, 5) * VLOOKUP(AA6, NPC_Scaling_Values!A:D, 4) * VLOOKUP(AB6,NPC_Scaling_Values!A:D, 4) * 1.07 ,0)</f>
        <v>428</v>
      </c>
      <c r="E6" s="5">
        <f>ROUND( VLOOKUP(Z6, NPC_Raw_Data!A:L, 6) * VLOOKUP(AA6, NPC_Scaling_Values!A:N, 5)* VLOOKUP(AB6, NPC_Scaling_Values!A:N, 5) * 1.07 ,0)</f>
        <v>216</v>
      </c>
      <c r="F6" s="5">
        <f>ROUND( VLOOKUP(Z6, NPC_Raw_Data!A:L, 7) * VLOOKUP(AA6, NPC_Scaling_Values!A:N, 6) * VLOOKUP(AB6,NPC_Scaling_Values!A:N, 6) * 1.07 ,0)</f>
        <v>162</v>
      </c>
      <c r="G6" s="5">
        <f>ROUND( VLOOKUP(Z6, NPC_Raw_Data!A:L, 8) * VLOOKUP(AA6, NPC_Scaling_Values!A:N, 7) * VLOOKUP(AB6, NPC_Scaling_Values!A:N, 7) * 1.07 ,0)</f>
        <v>130</v>
      </c>
      <c r="H6" s="5">
        <f>ROUND( VLOOKUP(Z6, NPC_Raw_Data!A:L, 9) * VLOOKUP(AA6, NPC_Scaling_Values!A:N, 8)* VLOOKUP(AB6, NPC_Scaling_Values!A:N, 8) * 1.07 ,0)</f>
        <v>162</v>
      </c>
      <c r="I6" s="5">
        <v>-25.0</v>
      </c>
      <c r="J6" s="5">
        <v>0.0</v>
      </c>
      <c r="K6" s="5">
        <v>0.0</v>
      </c>
      <c r="L6" s="5">
        <f>ROUND( VLOOKUP(Z6, NPC_Raw_Data!A:O, 13),0)</f>
        <v>190</v>
      </c>
      <c r="M6" s="5">
        <f>ROUND( VLOOKUP(Z6, NPC_Raw_Data!A:O, 14),0)</f>
        <v>190</v>
      </c>
      <c r="N6" s="5">
        <f>ROUND( VLOOKUP(Z6, NPC_Raw_Data!A:O, 15),0)</f>
        <v>60</v>
      </c>
      <c r="O6" s="5">
        <f>ROUND( VLOOKUP(Z6, NPC_Raw_Data!A:Q, 16) * VLOOKUP(AA6, NPC_Scaling_Values!A:N, 14)* VLOOKUP(AB6, NPC_Scaling_Values!A:N, 14) * 1.07 ,0)</f>
        <v>248</v>
      </c>
      <c r="P6" s="2">
        <f>ROUND( VLOOKUP(Z6, NPC_Raw_Data!A:Q, 17) * VLOOKUP(AA6, NPC_Scaling_Values!A:N, 14) * VLOOKUP(AB6, NPC_Scaling_Values!A:N, 14)* 1.07 ,0)</f>
        <v>99</v>
      </c>
      <c r="Q6">
        <f> VLOOKUP(AA6, NPC_Scaling_Values!A:N, 9) * VLOOKUP(AB6, NPC_Scaling_Values!A:N, 9) * 1.07</f>
        <v>3.56952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120103.0</v>
      </c>
      <c r="AA6" s="1">
        <v>7014.0</v>
      </c>
      <c r="AB6" s="1">
        <v>7414.0</v>
      </c>
      <c r="AC6" s="8">
        <v>0.0</v>
      </c>
    </row>
    <row r="7">
      <c r="A7" s="1" t="s">
        <v>80</v>
      </c>
      <c r="B7" s="1" t="s">
        <v>35</v>
      </c>
      <c r="C7" s="5">
        <f>ROUND( VLOOKUP(Z7, NPC_Raw_Data!A:D, 4)*VLOOKUP(AA7, NPC_Scaling_Values!A:C, 3)*VLOOKUP(AB7, NPC_Scaling_Values!A:C, 3) * 1.07 ,0)</f>
        <v>292</v>
      </c>
      <c r="D7" s="5">
        <f>ROUND( VLOOKUP(Z7, NPC_Raw_Data!A:E, 5) * VLOOKUP(AA7, NPC_Scaling_Values!A:D, 4) * VLOOKUP(AB7,NPC_Scaling_Values!A:D, 4) * 1.07 ,0)</f>
        <v>321</v>
      </c>
      <c r="E7" s="5">
        <f>ROUND( VLOOKUP(Z7, NPC_Raw_Data!A:L, 6) * VLOOKUP(AA7, NPC_Scaling_Values!A:N, 5)* VLOOKUP(AB7, NPC_Scaling_Values!A:N, 5) * 1.07 ,0)</f>
        <v>187</v>
      </c>
      <c r="F7" s="5">
        <f>ROUND( VLOOKUP(Z7, NPC_Raw_Data!A:L, 7) * VLOOKUP(AA7, NPC_Scaling_Values!A:N, 6) * VLOOKUP(AB7,NPC_Scaling_Values!A:N, 6) * 1.07 ,0)</f>
        <v>140</v>
      </c>
      <c r="G7" s="5">
        <f>ROUND( VLOOKUP(Z7, NPC_Raw_Data!A:L, 8) * VLOOKUP(AA7, NPC_Scaling_Values!A:N, 7) * VLOOKUP(AB7, NPC_Scaling_Values!A:N, 7) * 1.07 ,0)</f>
        <v>113</v>
      </c>
      <c r="H7" s="5">
        <f>ROUND( VLOOKUP(Z7, NPC_Raw_Data!A:L, 9) * VLOOKUP(AA7, NPC_Scaling_Values!A:N, 8)* VLOOKUP(AB7, NPC_Scaling_Values!A:N, 8) * 1.07 ,0)</f>
        <v>140</v>
      </c>
      <c r="I7" s="5">
        <v>-25.0</v>
      </c>
      <c r="J7" s="5">
        <v>0.0</v>
      </c>
      <c r="K7" s="5">
        <v>0.0</v>
      </c>
      <c r="L7" s="5">
        <f>ROUND( VLOOKUP(Z7, NPC_Raw_Data!A:O, 13),0)</f>
        <v>190</v>
      </c>
      <c r="M7" s="5">
        <f>ROUND( VLOOKUP(Z7, NPC_Raw_Data!A:O, 14),0)</f>
        <v>190</v>
      </c>
      <c r="N7" s="5">
        <f>ROUND( VLOOKUP(Z7, NPC_Raw_Data!A:O, 15),0)</f>
        <v>60</v>
      </c>
      <c r="O7" s="5">
        <f>ROUND( VLOOKUP(Z7, NPC_Raw_Data!A:Q, 16) * VLOOKUP(AA7, NPC_Scaling_Values!A:N, 14)* VLOOKUP(AB7, NPC_Scaling_Values!A:N, 14) * 1.07 ,0)</f>
        <v>220</v>
      </c>
      <c r="P7" s="2">
        <f>ROUND( VLOOKUP(Z7, NPC_Raw_Data!A:Q, 17) * VLOOKUP(AA7, NPC_Scaling_Values!A:N, 14) * VLOOKUP(AB7, NPC_Scaling_Values!A:N, 14)* 1.07 ,0)</f>
        <v>88</v>
      </c>
      <c r="Q7">
        <f> VLOOKUP(AA7, NPC_Scaling_Values!A:N, 9) * VLOOKUP(AB7, NPC_Scaling_Values!A:N, 9) * 1.07</f>
        <v>3.1926125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120104.0</v>
      </c>
      <c r="AA7" s="1">
        <v>7004.0</v>
      </c>
      <c r="AB7" s="1">
        <v>7404.0</v>
      </c>
      <c r="AC7" s="10">
        <v>7100.0</v>
      </c>
    </row>
    <row r="8">
      <c r="A8" s="1" t="s">
        <v>85</v>
      </c>
      <c r="B8" s="1" t="s">
        <v>35</v>
      </c>
      <c r="C8" s="5">
        <f>ROUND( VLOOKUP(Z8, NPC_Raw_Data!A:D, 4)*VLOOKUP(AA8, NPC_Scaling_Values!A:C, 3)*VLOOKUP(AB8, NPC_Scaling_Values!A:C, 3) * 1.07 ,0)</f>
        <v>1809</v>
      </c>
      <c r="D8" s="5">
        <f>ROUND( VLOOKUP(Z8, NPC_Raw_Data!A:E, 5) * VLOOKUP(AA8, NPC_Scaling_Values!A:D, 4) * VLOOKUP(AB8,NPC_Scaling_Values!A:D, 4) * 1.07 ,0)</f>
        <v>5350</v>
      </c>
      <c r="E8" s="5">
        <f>ROUND( VLOOKUP(Z8, NPC_Raw_Data!A:L, 6) * VLOOKUP(AA8, NPC_Scaling_Values!A:N, 5)* VLOOKUP(AB8, NPC_Scaling_Values!A:N, 5) * 1.07 ,0)</f>
        <v>215</v>
      </c>
      <c r="F8" s="5">
        <f>ROUND( VLOOKUP(Z8, NPC_Raw_Data!A:L, 7) * VLOOKUP(AA8, NPC_Scaling_Values!A:N, 6) * VLOOKUP(AB8,NPC_Scaling_Values!A:N, 6) * 1.07 ,0)</f>
        <v>162</v>
      </c>
      <c r="G8" s="5">
        <f>ROUND( VLOOKUP(Z8, NPC_Raw_Data!A:L, 8) * VLOOKUP(AA8, NPC_Scaling_Values!A:N, 7) * VLOOKUP(AB8, NPC_Scaling_Values!A:N, 7) * 1.07 ,0)</f>
        <v>129</v>
      </c>
      <c r="H8" s="5">
        <f>ROUND( VLOOKUP(Z8, NPC_Raw_Data!A:L, 9) * VLOOKUP(AA8, NPC_Scaling_Values!A:N, 8)* VLOOKUP(AB8, NPC_Scaling_Values!A:N, 8) * 1.07 ,0)</f>
        <v>162</v>
      </c>
      <c r="I8" s="5">
        <v>-25.0</v>
      </c>
      <c r="J8" s="5">
        <v>0.0</v>
      </c>
      <c r="K8" s="5">
        <v>0.0</v>
      </c>
      <c r="L8" s="5">
        <f>ROUND( VLOOKUP(Z8, NPC_Raw_Data!A:O, 13),0)</f>
        <v>280</v>
      </c>
      <c r="M8" s="5">
        <f>ROUND( VLOOKUP(Z8, NPC_Raw_Data!A:O, 14),0)</f>
        <v>280</v>
      </c>
      <c r="N8" s="5">
        <f>ROUND( VLOOKUP(Z8, NPC_Raw_Data!A:O, 15),0)</f>
        <v>72</v>
      </c>
      <c r="O8" s="5">
        <f>ROUND( VLOOKUP(Z8, NPC_Raw_Data!A:Q, 16) * VLOOKUP(AA8, NPC_Scaling_Values!A:N, 14)* VLOOKUP(AB8, NPC_Scaling_Values!A:N, 14) * 1.07 ,0)</f>
        <v>220</v>
      </c>
      <c r="P8" s="2">
        <f>ROUND( VLOOKUP(Z8, NPC_Raw_Data!A:Q, 17) * VLOOKUP(AA8, NPC_Scaling_Values!A:N, 14) * VLOOKUP(AB8, NPC_Scaling_Values!A:N, 14)* 1.07 ,0)</f>
        <v>88</v>
      </c>
      <c r="Q8">
        <f> VLOOKUP(AA8, NPC_Scaling_Values!A:N, 9) * VLOOKUP(AB8, NPC_Scaling_Values!A:N, 9) * 1.07</f>
        <v>3.1926125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120200.0</v>
      </c>
      <c r="AA8" s="1">
        <v>7004.0</v>
      </c>
      <c r="AB8" s="1">
        <v>7404.0</v>
      </c>
      <c r="AC8" s="8">
        <v>0.0</v>
      </c>
    </row>
    <row r="9">
      <c r="A9" s="1" t="s">
        <v>177</v>
      </c>
      <c r="B9" s="1" t="s">
        <v>41</v>
      </c>
      <c r="C9" s="5">
        <f>ROUND( VLOOKUP(Z9, NPC_Raw_Data!A:D, 4)*VLOOKUP(AA9, NPC_Scaling_Values!A:C, 3)*VLOOKUP(AB9, NPC_Scaling_Values!A:C, 3) * 1.07 ,0)</f>
        <v>399</v>
      </c>
      <c r="D9" s="5">
        <f>ROUND( VLOOKUP(Z9, NPC_Raw_Data!A:E, 5) * VLOOKUP(AA9, NPC_Scaling_Values!A:D, 4) * VLOOKUP(AB9,NPC_Scaling_Values!A:D, 4) * 1.07 ,0)</f>
        <v>856</v>
      </c>
      <c r="E9" s="5">
        <f>ROUND( VLOOKUP(Z9, NPC_Raw_Data!A:L, 6) * VLOOKUP(AA9, NPC_Scaling_Values!A:N, 5)* VLOOKUP(AB9, NPC_Scaling_Values!A:N, 5) * 1.07 ,0)</f>
        <v>235</v>
      </c>
      <c r="F9" s="5">
        <f>ROUND( VLOOKUP(Z9, NPC_Raw_Data!A:L, 7) * VLOOKUP(AA9, NPC_Scaling_Values!A:N, 6) * VLOOKUP(AB9,NPC_Scaling_Values!A:N, 6) * 1.07 ,0)</f>
        <v>178</v>
      </c>
      <c r="G9" s="5">
        <f>ROUND( VLOOKUP(Z9, NPC_Raw_Data!A:L, 8) * VLOOKUP(AA9, NPC_Scaling_Values!A:N, 7) * VLOOKUP(AB9, NPC_Scaling_Values!A:N, 7) * 1.07 ,0)</f>
        <v>140</v>
      </c>
      <c r="H9" s="5">
        <f>ROUND( VLOOKUP(Z9, NPC_Raw_Data!A:L, 9) * VLOOKUP(AA9, NPC_Scaling_Values!A:N, 8)* VLOOKUP(AB9, NPC_Scaling_Values!A:N, 8) * 1.07 ,0)</f>
        <v>178</v>
      </c>
      <c r="I9" s="5">
        <v>-25.0</v>
      </c>
      <c r="J9" s="5">
        <v>0.0</v>
      </c>
      <c r="K9" s="5">
        <v>0.0</v>
      </c>
      <c r="L9" s="5">
        <f>ROUND( VLOOKUP(Z9, NPC_Raw_Data!A:O, 13),0)</f>
        <v>340</v>
      </c>
      <c r="M9" s="5">
        <f>ROUND( VLOOKUP(Z9, NPC_Raw_Data!A:O, 14),0)</f>
        <v>340</v>
      </c>
      <c r="N9" s="5">
        <f>ROUND( VLOOKUP(Z9, NPC_Raw_Data!A:O, 15),0)</f>
        <v>60</v>
      </c>
      <c r="O9" s="5">
        <f>ROUND( VLOOKUP(Z9, NPC_Raw_Data!A:Q, 16) * VLOOKUP(AA9, NPC_Scaling_Values!A:N, 14)* VLOOKUP(AB9, NPC_Scaling_Values!A:N, 14) * 1.07 ,0)</f>
        <v>248</v>
      </c>
      <c r="P9" s="2">
        <f>ROUND( VLOOKUP(Z9, NPC_Raw_Data!A:Q, 17) * VLOOKUP(AA9, NPC_Scaling_Values!A:N, 14) * VLOOKUP(AB9, NPC_Scaling_Values!A:N, 14)* 1.07 ,0)</f>
        <v>99</v>
      </c>
      <c r="Q9">
        <f> VLOOKUP(AA9, NPC_Scaling_Values!A:N, 9) * VLOOKUP(AB9, NPC_Scaling_Values!A:N, 9) * 1.07</f>
        <v>3.56952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120300.0</v>
      </c>
      <c r="AA9" s="1">
        <v>7014.0</v>
      </c>
      <c r="AB9" s="1">
        <v>7414.0</v>
      </c>
      <c r="AC9" s="8">
        <v>0.0</v>
      </c>
    </row>
    <row r="10">
      <c r="A10" s="2" t="s">
        <v>121</v>
      </c>
      <c r="B10" s="1" t="s">
        <v>53</v>
      </c>
      <c r="C10" s="5">
        <f>ROUND( VLOOKUP(Z10, NPC_Raw_Data!A:D, 4)*VLOOKUP(AA10, NPC_Scaling_Values!A:C, 3)*VLOOKUP(AB10, NPC_Scaling_Values!A:C, 3) * 1.07 ,0)</f>
        <v>751</v>
      </c>
      <c r="D10" s="5">
        <f>ROUND( VLOOKUP(Z10, NPC_Raw_Data!A:E, 5) * VLOOKUP(AA10, NPC_Scaling_Values!A:D, 4) * VLOOKUP(AB10,NPC_Scaling_Values!A:D, 4) * 1.07 ,0)</f>
        <v>482</v>
      </c>
      <c r="E10" s="5">
        <f>ROUND( VLOOKUP(Z10, NPC_Raw_Data!A:L, 6) * VLOOKUP(AA10, NPC_Scaling_Values!A:N, 5)* VLOOKUP(AB10, NPC_Scaling_Values!A:N, 5) * 1.07 ,0)</f>
        <v>202</v>
      </c>
      <c r="F10" s="5">
        <f>ROUND( VLOOKUP(Z10, NPC_Raw_Data!A:L, 7) * VLOOKUP(AA10, NPC_Scaling_Values!A:N, 6) * VLOOKUP(AB10,NPC_Scaling_Values!A:N, 6) * 1.07 ,0)</f>
        <v>151</v>
      </c>
      <c r="G10" s="5">
        <f>ROUND( VLOOKUP(Z10, NPC_Raw_Data!A:L, 8) * VLOOKUP(AA10, NPC_Scaling_Values!A:N, 7) * VLOOKUP(AB10, NPC_Scaling_Values!A:N, 7) * 1.07 ,0)</f>
        <v>162</v>
      </c>
      <c r="H10" s="5">
        <f>ROUND( VLOOKUP(Z10, NPC_Raw_Data!A:L, 9) * VLOOKUP(AA10, NPC_Scaling_Values!A:N, 8)* VLOOKUP(AB10, NPC_Scaling_Values!A:N, 8) * 1.07 ,0)</f>
        <v>151</v>
      </c>
      <c r="I10" s="5">
        <v>-25.0</v>
      </c>
      <c r="J10" s="5">
        <v>0.0</v>
      </c>
      <c r="K10" s="5">
        <v>0.0</v>
      </c>
      <c r="L10" s="5">
        <f>ROUND( VLOOKUP(Z10, NPC_Raw_Data!A:O, 13),0)</f>
        <v>105</v>
      </c>
      <c r="M10" s="5">
        <f>ROUND( VLOOKUP(Z10, NPC_Raw_Data!A:O, 14),0)</f>
        <v>105</v>
      </c>
      <c r="N10" s="5">
        <f>ROUND( VLOOKUP(Z10, NPC_Raw_Data!A:O, 15),0)</f>
        <v>75</v>
      </c>
      <c r="O10" s="5">
        <f>ROUND( VLOOKUP(Z10, NPC_Raw_Data!A:Q, 16) * VLOOKUP(AA10, NPC_Scaling_Values!A:N, 14)* VLOOKUP(AB10, NPC_Scaling_Values!A:N, 14) * 1.07 ,0)</f>
        <v>214</v>
      </c>
      <c r="P10" s="2">
        <f>ROUND( VLOOKUP(Z10, NPC_Raw_Data!A:Q, 17) * VLOOKUP(AA10, NPC_Scaling_Values!A:N, 14) * VLOOKUP(AB10, NPC_Scaling_Values!A:N, 14)* 1.07 ,0)</f>
        <v>86</v>
      </c>
      <c r="Q10">
        <f> VLOOKUP(AA10, NPC_Scaling_Values!A:N, 9) * VLOOKUP(AB10, NPC_Scaling_Values!A:N, 9) * 1.07</f>
        <v>3.2742</v>
      </c>
      <c r="R10" s="1">
        <v>1.5</v>
      </c>
      <c r="S10" s="1">
        <v>3.0</v>
      </c>
      <c r="T10" s="7" t="b">
        <v>0</v>
      </c>
      <c r="U10" s="7" t="b">
        <v>0</v>
      </c>
      <c r="V10" s="7" t="b">
        <v>0</v>
      </c>
      <c r="Z10" s="1">
        <v>206000.0</v>
      </c>
      <c r="AA10" s="1">
        <v>7008.0</v>
      </c>
      <c r="AB10" s="1">
        <v>7408.0</v>
      </c>
      <c r="AC10" s="8">
        <v>0.0</v>
      </c>
    </row>
    <row r="11">
      <c r="A11" s="2" t="s">
        <v>122</v>
      </c>
      <c r="B11" s="1" t="s">
        <v>53</v>
      </c>
      <c r="C11" s="5">
        <f>ROUND( VLOOKUP(Z11, NPC_Raw_Data!A:D, 4)*VLOOKUP(AA11, NPC_Scaling_Values!A:C, 3)*VLOOKUP(AB11, NPC_Scaling_Values!A:C, 3) * 1.07 ,0)</f>
        <v>751</v>
      </c>
      <c r="D11" s="5">
        <f>ROUND( VLOOKUP(Z11, NPC_Raw_Data!A:E, 5) * VLOOKUP(AA11, NPC_Scaling_Values!A:D, 4) * VLOOKUP(AB11,NPC_Scaling_Values!A:D, 4) * 1.07 ,0)</f>
        <v>482</v>
      </c>
      <c r="E11" s="5">
        <f>ROUND( VLOOKUP(Z11, NPC_Raw_Data!A:L, 6) * VLOOKUP(AA11, NPC_Scaling_Values!A:N, 5)* VLOOKUP(AB11, NPC_Scaling_Values!A:N, 5) * 1.07 ,0)</f>
        <v>202</v>
      </c>
      <c r="F11" s="5">
        <f>ROUND( VLOOKUP(Z11, NPC_Raw_Data!A:L, 7) * VLOOKUP(AA11, NPC_Scaling_Values!A:N, 6) * VLOOKUP(AB11,NPC_Scaling_Values!A:N, 6) * 1.07 ,0)</f>
        <v>151</v>
      </c>
      <c r="G11" s="5">
        <f>ROUND( VLOOKUP(Z11, NPC_Raw_Data!A:L, 8) * VLOOKUP(AA11, NPC_Scaling_Values!A:N, 7) * VLOOKUP(AB11, NPC_Scaling_Values!A:N, 7) * 1.07 ,0)</f>
        <v>162</v>
      </c>
      <c r="H11" s="5">
        <f>ROUND( VLOOKUP(Z11, NPC_Raw_Data!A:L, 9) * VLOOKUP(AA11, NPC_Scaling_Values!A:N, 8)* VLOOKUP(AB11, NPC_Scaling_Values!A:N, 8) * 1.07 ,0)</f>
        <v>151</v>
      </c>
      <c r="I11" s="5">
        <v>-25.0</v>
      </c>
      <c r="J11" s="5">
        <v>0.0</v>
      </c>
      <c r="K11" s="5">
        <v>0.0</v>
      </c>
      <c r="L11" s="5">
        <f>ROUND( VLOOKUP(Z11, NPC_Raw_Data!A:O, 13),0)</f>
        <v>105</v>
      </c>
      <c r="M11" s="5">
        <f>ROUND( VLOOKUP(Z11, NPC_Raw_Data!A:O, 14),0)</f>
        <v>105</v>
      </c>
      <c r="N11" s="5">
        <f>ROUND( VLOOKUP(Z11, NPC_Raw_Data!A:O, 15),0)</f>
        <v>75</v>
      </c>
      <c r="O11" s="5">
        <f>ROUND( VLOOKUP(Z11, NPC_Raw_Data!A:Q, 16) * VLOOKUP(AA11, NPC_Scaling_Values!A:N, 14)* VLOOKUP(AB11, NPC_Scaling_Values!A:N, 14) * 1.07 ,0)</f>
        <v>214</v>
      </c>
      <c r="P11" s="2">
        <f>ROUND( VLOOKUP(Z11, NPC_Raw_Data!A:Q, 17) * VLOOKUP(AA11, NPC_Scaling_Values!A:N, 14) * VLOOKUP(AB11, NPC_Scaling_Values!A:N, 14)* 1.07 ,0)</f>
        <v>86</v>
      </c>
      <c r="Q11">
        <f> VLOOKUP(AA11, NPC_Scaling_Values!A:N, 9) * VLOOKUP(AB11, NPC_Scaling_Values!A:N, 9) * 1.07</f>
        <v>3.2742</v>
      </c>
      <c r="R11" s="1">
        <v>1.5</v>
      </c>
      <c r="S11" s="1">
        <v>3.0</v>
      </c>
      <c r="T11" s="7" t="b">
        <v>0</v>
      </c>
      <c r="U11" s="7" t="b">
        <v>0</v>
      </c>
      <c r="V11" s="7" t="b">
        <v>0</v>
      </c>
      <c r="Z11" s="1">
        <v>206001.0</v>
      </c>
      <c r="AA11" s="1">
        <v>7008.0</v>
      </c>
      <c r="AB11" s="1">
        <v>7408.0</v>
      </c>
      <c r="AC11" s="8">
        <v>0.0</v>
      </c>
    </row>
    <row r="12">
      <c r="A12" s="2" t="s">
        <v>123</v>
      </c>
      <c r="B12" s="1" t="s">
        <v>53</v>
      </c>
      <c r="C12" s="5">
        <f>ROUND( VLOOKUP(Z12, NPC_Raw_Data!A:D, 4)*VLOOKUP(AA12, NPC_Scaling_Values!A:C, 3)*VLOOKUP(AB12, NPC_Scaling_Values!A:C, 3) * 1.07 ,0)</f>
        <v>751</v>
      </c>
      <c r="D12" s="5">
        <f>ROUND( VLOOKUP(Z12, NPC_Raw_Data!A:E, 5) * VLOOKUP(AA12, NPC_Scaling_Values!A:D, 4) * VLOOKUP(AB12,NPC_Scaling_Values!A:D, 4) * 1.07 ,0)</f>
        <v>482</v>
      </c>
      <c r="E12" s="5">
        <f>ROUND( VLOOKUP(Z12, NPC_Raw_Data!A:L, 6) * VLOOKUP(AA12, NPC_Scaling_Values!A:N, 5)* VLOOKUP(AB12, NPC_Scaling_Values!A:N, 5) * 1.07 ,0)</f>
        <v>202</v>
      </c>
      <c r="F12" s="5">
        <f>ROUND( VLOOKUP(Z12, NPC_Raw_Data!A:L, 7) * VLOOKUP(AA12, NPC_Scaling_Values!A:N, 6) * VLOOKUP(AB12,NPC_Scaling_Values!A:N, 6) * 1.07 ,0)</f>
        <v>151</v>
      </c>
      <c r="G12" s="5">
        <f>ROUND( VLOOKUP(Z12, NPC_Raw_Data!A:L, 8) * VLOOKUP(AA12, NPC_Scaling_Values!A:N, 7) * VLOOKUP(AB12, NPC_Scaling_Values!A:N, 7) * 1.07 ,0)</f>
        <v>162</v>
      </c>
      <c r="H12" s="5">
        <f>ROUND( VLOOKUP(Z12, NPC_Raw_Data!A:L, 9) * VLOOKUP(AA12, NPC_Scaling_Values!A:N, 8)* VLOOKUP(AB12, NPC_Scaling_Values!A:N, 8) * 1.07 ,0)</f>
        <v>151</v>
      </c>
      <c r="I12" s="5">
        <v>-25.0</v>
      </c>
      <c r="J12" s="5">
        <v>0.0</v>
      </c>
      <c r="K12" s="5">
        <v>0.0</v>
      </c>
      <c r="L12" s="5">
        <f>ROUND( VLOOKUP(Z12, NPC_Raw_Data!A:O, 13),0)</f>
        <v>105</v>
      </c>
      <c r="M12" s="5">
        <f>ROUND( VLOOKUP(Z12, NPC_Raw_Data!A:O, 14),0)</f>
        <v>105</v>
      </c>
      <c r="N12" s="5">
        <f>ROUND( VLOOKUP(Z12, NPC_Raw_Data!A:O, 15),0)</f>
        <v>75</v>
      </c>
      <c r="O12" s="5">
        <f>ROUND( VLOOKUP(Z12, NPC_Raw_Data!A:Q, 16) * VLOOKUP(AA12, NPC_Scaling_Values!A:N, 14)* VLOOKUP(AB12, NPC_Scaling_Values!A:N, 14) * 1.07 ,0)</f>
        <v>214</v>
      </c>
      <c r="P12" s="2">
        <f>ROUND( VLOOKUP(Z12, NPC_Raw_Data!A:Q, 17) * VLOOKUP(AA12, NPC_Scaling_Values!A:N, 14) * VLOOKUP(AB12, NPC_Scaling_Values!A:N, 14)* 1.07 ,0)</f>
        <v>86</v>
      </c>
      <c r="Q12">
        <f> VLOOKUP(AA12, NPC_Scaling_Values!A:N, 9) * VLOOKUP(AB12, NPC_Scaling_Values!A:N, 9) * 1.07</f>
        <v>3.2742</v>
      </c>
      <c r="R12" s="1">
        <v>1.5</v>
      </c>
      <c r="S12" s="1">
        <v>3.0</v>
      </c>
      <c r="T12" s="7" t="b">
        <v>0</v>
      </c>
      <c r="U12" s="7" t="b">
        <v>0</v>
      </c>
      <c r="V12" s="7" t="b">
        <v>0</v>
      </c>
      <c r="Z12" s="1">
        <v>206002.0</v>
      </c>
      <c r="AA12" s="1">
        <v>7008.0</v>
      </c>
      <c r="AB12" s="1">
        <v>7408.0</v>
      </c>
      <c r="AC12" s="8">
        <v>0.0</v>
      </c>
    </row>
    <row r="13">
      <c r="A13" s="2" t="s">
        <v>124</v>
      </c>
      <c r="B13" s="1" t="s">
        <v>53</v>
      </c>
      <c r="C13" s="5">
        <f>ROUND( VLOOKUP(Z13, NPC_Raw_Data!A:D, 4)*VLOOKUP(AA13, NPC_Scaling_Values!A:C, 3)*VLOOKUP(AB13, NPC_Scaling_Values!A:C, 3) * 1.07 ,0)</f>
        <v>751</v>
      </c>
      <c r="D13" s="5">
        <f>ROUND( VLOOKUP(Z13, NPC_Raw_Data!A:E, 5) * VLOOKUP(AA13, NPC_Scaling_Values!A:D, 4) * VLOOKUP(AB13,NPC_Scaling_Values!A:D, 4) * 1.07 ,0)</f>
        <v>482</v>
      </c>
      <c r="E13" s="5">
        <f>ROUND( VLOOKUP(Z13, NPC_Raw_Data!A:L, 6) * VLOOKUP(AA13, NPC_Scaling_Values!A:N, 5)* VLOOKUP(AB13, NPC_Scaling_Values!A:N, 5) * 1.07 ,0)</f>
        <v>202</v>
      </c>
      <c r="F13" s="5">
        <f>ROUND( VLOOKUP(Z13, NPC_Raw_Data!A:L, 7) * VLOOKUP(AA13, NPC_Scaling_Values!A:N, 6) * VLOOKUP(AB13,NPC_Scaling_Values!A:N, 6) * 1.07 ,0)</f>
        <v>151</v>
      </c>
      <c r="G13" s="5">
        <f>ROUND( VLOOKUP(Z13, NPC_Raw_Data!A:L, 8) * VLOOKUP(AA13, NPC_Scaling_Values!A:N, 7) * VLOOKUP(AB13, NPC_Scaling_Values!A:N, 7) * 1.07 ,0)</f>
        <v>162</v>
      </c>
      <c r="H13" s="5">
        <f>ROUND( VLOOKUP(Z13, NPC_Raw_Data!A:L, 9) * VLOOKUP(AA13, NPC_Scaling_Values!A:N, 8)* VLOOKUP(AB13, NPC_Scaling_Values!A:N, 8) * 1.07 ,0)</f>
        <v>151</v>
      </c>
      <c r="I13" s="5">
        <v>-25.0</v>
      </c>
      <c r="J13" s="5">
        <v>0.0</v>
      </c>
      <c r="K13" s="5">
        <v>0.0</v>
      </c>
      <c r="L13" s="5">
        <f>ROUND( VLOOKUP(Z13, NPC_Raw_Data!A:O, 13),0)</f>
        <v>105</v>
      </c>
      <c r="M13" s="5">
        <f>ROUND( VLOOKUP(Z13, NPC_Raw_Data!A:O, 14),0)</f>
        <v>105</v>
      </c>
      <c r="N13" s="5">
        <f>ROUND( VLOOKUP(Z13, NPC_Raw_Data!A:O, 15),0)</f>
        <v>75</v>
      </c>
      <c r="O13" s="5">
        <f>ROUND( VLOOKUP(Z13, NPC_Raw_Data!A:Q, 16) * VLOOKUP(AA13, NPC_Scaling_Values!A:N, 14)* VLOOKUP(AB13, NPC_Scaling_Values!A:N, 14) * 1.07 ,0)</f>
        <v>214</v>
      </c>
      <c r="P13" s="2">
        <f>ROUND( VLOOKUP(Z13, NPC_Raw_Data!A:Q, 17) * VLOOKUP(AA13, NPC_Scaling_Values!A:N, 14) * VLOOKUP(AB13, NPC_Scaling_Values!A:N, 14)* 1.07 ,0)</f>
        <v>86</v>
      </c>
      <c r="Q13">
        <f> VLOOKUP(AA13, NPC_Scaling_Values!A:N, 9) * VLOOKUP(AB13, NPC_Scaling_Values!A:N, 9) * 1.07</f>
        <v>3.2742</v>
      </c>
      <c r="R13" s="1">
        <v>1.5</v>
      </c>
      <c r="S13" s="1">
        <v>6.0</v>
      </c>
      <c r="T13" s="7" t="b">
        <v>0</v>
      </c>
      <c r="U13" s="7" t="b">
        <v>0</v>
      </c>
      <c r="V13" s="7" t="b">
        <v>0</v>
      </c>
      <c r="Z13" s="1">
        <v>206003.0</v>
      </c>
      <c r="AA13" s="1">
        <v>7008.0</v>
      </c>
      <c r="AB13" s="1">
        <v>7408.0</v>
      </c>
      <c r="AC13" s="10">
        <v>7100.0</v>
      </c>
    </row>
    <row r="14">
      <c r="A14" s="2" t="s">
        <v>125</v>
      </c>
      <c r="B14" s="1" t="s">
        <v>53</v>
      </c>
      <c r="C14" s="5">
        <f>ROUND( VLOOKUP(Z14, NPC_Raw_Data!A:D, 4)*VLOOKUP(AA14, NPC_Scaling_Values!A:C, 3)*VLOOKUP(AB14, NPC_Scaling_Values!A:C, 3) * 1.07 ,0)</f>
        <v>751</v>
      </c>
      <c r="D14" s="5">
        <f>ROUND( VLOOKUP(Z14, NPC_Raw_Data!A:E, 5) * VLOOKUP(AA14, NPC_Scaling_Values!A:D, 4) * VLOOKUP(AB14,NPC_Scaling_Values!A:D, 4) * 1.07 ,0)</f>
        <v>482</v>
      </c>
      <c r="E14" s="5">
        <f>ROUND( VLOOKUP(Z14, NPC_Raw_Data!A:L, 6) * VLOOKUP(AA14, NPC_Scaling_Values!A:N, 5)* VLOOKUP(AB14, NPC_Scaling_Values!A:N, 5) * 1.07 ,0)</f>
        <v>202</v>
      </c>
      <c r="F14" s="5">
        <f>ROUND( VLOOKUP(Z14, NPC_Raw_Data!A:L, 7) * VLOOKUP(AA14, NPC_Scaling_Values!A:N, 6) * VLOOKUP(AB14,NPC_Scaling_Values!A:N, 6) * 1.07 ,0)</f>
        <v>151</v>
      </c>
      <c r="G14" s="5">
        <f>ROUND( VLOOKUP(Z14, NPC_Raw_Data!A:L, 8) * VLOOKUP(AA14, NPC_Scaling_Values!A:N, 7) * VLOOKUP(AB14, NPC_Scaling_Values!A:N, 7) * 1.07 ,0)</f>
        <v>162</v>
      </c>
      <c r="H14" s="5">
        <f>ROUND( VLOOKUP(Z14, NPC_Raw_Data!A:L, 9) * VLOOKUP(AA14, NPC_Scaling_Values!A:N, 8)* VLOOKUP(AB14, NPC_Scaling_Values!A:N, 8) * 1.07 ,0)</f>
        <v>151</v>
      </c>
      <c r="I14" s="5">
        <v>-25.0</v>
      </c>
      <c r="J14" s="5">
        <v>0.0</v>
      </c>
      <c r="K14" s="5">
        <v>0.0</v>
      </c>
      <c r="L14" s="5">
        <f>ROUND( VLOOKUP(Z14, NPC_Raw_Data!A:O, 13),0)</f>
        <v>105</v>
      </c>
      <c r="M14" s="5">
        <f>ROUND( VLOOKUP(Z14, NPC_Raw_Data!A:O, 14),0)</f>
        <v>105</v>
      </c>
      <c r="N14" s="5">
        <f>ROUND( VLOOKUP(Z14, NPC_Raw_Data!A:O, 15),0)</f>
        <v>75</v>
      </c>
      <c r="O14" s="5">
        <f>ROUND( VLOOKUP(Z14, NPC_Raw_Data!A:Q, 16) * VLOOKUP(AA14, NPC_Scaling_Values!A:N, 14)* VLOOKUP(AB14, NPC_Scaling_Values!A:N, 14) * 1.07 ,0)</f>
        <v>214</v>
      </c>
      <c r="P14" s="2">
        <f>ROUND( VLOOKUP(Z14, NPC_Raw_Data!A:Q, 17) * VLOOKUP(AA14, NPC_Scaling_Values!A:N, 14) * VLOOKUP(AB14, NPC_Scaling_Values!A:N, 14)* 1.07 ,0)</f>
        <v>86</v>
      </c>
      <c r="Q14">
        <f> VLOOKUP(AA14, NPC_Scaling_Values!A:N, 9) * VLOOKUP(AB14, NPC_Scaling_Values!A:N, 9) * 1.07</f>
        <v>3.2742</v>
      </c>
      <c r="R14" s="1">
        <v>1.5</v>
      </c>
      <c r="S14" s="1">
        <v>6.0</v>
      </c>
      <c r="T14" s="7" t="b">
        <v>0</v>
      </c>
      <c r="U14" s="7" t="b">
        <v>0</v>
      </c>
      <c r="V14" s="7" t="b">
        <v>0</v>
      </c>
      <c r="Z14" s="1">
        <v>206004.0</v>
      </c>
      <c r="AA14" s="1">
        <v>7008.0</v>
      </c>
      <c r="AB14" s="1">
        <v>7408.0</v>
      </c>
      <c r="AC14" s="10">
        <v>7100.0</v>
      </c>
    </row>
    <row r="15">
      <c r="A15" s="2" t="s">
        <v>126</v>
      </c>
      <c r="B15" s="1" t="s">
        <v>53</v>
      </c>
      <c r="C15" s="5">
        <f>ROUND( VLOOKUP(Z15, NPC_Raw_Data!A:D, 4)*VLOOKUP(AA15, NPC_Scaling_Values!A:C, 3)*VLOOKUP(AB15, NPC_Scaling_Values!A:C, 3) * 1.07 ,0)</f>
        <v>751</v>
      </c>
      <c r="D15" s="5">
        <f>ROUND( VLOOKUP(Z15, NPC_Raw_Data!A:E, 5) * VLOOKUP(AA15, NPC_Scaling_Values!A:D, 4) * VLOOKUP(AB15,NPC_Scaling_Values!A:D, 4) * 1.07 ,0)</f>
        <v>482</v>
      </c>
      <c r="E15" s="5">
        <f>ROUND( VLOOKUP(Z15, NPC_Raw_Data!A:L, 6) * VLOOKUP(AA15, NPC_Scaling_Values!A:N, 5)* VLOOKUP(AB15, NPC_Scaling_Values!A:N, 5) * 1.07 ,0)</f>
        <v>202</v>
      </c>
      <c r="F15" s="5">
        <f>ROUND( VLOOKUP(Z15, NPC_Raw_Data!A:L, 7) * VLOOKUP(AA15, NPC_Scaling_Values!A:N, 6) * VLOOKUP(AB15,NPC_Scaling_Values!A:N, 6) * 1.07 ,0)</f>
        <v>151</v>
      </c>
      <c r="G15" s="5">
        <f>ROUND( VLOOKUP(Z15, NPC_Raw_Data!A:L, 8) * VLOOKUP(AA15, NPC_Scaling_Values!A:N, 7) * VLOOKUP(AB15, NPC_Scaling_Values!A:N, 7) * 1.07 ,0)</f>
        <v>162</v>
      </c>
      <c r="H15" s="5">
        <f>ROUND( VLOOKUP(Z15, NPC_Raw_Data!A:L, 9) * VLOOKUP(AA15, NPC_Scaling_Values!A:N, 8)* VLOOKUP(AB15, NPC_Scaling_Values!A:N, 8) * 1.07 ,0)</f>
        <v>151</v>
      </c>
      <c r="I15" s="5">
        <v>-25.0</v>
      </c>
      <c r="J15" s="5">
        <v>0.0</v>
      </c>
      <c r="K15" s="5">
        <v>0.0</v>
      </c>
      <c r="L15" s="5">
        <f>ROUND( VLOOKUP(Z15, NPC_Raw_Data!A:O, 13),0)</f>
        <v>105</v>
      </c>
      <c r="M15" s="5">
        <f>ROUND( VLOOKUP(Z15, NPC_Raw_Data!A:O, 14),0)</f>
        <v>105</v>
      </c>
      <c r="N15" s="5">
        <f>ROUND( VLOOKUP(Z15, NPC_Raw_Data!A:O, 15),0)</f>
        <v>75</v>
      </c>
      <c r="O15" s="5">
        <f>ROUND( VLOOKUP(Z15, NPC_Raw_Data!A:Q, 16) * VLOOKUP(AA15, NPC_Scaling_Values!A:N, 14)* VLOOKUP(AB15, NPC_Scaling_Values!A:N, 14) * 1.07 ,0)</f>
        <v>214</v>
      </c>
      <c r="P15" s="2">
        <f>ROUND( VLOOKUP(Z15, NPC_Raw_Data!A:Q, 17) * VLOOKUP(AA15, NPC_Scaling_Values!A:N, 14) * VLOOKUP(AB15, NPC_Scaling_Values!A:N, 14)* 1.07 ,0)</f>
        <v>86</v>
      </c>
      <c r="Q15">
        <f> VLOOKUP(AA15, NPC_Scaling_Values!A:N, 9) * VLOOKUP(AB15, NPC_Scaling_Values!A:N, 9) * 1.07</f>
        <v>3.2742</v>
      </c>
      <c r="R15" s="1">
        <v>1.5</v>
      </c>
      <c r="S15" s="1">
        <v>6.0</v>
      </c>
      <c r="T15" s="7" t="b">
        <v>0</v>
      </c>
      <c r="U15" s="7" t="b">
        <v>0</v>
      </c>
      <c r="V15" s="7" t="b">
        <v>0</v>
      </c>
      <c r="Z15" s="1">
        <v>206005.0</v>
      </c>
      <c r="AA15" s="1">
        <v>7008.0</v>
      </c>
      <c r="AB15" s="1">
        <v>7408.0</v>
      </c>
      <c r="AC15" s="10">
        <v>7100.0</v>
      </c>
    </row>
    <row r="16">
      <c r="A16" s="1" t="s">
        <v>210</v>
      </c>
      <c r="B16" s="1" t="s">
        <v>128</v>
      </c>
      <c r="C16" s="5">
        <f>ROUND( VLOOKUP(Z16, NPC_Raw_Data!A:D, 4)*VLOOKUP(AA16, NPC_Scaling_Values!A:C, 3)*VLOOKUP(AB16, NPC_Scaling_Values!A:C, 3) * 1.07 ,0)</f>
        <v>8819</v>
      </c>
      <c r="D16" s="5">
        <f>ROUND( VLOOKUP(Z16, NPC_Raw_Data!A:E, 5) * VLOOKUP(AA16, NPC_Scaling_Values!A:D, 4) * VLOOKUP(AB16,NPC_Scaling_Values!A:D, 4) * 1.07 ,0)</f>
        <v>42800</v>
      </c>
      <c r="E16" s="5">
        <f>ROUND( VLOOKUP(Z16, NPC_Raw_Data!A:L, 6) * VLOOKUP(AA16, NPC_Scaling_Values!A:N, 5)* VLOOKUP(AB16, NPC_Scaling_Values!A:N, 5) * 1.07 ,0)</f>
        <v>273</v>
      </c>
      <c r="F16" s="5">
        <f>ROUND( VLOOKUP(Z16, NPC_Raw_Data!A:L, 7) * VLOOKUP(AA16, NPC_Scaling_Values!A:N, 6) * VLOOKUP(AB16,NPC_Scaling_Values!A:N, 6) * 1.07 ,0)</f>
        <v>207</v>
      </c>
      <c r="G16" s="5">
        <f>ROUND( VLOOKUP(Z16, NPC_Raw_Data!A:L, 8) * VLOOKUP(AA16, NPC_Scaling_Values!A:N, 7) * VLOOKUP(AB16, NPC_Scaling_Values!A:N, 7) * 1.07 ,0)</f>
        <v>219</v>
      </c>
      <c r="H16" s="5">
        <f>ROUND( VLOOKUP(Z16, NPC_Raw_Data!A:L, 9) * VLOOKUP(AA16, NPC_Scaling_Values!A:N, 8)* VLOOKUP(AB16, NPC_Scaling_Values!A:N, 8) * 1.07 ,0)</f>
        <v>178</v>
      </c>
      <c r="I16" s="5">
        <v>-25.0</v>
      </c>
      <c r="J16" s="5">
        <v>25.0</v>
      </c>
      <c r="K16" s="5">
        <v>0.0</v>
      </c>
      <c r="L16" s="5">
        <f>ROUND( VLOOKUP(Z16, NPC_Raw_Data!A:O, 13),0)</f>
        <v>104</v>
      </c>
      <c r="M16" s="5">
        <f>ROUND( VLOOKUP(Z16, NPC_Raw_Data!A:O, 14),0)</f>
        <v>104</v>
      </c>
      <c r="N16" s="5">
        <f>ROUND( VLOOKUP(Z16, NPC_Raw_Data!A:O, 15),0)</f>
        <v>75</v>
      </c>
      <c r="O16" s="5">
        <f>ROUND( VLOOKUP(Z16, NPC_Raw_Data!A:Q, 16) * VLOOKUP(AA16, NPC_Scaling_Values!A:N, 14)* VLOOKUP(AB16, NPC_Scaling_Values!A:N, 14) * 1.07 ,0)</f>
        <v>248</v>
      </c>
      <c r="P16" s="2">
        <f>ROUND( VLOOKUP(Z16, NPC_Raw_Data!A:Q, 17) * VLOOKUP(AA16, NPC_Scaling_Values!A:N, 14) * VLOOKUP(AB16, NPC_Scaling_Values!A:N, 14)* 1.07 ,0)</f>
        <v>99</v>
      </c>
      <c r="Q16">
        <f> VLOOKUP(AA16, NPC_Scaling_Values!A:N, 9) * VLOOKUP(AB16, NPC_Scaling_Values!A:N, 9) * 1.07</f>
        <v>3.56952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223000.0</v>
      </c>
      <c r="AA16" s="1">
        <v>7014.0</v>
      </c>
      <c r="AB16" s="1">
        <v>7414.0</v>
      </c>
      <c r="AC16" s="10">
        <v>5151.0</v>
      </c>
    </row>
    <row r="17">
      <c r="A17" s="9" t="s">
        <v>208</v>
      </c>
      <c r="B17" s="1" t="s">
        <v>91</v>
      </c>
      <c r="C17" s="5">
        <f>ROUND( VLOOKUP(Z17, NPC_Raw_Data!A:D, 4)*VLOOKUP(AA17, NPC_Scaling_Values!A:C, 3)*VLOOKUP(AB17, NPC_Scaling_Values!A:C, 3) * 1.07 ,0)</f>
        <v>9327</v>
      </c>
      <c r="D17" s="5">
        <f>ROUND( VLOOKUP(Z17, NPC_Raw_Data!A:E, 5) * VLOOKUP(AA17, NPC_Scaling_Values!A:D, 4) * VLOOKUP(AB17,NPC_Scaling_Values!A:D, 4) * 1.07 ,0)</f>
        <v>42800</v>
      </c>
      <c r="E17" s="5">
        <f>ROUND( VLOOKUP(Z17, NPC_Raw_Data!A:L, 6) * VLOOKUP(AA17, NPC_Scaling_Values!A:N, 5)* VLOOKUP(AB17, NPC_Scaling_Values!A:N, 5) * 1.07 ,0)</f>
        <v>275</v>
      </c>
      <c r="F17" s="5">
        <f>ROUND( VLOOKUP(Z17, NPC_Raw_Data!A:L, 7) * VLOOKUP(AA17, NPC_Scaling_Values!A:N, 6) * VLOOKUP(AB17,NPC_Scaling_Values!A:N, 6) * 1.07 ,0)</f>
        <v>207</v>
      </c>
      <c r="G17" s="5">
        <f>ROUND( VLOOKUP(Z17, NPC_Raw_Data!A:L, 8) * VLOOKUP(AA17, NPC_Scaling_Values!A:N, 7) * VLOOKUP(AB17, NPC_Scaling_Values!A:N, 7) * 1.07 ,0)</f>
        <v>219</v>
      </c>
      <c r="H17" s="5">
        <f>ROUND( VLOOKUP(Z17, NPC_Raw_Data!A:L, 9) * VLOOKUP(AA17, NPC_Scaling_Values!A:N, 8)* VLOOKUP(AB17, NPC_Scaling_Values!A:N, 8) * 1.07 ,0)</f>
        <v>179</v>
      </c>
      <c r="I17" s="5">
        <v>-25.0</v>
      </c>
      <c r="J17" s="5">
        <v>25.0</v>
      </c>
      <c r="K17" s="5">
        <v>0.0</v>
      </c>
      <c r="L17" s="5">
        <f>ROUND( VLOOKUP(Z17, NPC_Raw_Data!A:O, 13),0)</f>
        <v>104</v>
      </c>
      <c r="M17" s="5">
        <f>ROUND( VLOOKUP(Z17, NPC_Raw_Data!A:O, 14),0)</f>
        <v>104</v>
      </c>
      <c r="N17" s="5">
        <f>ROUND( VLOOKUP(Z17, NPC_Raw_Data!A:O, 15),0)</f>
        <v>75</v>
      </c>
      <c r="O17" s="5">
        <f>ROUND( VLOOKUP(Z17, NPC_Raw_Data!A:Q, 16) * VLOOKUP(AA17, NPC_Scaling_Values!A:N, 14)* VLOOKUP(AB17, NPC_Scaling_Values!A:N, 14) * 1.07 ,0)</f>
        <v>240</v>
      </c>
      <c r="P17" s="2">
        <f>ROUND( VLOOKUP(Z17, NPC_Raw_Data!A:Q, 17) * VLOOKUP(AA17, NPC_Scaling_Values!A:N, 14) * VLOOKUP(AB17, NPC_Scaling_Values!A:N, 14)* 1.07 ,0)</f>
        <v>96</v>
      </c>
      <c r="Q17">
        <f> VLOOKUP(AA17, NPC_Scaling_Values!A:N, 9) * VLOOKUP(AB17, NPC_Scaling_Values!A:N, 9) * 1.07</f>
        <v>3.49462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223100.0</v>
      </c>
      <c r="AA17" s="1">
        <v>7013.0</v>
      </c>
      <c r="AB17" s="1">
        <v>7413.0</v>
      </c>
      <c r="AC17" s="10">
        <v>5151.0</v>
      </c>
    </row>
    <row r="18">
      <c r="A18" s="1" t="s">
        <v>60</v>
      </c>
      <c r="B18" s="1" t="s">
        <v>44</v>
      </c>
      <c r="C18" s="5">
        <f>ROUND( VLOOKUP(Z18, NPC_Raw_Data!A:D, 4)*VLOOKUP(AA18, NPC_Scaling_Values!A:C, 3)*VLOOKUP(AB18, NPC_Scaling_Values!A:C, 3) * 1.07 ,0)</f>
        <v>2349</v>
      </c>
      <c r="D18" s="5">
        <f>ROUND( VLOOKUP(Z18, NPC_Raw_Data!A:E, 5) * VLOOKUP(AA18, NPC_Scaling_Values!A:D, 4) * VLOOKUP(AB18,NPC_Scaling_Values!A:D, 4) * 1.07 ,0)</f>
        <v>10700</v>
      </c>
      <c r="E18" s="5">
        <f>ROUND( VLOOKUP(Z18, NPC_Raw_Data!A:L, 6) * VLOOKUP(AA18, NPC_Scaling_Values!A:N, 5)* VLOOKUP(AB18, NPC_Scaling_Values!A:N, 5) * 1.07 ,0)</f>
        <v>151</v>
      </c>
      <c r="F18" s="5">
        <f>ROUND( VLOOKUP(Z18, NPC_Raw_Data!A:L, 7) * VLOOKUP(AA18, NPC_Scaling_Values!A:N, 6) * VLOOKUP(AB18,NPC_Scaling_Values!A:N, 6) * 1.07 ,0)</f>
        <v>113</v>
      </c>
      <c r="G18" s="5">
        <f>ROUND( VLOOKUP(Z18, NPC_Raw_Data!A:L, 8) * VLOOKUP(AA18, NPC_Scaling_Values!A:N, 7) * VLOOKUP(AB18, NPC_Scaling_Values!A:N, 7) * 1.07 ,0)</f>
        <v>120</v>
      </c>
      <c r="H18" s="5">
        <f>ROUND( VLOOKUP(Z18, NPC_Raw_Data!A:L, 9) * VLOOKUP(AA18, NPC_Scaling_Values!A:N, 8)* VLOOKUP(AB18, NPC_Scaling_Values!A:N, 8) * 1.07 ,0)</f>
        <v>98</v>
      </c>
      <c r="I18" s="5">
        <v>0.0</v>
      </c>
      <c r="J18" s="5">
        <v>0.0</v>
      </c>
      <c r="K18" s="5">
        <v>0.0</v>
      </c>
      <c r="L18" s="5">
        <f>ROUND( VLOOKUP(Z18, NPC_Raw_Data!A:O, 13),0)</f>
        <v>104</v>
      </c>
      <c r="M18" s="5">
        <f>ROUND( VLOOKUP(Z18, NPC_Raw_Data!A:O, 14),0)</f>
        <v>104</v>
      </c>
      <c r="N18" s="5">
        <f>ROUND( VLOOKUP(Z18, NPC_Raw_Data!A:O, 15),0)</f>
        <v>75</v>
      </c>
      <c r="O18" s="5">
        <f>ROUND( VLOOKUP(Z18, NPC_Raw_Data!A:Q, 16) * VLOOKUP(AA18, NPC_Scaling_Values!A:N, 14)* VLOOKUP(AB18, NPC_Scaling_Values!A:N, 14) * 1.07 ,0)</f>
        <v>219</v>
      </c>
      <c r="P18" s="2">
        <f>ROUND( VLOOKUP(Z18, NPC_Raw_Data!A:Q, 17) * VLOOKUP(AA18, NPC_Scaling_Values!A:N, 14) * VLOOKUP(AB18, NPC_Scaling_Values!A:N, 14)* 1.07 ,0)</f>
        <v>88</v>
      </c>
      <c r="Q18">
        <f> VLOOKUP(AA18, NPC_Scaling_Values!A:N, 9) * VLOOKUP(AB18, NPC_Scaling_Values!A:N, 9) * 1.07</f>
        <v>2.568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223200.0</v>
      </c>
      <c r="AA18" s="1">
        <v>7001.0</v>
      </c>
      <c r="AB18" s="1">
        <v>7401.0</v>
      </c>
      <c r="AC18" s="10">
        <v>5151.0</v>
      </c>
    </row>
    <row r="19">
      <c r="A19" s="9" t="s">
        <v>127</v>
      </c>
      <c r="B19" s="1" t="s">
        <v>27</v>
      </c>
      <c r="C19" s="5">
        <f>ROUND( VLOOKUP(Z19, NPC_Raw_Data!A:D, 4)*VLOOKUP(AA19, NPC_Scaling_Values!A:C, 3)*VLOOKUP(AB19, NPC_Scaling_Values!A:C, 3) * 1.07 ,0)</f>
        <v>3146</v>
      </c>
      <c r="D19" s="5">
        <f>ROUND( VLOOKUP(Z19, NPC_Raw_Data!A:E, 5) * VLOOKUP(AA19, NPC_Scaling_Values!A:D, 4) * VLOOKUP(AB19,NPC_Scaling_Values!A:D, 4) * 1.07 ,0)</f>
        <v>32100</v>
      </c>
      <c r="E19" s="5">
        <f>ROUND( VLOOKUP(Z19, NPC_Raw_Data!A:L, 6) * VLOOKUP(AA19, NPC_Scaling_Values!A:N, 5)* VLOOKUP(AB19, NPC_Scaling_Values!A:N, 5) * 1.07 ,0)</f>
        <v>268</v>
      </c>
      <c r="F19" s="5">
        <f>ROUND( VLOOKUP(Z19, NPC_Raw_Data!A:L, 7) * VLOOKUP(AA19, NPC_Scaling_Values!A:N, 6) * VLOOKUP(AB19,NPC_Scaling_Values!A:N, 6) * 1.07 ,0)</f>
        <v>202</v>
      </c>
      <c r="G19" s="5">
        <f>ROUND( VLOOKUP(Z19, NPC_Raw_Data!A:L, 8) * VLOOKUP(AA19, NPC_Scaling_Values!A:N, 7) * VLOOKUP(AB19, NPC_Scaling_Values!A:N, 7) * 1.07 ,0)</f>
        <v>215</v>
      </c>
      <c r="H19" s="5">
        <f>ROUND( VLOOKUP(Z19, NPC_Raw_Data!A:L, 9) * VLOOKUP(AA19, NPC_Scaling_Values!A:N, 8)* VLOOKUP(AB19, NPC_Scaling_Values!A:N, 8) * 1.07 ,0)</f>
        <v>174</v>
      </c>
      <c r="I19" s="5">
        <v>0.0</v>
      </c>
      <c r="J19" s="5">
        <v>0.0</v>
      </c>
      <c r="K19" s="5">
        <v>0.0</v>
      </c>
      <c r="L19" s="5">
        <f>ROUND( VLOOKUP(Z19, NPC_Raw_Data!A:O, 13),0)</f>
        <v>220</v>
      </c>
      <c r="M19" s="5">
        <f>ROUND( VLOOKUP(Z19, NPC_Raw_Data!A:O, 14),0)</f>
        <v>220</v>
      </c>
      <c r="N19" s="5">
        <f>ROUND( VLOOKUP(Z19, NPC_Raw_Data!A:O, 15),0)</f>
        <v>220</v>
      </c>
      <c r="O19" s="5">
        <f>ROUND( VLOOKUP(Z19, NPC_Raw_Data!A:Q, 16) * VLOOKUP(AA19, NPC_Scaling_Values!A:N, 14)* VLOOKUP(AB19, NPC_Scaling_Values!A:N, 14) * 1.07 ,0)</f>
        <v>215</v>
      </c>
      <c r="P19" s="2">
        <f>ROUND( VLOOKUP(Z19, NPC_Raw_Data!A:Q, 17) * VLOOKUP(AA19, NPC_Scaling_Values!A:N, 14) * VLOOKUP(AB19, NPC_Scaling_Values!A:N, 14)* 1.07 ,0)</f>
        <v>86</v>
      </c>
      <c r="Q19">
        <f> VLOOKUP(AA19, NPC_Scaling_Values!A:N, 9) * VLOOKUP(AB19, NPC_Scaling_Values!A:N, 9) * 1.07</f>
        <v>2.982625</v>
      </c>
      <c r="R19" s="1">
        <v>1.5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224000.0</v>
      </c>
      <c r="AA19" s="1">
        <v>7003.0</v>
      </c>
      <c r="AB19" s="1">
        <v>7403.0</v>
      </c>
      <c r="AC19" s="10">
        <v>5151.0</v>
      </c>
    </row>
    <row r="20">
      <c r="A20" s="1" t="s">
        <v>237</v>
      </c>
      <c r="B20" s="1" t="s">
        <v>91</v>
      </c>
      <c r="C20" s="5">
        <f>ROUND( VLOOKUP(Z20, NPC_Raw_Data!A:D, 4)*VLOOKUP(AA20, NPC_Scaling_Values!A:C, 3)*VLOOKUP(AB20, NPC_Scaling_Values!A:C, 3) * 1.07 ,0)</f>
        <v>1066</v>
      </c>
      <c r="D20" s="5">
        <f>ROUND( VLOOKUP(Z20, NPC_Raw_Data!A:E, 5) * VLOOKUP(AA20, NPC_Scaling_Values!A:D, 4) * VLOOKUP(AB20,NPC_Scaling_Values!A:D, 4) * 1.07 ,0)</f>
        <v>2568</v>
      </c>
      <c r="E20" s="5">
        <f>ROUND( VLOOKUP(Z20, NPC_Raw_Data!A:L, 6) * VLOOKUP(AA20, NPC_Scaling_Values!A:N, 5)* VLOOKUP(AB20, NPC_Scaling_Values!A:N, 5) * 1.07 ,0)</f>
        <v>342</v>
      </c>
      <c r="F20" s="5">
        <f>ROUND( VLOOKUP(Z20, NPC_Raw_Data!A:L, 7) * VLOOKUP(AA20, NPC_Scaling_Values!A:N, 6) * VLOOKUP(AB20,NPC_Scaling_Values!A:N, 6) * 1.07 ,0)</f>
        <v>223</v>
      </c>
      <c r="G20" s="5">
        <f>ROUND( VLOOKUP(Z20, NPC_Raw_Data!A:L, 8) * VLOOKUP(AA20, NPC_Scaling_Values!A:N, 7) * VLOOKUP(AB20, NPC_Scaling_Values!A:N, 7) * 1.07 ,0)</f>
        <v>292</v>
      </c>
      <c r="H20" s="5">
        <f>ROUND( VLOOKUP(Z20, NPC_Raw_Data!A:L, 9) * VLOOKUP(AA20, NPC_Scaling_Values!A:N, 8)* VLOOKUP(AB20, NPC_Scaling_Values!A:N, 8) * 1.07 ,0)</f>
        <v>223</v>
      </c>
      <c r="I20" s="5">
        <v>0.0</v>
      </c>
      <c r="J20" s="5">
        <v>0.0</v>
      </c>
      <c r="K20" s="5">
        <v>0.0</v>
      </c>
      <c r="L20" s="5">
        <f>ROUND( VLOOKUP(Z20, NPC_Raw_Data!A:O, 13),0)</f>
        <v>130</v>
      </c>
      <c r="M20" s="5">
        <f>ROUND( VLOOKUP(Z20, NPC_Raw_Data!A:O, 14),0)</f>
        <v>130</v>
      </c>
      <c r="N20" s="5">
        <f>ROUND( VLOOKUP(Z20, NPC_Raw_Data!A:O, 15),0)</f>
        <v>130</v>
      </c>
      <c r="O20" s="5">
        <f>ROUND( VLOOKUP(Z20, NPC_Raw_Data!A:Q, 16) * VLOOKUP(AA20, NPC_Scaling_Values!A:N, 14)* VLOOKUP(AB20, NPC_Scaling_Values!A:N, 14) * 1.07 ,0)</f>
        <v>226</v>
      </c>
      <c r="P20" s="2">
        <f>ROUND( VLOOKUP(Z20, NPC_Raw_Data!A:Q, 17) * VLOOKUP(AA20, NPC_Scaling_Values!A:N, 14) * VLOOKUP(AB20, NPC_Scaling_Values!A:N, 14)* 1.07 ,0)</f>
        <v>91</v>
      </c>
      <c r="Q20">
        <f> VLOOKUP(AA20, NPC_Scaling_Values!A:N, 9) * VLOOKUP(AB20, NPC_Scaling_Values!A:N, 9) * 1.07</f>
        <v>3.39297</v>
      </c>
      <c r="R20" s="1">
        <v>1.5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224001.0</v>
      </c>
      <c r="AA20" s="1">
        <v>7011.0</v>
      </c>
      <c r="AB20" s="1">
        <v>7411.0</v>
      </c>
      <c r="AC20" s="8">
        <v>0.0</v>
      </c>
    </row>
    <row r="21">
      <c r="A21" s="1" t="s">
        <v>238</v>
      </c>
      <c r="B21" s="1" t="s">
        <v>91</v>
      </c>
      <c r="C21" s="5">
        <f>ROUND( VLOOKUP(Z21, NPC_Raw_Data!A:D, 4)*VLOOKUP(AA21, NPC_Scaling_Values!A:C, 3)*VLOOKUP(AB21, NPC_Scaling_Values!A:C, 3) * 1.07 ,0)</f>
        <v>1066</v>
      </c>
      <c r="D21" s="5">
        <f>ROUND( VLOOKUP(Z21, NPC_Raw_Data!A:E, 5) * VLOOKUP(AA21, NPC_Scaling_Values!A:D, 4) * VLOOKUP(AB21,NPC_Scaling_Values!A:D, 4) * 1.07 ,0)</f>
        <v>2568</v>
      </c>
      <c r="E21" s="5">
        <f>ROUND( VLOOKUP(Z21, NPC_Raw_Data!A:L, 6) * VLOOKUP(AA21, NPC_Scaling_Values!A:N, 5)* VLOOKUP(AB21, NPC_Scaling_Values!A:N, 5) * 1.07 ,0)</f>
        <v>342</v>
      </c>
      <c r="F21" s="5">
        <f>ROUND( VLOOKUP(Z21, NPC_Raw_Data!A:L, 7) * VLOOKUP(AA21, NPC_Scaling_Values!A:N, 6) * VLOOKUP(AB21,NPC_Scaling_Values!A:N, 6) * 1.07 ,0)</f>
        <v>223</v>
      </c>
      <c r="G21" s="5">
        <f>ROUND( VLOOKUP(Z21, NPC_Raw_Data!A:L, 8) * VLOOKUP(AA21, NPC_Scaling_Values!A:N, 7) * VLOOKUP(AB21, NPC_Scaling_Values!A:N, 7) * 1.07 ,0)</f>
        <v>292</v>
      </c>
      <c r="H21" s="5">
        <f>ROUND( VLOOKUP(Z21, NPC_Raw_Data!A:L, 9) * VLOOKUP(AA21, NPC_Scaling_Values!A:N, 8)* VLOOKUP(AB21, NPC_Scaling_Values!A:N, 8) * 1.07 ,0)</f>
        <v>223</v>
      </c>
      <c r="I21" s="5">
        <v>0.0</v>
      </c>
      <c r="J21" s="5">
        <v>0.0</v>
      </c>
      <c r="K21" s="5">
        <v>0.0</v>
      </c>
      <c r="L21" s="5">
        <f>ROUND( VLOOKUP(Z21, NPC_Raw_Data!A:O, 13),0)</f>
        <v>130</v>
      </c>
      <c r="M21" s="5">
        <f>ROUND( VLOOKUP(Z21, NPC_Raw_Data!A:O, 14),0)</f>
        <v>130</v>
      </c>
      <c r="N21" s="5">
        <f>ROUND( VLOOKUP(Z21, NPC_Raw_Data!A:O, 15),0)</f>
        <v>130</v>
      </c>
      <c r="O21" s="5">
        <f>ROUND( VLOOKUP(Z21, NPC_Raw_Data!A:Q, 16) * VLOOKUP(AA21, NPC_Scaling_Values!A:N, 14)* VLOOKUP(AB21, NPC_Scaling_Values!A:N, 14) * 1.07 ,0)</f>
        <v>226</v>
      </c>
      <c r="P21" s="2">
        <f>ROUND( VLOOKUP(Z21, NPC_Raw_Data!A:Q, 17) * VLOOKUP(AA21, NPC_Scaling_Values!A:N, 14) * VLOOKUP(AB21, NPC_Scaling_Values!A:N, 14)* 1.07 ,0)</f>
        <v>91</v>
      </c>
      <c r="Q21">
        <f> VLOOKUP(AA21, NPC_Scaling_Values!A:N, 9) * VLOOKUP(AB21, NPC_Scaling_Values!A:N, 9) * 1.07</f>
        <v>3.39297</v>
      </c>
      <c r="R21" s="1">
        <v>1.5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224002.0</v>
      </c>
      <c r="AA21" s="1">
        <v>7011.0</v>
      </c>
      <c r="AB21" s="1">
        <v>7411.0</v>
      </c>
      <c r="AC21" s="10">
        <v>7100.0</v>
      </c>
    </row>
    <row r="22">
      <c r="A22" s="1" t="s">
        <v>71</v>
      </c>
      <c r="B22" s="1" t="s">
        <v>55</v>
      </c>
      <c r="C22" s="5">
        <f>ROUND( VLOOKUP(Z22, NPC_Raw_Data!A:D, 4)*VLOOKUP(AA22, NPC_Scaling_Values!A:C, 3)*VLOOKUP(AB22, NPC_Scaling_Values!A:C, 3) * 1.07 ,0)</f>
        <v>3380</v>
      </c>
      <c r="D22" s="5">
        <f>ROUND( VLOOKUP(Z22, NPC_Raw_Data!A:E, 5) * VLOOKUP(AA22, NPC_Scaling_Values!A:D, 4) * VLOOKUP(AB22,NPC_Scaling_Values!A:D, 4) * 1.07 ,0)</f>
        <v>10700</v>
      </c>
      <c r="E22" s="5">
        <f>ROUND( VLOOKUP(Z22, NPC_Raw_Data!A:L, 6) * VLOOKUP(AA22, NPC_Scaling_Values!A:N, 5)* VLOOKUP(AB22, NPC_Scaling_Values!A:N, 5) * 1.07 ,0)</f>
        <v>181</v>
      </c>
      <c r="F22" s="5">
        <f>ROUND( VLOOKUP(Z22, NPC_Raw_Data!A:L, 7) * VLOOKUP(AA22, NPC_Scaling_Values!A:N, 6) * VLOOKUP(AB22,NPC_Scaling_Values!A:N, 6) * 1.07 ,0)</f>
        <v>135</v>
      </c>
      <c r="G22" s="5">
        <f>ROUND( VLOOKUP(Z22, NPC_Raw_Data!A:L, 8) * VLOOKUP(AA22, NPC_Scaling_Values!A:N, 7) * VLOOKUP(AB22, NPC_Scaling_Values!A:N, 7) * 1.07 ,0)</f>
        <v>154</v>
      </c>
      <c r="H22" s="5">
        <f>ROUND( VLOOKUP(Z22, NPC_Raw_Data!A:L, 9) * VLOOKUP(AA22, NPC_Scaling_Values!A:N, 8)* VLOOKUP(AB22, NPC_Scaling_Values!A:N, 8) * 1.07 ,0)</f>
        <v>118</v>
      </c>
      <c r="I22" s="5">
        <v>0.0</v>
      </c>
      <c r="J22" s="5">
        <v>0.0</v>
      </c>
      <c r="K22" s="5">
        <v>0.0</v>
      </c>
      <c r="L22" s="5">
        <f>ROUND( VLOOKUP(Z22, NPC_Raw_Data!A:O, 13),0)</f>
        <v>150</v>
      </c>
      <c r="M22" s="5">
        <f>ROUND( VLOOKUP(Z22, NPC_Raw_Data!A:O, 14),0)</f>
        <v>150</v>
      </c>
      <c r="N22" s="5">
        <f>ROUND( VLOOKUP(Z22, NPC_Raw_Data!A:O, 15),0)</f>
        <v>150</v>
      </c>
      <c r="O22" s="5">
        <f>ROUND( VLOOKUP(Z22, NPC_Raw_Data!A:Q, 16) * VLOOKUP(AA22, NPC_Scaling_Values!A:N, 14)* VLOOKUP(AB22, NPC_Scaling_Values!A:N, 14) * 1.07 ,0)</f>
        <v>217</v>
      </c>
      <c r="P22" s="2">
        <f>ROUND( VLOOKUP(Z22, NPC_Raw_Data!A:Q, 17) * VLOOKUP(AA22, NPC_Scaling_Values!A:N, 14) * VLOOKUP(AB22, NPC_Scaling_Values!A:N, 14)* 1.07 ,0)</f>
        <v>87</v>
      </c>
      <c r="Q22">
        <f> VLOOKUP(AA22, NPC_Scaling_Values!A:N, 9) * VLOOKUP(AB22, NPC_Scaling_Values!A:N, 9) * 1.07</f>
        <v>2.7806625</v>
      </c>
      <c r="R22" s="1">
        <v>1.0</v>
      </c>
      <c r="S22" s="1">
        <v>-1.0</v>
      </c>
      <c r="T22" s="7" t="b">
        <v>0</v>
      </c>
      <c r="U22" s="7" t="b">
        <v>0</v>
      </c>
      <c r="V22" s="7" t="b">
        <v>0</v>
      </c>
      <c r="Z22" s="1">
        <v>225000.0</v>
      </c>
      <c r="AA22" s="1">
        <v>7002.0</v>
      </c>
      <c r="AB22" s="1">
        <v>7402.0</v>
      </c>
      <c r="AC22" s="10">
        <v>5151.0</v>
      </c>
    </row>
    <row r="23">
      <c r="A23" s="9" t="s">
        <v>228</v>
      </c>
      <c r="B23" s="1" t="s">
        <v>91</v>
      </c>
      <c r="C23" s="5">
        <f>ROUND( VLOOKUP(Z23, NPC_Raw_Data!A:D, 4)*VLOOKUP(AA23, NPC_Scaling_Values!A:C, 3)*VLOOKUP(AB23, NPC_Scaling_Values!A:C, 3) * 1.07 ,0)</f>
        <v>1541</v>
      </c>
      <c r="D23" s="5">
        <f>ROUND( VLOOKUP(Z23, NPC_Raw_Data!A:E, 5) * VLOOKUP(AA23, NPC_Scaling_Values!A:D, 4) * VLOOKUP(AB23,NPC_Scaling_Values!A:D, 4) * 1.07 ,0)</f>
        <v>2568</v>
      </c>
      <c r="E23" s="5">
        <f>ROUND( VLOOKUP(Z23, NPC_Raw_Data!A:L, 6) * VLOOKUP(AA23, NPC_Scaling_Values!A:N, 5)* VLOOKUP(AB23, NPC_Scaling_Values!A:N, 5) * 1.07 ,0)</f>
        <v>303</v>
      </c>
      <c r="F23" s="5">
        <f>ROUND( VLOOKUP(Z23, NPC_Raw_Data!A:L, 7) * VLOOKUP(AA23, NPC_Scaling_Values!A:N, 6) * VLOOKUP(AB23,NPC_Scaling_Values!A:N, 6) * 1.07 ,0)</f>
        <v>198</v>
      </c>
      <c r="G23" s="5">
        <f>ROUND( VLOOKUP(Z23, NPC_Raw_Data!A:L, 8) * VLOOKUP(AA23, NPC_Scaling_Values!A:N, 7) * VLOOKUP(AB23, NPC_Scaling_Values!A:N, 7) * 1.07 ,0)</f>
        <v>257</v>
      </c>
      <c r="H23" s="5">
        <f>ROUND( VLOOKUP(Z23, NPC_Raw_Data!A:L, 9) * VLOOKUP(AA23, NPC_Scaling_Values!A:N, 8)* VLOOKUP(AB23, NPC_Scaling_Values!A:N, 8) * 1.07 ,0)</f>
        <v>198</v>
      </c>
      <c r="I23" s="5">
        <v>0.0</v>
      </c>
      <c r="J23" s="5">
        <v>0.0</v>
      </c>
      <c r="K23" s="5">
        <v>0.0</v>
      </c>
      <c r="L23" s="5">
        <f>ROUND( VLOOKUP(Z23, NPC_Raw_Data!A:O, 13),0)</f>
        <v>110</v>
      </c>
      <c r="M23" s="5">
        <f>ROUND( VLOOKUP(Z23, NPC_Raw_Data!A:O, 14),0)</f>
        <v>110</v>
      </c>
      <c r="N23" s="5">
        <f>ROUND( VLOOKUP(Z23, NPC_Raw_Data!A:O, 15),0)</f>
        <v>110</v>
      </c>
      <c r="O23" s="5">
        <f>ROUND( VLOOKUP(Z23, NPC_Raw_Data!A:Q, 16) * VLOOKUP(AA23, NPC_Scaling_Values!A:N, 14)* VLOOKUP(AB23, NPC_Scaling_Values!A:N, 14) * 1.07 ,0)</f>
        <v>240</v>
      </c>
      <c r="P23" s="2">
        <f>ROUND( VLOOKUP(Z23, NPC_Raw_Data!A:Q, 17) * VLOOKUP(AA23, NPC_Scaling_Values!A:N, 14) * VLOOKUP(AB23, NPC_Scaling_Values!A:N, 14)* 1.07 ,0)</f>
        <v>96</v>
      </c>
      <c r="Q23">
        <f> VLOOKUP(AA23, NPC_Scaling_Values!A:N, 9) * VLOOKUP(AB23, NPC_Scaling_Values!A:N, 9) * 1.07</f>
        <v>3.49462</v>
      </c>
      <c r="R23" s="1">
        <v>1.0</v>
      </c>
      <c r="S23" s="1">
        <v>-1.0</v>
      </c>
      <c r="T23" s="7" t="b">
        <v>0</v>
      </c>
      <c r="U23" s="7" t="b">
        <v>0</v>
      </c>
      <c r="V23" s="7" t="b">
        <v>0</v>
      </c>
      <c r="Z23" s="1">
        <v>225002.0</v>
      </c>
      <c r="AA23" s="1">
        <v>7013.0</v>
      </c>
      <c r="AB23" s="1">
        <v>7413.0</v>
      </c>
      <c r="AC23" s="8">
        <v>0.0</v>
      </c>
    </row>
    <row r="24">
      <c r="A24" s="9" t="s">
        <v>230</v>
      </c>
      <c r="B24" s="1" t="s">
        <v>91</v>
      </c>
      <c r="C24" s="5">
        <f>ROUND( VLOOKUP(Z24, NPC_Raw_Data!A:D, 4)*VLOOKUP(AA24, NPC_Scaling_Values!A:C, 3)*VLOOKUP(AB24, NPC_Scaling_Values!A:C, 3) * 1.07 ,0)</f>
        <v>2113</v>
      </c>
      <c r="D24" s="5">
        <f>ROUND( VLOOKUP(Z24, NPC_Raw_Data!A:E, 5) * VLOOKUP(AA24, NPC_Scaling_Values!A:D, 4) * VLOOKUP(AB24,NPC_Scaling_Values!A:D, 4) * 1.07 ,0)</f>
        <v>2568</v>
      </c>
      <c r="E24" s="5">
        <f>ROUND( VLOOKUP(Z24, NPC_Raw_Data!A:L, 6) * VLOOKUP(AA24, NPC_Scaling_Values!A:N, 5)* VLOOKUP(AB24, NPC_Scaling_Values!A:N, 5) * 1.07 ,0)</f>
        <v>305</v>
      </c>
      <c r="F24" s="5">
        <f>ROUND( VLOOKUP(Z24, NPC_Raw_Data!A:L, 7) * VLOOKUP(AA24, NPC_Scaling_Values!A:N, 6) * VLOOKUP(AB24,NPC_Scaling_Values!A:N, 6) * 1.07 ,0)</f>
        <v>199</v>
      </c>
      <c r="G24" s="5">
        <f>ROUND( VLOOKUP(Z24, NPC_Raw_Data!A:L, 8) * VLOOKUP(AA24, NPC_Scaling_Values!A:N, 7) * VLOOKUP(AB24, NPC_Scaling_Values!A:N, 7) * 1.07 ,0)</f>
        <v>258</v>
      </c>
      <c r="H24" s="5">
        <f>ROUND( VLOOKUP(Z24, NPC_Raw_Data!A:L, 9) * VLOOKUP(AA24, NPC_Scaling_Values!A:N, 8)* VLOOKUP(AB24, NPC_Scaling_Values!A:N, 8) * 1.07 ,0)</f>
        <v>199</v>
      </c>
      <c r="I24" s="5">
        <v>0.0</v>
      </c>
      <c r="J24" s="5">
        <v>0.0</v>
      </c>
      <c r="K24" s="5">
        <v>0.0</v>
      </c>
      <c r="L24" s="5">
        <f>ROUND( VLOOKUP(Z24, NPC_Raw_Data!A:O, 13),0)</f>
        <v>110</v>
      </c>
      <c r="M24" s="5">
        <f>ROUND( VLOOKUP(Z24, NPC_Raw_Data!A:O, 14),0)</f>
        <v>110</v>
      </c>
      <c r="N24" s="5">
        <f>ROUND( VLOOKUP(Z24, NPC_Raw_Data!A:O, 15),0)</f>
        <v>110</v>
      </c>
      <c r="O24" s="5">
        <f>ROUND( VLOOKUP(Z24, NPC_Raw_Data!A:Q, 16) * VLOOKUP(AA24, NPC_Scaling_Values!A:N, 14)* VLOOKUP(AB24, NPC_Scaling_Values!A:N, 14) * 1.07 ,0)</f>
        <v>258</v>
      </c>
      <c r="P24" s="2">
        <f>ROUND( VLOOKUP(Z24, NPC_Raw_Data!A:Q, 17) * VLOOKUP(AA24, NPC_Scaling_Values!A:N, 14) * VLOOKUP(AB24, NPC_Scaling_Values!A:N, 14)* 1.07 ,0)</f>
        <v>103</v>
      </c>
      <c r="Q24">
        <f> VLOOKUP(AA24, NPC_Scaling_Values!A:N, 9) * VLOOKUP(AB24, NPC_Scaling_Values!A:N, 9) * 1.07</f>
        <v>3.66475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225003.0</v>
      </c>
      <c r="AA24" s="1">
        <v>7015.0</v>
      </c>
      <c r="AB24" s="1">
        <v>7415.0</v>
      </c>
      <c r="AC24" s="8">
        <v>0.0</v>
      </c>
    </row>
    <row r="25">
      <c r="A25" s="9" t="s">
        <v>179</v>
      </c>
      <c r="B25" s="1" t="s">
        <v>39</v>
      </c>
      <c r="C25" s="5">
        <f>ROUND( VLOOKUP(Z25, NPC_Raw_Data!A:D, 4)*VLOOKUP(AA25, NPC_Scaling_Values!A:C, 3)*VLOOKUP(AB25, NPC_Scaling_Values!A:C, 3) * 1.07 ,0)</f>
        <v>786</v>
      </c>
      <c r="D25" s="5">
        <f>ROUND( VLOOKUP(Z25, NPC_Raw_Data!A:E, 5) * VLOOKUP(AA25, NPC_Scaling_Values!A:D, 4) * VLOOKUP(AB25,NPC_Scaling_Values!A:D, 4) * 1.07 ,0)</f>
        <v>1605</v>
      </c>
      <c r="E25" s="5">
        <f>ROUND( VLOOKUP(Z25, NPC_Raw_Data!A:L, 6) * VLOOKUP(AA25, NPC_Scaling_Values!A:N, 5)* VLOOKUP(AB25, NPC_Scaling_Values!A:N, 5) * 1.07 ,0)</f>
        <v>266</v>
      </c>
      <c r="F25" s="5">
        <f>ROUND( VLOOKUP(Z25, NPC_Raw_Data!A:L, 7) * VLOOKUP(AA25, NPC_Scaling_Values!A:N, 6) * VLOOKUP(AB25,NPC_Scaling_Values!A:N, 6) * 1.07 ,0)</f>
        <v>255</v>
      </c>
      <c r="G25" s="5">
        <f>ROUND( VLOOKUP(Z25, NPC_Raw_Data!A:L, 8) * VLOOKUP(AA25, NPC_Scaling_Values!A:N, 7) * VLOOKUP(AB25, NPC_Scaling_Values!A:N, 7) * 1.07 ,0)</f>
        <v>197</v>
      </c>
      <c r="H25" s="5">
        <f>ROUND( VLOOKUP(Z25, NPC_Raw_Data!A:L, 9) * VLOOKUP(AA25, NPC_Scaling_Values!A:N, 8)* VLOOKUP(AB25, NPC_Scaling_Values!A:N, 8) * 1.07 ,0)</f>
        <v>602</v>
      </c>
      <c r="I25" s="5">
        <v>0.0</v>
      </c>
      <c r="J25" s="5">
        <v>0.0</v>
      </c>
      <c r="K25" s="5">
        <v>0.0</v>
      </c>
      <c r="L25" s="5">
        <f>ROUND( VLOOKUP(Z25, NPC_Raw_Data!A:O, 13),0)</f>
        <v>100</v>
      </c>
      <c r="M25" s="5">
        <f>ROUND( VLOOKUP(Z25, NPC_Raw_Data!A:O, 14),0)</f>
        <v>100</v>
      </c>
      <c r="N25" s="5">
        <f>ROUND( VLOOKUP(Z25, NPC_Raw_Data!A:O, 15),0)</f>
        <v>100</v>
      </c>
      <c r="O25" s="5">
        <f>ROUND( VLOOKUP(Z25, NPC_Raw_Data!A:Q, 16) * VLOOKUP(AA25, NPC_Scaling_Values!A:N, 14)* VLOOKUP(AB25, NPC_Scaling_Values!A:N, 14) * 1.07 ,0)</f>
        <v>219</v>
      </c>
      <c r="P25" s="2">
        <f>ROUND( VLOOKUP(Z25, NPC_Raw_Data!A:Q, 17) * VLOOKUP(AA25, NPC_Scaling_Values!A:N, 14) * VLOOKUP(AB25, NPC_Scaling_Values!A:N, 14)* 1.07 ,0)</f>
        <v>88</v>
      </c>
      <c r="Q25">
        <f> VLOOKUP(AA25, NPC_Scaling_Values!A:N, 9) * VLOOKUP(AB25, NPC_Scaling_Values!A:N, 9) * 1.07</f>
        <v>3.3384</v>
      </c>
      <c r="R25" s="1">
        <v>1.5</v>
      </c>
      <c r="S25" s="1">
        <v>-1.0</v>
      </c>
      <c r="T25" s="7" t="b">
        <v>0</v>
      </c>
      <c r="U25" s="7" t="b">
        <v>0</v>
      </c>
      <c r="V25" s="7" t="b">
        <v>0</v>
      </c>
      <c r="Z25" s="1">
        <v>226000.0</v>
      </c>
      <c r="AA25" s="1">
        <v>7010.0</v>
      </c>
      <c r="AB25" s="1">
        <v>7410.0</v>
      </c>
      <c r="AC25" s="8">
        <v>0.0</v>
      </c>
    </row>
    <row r="26">
      <c r="A26" s="2" t="s">
        <v>179</v>
      </c>
      <c r="B26" s="1" t="s">
        <v>77</v>
      </c>
      <c r="C26" s="5">
        <f>ROUND( VLOOKUP(Z26, NPC_Raw_Data!A:D, 4)*VLOOKUP(AA26, NPC_Scaling_Values!A:C, 3)*VLOOKUP(AB26, NPC_Scaling_Values!A:C, 3) * 1.07 ,0)</f>
        <v>796</v>
      </c>
      <c r="D26" s="5">
        <f>ROUND( VLOOKUP(Z26, NPC_Raw_Data!A:E, 5) * VLOOKUP(AA26, NPC_Scaling_Values!A:D, 4) * VLOOKUP(AB26,NPC_Scaling_Values!A:D, 4) * 1.07 ,0)</f>
        <v>1605</v>
      </c>
      <c r="E26" s="5">
        <f>ROUND( VLOOKUP(Z26, NPC_Raw_Data!A:L, 6) * VLOOKUP(AA26, NPC_Scaling_Values!A:N, 5)* VLOOKUP(AB26, NPC_Scaling_Values!A:N, 5) * 1.07 ,0)</f>
        <v>274</v>
      </c>
      <c r="F26" s="5">
        <f>ROUND( VLOOKUP(Z26, NPC_Raw_Data!A:L, 7) * VLOOKUP(AA26, NPC_Scaling_Values!A:N, 6) * VLOOKUP(AB26,NPC_Scaling_Values!A:N, 6) * 1.07 ,0)</f>
        <v>262</v>
      </c>
      <c r="G26" s="5">
        <f>ROUND( VLOOKUP(Z26, NPC_Raw_Data!A:L, 8) * VLOOKUP(AA26, NPC_Scaling_Values!A:N, 7) * VLOOKUP(AB26, NPC_Scaling_Values!A:N, 7) * 1.07 ,0)</f>
        <v>202</v>
      </c>
      <c r="H26" s="5">
        <f>ROUND( VLOOKUP(Z26, NPC_Raw_Data!A:L, 9) * VLOOKUP(AA26, NPC_Scaling_Values!A:N, 8)* VLOOKUP(AB26, NPC_Scaling_Values!A:N, 8) * 1.07 ,0)</f>
        <v>619</v>
      </c>
      <c r="I26" s="5">
        <v>0.0</v>
      </c>
      <c r="J26" s="5">
        <v>0.0</v>
      </c>
      <c r="K26" s="5">
        <v>0.0</v>
      </c>
      <c r="L26" s="5">
        <f>ROUND( VLOOKUP(Z26, NPC_Raw_Data!A:O, 13),0)</f>
        <v>100</v>
      </c>
      <c r="M26" s="5">
        <f>ROUND( VLOOKUP(Z26, NPC_Raw_Data!A:O, 14),0)</f>
        <v>100</v>
      </c>
      <c r="N26" s="5">
        <f>ROUND( VLOOKUP(Z26, NPC_Raw_Data!A:O, 15),0)</f>
        <v>100</v>
      </c>
      <c r="O26" s="5">
        <f>ROUND( VLOOKUP(Z26, NPC_Raw_Data!A:Q, 16) * VLOOKUP(AA26, NPC_Scaling_Values!A:N, 14)* VLOOKUP(AB26, NPC_Scaling_Values!A:N, 14) * 1.07 ,0)</f>
        <v>226</v>
      </c>
      <c r="P26" s="2">
        <f>ROUND( VLOOKUP(Z26, NPC_Raw_Data!A:Q, 17) * VLOOKUP(AA26, NPC_Scaling_Values!A:N, 14) * VLOOKUP(AB26, NPC_Scaling_Values!A:N, 14)* 1.07 ,0)</f>
        <v>91</v>
      </c>
      <c r="Q26">
        <f> VLOOKUP(AA26, NPC_Scaling_Values!A:N, 9) * VLOOKUP(AB26, NPC_Scaling_Values!A:N, 9) * 1.07</f>
        <v>3.39297</v>
      </c>
      <c r="R26" s="1">
        <v>1.5</v>
      </c>
      <c r="S26" s="1">
        <v>-1.0</v>
      </c>
      <c r="T26" s="7" t="b">
        <v>0</v>
      </c>
      <c r="U26" s="7" t="b">
        <v>0</v>
      </c>
      <c r="V26" s="7" t="b">
        <v>0</v>
      </c>
      <c r="Z26" s="1">
        <v>226001.0</v>
      </c>
      <c r="AA26" s="1">
        <v>7011.0</v>
      </c>
      <c r="AB26" s="1">
        <v>7411.0</v>
      </c>
      <c r="AC26" s="8">
        <v>0.0</v>
      </c>
    </row>
    <row r="27">
      <c r="A27" s="1" t="s">
        <v>113</v>
      </c>
      <c r="B27" s="1" t="s">
        <v>77</v>
      </c>
      <c r="C27" s="5">
        <f>ROUND( VLOOKUP(Z27, NPC_Raw_Data!A:D, 4)*VLOOKUP(AA27, NPC_Scaling_Values!A:C, 3)*VLOOKUP(AB27, NPC_Scaling_Values!A:C, 3) * 1.07 ,0)</f>
        <v>4297</v>
      </c>
      <c r="D27" s="5">
        <f>ROUND( VLOOKUP(Z27, NPC_Raw_Data!A:E, 5) * VLOOKUP(AA27, NPC_Scaling_Values!A:D, 4) * VLOOKUP(AB27,NPC_Scaling_Values!A:D, 4) * 1.07 ,0)</f>
        <v>3210</v>
      </c>
      <c r="E27" s="5">
        <f>ROUND( VLOOKUP(Z27, NPC_Raw_Data!A:L, 6) * VLOOKUP(AA27, NPC_Scaling_Values!A:N, 5)* VLOOKUP(AB27, NPC_Scaling_Values!A:N, 5) * 1.07 ,0)</f>
        <v>170</v>
      </c>
      <c r="F27" s="5">
        <f>ROUND( VLOOKUP(Z27, NPC_Raw_Data!A:L, 7) * VLOOKUP(AA27, NPC_Scaling_Values!A:N, 6) * VLOOKUP(AB27,NPC_Scaling_Values!A:N, 6) * 1.07 ,0)</f>
        <v>152</v>
      </c>
      <c r="G27" s="5">
        <f>ROUND( VLOOKUP(Z27, NPC_Raw_Data!A:L, 8) * VLOOKUP(AA27, NPC_Scaling_Values!A:N, 7) * VLOOKUP(AB27, NPC_Scaling_Values!A:N, 7) * 1.07 ,0)</f>
        <v>101</v>
      </c>
      <c r="H27" s="5">
        <f>ROUND( VLOOKUP(Z27, NPC_Raw_Data!A:L, 9) * VLOOKUP(AA27, NPC_Scaling_Values!A:N, 8)* VLOOKUP(AB27, NPC_Scaling_Values!A:N, 8) * 1.07 ,0)</f>
        <v>339</v>
      </c>
      <c r="I27" s="5">
        <v>-25.0</v>
      </c>
      <c r="J27" s="5">
        <v>25.0</v>
      </c>
      <c r="K27" s="5">
        <v>0.0</v>
      </c>
      <c r="L27" s="5">
        <f>ROUND( VLOOKUP(Z27, NPC_Raw_Data!A:O, 13),0)</f>
        <v>212</v>
      </c>
      <c r="M27" s="5">
        <f>ROUND( VLOOKUP(Z27, NPC_Raw_Data!A:O, 14),0)</f>
        <v>212</v>
      </c>
      <c r="N27" s="5">
        <f>ROUND( VLOOKUP(Z27, NPC_Raw_Data!A:O, 15),0)</f>
        <v>212</v>
      </c>
      <c r="O27" s="5">
        <f>ROUND( VLOOKUP(Z27, NPC_Raw_Data!A:Q, 16) * VLOOKUP(AA27, NPC_Scaling_Values!A:N, 14)* VLOOKUP(AB27, NPC_Scaling_Values!A:N, 14) * 1.07 ,0)</f>
        <v>226</v>
      </c>
      <c r="P27" s="2">
        <f>ROUND( VLOOKUP(Z27, NPC_Raw_Data!A:Q, 17) * VLOOKUP(AA27, NPC_Scaling_Values!A:N, 14) * VLOOKUP(AB27, NPC_Scaling_Values!A:N, 14)* 1.07 ,0)</f>
        <v>91</v>
      </c>
      <c r="Q27">
        <f> VLOOKUP(AA27, NPC_Scaling_Values!A:N, 9) * VLOOKUP(AB27, NPC_Scaling_Values!A:N, 9) * 1.07</f>
        <v>3.39297</v>
      </c>
      <c r="R27" s="1">
        <v>1.0</v>
      </c>
      <c r="S27" s="1">
        <v>-1.0</v>
      </c>
      <c r="T27" s="7" t="b">
        <v>0</v>
      </c>
      <c r="U27" s="7" t="b">
        <v>0</v>
      </c>
      <c r="V27" s="7" t="b">
        <v>0</v>
      </c>
      <c r="Z27" s="1">
        <v>227000.0</v>
      </c>
      <c r="AA27" s="1">
        <v>7011.0</v>
      </c>
      <c r="AB27" s="1">
        <v>7411.0</v>
      </c>
      <c r="AC27" s="10">
        <v>5151.0</v>
      </c>
    </row>
    <row r="28">
      <c r="A28" s="9" t="s">
        <v>113</v>
      </c>
      <c r="B28" s="1" t="s">
        <v>37</v>
      </c>
      <c r="C28" s="5">
        <f>ROUND( VLOOKUP(Z28, NPC_Raw_Data!A:D, 4)*VLOOKUP(AA28, NPC_Scaling_Values!A:C, 3)*VLOOKUP(AB28, NPC_Scaling_Values!A:C, 3) * 1.07 ,0)</f>
        <v>4359</v>
      </c>
      <c r="D28" s="5">
        <f>ROUND( VLOOKUP(Z28, NPC_Raw_Data!A:E, 5) * VLOOKUP(AA28, NPC_Scaling_Values!A:D, 4) * VLOOKUP(AB28,NPC_Scaling_Values!A:D, 4) * 1.07 ,0)</f>
        <v>2140</v>
      </c>
      <c r="E28" s="5">
        <f>ROUND( VLOOKUP(Z28, NPC_Raw_Data!A:L, 6) * VLOOKUP(AA28, NPC_Scaling_Values!A:N, 5)* VLOOKUP(AB28, NPC_Scaling_Values!A:N, 5) * 1.07 ,0)</f>
        <v>173</v>
      </c>
      <c r="F28" s="5">
        <f>ROUND( VLOOKUP(Z28, NPC_Raw_Data!A:L, 7) * VLOOKUP(AA28, NPC_Scaling_Values!A:N, 6) * VLOOKUP(AB28,NPC_Scaling_Values!A:N, 6) * 1.07 ,0)</f>
        <v>155</v>
      </c>
      <c r="G28" s="5">
        <f>ROUND( VLOOKUP(Z28, NPC_Raw_Data!A:L, 8) * VLOOKUP(AA28, NPC_Scaling_Values!A:N, 7) * VLOOKUP(AB28, NPC_Scaling_Values!A:N, 7) * 1.07 ,0)</f>
        <v>103</v>
      </c>
      <c r="H28" s="5">
        <f>ROUND( VLOOKUP(Z28, NPC_Raw_Data!A:L, 9) * VLOOKUP(AA28, NPC_Scaling_Values!A:N, 8)* VLOOKUP(AB28, NPC_Scaling_Values!A:N, 8) * 1.07 ,0)</f>
        <v>346</v>
      </c>
      <c r="I28" s="5">
        <v>-25.0</v>
      </c>
      <c r="J28" s="5">
        <v>25.0</v>
      </c>
      <c r="K28" s="5">
        <v>0.0</v>
      </c>
      <c r="L28" s="5">
        <f>ROUND( VLOOKUP(Z28, NPC_Raw_Data!A:O, 13),0)</f>
        <v>212</v>
      </c>
      <c r="M28" s="5">
        <f>ROUND( VLOOKUP(Z28, NPC_Raw_Data!A:O, 14),0)</f>
        <v>212</v>
      </c>
      <c r="N28" s="5">
        <f>ROUND( VLOOKUP(Z28, NPC_Raw_Data!A:O, 15),0)</f>
        <v>212</v>
      </c>
      <c r="O28" s="5">
        <f>ROUND( VLOOKUP(Z28, NPC_Raw_Data!A:Q, 16) * VLOOKUP(AA28, NPC_Scaling_Values!A:N, 14)* VLOOKUP(AB28, NPC_Scaling_Values!A:N, 14) * 1.07 ,0)</f>
        <v>233</v>
      </c>
      <c r="P28" s="2">
        <f>ROUND( VLOOKUP(Z28, NPC_Raw_Data!A:Q, 17) * VLOOKUP(AA28, NPC_Scaling_Values!A:N, 14) * VLOOKUP(AB28, NPC_Scaling_Values!A:N, 14)* 1.07 ,0)</f>
        <v>93</v>
      </c>
      <c r="Q28">
        <f> VLOOKUP(AA28, NPC_Scaling_Values!A:N, 9) * VLOOKUP(AB28, NPC_Scaling_Values!A:N, 9) * 1.07</f>
        <v>3.43684</v>
      </c>
      <c r="R28" s="1">
        <v>1.0</v>
      </c>
      <c r="S28" s="1">
        <v>-1.0</v>
      </c>
      <c r="T28" s="7" t="b">
        <v>0</v>
      </c>
      <c r="U28" s="7" t="b">
        <v>0</v>
      </c>
      <c r="V28" s="7" t="b">
        <v>0</v>
      </c>
      <c r="Z28" s="1">
        <v>227001.0</v>
      </c>
      <c r="AA28" s="1">
        <v>7012.0</v>
      </c>
      <c r="AB28" s="1">
        <v>7412.0</v>
      </c>
      <c r="AC28" s="10">
        <v>5151.0</v>
      </c>
    </row>
    <row r="29">
      <c r="A29" s="1" t="s">
        <v>114</v>
      </c>
      <c r="B29" s="1" t="s">
        <v>77</v>
      </c>
      <c r="C29" s="5">
        <f>ROUND( VLOOKUP(Z29, NPC_Raw_Data!A:D, 4)*VLOOKUP(AA29, NPC_Scaling_Values!A:C, 3)*VLOOKUP(AB29, NPC_Scaling_Values!A:C, 3) * 1.07 ,0)</f>
        <v>4297</v>
      </c>
      <c r="D29" s="5">
        <f>ROUND( VLOOKUP(Z29, NPC_Raw_Data!A:E, 5) * VLOOKUP(AA29, NPC_Scaling_Values!A:D, 4) * VLOOKUP(AB29,NPC_Scaling_Values!A:D, 4) * 1.07 ,0)</f>
        <v>3210</v>
      </c>
      <c r="E29" s="5">
        <f>ROUND( VLOOKUP(Z29, NPC_Raw_Data!A:L, 6) * VLOOKUP(AA29, NPC_Scaling_Values!A:N, 5)* VLOOKUP(AB29, NPC_Scaling_Values!A:N, 5) * 1.07 ,0)</f>
        <v>170</v>
      </c>
      <c r="F29" s="5">
        <f>ROUND( VLOOKUP(Z29, NPC_Raw_Data!A:L, 7) * VLOOKUP(AA29, NPC_Scaling_Values!A:N, 6) * VLOOKUP(AB29,NPC_Scaling_Values!A:N, 6) * 1.07 ,0)</f>
        <v>152</v>
      </c>
      <c r="G29" s="5">
        <f>ROUND( VLOOKUP(Z29, NPC_Raw_Data!A:L, 8) * VLOOKUP(AA29, NPC_Scaling_Values!A:N, 7) * VLOOKUP(AB29, NPC_Scaling_Values!A:N, 7) * 1.07 ,0)</f>
        <v>101</v>
      </c>
      <c r="H29" s="5">
        <f>ROUND( VLOOKUP(Z29, NPC_Raw_Data!A:L, 9) * VLOOKUP(AA29, NPC_Scaling_Values!A:N, 8)* VLOOKUP(AB29, NPC_Scaling_Values!A:N, 8) * 1.07 ,0)</f>
        <v>339</v>
      </c>
      <c r="I29" s="5">
        <v>-25.0</v>
      </c>
      <c r="J29" s="5">
        <v>25.0</v>
      </c>
      <c r="K29" s="5">
        <v>0.0</v>
      </c>
      <c r="L29" s="5">
        <f>ROUND( VLOOKUP(Z29, NPC_Raw_Data!A:O, 13),0)</f>
        <v>212</v>
      </c>
      <c r="M29" s="5">
        <f>ROUND( VLOOKUP(Z29, NPC_Raw_Data!A:O, 14),0)</f>
        <v>212</v>
      </c>
      <c r="N29" s="5">
        <f>ROUND( VLOOKUP(Z29, NPC_Raw_Data!A:O, 15),0)</f>
        <v>212</v>
      </c>
      <c r="O29" s="5">
        <f>ROUND( VLOOKUP(Z29, NPC_Raw_Data!A:Q, 16) * VLOOKUP(AA29, NPC_Scaling_Values!A:N, 14)* VLOOKUP(AB29, NPC_Scaling_Values!A:N, 14) * 1.07 ,0)</f>
        <v>226</v>
      </c>
      <c r="P29" s="2">
        <f>ROUND( VLOOKUP(Z29, NPC_Raw_Data!A:Q, 17) * VLOOKUP(AA29, NPC_Scaling_Values!A:N, 14) * VLOOKUP(AB29, NPC_Scaling_Values!A:N, 14)* 1.07 ,0)</f>
        <v>91</v>
      </c>
      <c r="Q29">
        <f> VLOOKUP(AA29, NPC_Scaling_Values!A:N, 9) * VLOOKUP(AB29, NPC_Scaling_Values!A:N, 9) * 1.07</f>
        <v>3.39297</v>
      </c>
      <c r="R29" s="1">
        <v>1.0</v>
      </c>
      <c r="S29" s="1">
        <v>-1.0</v>
      </c>
      <c r="T29" s="7" t="b">
        <v>0</v>
      </c>
      <c r="U29" s="7" t="b">
        <v>0</v>
      </c>
      <c r="V29" s="7" t="b">
        <v>0</v>
      </c>
      <c r="Z29" s="1">
        <v>227002.0</v>
      </c>
      <c r="AA29" s="1">
        <v>7011.0</v>
      </c>
      <c r="AB29" s="1">
        <v>7411.0</v>
      </c>
      <c r="AC29" s="10">
        <v>5151.0</v>
      </c>
    </row>
    <row r="30">
      <c r="A30" s="2" t="s">
        <v>76</v>
      </c>
      <c r="B30" s="1" t="s">
        <v>77</v>
      </c>
      <c r="C30" s="5">
        <f>ROUND( VLOOKUP(Z30, NPC_Raw_Data!A:D, 4)*VLOOKUP(AA30, NPC_Scaling_Values!A:C, 3)*VLOOKUP(AB30, NPC_Scaling_Values!A:C, 3) * 1.07 ,0)</f>
        <v>1146</v>
      </c>
      <c r="D30" s="5">
        <f>ROUND( VLOOKUP(Z30, NPC_Raw_Data!A:E, 5) * VLOOKUP(AA30, NPC_Scaling_Values!A:D, 4) * VLOOKUP(AB30,NPC_Scaling_Values!A:D, 4) * 1.07 ,0)</f>
        <v>161</v>
      </c>
      <c r="E30" s="5">
        <f>ROUND( VLOOKUP(Z30, NPC_Raw_Data!A:L, 6) * VLOOKUP(AA30, NPC_Scaling_Values!A:N, 5)* VLOOKUP(AB30, NPC_Scaling_Values!A:N, 5) * 1.07 ,0)</f>
        <v>128</v>
      </c>
      <c r="F30" s="5">
        <f>ROUND( VLOOKUP(Z30, NPC_Raw_Data!A:L, 7) * VLOOKUP(AA30, NPC_Scaling_Values!A:N, 6) * VLOOKUP(AB30,NPC_Scaling_Values!A:N, 6) * 1.07 ,0)</f>
        <v>116</v>
      </c>
      <c r="G30" s="5">
        <f>ROUND( VLOOKUP(Z30, NPC_Raw_Data!A:L, 8) * VLOOKUP(AA30, NPC_Scaling_Values!A:N, 7) * VLOOKUP(AB30, NPC_Scaling_Values!A:N, 7) * 1.07 ,0)</f>
        <v>77</v>
      </c>
      <c r="H30" s="5">
        <f>ROUND( VLOOKUP(Z30, NPC_Raw_Data!A:L, 9) * VLOOKUP(AA30, NPC_Scaling_Values!A:N, 8)* VLOOKUP(AB30, NPC_Scaling_Values!A:N, 8) * 1.07 ,0)</f>
        <v>256</v>
      </c>
      <c r="I30" s="5">
        <v>-25.0</v>
      </c>
      <c r="J30" s="5">
        <v>25.0</v>
      </c>
      <c r="K30" s="5">
        <v>0.0</v>
      </c>
      <c r="L30" s="5">
        <f>ROUND( VLOOKUP(Z30, NPC_Raw_Data!A:O, 13),0)</f>
        <v>173</v>
      </c>
      <c r="M30" s="5">
        <f>ROUND( VLOOKUP(Z30, NPC_Raw_Data!A:O, 14),0)</f>
        <v>173</v>
      </c>
      <c r="N30" s="5">
        <f>ROUND( VLOOKUP(Z30, NPC_Raw_Data!A:O, 15),0)</f>
        <v>173</v>
      </c>
      <c r="O30" s="5">
        <f>ROUND( VLOOKUP(Z30, NPC_Raw_Data!A:Q, 16) * VLOOKUP(AA30, NPC_Scaling_Values!A:N, 14)* VLOOKUP(AB30, NPC_Scaling_Values!A:N, 14) * 1.07 ,0)</f>
        <v>226</v>
      </c>
      <c r="P30" s="2">
        <f>ROUND( VLOOKUP(Z30, NPC_Raw_Data!A:Q, 17) * VLOOKUP(AA30, NPC_Scaling_Values!A:N, 14) * VLOOKUP(AB30, NPC_Scaling_Values!A:N, 14)* 1.07 ,0)</f>
        <v>91</v>
      </c>
      <c r="Q30">
        <f> VLOOKUP(AA30, NPC_Scaling_Values!A:N, 9) * VLOOKUP(AB30, NPC_Scaling_Values!A:N, 9) * 1.07</f>
        <v>3.39297</v>
      </c>
      <c r="R30" s="1">
        <v>1.0</v>
      </c>
      <c r="S30" s="1">
        <v>-1.0</v>
      </c>
      <c r="T30" s="7" t="b">
        <v>0</v>
      </c>
      <c r="U30" s="7" t="b">
        <v>0</v>
      </c>
      <c r="V30" s="7" t="b">
        <v>0</v>
      </c>
      <c r="Z30" s="1">
        <v>228000.0</v>
      </c>
      <c r="AA30" s="1">
        <v>7011.0</v>
      </c>
      <c r="AB30" s="1">
        <v>7411.0</v>
      </c>
      <c r="AC30" s="8">
        <v>0.0</v>
      </c>
    </row>
    <row r="31">
      <c r="A31" s="9" t="s">
        <v>76</v>
      </c>
      <c r="B31" s="1" t="s">
        <v>37</v>
      </c>
      <c r="C31" s="5">
        <f>ROUND( VLOOKUP(Z31, NPC_Raw_Data!A:D, 4)*VLOOKUP(AA31, NPC_Scaling_Values!A:C, 3)*VLOOKUP(AB31, NPC_Scaling_Values!A:C, 3) * 1.07 ,0)</f>
        <v>1162</v>
      </c>
      <c r="D31" s="5">
        <f>ROUND( VLOOKUP(Z31, NPC_Raw_Data!A:E, 5) * VLOOKUP(AA31, NPC_Scaling_Values!A:D, 4) * VLOOKUP(AB31,NPC_Scaling_Values!A:D, 4) * 1.07 ,0)</f>
        <v>107</v>
      </c>
      <c r="E31" s="5">
        <f>ROUND( VLOOKUP(Z31, NPC_Raw_Data!A:L, 6) * VLOOKUP(AA31, NPC_Scaling_Values!A:N, 5)* VLOOKUP(AB31, NPC_Scaling_Values!A:N, 5) * 1.07 ,0)</f>
        <v>131</v>
      </c>
      <c r="F31" s="5">
        <f>ROUND( VLOOKUP(Z31, NPC_Raw_Data!A:L, 7) * VLOOKUP(AA31, NPC_Scaling_Values!A:N, 6) * VLOOKUP(AB31,NPC_Scaling_Values!A:N, 6) * 1.07 ,0)</f>
        <v>118</v>
      </c>
      <c r="G31" s="5">
        <f>ROUND( VLOOKUP(Z31, NPC_Raw_Data!A:L, 8) * VLOOKUP(AA31, NPC_Scaling_Values!A:N, 7) * VLOOKUP(AB31, NPC_Scaling_Values!A:N, 7) * 1.07 ,0)</f>
        <v>79</v>
      </c>
      <c r="H31" s="5">
        <f>ROUND( VLOOKUP(Z31, NPC_Raw_Data!A:L, 9) * VLOOKUP(AA31, NPC_Scaling_Values!A:N, 8)* VLOOKUP(AB31, NPC_Scaling_Values!A:N, 8) * 1.07 ,0)</f>
        <v>261</v>
      </c>
      <c r="I31" s="5">
        <v>-25.0</v>
      </c>
      <c r="J31" s="5">
        <v>25.0</v>
      </c>
      <c r="K31" s="5">
        <v>0.0</v>
      </c>
      <c r="L31" s="5">
        <f>ROUND( VLOOKUP(Z31, NPC_Raw_Data!A:O, 13),0)</f>
        <v>173</v>
      </c>
      <c r="M31" s="5">
        <f>ROUND( VLOOKUP(Z31, NPC_Raw_Data!A:O, 14),0)</f>
        <v>173</v>
      </c>
      <c r="N31" s="5">
        <f>ROUND( VLOOKUP(Z31, NPC_Raw_Data!A:O, 15),0)</f>
        <v>173</v>
      </c>
      <c r="O31" s="5">
        <f>ROUND( VLOOKUP(Z31, NPC_Raw_Data!A:Q, 16) * VLOOKUP(AA31, NPC_Scaling_Values!A:N, 14)* VLOOKUP(AB31, NPC_Scaling_Values!A:N, 14) * 1.07 ,0)</f>
        <v>233</v>
      </c>
      <c r="P31" s="2">
        <f>ROUND( VLOOKUP(Z31, NPC_Raw_Data!A:Q, 17) * VLOOKUP(AA31, NPC_Scaling_Values!A:N, 14) * VLOOKUP(AB31, NPC_Scaling_Values!A:N, 14)* 1.07 ,0)</f>
        <v>93</v>
      </c>
      <c r="Q31">
        <f> VLOOKUP(AA31, NPC_Scaling_Values!A:N, 9) * VLOOKUP(AB31, NPC_Scaling_Values!A:N, 9) * 1.07</f>
        <v>3.43684</v>
      </c>
      <c r="R31" s="1">
        <v>1.0</v>
      </c>
      <c r="S31" s="1">
        <v>-1.0</v>
      </c>
      <c r="T31" s="7" t="b">
        <v>0</v>
      </c>
      <c r="U31" s="7" t="b">
        <v>0</v>
      </c>
      <c r="V31" s="7" t="b">
        <v>0</v>
      </c>
      <c r="Z31" s="1">
        <v>228001.0</v>
      </c>
      <c r="AA31" s="1">
        <v>7012.0</v>
      </c>
      <c r="AB31" s="1">
        <v>7412.0</v>
      </c>
      <c r="AC31" s="8">
        <v>0.0</v>
      </c>
    </row>
    <row r="32">
      <c r="A32" s="2" t="s">
        <v>78</v>
      </c>
      <c r="B32" s="1" t="s">
        <v>77</v>
      </c>
      <c r="C32" s="5">
        <f>ROUND( VLOOKUP(Z32, NPC_Raw_Data!A:D, 4)*VLOOKUP(AA32, NPC_Scaling_Values!A:C, 3)*VLOOKUP(AB32, NPC_Scaling_Values!A:C, 3) * 1.07 ,0)</f>
        <v>1146</v>
      </c>
      <c r="D32" s="5">
        <f>ROUND( VLOOKUP(Z32, NPC_Raw_Data!A:E, 5) * VLOOKUP(AA32, NPC_Scaling_Values!A:D, 4) * VLOOKUP(AB32,NPC_Scaling_Values!A:D, 4) * 1.07 ,0)</f>
        <v>161</v>
      </c>
      <c r="E32" s="5">
        <f>ROUND( VLOOKUP(Z32, NPC_Raw_Data!A:L, 6) * VLOOKUP(AA32, NPC_Scaling_Values!A:N, 5)* VLOOKUP(AB32, NPC_Scaling_Values!A:N, 5) * 1.07 ,0)</f>
        <v>128</v>
      </c>
      <c r="F32" s="5">
        <f>ROUND( VLOOKUP(Z32, NPC_Raw_Data!A:L, 7) * VLOOKUP(AA32, NPC_Scaling_Values!A:N, 6) * VLOOKUP(AB32,NPC_Scaling_Values!A:N, 6) * 1.07 ,0)</f>
        <v>116</v>
      </c>
      <c r="G32" s="5">
        <f>ROUND( VLOOKUP(Z32, NPC_Raw_Data!A:L, 8) * VLOOKUP(AA32, NPC_Scaling_Values!A:N, 7) * VLOOKUP(AB32, NPC_Scaling_Values!A:N, 7) * 1.07 ,0)</f>
        <v>77</v>
      </c>
      <c r="H32" s="5">
        <f>ROUND( VLOOKUP(Z32, NPC_Raw_Data!A:L, 9) * VLOOKUP(AA32, NPC_Scaling_Values!A:N, 8)* VLOOKUP(AB32, NPC_Scaling_Values!A:N, 8) * 1.07 ,0)</f>
        <v>256</v>
      </c>
      <c r="I32" s="5">
        <v>-25.0</v>
      </c>
      <c r="J32" s="5">
        <v>25.0</v>
      </c>
      <c r="K32" s="5">
        <v>0.0</v>
      </c>
      <c r="L32" s="5">
        <f>ROUND( VLOOKUP(Z32, NPC_Raw_Data!A:O, 13),0)</f>
        <v>173</v>
      </c>
      <c r="M32" s="5">
        <f>ROUND( VLOOKUP(Z32, NPC_Raw_Data!A:O, 14),0)</f>
        <v>173</v>
      </c>
      <c r="N32" s="5">
        <f>ROUND( VLOOKUP(Z32, NPC_Raw_Data!A:O, 15),0)</f>
        <v>173</v>
      </c>
      <c r="O32" s="5">
        <f>ROUND( VLOOKUP(Z32, NPC_Raw_Data!A:Q, 16) * VLOOKUP(AA32, NPC_Scaling_Values!A:N, 14)* VLOOKUP(AB32, NPC_Scaling_Values!A:N, 14) * 1.07 ,0)</f>
        <v>226</v>
      </c>
      <c r="P32" s="2">
        <f>ROUND( VLOOKUP(Z32, NPC_Raw_Data!A:Q, 17) * VLOOKUP(AA32, NPC_Scaling_Values!A:N, 14) * VLOOKUP(AB32, NPC_Scaling_Values!A:N, 14)* 1.07 ,0)</f>
        <v>91</v>
      </c>
      <c r="Q32">
        <f> VLOOKUP(AA32, NPC_Scaling_Values!A:N, 9) * VLOOKUP(AB32, NPC_Scaling_Values!A:N, 9) * 1.07</f>
        <v>3.39297</v>
      </c>
      <c r="R32" s="1">
        <v>1.0</v>
      </c>
      <c r="S32" s="1">
        <v>-1.0</v>
      </c>
      <c r="T32" s="7" t="b">
        <v>0</v>
      </c>
      <c r="U32" s="7" t="b">
        <v>0</v>
      </c>
      <c r="V32" s="7" t="b">
        <v>0</v>
      </c>
      <c r="Z32" s="1">
        <v>228002.0</v>
      </c>
      <c r="AA32" s="1">
        <v>7011.0</v>
      </c>
      <c r="AB32" s="1">
        <v>7411.0</v>
      </c>
      <c r="AC32" s="10">
        <v>7100.0</v>
      </c>
    </row>
    <row r="33">
      <c r="A33" s="9" t="s">
        <v>168</v>
      </c>
      <c r="B33" s="1" t="s">
        <v>48</v>
      </c>
      <c r="C33" s="5">
        <f>ROUND( VLOOKUP(Z33, NPC_Raw_Data!A:D, 4)*VLOOKUP(AA33, NPC_Scaling_Values!A:C, 3)*VLOOKUP(AB33, NPC_Scaling_Values!A:C, 3) * 1.07 ,0)</f>
        <v>4634</v>
      </c>
      <c r="D33" s="5">
        <f>ROUND( VLOOKUP(Z33, NPC_Raw_Data!A:E, 5) * VLOOKUP(AA33, NPC_Scaling_Values!A:D, 4) * VLOOKUP(AB33,NPC_Scaling_Values!A:D, 4) * 1.07 ,0)</f>
        <v>8560</v>
      </c>
      <c r="E33" s="5">
        <f>ROUND( VLOOKUP(Z33, NPC_Raw_Data!A:L, 6) * VLOOKUP(AA33, NPC_Scaling_Values!A:N, 5)* VLOOKUP(AB33, NPC_Scaling_Values!A:N, 5) * 1.07 ,0)</f>
        <v>474</v>
      </c>
      <c r="F33" s="5">
        <f>ROUND( VLOOKUP(Z33, NPC_Raw_Data!A:L, 7) * VLOOKUP(AA33, NPC_Scaling_Values!A:N, 6) * VLOOKUP(AB33,NPC_Scaling_Values!A:N, 6) * 1.07 ,0)</f>
        <v>339</v>
      </c>
      <c r="G33" s="5">
        <f>ROUND( VLOOKUP(Z33, NPC_Raw_Data!A:L, 8) * VLOOKUP(AA33, NPC_Scaling_Values!A:N, 7) * VLOOKUP(AB33, NPC_Scaling_Values!A:N, 7) * 1.07 ,0)</f>
        <v>339</v>
      </c>
      <c r="H33" s="5">
        <f>ROUND( VLOOKUP(Z33, NPC_Raw_Data!A:L, 9) * VLOOKUP(AA33, NPC_Scaling_Values!A:N, 8)* VLOOKUP(AB33, NPC_Scaling_Values!A:N, 8) * 1.07 ,0)</f>
        <v>299</v>
      </c>
      <c r="I33" s="5">
        <v>0.0</v>
      </c>
      <c r="J33" s="5">
        <v>0.0</v>
      </c>
      <c r="K33" s="5">
        <v>0.0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 * 1.07 ,0)</f>
        <v>214</v>
      </c>
      <c r="P33" s="2">
        <f>ROUND( VLOOKUP(Z33, NPC_Raw_Data!A:Q, 17) * VLOOKUP(AA33, NPC_Scaling_Values!A:N, 14) * VLOOKUP(AB33, NPC_Scaling_Values!A:N, 14)* 1.07 ,0)</f>
        <v>86</v>
      </c>
      <c r="Q33">
        <f> VLOOKUP(AA33, NPC_Scaling_Values!A:N, 9) * VLOOKUP(AB33, NPC_Scaling_Values!A:N, 9) * 1.07</f>
        <v>3.2742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230000.0</v>
      </c>
      <c r="AA33" s="1">
        <v>7007.0</v>
      </c>
      <c r="AB33" s="1">
        <v>7407.0</v>
      </c>
      <c r="AC33" s="8">
        <v>0.0</v>
      </c>
    </row>
    <row r="34">
      <c r="A34" s="9" t="s">
        <v>168</v>
      </c>
      <c r="B34" s="1" t="s">
        <v>27</v>
      </c>
      <c r="C34" s="5">
        <f>ROUND( VLOOKUP(Z34, NPC_Raw_Data!A:D, 4)*VLOOKUP(AA34, NPC_Scaling_Values!A:C, 3)*VLOOKUP(AB34, NPC_Scaling_Values!A:C, 3) * 1.07 ,0)</f>
        <v>4029</v>
      </c>
      <c r="D34" s="5">
        <f>ROUND( VLOOKUP(Z34, NPC_Raw_Data!A:E, 5) * VLOOKUP(AA34, NPC_Scaling_Values!A:D, 4) * VLOOKUP(AB34,NPC_Scaling_Values!A:D, 4) * 1.07 ,0)</f>
        <v>10700</v>
      </c>
      <c r="E34" s="5">
        <f>ROUND( VLOOKUP(Z34, NPC_Raw_Data!A:L, 6) * VLOOKUP(AA34, NPC_Scaling_Values!A:N, 5)* VLOOKUP(AB34, NPC_Scaling_Values!A:N, 5) * 1.07 ,0)</f>
        <v>361</v>
      </c>
      <c r="F34" s="5">
        <f>ROUND( VLOOKUP(Z34, NPC_Raw_Data!A:L, 7) * VLOOKUP(AA34, NPC_Scaling_Values!A:N, 6) * VLOOKUP(AB34,NPC_Scaling_Values!A:N, 6) * 1.07 ,0)</f>
        <v>258</v>
      </c>
      <c r="G34" s="5">
        <f>ROUND( VLOOKUP(Z34, NPC_Raw_Data!A:L, 8) * VLOOKUP(AA34, NPC_Scaling_Values!A:N, 7) * VLOOKUP(AB34, NPC_Scaling_Values!A:N, 7) * 1.07 ,0)</f>
        <v>258</v>
      </c>
      <c r="H34" s="5">
        <f>ROUND( VLOOKUP(Z34, NPC_Raw_Data!A:L, 9) * VLOOKUP(AA34, NPC_Scaling_Values!A:N, 8)* VLOOKUP(AB34, NPC_Scaling_Values!A:N, 8) * 1.07 ,0)</f>
        <v>228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 * 1.07 ,0)</f>
        <v>215</v>
      </c>
      <c r="P34" s="2">
        <f>ROUND( VLOOKUP(Z34, NPC_Raw_Data!A:Q, 17) * VLOOKUP(AA34, NPC_Scaling_Values!A:N, 14) * VLOOKUP(AB34, NPC_Scaling_Values!A:N, 14)* 1.07 ,0)</f>
        <v>86</v>
      </c>
      <c r="Q34">
        <f> VLOOKUP(AA34, NPC_Scaling_Values!A:N, 9) * VLOOKUP(AB34, NPC_Scaling_Values!A:N, 9) * 1.07</f>
        <v>2.982625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230001.0</v>
      </c>
      <c r="AA34" s="1">
        <v>7003.0</v>
      </c>
      <c r="AB34" s="1">
        <v>7403.0</v>
      </c>
      <c r="AC34" s="8">
        <v>0.0</v>
      </c>
    </row>
    <row r="35">
      <c r="A35" s="9" t="s">
        <v>168</v>
      </c>
      <c r="B35" s="1" t="s">
        <v>166</v>
      </c>
      <c r="C35" s="5">
        <f>ROUND( VLOOKUP(Z35, NPC_Raw_Data!A:D, 4)*VLOOKUP(AA35, NPC_Scaling_Values!A:C, 3)*VLOOKUP(AB35, NPC_Scaling_Values!A:C, 3) * 1.07 ,0)</f>
        <v>4915</v>
      </c>
      <c r="D35" s="5">
        <f>ROUND( VLOOKUP(Z35, NPC_Raw_Data!A:E, 5) * VLOOKUP(AA35, NPC_Scaling_Values!A:D, 4) * VLOOKUP(AB35,NPC_Scaling_Values!A:D, 4) * 1.07 ,0)</f>
        <v>9630</v>
      </c>
      <c r="E35" s="5">
        <f>ROUND( VLOOKUP(Z35, NPC_Raw_Data!A:L, 6) * VLOOKUP(AA35, NPC_Scaling_Values!A:N, 5)* VLOOKUP(AB35, NPC_Scaling_Values!A:N, 5) * 1.07 ,0)</f>
        <v>482</v>
      </c>
      <c r="F35" s="5">
        <f>ROUND( VLOOKUP(Z35, NPC_Raw_Data!A:L, 7) * VLOOKUP(AA35, NPC_Scaling_Values!A:N, 6) * VLOOKUP(AB35,NPC_Scaling_Values!A:N, 6) * 1.07 ,0)</f>
        <v>344</v>
      </c>
      <c r="G35" s="5">
        <f>ROUND( VLOOKUP(Z35, NPC_Raw_Data!A:L, 8) * VLOOKUP(AA35, NPC_Scaling_Values!A:N, 7) * VLOOKUP(AB35, NPC_Scaling_Values!A:N, 7) * 1.07 ,0)</f>
        <v>344</v>
      </c>
      <c r="H35" s="5">
        <f>ROUND( VLOOKUP(Z35, NPC_Raw_Data!A:L, 9) * VLOOKUP(AA35, NPC_Scaling_Values!A:N, 8)* VLOOKUP(AB35, NPC_Scaling_Values!A:N, 8) * 1.07 ,0)</f>
        <v>304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 * 1.07 ,0)</f>
        <v>217</v>
      </c>
      <c r="P35" s="2">
        <f>ROUND( VLOOKUP(Z35, NPC_Raw_Data!A:Q, 17) * VLOOKUP(AA35, NPC_Scaling_Values!A:N, 14) * VLOOKUP(AB35, NPC_Scaling_Values!A:N, 14)* 1.07 ,0)</f>
        <v>87</v>
      </c>
      <c r="Q35">
        <f> VLOOKUP(AA35, NPC_Scaling_Values!A:N, 9) * VLOOKUP(AB35, NPC_Scaling_Values!A:N, 9) * 1.07</f>
        <v>3.29346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230002.0</v>
      </c>
      <c r="AA35" s="1">
        <v>7009.0</v>
      </c>
      <c r="AB35" s="1">
        <v>7409.0</v>
      </c>
      <c r="AC35" s="8">
        <v>0.0</v>
      </c>
    </row>
    <row r="36">
      <c r="A36" s="9" t="s">
        <v>168</v>
      </c>
      <c r="B36" s="1" t="s">
        <v>166</v>
      </c>
      <c r="C36" s="5">
        <f>ROUND( VLOOKUP(Z36, NPC_Raw_Data!A:D, 4)*VLOOKUP(AA36, NPC_Scaling_Values!A:C, 3)*VLOOKUP(AB36, NPC_Scaling_Values!A:C, 3) * 1.07 ,0)</f>
        <v>4915</v>
      </c>
      <c r="D36" s="5">
        <f>ROUND( VLOOKUP(Z36, NPC_Raw_Data!A:E, 5) * VLOOKUP(AA36, NPC_Scaling_Values!A:D, 4) * VLOOKUP(AB36,NPC_Scaling_Values!A:D, 4) * 1.07 ,0)</f>
        <v>9630</v>
      </c>
      <c r="E36" s="5">
        <f>ROUND( VLOOKUP(Z36, NPC_Raw_Data!A:L, 6) * VLOOKUP(AA36, NPC_Scaling_Values!A:N, 5)* VLOOKUP(AB36, NPC_Scaling_Values!A:N, 5) * 1.07 ,0)</f>
        <v>482</v>
      </c>
      <c r="F36" s="5">
        <f>ROUND( VLOOKUP(Z36, NPC_Raw_Data!A:L, 7) * VLOOKUP(AA36, NPC_Scaling_Values!A:N, 6) * VLOOKUP(AB36,NPC_Scaling_Values!A:N, 6) * 1.07 ,0)</f>
        <v>344</v>
      </c>
      <c r="G36" s="5">
        <f>ROUND( VLOOKUP(Z36, NPC_Raw_Data!A:L, 8) * VLOOKUP(AA36, NPC_Scaling_Values!A:N, 7) * VLOOKUP(AB36, NPC_Scaling_Values!A:N, 7) * 1.07 ,0)</f>
        <v>344</v>
      </c>
      <c r="H36" s="5">
        <f>ROUND( VLOOKUP(Z36, NPC_Raw_Data!A:L, 9) * VLOOKUP(AA36, NPC_Scaling_Values!A:N, 8)* VLOOKUP(AB36, NPC_Scaling_Values!A:N, 8) * 1.07 ,0)</f>
        <v>304</v>
      </c>
      <c r="I36" s="5">
        <v>0.0</v>
      </c>
      <c r="J36" s="5">
        <v>0.0</v>
      </c>
      <c r="K36" s="5">
        <v>0.0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 * 1.07 ,0)</f>
        <v>217</v>
      </c>
      <c r="P36" s="2">
        <f>ROUND( VLOOKUP(Z36, NPC_Raw_Data!A:Q, 17) * VLOOKUP(AA36, NPC_Scaling_Values!A:N, 14) * VLOOKUP(AB36, NPC_Scaling_Values!A:N, 14)* 1.07 ,0)</f>
        <v>87</v>
      </c>
      <c r="Q36">
        <f> VLOOKUP(AA36, NPC_Scaling_Values!A:N, 9) * VLOOKUP(AB36, NPC_Scaling_Values!A:N, 9) * 1.07</f>
        <v>3.29346</v>
      </c>
      <c r="R36" s="1">
        <v>1.0</v>
      </c>
      <c r="S36" s="1">
        <v>-1.0</v>
      </c>
      <c r="T36" s="7" t="b">
        <v>0</v>
      </c>
      <c r="U36" s="7" t="b">
        <v>0</v>
      </c>
      <c r="V36" s="7" t="b">
        <v>0</v>
      </c>
      <c r="Z36" s="1">
        <v>230003.0</v>
      </c>
      <c r="AA36" s="1">
        <v>7009.0</v>
      </c>
      <c r="AB36" s="1">
        <v>7409.0</v>
      </c>
      <c r="AC36" s="8">
        <v>0.0</v>
      </c>
    </row>
    <row r="37">
      <c r="A37" s="9" t="s">
        <v>168</v>
      </c>
      <c r="B37" s="1" t="s">
        <v>39</v>
      </c>
      <c r="C37" s="5">
        <f>ROUND( VLOOKUP(Z37, NPC_Raw_Data!A:D, 4)*VLOOKUP(AA37, NPC_Scaling_Values!A:C, 3)*VLOOKUP(AB37, NPC_Scaling_Values!A:C, 3) * 1.07 ,0)</f>
        <v>4935</v>
      </c>
      <c r="D37" s="5">
        <f>ROUND( VLOOKUP(Z37, NPC_Raw_Data!A:E, 5) * VLOOKUP(AA37, NPC_Scaling_Values!A:D, 4) * VLOOKUP(AB37,NPC_Scaling_Values!A:D, 4) * 1.07 ,0)</f>
        <v>16050</v>
      </c>
      <c r="E37" s="5">
        <f>ROUND( VLOOKUP(Z37, NPC_Raw_Data!A:L, 6) * VLOOKUP(AA37, NPC_Scaling_Values!A:N, 5)* VLOOKUP(AB37, NPC_Scaling_Values!A:N, 5) * 1.07 ,0)</f>
        <v>486</v>
      </c>
      <c r="F37" s="5">
        <f>ROUND( VLOOKUP(Z37, NPC_Raw_Data!A:L, 7) * VLOOKUP(AA37, NPC_Scaling_Values!A:N, 6) * VLOOKUP(AB37,NPC_Scaling_Values!A:N, 6) * 1.07 ,0)</f>
        <v>347</v>
      </c>
      <c r="G37" s="5">
        <f>ROUND( VLOOKUP(Z37, NPC_Raw_Data!A:L, 8) * VLOOKUP(AA37, NPC_Scaling_Values!A:N, 7) * VLOOKUP(AB37, NPC_Scaling_Values!A:N, 7) * 1.07 ,0)</f>
        <v>347</v>
      </c>
      <c r="H37" s="5">
        <f>ROUND( VLOOKUP(Z37, NPC_Raw_Data!A:L, 9) * VLOOKUP(AA37, NPC_Scaling_Values!A:N, 8)* VLOOKUP(AB37, NPC_Scaling_Values!A:N, 8) * 1.07 ,0)</f>
        <v>307</v>
      </c>
      <c r="I37" s="5">
        <v>0.0</v>
      </c>
      <c r="J37" s="5">
        <v>0.0</v>
      </c>
      <c r="K37" s="5">
        <v>0.0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 * 1.07 ,0)</f>
        <v>219</v>
      </c>
      <c r="P37" s="2">
        <f>ROUND( VLOOKUP(Z37, NPC_Raw_Data!A:Q, 17) * VLOOKUP(AA37, NPC_Scaling_Values!A:N, 14) * VLOOKUP(AB37, NPC_Scaling_Values!A:N, 14)* 1.07 ,0)</f>
        <v>88</v>
      </c>
      <c r="Q37">
        <f> VLOOKUP(AA37, NPC_Scaling_Values!A:N, 9) * VLOOKUP(AB37, NPC_Scaling_Values!A:N, 9) * 1.07</f>
        <v>3.3384</v>
      </c>
      <c r="R37" s="1">
        <v>1.0</v>
      </c>
      <c r="S37" s="1">
        <v>-1.0</v>
      </c>
      <c r="T37" s="7" t="b">
        <v>0</v>
      </c>
      <c r="U37" s="7" t="b">
        <v>0</v>
      </c>
      <c r="V37" s="7" t="b">
        <v>0</v>
      </c>
      <c r="Z37" s="1">
        <v>230004.0</v>
      </c>
      <c r="AA37" s="1">
        <v>7010.0</v>
      </c>
      <c r="AB37" s="1">
        <v>7410.0</v>
      </c>
      <c r="AC37" s="8">
        <v>0.0</v>
      </c>
    </row>
    <row r="38">
      <c r="A38" s="9" t="s">
        <v>168</v>
      </c>
      <c r="B38" s="1" t="s">
        <v>46</v>
      </c>
      <c r="C38" s="5">
        <f>ROUND( VLOOKUP(Z38, NPC_Raw_Data!A:D, 4)*VLOOKUP(AA38, NPC_Scaling_Values!A:C, 3)*VLOOKUP(AB38, NPC_Scaling_Values!A:C, 3) * 1.07 ,0)</f>
        <v>5271</v>
      </c>
      <c r="D38" s="5">
        <f>ROUND( VLOOKUP(Z38, NPC_Raw_Data!A:E, 5) * VLOOKUP(AA38, NPC_Scaling_Values!A:D, 4) * VLOOKUP(AB38,NPC_Scaling_Values!A:D, 4) * 1.07 ,0)</f>
        <v>10700</v>
      </c>
      <c r="E38" s="5">
        <f>ROUND( VLOOKUP(Z38, NPC_Raw_Data!A:L, 6) * VLOOKUP(AA38, NPC_Scaling_Values!A:N, 5)* VLOOKUP(AB38, NPC_Scaling_Values!A:N, 5) * 1.07 ,0)</f>
        <v>534</v>
      </c>
      <c r="F38" s="5">
        <f>ROUND( VLOOKUP(Z38, NPC_Raw_Data!A:L, 7) * VLOOKUP(AA38, NPC_Scaling_Values!A:N, 6) * VLOOKUP(AB38,NPC_Scaling_Values!A:N, 6) * 1.07 ,0)</f>
        <v>381</v>
      </c>
      <c r="G38" s="5">
        <f>ROUND( VLOOKUP(Z38, NPC_Raw_Data!A:L, 8) * VLOOKUP(AA38, NPC_Scaling_Values!A:N, 7) * VLOOKUP(AB38, NPC_Scaling_Values!A:N, 7) * 1.07 ,0)</f>
        <v>381</v>
      </c>
      <c r="H38" s="5">
        <f>ROUND( VLOOKUP(Z38, NPC_Raw_Data!A:L, 9) * VLOOKUP(AA38, NPC_Scaling_Values!A:N, 8)* VLOOKUP(AB38, NPC_Scaling_Values!A:N, 8) * 1.07 ,0)</f>
        <v>337</v>
      </c>
      <c r="I38" s="5">
        <v>0.0</v>
      </c>
      <c r="J38" s="5">
        <v>0.0</v>
      </c>
      <c r="K38" s="5">
        <v>0.0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 * 1.07 ,0)</f>
        <v>248</v>
      </c>
      <c r="P38" s="2">
        <f>ROUND( VLOOKUP(Z38, NPC_Raw_Data!A:Q, 17) * VLOOKUP(AA38, NPC_Scaling_Values!A:N, 14) * VLOOKUP(AB38, NPC_Scaling_Values!A:N, 14)* 1.07 ,0)</f>
        <v>99</v>
      </c>
      <c r="Q38">
        <f> VLOOKUP(AA38, NPC_Scaling_Values!A:N, 9) * VLOOKUP(AB38, NPC_Scaling_Values!A:N, 9) * 1.07</f>
        <v>3.56952</v>
      </c>
      <c r="R38" s="1">
        <v>1.0</v>
      </c>
      <c r="S38" s="1">
        <v>-1.0</v>
      </c>
      <c r="T38" s="7" t="b">
        <v>0</v>
      </c>
      <c r="U38" s="7" t="b">
        <v>0</v>
      </c>
      <c r="V38" s="7" t="b">
        <v>0</v>
      </c>
      <c r="Z38" s="1">
        <v>230005.0</v>
      </c>
      <c r="AA38" s="1">
        <v>7014.0</v>
      </c>
      <c r="AB38" s="1">
        <v>7414.0</v>
      </c>
      <c r="AC38" s="8">
        <v>0.0</v>
      </c>
    </row>
    <row r="39">
      <c r="A39" s="9" t="s">
        <v>247</v>
      </c>
      <c r="B39" s="1" t="s">
        <v>41</v>
      </c>
      <c r="C39" s="5">
        <f>ROUND( VLOOKUP(Z39, NPC_Raw_Data!A:D, 4)*VLOOKUP(AA39, NPC_Scaling_Values!A:C, 3)*VLOOKUP(AB39, NPC_Scaling_Values!A:C, 3) * 1.07 ,0)</f>
        <v>1562</v>
      </c>
      <c r="D39" s="5">
        <f>ROUND( VLOOKUP(Z39, NPC_Raw_Data!A:E, 5) * VLOOKUP(AA39, NPC_Scaling_Values!A:D, 4) * VLOOKUP(AB39,NPC_Scaling_Values!A:D, 4) * 1.07 ,0)</f>
        <v>2140</v>
      </c>
      <c r="E39" s="5">
        <f>ROUND( VLOOKUP(Z39, NPC_Raw_Data!A:L, 6) * VLOOKUP(AA39, NPC_Scaling_Values!A:N, 5)* VLOOKUP(AB39, NPC_Scaling_Values!A:N, 5) * 1.07 ,0)</f>
        <v>324</v>
      </c>
      <c r="F39" s="5">
        <f>ROUND( VLOOKUP(Z39, NPC_Raw_Data!A:L, 7) * VLOOKUP(AA39, NPC_Scaling_Values!A:N, 6) * VLOOKUP(AB39,NPC_Scaling_Values!A:N, 6) * 1.07 ,0)</f>
        <v>245</v>
      </c>
      <c r="G39" s="5">
        <f>ROUND( VLOOKUP(Z39, NPC_Raw_Data!A:L, 8) * VLOOKUP(AA39, NPC_Scaling_Values!A:N, 7) * VLOOKUP(AB39, NPC_Scaling_Values!A:N, 7) * 1.07 ,0)</f>
        <v>194</v>
      </c>
      <c r="H39" s="5">
        <f>ROUND( VLOOKUP(Z39, NPC_Raw_Data!A:L, 9) * VLOOKUP(AA39, NPC_Scaling_Values!A:N, 8)* VLOOKUP(AB39, NPC_Scaling_Values!A:N, 8) * 1.07 ,0)</f>
        <v>245</v>
      </c>
      <c r="I39" s="5">
        <v>-25.0</v>
      </c>
      <c r="J39" s="5">
        <v>0.0</v>
      </c>
      <c r="K39" s="5">
        <v>0.0</v>
      </c>
      <c r="L39" s="5">
        <f>ROUND( VLOOKUP(Z39, NPC_Raw_Data!A:O, 13),0)</f>
        <v>120</v>
      </c>
      <c r="M39" s="5">
        <f>ROUND( VLOOKUP(Z39, NPC_Raw_Data!A:O, 14),0)</f>
        <v>120</v>
      </c>
      <c r="N39" s="5">
        <f>ROUND( VLOOKUP(Z39, NPC_Raw_Data!A:O, 15),0)</f>
        <v>73</v>
      </c>
      <c r="O39" s="5">
        <f>ROUND( VLOOKUP(Z39, NPC_Raw_Data!A:Q, 16) * VLOOKUP(AA39, NPC_Scaling_Values!A:N, 14)* VLOOKUP(AB39, NPC_Scaling_Values!A:N, 14) * 1.07 ,0)</f>
        <v>248</v>
      </c>
      <c r="P39" s="2">
        <f>ROUND( VLOOKUP(Z39, NPC_Raw_Data!A:Q, 17) * VLOOKUP(AA39, NPC_Scaling_Values!A:N, 14) * VLOOKUP(AB39, NPC_Scaling_Values!A:N, 14)* 1.07 ,0)</f>
        <v>99</v>
      </c>
      <c r="Q39">
        <f> VLOOKUP(AA39, NPC_Scaling_Values!A:N, 9) * VLOOKUP(AB39, NPC_Scaling_Values!A:N, 9) * 1.07</f>
        <v>3.56952</v>
      </c>
      <c r="R39" s="1">
        <v>1.5</v>
      </c>
      <c r="S39" s="1">
        <v>20.0</v>
      </c>
      <c r="T39" s="7" t="b">
        <v>1</v>
      </c>
      <c r="U39" s="7" t="b">
        <v>0</v>
      </c>
      <c r="V39" s="7" t="b">
        <v>0</v>
      </c>
      <c r="Z39" s="1">
        <v>231000.0</v>
      </c>
      <c r="AA39" s="1">
        <v>7014.0</v>
      </c>
      <c r="AB39" s="1">
        <v>7414.0</v>
      </c>
      <c r="AC39" s="8">
        <v>0.0</v>
      </c>
    </row>
    <row r="40">
      <c r="A40" s="1" t="s">
        <v>293</v>
      </c>
      <c r="B40" s="1" t="s">
        <v>166</v>
      </c>
      <c r="C40" s="5">
        <f>ROUND( VLOOKUP(Z40, NPC_Raw_Data!A:D, 4)*VLOOKUP(AA40, NPC_Scaling_Values!A:C, 3)*VLOOKUP(AB40, NPC_Scaling_Values!A:C, 3) * 1.07 ,0)</f>
        <v>5639</v>
      </c>
      <c r="D40" s="5">
        <f>ROUND( VLOOKUP(Z40, NPC_Raw_Data!A:E, 5) * VLOOKUP(AA40, NPC_Scaling_Values!A:D, 4) * VLOOKUP(AB40,NPC_Scaling_Values!A:D, 4) * 1.07 ,0)</f>
        <v>128400</v>
      </c>
      <c r="E40" s="5">
        <f>ROUND( VLOOKUP(Z40, NPC_Raw_Data!A:L, 6) * VLOOKUP(AA40, NPC_Scaling_Values!A:N, 5)* VLOOKUP(AB40, NPC_Scaling_Values!A:N, 5) * 1.07 ,0)</f>
        <v>502</v>
      </c>
      <c r="F40" s="5">
        <f>ROUND( VLOOKUP(Z40, NPC_Raw_Data!A:L, 7) * VLOOKUP(AA40, NPC_Scaling_Values!A:N, 6) * VLOOKUP(AB40,NPC_Scaling_Values!A:N, 6) * 1.07 ,0)</f>
        <v>401</v>
      </c>
      <c r="G40" s="5">
        <f>ROUND( VLOOKUP(Z40, NPC_Raw_Data!A:L, 8) * VLOOKUP(AA40, NPC_Scaling_Values!A:N, 7) * VLOOKUP(AB40, NPC_Scaling_Values!A:N, 7) * 1.07 ,0)</f>
        <v>376</v>
      </c>
      <c r="H40" s="5">
        <f>ROUND( VLOOKUP(Z40, NPC_Raw_Data!A:L, 9) * VLOOKUP(AA40, NPC_Scaling_Values!A:N, 8)* VLOOKUP(AB40, NPC_Scaling_Values!A:N, 8) * 1.07 ,0)</f>
        <v>301</v>
      </c>
      <c r="I40" s="5">
        <v>25.0</v>
      </c>
      <c r="J40" s="5">
        <v>-25.0</v>
      </c>
      <c r="K40" s="5">
        <v>0.0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 * 1.07 ,0)</f>
        <v>217</v>
      </c>
      <c r="P40" s="2">
        <f>ROUND( VLOOKUP(Z40, NPC_Raw_Data!A:Q, 17) * VLOOKUP(AA40, NPC_Scaling_Values!A:N, 14) * VLOOKUP(AB40, NPC_Scaling_Values!A:N, 14)* 1.07 ,0)</f>
        <v>87</v>
      </c>
      <c r="Q40">
        <f> VLOOKUP(AA40, NPC_Scaling_Values!A:N, 9) * VLOOKUP(AB40, NPC_Scaling_Values!A:N, 9) * 1.07</f>
        <v>3.29346</v>
      </c>
      <c r="R40" s="1">
        <v>1.0</v>
      </c>
      <c r="S40" s="1">
        <v>-1.0</v>
      </c>
      <c r="T40" s="7" t="b">
        <v>0</v>
      </c>
      <c r="U40" s="7" t="b">
        <v>0</v>
      </c>
      <c r="V40" s="7" t="b">
        <v>0</v>
      </c>
      <c r="Z40" s="1">
        <v>232000.0</v>
      </c>
      <c r="AA40" s="1">
        <v>7009.0</v>
      </c>
      <c r="AB40" s="1">
        <v>7409.0</v>
      </c>
      <c r="AC40" s="8">
        <v>0.0</v>
      </c>
    </row>
    <row r="41">
      <c r="A41" s="2" t="s">
        <v>139</v>
      </c>
      <c r="B41" s="1" t="s">
        <v>101</v>
      </c>
      <c r="C41" s="5">
        <f>ROUND( VLOOKUP(Z41, NPC_Raw_Data!A:D, 4)*VLOOKUP(AA41, NPC_Scaling_Values!A:C, 3)*VLOOKUP(AB41, NPC_Scaling_Values!A:C, 3) * 1.07 ,0)</f>
        <v>474</v>
      </c>
      <c r="D41" s="5">
        <f>ROUND( VLOOKUP(Z41, NPC_Raw_Data!A:E, 5) * VLOOKUP(AA41, NPC_Scaling_Values!A:D, 4) * VLOOKUP(AB41,NPC_Scaling_Values!A:D, 4) * 1.07 ,0)</f>
        <v>428</v>
      </c>
      <c r="E41" s="5">
        <f>ROUND( VLOOKUP(Z41, NPC_Raw_Data!A:L, 6) * VLOOKUP(AA41, NPC_Scaling_Values!A:N, 5)* VLOOKUP(AB41, NPC_Scaling_Values!A:N, 5) * 1.07 ,0)</f>
        <v>266</v>
      </c>
      <c r="F41" s="5">
        <f>ROUND( VLOOKUP(Z41, NPC_Raw_Data!A:L, 7) * VLOOKUP(AA41, NPC_Scaling_Values!A:N, 6) * VLOOKUP(AB41,NPC_Scaling_Values!A:N, 6) * 1.07 ,0)</f>
        <v>214</v>
      </c>
      <c r="G41" s="5">
        <f>ROUND( VLOOKUP(Z41, NPC_Raw_Data!A:L, 8) * VLOOKUP(AA41, NPC_Scaling_Values!A:N, 7) * VLOOKUP(AB41, NPC_Scaling_Values!A:N, 7) * 1.07 ,0)</f>
        <v>105</v>
      </c>
      <c r="H41" s="5">
        <f>ROUND( VLOOKUP(Z41, NPC_Raw_Data!A:L, 9) * VLOOKUP(AA41, NPC_Scaling_Values!A:N, 8)* VLOOKUP(AB41, NPC_Scaling_Values!A:N, 8) * 1.07 ,0)</f>
        <v>239</v>
      </c>
      <c r="I41" s="5">
        <v>0.0</v>
      </c>
      <c r="J41" s="5">
        <v>0.0</v>
      </c>
      <c r="K41" s="5">
        <v>-25.0</v>
      </c>
      <c r="L41" s="5">
        <f>ROUND( VLOOKUP(Z41, NPC_Raw_Data!A:O, 13),0)</f>
        <v>88</v>
      </c>
      <c r="M41" s="5">
        <f>ROUND( VLOOKUP(Z41, NPC_Raw_Data!A:O, 14),0)</f>
        <v>88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 * 1.07 ,0)</f>
        <v>216</v>
      </c>
      <c r="P41" s="2">
        <f>ROUND( VLOOKUP(Z41, NPC_Raw_Data!A:Q, 17) * VLOOKUP(AA41, NPC_Scaling_Values!A:N, 14) * VLOOKUP(AB41, NPC_Scaling_Values!A:N, 14)* 1.07 ,0)</f>
        <v>86</v>
      </c>
      <c r="Q41">
        <f> VLOOKUP(AA41, NPC_Scaling_Values!A:N, 9) * VLOOKUP(AB41, NPC_Scaling_Values!A:N, 9) * 1.07</f>
        <v>3.2742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233000.0</v>
      </c>
      <c r="AA41" s="1">
        <v>7005.0</v>
      </c>
      <c r="AB41" s="1">
        <v>7405.0</v>
      </c>
      <c r="AC41" s="8">
        <v>0.0</v>
      </c>
    </row>
    <row r="42">
      <c r="A42" s="2" t="s">
        <v>139</v>
      </c>
      <c r="B42" s="1" t="s">
        <v>77</v>
      </c>
      <c r="C42" s="5">
        <f>ROUND( VLOOKUP(Z42, NPC_Raw_Data!A:D, 4)*VLOOKUP(AA42, NPC_Scaling_Values!A:C, 3)*VLOOKUP(AB42, NPC_Scaling_Values!A:C, 3) * 1.07 ,0)</f>
        <v>513</v>
      </c>
      <c r="D42" s="5">
        <f>ROUND( VLOOKUP(Z42, NPC_Raw_Data!A:E, 5) * VLOOKUP(AA42, NPC_Scaling_Values!A:D, 4) * VLOOKUP(AB42,NPC_Scaling_Values!A:D, 4) * 1.07 ,0)</f>
        <v>321</v>
      </c>
      <c r="E42" s="5">
        <f>ROUND( VLOOKUP(Z42, NPC_Raw_Data!A:L, 6) * VLOOKUP(AA42, NPC_Scaling_Values!A:N, 5)* VLOOKUP(AB42, NPC_Scaling_Values!A:N, 5) * 1.07 ,0)</f>
        <v>286</v>
      </c>
      <c r="F42" s="5">
        <f>ROUND( VLOOKUP(Z42, NPC_Raw_Data!A:L, 7) * VLOOKUP(AA42, NPC_Scaling_Values!A:N, 6) * VLOOKUP(AB42,NPC_Scaling_Values!A:N, 6) * 1.07 ,0)</f>
        <v>229</v>
      </c>
      <c r="G42" s="5">
        <f>ROUND( VLOOKUP(Z42, NPC_Raw_Data!A:L, 8) * VLOOKUP(AA42, NPC_Scaling_Values!A:N, 7) * VLOOKUP(AB42, NPC_Scaling_Values!A:N, 7) * 1.07 ,0)</f>
        <v>113</v>
      </c>
      <c r="H42" s="5">
        <f>ROUND( VLOOKUP(Z42, NPC_Raw_Data!A:L, 9) * VLOOKUP(AA42, NPC_Scaling_Values!A:N, 8)* VLOOKUP(AB42, NPC_Scaling_Values!A:N, 8) * 1.07 ,0)</f>
        <v>256</v>
      </c>
      <c r="I42" s="5">
        <v>0.0</v>
      </c>
      <c r="J42" s="5">
        <v>0.0</v>
      </c>
      <c r="K42" s="5">
        <v>-25.0</v>
      </c>
      <c r="L42" s="5">
        <f>ROUND( VLOOKUP(Z42, NPC_Raw_Data!A:O, 13),0)</f>
        <v>88</v>
      </c>
      <c r="M42" s="5">
        <f>ROUND( VLOOKUP(Z42, NPC_Raw_Data!A:O, 14),0)</f>
        <v>88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 * 1.07 ,0)</f>
        <v>226</v>
      </c>
      <c r="P42" s="2">
        <f>ROUND( VLOOKUP(Z42, NPC_Raw_Data!A:Q, 17) * VLOOKUP(AA42, NPC_Scaling_Values!A:N, 14) * VLOOKUP(AB42, NPC_Scaling_Values!A:N, 14)* 1.07 ,0)</f>
        <v>91</v>
      </c>
      <c r="Q42">
        <f> VLOOKUP(AA42, NPC_Scaling_Values!A:N, 9) * VLOOKUP(AB42, NPC_Scaling_Values!A:N, 9) * 1.07</f>
        <v>3.39297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233001.0</v>
      </c>
      <c r="AA42" s="1">
        <v>7011.0</v>
      </c>
      <c r="AB42" s="1">
        <v>7411.0</v>
      </c>
      <c r="AC42" s="8">
        <v>0.0</v>
      </c>
    </row>
    <row r="43">
      <c r="A43" s="1" t="s">
        <v>142</v>
      </c>
      <c r="B43" s="1" t="s">
        <v>39</v>
      </c>
      <c r="C43" s="5">
        <f>ROUND( VLOOKUP(Z43, NPC_Raw_Data!A:D, 4)*VLOOKUP(AA43, NPC_Scaling_Values!A:C, 3)*VLOOKUP(AB43, NPC_Scaling_Values!A:C, 3) * 1.07 ,0)</f>
        <v>4955</v>
      </c>
      <c r="D43" s="5">
        <f>ROUND( VLOOKUP(Z43, NPC_Raw_Data!A:E, 5) * VLOOKUP(AA43, NPC_Scaling_Values!A:D, 4) * VLOOKUP(AB43,NPC_Scaling_Values!A:D, 4) * 1.07 ,0)</f>
        <v>160500</v>
      </c>
      <c r="E43" s="5">
        <f>ROUND( VLOOKUP(Z43, NPC_Raw_Data!A:L, 6) * VLOOKUP(AA43, NPC_Scaling_Values!A:N, 5)* VLOOKUP(AB43, NPC_Scaling_Values!A:N, 5) * 1.07 ,0)</f>
        <v>211</v>
      </c>
      <c r="F43" s="5">
        <f>ROUND( VLOOKUP(Z43, NPC_Raw_Data!A:L, 7) * VLOOKUP(AA43, NPC_Scaling_Values!A:N, 6) * VLOOKUP(AB43,NPC_Scaling_Values!A:N, 6) * 1.07 ,0)</f>
        <v>180</v>
      </c>
      <c r="G43" s="5">
        <f>ROUND( VLOOKUP(Z43, NPC_Raw_Data!A:L, 8) * VLOOKUP(AA43, NPC_Scaling_Values!A:N, 7) * VLOOKUP(AB43, NPC_Scaling_Values!A:N, 7) * 1.07 ,0)</f>
        <v>148</v>
      </c>
      <c r="H43" s="5">
        <f>ROUND( VLOOKUP(Z43, NPC_Raw_Data!A:L, 9) * VLOOKUP(AA43, NPC_Scaling_Values!A:N, 8)* VLOOKUP(AB43, NPC_Scaling_Values!A:N, 8) * 1.07 ,0)</f>
        <v>127</v>
      </c>
      <c r="I43" s="5">
        <v>0.0</v>
      </c>
      <c r="J43" s="5">
        <v>25.0</v>
      </c>
      <c r="K43" s="5">
        <v>0.0</v>
      </c>
      <c r="L43" s="5">
        <f>ROUND( VLOOKUP(Z43, NPC_Raw_Data!A:O, 13),0)</f>
        <v>120</v>
      </c>
      <c r="M43" s="5">
        <f>ROUND( VLOOKUP(Z43, NPC_Raw_Data!A:O, 14),0)</f>
        <v>120</v>
      </c>
      <c r="N43" s="5">
        <f>ROUND( VLOOKUP(Z43, NPC_Raw_Data!A:O, 15),0)</f>
        <v>120</v>
      </c>
      <c r="O43" s="5">
        <f>ROUND( VLOOKUP(Z43, NPC_Raw_Data!A:Q, 16) * VLOOKUP(AA43, NPC_Scaling_Values!A:N, 14)* VLOOKUP(AB43, NPC_Scaling_Values!A:N, 14) * 1.07 ,0)</f>
        <v>219</v>
      </c>
      <c r="P43" s="2">
        <f>ROUND( VLOOKUP(Z43, NPC_Raw_Data!A:Q, 17) * VLOOKUP(AA43, NPC_Scaling_Values!A:N, 14) * VLOOKUP(AB43, NPC_Scaling_Values!A:N, 14)* 1.07 ,0)</f>
        <v>88</v>
      </c>
      <c r="Q43">
        <f> VLOOKUP(AA43, NPC_Scaling_Values!A:N, 9) * VLOOKUP(AB43, NPC_Scaling_Values!A:N, 9) * 1.07</f>
        <v>3.3384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236000.0</v>
      </c>
      <c r="AA43" s="1">
        <v>7010.0</v>
      </c>
      <c r="AB43" s="1">
        <v>7410.0</v>
      </c>
      <c r="AC43" s="10">
        <v>5151.0</v>
      </c>
    </row>
    <row r="44">
      <c r="A44" s="1" t="s">
        <v>143</v>
      </c>
      <c r="B44" s="1" t="s">
        <v>39</v>
      </c>
      <c r="C44" s="5">
        <f>ROUND( VLOOKUP(Z44, NPC_Raw_Data!A:D, 4)*VLOOKUP(AA44, NPC_Scaling_Values!A:C, 3)*VLOOKUP(AB44, NPC_Scaling_Values!A:C, 3) * 1.07 ,0)</f>
        <v>7668</v>
      </c>
      <c r="D44" s="5">
        <f>ROUND( VLOOKUP(Z44, NPC_Raw_Data!A:E, 5) * VLOOKUP(AA44, NPC_Scaling_Values!A:D, 4) * VLOOKUP(AB44,NPC_Scaling_Values!A:D, 4) * 1.07 ,0)</f>
        <v>160500</v>
      </c>
      <c r="E44" s="5">
        <f>ROUND( VLOOKUP(Z44, NPC_Raw_Data!A:L, 6) * VLOOKUP(AA44, NPC_Scaling_Values!A:N, 5)* VLOOKUP(AB44, NPC_Scaling_Values!A:N, 5) * 1.07 ,0)</f>
        <v>211</v>
      </c>
      <c r="F44" s="5">
        <f>ROUND( VLOOKUP(Z44, NPC_Raw_Data!A:L, 7) * VLOOKUP(AA44, NPC_Scaling_Values!A:N, 6) * VLOOKUP(AB44,NPC_Scaling_Values!A:N, 6) * 1.07 ,0)</f>
        <v>180</v>
      </c>
      <c r="G44" s="5">
        <f>ROUND( VLOOKUP(Z44, NPC_Raw_Data!A:L, 8) * VLOOKUP(AA44, NPC_Scaling_Values!A:N, 7) * VLOOKUP(AB44, NPC_Scaling_Values!A:N, 7) * 1.07 ,0)</f>
        <v>148</v>
      </c>
      <c r="H44" s="5">
        <f>ROUND( VLOOKUP(Z44, NPC_Raw_Data!A:L, 9) * VLOOKUP(AA44, NPC_Scaling_Values!A:N, 8)* VLOOKUP(AB44, NPC_Scaling_Values!A:N, 8) * 1.07 ,0)</f>
        <v>423</v>
      </c>
      <c r="I44" s="5">
        <v>0.0</v>
      </c>
      <c r="J44" s="5">
        <v>25.0</v>
      </c>
      <c r="K44" s="5">
        <v>0.0</v>
      </c>
      <c r="L44" s="5">
        <f>ROUND( VLOOKUP(Z44, NPC_Raw_Data!A:O, 13),0)</f>
        <v>240</v>
      </c>
      <c r="M44" s="5">
        <f>ROUND( VLOOKUP(Z44, NPC_Raw_Data!A:O, 14),0)</f>
        <v>240</v>
      </c>
      <c r="N44" s="5">
        <f>ROUND( VLOOKUP(Z44, NPC_Raw_Data!A:O, 15),0)</f>
        <v>120</v>
      </c>
      <c r="O44" s="5">
        <f>ROUND( VLOOKUP(Z44, NPC_Raw_Data!A:Q, 16) * VLOOKUP(AA44, NPC_Scaling_Values!A:N, 14)* VLOOKUP(AB44, NPC_Scaling_Values!A:N, 14) * 1.07 ,0)</f>
        <v>219</v>
      </c>
      <c r="P44" s="2">
        <f>ROUND( VLOOKUP(Z44, NPC_Raw_Data!A:Q, 17) * VLOOKUP(AA44, NPC_Scaling_Values!A:N, 14) * VLOOKUP(AB44, NPC_Scaling_Values!A:N, 14)* 1.07 ,0)</f>
        <v>88</v>
      </c>
      <c r="Q44">
        <f> VLOOKUP(AA44, NPC_Scaling_Values!A:N, 9) * VLOOKUP(AB44, NPC_Scaling_Values!A:N, 9) * 1.07</f>
        <v>3.3384</v>
      </c>
      <c r="R44" s="1">
        <v>1.0</v>
      </c>
      <c r="S44" s="1">
        <v>-1.0</v>
      </c>
      <c r="T44" s="7" t="b">
        <v>0</v>
      </c>
      <c r="U44" s="7" t="b">
        <v>0</v>
      </c>
      <c r="V44" s="7" t="b">
        <v>0</v>
      </c>
      <c r="Z44" s="1">
        <v>236001.0</v>
      </c>
      <c r="AA44" s="1">
        <v>7010.0</v>
      </c>
      <c r="AB44" s="1">
        <v>7410.0</v>
      </c>
      <c r="AC44" s="10">
        <v>5151.0</v>
      </c>
    </row>
    <row r="45">
      <c r="A45" s="9" t="s">
        <v>129</v>
      </c>
      <c r="B45" s="1" t="s">
        <v>27</v>
      </c>
      <c r="C45" s="5">
        <f>ROUND( VLOOKUP(Z45, NPC_Raw_Data!A:D, 4)*VLOOKUP(AA45, NPC_Scaling_Values!A:C, 3)*VLOOKUP(AB45, NPC_Scaling_Values!A:C, 3) * 1.07 ,0)</f>
        <v>498</v>
      </c>
      <c r="D45" s="5">
        <f>ROUND( VLOOKUP(Z45, NPC_Raw_Data!A:E, 5) * VLOOKUP(AA45, NPC_Scaling_Values!A:D, 4) * VLOOKUP(AB45,NPC_Scaling_Values!A:D, 4) * 1.07 ,0)</f>
        <v>5350</v>
      </c>
      <c r="E45" s="5">
        <f>ROUND( VLOOKUP(Z45, NPC_Raw_Data!A:L, 6) * VLOOKUP(AA45, NPC_Scaling_Values!A:N, 5)* VLOOKUP(AB45, NPC_Scaling_Values!A:N, 5) * 1.07 ,0)</f>
        <v>275</v>
      </c>
      <c r="F45" s="5">
        <f>ROUND( VLOOKUP(Z45, NPC_Raw_Data!A:L, 7) * VLOOKUP(AA45, NPC_Scaling_Values!A:N, 6) * VLOOKUP(AB45,NPC_Scaling_Values!A:N, 6) * 1.07 ,0)</f>
        <v>550</v>
      </c>
      <c r="G45" s="5">
        <f>ROUND( VLOOKUP(Z45, NPC_Raw_Data!A:L, 8) * VLOOKUP(AA45, NPC_Scaling_Values!A:N, 7) * VLOOKUP(AB45, NPC_Scaling_Values!A:N, 7) * 1.07 ,0)</f>
        <v>165</v>
      </c>
      <c r="H45" s="5">
        <f>ROUND( VLOOKUP(Z45, NPC_Raw_Data!A:L, 9) * VLOOKUP(AA45, NPC_Scaling_Values!A:N, 8)* VLOOKUP(AB45, NPC_Scaling_Values!A:N, 8) * 1.07 ,0)</f>
        <v>165</v>
      </c>
      <c r="I45" s="5">
        <v>0.0</v>
      </c>
      <c r="J45" s="5">
        <v>0.0</v>
      </c>
      <c r="K45" s="5">
        <v>0.0</v>
      </c>
      <c r="L45" s="5">
        <f>ROUND( VLOOKUP(Z45, NPC_Raw_Data!A:O, 13),0)</f>
        <v>107</v>
      </c>
      <c r="M45" s="5">
        <f>ROUND( VLOOKUP(Z45, NPC_Raw_Data!A:O, 14),0)</f>
        <v>107</v>
      </c>
      <c r="N45" s="5">
        <f>ROUND( VLOOKUP(Z45, NPC_Raw_Data!A:O, 15),0)</f>
        <v>107</v>
      </c>
      <c r="O45" s="5">
        <f>ROUND( VLOOKUP(Z45, NPC_Raw_Data!A:Q, 16) * VLOOKUP(AA45, NPC_Scaling_Values!A:N, 14)* VLOOKUP(AB45, NPC_Scaling_Values!A:N, 14) * 1.07 ,0)</f>
        <v>215</v>
      </c>
      <c r="P45" s="2">
        <f>ROUND( VLOOKUP(Z45, NPC_Raw_Data!A:Q, 17) * VLOOKUP(AA45, NPC_Scaling_Values!A:N, 14) * VLOOKUP(AB45, NPC_Scaling_Values!A:N, 14)* 1.07 ,0)</f>
        <v>86</v>
      </c>
      <c r="Q45">
        <f> VLOOKUP(AA45, NPC_Scaling_Values!A:N, 9) * VLOOKUP(AB45, NPC_Scaling_Values!A:N, 9) * 1.07</f>
        <v>2.982625</v>
      </c>
      <c r="R45" s="1">
        <v>1.5</v>
      </c>
      <c r="S45" s="1">
        <v>-1.0</v>
      </c>
      <c r="T45" s="7" t="b">
        <v>0</v>
      </c>
      <c r="U45" s="7" t="b">
        <v>0</v>
      </c>
      <c r="V45" s="7" t="b">
        <v>0</v>
      </c>
      <c r="Z45" s="1">
        <v>237000.0</v>
      </c>
      <c r="AA45" s="1">
        <v>7003.0</v>
      </c>
      <c r="AB45" s="1">
        <v>7403.0</v>
      </c>
      <c r="AC45" s="8">
        <v>0.0</v>
      </c>
    </row>
    <row r="46">
      <c r="A46" s="9" t="s">
        <v>129</v>
      </c>
      <c r="B46" s="1" t="s">
        <v>30</v>
      </c>
      <c r="C46" s="5">
        <f>ROUND( VLOOKUP(Z46, NPC_Raw_Data!A:D, 4)*VLOOKUP(AA46, NPC_Scaling_Values!A:C, 3)*VLOOKUP(AB46, NPC_Scaling_Values!A:C, 3) * 1.07 ,0)</f>
        <v>651</v>
      </c>
      <c r="D46" s="5">
        <f>ROUND( VLOOKUP(Z46, NPC_Raw_Data!A:E, 5) * VLOOKUP(AA46, NPC_Scaling_Values!A:D, 4) * VLOOKUP(AB46,NPC_Scaling_Values!A:D, 4) * 1.07 ,0)</f>
        <v>1712</v>
      </c>
      <c r="E46" s="5">
        <f>ROUND( VLOOKUP(Z46, NPC_Raw_Data!A:L, 6) * VLOOKUP(AA46, NPC_Scaling_Values!A:N, 5)* VLOOKUP(AB46, NPC_Scaling_Values!A:N, 5) * 1.07 ,0)</f>
        <v>407</v>
      </c>
      <c r="F46" s="5">
        <f>ROUND( VLOOKUP(Z46, NPC_Raw_Data!A:L, 7) * VLOOKUP(AA46, NPC_Scaling_Values!A:N, 6) * VLOOKUP(AB46,NPC_Scaling_Values!A:N, 6) * 1.07 ,0)</f>
        <v>814</v>
      </c>
      <c r="G46" s="5">
        <f>ROUND( VLOOKUP(Z46, NPC_Raw_Data!A:L, 8) * VLOOKUP(AA46, NPC_Scaling_Values!A:N, 7) * VLOOKUP(AB46, NPC_Scaling_Values!A:N, 7) * 1.07 ,0)</f>
        <v>245</v>
      </c>
      <c r="H46" s="5">
        <f>ROUND( VLOOKUP(Z46, NPC_Raw_Data!A:L, 9) * VLOOKUP(AA46, NPC_Scaling_Values!A:N, 8)* VLOOKUP(AB46, NPC_Scaling_Values!A:N, 8) * 1.07 ,0)</f>
        <v>245</v>
      </c>
      <c r="I46" s="5">
        <v>0.0</v>
      </c>
      <c r="J46" s="5">
        <v>0.0</v>
      </c>
      <c r="K46" s="5">
        <v>0.0</v>
      </c>
      <c r="L46" s="5">
        <f>ROUND( VLOOKUP(Z46, NPC_Raw_Data!A:O, 13),0)</f>
        <v>107</v>
      </c>
      <c r="M46" s="5">
        <f>ROUND( VLOOKUP(Z46, NPC_Raw_Data!A:O, 14),0)</f>
        <v>107</v>
      </c>
      <c r="N46" s="5">
        <f>ROUND( VLOOKUP(Z46, NPC_Raw_Data!A:O, 15),0)</f>
        <v>107</v>
      </c>
      <c r="O46" s="5">
        <f>ROUND( VLOOKUP(Z46, NPC_Raw_Data!A:Q, 16) * VLOOKUP(AA46, NPC_Scaling_Values!A:N, 14)* VLOOKUP(AB46, NPC_Scaling_Values!A:N, 14) * 1.07 ,0)</f>
        <v>248</v>
      </c>
      <c r="P46" s="2">
        <f>ROUND( VLOOKUP(Z46, NPC_Raw_Data!A:Q, 17) * VLOOKUP(AA46, NPC_Scaling_Values!A:N, 14) * VLOOKUP(AB46, NPC_Scaling_Values!A:N, 14)* 1.07 ,0)</f>
        <v>99</v>
      </c>
      <c r="Q46">
        <f> VLOOKUP(AA46, NPC_Scaling_Values!A:N, 9) * VLOOKUP(AB46, NPC_Scaling_Values!A:N, 9) * 1.07</f>
        <v>3.56952</v>
      </c>
      <c r="R46" s="1">
        <v>1.5</v>
      </c>
      <c r="S46" s="1">
        <v>-1.0</v>
      </c>
      <c r="T46" s="7" t="b">
        <v>0</v>
      </c>
      <c r="U46" s="7" t="b">
        <v>0</v>
      </c>
      <c r="V46" s="7" t="b">
        <v>0</v>
      </c>
      <c r="Z46" s="1">
        <v>237001.0</v>
      </c>
      <c r="AA46" s="1">
        <v>7014.0</v>
      </c>
      <c r="AB46" s="1">
        <v>7414.0</v>
      </c>
      <c r="AC46" s="8">
        <v>0.0</v>
      </c>
    </row>
    <row r="47">
      <c r="A47" s="9" t="s">
        <v>129</v>
      </c>
      <c r="B47" s="1" t="s">
        <v>35</v>
      </c>
      <c r="C47" s="5">
        <f>ROUND( VLOOKUP(Z47, NPC_Raw_Data!A:D, 4)*VLOOKUP(AA47, NPC_Scaling_Values!A:C, 3)*VLOOKUP(AB47, NPC_Scaling_Values!A:C, 3) * 1.07 ,0)</f>
        <v>567</v>
      </c>
      <c r="D47" s="5">
        <f>ROUND( VLOOKUP(Z47, NPC_Raw_Data!A:E, 5) * VLOOKUP(AA47, NPC_Scaling_Values!A:D, 4) * VLOOKUP(AB47,NPC_Scaling_Values!A:D, 4) * 1.07 ,0)</f>
        <v>5350</v>
      </c>
      <c r="E47" s="5">
        <f>ROUND( VLOOKUP(Z47, NPC_Raw_Data!A:L, 6) * VLOOKUP(AA47, NPC_Scaling_Values!A:N, 5)* VLOOKUP(AB47, NPC_Scaling_Values!A:N, 5) * 1.07 ,0)</f>
        <v>352</v>
      </c>
      <c r="F47" s="5">
        <f>ROUND( VLOOKUP(Z47, NPC_Raw_Data!A:L, 7) * VLOOKUP(AA47, NPC_Scaling_Values!A:N, 6) * VLOOKUP(AB47,NPC_Scaling_Values!A:N, 6) * 1.07 ,0)</f>
        <v>704</v>
      </c>
      <c r="G47" s="5">
        <f>ROUND( VLOOKUP(Z47, NPC_Raw_Data!A:L, 8) * VLOOKUP(AA47, NPC_Scaling_Values!A:N, 7) * VLOOKUP(AB47, NPC_Scaling_Values!A:N, 7) * 1.07 ,0)</f>
        <v>212</v>
      </c>
      <c r="H47" s="5">
        <f>ROUND( VLOOKUP(Z47, NPC_Raw_Data!A:L, 9) * VLOOKUP(AA47, NPC_Scaling_Values!A:N, 8)* VLOOKUP(AB47, NPC_Scaling_Values!A:N, 8) * 1.07 ,0)</f>
        <v>212</v>
      </c>
      <c r="I47" s="5">
        <v>0.0</v>
      </c>
      <c r="J47" s="5">
        <v>0.0</v>
      </c>
      <c r="K47" s="5">
        <v>0.0</v>
      </c>
      <c r="L47" s="5">
        <f>ROUND( VLOOKUP(Z47, NPC_Raw_Data!A:O, 13),0)</f>
        <v>107</v>
      </c>
      <c r="M47" s="5">
        <f>ROUND( VLOOKUP(Z47, NPC_Raw_Data!A:O, 14),0)</f>
        <v>107</v>
      </c>
      <c r="N47" s="5">
        <f>ROUND( VLOOKUP(Z47, NPC_Raw_Data!A:O, 15),0)</f>
        <v>107</v>
      </c>
      <c r="O47" s="5">
        <f>ROUND( VLOOKUP(Z47, NPC_Raw_Data!A:Q, 16) * VLOOKUP(AA47, NPC_Scaling_Values!A:N, 14)* VLOOKUP(AB47, NPC_Scaling_Values!A:N, 14) * 1.07 ,0)</f>
        <v>220</v>
      </c>
      <c r="P47" s="2">
        <f>ROUND( VLOOKUP(Z47, NPC_Raw_Data!A:Q, 17) * VLOOKUP(AA47, NPC_Scaling_Values!A:N, 14) * VLOOKUP(AB47, NPC_Scaling_Values!A:N, 14)* 1.07 ,0)</f>
        <v>88</v>
      </c>
      <c r="Q47">
        <f> VLOOKUP(AA47, NPC_Scaling_Values!A:N, 9) * VLOOKUP(AB47, NPC_Scaling_Values!A:N, 9) * 1.07</f>
        <v>3.1926125</v>
      </c>
      <c r="R47" s="1">
        <v>1.5</v>
      </c>
      <c r="S47" s="1">
        <v>-1.0</v>
      </c>
      <c r="T47" s="7" t="b">
        <v>0</v>
      </c>
      <c r="U47" s="7" t="b">
        <v>0</v>
      </c>
      <c r="V47" s="7" t="b">
        <v>0</v>
      </c>
      <c r="Z47" s="1">
        <v>237002.0</v>
      </c>
      <c r="AA47" s="1">
        <v>7004.0</v>
      </c>
      <c r="AB47" s="1">
        <v>7404.0</v>
      </c>
      <c r="AC47" s="8">
        <v>0.0</v>
      </c>
    </row>
    <row r="48">
      <c r="A48" s="9" t="s">
        <v>129</v>
      </c>
      <c r="B48" s="1" t="s">
        <v>30</v>
      </c>
      <c r="C48" s="5">
        <f>ROUND( VLOOKUP(Z48, NPC_Raw_Data!A:D, 4)*VLOOKUP(AA48, NPC_Scaling_Values!A:C, 3)*VLOOKUP(AB48, NPC_Scaling_Values!A:C, 3) * 1.07 ,0)</f>
        <v>651</v>
      </c>
      <c r="D48" s="5">
        <f>ROUND( VLOOKUP(Z48, NPC_Raw_Data!A:E, 5) * VLOOKUP(AA48, NPC_Scaling_Values!A:D, 4) * VLOOKUP(AB48,NPC_Scaling_Values!A:D, 4) * 1.07 ,0)</f>
        <v>1712</v>
      </c>
      <c r="E48" s="5">
        <f>ROUND( VLOOKUP(Z48, NPC_Raw_Data!A:L, 6) * VLOOKUP(AA48, NPC_Scaling_Values!A:N, 5)* VLOOKUP(AB48, NPC_Scaling_Values!A:N, 5) * 1.07 ,0)</f>
        <v>407</v>
      </c>
      <c r="F48" s="5">
        <f>ROUND( VLOOKUP(Z48, NPC_Raw_Data!A:L, 7) * VLOOKUP(AA48, NPC_Scaling_Values!A:N, 6) * VLOOKUP(AB48,NPC_Scaling_Values!A:N, 6) * 1.07 ,0)</f>
        <v>814</v>
      </c>
      <c r="G48" s="5">
        <f>ROUND( VLOOKUP(Z48, NPC_Raw_Data!A:L, 8) * VLOOKUP(AA48, NPC_Scaling_Values!A:N, 7) * VLOOKUP(AB48, NPC_Scaling_Values!A:N, 7) * 1.07 ,0)</f>
        <v>245</v>
      </c>
      <c r="H48" s="5">
        <f>ROUND( VLOOKUP(Z48, NPC_Raw_Data!A:L, 9) * VLOOKUP(AA48, NPC_Scaling_Values!A:N, 8)* VLOOKUP(AB48, NPC_Scaling_Values!A:N, 8) * 1.07 ,0)</f>
        <v>245</v>
      </c>
      <c r="I48" s="5">
        <v>0.0</v>
      </c>
      <c r="J48" s="5">
        <v>0.0</v>
      </c>
      <c r="K48" s="5">
        <v>0.0</v>
      </c>
      <c r="L48" s="5">
        <f>ROUND( VLOOKUP(Z48, NPC_Raw_Data!A:O, 13),0)</f>
        <v>107</v>
      </c>
      <c r="M48" s="5">
        <f>ROUND( VLOOKUP(Z48, NPC_Raw_Data!A:O, 14),0)</f>
        <v>107</v>
      </c>
      <c r="N48" s="5">
        <f>ROUND( VLOOKUP(Z48, NPC_Raw_Data!A:O, 15),0)</f>
        <v>107</v>
      </c>
      <c r="O48" s="5">
        <f>ROUND( VLOOKUP(Z48, NPC_Raw_Data!A:Q, 16) * VLOOKUP(AA48, NPC_Scaling_Values!A:N, 14)* VLOOKUP(AB48, NPC_Scaling_Values!A:N, 14) * 1.07 ,0)</f>
        <v>248</v>
      </c>
      <c r="P48" s="2">
        <f>ROUND( VLOOKUP(Z48, NPC_Raw_Data!A:Q, 17) * VLOOKUP(AA48, NPC_Scaling_Values!A:N, 14) * VLOOKUP(AB48, NPC_Scaling_Values!A:N, 14)* 1.07 ,0)</f>
        <v>99</v>
      </c>
      <c r="Q48">
        <f> VLOOKUP(AA48, NPC_Scaling_Values!A:N, 9) * VLOOKUP(AB48, NPC_Scaling_Values!A:N, 9) * 1.07</f>
        <v>3.56952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237003.0</v>
      </c>
      <c r="AA48" s="1">
        <v>7014.0</v>
      </c>
      <c r="AB48" s="1">
        <v>7414.0</v>
      </c>
      <c r="AC48" s="10">
        <v>7100.0</v>
      </c>
    </row>
    <row r="49">
      <c r="A49" s="1" t="s">
        <v>303</v>
      </c>
      <c r="B49" s="1" t="s">
        <v>101</v>
      </c>
      <c r="C49" s="5">
        <f>ROUND( VLOOKUP(Z49, NPC_Raw_Data!A:D, 4)*VLOOKUP(AA49, NPC_Scaling_Values!A:C, 3)*VLOOKUP(AB49, NPC_Scaling_Values!A:C, 3) * 1.07 ,0)</f>
        <v>467</v>
      </c>
      <c r="D49" s="5">
        <f>ROUND( VLOOKUP(Z49, NPC_Raw_Data!A:E, 5) * VLOOKUP(AA49, NPC_Scaling_Values!A:D, 4) * VLOOKUP(AB49,NPC_Scaling_Values!A:D, 4) * 1.07 ,0)</f>
        <v>2568</v>
      </c>
      <c r="E49" s="5">
        <f>ROUND( VLOOKUP(Z49, NPC_Raw_Data!A:L, 6) * VLOOKUP(AA49, NPC_Scaling_Values!A:N, 5)* VLOOKUP(AB49, NPC_Scaling_Values!A:N, 5) * 1.07 ,0)</f>
        <v>688</v>
      </c>
      <c r="F49" s="5">
        <f>ROUND( VLOOKUP(Z49, NPC_Raw_Data!A:L, 7) * VLOOKUP(AA49, NPC_Scaling_Values!A:N, 6) * VLOOKUP(AB49,NPC_Scaling_Values!A:N, 6) * 1.07 ,0)</f>
        <v>549</v>
      </c>
      <c r="G49" s="5">
        <f>ROUND( VLOOKUP(Z49, NPC_Raw_Data!A:L, 8) * VLOOKUP(AA49, NPC_Scaling_Values!A:N, 7) * VLOOKUP(AB49, NPC_Scaling_Values!A:N, 7) * 1.07 ,0)</f>
        <v>549</v>
      </c>
      <c r="H49" s="5">
        <f>ROUND( VLOOKUP(Z49, NPC_Raw_Data!A:L, 9) * VLOOKUP(AA49, NPC_Scaling_Values!A:N, 8)* VLOOKUP(AB49, NPC_Scaling_Values!A:N, 8) * 1.07 ,0)</f>
        <v>1376</v>
      </c>
      <c r="I49" s="5">
        <v>25.0</v>
      </c>
      <c r="J49" s="5">
        <v>-60.0</v>
      </c>
      <c r="K49" s="5">
        <v>0.0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 * 1.07 ,0)</f>
        <v>346</v>
      </c>
      <c r="P49" s="2">
        <f>ROUND( VLOOKUP(Z49, NPC_Raw_Data!A:Q, 17) * VLOOKUP(AA49, NPC_Scaling_Values!A:N, 14) * VLOOKUP(AB49, NPC_Scaling_Values!A:N, 14)* 1.07 ,0)</f>
        <v>86</v>
      </c>
      <c r="Q49">
        <f> VLOOKUP(AA49, NPC_Scaling_Values!A:N, 9) * VLOOKUP(AB49, NPC_Scaling_Values!A:N, 9) * 1.07</f>
        <v>3.2742</v>
      </c>
      <c r="R49" s="1">
        <v>3.0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238000.0</v>
      </c>
      <c r="AA49" s="1">
        <v>7005.0</v>
      </c>
      <c r="AB49" s="1">
        <v>7405.0</v>
      </c>
      <c r="AC49" s="8">
        <v>0.0</v>
      </c>
    </row>
    <row r="50">
      <c r="A50" s="1" t="s">
        <v>303</v>
      </c>
      <c r="B50" s="1" t="s">
        <v>77</v>
      </c>
      <c r="C50" s="5">
        <f>ROUND( VLOOKUP(Z50, NPC_Raw_Data!A:D, 4)*VLOOKUP(AA50, NPC_Scaling_Values!A:C, 3)*VLOOKUP(AB50, NPC_Scaling_Values!A:C, 3) * 1.07 ,0)</f>
        <v>505</v>
      </c>
      <c r="D50" s="5">
        <f>ROUND( VLOOKUP(Z50, NPC_Raw_Data!A:E, 5) * VLOOKUP(AA50, NPC_Scaling_Values!A:D, 4) * VLOOKUP(AB50,NPC_Scaling_Values!A:D, 4) * 1.07 ,0)</f>
        <v>2889</v>
      </c>
      <c r="E50" s="5">
        <f>ROUND( VLOOKUP(Z50, NPC_Raw_Data!A:L, 6) * VLOOKUP(AA50, NPC_Scaling_Values!A:N, 5)* VLOOKUP(AB50, NPC_Scaling_Values!A:N, 5) * 1.07 ,0)</f>
        <v>738</v>
      </c>
      <c r="F50" s="5">
        <f>ROUND( VLOOKUP(Z50, NPC_Raw_Data!A:L, 7) * VLOOKUP(AA50, NPC_Scaling_Values!A:N, 6) * VLOOKUP(AB50,NPC_Scaling_Values!A:N, 6) * 1.07 ,0)</f>
        <v>589</v>
      </c>
      <c r="G50" s="5">
        <f>ROUND( VLOOKUP(Z50, NPC_Raw_Data!A:L, 8) * VLOOKUP(AA50, NPC_Scaling_Values!A:N, 7) * VLOOKUP(AB50, NPC_Scaling_Values!A:N, 7) * 1.07 ,0)</f>
        <v>589</v>
      </c>
      <c r="H50" s="5">
        <f>ROUND( VLOOKUP(Z50, NPC_Raw_Data!A:L, 9) * VLOOKUP(AA50, NPC_Scaling_Values!A:N, 8)* VLOOKUP(AB50, NPC_Scaling_Values!A:N, 8) * 1.07 ,0)</f>
        <v>1476</v>
      </c>
      <c r="I50" s="5">
        <v>25.0</v>
      </c>
      <c r="J50" s="5">
        <v>-60.0</v>
      </c>
      <c r="K50" s="5">
        <v>0.0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 * 1.07 ,0)</f>
        <v>362</v>
      </c>
      <c r="P50" s="2">
        <f>ROUND( VLOOKUP(Z50, NPC_Raw_Data!A:Q, 17) * VLOOKUP(AA50, NPC_Scaling_Values!A:N, 14) * VLOOKUP(AB50, NPC_Scaling_Values!A:N, 14)* 1.07 ,0)</f>
        <v>91</v>
      </c>
      <c r="Q50">
        <f> VLOOKUP(AA50, NPC_Scaling_Values!A:N, 9) * VLOOKUP(AB50, NPC_Scaling_Values!A:N, 9) * 1.07</f>
        <v>3.39297</v>
      </c>
      <c r="R50" s="1">
        <v>3.0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238001.0</v>
      </c>
      <c r="AA50" s="1">
        <v>7011.0</v>
      </c>
      <c r="AB50" s="1">
        <v>7411.0</v>
      </c>
      <c r="AC50" s="8">
        <v>0.0</v>
      </c>
    </row>
    <row r="51">
      <c r="A51" s="1" t="s">
        <v>304</v>
      </c>
      <c r="B51" s="1" t="s">
        <v>101</v>
      </c>
      <c r="C51" s="5">
        <f>ROUND( VLOOKUP(Z51, NPC_Raw_Data!A:D, 4)*VLOOKUP(AA51, NPC_Scaling_Values!A:C, 3)*VLOOKUP(AB51, NPC_Scaling_Values!A:C, 3) * 1.07 ,0)</f>
        <v>467</v>
      </c>
      <c r="D51" s="5">
        <f>ROUND( VLOOKUP(Z51, NPC_Raw_Data!A:E, 5) * VLOOKUP(AA51, NPC_Scaling_Values!A:D, 4) * VLOOKUP(AB51,NPC_Scaling_Values!A:D, 4) * 1.07 ,0)</f>
        <v>2568</v>
      </c>
      <c r="E51" s="5">
        <f>ROUND( VLOOKUP(Z51, NPC_Raw_Data!A:L, 6) * VLOOKUP(AA51, NPC_Scaling_Values!A:N, 5)* VLOOKUP(AB51, NPC_Scaling_Values!A:N, 5) * 1.07 ,0)</f>
        <v>688</v>
      </c>
      <c r="F51" s="5">
        <f>ROUND( VLOOKUP(Z51, NPC_Raw_Data!A:L, 7) * VLOOKUP(AA51, NPC_Scaling_Values!A:N, 6) * VLOOKUP(AB51,NPC_Scaling_Values!A:N, 6) * 1.07 ,0)</f>
        <v>549</v>
      </c>
      <c r="G51" s="5">
        <f>ROUND( VLOOKUP(Z51, NPC_Raw_Data!A:L, 8) * VLOOKUP(AA51, NPC_Scaling_Values!A:N, 7) * VLOOKUP(AB51, NPC_Scaling_Values!A:N, 7) * 1.07 ,0)</f>
        <v>549</v>
      </c>
      <c r="H51" s="5">
        <f>ROUND( VLOOKUP(Z51, NPC_Raw_Data!A:L, 9) * VLOOKUP(AA51, NPC_Scaling_Values!A:N, 8)* VLOOKUP(AB51, NPC_Scaling_Values!A:N, 8) * 1.07 ,0)</f>
        <v>1376</v>
      </c>
      <c r="I51" s="5">
        <v>25.0</v>
      </c>
      <c r="J51" s="5">
        <v>-60.0</v>
      </c>
      <c r="K51" s="5">
        <v>0.0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 * 1.07 ,0)</f>
        <v>346</v>
      </c>
      <c r="P51" s="2">
        <f>ROUND( VLOOKUP(Z51, NPC_Raw_Data!A:Q, 17) * VLOOKUP(AA51, NPC_Scaling_Values!A:N, 14) * VLOOKUP(AB51, NPC_Scaling_Values!A:N, 14)* 1.07 ,0)</f>
        <v>86</v>
      </c>
      <c r="Q51">
        <f> VLOOKUP(AA51, NPC_Scaling_Values!A:N, 9) * VLOOKUP(AB51, NPC_Scaling_Values!A:N, 9) * 1.07</f>
        <v>3.2742</v>
      </c>
      <c r="R51" s="1">
        <v>3.0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238002.0</v>
      </c>
      <c r="AA51" s="1">
        <v>7005.0</v>
      </c>
      <c r="AB51" s="1">
        <v>7405.0</v>
      </c>
      <c r="AC51" s="10">
        <v>7100.0</v>
      </c>
    </row>
    <row r="52">
      <c r="A52" s="1" t="s">
        <v>250</v>
      </c>
      <c r="B52" s="1" t="s">
        <v>49</v>
      </c>
      <c r="C52" s="5">
        <f>ROUND( VLOOKUP(Z52, NPC_Raw_Data!A:D, 4)*VLOOKUP(AA52, NPC_Scaling_Values!A:C, 3)*VLOOKUP(AB52, NPC_Scaling_Values!A:C, 3) * 1.07 ,0)</f>
        <v>951</v>
      </c>
      <c r="D52" s="5">
        <f>ROUND( VLOOKUP(Z52, NPC_Raw_Data!A:E, 5) * VLOOKUP(AA52, NPC_Scaling_Values!A:D, 4) * VLOOKUP(AB52,NPC_Scaling_Values!A:D, 4) * 1.07 ,0)</f>
        <v>3852</v>
      </c>
      <c r="E52" s="5">
        <f>ROUND( VLOOKUP(Z52, NPC_Raw_Data!A:L, 6) * VLOOKUP(AA52, NPC_Scaling_Values!A:N, 5)* VLOOKUP(AB52, NPC_Scaling_Values!A:N, 5) * 1.07 ,0)</f>
        <v>354</v>
      </c>
      <c r="F52" s="5">
        <f>ROUND( VLOOKUP(Z52, NPC_Raw_Data!A:L, 7) * VLOOKUP(AA52, NPC_Scaling_Values!A:N, 6) * VLOOKUP(AB52,NPC_Scaling_Values!A:N, 6) * 1.07 ,0)</f>
        <v>265</v>
      </c>
      <c r="G52" s="5">
        <f>ROUND( VLOOKUP(Z52, NPC_Raw_Data!A:L, 8) * VLOOKUP(AA52, NPC_Scaling_Values!A:N, 7) * VLOOKUP(AB52, NPC_Scaling_Values!A:N, 7) * 1.07 ,0)</f>
        <v>229</v>
      </c>
      <c r="H52" s="5">
        <f>ROUND( VLOOKUP(Z52, NPC_Raw_Data!A:L, 9) * VLOOKUP(AA52, NPC_Scaling_Values!A:N, 8)* VLOOKUP(AB52, NPC_Scaling_Values!A:N, 8) * 1.07 ,0)</f>
        <v>247</v>
      </c>
      <c r="I52" s="5">
        <v>0.0</v>
      </c>
      <c r="J52" s="5">
        <v>0.0</v>
      </c>
      <c r="K52" s="5">
        <v>0.0</v>
      </c>
      <c r="L52" s="5">
        <f>ROUND( VLOOKUP(Z52, NPC_Raw_Data!A:O, 13),0)</f>
        <v>200</v>
      </c>
      <c r="M52" s="5">
        <f>ROUND( VLOOKUP(Z52, NPC_Raw_Data!A:O, 14),0)</f>
        <v>200</v>
      </c>
      <c r="N52" s="5">
        <f>ROUND( VLOOKUP(Z52, NPC_Raw_Data!A:O, 15),0)</f>
        <v>200</v>
      </c>
      <c r="O52" s="5">
        <f>ROUND( VLOOKUP(Z52, NPC_Raw_Data!A:Q, 16) * VLOOKUP(AA52, NPC_Scaling_Values!A:N, 14)* VLOOKUP(AB52, NPC_Scaling_Values!A:N, 14) * 1.07 ,0)</f>
        <v>272</v>
      </c>
      <c r="P52" s="2">
        <f>ROUND( VLOOKUP(Z52, NPC_Raw_Data!A:Q, 17) * VLOOKUP(AA52, NPC_Scaling_Values!A:N, 14) * VLOOKUP(AB52, NPC_Scaling_Values!A:N, 14)* 1.07 ,0)</f>
        <v>91</v>
      </c>
      <c r="Q52">
        <f> VLOOKUP(AA52, NPC_Scaling_Values!A:N, 9) * VLOOKUP(AB52, NPC_Scaling_Values!A:N, 9) * 1.07</f>
        <v>3.39297</v>
      </c>
      <c r="R52" s="1">
        <v>1.3</v>
      </c>
      <c r="S52" s="1">
        <v>10.0</v>
      </c>
      <c r="T52" s="7" t="b">
        <v>0</v>
      </c>
      <c r="U52" s="7" t="b">
        <v>0</v>
      </c>
      <c r="V52" s="7" t="b">
        <v>1</v>
      </c>
      <c r="Z52" s="1">
        <v>239000.0</v>
      </c>
      <c r="AA52" s="1">
        <v>7011.0</v>
      </c>
      <c r="AB52" s="1">
        <v>7411.0</v>
      </c>
      <c r="AC52" s="8">
        <v>0.0</v>
      </c>
    </row>
    <row r="53">
      <c r="A53" s="1" t="s">
        <v>251</v>
      </c>
      <c r="B53" s="1" t="s">
        <v>49</v>
      </c>
      <c r="C53" s="5">
        <f>ROUND( VLOOKUP(Z53, NPC_Raw_Data!A:D, 4)*VLOOKUP(AA53, NPC_Scaling_Values!A:C, 3)*VLOOKUP(AB53, NPC_Scaling_Values!A:C, 3) * 1.07 ,0)</f>
        <v>951</v>
      </c>
      <c r="D53" s="5">
        <f>ROUND( VLOOKUP(Z53, NPC_Raw_Data!A:E, 5) * VLOOKUP(AA53, NPC_Scaling_Values!A:D, 4) * VLOOKUP(AB53,NPC_Scaling_Values!A:D, 4) * 1.07 ,0)</f>
        <v>3852</v>
      </c>
      <c r="E53" s="5">
        <f>ROUND( VLOOKUP(Z53, NPC_Raw_Data!A:L, 6) * VLOOKUP(AA53, NPC_Scaling_Values!A:N, 5)* VLOOKUP(AB53, NPC_Scaling_Values!A:N, 5) * 1.07 ,0)</f>
        <v>354</v>
      </c>
      <c r="F53" s="5">
        <f>ROUND( VLOOKUP(Z53, NPC_Raw_Data!A:L, 7) * VLOOKUP(AA53, NPC_Scaling_Values!A:N, 6) * VLOOKUP(AB53,NPC_Scaling_Values!A:N, 6) * 1.07 ,0)</f>
        <v>265</v>
      </c>
      <c r="G53" s="5">
        <f>ROUND( VLOOKUP(Z53, NPC_Raw_Data!A:L, 8) * VLOOKUP(AA53, NPC_Scaling_Values!A:N, 7) * VLOOKUP(AB53, NPC_Scaling_Values!A:N, 7) * 1.07 ,0)</f>
        <v>229</v>
      </c>
      <c r="H53" s="5">
        <f>ROUND( VLOOKUP(Z53, NPC_Raw_Data!A:L, 9) * VLOOKUP(AA53, NPC_Scaling_Values!A:N, 8)* VLOOKUP(AB53, NPC_Scaling_Values!A:N, 8) * 1.07 ,0)</f>
        <v>247</v>
      </c>
      <c r="I53" s="5">
        <v>0.0</v>
      </c>
      <c r="J53" s="5">
        <v>0.0</v>
      </c>
      <c r="K53" s="5">
        <v>0.0</v>
      </c>
      <c r="L53" s="5">
        <f>ROUND( VLOOKUP(Z53, NPC_Raw_Data!A:O, 13),0)</f>
        <v>200</v>
      </c>
      <c r="M53" s="5">
        <f>ROUND( VLOOKUP(Z53, NPC_Raw_Data!A:O, 14),0)</f>
        <v>200</v>
      </c>
      <c r="N53" s="5">
        <f>ROUND( VLOOKUP(Z53, NPC_Raw_Data!A:O, 15),0)</f>
        <v>200</v>
      </c>
      <c r="O53" s="5">
        <f>ROUND( VLOOKUP(Z53, NPC_Raw_Data!A:Q, 16) * VLOOKUP(AA53, NPC_Scaling_Values!A:N, 14)* VLOOKUP(AB53, NPC_Scaling_Values!A:N, 14) * 1.07 ,0)</f>
        <v>272</v>
      </c>
      <c r="P53" s="2">
        <f>ROUND( VLOOKUP(Z53, NPC_Raw_Data!A:Q, 17) * VLOOKUP(AA53, NPC_Scaling_Values!A:N, 14) * VLOOKUP(AB53, NPC_Scaling_Values!A:N, 14)* 1.07 ,0)</f>
        <v>91</v>
      </c>
      <c r="Q53">
        <f> VLOOKUP(AA53, NPC_Scaling_Values!A:N, 9) * VLOOKUP(AB53, NPC_Scaling_Values!A:N, 9) * 1.07</f>
        <v>3.39297</v>
      </c>
      <c r="R53" s="1">
        <v>1.3</v>
      </c>
      <c r="S53" s="1">
        <v>20.0</v>
      </c>
      <c r="T53" s="7" t="b">
        <v>0</v>
      </c>
      <c r="U53" s="7" t="b">
        <v>0</v>
      </c>
      <c r="V53" s="7" t="b">
        <v>1</v>
      </c>
      <c r="Z53" s="1">
        <v>239003.0</v>
      </c>
      <c r="AA53" s="1">
        <v>7011.0</v>
      </c>
      <c r="AB53" s="1">
        <v>7411.0</v>
      </c>
      <c r="AC53" s="10">
        <v>7100.0</v>
      </c>
    </row>
    <row r="54">
      <c r="A54" s="9" t="s">
        <v>193</v>
      </c>
      <c r="B54" s="1" t="s">
        <v>39</v>
      </c>
      <c r="C54" s="5">
        <f>ROUND( VLOOKUP(Z54, NPC_Raw_Data!A:D, 4)*VLOOKUP(AA54, NPC_Scaling_Values!A:C, 3)*VLOOKUP(AB54, NPC_Scaling_Values!A:C, 3) * 1.07 ,0)</f>
        <v>433</v>
      </c>
      <c r="D54" s="5">
        <f>ROUND( VLOOKUP(Z54, NPC_Raw_Data!A:E, 5) * VLOOKUP(AA54, NPC_Scaling_Values!A:D, 4) * VLOOKUP(AB54,NPC_Scaling_Values!A:D, 4) * 1.07 ,0)</f>
        <v>963</v>
      </c>
      <c r="E54" s="5">
        <f>ROUND( VLOOKUP(Z54, NPC_Raw_Data!A:L, 6) * VLOOKUP(AA54, NPC_Scaling_Values!A:N, 5)* VLOOKUP(AB54, NPC_Scaling_Values!A:N, 5) * 1.07 ,0)</f>
        <v>281</v>
      </c>
      <c r="F54" s="5">
        <f>ROUND( VLOOKUP(Z54, NPC_Raw_Data!A:L, 7) * VLOOKUP(AA54, NPC_Scaling_Values!A:N, 6) * VLOOKUP(AB54,NPC_Scaling_Values!A:N, 6) * 1.07 ,0)</f>
        <v>226</v>
      </c>
      <c r="G54" s="5">
        <f>ROUND( VLOOKUP(Z54, NPC_Raw_Data!A:L, 8) * VLOOKUP(AA54, NPC_Scaling_Values!A:N, 7) * VLOOKUP(AB54, NPC_Scaling_Values!A:N, 7) * 1.07 ,0)</f>
        <v>188</v>
      </c>
      <c r="H54" s="5">
        <f>ROUND( VLOOKUP(Z54, NPC_Raw_Data!A:L, 9) * VLOOKUP(AA54, NPC_Scaling_Values!A:N, 8)* VLOOKUP(AB54, NPC_Scaling_Values!A:N, 8) * 1.07 ,0)</f>
        <v>211</v>
      </c>
      <c r="I54" s="5">
        <v>0.0</v>
      </c>
      <c r="J54" s="5">
        <v>0.0</v>
      </c>
      <c r="K54" s="5">
        <v>0.0</v>
      </c>
      <c r="L54" s="5">
        <f>ROUND( VLOOKUP(Z54, NPC_Raw_Data!A:O, 13),0)</f>
        <v>115</v>
      </c>
      <c r="M54" s="5">
        <f>ROUND( VLOOKUP(Z54, NPC_Raw_Data!A:O, 14),0)</f>
        <v>115</v>
      </c>
      <c r="N54" s="5">
        <f>ROUND( VLOOKUP(Z54, NPC_Raw_Data!A:O, 15),0)</f>
        <v>95</v>
      </c>
      <c r="O54" s="5">
        <f>ROUND( VLOOKUP(Z54, NPC_Raw_Data!A:Q, 16) * VLOOKUP(AA54, NPC_Scaling_Values!A:N, 14)* VLOOKUP(AB54, NPC_Scaling_Values!A:N, 14) * 1.07 ,0)</f>
        <v>219</v>
      </c>
      <c r="P54" s="2">
        <f>ROUND( VLOOKUP(Z54, NPC_Raw_Data!A:Q, 17) * VLOOKUP(AA54, NPC_Scaling_Values!A:N, 14) * VLOOKUP(AB54, NPC_Scaling_Values!A:N, 14)* 1.07 ,0)</f>
        <v>88</v>
      </c>
      <c r="Q54">
        <f> VLOOKUP(AA54, NPC_Scaling_Values!A:N, 9) * VLOOKUP(AB54, NPC_Scaling_Values!A:N, 9) * 1.07</f>
        <v>3.3384</v>
      </c>
      <c r="R54" s="1">
        <v>1.5</v>
      </c>
      <c r="S54" s="1">
        <v>6.0</v>
      </c>
      <c r="T54" s="7" t="b">
        <v>0</v>
      </c>
      <c r="U54" s="7" t="b">
        <v>0</v>
      </c>
      <c r="V54" s="7" t="b">
        <v>0</v>
      </c>
      <c r="Z54" s="1">
        <v>240000.0</v>
      </c>
      <c r="AA54" s="1">
        <v>7010.0</v>
      </c>
      <c r="AB54" s="1">
        <v>7410.0</v>
      </c>
      <c r="AC54" s="8">
        <v>0.0</v>
      </c>
    </row>
    <row r="55">
      <c r="A55" s="1" t="s">
        <v>256</v>
      </c>
      <c r="B55" s="1" t="s">
        <v>39</v>
      </c>
      <c r="C55" s="5">
        <f>ROUND( VLOOKUP(Z55, NPC_Raw_Data!A:D, 4)*VLOOKUP(AA55, NPC_Scaling_Values!A:C, 3)*VLOOKUP(AB55, NPC_Scaling_Values!A:C, 3) * 1.07 ,0)</f>
        <v>869</v>
      </c>
      <c r="D55" s="5">
        <f>ROUND( VLOOKUP(Z55, NPC_Raw_Data!A:E, 5) * VLOOKUP(AA55, NPC_Scaling_Values!A:D, 4) * VLOOKUP(AB55,NPC_Scaling_Values!A:D, 4) * 1.07 ,0)</f>
        <v>3210</v>
      </c>
      <c r="E55" s="5">
        <f>ROUND( VLOOKUP(Z55, NPC_Raw_Data!A:L, 6) * VLOOKUP(AA55, NPC_Scaling_Values!A:N, 5)* VLOOKUP(AB55, NPC_Scaling_Values!A:N, 5) * 1.07 ,0)</f>
        <v>371</v>
      </c>
      <c r="F55" s="5">
        <f>ROUND( VLOOKUP(Z55, NPC_Raw_Data!A:L, 7) * VLOOKUP(AA55, NPC_Scaling_Values!A:N, 6) * VLOOKUP(AB55,NPC_Scaling_Values!A:N, 6) * 1.07 ,0)</f>
        <v>295</v>
      </c>
      <c r="G55" s="5">
        <f>ROUND( VLOOKUP(Z55, NPC_Raw_Data!A:L, 8) * VLOOKUP(AA55, NPC_Scaling_Values!A:N, 7) * VLOOKUP(AB55, NPC_Scaling_Values!A:N, 7) * 1.07 ,0)</f>
        <v>249</v>
      </c>
      <c r="H55" s="5">
        <f>ROUND( VLOOKUP(Z55, NPC_Raw_Data!A:L, 9) * VLOOKUP(AA55, NPC_Scaling_Values!A:N, 8)* VLOOKUP(AB55, NPC_Scaling_Values!A:N, 8) * 1.07 ,0)</f>
        <v>371</v>
      </c>
      <c r="I55" s="5">
        <v>25.0</v>
      </c>
      <c r="J55" s="5">
        <v>0.0</v>
      </c>
      <c r="K55" s="5">
        <v>0.0</v>
      </c>
      <c r="L55" s="5">
        <f>ROUND( VLOOKUP(Z55, NPC_Raw_Data!A:O, 13),0)</f>
        <v>95</v>
      </c>
      <c r="M55" s="5">
        <f>ROUND( VLOOKUP(Z55, NPC_Raw_Data!A:O, 14),0)</f>
        <v>95</v>
      </c>
      <c r="N55" s="5">
        <f>ROUND( VLOOKUP(Z55, NPC_Raw_Data!A:O, 15),0)</f>
        <v>160</v>
      </c>
      <c r="O55" s="5">
        <f>ROUND( VLOOKUP(Z55, NPC_Raw_Data!A:Q, 16) * VLOOKUP(AA55, NPC_Scaling_Values!A:N, 14)* VLOOKUP(AB55, NPC_Scaling_Values!A:N, 14) * 1.07 ,0)</f>
        <v>351</v>
      </c>
      <c r="P55" s="2">
        <f>ROUND( VLOOKUP(Z55, NPC_Raw_Data!A:Q, 17) * VLOOKUP(AA55, NPC_Scaling_Values!A:N, 14) * VLOOKUP(AB55, NPC_Scaling_Values!A:N, 14)* 1.07 ,0)</f>
        <v>88</v>
      </c>
      <c r="Q55">
        <f> VLOOKUP(AA55, NPC_Scaling_Values!A:N, 9) * VLOOKUP(AB55, NPC_Scaling_Values!A:N, 9) * 1.07</f>
        <v>3.3384</v>
      </c>
      <c r="R55" s="1">
        <v>1.1</v>
      </c>
      <c r="S55" s="1">
        <v>-1.0</v>
      </c>
      <c r="T55" s="7" t="b">
        <v>0</v>
      </c>
      <c r="U55" s="7" t="b">
        <v>1</v>
      </c>
      <c r="V55" s="7" t="b">
        <v>0</v>
      </c>
      <c r="Z55" s="1">
        <v>241000.0</v>
      </c>
      <c r="AA55" s="1">
        <v>7010.0</v>
      </c>
      <c r="AB55" s="1">
        <v>7410.0</v>
      </c>
      <c r="AC55" s="8">
        <v>0.0</v>
      </c>
    </row>
    <row r="56">
      <c r="A56" s="1" t="s">
        <v>257</v>
      </c>
      <c r="B56" s="1" t="s">
        <v>39</v>
      </c>
      <c r="C56" s="5">
        <f>ROUND( VLOOKUP(Z56, NPC_Raw_Data!A:D, 4)*VLOOKUP(AA56, NPC_Scaling_Values!A:C, 3)*VLOOKUP(AB56, NPC_Scaling_Values!A:C, 3) * 1.07 ,0)</f>
        <v>869</v>
      </c>
      <c r="D56" s="5">
        <f>ROUND( VLOOKUP(Z56, NPC_Raw_Data!A:E, 5) * VLOOKUP(AA56, NPC_Scaling_Values!A:D, 4) * VLOOKUP(AB56,NPC_Scaling_Values!A:D, 4) * 1.07 ,0)</f>
        <v>3210</v>
      </c>
      <c r="E56" s="5">
        <f>ROUND( VLOOKUP(Z56, NPC_Raw_Data!A:L, 6) * VLOOKUP(AA56, NPC_Scaling_Values!A:N, 5)* VLOOKUP(AB56, NPC_Scaling_Values!A:N, 5) * 1.07 ,0)</f>
        <v>371</v>
      </c>
      <c r="F56" s="5">
        <f>ROUND( VLOOKUP(Z56, NPC_Raw_Data!A:L, 7) * VLOOKUP(AA56, NPC_Scaling_Values!A:N, 6) * VLOOKUP(AB56,NPC_Scaling_Values!A:N, 6) * 1.07 ,0)</f>
        <v>295</v>
      </c>
      <c r="G56" s="5">
        <f>ROUND( VLOOKUP(Z56, NPC_Raw_Data!A:L, 8) * VLOOKUP(AA56, NPC_Scaling_Values!A:N, 7) * VLOOKUP(AB56, NPC_Scaling_Values!A:N, 7) * 1.07 ,0)</f>
        <v>249</v>
      </c>
      <c r="H56" s="5">
        <f>ROUND( VLOOKUP(Z56, NPC_Raw_Data!A:L, 9) * VLOOKUP(AA56, NPC_Scaling_Values!A:N, 8)* VLOOKUP(AB56, NPC_Scaling_Values!A:N, 8) * 1.07 ,0)</f>
        <v>371</v>
      </c>
      <c r="I56" s="5">
        <v>25.0</v>
      </c>
      <c r="J56" s="5">
        <v>0.0</v>
      </c>
      <c r="K56" s="5">
        <v>0.0</v>
      </c>
      <c r="L56" s="5">
        <f>ROUND( VLOOKUP(Z56, NPC_Raw_Data!A:O, 13),0)</f>
        <v>95</v>
      </c>
      <c r="M56" s="5">
        <f>ROUND( VLOOKUP(Z56, NPC_Raw_Data!A:O, 14),0)</f>
        <v>95</v>
      </c>
      <c r="N56" s="5">
        <f>ROUND( VLOOKUP(Z56, NPC_Raw_Data!A:O, 15),0)</f>
        <v>160</v>
      </c>
      <c r="O56" s="5">
        <f>ROUND( VLOOKUP(Z56, NPC_Raw_Data!A:Q, 16) * VLOOKUP(AA56, NPC_Scaling_Values!A:N, 14)* VLOOKUP(AB56, NPC_Scaling_Values!A:N, 14) * 1.07 ,0)</f>
        <v>351</v>
      </c>
      <c r="P56" s="2">
        <f>ROUND( VLOOKUP(Z56, NPC_Raw_Data!A:Q, 17) * VLOOKUP(AA56, NPC_Scaling_Values!A:N, 14) * VLOOKUP(AB56, NPC_Scaling_Values!A:N, 14)* 1.07 ,0)</f>
        <v>88</v>
      </c>
      <c r="Q56">
        <f> VLOOKUP(AA56, NPC_Scaling_Values!A:N, 9) * VLOOKUP(AB56, NPC_Scaling_Values!A:N, 9) * 1.07</f>
        <v>3.3384</v>
      </c>
      <c r="R56" s="1">
        <v>1.1</v>
      </c>
      <c r="S56" s="1">
        <v>-1.0</v>
      </c>
      <c r="T56" s="7" t="b">
        <v>0</v>
      </c>
      <c r="U56" s="7" t="b">
        <v>1</v>
      </c>
      <c r="V56" s="7" t="b">
        <v>0</v>
      </c>
      <c r="Z56" s="1">
        <v>241003.0</v>
      </c>
      <c r="AA56" s="1">
        <v>7010.0</v>
      </c>
      <c r="AB56" s="1">
        <v>7410.0</v>
      </c>
      <c r="AC56" s="8">
        <v>0.0</v>
      </c>
    </row>
    <row r="57">
      <c r="A57" s="1" t="s">
        <v>258</v>
      </c>
      <c r="B57" s="1" t="s">
        <v>39</v>
      </c>
      <c r="C57" s="5">
        <f>ROUND( VLOOKUP(Z57, NPC_Raw_Data!A:D, 4)*VLOOKUP(AA57, NPC_Scaling_Values!A:C, 3)*VLOOKUP(AB57, NPC_Scaling_Values!A:C, 3) * 1.07 ,0)</f>
        <v>869</v>
      </c>
      <c r="D57" s="5">
        <f>ROUND( VLOOKUP(Z57, NPC_Raw_Data!A:E, 5) * VLOOKUP(AA57, NPC_Scaling_Values!A:D, 4) * VLOOKUP(AB57,NPC_Scaling_Values!A:D, 4) * 1.07 ,0)</f>
        <v>4173</v>
      </c>
      <c r="E57" s="5">
        <f>ROUND( VLOOKUP(Z57, NPC_Raw_Data!A:L, 6) * VLOOKUP(AA57, NPC_Scaling_Values!A:N, 5)* VLOOKUP(AB57, NPC_Scaling_Values!A:N, 5) * 1.07 ,0)</f>
        <v>371</v>
      </c>
      <c r="F57" s="5">
        <f>ROUND( VLOOKUP(Z57, NPC_Raw_Data!A:L, 7) * VLOOKUP(AA57, NPC_Scaling_Values!A:N, 6) * VLOOKUP(AB57,NPC_Scaling_Values!A:N, 6) * 1.07 ,0)</f>
        <v>295</v>
      </c>
      <c r="G57" s="5">
        <f>ROUND( VLOOKUP(Z57, NPC_Raw_Data!A:L, 8) * VLOOKUP(AA57, NPC_Scaling_Values!A:N, 7) * VLOOKUP(AB57, NPC_Scaling_Values!A:N, 7) * 1.07 ,0)</f>
        <v>249</v>
      </c>
      <c r="H57" s="5">
        <f>ROUND( VLOOKUP(Z57, NPC_Raw_Data!A:L, 9) * VLOOKUP(AA57, NPC_Scaling_Values!A:N, 8)* VLOOKUP(AB57, NPC_Scaling_Values!A:N, 8) * 1.07 ,0)</f>
        <v>371</v>
      </c>
      <c r="I57" s="5">
        <v>25.0</v>
      </c>
      <c r="J57" s="5">
        <v>0.0</v>
      </c>
      <c r="K57" s="5">
        <v>0.0</v>
      </c>
      <c r="L57" s="5">
        <f>ROUND( VLOOKUP(Z57, NPC_Raw_Data!A:O, 13),0)</f>
        <v>95</v>
      </c>
      <c r="M57" s="5">
        <f>ROUND( VLOOKUP(Z57, NPC_Raw_Data!A:O, 14),0)</f>
        <v>95</v>
      </c>
      <c r="N57" s="5">
        <f>ROUND( VLOOKUP(Z57, NPC_Raw_Data!A:O, 15),0)</f>
        <v>160</v>
      </c>
      <c r="O57" s="5">
        <f>ROUND( VLOOKUP(Z57, NPC_Raw_Data!A:Q, 16) * VLOOKUP(AA57, NPC_Scaling_Values!A:N, 14)* VLOOKUP(AB57, NPC_Scaling_Values!A:N, 14) * 1.07 ,0)</f>
        <v>351</v>
      </c>
      <c r="P57" s="2">
        <f>ROUND( VLOOKUP(Z57, NPC_Raw_Data!A:Q, 17) * VLOOKUP(AA57, NPC_Scaling_Values!A:N, 14) * VLOOKUP(AB57, NPC_Scaling_Values!A:N, 14)* 1.07 ,0)</f>
        <v>88</v>
      </c>
      <c r="Q57">
        <f> VLOOKUP(AA57, NPC_Scaling_Values!A:N, 9) * VLOOKUP(AB57, NPC_Scaling_Values!A:N, 9) * 1.07</f>
        <v>3.3384</v>
      </c>
      <c r="R57" s="1">
        <v>1.1</v>
      </c>
      <c r="S57" s="1">
        <v>-1.0</v>
      </c>
      <c r="T57" s="7" t="b">
        <v>0</v>
      </c>
      <c r="U57" s="7" t="b">
        <v>1</v>
      </c>
      <c r="V57" s="7" t="b">
        <v>0</v>
      </c>
      <c r="Z57" s="1">
        <v>241004.0</v>
      </c>
      <c r="AA57" s="1">
        <v>7010.0</v>
      </c>
      <c r="AB57" s="1">
        <v>7410.0</v>
      </c>
      <c r="AC57" s="8">
        <v>0.0</v>
      </c>
    </row>
    <row r="58">
      <c r="A58" s="1" t="s">
        <v>259</v>
      </c>
      <c r="B58" s="1" t="s">
        <v>39</v>
      </c>
      <c r="C58" s="5">
        <f>ROUND( VLOOKUP(Z58, NPC_Raw_Data!A:D, 4)*VLOOKUP(AA58, NPC_Scaling_Values!A:C, 3)*VLOOKUP(AB58, NPC_Scaling_Values!A:C, 3) * 1.07 ,0)</f>
        <v>869</v>
      </c>
      <c r="D58" s="5">
        <f>ROUND( VLOOKUP(Z58, NPC_Raw_Data!A:E, 5) * VLOOKUP(AA58, NPC_Scaling_Values!A:D, 4) * VLOOKUP(AB58,NPC_Scaling_Values!A:D, 4) * 1.07 ,0)</f>
        <v>3210</v>
      </c>
      <c r="E58" s="5">
        <f>ROUND( VLOOKUP(Z58, NPC_Raw_Data!A:L, 6) * VLOOKUP(AA58, NPC_Scaling_Values!A:N, 5)* VLOOKUP(AB58, NPC_Scaling_Values!A:N, 5) * 1.07 ,0)</f>
        <v>371</v>
      </c>
      <c r="F58" s="5">
        <f>ROUND( VLOOKUP(Z58, NPC_Raw_Data!A:L, 7) * VLOOKUP(AA58, NPC_Scaling_Values!A:N, 6) * VLOOKUP(AB58,NPC_Scaling_Values!A:N, 6) * 1.07 ,0)</f>
        <v>295</v>
      </c>
      <c r="G58" s="5">
        <f>ROUND( VLOOKUP(Z58, NPC_Raw_Data!A:L, 8) * VLOOKUP(AA58, NPC_Scaling_Values!A:N, 7) * VLOOKUP(AB58, NPC_Scaling_Values!A:N, 7) * 1.07 ,0)</f>
        <v>249</v>
      </c>
      <c r="H58" s="5">
        <f>ROUND( VLOOKUP(Z58, NPC_Raw_Data!A:L, 9) * VLOOKUP(AA58, NPC_Scaling_Values!A:N, 8)* VLOOKUP(AB58, NPC_Scaling_Values!A:N, 8) * 1.07 ,0)</f>
        <v>371</v>
      </c>
      <c r="I58" s="5">
        <v>25.0</v>
      </c>
      <c r="J58" s="5">
        <v>0.0</v>
      </c>
      <c r="K58" s="5">
        <v>0.0</v>
      </c>
      <c r="L58" s="5">
        <f>ROUND( VLOOKUP(Z58, NPC_Raw_Data!A:O, 13),0)</f>
        <v>95</v>
      </c>
      <c r="M58" s="5">
        <f>ROUND( VLOOKUP(Z58, NPC_Raw_Data!A:O, 14),0)</f>
        <v>95</v>
      </c>
      <c r="N58" s="5">
        <f>ROUND( VLOOKUP(Z58, NPC_Raw_Data!A:O, 15),0)</f>
        <v>160</v>
      </c>
      <c r="O58" s="5">
        <f>ROUND( VLOOKUP(Z58, NPC_Raw_Data!A:Q, 16) * VLOOKUP(AA58, NPC_Scaling_Values!A:N, 14)* VLOOKUP(AB58, NPC_Scaling_Values!A:N, 14) * 1.07 ,0)</f>
        <v>351</v>
      </c>
      <c r="P58" s="2">
        <f>ROUND( VLOOKUP(Z58, NPC_Raw_Data!A:Q, 17) * VLOOKUP(AA58, NPC_Scaling_Values!A:N, 14) * VLOOKUP(AB58, NPC_Scaling_Values!A:N, 14)* 1.07 ,0)</f>
        <v>88</v>
      </c>
      <c r="Q58">
        <f> VLOOKUP(AA58, NPC_Scaling_Values!A:N, 9) * VLOOKUP(AB58, NPC_Scaling_Values!A:N, 9) * 1.07</f>
        <v>3.3384</v>
      </c>
      <c r="R58" s="1">
        <v>1.1</v>
      </c>
      <c r="S58" s="1">
        <v>-1.0</v>
      </c>
      <c r="T58" s="7" t="b">
        <v>0</v>
      </c>
      <c r="U58" s="7" t="b">
        <v>1</v>
      </c>
      <c r="V58" s="7" t="b">
        <v>0</v>
      </c>
      <c r="Z58" s="1">
        <v>241005.0</v>
      </c>
      <c r="AA58" s="1">
        <v>7010.0</v>
      </c>
      <c r="AB58" s="1">
        <v>7410.0</v>
      </c>
      <c r="AC58" s="10">
        <v>7100.0</v>
      </c>
    </row>
    <row r="59">
      <c r="A59" s="1" t="s">
        <v>260</v>
      </c>
      <c r="B59" s="1" t="s">
        <v>39</v>
      </c>
      <c r="C59" s="5">
        <f>ROUND( VLOOKUP(Z59, NPC_Raw_Data!A:D, 4)*VLOOKUP(AA59, NPC_Scaling_Values!A:C, 3)*VLOOKUP(AB59, NPC_Scaling_Values!A:C, 3) * 1.07 ,0)</f>
        <v>869</v>
      </c>
      <c r="D59" s="5">
        <f>ROUND( VLOOKUP(Z59, NPC_Raw_Data!A:E, 5) * VLOOKUP(AA59, NPC_Scaling_Values!A:D, 4) * VLOOKUP(AB59,NPC_Scaling_Values!A:D, 4) * 1.07 ,0)</f>
        <v>3210</v>
      </c>
      <c r="E59" s="5">
        <f>ROUND( VLOOKUP(Z59, NPC_Raw_Data!A:L, 6) * VLOOKUP(AA59, NPC_Scaling_Values!A:N, 5)* VLOOKUP(AB59, NPC_Scaling_Values!A:N, 5) * 1.07 ,0)</f>
        <v>371</v>
      </c>
      <c r="F59" s="5">
        <f>ROUND( VLOOKUP(Z59, NPC_Raw_Data!A:L, 7) * VLOOKUP(AA59, NPC_Scaling_Values!A:N, 6) * VLOOKUP(AB59,NPC_Scaling_Values!A:N, 6) * 1.07 ,0)</f>
        <v>295</v>
      </c>
      <c r="G59" s="5">
        <f>ROUND( VLOOKUP(Z59, NPC_Raw_Data!A:L, 8) * VLOOKUP(AA59, NPC_Scaling_Values!A:N, 7) * VLOOKUP(AB59, NPC_Scaling_Values!A:N, 7) * 1.07 ,0)</f>
        <v>249</v>
      </c>
      <c r="H59" s="5">
        <f>ROUND( VLOOKUP(Z59, NPC_Raw_Data!A:L, 9) * VLOOKUP(AA59, NPC_Scaling_Values!A:N, 8)* VLOOKUP(AB59, NPC_Scaling_Values!A:N, 8) * 1.07 ,0)</f>
        <v>371</v>
      </c>
      <c r="I59" s="5">
        <v>25.0</v>
      </c>
      <c r="J59" s="5">
        <v>0.0</v>
      </c>
      <c r="K59" s="5">
        <v>0.0</v>
      </c>
      <c r="L59" s="5">
        <f>ROUND( VLOOKUP(Z59, NPC_Raw_Data!A:O, 13),0)</f>
        <v>95</v>
      </c>
      <c r="M59" s="5">
        <f>ROUND( VLOOKUP(Z59, NPC_Raw_Data!A:O, 14),0)</f>
        <v>95</v>
      </c>
      <c r="N59" s="5">
        <f>ROUND( VLOOKUP(Z59, NPC_Raw_Data!A:O, 15),0)</f>
        <v>160</v>
      </c>
      <c r="O59" s="5">
        <f>ROUND( VLOOKUP(Z59, NPC_Raw_Data!A:Q, 16) * VLOOKUP(AA59, NPC_Scaling_Values!A:N, 14)* VLOOKUP(AB59, NPC_Scaling_Values!A:N, 14) * 1.07 ,0)</f>
        <v>351</v>
      </c>
      <c r="P59" s="2">
        <f>ROUND( VLOOKUP(Z59, NPC_Raw_Data!A:Q, 17) * VLOOKUP(AA59, NPC_Scaling_Values!A:N, 14) * VLOOKUP(AB59, NPC_Scaling_Values!A:N, 14)* 1.07 ,0)</f>
        <v>88</v>
      </c>
      <c r="Q59">
        <f> VLOOKUP(AA59, NPC_Scaling_Values!A:N, 9) * VLOOKUP(AB59, NPC_Scaling_Values!A:N, 9) * 1.07</f>
        <v>3.3384</v>
      </c>
      <c r="R59" s="1">
        <v>1.1</v>
      </c>
      <c r="S59" s="1">
        <v>-1.0</v>
      </c>
      <c r="T59" s="7" t="b">
        <v>0</v>
      </c>
      <c r="U59" s="7" t="b">
        <v>1</v>
      </c>
      <c r="V59" s="7" t="b">
        <v>0</v>
      </c>
      <c r="Z59" s="1">
        <v>241006.0</v>
      </c>
      <c r="AA59" s="1">
        <v>7010.0</v>
      </c>
      <c r="AB59" s="1">
        <v>7410.0</v>
      </c>
      <c r="AC59" s="10">
        <v>7100.0</v>
      </c>
    </row>
    <row r="60">
      <c r="A60" s="9" t="s">
        <v>301</v>
      </c>
      <c r="B60" s="1" t="s">
        <v>91</v>
      </c>
      <c r="C60" s="5">
        <f>ROUND( VLOOKUP(Z60, NPC_Raw_Data!A:D, 4)*VLOOKUP(AA60, NPC_Scaling_Values!A:C, 3)*VLOOKUP(AB60, NPC_Scaling_Values!A:C, 3) * 1.07 ,0)</f>
        <v>337</v>
      </c>
      <c r="D60" s="5">
        <f>ROUND( VLOOKUP(Z60, NPC_Raw_Data!A:E, 5) * VLOOKUP(AA60, NPC_Scaling_Values!A:D, 4) * VLOOKUP(AB60,NPC_Scaling_Values!A:D, 4) * 1.07 ,0)</f>
        <v>642</v>
      </c>
      <c r="E60" s="5">
        <f>ROUND( VLOOKUP(Z60, NPC_Raw_Data!A:L, 6) * VLOOKUP(AA60, NPC_Scaling_Values!A:N, 5)* VLOOKUP(AB60, NPC_Scaling_Values!A:N, 5) * 1.07 ,0)</f>
        <v>470</v>
      </c>
      <c r="F60" s="5">
        <f>ROUND( VLOOKUP(Z60, NPC_Raw_Data!A:L, 7) * VLOOKUP(AA60, NPC_Scaling_Values!A:N, 6) * VLOOKUP(AB60,NPC_Scaling_Values!A:N, 6) * 1.07 ,0)</f>
        <v>306</v>
      </c>
      <c r="G60" s="5">
        <f>ROUND( VLOOKUP(Z60, NPC_Raw_Data!A:L, 8) * VLOOKUP(AA60, NPC_Scaling_Values!A:N, 7) * VLOOKUP(AB60, NPC_Scaling_Values!A:N, 7) * 1.07 ,0)</f>
        <v>940</v>
      </c>
      <c r="H60" s="5">
        <f>ROUND( VLOOKUP(Z60, NPC_Raw_Data!A:L, 9) * VLOOKUP(AA60, NPC_Scaling_Values!A:N, 8)* VLOOKUP(AB60, NPC_Scaling_Values!A:N, 8) * 1.07 ,0)</f>
        <v>940</v>
      </c>
      <c r="I60" s="5">
        <v>0.0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 * 1.07 ,0)</f>
        <v>240</v>
      </c>
      <c r="P60" s="2">
        <f>ROUND( VLOOKUP(Z60, NPC_Raw_Data!A:Q, 17) * VLOOKUP(AA60, NPC_Scaling_Values!A:N, 14) * VLOOKUP(AB60, NPC_Scaling_Values!A:N, 14)* 1.07 ,0)</f>
        <v>96</v>
      </c>
      <c r="Q60">
        <f> VLOOKUP(AA60, NPC_Scaling_Values!A:N, 9) * VLOOKUP(AB60, NPC_Scaling_Values!A:N, 9) * 1.07</f>
        <v>3.49462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243000.0</v>
      </c>
      <c r="AA60" s="1">
        <v>7013.0</v>
      </c>
      <c r="AB60" s="1">
        <v>7413.0</v>
      </c>
      <c r="AC60" s="8">
        <v>0.0</v>
      </c>
    </row>
    <row r="61">
      <c r="A61" s="9" t="s">
        <v>301</v>
      </c>
      <c r="B61" s="1" t="s">
        <v>46</v>
      </c>
      <c r="C61" s="5">
        <f>ROUND( VLOOKUP(Z61, NPC_Raw_Data!A:D, 4)*VLOOKUP(AA61, NPC_Scaling_Values!A:C, 3)*VLOOKUP(AB61, NPC_Scaling_Values!A:C, 3) * 1.07 ,0)</f>
        <v>344</v>
      </c>
      <c r="D61" s="5">
        <f>ROUND( VLOOKUP(Z61, NPC_Raw_Data!A:E, 5) * VLOOKUP(AA61, NPC_Scaling_Values!A:D, 4) * VLOOKUP(AB61,NPC_Scaling_Values!A:D, 4) * 1.07 ,0)</f>
        <v>642</v>
      </c>
      <c r="E61" s="5">
        <f>ROUND( VLOOKUP(Z61, NPC_Raw_Data!A:L, 6) * VLOOKUP(AA61, NPC_Scaling_Values!A:N, 5)* VLOOKUP(AB61, NPC_Scaling_Values!A:N, 5) * 1.07 ,0)</f>
        <v>483</v>
      </c>
      <c r="F61" s="5">
        <f>ROUND( VLOOKUP(Z61, NPC_Raw_Data!A:L, 7) * VLOOKUP(AA61, NPC_Scaling_Values!A:N, 6) * VLOOKUP(AB61,NPC_Scaling_Values!A:N, 6) * 1.07 ,0)</f>
        <v>315</v>
      </c>
      <c r="G61" s="5">
        <f>ROUND( VLOOKUP(Z61, NPC_Raw_Data!A:L, 8) * VLOOKUP(AA61, NPC_Scaling_Values!A:N, 7) * VLOOKUP(AB61, NPC_Scaling_Values!A:N, 7) * 1.07 ,0)</f>
        <v>966</v>
      </c>
      <c r="H61" s="5">
        <f>ROUND( VLOOKUP(Z61, NPC_Raw_Data!A:L, 9) * VLOOKUP(AA61, NPC_Scaling_Values!A:N, 8)* VLOOKUP(AB61, NPC_Scaling_Values!A:N, 8) * 1.07 ,0)</f>
        <v>966</v>
      </c>
      <c r="I61" s="5">
        <v>0.0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 * 1.07 ,0)</f>
        <v>248</v>
      </c>
      <c r="P61" s="2">
        <f>ROUND( VLOOKUP(Z61, NPC_Raw_Data!A:Q, 17) * VLOOKUP(AA61, NPC_Scaling_Values!A:N, 14) * VLOOKUP(AB61, NPC_Scaling_Values!A:N, 14)* 1.07 ,0)</f>
        <v>99</v>
      </c>
      <c r="Q61">
        <f> VLOOKUP(AA61, NPC_Scaling_Values!A:N, 9) * VLOOKUP(AB61, NPC_Scaling_Values!A:N, 9) * 1.07</f>
        <v>3.56952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243001.0</v>
      </c>
      <c r="AA61" s="1">
        <v>7014.0</v>
      </c>
      <c r="AB61" s="1">
        <v>7414.0</v>
      </c>
      <c r="AC61" s="8">
        <v>0.0</v>
      </c>
    </row>
    <row r="62">
      <c r="A62" s="1" t="s">
        <v>54</v>
      </c>
      <c r="B62" s="1" t="s">
        <v>55</v>
      </c>
      <c r="C62" s="5">
        <f>ROUND( VLOOKUP(Z62, NPC_Raw_Data!A:D, 4)*VLOOKUP(AA62, NPC_Scaling_Values!A:C, 3)*VLOOKUP(AB62, NPC_Scaling_Values!A:C, 3) * 1.07 ,0)</f>
        <v>147</v>
      </c>
      <c r="D62" s="5">
        <f>ROUND( VLOOKUP(Z62, NPC_Raw_Data!A:E, 5) * VLOOKUP(AA62, NPC_Scaling_Values!A:D, 4) * VLOOKUP(AB62,NPC_Scaling_Values!A:D, 4) * 1.07 ,0)</f>
        <v>107</v>
      </c>
      <c r="E62" s="5">
        <f>ROUND( VLOOKUP(Z62, NPC_Raw_Data!A:L, 6) * VLOOKUP(AA62, NPC_Scaling_Values!A:N, 5)* VLOOKUP(AB62, NPC_Scaling_Values!A:N, 5) * 1.07 ,0)</f>
        <v>135</v>
      </c>
      <c r="F62" s="5">
        <f>ROUND( VLOOKUP(Z62, NPC_Raw_Data!A:L, 7) * VLOOKUP(AA62, NPC_Scaling_Values!A:N, 6) * VLOOKUP(AB62,NPC_Scaling_Values!A:N, 6) * 1.07 ,0)</f>
        <v>102</v>
      </c>
      <c r="G62" s="5">
        <f>ROUND( VLOOKUP(Z62, NPC_Raw_Data!A:L, 8) * VLOOKUP(AA62, NPC_Scaling_Values!A:N, 7) * VLOOKUP(AB62, NPC_Scaling_Values!A:N, 7) * 1.07 ,0)</f>
        <v>95</v>
      </c>
      <c r="H62" s="5">
        <f>ROUND( VLOOKUP(Z62, NPC_Raw_Data!A:L, 9) * VLOOKUP(AA62, NPC_Scaling_Values!A:N, 8)* VLOOKUP(AB62, NPC_Scaling_Values!A:N, 8) * 1.07 ,0)</f>
        <v>102</v>
      </c>
      <c r="I62" s="5">
        <v>0.0</v>
      </c>
      <c r="J62" s="5">
        <v>0.0</v>
      </c>
      <c r="K62" s="5">
        <v>0.0</v>
      </c>
      <c r="L62" s="5">
        <f>ROUND( VLOOKUP(Z62, NPC_Raw_Data!A:O, 13),0)</f>
        <v>66</v>
      </c>
      <c r="M62" s="5">
        <f>ROUND( VLOOKUP(Z62, NPC_Raw_Data!A:O, 14),0)</f>
        <v>66</v>
      </c>
      <c r="N62" s="5">
        <f>ROUND( VLOOKUP(Z62, NPC_Raw_Data!A:O, 15),0)</f>
        <v>66</v>
      </c>
      <c r="O62" s="5">
        <f>ROUND( VLOOKUP(Z62, NPC_Raw_Data!A:Q, 16) * VLOOKUP(AA62, NPC_Scaling_Values!A:N, 14)* VLOOKUP(AB62, NPC_Scaling_Values!A:N, 14) * 1.07 ,0)</f>
        <v>109</v>
      </c>
      <c r="P62" s="2">
        <f>ROUND( VLOOKUP(Z62, NPC_Raw_Data!A:Q, 17) * VLOOKUP(AA62, NPC_Scaling_Values!A:N, 14) * VLOOKUP(AB62, NPC_Scaling_Values!A:N, 14)* 1.07 ,0)</f>
        <v>87</v>
      </c>
      <c r="Q62">
        <f> VLOOKUP(AA62, NPC_Scaling_Values!A:N, 9) * VLOOKUP(AB62, NPC_Scaling_Values!A:N, 9) * 1.07</f>
        <v>2.7806625</v>
      </c>
      <c r="R62" s="1">
        <v>1.5</v>
      </c>
      <c r="S62" s="1">
        <v>2.0</v>
      </c>
      <c r="T62" s="7" t="b">
        <v>0</v>
      </c>
      <c r="U62" s="7" t="b">
        <v>0</v>
      </c>
      <c r="V62" s="7" t="b">
        <v>0</v>
      </c>
      <c r="Z62" s="1">
        <v>250000.0</v>
      </c>
      <c r="AA62" s="1">
        <v>7002.0</v>
      </c>
      <c r="AB62" s="1">
        <v>7402.0</v>
      </c>
      <c r="AC62" s="8">
        <v>0.0</v>
      </c>
    </row>
    <row r="63">
      <c r="A63" s="1" t="s">
        <v>56</v>
      </c>
      <c r="B63" s="1" t="s">
        <v>55</v>
      </c>
      <c r="C63" s="5">
        <f>ROUND( VLOOKUP(Z63, NPC_Raw_Data!A:D, 4)*VLOOKUP(AA63, NPC_Scaling_Values!A:C, 3)*VLOOKUP(AB63, NPC_Scaling_Values!A:C, 3) * 1.07 ,0)</f>
        <v>147</v>
      </c>
      <c r="D63" s="5">
        <f>ROUND( VLOOKUP(Z63, NPC_Raw_Data!A:E, 5) * VLOOKUP(AA63, NPC_Scaling_Values!A:D, 4) * VLOOKUP(AB63,NPC_Scaling_Values!A:D, 4) * 1.07 ,0)</f>
        <v>107</v>
      </c>
      <c r="E63" s="5">
        <f>ROUND( VLOOKUP(Z63, NPC_Raw_Data!A:L, 6) * VLOOKUP(AA63, NPC_Scaling_Values!A:N, 5)* VLOOKUP(AB63, NPC_Scaling_Values!A:N, 5) * 1.07 ,0)</f>
        <v>135</v>
      </c>
      <c r="F63" s="5">
        <f>ROUND( VLOOKUP(Z63, NPC_Raw_Data!A:L, 7) * VLOOKUP(AA63, NPC_Scaling_Values!A:N, 6) * VLOOKUP(AB63,NPC_Scaling_Values!A:N, 6) * 1.07 ,0)</f>
        <v>102</v>
      </c>
      <c r="G63" s="5">
        <f>ROUND( VLOOKUP(Z63, NPC_Raw_Data!A:L, 8) * VLOOKUP(AA63, NPC_Scaling_Values!A:N, 7) * VLOOKUP(AB63, NPC_Scaling_Values!A:N, 7) * 1.07 ,0)</f>
        <v>109</v>
      </c>
      <c r="H63" s="5">
        <f>ROUND( VLOOKUP(Z63, NPC_Raw_Data!A:L, 9) * VLOOKUP(AA63, NPC_Scaling_Values!A:N, 8)* VLOOKUP(AB63, NPC_Scaling_Values!A:N, 8) * 1.07 ,0)</f>
        <v>102</v>
      </c>
      <c r="I63" s="5">
        <v>0.0</v>
      </c>
      <c r="J63" s="5">
        <v>0.0</v>
      </c>
      <c r="K63" s="5">
        <v>0.0</v>
      </c>
      <c r="L63" s="5">
        <f>ROUND( VLOOKUP(Z63, NPC_Raw_Data!A:O, 13),0)</f>
        <v>66</v>
      </c>
      <c r="M63" s="5">
        <f>ROUND( VLOOKUP(Z63, NPC_Raw_Data!A:O, 14),0)</f>
        <v>66</v>
      </c>
      <c r="N63" s="5">
        <f>ROUND( VLOOKUP(Z63, NPC_Raw_Data!A:O, 15),0)</f>
        <v>66</v>
      </c>
      <c r="O63" s="5">
        <f>ROUND( VLOOKUP(Z63, NPC_Raw_Data!A:Q, 16) * VLOOKUP(AA63, NPC_Scaling_Values!A:N, 14)* VLOOKUP(AB63, NPC_Scaling_Values!A:N, 14) * 1.07 ,0)</f>
        <v>109</v>
      </c>
      <c r="P63" s="2">
        <f>ROUND( VLOOKUP(Z63, NPC_Raw_Data!A:Q, 17) * VLOOKUP(AA63, NPC_Scaling_Values!A:N, 14) * VLOOKUP(AB63, NPC_Scaling_Values!A:N, 14)* 1.07 ,0)</f>
        <v>87</v>
      </c>
      <c r="Q63">
        <f> VLOOKUP(AA63, NPC_Scaling_Values!A:N, 9) * VLOOKUP(AB63, NPC_Scaling_Values!A:N, 9) * 1.07</f>
        <v>2.7806625</v>
      </c>
      <c r="R63" s="1">
        <v>1.5</v>
      </c>
      <c r="S63" s="1">
        <v>2.0</v>
      </c>
      <c r="T63" s="7" t="b">
        <v>0</v>
      </c>
      <c r="U63" s="7" t="b">
        <v>0</v>
      </c>
      <c r="V63" s="7" t="b">
        <v>0</v>
      </c>
      <c r="Z63" s="1">
        <v>250001.0</v>
      </c>
      <c r="AA63" s="1">
        <v>7002.0</v>
      </c>
      <c r="AB63" s="1">
        <v>7402.0</v>
      </c>
      <c r="AC63" s="8">
        <v>0.0</v>
      </c>
    </row>
    <row r="64">
      <c r="A64" s="1" t="s">
        <v>54</v>
      </c>
      <c r="B64" s="1" t="s">
        <v>41</v>
      </c>
      <c r="C64" s="5">
        <f>ROUND( VLOOKUP(Z64, NPC_Raw_Data!A:D, 4)*VLOOKUP(AA64, NPC_Scaling_Values!A:C, 3)*VLOOKUP(AB64, NPC_Scaling_Values!A:C, 3) * 1.07 ,0)</f>
        <v>223</v>
      </c>
      <c r="D64" s="5">
        <f>ROUND( VLOOKUP(Z64, NPC_Raw_Data!A:E, 5) * VLOOKUP(AA64, NPC_Scaling_Values!A:D, 4) * VLOOKUP(AB64,NPC_Scaling_Values!A:D, 4) * 1.07 ,0)</f>
        <v>642</v>
      </c>
      <c r="E64" s="5">
        <f>ROUND( VLOOKUP(Z64, NPC_Raw_Data!A:L, 6) * VLOOKUP(AA64, NPC_Scaling_Values!A:N, 5)* VLOOKUP(AB64, NPC_Scaling_Values!A:N, 5) * 1.07 ,0)</f>
        <v>245</v>
      </c>
      <c r="F64" s="5">
        <f>ROUND( VLOOKUP(Z64, NPC_Raw_Data!A:L, 7) * VLOOKUP(AA64, NPC_Scaling_Values!A:N, 6) * VLOOKUP(AB64,NPC_Scaling_Values!A:N, 6) * 1.07 ,0)</f>
        <v>184</v>
      </c>
      <c r="G64" s="5">
        <f>ROUND( VLOOKUP(Z64, NPC_Raw_Data!A:L, 8) * VLOOKUP(AA64, NPC_Scaling_Values!A:N, 7) * VLOOKUP(AB64, NPC_Scaling_Values!A:N, 7) * 1.07 ,0)</f>
        <v>172</v>
      </c>
      <c r="H64" s="5">
        <f>ROUND( VLOOKUP(Z64, NPC_Raw_Data!A:L, 9) * VLOOKUP(AA64, NPC_Scaling_Values!A:N, 8)* VLOOKUP(AB64, NPC_Scaling_Values!A:N, 8) * 1.07 ,0)</f>
        <v>184</v>
      </c>
      <c r="I64" s="5">
        <v>0.0</v>
      </c>
      <c r="J64" s="5">
        <v>0.0</v>
      </c>
      <c r="K64" s="5">
        <v>0.0</v>
      </c>
      <c r="L64" s="5">
        <f>ROUND( VLOOKUP(Z64, NPC_Raw_Data!A:O, 13),0)</f>
        <v>66</v>
      </c>
      <c r="M64" s="5">
        <f>ROUND( VLOOKUP(Z64, NPC_Raw_Data!A:O, 14),0)</f>
        <v>66</v>
      </c>
      <c r="N64" s="5">
        <f>ROUND( VLOOKUP(Z64, NPC_Raw_Data!A:O, 15),0)</f>
        <v>66</v>
      </c>
      <c r="O64" s="5">
        <f>ROUND( VLOOKUP(Z64, NPC_Raw_Data!A:Q, 16) * VLOOKUP(AA64, NPC_Scaling_Values!A:N, 14)* VLOOKUP(AB64, NPC_Scaling_Values!A:N, 14) * 1.07 ,0)</f>
        <v>124</v>
      </c>
      <c r="P64" s="2">
        <f>ROUND( VLOOKUP(Z64, NPC_Raw_Data!A:Q, 17) * VLOOKUP(AA64, NPC_Scaling_Values!A:N, 14) * VLOOKUP(AB64, NPC_Scaling_Values!A:N, 14)* 1.07 ,0)</f>
        <v>99</v>
      </c>
      <c r="Q64">
        <f> VLOOKUP(AA64, NPC_Scaling_Values!A:N, 9) * VLOOKUP(AB64, NPC_Scaling_Values!A:N, 9) * 1.07</f>
        <v>3.56952</v>
      </c>
      <c r="R64" s="1">
        <v>1.5</v>
      </c>
      <c r="S64" s="1">
        <v>2.0</v>
      </c>
      <c r="T64" s="7" t="b">
        <v>0</v>
      </c>
      <c r="U64" s="7" t="b">
        <v>0</v>
      </c>
      <c r="V64" s="7" t="b">
        <v>0</v>
      </c>
      <c r="Z64" s="1">
        <v>250010.0</v>
      </c>
      <c r="AA64" s="1">
        <v>7014.0</v>
      </c>
      <c r="AB64" s="1">
        <v>7414.0</v>
      </c>
      <c r="AC64" s="8">
        <v>0.0</v>
      </c>
    </row>
    <row r="65">
      <c r="A65" s="1" t="s">
        <v>56</v>
      </c>
      <c r="B65" s="1" t="s">
        <v>41</v>
      </c>
      <c r="C65" s="5">
        <f>ROUND( VLOOKUP(Z65, NPC_Raw_Data!A:D, 4)*VLOOKUP(AA65, NPC_Scaling_Values!A:C, 3)*VLOOKUP(AB65, NPC_Scaling_Values!A:C, 3) * 1.07 ,0)</f>
        <v>223</v>
      </c>
      <c r="D65" s="5">
        <f>ROUND( VLOOKUP(Z65, NPC_Raw_Data!A:E, 5) * VLOOKUP(AA65, NPC_Scaling_Values!A:D, 4) * VLOOKUP(AB65,NPC_Scaling_Values!A:D, 4) * 1.07 ,0)</f>
        <v>642</v>
      </c>
      <c r="E65" s="5">
        <f>ROUND( VLOOKUP(Z65, NPC_Raw_Data!A:L, 6) * VLOOKUP(AA65, NPC_Scaling_Values!A:N, 5)* VLOOKUP(AB65, NPC_Scaling_Values!A:N, 5) * 1.07 ,0)</f>
        <v>245</v>
      </c>
      <c r="F65" s="5">
        <f>ROUND( VLOOKUP(Z65, NPC_Raw_Data!A:L, 7) * VLOOKUP(AA65, NPC_Scaling_Values!A:N, 6) * VLOOKUP(AB65,NPC_Scaling_Values!A:N, 6) * 1.07 ,0)</f>
        <v>184</v>
      </c>
      <c r="G65" s="5">
        <f>ROUND( VLOOKUP(Z65, NPC_Raw_Data!A:L, 8) * VLOOKUP(AA65, NPC_Scaling_Values!A:N, 7) * VLOOKUP(AB65, NPC_Scaling_Values!A:N, 7) * 1.07 ,0)</f>
        <v>197</v>
      </c>
      <c r="H65" s="5">
        <f>ROUND( VLOOKUP(Z65, NPC_Raw_Data!A:L, 9) * VLOOKUP(AA65, NPC_Scaling_Values!A:N, 8)* VLOOKUP(AB65, NPC_Scaling_Values!A:N, 8) * 1.07 ,0)</f>
        <v>184</v>
      </c>
      <c r="I65" s="5">
        <v>0.0</v>
      </c>
      <c r="J65" s="5">
        <v>0.0</v>
      </c>
      <c r="K65" s="5">
        <v>0.0</v>
      </c>
      <c r="L65" s="5">
        <f>ROUND( VLOOKUP(Z65, NPC_Raw_Data!A:O, 13),0)</f>
        <v>66</v>
      </c>
      <c r="M65" s="5">
        <f>ROUND( VLOOKUP(Z65, NPC_Raw_Data!A:O, 14),0)</f>
        <v>66</v>
      </c>
      <c r="N65" s="5">
        <f>ROUND( VLOOKUP(Z65, NPC_Raw_Data!A:O, 15),0)</f>
        <v>66</v>
      </c>
      <c r="O65" s="5">
        <f>ROUND( VLOOKUP(Z65, NPC_Raw_Data!A:Q, 16) * VLOOKUP(AA65, NPC_Scaling_Values!A:N, 14)* VLOOKUP(AB65, NPC_Scaling_Values!A:N, 14) * 1.07 ,0)</f>
        <v>124</v>
      </c>
      <c r="P65" s="2">
        <f>ROUND( VLOOKUP(Z65, NPC_Raw_Data!A:Q, 17) * VLOOKUP(AA65, NPC_Scaling_Values!A:N, 14) * VLOOKUP(AB65, NPC_Scaling_Values!A:N, 14)* 1.07 ,0)</f>
        <v>99</v>
      </c>
      <c r="Q65">
        <f> VLOOKUP(AA65, NPC_Scaling_Values!A:N, 9) * VLOOKUP(AB65, NPC_Scaling_Values!A:N, 9) * 1.07</f>
        <v>3.56952</v>
      </c>
      <c r="R65" s="1">
        <v>1.5</v>
      </c>
      <c r="S65" s="1">
        <v>2.0</v>
      </c>
      <c r="T65" s="7" t="b">
        <v>0</v>
      </c>
      <c r="U65" s="7" t="b">
        <v>0</v>
      </c>
      <c r="V65" s="7" t="b">
        <v>0</v>
      </c>
      <c r="Z65" s="1">
        <v>250011.0</v>
      </c>
      <c r="AA65" s="1">
        <v>7014.0</v>
      </c>
      <c r="AB65" s="1">
        <v>7414.0</v>
      </c>
      <c r="AC65" s="8">
        <v>0.0</v>
      </c>
    </row>
    <row r="66">
      <c r="A66" s="1" t="s">
        <v>58</v>
      </c>
      <c r="B66" s="1" t="s">
        <v>41</v>
      </c>
      <c r="C66" s="5">
        <f>ROUND( VLOOKUP(Z66, NPC_Raw_Data!A:D, 4)*VLOOKUP(AA66, NPC_Scaling_Values!A:C, 3)*VLOOKUP(AB66, NPC_Scaling_Values!A:C, 3) * 1.07 ,0)</f>
        <v>223</v>
      </c>
      <c r="D66" s="5">
        <f>ROUND( VLOOKUP(Z66, NPC_Raw_Data!A:E, 5) * VLOOKUP(AA66, NPC_Scaling_Values!A:D, 4) * VLOOKUP(AB66,NPC_Scaling_Values!A:D, 4) * 1.07 ,0)</f>
        <v>642</v>
      </c>
      <c r="E66" s="5">
        <f>ROUND( VLOOKUP(Z66, NPC_Raw_Data!A:L, 6) * VLOOKUP(AA66, NPC_Scaling_Values!A:N, 5)* VLOOKUP(AB66, NPC_Scaling_Values!A:N, 5) * 1.07 ,0)</f>
        <v>245</v>
      </c>
      <c r="F66" s="5">
        <f>ROUND( VLOOKUP(Z66, NPC_Raw_Data!A:L, 7) * VLOOKUP(AA66, NPC_Scaling_Values!A:N, 6) * VLOOKUP(AB66,NPC_Scaling_Values!A:N, 6) * 1.07 ,0)</f>
        <v>184</v>
      </c>
      <c r="G66" s="5">
        <f>ROUND( VLOOKUP(Z66, NPC_Raw_Data!A:L, 8) * VLOOKUP(AA66, NPC_Scaling_Values!A:N, 7) * VLOOKUP(AB66, NPC_Scaling_Values!A:N, 7) * 1.07 ,0)</f>
        <v>172</v>
      </c>
      <c r="H66" s="5">
        <f>ROUND( VLOOKUP(Z66, NPC_Raw_Data!A:L, 9) * VLOOKUP(AA66, NPC_Scaling_Values!A:N, 8)* VLOOKUP(AB66, NPC_Scaling_Values!A:N, 8) * 1.07 ,0)</f>
        <v>184</v>
      </c>
      <c r="I66" s="5">
        <v>0.0</v>
      </c>
      <c r="J66" s="5">
        <v>0.0</v>
      </c>
      <c r="K66" s="5">
        <v>0.0</v>
      </c>
      <c r="L66" s="5">
        <f>ROUND( VLOOKUP(Z66, NPC_Raw_Data!A:O, 13),0)</f>
        <v>66</v>
      </c>
      <c r="M66" s="5">
        <f>ROUND( VLOOKUP(Z66, NPC_Raw_Data!A:O, 14),0)</f>
        <v>66</v>
      </c>
      <c r="N66" s="5">
        <f>ROUND( VLOOKUP(Z66, NPC_Raw_Data!A:O, 15),0)</f>
        <v>66</v>
      </c>
      <c r="O66" s="5">
        <f>ROUND( VLOOKUP(Z66, NPC_Raw_Data!A:Q, 16) * VLOOKUP(AA66, NPC_Scaling_Values!A:N, 14)* VLOOKUP(AB66, NPC_Scaling_Values!A:N, 14) * 1.07 ,0)</f>
        <v>124</v>
      </c>
      <c r="P66" s="2">
        <f>ROUND( VLOOKUP(Z66, NPC_Raw_Data!A:Q, 17) * VLOOKUP(AA66, NPC_Scaling_Values!A:N, 14) * VLOOKUP(AB66, NPC_Scaling_Values!A:N, 14)* 1.07 ,0)</f>
        <v>99</v>
      </c>
      <c r="Q66">
        <f> VLOOKUP(AA66, NPC_Scaling_Values!A:N, 9) * VLOOKUP(AB66, NPC_Scaling_Values!A:N, 9) * 1.07</f>
        <v>3.56952</v>
      </c>
      <c r="R66" s="1">
        <v>1.5</v>
      </c>
      <c r="S66" s="1">
        <v>2.0</v>
      </c>
      <c r="T66" s="7" t="b">
        <v>0</v>
      </c>
      <c r="U66" s="7" t="b">
        <v>0</v>
      </c>
      <c r="V66" s="7" t="b">
        <v>0</v>
      </c>
      <c r="Z66" s="1">
        <v>250012.0</v>
      </c>
      <c r="AA66" s="1">
        <v>7014.0</v>
      </c>
      <c r="AB66" s="1">
        <v>7414.0</v>
      </c>
      <c r="AC66" s="8">
        <v>0.0</v>
      </c>
    </row>
    <row r="67">
      <c r="A67" s="1" t="s">
        <v>43</v>
      </c>
      <c r="B67" s="1" t="s">
        <v>44</v>
      </c>
      <c r="C67" s="5">
        <f>ROUND( VLOOKUP(Z67, NPC_Raw_Data!A:D, 4)*VLOOKUP(AA67, NPC_Scaling_Values!A:C, 3)*VLOOKUP(AB67, NPC_Scaling_Values!A:C, 3) * 1.07 ,0)</f>
        <v>127</v>
      </c>
      <c r="D67" s="5">
        <f>ROUND( VLOOKUP(Z67, NPC_Raw_Data!A:E, 5) * VLOOKUP(AA67, NPC_Scaling_Values!A:D, 4) * VLOOKUP(AB67,NPC_Scaling_Values!A:D, 4) * 1.07 ,0)</f>
        <v>107</v>
      </c>
      <c r="E67" s="5">
        <f>ROUND( VLOOKUP(Z67, NPC_Raw_Data!A:L, 6) * VLOOKUP(AA67, NPC_Scaling_Values!A:N, 5)* VLOOKUP(AB67, NPC_Scaling_Values!A:N, 5) * 1.07 ,0)</f>
        <v>18</v>
      </c>
      <c r="F67" s="5">
        <f>ROUND( VLOOKUP(Z67, NPC_Raw_Data!A:L, 7) * VLOOKUP(AA67, NPC_Scaling_Values!A:N, 6) * VLOOKUP(AB67,NPC_Scaling_Values!A:N, 6) * 1.07 ,0)</f>
        <v>15</v>
      </c>
      <c r="G67" s="5">
        <f>ROUND( VLOOKUP(Z67, NPC_Raw_Data!A:L, 8) * VLOOKUP(AA67, NPC_Scaling_Values!A:N, 7) * VLOOKUP(AB67, NPC_Scaling_Values!A:N, 7) * 1.07 ,0)</f>
        <v>13</v>
      </c>
      <c r="H67" s="5">
        <f>ROUND( VLOOKUP(Z67, NPC_Raw_Data!A:L, 9) * VLOOKUP(AA67, NPC_Scaling_Values!A:N, 8)* VLOOKUP(AB67, NPC_Scaling_Values!A:N, 8) * 1.07 ,0)</f>
        <v>15</v>
      </c>
      <c r="I67" s="5">
        <v>0.0</v>
      </c>
      <c r="J67" s="5">
        <v>0.0</v>
      </c>
      <c r="K67" s="5">
        <v>0.0</v>
      </c>
      <c r="L67" s="5">
        <f>ROUND( VLOOKUP(Z67, NPC_Raw_Data!A:O, 13),0)</f>
        <v>66</v>
      </c>
      <c r="M67" s="5">
        <f>ROUND( VLOOKUP(Z67, NPC_Raw_Data!A:O, 14),0)</f>
        <v>66</v>
      </c>
      <c r="N67" s="5">
        <f>ROUND( VLOOKUP(Z67, NPC_Raw_Data!A:O, 15),0)</f>
        <v>66</v>
      </c>
      <c r="O67" s="5">
        <f>ROUND( VLOOKUP(Z67, NPC_Raw_Data!A:Q, 16) * VLOOKUP(AA67, NPC_Scaling_Values!A:N, 14)* VLOOKUP(AB67, NPC_Scaling_Values!A:N, 14) * 1.07 ,0)</f>
        <v>110</v>
      </c>
      <c r="P67" s="2">
        <f>ROUND( VLOOKUP(Z67, NPC_Raw_Data!A:Q, 17) * VLOOKUP(AA67, NPC_Scaling_Values!A:N, 14) * VLOOKUP(AB67, NPC_Scaling_Values!A:N, 14)* 1.07 ,0)</f>
        <v>88</v>
      </c>
      <c r="Q67">
        <f> VLOOKUP(AA67, NPC_Scaling_Values!A:N, 9) * VLOOKUP(AB67, NPC_Scaling_Values!A:N, 9) * 1.07</f>
        <v>2.568</v>
      </c>
      <c r="R67" s="1">
        <v>1.5</v>
      </c>
      <c r="S67" s="1">
        <v>2.0</v>
      </c>
      <c r="T67" s="7" t="b">
        <v>0</v>
      </c>
      <c r="U67" s="7" t="b">
        <v>0</v>
      </c>
      <c r="V67" s="7" t="b">
        <v>0</v>
      </c>
      <c r="Z67" s="1">
        <v>250020.0</v>
      </c>
      <c r="AA67" s="1">
        <v>7001.0</v>
      </c>
      <c r="AB67" s="1">
        <v>7401.0</v>
      </c>
      <c r="AC67" s="8">
        <v>0.0</v>
      </c>
    </row>
    <row r="68">
      <c r="A68" s="1" t="s">
        <v>58</v>
      </c>
      <c r="B68" s="1" t="s">
        <v>44</v>
      </c>
      <c r="C68" s="5">
        <f>ROUND( VLOOKUP(Z68, NPC_Raw_Data!A:D, 4)*VLOOKUP(AA68, NPC_Scaling_Values!A:C, 3)*VLOOKUP(AB68, NPC_Scaling_Values!A:C, 3) * 1.07 ,0)</f>
        <v>199</v>
      </c>
      <c r="D68" s="5">
        <f>ROUND( VLOOKUP(Z68, NPC_Raw_Data!A:E, 5) * VLOOKUP(AA68, NPC_Scaling_Values!A:D, 4) * VLOOKUP(AB68,NPC_Scaling_Values!A:D, 4) * 1.07 ,0)</f>
        <v>107</v>
      </c>
      <c r="E68" s="5">
        <f>ROUND( VLOOKUP(Z68, NPC_Raw_Data!A:L, 6) * VLOOKUP(AA68, NPC_Scaling_Values!A:N, 5)* VLOOKUP(AB68, NPC_Scaling_Values!A:N, 5) * 1.07 ,0)</f>
        <v>140</v>
      </c>
      <c r="F68" s="5">
        <f>ROUND( VLOOKUP(Z68, NPC_Raw_Data!A:L, 7) * VLOOKUP(AA68, NPC_Scaling_Values!A:N, 6) * VLOOKUP(AB68,NPC_Scaling_Values!A:N, 6) * 1.07 ,0)</f>
        <v>106</v>
      </c>
      <c r="G68" s="5">
        <f>ROUND( VLOOKUP(Z68, NPC_Raw_Data!A:L, 8) * VLOOKUP(AA68, NPC_Scaling_Values!A:N, 7) * VLOOKUP(AB68, NPC_Scaling_Values!A:N, 7) * 1.07 ,0)</f>
        <v>98</v>
      </c>
      <c r="H68" s="5">
        <f>ROUND( VLOOKUP(Z68, NPC_Raw_Data!A:L, 9) * VLOOKUP(AA68, NPC_Scaling_Values!A:N, 8)* VLOOKUP(AB68, NPC_Scaling_Values!A:N, 8) * 1.07 ,0)</f>
        <v>106</v>
      </c>
      <c r="I68" s="5">
        <v>0.0</v>
      </c>
      <c r="J68" s="5">
        <v>0.0</v>
      </c>
      <c r="K68" s="5">
        <v>0.0</v>
      </c>
      <c r="L68" s="5">
        <f>ROUND( VLOOKUP(Z68, NPC_Raw_Data!A:O, 13),0)</f>
        <v>66</v>
      </c>
      <c r="M68" s="5">
        <f>ROUND( VLOOKUP(Z68, NPC_Raw_Data!A:O, 14),0)</f>
        <v>66</v>
      </c>
      <c r="N68" s="5">
        <f>ROUND( VLOOKUP(Z68, NPC_Raw_Data!A:O, 15),0)</f>
        <v>66</v>
      </c>
      <c r="O68" s="5">
        <f>ROUND( VLOOKUP(Z68, NPC_Raw_Data!A:Q, 16) * VLOOKUP(AA68, NPC_Scaling_Values!A:N, 14)* VLOOKUP(AB68, NPC_Scaling_Values!A:N, 14) * 1.07 ,0)</f>
        <v>110</v>
      </c>
      <c r="P68" s="2">
        <f>ROUND( VLOOKUP(Z68, NPC_Raw_Data!A:Q, 17) * VLOOKUP(AA68, NPC_Scaling_Values!A:N, 14) * VLOOKUP(AB68, NPC_Scaling_Values!A:N, 14)* 1.07 ,0)</f>
        <v>88</v>
      </c>
      <c r="Q68">
        <f> VLOOKUP(AA68, NPC_Scaling_Values!A:N, 9) * VLOOKUP(AB68, NPC_Scaling_Values!A:N, 9) * 1.07</f>
        <v>2.568</v>
      </c>
      <c r="R68" s="1">
        <v>1.5</v>
      </c>
      <c r="S68" s="1">
        <v>2.0</v>
      </c>
      <c r="T68" s="7" t="b">
        <v>0</v>
      </c>
      <c r="U68" s="7" t="b">
        <v>0</v>
      </c>
      <c r="V68" s="7" t="b">
        <v>0</v>
      </c>
      <c r="Z68" s="1">
        <v>250021.0</v>
      </c>
      <c r="AA68" s="1">
        <v>7001.0</v>
      </c>
      <c r="AB68" s="1">
        <v>7401.0</v>
      </c>
      <c r="AC68" s="8">
        <v>0.0</v>
      </c>
    </row>
    <row r="69">
      <c r="A69" s="1" t="s">
        <v>54</v>
      </c>
      <c r="B69" s="1" t="s">
        <v>44</v>
      </c>
      <c r="C69" s="5">
        <f>ROUND( VLOOKUP(Z69, NPC_Raw_Data!A:D, 4)*VLOOKUP(AA69, NPC_Scaling_Values!A:C, 3)*VLOOKUP(AB69, NPC_Scaling_Values!A:C, 3) * 1.07 ,0)</f>
        <v>199</v>
      </c>
      <c r="D69" s="5">
        <f>ROUND( VLOOKUP(Z69, NPC_Raw_Data!A:E, 5) * VLOOKUP(AA69, NPC_Scaling_Values!A:D, 4) * VLOOKUP(AB69,NPC_Scaling_Values!A:D, 4) * 1.07 ,0)</f>
        <v>107</v>
      </c>
      <c r="E69" s="5">
        <f>ROUND( VLOOKUP(Z69, NPC_Raw_Data!A:L, 6) * VLOOKUP(AA69, NPC_Scaling_Values!A:N, 5)* VLOOKUP(AB69, NPC_Scaling_Values!A:N, 5) * 1.07 ,0)</f>
        <v>140</v>
      </c>
      <c r="F69" s="5">
        <f>ROUND( VLOOKUP(Z69, NPC_Raw_Data!A:L, 7) * VLOOKUP(AA69, NPC_Scaling_Values!A:N, 6) * VLOOKUP(AB69,NPC_Scaling_Values!A:N, 6) * 1.07 ,0)</f>
        <v>106</v>
      </c>
      <c r="G69" s="5">
        <f>ROUND( VLOOKUP(Z69, NPC_Raw_Data!A:L, 8) * VLOOKUP(AA69, NPC_Scaling_Values!A:N, 7) * VLOOKUP(AB69, NPC_Scaling_Values!A:N, 7) * 1.07 ,0)</f>
        <v>98</v>
      </c>
      <c r="H69" s="5">
        <f>ROUND( VLOOKUP(Z69, NPC_Raw_Data!A:L, 9) * VLOOKUP(AA69, NPC_Scaling_Values!A:N, 8)* VLOOKUP(AB69, NPC_Scaling_Values!A:N, 8) * 1.07 ,0)</f>
        <v>106</v>
      </c>
      <c r="I69" s="5">
        <v>0.0</v>
      </c>
      <c r="J69" s="5">
        <v>0.0</v>
      </c>
      <c r="K69" s="5">
        <v>0.0</v>
      </c>
      <c r="L69" s="5">
        <f>ROUND( VLOOKUP(Z69, NPC_Raw_Data!A:O, 13),0)</f>
        <v>66</v>
      </c>
      <c r="M69" s="5">
        <f>ROUND( VLOOKUP(Z69, NPC_Raw_Data!A:O, 14),0)</f>
        <v>66</v>
      </c>
      <c r="N69" s="5">
        <f>ROUND( VLOOKUP(Z69, NPC_Raw_Data!A:O, 15),0)</f>
        <v>66</v>
      </c>
      <c r="O69" s="5">
        <f>ROUND( VLOOKUP(Z69, NPC_Raw_Data!A:Q, 16) * VLOOKUP(AA69, NPC_Scaling_Values!A:N, 14)* VLOOKUP(AB69, NPC_Scaling_Values!A:N, 14) * 1.07 ,0)</f>
        <v>110</v>
      </c>
      <c r="P69" s="2">
        <f>ROUND( VLOOKUP(Z69, NPC_Raw_Data!A:Q, 17) * VLOOKUP(AA69, NPC_Scaling_Values!A:N, 14) * VLOOKUP(AB69, NPC_Scaling_Values!A:N, 14)* 1.07 ,0)</f>
        <v>88</v>
      </c>
      <c r="Q69">
        <f> VLOOKUP(AA69, NPC_Scaling_Values!A:N, 9) * VLOOKUP(AB69, NPC_Scaling_Values!A:N, 9) * 1.07</f>
        <v>2.568</v>
      </c>
      <c r="R69" s="1">
        <v>1.5</v>
      </c>
      <c r="S69" s="1">
        <v>2.0</v>
      </c>
      <c r="T69" s="7" t="b">
        <v>0</v>
      </c>
      <c r="U69" s="7" t="b">
        <v>0</v>
      </c>
      <c r="V69" s="7" t="b">
        <v>0</v>
      </c>
      <c r="Z69" s="1">
        <v>250022.0</v>
      </c>
      <c r="AA69" s="1">
        <v>7001.0</v>
      </c>
      <c r="AB69" s="1">
        <v>7401.0</v>
      </c>
      <c r="AC69" s="8">
        <v>0.0</v>
      </c>
    </row>
    <row r="70">
      <c r="A70" s="1" t="s">
        <v>56</v>
      </c>
      <c r="B70" s="1" t="s">
        <v>128</v>
      </c>
      <c r="C70" s="5">
        <f>ROUND( VLOOKUP(Z70, NPC_Raw_Data!A:D, 4)*VLOOKUP(AA70, NPC_Scaling_Values!A:C, 3)*VLOOKUP(AB70, NPC_Scaling_Values!A:C, 3) * 1.07 ,0)</f>
        <v>196</v>
      </c>
      <c r="D70" s="5">
        <f>ROUND( VLOOKUP(Z70, NPC_Raw_Data!A:E, 5) * VLOOKUP(AA70, NPC_Scaling_Values!A:D, 4) * VLOOKUP(AB70,NPC_Scaling_Values!A:D, 4) * 1.07 ,0)</f>
        <v>428</v>
      </c>
      <c r="E70" s="5">
        <f>ROUND( VLOOKUP(Z70, NPC_Raw_Data!A:L, 6) * VLOOKUP(AA70, NPC_Scaling_Values!A:N, 5)* VLOOKUP(AB70, NPC_Scaling_Values!A:N, 5) * 1.07 ,0)</f>
        <v>217</v>
      </c>
      <c r="F70" s="5">
        <f>ROUND( VLOOKUP(Z70, NPC_Raw_Data!A:L, 7) * VLOOKUP(AA70, NPC_Scaling_Values!A:N, 6) * VLOOKUP(AB70,NPC_Scaling_Values!A:N, 6) * 1.07 ,0)</f>
        <v>164</v>
      </c>
      <c r="G70" s="5">
        <f>ROUND( VLOOKUP(Z70, NPC_Raw_Data!A:L, 8) * VLOOKUP(AA70, NPC_Scaling_Values!A:N, 7) * VLOOKUP(AB70, NPC_Scaling_Values!A:N, 7) * 1.07 ,0)</f>
        <v>175</v>
      </c>
      <c r="H70" s="5">
        <f>ROUND( VLOOKUP(Z70, NPC_Raw_Data!A:L, 9) * VLOOKUP(AA70, NPC_Scaling_Values!A:N, 8)* VLOOKUP(AB70, NPC_Scaling_Values!A:N, 8) * 1.07 ,0)</f>
        <v>164</v>
      </c>
      <c r="I70" s="5">
        <v>0.0</v>
      </c>
      <c r="J70" s="5">
        <v>0.0</v>
      </c>
      <c r="K70" s="5">
        <v>0.0</v>
      </c>
      <c r="L70" s="5">
        <f>ROUND( VLOOKUP(Z70, NPC_Raw_Data!A:O, 13),0)</f>
        <v>66</v>
      </c>
      <c r="M70" s="5">
        <f>ROUND( VLOOKUP(Z70, NPC_Raw_Data!A:O, 14),0)</f>
        <v>66</v>
      </c>
      <c r="N70" s="5">
        <f>ROUND( VLOOKUP(Z70, NPC_Raw_Data!A:O, 15),0)</f>
        <v>66</v>
      </c>
      <c r="O70" s="5">
        <f>ROUND( VLOOKUP(Z70, NPC_Raw_Data!A:Q, 16) * VLOOKUP(AA70, NPC_Scaling_Values!A:N, 14)* VLOOKUP(AB70, NPC_Scaling_Values!A:N, 14) * 1.07 ,0)</f>
        <v>107</v>
      </c>
      <c r="P70" s="2">
        <f>ROUND( VLOOKUP(Z70, NPC_Raw_Data!A:Q, 17) * VLOOKUP(AA70, NPC_Scaling_Values!A:N, 14) * VLOOKUP(AB70, NPC_Scaling_Values!A:N, 14)* 1.07 ,0)</f>
        <v>86</v>
      </c>
      <c r="Q70">
        <f> VLOOKUP(AA70, NPC_Scaling_Values!A:N, 9) * VLOOKUP(AB70, NPC_Scaling_Values!A:N, 9) * 1.07</f>
        <v>3.2742</v>
      </c>
      <c r="R70" s="1">
        <v>1.5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250023.0</v>
      </c>
      <c r="AA70" s="1">
        <v>7007.0</v>
      </c>
      <c r="AB70" s="1">
        <v>7407.0</v>
      </c>
      <c r="AC70" s="8">
        <v>0.0</v>
      </c>
    </row>
    <row r="71">
      <c r="A71" s="1" t="s">
        <v>58</v>
      </c>
      <c r="B71" s="1" t="s">
        <v>128</v>
      </c>
      <c r="C71" s="5">
        <f>ROUND( VLOOKUP(Z71, NPC_Raw_Data!A:D, 4)*VLOOKUP(AA71, NPC_Scaling_Values!A:C, 3)*VLOOKUP(AB71, NPC_Scaling_Values!A:C, 3) * 1.07 ,0)</f>
        <v>196</v>
      </c>
      <c r="D71" s="5">
        <f>ROUND( VLOOKUP(Z71, NPC_Raw_Data!A:E, 5) * VLOOKUP(AA71, NPC_Scaling_Values!A:D, 4) * VLOOKUP(AB71,NPC_Scaling_Values!A:D, 4) * 1.07 ,0)</f>
        <v>428</v>
      </c>
      <c r="E71" s="5">
        <f>ROUND( VLOOKUP(Z71, NPC_Raw_Data!A:L, 6) * VLOOKUP(AA71, NPC_Scaling_Values!A:N, 5)* VLOOKUP(AB71, NPC_Scaling_Values!A:N, 5) * 1.07 ,0)</f>
        <v>217</v>
      </c>
      <c r="F71" s="5">
        <f>ROUND( VLOOKUP(Z71, NPC_Raw_Data!A:L, 7) * VLOOKUP(AA71, NPC_Scaling_Values!A:N, 6) * VLOOKUP(AB71,NPC_Scaling_Values!A:N, 6) * 1.07 ,0)</f>
        <v>164</v>
      </c>
      <c r="G71" s="5">
        <f>ROUND( VLOOKUP(Z71, NPC_Raw_Data!A:L, 8) * VLOOKUP(AA71, NPC_Scaling_Values!A:N, 7) * VLOOKUP(AB71, NPC_Scaling_Values!A:N, 7) * 1.07 ,0)</f>
        <v>152</v>
      </c>
      <c r="H71" s="5">
        <f>ROUND( VLOOKUP(Z71, NPC_Raw_Data!A:L, 9) * VLOOKUP(AA71, NPC_Scaling_Values!A:N, 8)* VLOOKUP(AB71, NPC_Scaling_Values!A:N, 8) * 1.07 ,0)</f>
        <v>164</v>
      </c>
      <c r="I71" s="5">
        <v>0.0</v>
      </c>
      <c r="J71" s="5">
        <v>0.0</v>
      </c>
      <c r="K71" s="5">
        <v>0.0</v>
      </c>
      <c r="L71" s="5">
        <f>ROUND( VLOOKUP(Z71, NPC_Raw_Data!A:O, 13),0)</f>
        <v>66</v>
      </c>
      <c r="M71" s="5">
        <f>ROUND( VLOOKUP(Z71, NPC_Raw_Data!A:O, 14),0)</f>
        <v>66</v>
      </c>
      <c r="N71" s="5">
        <f>ROUND( VLOOKUP(Z71, NPC_Raw_Data!A:O, 15),0)</f>
        <v>66</v>
      </c>
      <c r="O71" s="5">
        <f>ROUND( VLOOKUP(Z71, NPC_Raw_Data!A:Q, 16) * VLOOKUP(AA71, NPC_Scaling_Values!A:N, 14)* VLOOKUP(AB71, NPC_Scaling_Values!A:N, 14) * 1.07 ,0)</f>
        <v>107</v>
      </c>
      <c r="P71" s="2">
        <f>ROUND( VLOOKUP(Z71, NPC_Raw_Data!A:Q, 17) * VLOOKUP(AA71, NPC_Scaling_Values!A:N, 14) * VLOOKUP(AB71, NPC_Scaling_Values!A:N, 14)* 1.07 ,0)</f>
        <v>86</v>
      </c>
      <c r="Q71">
        <f> VLOOKUP(AA71, NPC_Scaling_Values!A:N, 9) * VLOOKUP(AB71, NPC_Scaling_Values!A:N, 9) * 1.07</f>
        <v>3.2742</v>
      </c>
      <c r="R71" s="1">
        <v>1.5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250024.0</v>
      </c>
      <c r="AA71" s="1">
        <v>7007.0</v>
      </c>
      <c r="AB71" s="1">
        <v>7407.0</v>
      </c>
      <c r="AC71" s="8">
        <v>0.0</v>
      </c>
    </row>
    <row r="72">
      <c r="A72" s="1" t="s">
        <v>54</v>
      </c>
      <c r="B72" s="1" t="s">
        <v>128</v>
      </c>
      <c r="C72" s="5">
        <f>ROUND( VLOOKUP(Z72, NPC_Raw_Data!A:D, 4)*VLOOKUP(AA72, NPC_Scaling_Values!A:C, 3)*VLOOKUP(AB72, NPC_Scaling_Values!A:C, 3) * 1.07 ,0)</f>
        <v>196</v>
      </c>
      <c r="D72" s="5">
        <f>ROUND( VLOOKUP(Z72, NPC_Raw_Data!A:E, 5) * VLOOKUP(AA72, NPC_Scaling_Values!A:D, 4) * VLOOKUP(AB72,NPC_Scaling_Values!A:D, 4) * 1.07 ,0)</f>
        <v>428</v>
      </c>
      <c r="E72" s="5">
        <f>ROUND( VLOOKUP(Z72, NPC_Raw_Data!A:L, 6) * VLOOKUP(AA72, NPC_Scaling_Values!A:N, 5)* VLOOKUP(AB72, NPC_Scaling_Values!A:N, 5) * 1.07 ,0)</f>
        <v>217</v>
      </c>
      <c r="F72" s="5">
        <f>ROUND( VLOOKUP(Z72, NPC_Raw_Data!A:L, 7) * VLOOKUP(AA72, NPC_Scaling_Values!A:N, 6) * VLOOKUP(AB72,NPC_Scaling_Values!A:N, 6) * 1.07 ,0)</f>
        <v>164</v>
      </c>
      <c r="G72" s="5">
        <f>ROUND( VLOOKUP(Z72, NPC_Raw_Data!A:L, 8) * VLOOKUP(AA72, NPC_Scaling_Values!A:N, 7) * VLOOKUP(AB72, NPC_Scaling_Values!A:N, 7) * 1.07 ,0)</f>
        <v>152</v>
      </c>
      <c r="H72" s="5">
        <f>ROUND( VLOOKUP(Z72, NPC_Raw_Data!A:L, 9) * VLOOKUP(AA72, NPC_Scaling_Values!A:N, 8)* VLOOKUP(AB72, NPC_Scaling_Values!A:N, 8) * 1.07 ,0)</f>
        <v>164</v>
      </c>
      <c r="I72" s="5">
        <v>0.0</v>
      </c>
      <c r="J72" s="5">
        <v>0.0</v>
      </c>
      <c r="K72" s="5">
        <v>0.0</v>
      </c>
      <c r="L72" s="5">
        <f>ROUND( VLOOKUP(Z72, NPC_Raw_Data!A:O, 13),0)</f>
        <v>66</v>
      </c>
      <c r="M72" s="5">
        <f>ROUND( VLOOKUP(Z72, NPC_Raw_Data!A:O, 14),0)</f>
        <v>66</v>
      </c>
      <c r="N72" s="5">
        <f>ROUND( VLOOKUP(Z72, NPC_Raw_Data!A:O, 15),0)</f>
        <v>66</v>
      </c>
      <c r="O72" s="5">
        <f>ROUND( VLOOKUP(Z72, NPC_Raw_Data!A:Q, 16) * VLOOKUP(AA72, NPC_Scaling_Values!A:N, 14)* VLOOKUP(AB72, NPC_Scaling_Values!A:N, 14) * 1.07 ,0)</f>
        <v>107</v>
      </c>
      <c r="P72" s="2">
        <f>ROUND( VLOOKUP(Z72, NPC_Raw_Data!A:Q, 17) * VLOOKUP(AA72, NPC_Scaling_Values!A:N, 14) * VLOOKUP(AB72, NPC_Scaling_Values!A:N, 14)* 1.07 ,0)</f>
        <v>86</v>
      </c>
      <c r="Q72">
        <f> VLOOKUP(AA72, NPC_Scaling_Values!A:N, 9) * VLOOKUP(AB72, NPC_Scaling_Values!A:N, 9) * 1.07</f>
        <v>3.2742</v>
      </c>
      <c r="R72" s="1">
        <v>1.5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250025.0</v>
      </c>
      <c r="AA72" s="1">
        <v>7007.0</v>
      </c>
      <c r="AB72" s="1">
        <v>7407.0</v>
      </c>
      <c r="AC72" s="8">
        <v>0.0</v>
      </c>
    </row>
    <row r="73">
      <c r="A73" s="1" t="s">
        <v>54</v>
      </c>
      <c r="B73" s="1" t="s">
        <v>35</v>
      </c>
      <c r="C73" s="5">
        <f>ROUND( VLOOKUP(Z73, NPC_Raw_Data!A:D, 4)*VLOOKUP(AA73, NPC_Scaling_Values!A:C, 3)*VLOOKUP(AB73, NPC_Scaling_Values!A:C, 3) * 1.07 ,0)</f>
        <v>194</v>
      </c>
      <c r="D73" s="5">
        <f>ROUND( VLOOKUP(Z73, NPC_Raw_Data!A:E, 5) * VLOOKUP(AA73, NPC_Scaling_Values!A:D, 4) * VLOOKUP(AB73,NPC_Scaling_Values!A:D, 4) * 1.07 ,0)</f>
        <v>268</v>
      </c>
      <c r="E73" s="5">
        <f>ROUND( VLOOKUP(Z73, NPC_Raw_Data!A:L, 6) * VLOOKUP(AA73, NPC_Scaling_Values!A:N, 5)* VLOOKUP(AB73, NPC_Scaling_Values!A:N, 5) * 1.07 ,0)</f>
        <v>212</v>
      </c>
      <c r="F73" s="5">
        <f>ROUND( VLOOKUP(Z73, NPC_Raw_Data!A:L, 7) * VLOOKUP(AA73, NPC_Scaling_Values!A:N, 6) * VLOOKUP(AB73,NPC_Scaling_Values!A:N, 6) * 1.07 ,0)</f>
        <v>160</v>
      </c>
      <c r="G73" s="5">
        <f>ROUND( VLOOKUP(Z73, NPC_Raw_Data!A:L, 8) * VLOOKUP(AA73, NPC_Scaling_Values!A:N, 7) * VLOOKUP(AB73, NPC_Scaling_Values!A:N, 7) * 1.07 ,0)</f>
        <v>149</v>
      </c>
      <c r="H73" s="5">
        <f>ROUND( VLOOKUP(Z73, NPC_Raw_Data!A:L, 9) * VLOOKUP(AA73, NPC_Scaling_Values!A:N, 8)* VLOOKUP(AB73, NPC_Scaling_Values!A:N, 8) * 1.07 ,0)</f>
        <v>160</v>
      </c>
      <c r="I73" s="5">
        <v>0.0</v>
      </c>
      <c r="J73" s="5">
        <v>0.0</v>
      </c>
      <c r="K73" s="5">
        <v>0.0</v>
      </c>
      <c r="L73" s="5">
        <f>ROUND( VLOOKUP(Z73, NPC_Raw_Data!A:O, 13),0)</f>
        <v>66</v>
      </c>
      <c r="M73" s="5">
        <f>ROUND( VLOOKUP(Z73, NPC_Raw_Data!A:O, 14),0)</f>
        <v>66</v>
      </c>
      <c r="N73" s="5">
        <f>ROUND( VLOOKUP(Z73, NPC_Raw_Data!A:O, 15),0)</f>
        <v>66</v>
      </c>
      <c r="O73" s="5">
        <f>ROUND( VLOOKUP(Z73, NPC_Raw_Data!A:Q, 16) * VLOOKUP(AA73, NPC_Scaling_Values!A:N, 14)* VLOOKUP(AB73, NPC_Scaling_Values!A:N, 14) * 1.07 ,0)</f>
        <v>110</v>
      </c>
      <c r="P73" s="2">
        <f>ROUND( VLOOKUP(Z73, NPC_Raw_Data!A:Q, 17) * VLOOKUP(AA73, NPC_Scaling_Values!A:N, 14) * VLOOKUP(AB73, NPC_Scaling_Values!A:N, 14)* 1.07 ,0)</f>
        <v>88</v>
      </c>
      <c r="Q73">
        <f> VLOOKUP(AA73, NPC_Scaling_Values!A:N, 9) * VLOOKUP(AB73, NPC_Scaling_Values!A:N, 9) * 1.07</f>
        <v>3.1926125</v>
      </c>
      <c r="R73" s="1">
        <v>1.5</v>
      </c>
      <c r="S73" s="1">
        <v>6.0</v>
      </c>
      <c r="T73" s="7" t="b">
        <v>0</v>
      </c>
      <c r="U73" s="7" t="b">
        <v>0</v>
      </c>
      <c r="V73" s="7" t="b">
        <v>0</v>
      </c>
      <c r="Z73" s="1">
        <v>250030.0</v>
      </c>
      <c r="AA73" s="1">
        <v>7004.0</v>
      </c>
      <c r="AB73" s="1">
        <v>7404.0</v>
      </c>
      <c r="AC73" s="8">
        <v>0.0</v>
      </c>
    </row>
    <row r="74">
      <c r="A74" s="1" t="s">
        <v>56</v>
      </c>
      <c r="B74" s="1" t="s">
        <v>35</v>
      </c>
      <c r="C74" s="5">
        <f>ROUND( VLOOKUP(Z74, NPC_Raw_Data!A:D, 4)*VLOOKUP(AA74, NPC_Scaling_Values!A:C, 3)*VLOOKUP(AB74, NPC_Scaling_Values!A:C, 3) * 1.07 ,0)</f>
        <v>194</v>
      </c>
      <c r="D74" s="5">
        <f>ROUND( VLOOKUP(Z74, NPC_Raw_Data!A:E, 5) * VLOOKUP(AA74, NPC_Scaling_Values!A:D, 4) * VLOOKUP(AB74,NPC_Scaling_Values!A:D, 4) * 1.07 ,0)</f>
        <v>268</v>
      </c>
      <c r="E74" s="5">
        <f>ROUND( VLOOKUP(Z74, NPC_Raw_Data!A:L, 6) * VLOOKUP(AA74, NPC_Scaling_Values!A:N, 5)* VLOOKUP(AB74, NPC_Scaling_Values!A:N, 5) * 1.07 ,0)</f>
        <v>212</v>
      </c>
      <c r="F74" s="5">
        <f>ROUND( VLOOKUP(Z74, NPC_Raw_Data!A:L, 7) * VLOOKUP(AA74, NPC_Scaling_Values!A:N, 6) * VLOOKUP(AB74,NPC_Scaling_Values!A:N, 6) * 1.07 ,0)</f>
        <v>160</v>
      </c>
      <c r="G74" s="5">
        <f>ROUND( VLOOKUP(Z74, NPC_Raw_Data!A:L, 8) * VLOOKUP(AA74, NPC_Scaling_Values!A:N, 7) * VLOOKUP(AB74, NPC_Scaling_Values!A:N, 7) * 1.07 ,0)</f>
        <v>171</v>
      </c>
      <c r="H74" s="5">
        <f>ROUND( VLOOKUP(Z74, NPC_Raw_Data!A:L, 9) * VLOOKUP(AA74, NPC_Scaling_Values!A:N, 8)* VLOOKUP(AB74, NPC_Scaling_Values!A:N, 8) * 1.07 ,0)</f>
        <v>160</v>
      </c>
      <c r="I74" s="5">
        <v>0.0</v>
      </c>
      <c r="J74" s="5">
        <v>0.0</v>
      </c>
      <c r="K74" s="5">
        <v>0.0</v>
      </c>
      <c r="L74" s="5">
        <f>ROUND( VLOOKUP(Z74, NPC_Raw_Data!A:O, 13),0)</f>
        <v>66</v>
      </c>
      <c r="M74" s="5">
        <f>ROUND( VLOOKUP(Z74, NPC_Raw_Data!A:O, 14),0)</f>
        <v>66</v>
      </c>
      <c r="N74" s="5">
        <f>ROUND( VLOOKUP(Z74, NPC_Raw_Data!A:O, 15),0)</f>
        <v>66</v>
      </c>
      <c r="O74" s="5">
        <f>ROUND( VLOOKUP(Z74, NPC_Raw_Data!A:Q, 16) * VLOOKUP(AA74, NPC_Scaling_Values!A:N, 14)* VLOOKUP(AB74, NPC_Scaling_Values!A:N, 14) * 1.07 ,0)</f>
        <v>110</v>
      </c>
      <c r="P74" s="2">
        <f>ROUND( VLOOKUP(Z74, NPC_Raw_Data!A:Q, 17) * VLOOKUP(AA74, NPC_Scaling_Values!A:N, 14) * VLOOKUP(AB74, NPC_Scaling_Values!A:N, 14)* 1.07 ,0)</f>
        <v>88</v>
      </c>
      <c r="Q74">
        <f> VLOOKUP(AA74, NPC_Scaling_Values!A:N, 9) * VLOOKUP(AB74, NPC_Scaling_Values!A:N, 9) * 1.07</f>
        <v>3.1926125</v>
      </c>
      <c r="R74" s="1">
        <v>1.5</v>
      </c>
      <c r="S74" s="1">
        <v>6.0</v>
      </c>
      <c r="T74" s="7" t="b">
        <v>0</v>
      </c>
      <c r="U74" s="7" t="b">
        <v>0</v>
      </c>
      <c r="V74" s="7" t="b">
        <v>0</v>
      </c>
      <c r="Z74" s="1">
        <v>250031.0</v>
      </c>
      <c r="AA74" s="1">
        <v>7004.0</v>
      </c>
      <c r="AB74" s="1">
        <v>7404.0</v>
      </c>
      <c r="AC74" s="8">
        <v>0.0</v>
      </c>
    </row>
    <row r="75">
      <c r="A75" s="1" t="s">
        <v>68</v>
      </c>
      <c r="B75" s="1" t="s">
        <v>35</v>
      </c>
      <c r="C75" s="5">
        <f>ROUND( VLOOKUP(Z75, NPC_Raw_Data!A:D, 4)*VLOOKUP(AA75, NPC_Scaling_Values!A:C, 3)*VLOOKUP(AB75, NPC_Scaling_Values!A:C, 3) * 1.07 ,0)</f>
        <v>194</v>
      </c>
      <c r="D75" s="5">
        <f>ROUND( VLOOKUP(Z75, NPC_Raw_Data!A:E, 5) * VLOOKUP(AA75, NPC_Scaling_Values!A:D, 4) * VLOOKUP(AB75,NPC_Scaling_Values!A:D, 4) * 1.07 ,0)</f>
        <v>268</v>
      </c>
      <c r="E75" s="5">
        <f>ROUND( VLOOKUP(Z75, NPC_Raw_Data!A:L, 6) * VLOOKUP(AA75, NPC_Scaling_Values!A:N, 5)* VLOOKUP(AB75, NPC_Scaling_Values!A:N, 5) * 1.07 ,0)</f>
        <v>212</v>
      </c>
      <c r="F75" s="5">
        <f>ROUND( VLOOKUP(Z75, NPC_Raw_Data!A:L, 7) * VLOOKUP(AA75, NPC_Scaling_Values!A:N, 6) * VLOOKUP(AB75,NPC_Scaling_Values!A:N, 6) * 1.07 ,0)</f>
        <v>160</v>
      </c>
      <c r="G75" s="5">
        <f>ROUND( VLOOKUP(Z75, NPC_Raw_Data!A:L, 8) * VLOOKUP(AA75, NPC_Scaling_Values!A:N, 7) * VLOOKUP(AB75, NPC_Scaling_Values!A:N, 7) * 1.07 ,0)</f>
        <v>149</v>
      </c>
      <c r="H75" s="5">
        <f>ROUND( VLOOKUP(Z75, NPC_Raw_Data!A:L, 9) * VLOOKUP(AA75, NPC_Scaling_Values!A:N, 8)* VLOOKUP(AB75, NPC_Scaling_Values!A:N, 8) * 1.07 ,0)</f>
        <v>160</v>
      </c>
      <c r="I75" s="5">
        <v>0.0</v>
      </c>
      <c r="J75" s="5">
        <v>0.0</v>
      </c>
      <c r="K75" s="5">
        <v>0.0</v>
      </c>
      <c r="L75" s="5">
        <f>ROUND( VLOOKUP(Z75, NPC_Raw_Data!A:O, 13),0)</f>
        <v>66</v>
      </c>
      <c r="M75" s="5">
        <f>ROUND( VLOOKUP(Z75, NPC_Raw_Data!A:O, 14),0)</f>
        <v>66</v>
      </c>
      <c r="N75" s="5">
        <f>ROUND( VLOOKUP(Z75, NPC_Raw_Data!A:O, 15),0)</f>
        <v>66</v>
      </c>
      <c r="O75" s="5">
        <f>ROUND( VLOOKUP(Z75, NPC_Raw_Data!A:Q, 16) * VLOOKUP(AA75, NPC_Scaling_Values!A:N, 14)* VLOOKUP(AB75, NPC_Scaling_Values!A:N, 14) * 1.07 ,0)</f>
        <v>110</v>
      </c>
      <c r="P75" s="2">
        <f>ROUND( VLOOKUP(Z75, NPC_Raw_Data!A:Q, 17) * VLOOKUP(AA75, NPC_Scaling_Values!A:N, 14) * VLOOKUP(AB75, NPC_Scaling_Values!A:N, 14)* 1.07 ,0)</f>
        <v>88</v>
      </c>
      <c r="Q75">
        <f> VLOOKUP(AA75, NPC_Scaling_Values!A:N, 9) * VLOOKUP(AB75, NPC_Scaling_Values!A:N, 9) * 1.07</f>
        <v>3.1926125</v>
      </c>
      <c r="R75" s="1">
        <v>1.5</v>
      </c>
      <c r="S75" s="1">
        <v>10.0</v>
      </c>
      <c r="T75" s="7" t="b">
        <v>0</v>
      </c>
      <c r="U75" s="7" t="b">
        <v>0</v>
      </c>
      <c r="V75" s="7" t="b">
        <v>0</v>
      </c>
      <c r="Z75" s="1">
        <v>250032.0</v>
      </c>
      <c r="AA75" s="1">
        <v>7004.0</v>
      </c>
      <c r="AB75" s="1">
        <v>7404.0</v>
      </c>
      <c r="AC75" s="10">
        <v>7100.0</v>
      </c>
    </row>
    <row r="76">
      <c r="A76" s="1" t="s">
        <v>84</v>
      </c>
      <c r="B76" s="1" t="s">
        <v>35</v>
      </c>
      <c r="C76" s="5">
        <f>ROUND( VLOOKUP(Z76, NPC_Raw_Data!A:D, 4)*VLOOKUP(AA76, NPC_Scaling_Values!A:C, 3)*VLOOKUP(AB76, NPC_Scaling_Values!A:C, 3) * 1.07 ,0)</f>
        <v>194</v>
      </c>
      <c r="D76" s="5">
        <f>ROUND( VLOOKUP(Z76, NPC_Raw_Data!A:E, 5) * VLOOKUP(AA76, NPC_Scaling_Values!A:D, 4) * VLOOKUP(AB76,NPC_Scaling_Values!A:D, 4) * 1.07 ,0)</f>
        <v>268</v>
      </c>
      <c r="E76" s="5">
        <f>ROUND( VLOOKUP(Z76, NPC_Raw_Data!A:L, 6) * VLOOKUP(AA76, NPC_Scaling_Values!A:N, 5)* VLOOKUP(AB76, NPC_Scaling_Values!A:N, 5) * 1.07 ,0)</f>
        <v>212</v>
      </c>
      <c r="F76" s="5">
        <f>ROUND( VLOOKUP(Z76, NPC_Raw_Data!A:L, 7) * VLOOKUP(AA76, NPC_Scaling_Values!A:N, 6) * VLOOKUP(AB76,NPC_Scaling_Values!A:N, 6) * 1.07 ,0)</f>
        <v>160</v>
      </c>
      <c r="G76" s="5">
        <f>ROUND( VLOOKUP(Z76, NPC_Raw_Data!A:L, 8) * VLOOKUP(AA76, NPC_Scaling_Values!A:N, 7) * VLOOKUP(AB76, NPC_Scaling_Values!A:N, 7) * 1.07 ,0)</f>
        <v>171</v>
      </c>
      <c r="H76" s="5">
        <f>ROUND( VLOOKUP(Z76, NPC_Raw_Data!A:L, 9) * VLOOKUP(AA76, NPC_Scaling_Values!A:N, 8)* VLOOKUP(AB76, NPC_Scaling_Values!A:N, 8) * 1.07 ,0)</f>
        <v>160</v>
      </c>
      <c r="I76" s="5">
        <v>0.0</v>
      </c>
      <c r="J76" s="5">
        <v>0.0</v>
      </c>
      <c r="K76" s="5">
        <v>0.0</v>
      </c>
      <c r="L76" s="5">
        <f>ROUND( VLOOKUP(Z76, NPC_Raw_Data!A:O, 13),0)</f>
        <v>66</v>
      </c>
      <c r="M76" s="5">
        <f>ROUND( VLOOKUP(Z76, NPC_Raw_Data!A:O, 14),0)</f>
        <v>66</v>
      </c>
      <c r="N76" s="5">
        <f>ROUND( VLOOKUP(Z76, NPC_Raw_Data!A:O, 15),0)</f>
        <v>66</v>
      </c>
      <c r="O76" s="5">
        <f>ROUND( VLOOKUP(Z76, NPC_Raw_Data!A:Q, 16) * VLOOKUP(AA76, NPC_Scaling_Values!A:N, 14)* VLOOKUP(AB76, NPC_Scaling_Values!A:N, 14) * 1.07 ,0)</f>
        <v>110</v>
      </c>
      <c r="P76" s="2">
        <f>ROUND( VLOOKUP(Z76, NPC_Raw_Data!A:Q, 17) * VLOOKUP(AA76, NPC_Scaling_Values!A:N, 14) * VLOOKUP(AB76, NPC_Scaling_Values!A:N, 14)* 1.07 ,0)</f>
        <v>88</v>
      </c>
      <c r="Q76">
        <f> VLOOKUP(AA76, NPC_Scaling_Values!A:N, 9) * VLOOKUP(AB76, NPC_Scaling_Values!A:N, 9) * 1.07</f>
        <v>3.1926125</v>
      </c>
      <c r="R76" s="1">
        <v>1.5</v>
      </c>
      <c r="S76" s="1">
        <v>10.0</v>
      </c>
      <c r="T76" s="7" t="b">
        <v>0</v>
      </c>
      <c r="U76" s="7" t="b">
        <v>0</v>
      </c>
      <c r="V76" s="7" t="b">
        <v>0</v>
      </c>
      <c r="Z76" s="1">
        <v>250033.0</v>
      </c>
      <c r="AA76" s="1">
        <v>7004.0</v>
      </c>
      <c r="AB76" s="1">
        <v>7404.0</v>
      </c>
      <c r="AC76" s="10">
        <v>7100.0</v>
      </c>
    </row>
    <row r="77">
      <c r="A77" s="9" t="s">
        <v>54</v>
      </c>
      <c r="B77" s="1" t="s">
        <v>49</v>
      </c>
      <c r="C77" s="5">
        <f>ROUND( VLOOKUP(Z77, NPC_Raw_Data!A:D, 4)*VLOOKUP(AA77, NPC_Scaling_Values!A:C, 3)*VLOOKUP(AB77, NPC_Scaling_Values!A:C, 3) * 1.07 ,0)</f>
        <v>170</v>
      </c>
      <c r="D77" s="5">
        <f>ROUND( VLOOKUP(Z77, NPC_Raw_Data!A:E, 5) * VLOOKUP(AA77, NPC_Scaling_Values!A:D, 4) * VLOOKUP(AB77,NPC_Scaling_Values!A:D, 4) * 1.07 ,0)</f>
        <v>107</v>
      </c>
      <c r="E77" s="5">
        <f>ROUND( VLOOKUP(Z77, NPC_Raw_Data!A:L, 6) * VLOOKUP(AA77, NPC_Scaling_Values!A:N, 5)* VLOOKUP(AB77, NPC_Scaling_Values!A:N, 5) * 1.07 ,0)</f>
        <v>165</v>
      </c>
      <c r="F77" s="5">
        <f>ROUND( VLOOKUP(Z77, NPC_Raw_Data!A:L, 7) * VLOOKUP(AA77, NPC_Scaling_Values!A:N, 6) * VLOOKUP(AB77,NPC_Scaling_Values!A:N, 6) * 1.07 ,0)</f>
        <v>125</v>
      </c>
      <c r="G77" s="5">
        <f>ROUND( VLOOKUP(Z77, NPC_Raw_Data!A:L, 8) * VLOOKUP(AA77, NPC_Scaling_Values!A:N, 7) * VLOOKUP(AB77, NPC_Scaling_Values!A:N, 7) * 1.07 ,0)</f>
        <v>116</v>
      </c>
      <c r="H77" s="5">
        <f>ROUND( VLOOKUP(Z77, NPC_Raw_Data!A:L, 9) * VLOOKUP(AA77, NPC_Scaling_Values!A:N, 8)* VLOOKUP(AB77, NPC_Scaling_Values!A:N, 8) * 1.07 ,0)</f>
        <v>125</v>
      </c>
      <c r="I77" s="5">
        <v>0.0</v>
      </c>
      <c r="J77" s="5">
        <v>0.0</v>
      </c>
      <c r="K77" s="5">
        <v>0.0</v>
      </c>
      <c r="L77" s="5">
        <f>ROUND( VLOOKUP(Z77, NPC_Raw_Data!A:O, 13),0)</f>
        <v>66</v>
      </c>
      <c r="M77" s="5">
        <f>ROUND( VLOOKUP(Z77, NPC_Raw_Data!A:O, 14),0)</f>
        <v>66</v>
      </c>
      <c r="N77" s="5">
        <f>ROUND( VLOOKUP(Z77, NPC_Raw_Data!A:O, 15),0)</f>
        <v>66</v>
      </c>
      <c r="O77" s="5">
        <f>ROUND( VLOOKUP(Z77, NPC_Raw_Data!A:Q, 16) * VLOOKUP(AA77, NPC_Scaling_Values!A:N, 14)* VLOOKUP(AB77, NPC_Scaling_Values!A:N, 14) * 1.07 ,0)</f>
        <v>108</v>
      </c>
      <c r="P77" s="2">
        <f>ROUND( VLOOKUP(Z77, NPC_Raw_Data!A:Q, 17) * VLOOKUP(AA77, NPC_Scaling_Values!A:N, 14) * VLOOKUP(AB77, NPC_Scaling_Values!A:N, 14)* 1.07 ,0)</f>
        <v>86</v>
      </c>
      <c r="Q77">
        <f> VLOOKUP(AA77, NPC_Scaling_Values!A:N, 9) * VLOOKUP(AB77, NPC_Scaling_Values!A:N, 9) * 1.07</f>
        <v>2.982625</v>
      </c>
      <c r="R77" s="1">
        <v>1.5</v>
      </c>
      <c r="S77" s="1">
        <v>2.0</v>
      </c>
      <c r="T77" s="7" t="b">
        <v>0</v>
      </c>
      <c r="U77" s="7" t="b">
        <v>0</v>
      </c>
      <c r="V77" s="7" t="b">
        <v>0</v>
      </c>
      <c r="Z77" s="1">
        <v>250040.0</v>
      </c>
      <c r="AA77" s="1">
        <v>7003.0</v>
      </c>
      <c r="AB77" s="1">
        <v>7403.0</v>
      </c>
      <c r="AC77" s="8">
        <v>0.0</v>
      </c>
    </row>
    <row r="78">
      <c r="A78" s="1" t="s">
        <v>54</v>
      </c>
      <c r="B78" s="1" t="s">
        <v>27</v>
      </c>
      <c r="C78" s="5">
        <f>ROUND( VLOOKUP(Z78, NPC_Raw_Data!A:D, 4)*VLOOKUP(AA78, NPC_Scaling_Values!A:C, 3)*VLOOKUP(AB78, NPC_Scaling_Values!A:C, 3) * 1.07 ,0)</f>
        <v>170</v>
      </c>
      <c r="D78" s="5">
        <f>ROUND( VLOOKUP(Z78, NPC_Raw_Data!A:E, 5) * VLOOKUP(AA78, NPC_Scaling_Values!A:D, 4) * VLOOKUP(AB78,NPC_Scaling_Values!A:D, 4) * 1.07 ,0)</f>
        <v>107</v>
      </c>
      <c r="E78" s="5">
        <f>ROUND( VLOOKUP(Z78, NPC_Raw_Data!A:L, 6) * VLOOKUP(AA78, NPC_Scaling_Values!A:N, 5)* VLOOKUP(AB78, NPC_Scaling_Values!A:N, 5) * 1.07 ,0)</f>
        <v>165</v>
      </c>
      <c r="F78" s="5">
        <f>ROUND( VLOOKUP(Z78, NPC_Raw_Data!A:L, 7) * VLOOKUP(AA78, NPC_Scaling_Values!A:N, 6) * VLOOKUP(AB78,NPC_Scaling_Values!A:N, 6) * 1.07 ,0)</f>
        <v>125</v>
      </c>
      <c r="G78" s="5">
        <f>ROUND( VLOOKUP(Z78, NPC_Raw_Data!A:L, 8) * VLOOKUP(AA78, NPC_Scaling_Values!A:N, 7) * VLOOKUP(AB78, NPC_Scaling_Values!A:N, 7) * 1.07 ,0)</f>
        <v>116</v>
      </c>
      <c r="H78" s="5">
        <f>ROUND( VLOOKUP(Z78, NPC_Raw_Data!A:L, 9) * VLOOKUP(AA78, NPC_Scaling_Values!A:N, 8)* VLOOKUP(AB78, NPC_Scaling_Values!A:N, 8) * 1.07 ,0)</f>
        <v>125</v>
      </c>
      <c r="I78" s="5">
        <v>0.0</v>
      </c>
      <c r="J78" s="5">
        <v>0.0</v>
      </c>
      <c r="K78" s="5">
        <v>0.0</v>
      </c>
      <c r="L78" s="5">
        <f>ROUND( VLOOKUP(Z78, NPC_Raw_Data!A:O, 13),0)</f>
        <v>66</v>
      </c>
      <c r="M78" s="5">
        <f>ROUND( VLOOKUP(Z78, NPC_Raw_Data!A:O, 14),0)</f>
        <v>66</v>
      </c>
      <c r="N78" s="5">
        <f>ROUND( VLOOKUP(Z78, NPC_Raw_Data!A:O, 15),0)</f>
        <v>66</v>
      </c>
      <c r="O78" s="5">
        <f>ROUND( VLOOKUP(Z78, NPC_Raw_Data!A:Q, 16) * VLOOKUP(AA78, NPC_Scaling_Values!A:N, 14)* VLOOKUP(AB78, NPC_Scaling_Values!A:N, 14) * 1.07 ,0)</f>
        <v>108</v>
      </c>
      <c r="P78" s="2">
        <f>ROUND( VLOOKUP(Z78, NPC_Raw_Data!A:Q, 17) * VLOOKUP(AA78, NPC_Scaling_Values!A:N, 14) * VLOOKUP(AB78, NPC_Scaling_Values!A:N, 14)* 1.07 ,0)</f>
        <v>86</v>
      </c>
      <c r="Q78">
        <f> VLOOKUP(AA78, NPC_Scaling_Values!A:N, 9) * VLOOKUP(AB78, NPC_Scaling_Values!A:N, 9) * 1.07</f>
        <v>2.982625</v>
      </c>
      <c r="R78" s="1">
        <v>1.5</v>
      </c>
      <c r="S78" s="1">
        <v>2.0</v>
      </c>
      <c r="T78" s="7" t="b">
        <v>0</v>
      </c>
      <c r="U78" s="7" t="b">
        <v>0</v>
      </c>
      <c r="V78" s="7" t="b">
        <v>0</v>
      </c>
      <c r="Z78" s="1">
        <v>250050.0</v>
      </c>
      <c r="AA78" s="1">
        <v>7003.0</v>
      </c>
      <c r="AB78" s="1">
        <v>7403.0</v>
      </c>
      <c r="AC78" s="8">
        <v>0.0</v>
      </c>
    </row>
    <row r="79">
      <c r="A79" s="1" t="s">
        <v>56</v>
      </c>
      <c r="B79" s="1" t="s">
        <v>27</v>
      </c>
      <c r="C79" s="5">
        <f>ROUND( VLOOKUP(Z79, NPC_Raw_Data!A:D, 4)*VLOOKUP(AA79, NPC_Scaling_Values!A:C, 3)*VLOOKUP(AB79, NPC_Scaling_Values!A:C, 3) * 1.07 ,0)</f>
        <v>170</v>
      </c>
      <c r="D79" s="5">
        <f>ROUND( VLOOKUP(Z79, NPC_Raw_Data!A:E, 5) * VLOOKUP(AA79, NPC_Scaling_Values!A:D, 4) * VLOOKUP(AB79,NPC_Scaling_Values!A:D, 4) * 1.07 ,0)</f>
        <v>107</v>
      </c>
      <c r="E79" s="5">
        <f>ROUND( VLOOKUP(Z79, NPC_Raw_Data!A:L, 6) * VLOOKUP(AA79, NPC_Scaling_Values!A:N, 5)* VLOOKUP(AB79, NPC_Scaling_Values!A:N, 5) * 1.07 ,0)</f>
        <v>165</v>
      </c>
      <c r="F79" s="5">
        <f>ROUND( VLOOKUP(Z79, NPC_Raw_Data!A:L, 7) * VLOOKUP(AA79, NPC_Scaling_Values!A:N, 6) * VLOOKUP(AB79,NPC_Scaling_Values!A:N, 6) * 1.07 ,0)</f>
        <v>125</v>
      </c>
      <c r="G79" s="5">
        <f>ROUND( VLOOKUP(Z79, NPC_Raw_Data!A:L, 8) * VLOOKUP(AA79, NPC_Scaling_Values!A:N, 7) * VLOOKUP(AB79, NPC_Scaling_Values!A:N, 7) * 1.07 ,0)</f>
        <v>133</v>
      </c>
      <c r="H79" s="5">
        <f>ROUND( VLOOKUP(Z79, NPC_Raw_Data!A:L, 9) * VLOOKUP(AA79, NPC_Scaling_Values!A:N, 8)* VLOOKUP(AB79, NPC_Scaling_Values!A:N, 8) * 1.07 ,0)</f>
        <v>125</v>
      </c>
      <c r="I79" s="5">
        <v>0.0</v>
      </c>
      <c r="J79" s="5">
        <v>0.0</v>
      </c>
      <c r="K79" s="5">
        <v>0.0</v>
      </c>
      <c r="L79" s="5">
        <f>ROUND( VLOOKUP(Z79, NPC_Raw_Data!A:O, 13),0)</f>
        <v>66</v>
      </c>
      <c r="M79" s="5">
        <f>ROUND( VLOOKUP(Z79, NPC_Raw_Data!A:O, 14),0)</f>
        <v>66</v>
      </c>
      <c r="N79" s="5">
        <f>ROUND( VLOOKUP(Z79, NPC_Raw_Data!A:O, 15),0)</f>
        <v>66</v>
      </c>
      <c r="O79" s="5">
        <f>ROUND( VLOOKUP(Z79, NPC_Raw_Data!A:Q, 16) * VLOOKUP(AA79, NPC_Scaling_Values!A:N, 14)* VLOOKUP(AB79, NPC_Scaling_Values!A:N, 14) * 1.07 ,0)</f>
        <v>108</v>
      </c>
      <c r="P79" s="2">
        <f>ROUND( VLOOKUP(Z79, NPC_Raw_Data!A:Q, 17) * VLOOKUP(AA79, NPC_Scaling_Values!A:N, 14) * VLOOKUP(AB79, NPC_Scaling_Values!A:N, 14)* 1.07 ,0)</f>
        <v>86</v>
      </c>
      <c r="Q79">
        <f> VLOOKUP(AA79, NPC_Scaling_Values!A:N, 9) * VLOOKUP(AB79, NPC_Scaling_Values!A:N, 9) * 1.07</f>
        <v>2.982625</v>
      </c>
      <c r="R79" s="1">
        <v>1.5</v>
      </c>
      <c r="S79" s="1">
        <v>2.0</v>
      </c>
      <c r="T79" s="7" t="b">
        <v>0</v>
      </c>
      <c r="U79" s="7" t="b">
        <v>0</v>
      </c>
      <c r="V79" s="7" t="b">
        <v>0</v>
      </c>
      <c r="Z79" s="1">
        <v>250051.0</v>
      </c>
      <c r="AA79" s="1">
        <v>7003.0</v>
      </c>
      <c r="AB79" s="1">
        <v>7403.0</v>
      </c>
      <c r="AC79" s="8">
        <v>0.0</v>
      </c>
    </row>
    <row r="80">
      <c r="A80" s="1" t="s">
        <v>58</v>
      </c>
      <c r="B80" s="1" t="s">
        <v>27</v>
      </c>
      <c r="C80" s="5">
        <f>ROUND( VLOOKUP(Z80, NPC_Raw_Data!A:D, 4)*VLOOKUP(AA80, NPC_Scaling_Values!A:C, 3)*VLOOKUP(AB80, NPC_Scaling_Values!A:C, 3) * 1.07 ,0)</f>
        <v>170</v>
      </c>
      <c r="D80" s="5">
        <f>ROUND( VLOOKUP(Z80, NPC_Raw_Data!A:E, 5) * VLOOKUP(AA80, NPC_Scaling_Values!A:D, 4) * VLOOKUP(AB80,NPC_Scaling_Values!A:D, 4) * 1.07 ,0)</f>
        <v>107</v>
      </c>
      <c r="E80" s="5">
        <f>ROUND( VLOOKUP(Z80, NPC_Raw_Data!A:L, 6) * VLOOKUP(AA80, NPC_Scaling_Values!A:N, 5)* VLOOKUP(AB80, NPC_Scaling_Values!A:N, 5) * 1.07 ,0)</f>
        <v>165</v>
      </c>
      <c r="F80" s="5">
        <f>ROUND( VLOOKUP(Z80, NPC_Raw_Data!A:L, 7) * VLOOKUP(AA80, NPC_Scaling_Values!A:N, 6) * VLOOKUP(AB80,NPC_Scaling_Values!A:N, 6) * 1.07 ,0)</f>
        <v>125</v>
      </c>
      <c r="G80" s="5">
        <f>ROUND( VLOOKUP(Z80, NPC_Raw_Data!A:L, 8) * VLOOKUP(AA80, NPC_Scaling_Values!A:N, 7) * VLOOKUP(AB80, NPC_Scaling_Values!A:N, 7) * 1.07 ,0)</f>
        <v>116</v>
      </c>
      <c r="H80" s="5">
        <f>ROUND( VLOOKUP(Z80, NPC_Raw_Data!A:L, 9) * VLOOKUP(AA80, NPC_Scaling_Values!A:N, 8)* VLOOKUP(AB80, NPC_Scaling_Values!A:N, 8) * 1.07 ,0)</f>
        <v>125</v>
      </c>
      <c r="I80" s="5">
        <v>0.0</v>
      </c>
      <c r="J80" s="5">
        <v>0.0</v>
      </c>
      <c r="K80" s="5">
        <v>0.0</v>
      </c>
      <c r="L80" s="5">
        <f>ROUND( VLOOKUP(Z80, NPC_Raw_Data!A:O, 13),0)</f>
        <v>66</v>
      </c>
      <c r="M80" s="5">
        <f>ROUND( VLOOKUP(Z80, NPC_Raw_Data!A:O, 14),0)</f>
        <v>66</v>
      </c>
      <c r="N80" s="5">
        <f>ROUND( VLOOKUP(Z80, NPC_Raw_Data!A:O, 15),0)</f>
        <v>66</v>
      </c>
      <c r="O80" s="5">
        <f>ROUND( VLOOKUP(Z80, NPC_Raw_Data!A:Q, 16) * VLOOKUP(AA80, NPC_Scaling_Values!A:N, 14)* VLOOKUP(AB80, NPC_Scaling_Values!A:N, 14) * 1.07 ,0)</f>
        <v>108</v>
      </c>
      <c r="P80" s="2">
        <f>ROUND( VLOOKUP(Z80, NPC_Raw_Data!A:Q, 17) * VLOOKUP(AA80, NPC_Scaling_Values!A:N, 14) * VLOOKUP(AB80, NPC_Scaling_Values!A:N, 14)* 1.07 ,0)</f>
        <v>86</v>
      </c>
      <c r="Q80">
        <f> VLOOKUP(AA80, NPC_Scaling_Values!A:N, 9) * VLOOKUP(AB80, NPC_Scaling_Values!A:N, 9) * 1.07</f>
        <v>2.982625</v>
      </c>
      <c r="R80" s="1">
        <v>1.5</v>
      </c>
      <c r="S80" s="1">
        <v>2.0</v>
      </c>
      <c r="T80" s="7" t="b">
        <v>0</v>
      </c>
      <c r="U80" s="7" t="b">
        <v>0</v>
      </c>
      <c r="V80" s="7" t="b">
        <v>0</v>
      </c>
      <c r="Z80" s="1">
        <v>250052.0</v>
      </c>
      <c r="AA80" s="1">
        <v>7003.0</v>
      </c>
      <c r="AB80" s="1">
        <v>7403.0</v>
      </c>
      <c r="AC80" s="8">
        <v>0.0</v>
      </c>
    </row>
    <row r="81">
      <c r="A81" s="1" t="s">
        <v>68</v>
      </c>
      <c r="B81" s="1" t="s">
        <v>27</v>
      </c>
      <c r="C81" s="5">
        <f>ROUND( VLOOKUP(Z81, NPC_Raw_Data!A:D, 4)*VLOOKUP(AA81, NPC_Scaling_Values!A:C, 3)*VLOOKUP(AB81, NPC_Scaling_Values!A:C, 3) * 1.07 ,0)</f>
        <v>170</v>
      </c>
      <c r="D81" s="5">
        <f>ROUND( VLOOKUP(Z81, NPC_Raw_Data!A:E, 5) * VLOOKUP(AA81, NPC_Scaling_Values!A:D, 4) * VLOOKUP(AB81,NPC_Scaling_Values!A:D, 4) * 1.07 ,0)</f>
        <v>107</v>
      </c>
      <c r="E81" s="5">
        <f>ROUND( VLOOKUP(Z81, NPC_Raw_Data!A:L, 6) * VLOOKUP(AA81, NPC_Scaling_Values!A:N, 5)* VLOOKUP(AB81, NPC_Scaling_Values!A:N, 5) * 1.07 ,0)</f>
        <v>165</v>
      </c>
      <c r="F81" s="5">
        <f>ROUND( VLOOKUP(Z81, NPC_Raw_Data!A:L, 7) * VLOOKUP(AA81, NPC_Scaling_Values!A:N, 6) * VLOOKUP(AB81,NPC_Scaling_Values!A:N, 6) * 1.07 ,0)</f>
        <v>125</v>
      </c>
      <c r="G81" s="5">
        <f>ROUND( VLOOKUP(Z81, NPC_Raw_Data!A:L, 8) * VLOOKUP(AA81, NPC_Scaling_Values!A:N, 7) * VLOOKUP(AB81, NPC_Scaling_Values!A:N, 7) * 1.07 ,0)</f>
        <v>116</v>
      </c>
      <c r="H81" s="5">
        <f>ROUND( VLOOKUP(Z81, NPC_Raw_Data!A:L, 9) * VLOOKUP(AA81, NPC_Scaling_Values!A:N, 8)* VLOOKUP(AB81, NPC_Scaling_Values!A:N, 8) * 1.07 ,0)</f>
        <v>125</v>
      </c>
      <c r="I81" s="5">
        <v>0.0</v>
      </c>
      <c r="J81" s="5">
        <v>0.0</v>
      </c>
      <c r="K81" s="5">
        <v>0.0</v>
      </c>
      <c r="L81" s="5">
        <f>ROUND( VLOOKUP(Z81, NPC_Raw_Data!A:O, 13),0)</f>
        <v>66</v>
      </c>
      <c r="M81" s="5">
        <f>ROUND( VLOOKUP(Z81, NPC_Raw_Data!A:O, 14),0)</f>
        <v>66</v>
      </c>
      <c r="N81" s="5">
        <f>ROUND( VLOOKUP(Z81, NPC_Raw_Data!A:O, 15),0)</f>
        <v>66</v>
      </c>
      <c r="O81" s="5">
        <f>ROUND( VLOOKUP(Z81, NPC_Raw_Data!A:Q, 16) * VLOOKUP(AA81, NPC_Scaling_Values!A:N, 14)* VLOOKUP(AB81, NPC_Scaling_Values!A:N, 14) * 1.07 ,0)</f>
        <v>108</v>
      </c>
      <c r="P81" s="2">
        <f>ROUND( VLOOKUP(Z81, NPC_Raw_Data!A:Q, 17) * VLOOKUP(AA81, NPC_Scaling_Values!A:N, 14) * VLOOKUP(AB81, NPC_Scaling_Values!A:N, 14)* 1.07 ,0)</f>
        <v>86</v>
      </c>
      <c r="Q81">
        <f> VLOOKUP(AA81, NPC_Scaling_Values!A:N, 9) * VLOOKUP(AB81, NPC_Scaling_Values!A:N, 9) * 1.07</f>
        <v>2.982625</v>
      </c>
      <c r="R81" s="1">
        <v>1.5</v>
      </c>
      <c r="S81" s="1">
        <v>3.0</v>
      </c>
      <c r="T81" s="7" t="b">
        <v>0</v>
      </c>
      <c r="U81" s="7" t="b">
        <v>0</v>
      </c>
      <c r="V81" s="7" t="b">
        <v>0</v>
      </c>
      <c r="Z81" s="1">
        <v>250053.0</v>
      </c>
      <c r="AA81" s="1">
        <v>7003.0</v>
      </c>
      <c r="AB81" s="1">
        <v>7403.0</v>
      </c>
      <c r="AC81" s="10">
        <v>7100.0</v>
      </c>
    </row>
    <row r="82">
      <c r="A82" s="1" t="s">
        <v>59</v>
      </c>
      <c r="B82" s="1" t="s">
        <v>51</v>
      </c>
      <c r="C82" s="5">
        <f>ROUND( VLOOKUP(Z82, NPC_Raw_Data!A:D, 4)*VLOOKUP(AA82, NPC_Scaling_Values!A:C, 3)*VLOOKUP(AB82, NPC_Scaling_Values!A:C, 3) * 1.07 ,0)</f>
        <v>1168</v>
      </c>
      <c r="D82" s="5">
        <f>ROUND( VLOOKUP(Z82, NPC_Raw_Data!A:E, 5) * VLOOKUP(AA82, NPC_Scaling_Values!A:D, 4) * VLOOKUP(AB82,NPC_Scaling_Values!A:D, 4) * 1.07 ,0)</f>
        <v>268</v>
      </c>
      <c r="E82" s="5">
        <f>ROUND( VLOOKUP(Z82, NPC_Raw_Data!A:L, 6) * VLOOKUP(AA82, NPC_Scaling_Values!A:N, 5)* VLOOKUP(AB82, NPC_Scaling_Values!A:N, 5) * 1.07 ,0)</f>
        <v>135</v>
      </c>
      <c r="F82" s="5">
        <f>ROUND( VLOOKUP(Z82, NPC_Raw_Data!A:L, 7) * VLOOKUP(AA82, NPC_Scaling_Values!A:N, 6) * VLOOKUP(AB82,NPC_Scaling_Values!A:N, 6) * 1.07 ,0)</f>
        <v>102</v>
      </c>
      <c r="G82" s="5">
        <f>ROUND( VLOOKUP(Z82, NPC_Raw_Data!A:L, 8) * VLOOKUP(AA82, NPC_Scaling_Values!A:N, 7) * VLOOKUP(AB82, NPC_Scaling_Values!A:N, 7) * 1.07 ,0)</f>
        <v>81</v>
      </c>
      <c r="H82" s="5">
        <f>ROUND( VLOOKUP(Z82, NPC_Raw_Data!A:L, 9) * VLOOKUP(AA82, NPC_Scaling_Values!A:N, 8)* VLOOKUP(AB82, NPC_Scaling_Values!A:N, 8) * 1.07 ,0)</f>
        <v>102</v>
      </c>
      <c r="I82" s="5">
        <v>0.0</v>
      </c>
      <c r="J82" s="5">
        <v>0.0</v>
      </c>
      <c r="K82" s="5">
        <v>0.0</v>
      </c>
      <c r="L82" s="5">
        <f>ROUND( VLOOKUP(Z82, NPC_Raw_Data!A:O, 13),0)</f>
        <v>66</v>
      </c>
      <c r="M82" s="5">
        <f>ROUND( VLOOKUP(Z82, NPC_Raw_Data!A:O, 14),0)</f>
        <v>66</v>
      </c>
      <c r="N82" s="5">
        <f>ROUND( VLOOKUP(Z82, NPC_Raw_Data!A:O, 15),0)</f>
        <v>66</v>
      </c>
      <c r="O82" s="5">
        <f>ROUND( VLOOKUP(Z82, NPC_Raw_Data!A:Q, 16) * VLOOKUP(AA82, NPC_Scaling_Values!A:N, 14)* VLOOKUP(AB82, NPC_Scaling_Values!A:N, 14) * 1.07 ,0)</f>
        <v>109</v>
      </c>
      <c r="P82" s="2">
        <f>ROUND( VLOOKUP(Z82, NPC_Raw_Data!A:Q, 17) * VLOOKUP(AA82, NPC_Scaling_Values!A:N, 14) * VLOOKUP(AB82, NPC_Scaling_Values!A:N, 14)* 1.07 ,0)</f>
        <v>87</v>
      </c>
      <c r="Q82">
        <f> VLOOKUP(AA82, NPC_Scaling_Values!A:N, 9) * VLOOKUP(AB82, NPC_Scaling_Values!A:N, 9) * 1.07</f>
        <v>2.7806625</v>
      </c>
      <c r="R82" s="1">
        <v>1.5</v>
      </c>
      <c r="S82" s="1">
        <v>50.0</v>
      </c>
      <c r="T82" s="7" t="b">
        <v>0</v>
      </c>
      <c r="U82" s="7" t="b">
        <v>0</v>
      </c>
      <c r="V82" s="7" t="b">
        <v>0</v>
      </c>
      <c r="Z82" s="1">
        <v>251000.0</v>
      </c>
      <c r="AA82" s="1">
        <v>7002.0</v>
      </c>
      <c r="AB82" s="1">
        <v>7402.0</v>
      </c>
      <c r="AC82" s="8">
        <v>0.0</v>
      </c>
    </row>
    <row r="83">
      <c r="A83" s="1" t="s">
        <v>57</v>
      </c>
      <c r="B83" s="1" t="s">
        <v>55</v>
      </c>
      <c r="C83" s="5">
        <f>ROUND( VLOOKUP(Z83, NPC_Raw_Data!A:D, 4)*VLOOKUP(AA83, NPC_Scaling_Values!A:C, 3)*VLOOKUP(AB83, NPC_Scaling_Values!A:C, 3) * 1.07 ,0)</f>
        <v>1002</v>
      </c>
      <c r="D83" s="5">
        <f>ROUND( VLOOKUP(Z83, NPC_Raw_Data!A:E, 5) * VLOOKUP(AA83, NPC_Scaling_Values!A:D, 4) * VLOOKUP(AB83,NPC_Scaling_Values!A:D, 4) * 1.07 ,0)</f>
        <v>268</v>
      </c>
      <c r="E83" s="5">
        <f>ROUND( VLOOKUP(Z83, NPC_Raw_Data!A:L, 6) * VLOOKUP(AA83, NPC_Scaling_Values!A:N, 5)* VLOOKUP(AB83, NPC_Scaling_Values!A:N, 5) * 1.07 ,0)</f>
        <v>135</v>
      </c>
      <c r="F83" s="5">
        <f>ROUND( VLOOKUP(Z83, NPC_Raw_Data!A:L, 7) * VLOOKUP(AA83, NPC_Scaling_Values!A:N, 6) * VLOOKUP(AB83,NPC_Scaling_Values!A:N, 6) * 1.07 ,0)</f>
        <v>102</v>
      </c>
      <c r="G83" s="5">
        <f>ROUND( VLOOKUP(Z83, NPC_Raw_Data!A:L, 8) * VLOOKUP(AA83, NPC_Scaling_Values!A:N, 7) * VLOOKUP(AB83, NPC_Scaling_Values!A:N, 7) * 1.07 ,0)</f>
        <v>81</v>
      </c>
      <c r="H83" s="5">
        <f>ROUND( VLOOKUP(Z83, NPC_Raw_Data!A:L, 9) * VLOOKUP(AA83, NPC_Scaling_Values!A:N, 8)* VLOOKUP(AB83, NPC_Scaling_Values!A:N, 8) * 1.07 ,0)</f>
        <v>102</v>
      </c>
      <c r="I83" s="5">
        <v>0.0</v>
      </c>
      <c r="J83" s="5">
        <v>0.0</v>
      </c>
      <c r="K83" s="5">
        <v>0.0</v>
      </c>
      <c r="L83" s="5">
        <f>ROUND( VLOOKUP(Z83, NPC_Raw_Data!A:O, 13),0)</f>
        <v>66</v>
      </c>
      <c r="M83" s="5">
        <f>ROUND( VLOOKUP(Z83, NPC_Raw_Data!A:O, 14),0)</f>
        <v>66</v>
      </c>
      <c r="N83" s="5">
        <f>ROUND( VLOOKUP(Z83, NPC_Raw_Data!A:O, 15),0)</f>
        <v>66</v>
      </c>
      <c r="O83" s="5">
        <f>ROUND( VLOOKUP(Z83, NPC_Raw_Data!A:Q, 16) * VLOOKUP(AA83, NPC_Scaling_Values!A:N, 14)* VLOOKUP(AB83, NPC_Scaling_Values!A:N, 14) * 1.07 ,0)</f>
        <v>109</v>
      </c>
      <c r="P83" s="2">
        <f>ROUND( VLOOKUP(Z83, NPC_Raw_Data!A:Q, 17) * VLOOKUP(AA83, NPC_Scaling_Values!A:N, 14) * VLOOKUP(AB83, NPC_Scaling_Values!A:N, 14)* 1.07 ,0)</f>
        <v>87</v>
      </c>
      <c r="Q83">
        <f> VLOOKUP(AA83, NPC_Scaling_Values!A:N, 9) * VLOOKUP(AB83, NPC_Scaling_Values!A:N, 9) * 1.07</f>
        <v>2.7806625</v>
      </c>
      <c r="R83" s="1">
        <v>1.5</v>
      </c>
      <c r="S83" s="1">
        <v>50.0</v>
      </c>
      <c r="T83" s="7" t="b">
        <v>0</v>
      </c>
      <c r="U83" s="7" t="b">
        <v>0</v>
      </c>
      <c r="V83" s="7" t="b">
        <v>0</v>
      </c>
      <c r="Z83" s="1">
        <v>251001.0</v>
      </c>
      <c r="AA83" s="1">
        <v>7002.0</v>
      </c>
      <c r="AB83" s="1">
        <v>7402.0</v>
      </c>
      <c r="AC83" s="8">
        <v>0.0</v>
      </c>
    </row>
    <row r="84">
      <c r="A84" s="1" t="s">
        <v>81</v>
      </c>
      <c r="B84" s="1" t="s">
        <v>27</v>
      </c>
      <c r="C84" s="5">
        <f>ROUND( VLOOKUP(Z84, NPC_Raw_Data!A:D, 4)*VLOOKUP(AA84, NPC_Scaling_Values!A:C, 3)*VLOOKUP(AB84, NPC_Scaling_Values!A:C, 3) * 1.07 ,0)</f>
        <v>369</v>
      </c>
      <c r="D84" s="5">
        <f>ROUND( VLOOKUP(Z84, NPC_Raw_Data!A:E, 5) * VLOOKUP(AA84, NPC_Scaling_Values!A:D, 4) * VLOOKUP(AB84,NPC_Scaling_Values!A:D, 4) * 1.07 ,0)</f>
        <v>535</v>
      </c>
      <c r="E84" s="5">
        <f>ROUND( VLOOKUP(Z84, NPC_Raw_Data!A:L, 6) * VLOOKUP(AA84, NPC_Scaling_Values!A:N, 5)* VLOOKUP(AB84, NPC_Scaling_Values!A:N, 5) * 1.07 ,0)</f>
        <v>204</v>
      </c>
      <c r="F84" s="5">
        <f>ROUND( VLOOKUP(Z84, NPC_Raw_Data!A:L, 7) * VLOOKUP(AA84, NPC_Scaling_Values!A:N, 6) * VLOOKUP(AB84,NPC_Scaling_Values!A:N, 6) * 1.07 ,0)</f>
        <v>152</v>
      </c>
      <c r="G84" s="5">
        <f>ROUND( VLOOKUP(Z84, NPC_Raw_Data!A:L, 8) * VLOOKUP(AA84, NPC_Scaling_Values!A:N, 7) * VLOOKUP(AB84, NPC_Scaling_Values!A:N, 7) * 1.07 ,0)</f>
        <v>133</v>
      </c>
      <c r="H84" s="5">
        <f>ROUND( VLOOKUP(Z84, NPC_Raw_Data!A:L, 9) * VLOOKUP(AA84, NPC_Scaling_Values!A:N, 8)* VLOOKUP(AB84, NPC_Scaling_Values!A:N, 8) * 1.07 ,0)</f>
        <v>152</v>
      </c>
      <c r="I84" s="5">
        <v>0.0</v>
      </c>
      <c r="J84" s="5">
        <v>0.0</v>
      </c>
      <c r="K84" s="5">
        <v>0.0</v>
      </c>
      <c r="L84" s="5">
        <f>ROUND( VLOOKUP(Z84, NPC_Raw_Data!A:O, 13),0)</f>
        <v>125</v>
      </c>
      <c r="M84" s="5">
        <f>ROUND( VLOOKUP(Z84, NPC_Raw_Data!A:O, 14),0)</f>
        <v>125</v>
      </c>
      <c r="N84" s="5">
        <f>ROUND( VLOOKUP(Z84, NPC_Raw_Data!A:O, 15),0)</f>
        <v>98</v>
      </c>
      <c r="O84" s="5">
        <f>ROUND( VLOOKUP(Z84, NPC_Raw_Data!A:Q, 16) * VLOOKUP(AA84, NPC_Scaling_Values!A:N, 14)* VLOOKUP(AB84, NPC_Scaling_Values!A:N, 14) * 1.07 ,0)</f>
        <v>108</v>
      </c>
      <c r="P84" s="2">
        <f>ROUND( VLOOKUP(Z84, NPC_Raw_Data!A:Q, 17) * VLOOKUP(AA84, NPC_Scaling_Values!A:N, 14) * VLOOKUP(AB84, NPC_Scaling_Values!A:N, 14)* 1.07 ,0)</f>
        <v>86</v>
      </c>
      <c r="Q84">
        <f> VLOOKUP(AA84, NPC_Scaling_Values!A:N, 9) * VLOOKUP(AB84, NPC_Scaling_Values!A:N, 9) * 1.07</f>
        <v>2.982625</v>
      </c>
      <c r="R84" s="1">
        <v>1.5</v>
      </c>
      <c r="S84" s="1">
        <v>3.0</v>
      </c>
      <c r="T84" s="7" t="b">
        <v>0</v>
      </c>
      <c r="U84" s="7" t="b">
        <v>0</v>
      </c>
      <c r="V84" s="7" t="b">
        <v>0</v>
      </c>
      <c r="Z84" s="1">
        <v>252000.0</v>
      </c>
      <c r="AA84" s="1">
        <v>7003.0</v>
      </c>
      <c r="AB84" s="1">
        <v>7403.0</v>
      </c>
      <c r="AC84" s="8">
        <v>0.0</v>
      </c>
    </row>
    <row r="85">
      <c r="A85" s="1" t="s">
        <v>82</v>
      </c>
      <c r="B85" s="1" t="s">
        <v>27</v>
      </c>
      <c r="C85" s="5">
        <f>ROUND( VLOOKUP(Z85, NPC_Raw_Data!A:D, 4)*VLOOKUP(AA85, NPC_Scaling_Values!A:C, 3)*VLOOKUP(AB85, NPC_Scaling_Values!A:C, 3) * 1.07 ,0)</f>
        <v>369</v>
      </c>
      <c r="D85" s="5">
        <f>ROUND( VLOOKUP(Z85, NPC_Raw_Data!A:E, 5) * VLOOKUP(AA85, NPC_Scaling_Values!A:D, 4) * VLOOKUP(AB85,NPC_Scaling_Values!A:D, 4) * 1.07 ,0)</f>
        <v>535</v>
      </c>
      <c r="E85" s="5">
        <f>ROUND( VLOOKUP(Z85, NPC_Raw_Data!A:L, 6) * VLOOKUP(AA85, NPC_Scaling_Values!A:N, 5)* VLOOKUP(AB85, NPC_Scaling_Values!A:N, 5) * 1.07 ,0)</f>
        <v>204</v>
      </c>
      <c r="F85" s="5">
        <f>ROUND( VLOOKUP(Z85, NPC_Raw_Data!A:L, 7) * VLOOKUP(AA85, NPC_Scaling_Values!A:N, 6) * VLOOKUP(AB85,NPC_Scaling_Values!A:N, 6) * 1.07 ,0)</f>
        <v>152</v>
      </c>
      <c r="G85" s="5">
        <f>ROUND( VLOOKUP(Z85, NPC_Raw_Data!A:L, 8) * VLOOKUP(AA85, NPC_Scaling_Values!A:N, 7) * VLOOKUP(AB85, NPC_Scaling_Values!A:N, 7) * 1.07 ,0)</f>
        <v>133</v>
      </c>
      <c r="H85" s="5">
        <f>ROUND( VLOOKUP(Z85, NPC_Raw_Data!A:L, 9) * VLOOKUP(AA85, NPC_Scaling_Values!A:N, 8)* VLOOKUP(AB85, NPC_Scaling_Values!A:N, 8) * 1.07 ,0)</f>
        <v>152</v>
      </c>
      <c r="I85" s="5">
        <v>0.0</v>
      </c>
      <c r="J85" s="5">
        <v>0.0</v>
      </c>
      <c r="K85" s="5">
        <v>0.0</v>
      </c>
      <c r="L85" s="5">
        <f>ROUND( VLOOKUP(Z85, NPC_Raw_Data!A:O, 13),0)</f>
        <v>125</v>
      </c>
      <c r="M85" s="5">
        <f>ROUND( VLOOKUP(Z85, NPC_Raw_Data!A:O, 14),0)</f>
        <v>125</v>
      </c>
      <c r="N85" s="5">
        <f>ROUND( VLOOKUP(Z85, NPC_Raw_Data!A:O, 15),0)</f>
        <v>98</v>
      </c>
      <c r="O85" s="5">
        <f>ROUND( VLOOKUP(Z85, NPC_Raw_Data!A:Q, 16) * VLOOKUP(AA85, NPC_Scaling_Values!A:N, 14)* VLOOKUP(AB85, NPC_Scaling_Values!A:N, 14) * 1.07 ,0)</f>
        <v>108</v>
      </c>
      <c r="P85" s="2">
        <f>ROUND( VLOOKUP(Z85, NPC_Raw_Data!A:Q, 17) * VLOOKUP(AA85, NPC_Scaling_Values!A:N, 14) * VLOOKUP(AB85, NPC_Scaling_Values!A:N, 14)* 1.07 ,0)</f>
        <v>86</v>
      </c>
      <c r="Q85">
        <f> VLOOKUP(AA85, NPC_Scaling_Values!A:N, 9) * VLOOKUP(AB85, NPC_Scaling_Values!A:N, 9) * 1.07</f>
        <v>2.982625</v>
      </c>
      <c r="R85" s="1">
        <v>1.5</v>
      </c>
      <c r="S85" s="1">
        <v>6.0</v>
      </c>
      <c r="T85" s="7" t="b">
        <v>0</v>
      </c>
      <c r="U85" s="7" t="b">
        <v>0</v>
      </c>
      <c r="V85" s="7" t="b">
        <v>0</v>
      </c>
      <c r="Z85" s="1">
        <v>252001.0</v>
      </c>
      <c r="AA85" s="1">
        <v>7003.0</v>
      </c>
      <c r="AB85" s="1">
        <v>7403.0</v>
      </c>
      <c r="AC85" s="10">
        <v>7100.0</v>
      </c>
    </row>
    <row r="86">
      <c r="A86" s="2" t="s">
        <v>147</v>
      </c>
      <c r="B86" s="1" t="s">
        <v>53</v>
      </c>
      <c r="C86" s="5">
        <f>ROUND( VLOOKUP(Z86, NPC_Raw_Data!A:D, 4)*VLOOKUP(AA86, NPC_Scaling_Values!A:C, 3)*VLOOKUP(AB86, NPC_Scaling_Values!A:C, 3) * 1.07 ,0)</f>
        <v>192</v>
      </c>
      <c r="D86" s="5">
        <f>ROUND( VLOOKUP(Z86, NPC_Raw_Data!A:E, 5) * VLOOKUP(AA86, NPC_Scaling_Values!A:D, 4) * VLOOKUP(AB86,NPC_Scaling_Values!A:D, 4) * 1.07 ,0)</f>
        <v>1605</v>
      </c>
      <c r="E86" s="5">
        <f>ROUND( VLOOKUP(Z86, NPC_Raw_Data!A:L, 6) * VLOOKUP(AA86, NPC_Scaling_Values!A:N, 5)* VLOOKUP(AB86, NPC_Scaling_Values!A:N, 5) * 1.07 ,0)</f>
        <v>239</v>
      </c>
      <c r="F86" s="5">
        <f>ROUND( VLOOKUP(Z86, NPC_Raw_Data!A:L, 7) * VLOOKUP(AA86, NPC_Scaling_Values!A:N, 6) * VLOOKUP(AB86,NPC_Scaling_Values!A:N, 6) * 1.07 ,0)</f>
        <v>222</v>
      </c>
      <c r="G86" s="5">
        <f>ROUND( VLOOKUP(Z86, NPC_Raw_Data!A:L, 8) * VLOOKUP(AA86, NPC_Scaling_Values!A:N, 7) * VLOOKUP(AB86, NPC_Scaling_Values!A:N, 7) * 1.07 ,0)</f>
        <v>194</v>
      </c>
      <c r="H86" s="5">
        <f>ROUND( VLOOKUP(Z86, NPC_Raw_Data!A:L, 9) * VLOOKUP(AA86, NPC_Scaling_Values!A:N, 8)* VLOOKUP(AB86, NPC_Scaling_Values!A:N, 8) * 1.07 ,0)</f>
        <v>222</v>
      </c>
      <c r="I86" s="5">
        <v>0.0</v>
      </c>
      <c r="J86" s="5">
        <v>0.0</v>
      </c>
      <c r="K86" s="5">
        <v>0.0</v>
      </c>
      <c r="L86" s="5">
        <f>ROUND( VLOOKUP(Z86, NPC_Raw_Data!A:O, 13),0)</f>
        <v>66</v>
      </c>
      <c r="M86" s="5">
        <f>ROUND( VLOOKUP(Z86, NPC_Raw_Data!A:O, 14),0)</f>
        <v>66</v>
      </c>
      <c r="N86" s="5">
        <f>ROUND( VLOOKUP(Z86, NPC_Raw_Data!A:O, 15),0)</f>
        <v>66</v>
      </c>
      <c r="O86" s="5">
        <f>ROUND( VLOOKUP(Z86, NPC_Raw_Data!A:Q, 16) * VLOOKUP(AA86, NPC_Scaling_Values!A:N, 14)* VLOOKUP(AB86, NPC_Scaling_Values!A:N, 14) * 1.07 ,0)</f>
        <v>107</v>
      </c>
      <c r="P86" s="2">
        <f>ROUND( VLOOKUP(Z86, NPC_Raw_Data!A:Q, 17) * VLOOKUP(AA86, NPC_Scaling_Values!A:N, 14) * VLOOKUP(AB86, NPC_Scaling_Values!A:N, 14)* 1.07 ,0)</f>
        <v>86</v>
      </c>
      <c r="Q86">
        <f> VLOOKUP(AA86, NPC_Scaling_Values!A:N, 9) * VLOOKUP(AB86, NPC_Scaling_Values!A:N, 9) * 1.07</f>
        <v>3.2742</v>
      </c>
      <c r="R86" s="1">
        <v>1.5</v>
      </c>
      <c r="S86" s="1">
        <v>10.0</v>
      </c>
      <c r="T86" s="7" t="b">
        <v>0</v>
      </c>
      <c r="U86" s="7" t="b">
        <v>0</v>
      </c>
      <c r="V86" s="7" t="b">
        <v>0</v>
      </c>
      <c r="Z86" s="1">
        <v>253002.0</v>
      </c>
      <c r="AA86" s="1">
        <v>7008.0</v>
      </c>
      <c r="AB86" s="1">
        <v>7408.0</v>
      </c>
      <c r="AC86" s="8">
        <v>0.0</v>
      </c>
    </row>
    <row r="87">
      <c r="A87" s="1" t="s">
        <v>61</v>
      </c>
      <c r="B87" s="1" t="s">
        <v>51</v>
      </c>
      <c r="C87" s="5">
        <f>ROUND( VLOOKUP(Z87, NPC_Raw_Data!A:D, 4)*VLOOKUP(AA87, NPC_Scaling_Values!A:C, 3)*VLOOKUP(AB87, NPC_Scaling_Values!A:C, 3) * 1.07 ,0)</f>
        <v>209</v>
      </c>
      <c r="D87" s="5">
        <f>ROUND( VLOOKUP(Z87, NPC_Raw_Data!A:E, 5) * VLOOKUP(AA87, NPC_Scaling_Values!A:D, 4) * VLOOKUP(AB87,NPC_Scaling_Values!A:D, 4) * 1.07 ,0)</f>
        <v>321</v>
      </c>
      <c r="E87" s="5">
        <f>ROUND( VLOOKUP(Z87, NPC_Raw_Data!A:L, 6) * VLOOKUP(AA87, NPC_Scaling_Values!A:N, 5)* VLOOKUP(AB87, NPC_Scaling_Values!A:N, 5) * 1.07 ,0)</f>
        <v>149</v>
      </c>
      <c r="F87" s="5">
        <f>ROUND( VLOOKUP(Z87, NPC_Raw_Data!A:L, 7) * VLOOKUP(AA87, NPC_Scaling_Values!A:N, 6) * VLOOKUP(AB87,NPC_Scaling_Values!A:N, 6) * 1.07 ,0)</f>
        <v>112</v>
      </c>
      <c r="G87" s="5">
        <f>ROUND( VLOOKUP(Z87, NPC_Raw_Data!A:L, 8) * VLOOKUP(AA87, NPC_Scaling_Values!A:N, 7) * VLOOKUP(AB87, NPC_Scaling_Values!A:N, 7) * 1.07 ,0)</f>
        <v>105</v>
      </c>
      <c r="H87" s="5">
        <f>ROUND( VLOOKUP(Z87, NPC_Raw_Data!A:L, 9) * VLOOKUP(AA87, NPC_Scaling_Values!A:N, 8)* VLOOKUP(AB87, NPC_Scaling_Values!A:N, 8) * 1.07 ,0)</f>
        <v>112</v>
      </c>
      <c r="I87" s="5">
        <v>0.0</v>
      </c>
      <c r="J87" s="5">
        <v>0.0</v>
      </c>
      <c r="K87" s="5">
        <v>0.0</v>
      </c>
      <c r="L87" s="5">
        <f>ROUND( VLOOKUP(Z87, NPC_Raw_Data!A:O, 13),0)</f>
        <v>72</v>
      </c>
      <c r="M87" s="5">
        <f>ROUND( VLOOKUP(Z87, NPC_Raw_Data!A:O, 14),0)</f>
        <v>72</v>
      </c>
      <c r="N87" s="5">
        <f>ROUND( VLOOKUP(Z87, NPC_Raw_Data!A:O, 15),0)</f>
        <v>72</v>
      </c>
      <c r="O87" s="5">
        <f>ROUND( VLOOKUP(Z87, NPC_Raw_Data!A:Q, 16) * VLOOKUP(AA87, NPC_Scaling_Values!A:N, 14)* VLOOKUP(AB87, NPC_Scaling_Values!A:N, 14) * 1.07 ,0)</f>
        <v>109</v>
      </c>
      <c r="P87" s="2">
        <f>ROUND( VLOOKUP(Z87, NPC_Raw_Data!A:Q, 17) * VLOOKUP(AA87, NPC_Scaling_Values!A:N, 14) * VLOOKUP(AB87, NPC_Scaling_Values!A:N, 14)* 1.07 ,0)</f>
        <v>87</v>
      </c>
      <c r="Q87">
        <f> VLOOKUP(AA87, NPC_Scaling_Values!A:N, 9) * VLOOKUP(AB87, NPC_Scaling_Values!A:N, 9) * 1.07</f>
        <v>2.7806625</v>
      </c>
      <c r="R87" s="1">
        <v>1.3</v>
      </c>
      <c r="S87" s="1">
        <v>3.0</v>
      </c>
      <c r="T87" s="7" t="b">
        <v>0</v>
      </c>
      <c r="U87" s="7" t="b">
        <v>0</v>
      </c>
      <c r="V87" s="7" t="b">
        <v>0</v>
      </c>
      <c r="Z87" s="1">
        <v>254000.0</v>
      </c>
      <c r="AA87" s="1">
        <v>7002.0</v>
      </c>
      <c r="AB87" s="1">
        <v>7402.0</v>
      </c>
      <c r="AC87" s="8">
        <v>0.0</v>
      </c>
    </row>
    <row r="88">
      <c r="A88" s="1" t="s">
        <v>62</v>
      </c>
      <c r="B88" s="1" t="s">
        <v>51</v>
      </c>
      <c r="C88" s="5">
        <f>ROUND( VLOOKUP(Z88, NPC_Raw_Data!A:D, 4)*VLOOKUP(AA88, NPC_Scaling_Values!A:C, 3)*VLOOKUP(AB88, NPC_Scaling_Values!A:C, 3) * 1.07 ,0)</f>
        <v>209</v>
      </c>
      <c r="D88" s="5">
        <f>ROUND( VLOOKUP(Z88, NPC_Raw_Data!A:E, 5) * VLOOKUP(AA88, NPC_Scaling_Values!A:D, 4) * VLOOKUP(AB88,NPC_Scaling_Values!A:D, 4) * 1.07 ,0)</f>
        <v>321</v>
      </c>
      <c r="E88" s="5">
        <f>ROUND( VLOOKUP(Z88, NPC_Raw_Data!A:L, 6) * VLOOKUP(AA88, NPC_Scaling_Values!A:N, 5)* VLOOKUP(AB88, NPC_Scaling_Values!A:N, 5) * 1.07 ,0)</f>
        <v>149</v>
      </c>
      <c r="F88" s="5">
        <f>ROUND( VLOOKUP(Z88, NPC_Raw_Data!A:L, 7) * VLOOKUP(AA88, NPC_Scaling_Values!A:N, 6) * VLOOKUP(AB88,NPC_Scaling_Values!A:N, 6) * 1.07 ,0)</f>
        <v>112</v>
      </c>
      <c r="G88" s="5">
        <f>ROUND( VLOOKUP(Z88, NPC_Raw_Data!A:L, 8) * VLOOKUP(AA88, NPC_Scaling_Values!A:N, 7) * VLOOKUP(AB88, NPC_Scaling_Values!A:N, 7) * 1.07 ,0)</f>
        <v>105</v>
      </c>
      <c r="H88" s="5">
        <f>ROUND( VLOOKUP(Z88, NPC_Raw_Data!A:L, 9) * VLOOKUP(AA88, NPC_Scaling_Values!A:N, 8)* VLOOKUP(AB88, NPC_Scaling_Values!A:N, 8) * 1.07 ,0)</f>
        <v>112</v>
      </c>
      <c r="I88" s="5">
        <v>0.0</v>
      </c>
      <c r="J88" s="5">
        <v>0.0</v>
      </c>
      <c r="K88" s="5">
        <v>0.0</v>
      </c>
      <c r="L88" s="5">
        <f>ROUND( VLOOKUP(Z88, NPC_Raw_Data!A:O, 13),0)</f>
        <v>72</v>
      </c>
      <c r="M88" s="5">
        <f>ROUND( VLOOKUP(Z88, NPC_Raw_Data!A:O, 14),0)</f>
        <v>72</v>
      </c>
      <c r="N88" s="5">
        <f>ROUND( VLOOKUP(Z88, NPC_Raw_Data!A:O, 15),0)</f>
        <v>72</v>
      </c>
      <c r="O88" s="5">
        <f>ROUND( VLOOKUP(Z88, NPC_Raw_Data!A:Q, 16) * VLOOKUP(AA88, NPC_Scaling_Values!A:N, 14)* VLOOKUP(AB88, NPC_Scaling_Values!A:N, 14) * 1.07 ,0)</f>
        <v>109</v>
      </c>
      <c r="P88" s="2">
        <f>ROUND( VLOOKUP(Z88, NPC_Raw_Data!A:Q, 17) * VLOOKUP(AA88, NPC_Scaling_Values!A:N, 14) * VLOOKUP(AB88, NPC_Scaling_Values!A:N, 14)* 1.07 ,0)</f>
        <v>87</v>
      </c>
      <c r="Q88">
        <f> VLOOKUP(AA88, NPC_Scaling_Values!A:N, 9) * VLOOKUP(AB88, NPC_Scaling_Values!A:N, 9) * 1.07</f>
        <v>2.7806625</v>
      </c>
      <c r="R88" s="1">
        <v>1.3</v>
      </c>
      <c r="S88" s="1">
        <v>3.0</v>
      </c>
      <c r="T88" s="7" t="b">
        <v>0</v>
      </c>
      <c r="U88" s="7" t="b">
        <v>0</v>
      </c>
      <c r="V88" s="7" t="b">
        <v>0</v>
      </c>
      <c r="Z88" s="1">
        <v>254001.0</v>
      </c>
      <c r="AA88" s="1">
        <v>7002.0</v>
      </c>
      <c r="AB88" s="1">
        <v>7402.0</v>
      </c>
      <c r="AC88" s="8">
        <v>0.0</v>
      </c>
    </row>
    <row r="89">
      <c r="A89" s="1" t="s">
        <v>63</v>
      </c>
      <c r="B89" s="1" t="s">
        <v>51</v>
      </c>
      <c r="C89" s="5">
        <f>ROUND( VLOOKUP(Z89, NPC_Raw_Data!A:D, 4)*VLOOKUP(AA89, NPC_Scaling_Values!A:C, 3)*VLOOKUP(AB89, NPC_Scaling_Values!A:C, 3) * 1.07 ,0)</f>
        <v>209</v>
      </c>
      <c r="D89" s="5">
        <f>ROUND( VLOOKUP(Z89, NPC_Raw_Data!A:E, 5) * VLOOKUP(AA89, NPC_Scaling_Values!A:D, 4) * VLOOKUP(AB89,NPC_Scaling_Values!A:D, 4) * 1.07 ,0)</f>
        <v>321</v>
      </c>
      <c r="E89" s="5">
        <f>ROUND( VLOOKUP(Z89, NPC_Raw_Data!A:L, 6) * VLOOKUP(AA89, NPC_Scaling_Values!A:N, 5)* VLOOKUP(AB89, NPC_Scaling_Values!A:N, 5) * 1.07 ,0)</f>
        <v>149</v>
      </c>
      <c r="F89" s="5">
        <f>ROUND( VLOOKUP(Z89, NPC_Raw_Data!A:L, 7) * VLOOKUP(AA89, NPC_Scaling_Values!A:N, 6) * VLOOKUP(AB89,NPC_Scaling_Values!A:N, 6) * 1.07 ,0)</f>
        <v>112</v>
      </c>
      <c r="G89" s="5">
        <f>ROUND( VLOOKUP(Z89, NPC_Raw_Data!A:L, 8) * VLOOKUP(AA89, NPC_Scaling_Values!A:N, 7) * VLOOKUP(AB89, NPC_Scaling_Values!A:N, 7) * 1.07 ,0)</f>
        <v>105</v>
      </c>
      <c r="H89" s="5">
        <f>ROUND( VLOOKUP(Z89, NPC_Raw_Data!A:L, 9) * VLOOKUP(AA89, NPC_Scaling_Values!A:N, 8)* VLOOKUP(AB89, NPC_Scaling_Values!A:N, 8) * 1.07 ,0)</f>
        <v>112</v>
      </c>
      <c r="I89" s="5">
        <v>0.0</v>
      </c>
      <c r="J89" s="5">
        <v>0.0</v>
      </c>
      <c r="K89" s="5">
        <v>0.0</v>
      </c>
      <c r="L89" s="5">
        <f>ROUND( VLOOKUP(Z89, NPC_Raw_Data!A:O, 13),0)</f>
        <v>72</v>
      </c>
      <c r="M89" s="5">
        <f>ROUND( VLOOKUP(Z89, NPC_Raw_Data!A:O, 14),0)</f>
        <v>72</v>
      </c>
      <c r="N89" s="5">
        <f>ROUND( VLOOKUP(Z89, NPC_Raw_Data!A:O, 15),0)</f>
        <v>72</v>
      </c>
      <c r="O89" s="5">
        <f>ROUND( VLOOKUP(Z89, NPC_Raw_Data!A:Q, 16) * VLOOKUP(AA89, NPC_Scaling_Values!A:N, 14)* VLOOKUP(AB89, NPC_Scaling_Values!A:N, 14) * 1.07 ,0)</f>
        <v>109</v>
      </c>
      <c r="P89" s="2">
        <f>ROUND( VLOOKUP(Z89, NPC_Raw_Data!A:Q, 17) * VLOOKUP(AA89, NPC_Scaling_Values!A:N, 14) * VLOOKUP(AB89, NPC_Scaling_Values!A:N, 14)* 1.07 ,0)</f>
        <v>87</v>
      </c>
      <c r="Q89">
        <f> VLOOKUP(AA89, NPC_Scaling_Values!A:N, 9) * VLOOKUP(AB89, NPC_Scaling_Values!A:N, 9) * 1.07</f>
        <v>2.7806625</v>
      </c>
      <c r="R89" s="1">
        <v>1.3</v>
      </c>
      <c r="S89" s="1">
        <v>3.0</v>
      </c>
      <c r="T89" s="7" t="b">
        <v>0</v>
      </c>
      <c r="U89" s="7" t="b">
        <v>0</v>
      </c>
      <c r="V89" s="7" t="b">
        <v>0</v>
      </c>
      <c r="Z89" s="1">
        <v>254002.0</v>
      </c>
      <c r="AA89" s="1">
        <v>7002.0</v>
      </c>
      <c r="AB89" s="1">
        <v>7402.0</v>
      </c>
      <c r="AC89" s="8">
        <v>0.0</v>
      </c>
    </row>
    <row r="90">
      <c r="A90" s="9" t="s">
        <v>61</v>
      </c>
      <c r="B90" s="1" t="s">
        <v>55</v>
      </c>
      <c r="C90" s="5">
        <f>ROUND( VLOOKUP(Z90, NPC_Raw_Data!A:D, 4)*VLOOKUP(AA90, NPC_Scaling_Values!A:C, 3)*VLOOKUP(AB90, NPC_Scaling_Values!A:C, 3) * 1.07 ,0)</f>
        <v>209</v>
      </c>
      <c r="D90" s="5">
        <f>ROUND( VLOOKUP(Z90, NPC_Raw_Data!A:E, 5) * VLOOKUP(AA90, NPC_Scaling_Values!A:D, 4) * VLOOKUP(AB90,NPC_Scaling_Values!A:D, 4) * 1.07 ,0)</f>
        <v>321</v>
      </c>
      <c r="E90" s="5">
        <f>ROUND( VLOOKUP(Z90, NPC_Raw_Data!A:L, 6) * VLOOKUP(AA90, NPC_Scaling_Values!A:N, 5)* VLOOKUP(AB90, NPC_Scaling_Values!A:N, 5) * 1.07 ,0)</f>
        <v>149</v>
      </c>
      <c r="F90" s="5">
        <f>ROUND( VLOOKUP(Z90, NPC_Raw_Data!A:L, 7) * VLOOKUP(AA90, NPC_Scaling_Values!A:N, 6) * VLOOKUP(AB90,NPC_Scaling_Values!A:N, 6) * 1.07 ,0)</f>
        <v>112</v>
      </c>
      <c r="G90" s="5">
        <f>ROUND( VLOOKUP(Z90, NPC_Raw_Data!A:L, 8) * VLOOKUP(AA90, NPC_Scaling_Values!A:N, 7) * VLOOKUP(AB90, NPC_Scaling_Values!A:N, 7) * 1.07 ,0)</f>
        <v>105</v>
      </c>
      <c r="H90" s="5">
        <f>ROUND( VLOOKUP(Z90, NPC_Raw_Data!A:L, 9) * VLOOKUP(AA90, NPC_Scaling_Values!A:N, 8)* VLOOKUP(AB90, NPC_Scaling_Values!A:N, 8) * 1.07 ,0)</f>
        <v>105</v>
      </c>
      <c r="I90" s="5">
        <v>0.0</v>
      </c>
      <c r="J90" s="5">
        <v>0.0</v>
      </c>
      <c r="K90" s="5">
        <v>0.0</v>
      </c>
      <c r="L90" s="5">
        <f>ROUND( VLOOKUP(Z90, NPC_Raw_Data!A:O, 13),0)</f>
        <v>72</v>
      </c>
      <c r="M90" s="5">
        <f>ROUND( VLOOKUP(Z90, NPC_Raw_Data!A:O, 14),0)</f>
        <v>72</v>
      </c>
      <c r="N90" s="5">
        <f>ROUND( VLOOKUP(Z90, NPC_Raw_Data!A:O, 15),0)</f>
        <v>72</v>
      </c>
      <c r="O90" s="5">
        <f>ROUND( VLOOKUP(Z90, NPC_Raw_Data!A:Q, 16) * VLOOKUP(AA90, NPC_Scaling_Values!A:N, 14)* VLOOKUP(AB90, NPC_Scaling_Values!A:N, 14) * 1.07 ,0)</f>
        <v>109</v>
      </c>
      <c r="P90" s="2">
        <f>ROUND( VLOOKUP(Z90, NPC_Raw_Data!A:Q, 17) * VLOOKUP(AA90, NPC_Scaling_Values!A:N, 14) * VLOOKUP(AB90, NPC_Scaling_Values!A:N, 14)* 1.07 ,0)</f>
        <v>87</v>
      </c>
      <c r="Q90">
        <f> VLOOKUP(AA90, NPC_Scaling_Values!A:N, 9) * VLOOKUP(AB90, NPC_Scaling_Values!A:N, 9) * 1.07</f>
        <v>2.7806625</v>
      </c>
      <c r="R90" s="1">
        <v>1.3</v>
      </c>
      <c r="S90" s="1">
        <v>3.0</v>
      </c>
      <c r="T90" s="7" t="b">
        <v>0</v>
      </c>
      <c r="U90" s="7" t="b">
        <v>0</v>
      </c>
      <c r="V90" s="7" t="b">
        <v>0</v>
      </c>
      <c r="Z90" s="1">
        <v>254010.0</v>
      </c>
      <c r="AA90" s="1">
        <v>7002.0</v>
      </c>
      <c r="AB90" s="1">
        <v>7402.0</v>
      </c>
      <c r="AC90" s="8">
        <v>0.0</v>
      </c>
    </row>
    <row r="91">
      <c r="A91" s="9" t="s">
        <v>62</v>
      </c>
      <c r="B91" s="1" t="s">
        <v>55</v>
      </c>
      <c r="C91" s="5">
        <f>ROUND( VLOOKUP(Z91, NPC_Raw_Data!A:D, 4)*VLOOKUP(AA91, NPC_Scaling_Values!A:C, 3)*VLOOKUP(AB91, NPC_Scaling_Values!A:C, 3) * 1.07 ,0)</f>
        <v>209</v>
      </c>
      <c r="D91" s="5">
        <f>ROUND( VLOOKUP(Z91, NPC_Raw_Data!A:E, 5) * VLOOKUP(AA91, NPC_Scaling_Values!A:D, 4) * VLOOKUP(AB91,NPC_Scaling_Values!A:D, 4) * 1.07 ,0)</f>
        <v>321</v>
      </c>
      <c r="E91" s="5">
        <f>ROUND( VLOOKUP(Z91, NPC_Raw_Data!A:L, 6) * VLOOKUP(AA91, NPC_Scaling_Values!A:N, 5)* VLOOKUP(AB91, NPC_Scaling_Values!A:N, 5) * 1.07 ,0)</f>
        <v>149</v>
      </c>
      <c r="F91" s="5">
        <f>ROUND( VLOOKUP(Z91, NPC_Raw_Data!A:L, 7) * VLOOKUP(AA91, NPC_Scaling_Values!A:N, 6) * VLOOKUP(AB91,NPC_Scaling_Values!A:N, 6) * 1.07 ,0)</f>
        <v>112</v>
      </c>
      <c r="G91" s="5">
        <f>ROUND( VLOOKUP(Z91, NPC_Raw_Data!A:L, 8) * VLOOKUP(AA91, NPC_Scaling_Values!A:N, 7) * VLOOKUP(AB91, NPC_Scaling_Values!A:N, 7) * 1.07 ,0)</f>
        <v>105</v>
      </c>
      <c r="H91" s="5">
        <f>ROUND( VLOOKUP(Z91, NPC_Raw_Data!A:L, 9) * VLOOKUP(AA91, NPC_Scaling_Values!A:N, 8)* VLOOKUP(AB91, NPC_Scaling_Values!A:N, 8) * 1.07 ,0)</f>
        <v>105</v>
      </c>
      <c r="I91" s="5">
        <v>0.0</v>
      </c>
      <c r="J91" s="5">
        <v>0.0</v>
      </c>
      <c r="K91" s="5">
        <v>0.0</v>
      </c>
      <c r="L91" s="5">
        <f>ROUND( VLOOKUP(Z91, NPC_Raw_Data!A:O, 13),0)</f>
        <v>72</v>
      </c>
      <c r="M91" s="5">
        <f>ROUND( VLOOKUP(Z91, NPC_Raw_Data!A:O, 14),0)</f>
        <v>72</v>
      </c>
      <c r="N91" s="5">
        <f>ROUND( VLOOKUP(Z91, NPC_Raw_Data!A:O, 15),0)</f>
        <v>72</v>
      </c>
      <c r="O91" s="5">
        <f>ROUND( VLOOKUP(Z91, NPC_Raw_Data!A:Q, 16) * VLOOKUP(AA91, NPC_Scaling_Values!A:N, 14)* VLOOKUP(AB91, NPC_Scaling_Values!A:N, 14) * 1.07 ,0)</f>
        <v>109</v>
      </c>
      <c r="P91" s="2">
        <f>ROUND( VLOOKUP(Z91, NPC_Raw_Data!A:Q, 17) * VLOOKUP(AA91, NPC_Scaling_Values!A:N, 14) * VLOOKUP(AB91, NPC_Scaling_Values!A:N, 14)* 1.07 ,0)</f>
        <v>87</v>
      </c>
      <c r="Q91">
        <f> VLOOKUP(AA91, NPC_Scaling_Values!A:N, 9) * VLOOKUP(AB91, NPC_Scaling_Values!A:N, 9) * 1.07</f>
        <v>2.7806625</v>
      </c>
      <c r="R91" s="1">
        <v>1.3</v>
      </c>
      <c r="S91" s="1">
        <v>3.0</v>
      </c>
      <c r="T91" s="7" t="b">
        <v>0</v>
      </c>
      <c r="U91" s="7" t="b">
        <v>0</v>
      </c>
      <c r="V91" s="7" t="b">
        <v>0</v>
      </c>
      <c r="Z91" s="1">
        <v>254011.0</v>
      </c>
      <c r="AA91" s="1">
        <v>7002.0</v>
      </c>
      <c r="AB91" s="1">
        <v>7402.0</v>
      </c>
      <c r="AC91" s="8">
        <v>0.0</v>
      </c>
    </row>
    <row r="92">
      <c r="A92" s="1" t="s">
        <v>63</v>
      </c>
      <c r="B92" s="1" t="s">
        <v>55</v>
      </c>
      <c r="C92" s="5">
        <f>ROUND( VLOOKUP(Z92, NPC_Raw_Data!A:D, 4)*VLOOKUP(AA92, NPC_Scaling_Values!A:C, 3)*VLOOKUP(AB92, NPC_Scaling_Values!A:C, 3) * 1.07 ,0)</f>
        <v>209</v>
      </c>
      <c r="D92" s="5">
        <f>ROUND( VLOOKUP(Z92, NPC_Raw_Data!A:E, 5) * VLOOKUP(AA92, NPC_Scaling_Values!A:D, 4) * VLOOKUP(AB92,NPC_Scaling_Values!A:D, 4) * 1.07 ,0)</f>
        <v>321</v>
      </c>
      <c r="E92" s="5">
        <f>ROUND( VLOOKUP(Z92, NPC_Raw_Data!A:L, 6) * VLOOKUP(AA92, NPC_Scaling_Values!A:N, 5)* VLOOKUP(AB92, NPC_Scaling_Values!A:N, 5) * 1.07 ,0)</f>
        <v>149</v>
      </c>
      <c r="F92" s="5">
        <f>ROUND( VLOOKUP(Z92, NPC_Raw_Data!A:L, 7) * VLOOKUP(AA92, NPC_Scaling_Values!A:N, 6) * VLOOKUP(AB92,NPC_Scaling_Values!A:N, 6) * 1.07 ,0)</f>
        <v>112</v>
      </c>
      <c r="G92" s="5">
        <f>ROUND( VLOOKUP(Z92, NPC_Raw_Data!A:L, 8) * VLOOKUP(AA92, NPC_Scaling_Values!A:N, 7) * VLOOKUP(AB92, NPC_Scaling_Values!A:N, 7) * 1.07 ,0)</f>
        <v>105</v>
      </c>
      <c r="H92" s="5">
        <f>ROUND( VLOOKUP(Z92, NPC_Raw_Data!A:L, 9) * VLOOKUP(AA92, NPC_Scaling_Values!A:N, 8)* VLOOKUP(AB92, NPC_Scaling_Values!A:N, 8) * 1.07 ,0)</f>
        <v>105</v>
      </c>
      <c r="I92" s="5">
        <v>0.0</v>
      </c>
      <c r="J92" s="5">
        <v>0.0</v>
      </c>
      <c r="K92" s="5">
        <v>0.0</v>
      </c>
      <c r="L92" s="5">
        <f>ROUND( VLOOKUP(Z92, NPC_Raw_Data!A:O, 13),0)</f>
        <v>72</v>
      </c>
      <c r="M92" s="5">
        <f>ROUND( VLOOKUP(Z92, NPC_Raw_Data!A:O, 14),0)</f>
        <v>72</v>
      </c>
      <c r="N92" s="5">
        <f>ROUND( VLOOKUP(Z92, NPC_Raw_Data!A:O, 15),0)</f>
        <v>72</v>
      </c>
      <c r="O92" s="5">
        <f>ROUND( VLOOKUP(Z92, NPC_Raw_Data!A:Q, 16) * VLOOKUP(AA92, NPC_Scaling_Values!A:N, 14)* VLOOKUP(AB92, NPC_Scaling_Values!A:N, 14) * 1.07 ,0)</f>
        <v>109</v>
      </c>
      <c r="P92" s="2">
        <f>ROUND( VLOOKUP(Z92, NPC_Raw_Data!A:Q, 17) * VLOOKUP(AA92, NPC_Scaling_Values!A:N, 14) * VLOOKUP(AB92, NPC_Scaling_Values!A:N, 14)* 1.07 ,0)</f>
        <v>87</v>
      </c>
      <c r="Q92">
        <f> VLOOKUP(AA92, NPC_Scaling_Values!A:N, 9) * VLOOKUP(AB92, NPC_Scaling_Values!A:N, 9) * 1.07</f>
        <v>2.7806625</v>
      </c>
      <c r="R92" s="1">
        <v>1.3</v>
      </c>
      <c r="S92" s="1">
        <v>3.0</v>
      </c>
      <c r="T92" s="7" t="b">
        <v>0</v>
      </c>
      <c r="U92" s="7" t="b">
        <v>0</v>
      </c>
      <c r="V92" s="7" t="b">
        <v>0</v>
      </c>
      <c r="Z92" s="1">
        <v>254012.0</v>
      </c>
      <c r="AA92" s="1">
        <v>7002.0</v>
      </c>
      <c r="AB92" s="1">
        <v>7402.0</v>
      </c>
      <c r="AC92" s="8">
        <v>0.0</v>
      </c>
    </row>
    <row r="93">
      <c r="A93" s="9" t="s">
        <v>64</v>
      </c>
      <c r="B93" s="1" t="s">
        <v>55</v>
      </c>
      <c r="C93" s="5">
        <f>ROUND( VLOOKUP(Z93, NPC_Raw_Data!A:D, 4)*VLOOKUP(AA93, NPC_Scaling_Values!A:C, 3)*VLOOKUP(AB93, NPC_Scaling_Values!A:C, 3) * 1.07 ,0)</f>
        <v>209</v>
      </c>
      <c r="D93" s="5">
        <f>ROUND( VLOOKUP(Z93, NPC_Raw_Data!A:E, 5) * VLOOKUP(AA93, NPC_Scaling_Values!A:D, 4) * VLOOKUP(AB93,NPC_Scaling_Values!A:D, 4) * 1.07 ,0)</f>
        <v>321</v>
      </c>
      <c r="E93" s="5">
        <f>ROUND( VLOOKUP(Z93, NPC_Raw_Data!A:L, 6) * VLOOKUP(AA93, NPC_Scaling_Values!A:N, 5)* VLOOKUP(AB93, NPC_Scaling_Values!A:N, 5) * 1.07 ,0)</f>
        <v>149</v>
      </c>
      <c r="F93" s="5">
        <f>ROUND( VLOOKUP(Z93, NPC_Raw_Data!A:L, 7) * VLOOKUP(AA93, NPC_Scaling_Values!A:N, 6) * VLOOKUP(AB93,NPC_Scaling_Values!A:N, 6) * 1.07 ,0)</f>
        <v>112</v>
      </c>
      <c r="G93" s="5">
        <f>ROUND( VLOOKUP(Z93, NPC_Raw_Data!A:L, 8) * VLOOKUP(AA93, NPC_Scaling_Values!A:N, 7) * VLOOKUP(AB93, NPC_Scaling_Values!A:N, 7) * 1.07 ,0)</f>
        <v>105</v>
      </c>
      <c r="H93" s="5">
        <f>ROUND( VLOOKUP(Z93, NPC_Raw_Data!A:L, 9) * VLOOKUP(AA93, NPC_Scaling_Values!A:N, 8)* VLOOKUP(AB93, NPC_Scaling_Values!A:N, 8) * 1.07 ,0)</f>
        <v>105</v>
      </c>
      <c r="I93" s="5">
        <v>0.0</v>
      </c>
      <c r="J93" s="5">
        <v>0.0</v>
      </c>
      <c r="K93" s="5">
        <v>0.0</v>
      </c>
      <c r="L93" s="5">
        <f>ROUND( VLOOKUP(Z93, NPC_Raw_Data!A:O, 13),0)</f>
        <v>72</v>
      </c>
      <c r="M93" s="5">
        <f>ROUND( VLOOKUP(Z93, NPC_Raw_Data!A:O, 14),0)</f>
        <v>72</v>
      </c>
      <c r="N93" s="5">
        <f>ROUND( VLOOKUP(Z93, NPC_Raw_Data!A:O, 15),0)</f>
        <v>72</v>
      </c>
      <c r="O93" s="5">
        <f>ROUND( VLOOKUP(Z93, NPC_Raw_Data!A:Q, 16) * VLOOKUP(AA93, NPC_Scaling_Values!A:N, 14)* VLOOKUP(AB93, NPC_Scaling_Values!A:N, 14) * 1.07 ,0)</f>
        <v>109</v>
      </c>
      <c r="P93" s="2">
        <f>ROUND( VLOOKUP(Z93, NPC_Raw_Data!A:Q, 17) * VLOOKUP(AA93, NPC_Scaling_Values!A:N, 14) * VLOOKUP(AB93, NPC_Scaling_Values!A:N, 14)* 1.07 ,0)</f>
        <v>87</v>
      </c>
      <c r="Q93">
        <f> VLOOKUP(AA93, NPC_Scaling_Values!A:N, 9) * VLOOKUP(AB93, NPC_Scaling_Values!A:N, 9) * 1.07</f>
        <v>2.7806625</v>
      </c>
      <c r="R93" s="1">
        <v>1.3</v>
      </c>
      <c r="S93" s="1">
        <v>6.0</v>
      </c>
      <c r="T93" s="7" t="b">
        <v>0</v>
      </c>
      <c r="U93" s="7" t="b">
        <v>0</v>
      </c>
      <c r="V93" s="7" t="b">
        <v>0</v>
      </c>
      <c r="Z93" s="1">
        <v>254013.0</v>
      </c>
      <c r="AA93" s="1">
        <v>7002.0</v>
      </c>
      <c r="AB93" s="1">
        <v>7402.0</v>
      </c>
      <c r="AC93" s="10">
        <v>7100.0</v>
      </c>
    </row>
    <row r="94">
      <c r="A94" s="9" t="s">
        <v>65</v>
      </c>
      <c r="B94" s="1" t="s">
        <v>55</v>
      </c>
      <c r="C94" s="5">
        <f>ROUND( VLOOKUP(Z94, NPC_Raw_Data!A:D, 4)*VLOOKUP(AA94, NPC_Scaling_Values!A:C, 3)*VLOOKUP(AB94, NPC_Scaling_Values!A:C, 3) * 1.07 ,0)</f>
        <v>209</v>
      </c>
      <c r="D94" s="5">
        <f>ROUND( VLOOKUP(Z94, NPC_Raw_Data!A:E, 5) * VLOOKUP(AA94, NPC_Scaling_Values!A:D, 4) * VLOOKUP(AB94,NPC_Scaling_Values!A:D, 4) * 1.07 ,0)</f>
        <v>321</v>
      </c>
      <c r="E94" s="5">
        <f>ROUND( VLOOKUP(Z94, NPC_Raw_Data!A:L, 6) * VLOOKUP(AA94, NPC_Scaling_Values!A:N, 5)* VLOOKUP(AB94, NPC_Scaling_Values!A:N, 5) * 1.07 ,0)</f>
        <v>149</v>
      </c>
      <c r="F94" s="5">
        <f>ROUND( VLOOKUP(Z94, NPC_Raw_Data!A:L, 7) * VLOOKUP(AA94, NPC_Scaling_Values!A:N, 6) * VLOOKUP(AB94,NPC_Scaling_Values!A:N, 6) * 1.07 ,0)</f>
        <v>112</v>
      </c>
      <c r="G94" s="5">
        <f>ROUND( VLOOKUP(Z94, NPC_Raw_Data!A:L, 8) * VLOOKUP(AA94, NPC_Scaling_Values!A:N, 7) * VLOOKUP(AB94, NPC_Scaling_Values!A:N, 7) * 1.07 ,0)</f>
        <v>105</v>
      </c>
      <c r="H94" s="5">
        <f>ROUND( VLOOKUP(Z94, NPC_Raw_Data!A:L, 9) * VLOOKUP(AA94, NPC_Scaling_Values!A:N, 8)* VLOOKUP(AB94, NPC_Scaling_Values!A:N, 8) * 1.07 ,0)</f>
        <v>105</v>
      </c>
      <c r="I94" s="5">
        <v>0.0</v>
      </c>
      <c r="J94" s="5">
        <v>0.0</v>
      </c>
      <c r="K94" s="5">
        <v>0.0</v>
      </c>
      <c r="L94" s="5">
        <f>ROUND( VLOOKUP(Z94, NPC_Raw_Data!A:O, 13),0)</f>
        <v>72</v>
      </c>
      <c r="M94" s="5">
        <f>ROUND( VLOOKUP(Z94, NPC_Raw_Data!A:O, 14),0)</f>
        <v>72</v>
      </c>
      <c r="N94" s="5">
        <f>ROUND( VLOOKUP(Z94, NPC_Raw_Data!A:O, 15),0)</f>
        <v>72</v>
      </c>
      <c r="O94" s="5">
        <f>ROUND( VLOOKUP(Z94, NPC_Raw_Data!A:Q, 16) * VLOOKUP(AA94, NPC_Scaling_Values!A:N, 14)* VLOOKUP(AB94, NPC_Scaling_Values!A:N, 14) * 1.07 ,0)</f>
        <v>109</v>
      </c>
      <c r="P94" s="2">
        <f>ROUND( VLOOKUP(Z94, NPC_Raw_Data!A:Q, 17) * VLOOKUP(AA94, NPC_Scaling_Values!A:N, 14) * VLOOKUP(AB94, NPC_Scaling_Values!A:N, 14)* 1.07 ,0)</f>
        <v>87</v>
      </c>
      <c r="Q94">
        <f> VLOOKUP(AA94, NPC_Scaling_Values!A:N, 9) * VLOOKUP(AB94, NPC_Scaling_Values!A:N, 9) * 1.07</f>
        <v>2.7806625</v>
      </c>
      <c r="R94" s="1">
        <v>1.3</v>
      </c>
      <c r="S94" s="1">
        <v>6.0</v>
      </c>
      <c r="T94" s="7" t="b">
        <v>0</v>
      </c>
      <c r="U94" s="7" t="b">
        <v>0</v>
      </c>
      <c r="V94" s="7" t="b">
        <v>0</v>
      </c>
      <c r="Z94" s="1">
        <v>254014.0</v>
      </c>
      <c r="AA94" s="1">
        <v>7002.0</v>
      </c>
      <c r="AB94" s="1">
        <v>7402.0</v>
      </c>
      <c r="AC94" s="10">
        <v>7100.0</v>
      </c>
    </row>
    <row r="95">
      <c r="A95" s="1" t="s">
        <v>72</v>
      </c>
      <c r="B95" s="1" t="s">
        <v>55</v>
      </c>
      <c r="C95" s="5">
        <f>ROUND( VLOOKUP(Z95, NPC_Raw_Data!A:D, 4)*VLOOKUP(AA95, NPC_Scaling_Values!A:C, 3)*VLOOKUP(AB95, NPC_Scaling_Values!A:C, 3) * 1.07 ,0)</f>
        <v>236</v>
      </c>
      <c r="D95" s="5">
        <f>ROUND( VLOOKUP(Z95, NPC_Raw_Data!A:E, 5) * VLOOKUP(AA95, NPC_Scaling_Values!A:D, 4) * VLOOKUP(AB95,NPC_Scaling_Values!A:D, 4) * 1.07 ,0)</f>
        <v>535</v>
      </c>
      <c r="E95" s="5">
        <f>ROUND( VLOOKUP(Z95, NPC_Raw_Data!A:L, 6) * VLOOKUP(AA95, NPC_Scaling_Values!A:N, 5)* VLOOKUP(AB95, NPC_Scaling_Values!A:N, 5) * 1.07 ,0)</f>
        <v>181</v>
      </c>
      <c r="F95" s="5">
        <f>ROUND( VLOOKUP(Z95, NPC_Raw_Data!A:L, 7) * VLOOKUP(AA95, NPC_Scaling_Values!A:N, 6) * VLOOKUP(AB95,NPC_Scaling_Values!A:N, 6) * 1.07 ,0)</f>
        <v>135</v>
      </c>
      <c r="G95" s="5">
        <f>ROUND( VLOOKUP(Z95, NPC_Raw_Data!A:L, 8) * VLOOKUP(AA95, NPC_Scaling_Values!A:N, 7) * VLOOKUP(AB95, NPC_Scaling_Values!A:N, 7) * 1.07 ,0)</f>
        <v>126</v>
      </c>
      <c r="H95" s="5">
        <f>ROUND( VLOOKUP(Z95, NPC_Raw_Data!A:L, 9) * VLOOKUP(AA95, NPC_Scaling_Values!A:N, 8)* VLOOKUP(AB95, NPC_Scaling_Values!A:N, 8) * 1.07 ,0)</f>
        <v>126</v>
      </c>
      <c r="I95" s="5">
        <v>0.0</v>
      </c>
      <c r="J95" s="5">
        <v>0.0</v>
      </c>
      <c r="K95" s="5">
        <v>0.0</v>
      </c>
      <c r="L95" s="5">
        <f>ROUND( VLOOKUP(Z95, NPC_Raw_Data!A:O, 13),0)</f>
        <v>76</v>
      </c>
      <c r="M95" s="5">
        <f>ROUND( VLOOKUP(Z95, NPC_Raw_Data!A:O, 14),0)</f>
        <v>76</v>
      </c>
      <c r="N95" s="5">
        <f>ROUND( VLOOKUP(Z95, NPC_Raw_Data!A:O, 15),0)</f>
        <v>76</v>
      </c>
      <c r="O95" s="5">
        <f>ROUND( VLOOKUP(Z95, NPC_Raw_Data!A:Q, 16) * VLOOKUP(AA95, NPC_Scaling_Values!A:N, 14)* VLOOKUP(AB95, NPC_Scaling_Values!A:N, 14) * 1.07 ,0)</f>
        <v>109</v>
      </c>
      <c r="P95" s="2">
        <f>ROUND( VLOOKUP(Z95, NPC_Raw_Data!A:Q, 17) * VLOOKUP(AA95, NPC_Scaling_Values!A:N, 14) * VLOOKUP(AB95, NPC_Scaling_Values!A:N, 14)* 1.07 ,0)</f>
        <v>87</v>
      </c>
      <c r="Q95">
        <f> VLOOKUP(AA95, NPC_Scaling_Values!A:N, 9) * VLOOKUP(AB95, NPC_Scaling_Values!A:N, 9) * 1.07</f>
        <v>2.7806625</v>
      </c>
      <c r="R95" s="1">
        <v>1.3</v>
      </c>
      <c r="S95" s="1">
        <v>6.0</v>
      </c>
      <c r="T95" s="7" t="b">
        <v>0</v>
      </c>
      <c r="U95" s="7" t="b">
        <v>0</v>
      </c>
      <c r="V95" s="7" t="b">
        <v>0</v>
      </c>
      <c r="Z95" s="1">
        <v>255000.0</v>
      </c>
      <c r="AA95" s="1">
        <v>7002.0</v>
      </c>
      <c r="AB95" s="1">
        <v>7402.0</v>
      </c>
      <c r="AC95" s="8">
        <v>0.0</v>
      </c>
    </row>
    <row r="96">
      <c r="A96" s="1" t="s">
        <v>73</v>
      </c>
      <c r="B96" s="1" t="s">
        <v>55</v>
      </c>
      <c r="C96" s="5">
        <f>ROUND( VLOOKUP(Z96, NPC_Raw_Data!A:D, 4)*VLOOKUP(AA96, NPC_Scaling_Values!A:C, 3)*VLOOKUP(AB96, NPC_Scaling_Values!A:C, 3) * 1.07 ,0)</f>
        <v>236</v>
      </c>
      <c r="D96" s="5">
        <f>ROUND( VLOOKUP(Z96, NPC_Raw_Data!A:E, 5) * VLOOKUP(AA96, NPC_Scaling_Values!A:D, 4) * VLOOKUP(AB96,NPC_Scaling_Values!A:D, 4) * 1.07 ,0)</f>
        <v>428</v>
      </c>
      <c r="E96" s="5">
        <f>ROUND( VLOOKUP(Z96, NPC_Raw_Data!A:L, 6) * VLOOKUP(AA96, NPC_Scaling_Values!A:N, 5)* VLOOKUP(AB96, NPC_Scaling_Values!A:N, 5) * 1.07 ,0)</f>
        <v>181</v>
      </c>
      <c r="F96" s="5">
        <f>ROUND( VLOOKUP(Z96, NPC_Raw_Data!A:L, 7) * VLOOKUP(AA96, NPC_Scaling_Values!A:N, 6) * VLOOKUP(AB96,NPC_Scaling_Values!A:N, 6) * 1.07 ,0)</f>
        <v>135</v>
      </c>
      <c r="G96" s="5">
        <f>ROUND( VLOOKUP(Z96, NPC_Raw_Data!A:L, 8) * VLOOKUP(AA96, NPC_Scaling_Values!A:N, 7) * VLOOKUP(AB96, NPC_Scaling_Values!A:N, 7) * 1.07 ,0)</f>
        <v>126</v>
      </c>
      <c r="H96" s="5">
        <f>ROUND( VLOOKUP(Z96, NPC_Raw_Data!A:L, 9) * VLOOKUP(AA96, NPC_Scaling_Values!A:N, 8)* VLOOKUP(AB96, NPC_Scaling_Values!A:N, 8) * 1.07 ,0)</f>
        <v>126</v>
      </c>
      <c r="I96" s="5">
        <v>0.0</v>
      </c>
      <c r="J96" s="5">
        <v>0.0</v>
      </c>
      <c r="K96" s="5">
        <v>0.0</v>
      </c>
      <c r="L96" s="5">
        <f>ROUND( VLOOKUP(Z96, NPC_Raw_Data!A:O, 13),0)</f>
        <v>76</v>
      </c>
      <c r="M96" s="5">
        <f>ROUND( VLOOKUP(Z96, NPC_Raw_Data!A:O, 14),0)</f>
        <v>76</v>
      </c>
      <c r="N96" s="5">
        <f>ROUND( VLOOKUP(Z96, NPC_Raw_Data!A:O, 15),0)</f>
        <v>76</v>
      </c>
      <c r="O96" s="5">
        <f>ROUND( VLOOKUP(Z96, NPC_Raw_Data!A:Q, 16) * VLOOKUP(AA96, NPC_Scaling_Values!A:N, 14)* VLOOKUP(AB96, NPC_Scaling_Values!A:N, 14) * 1.07 ,0)</f>
        <v>109</v>
      </c>
      <c r="P96" s="2">
        <f>ROUND( VLOOKUP(Z96, NPC_Raw_Data!A:Q, 17) * VLOOKUP(AA96, NPC_Scaling_Values!A:N, 14) * VLOOKUP(AB96, NPC_Scaling_Values!A:N, 14)* 1.07 ,0)</f>
        <v>87</v>
      </c>
      <c r="Q96">
        <f> VLOOKUP(AA96, NPC_Scaling_Values!A:N, 9) * VLOOKUP(AB96, NPC_Scaling_Values!A:N, 9) * 1.07</f>
        <v>2.7806625</v>
      </c>
      <c r="R96" s="1">
        <v>1.3</v>
      </c>
      <c r="S96" s="1">
        <v>6.0</v>
      </c>
      <c r="T96" s="7" t="b">
        <v>0</v>
      </c>
      <c r="U96" s="7" t="b">
        <v>0</v>
      </c>
      <c r="V96" s="7" t="b">
        <v>0</v>
      </c>
      <c r="Z96" s="1">
        <v>255001.0</v>
      </c>
      <c r="AA96" s="1">
        <v>7002.0</v>
      </c>
      <c r="AB96" s="1">
        <v>7402.0</v>
      </c>
      <c r="AC96" s="8">
        <v>0.0</v>
      </c>
    </row>
    <row r="97">
      <c r="A97" s="1" t="s">
        <v>74</v>
      </c>
      <c r="B97" s="1" t="s">
        <v>55</v>
      </c>
      <c r="C97" s="5">
        <f>ROUND( VLOOKUP(Z97, NPC_Raw_Data!A:D, 4)*VLOOKUP(AA97, NPC_Scaling_Values!A:C, 3)*VLOOKUP(AB97, NPC_Scaling_Values!A:C, 3) * 1.07 ,0)</f>
        <v>236</v>
      </c>
      <c r="D97" s="5">
        <f>ROUND( VLOOKUP(Z97, NPC_Raw_Data!A:E, 5) * VLOOKUP(AA97, NPC_Scaling_Values!A:D, 4) * VLOOKUP(AB97,NPC_Scaling_Values!A:D, 4) * 1.07 ,0)</f>
        <v>428</v>
      </c>
      <c r="E97" s="5">
        <f>ROUND( VLOOKUP(Z97, NPC_Raw_Data!A:L, 6) * VLOOKUP(AA97, NPC_Scaling_Values!A:N, 5)* VLOOKUP(AB97, NPC_Scaling_Values!A:N, 5) * 1.07 ,0)</f>
        <v>181</v>
      </c>
      <c r="F97" s="5">
        <f>ROUND( VLOOKUP(Z97, NPC_Raw_Data!A:L, 7) * VLOOKUP(AA97, NPC_Scaling_Values!A:N, 6) * VLOOKUP(AB97,NPC_Scaling_Values!A:N, 6) * 1.07 ,0)</f>
        <v>135</v>
      </c>
      <c r="G97" s="5">
        <f>ROUND( VLOOKUP(Z97, NPC_Raw_Data!A:L, 8) * VLOOKUP(AA97, NPC_Scaling_Values!A:N, 7) * VLOOKUP(AB97, NPC_Scaling_Values!A:N, 7) * 1.07 ,0)</f>
        <v>126</v>
      </c>
      <c r="H97" s="5">
        <f>ROUND( VLOOKUP(Z97, NPC_Raw_Data!A:L, 9) * VLOOKUP(AA97, NPC_Scaling_Values!A:N, 8)* VLOOKUP(AB97, NPC_Scaling_Values!A:N, 8) * 1.07 ,0)</f>
        <v>126</v>
      </c>
      <c r="I97" s="5">
        <v>0.0</v>
      </c>
      <c r="J97" s="5">
        <v>0.0</v>
      </c>
      <c r="K97" s="5">
        <v>0.0</v>
      </c>
      <c r="L97" s="5">
        <f>ROUND( VLOOKUP(Z97, NPC_Raw_Data!A:O, 13),0)</f>
        <v>76</v>
      </c>
      <c r="M97" s="5">
        <f>ROUND( VLOOKUP(Z97, NPC_Raw_Data!A:O, 14),0)</f>
        <v>76</v>
      </c>
      <c r="N97" s="5">
        <f>ROUND( VLOOKUP(Z97, NPC_Raw_Data!A:O, 15),0)</f>
        <v>76</v>
      </c>
      <c r="O97" s="5">
        <f>ROUND( VLOOKUP(Z97, NPC_Raw_Data!A:Q, 16) * VLOOKUP(AA97, NPC_Scaling_Values!A:N, 14)* VLOOKUP(AB97, NPC_Scaling_Values!A:N, 14) * 1.07 ,0)</f>
        <v>109</v>
      </c>
      <c r="P97" s="2">
        <f>ROUND( VLOOKUP(Z97, NPC_Raw_Data!A:Q, 17) * VLOOKUP(AA97, NPC_Scaling_Values!A:N, 14) * VLOOKUP(AB97, NPC_Scaling_Values!A:N, 14)* 1.07 ,0)</f>
        <v>87</v>
      </c>
      <c r="Q97">
        <f> VLOOKUP(AA97, NPC_Scaling_Values!A:N, 9) * VLOOKUP(AB97, NPC_Scaling_Values!A:N, 9) * 1.07</f>
        <v>2.7806625</v>
      </c>
      <c r="R97" s="1">
        <v>1.3</v>
      </c>
      <c r="S97" s="1">
        <v>6.0</v>
      </c>
      <c r="T97" s="7" t="b">
        <v>0</v>
      </c>
      <c r="U97" s="7" t="b">
        <v>0</v>
      </c>
      <c r="V97" s="7" t="b">
        <v>0</v>
      </c>
      <c r="Z97" s="1">
        <v>255002.0</v>
      </c>
      <c r="AA97" s="1">
        <v>7002.0</v>
      </c>
      <c r="AB97" s="1">
        <v>7402.0</v>
      </c>
      <c r="AC97" s="8">
        <v>0.0</v>
      </c>
    </row>
    <row r="98">
      <c r="A98" s="1" t="s">
        <v>73</v>
      </c>
      <c r="B98" s="1" t="s">
        <v>51</v>
      </c>
      <c r="C98" s="5">
        <f>ROUND( VLOOKUP(Z98, NPC_Raw_Data!A:D, 4)*VLOOKUP(AA98, NPC_Scaling_Values!A:C, 3)*VLOOKUP(AB98, NPC_Scaling_Values!A:C, 3) * 1.07 ,0)</f>
        <v>236</v>
      </c>
      <c r="D98" s="5">
        <f>ROUND( VLOOKUP(Z98, NPC_Raw_Data!A:E, 5) * VLOOKUP(AA98, NPC_Scaling_Values!A:D, 4) * VLOOKUP(AB98,NPC_Scaling_Values!A:D, 4) * 1.07 ,0)</f>
        <v>428</v>
      </c>
      <c r="E98" s="5">
        <f>ROUND( VLOOKUP(Z98, NPC_Raw_Data!A:L, 6) * VLOOKUP(AA98, NPC_Scaling_Values!A:N, 5)* VLOOKUP(AB98, NPC_Scaling_Values!A:N, 5) * 1.07 ,0)</f>
        <v>181</v>
      </c>
      <c r="F98" s="5">
        <f>ROUND( VLOOKUP(Z98, NPC_Raw_Data!A:L, 7) * VLOOKUP(AA98, NPC_Scaling_Values!A:N, 6) * VLOOKUP(AB98,NPC_Scaling_Values!A:N, 6) * 1.07 ,0)</f>
        <v>135</v>
      </c>
      <c r="G98" s="5">
        <f>ROUND( VLOOKUP(Z98, NPC_Raw_Data!A:L, 8) * VLOOKUP(AA98, NPC_Scaling_Values!A:N, 7) * VLOOKUP(AB98, NPC_Scaling_Values!A:N, 7) * 1.07 ,0)</f>
        <v>126</v>
      </c>
      <c r="H98" s="5">
        <f>ROUND( VLOOKUP(Z98, NPC_Raw_Data!A:L, 9) * VLOOKUP(AA98, NPC_Scaling_Values!A:N, 8)* VLOOKUP(AB98, NPC_Scaling_Values!A:N, 8) * 1.07 ,0)</f>
        <v>126</v>
      </c>
      <c r="I98" s="5">
        <v>0.0</v>
      </c>
      <c r="J98" s="5">
        <v>0.0</v>
      </c>
      <c r="K98" s="5">
        <v>0.0</v>
      </c>
      <c r="L98" s="5">
        <f>ROUND( VLOOKUP(Z98, NPC_Raw_Data!A:O, 13),0)</f>
        <v>76</v>
      </c>
      <c r="M98" s="5">
        <f>ROUND( VLOOKUP(Z98, NPC_Raw_Data!A:O, 14),0)</f>
        <v>76</v>
      </c>
      <c r="N98" s="5">
        <f>ROUND( VLOOKUP(Z98, NPC_Raw_Data!A:O, 15),0)</f>
        <v>76</v>
      </c>
      <c r="O98" s="5">
        <f>ROUND( VLOOKUP(Z98, NPC_Raw_Data!A:Q, 16) * VLOOKUP(AA98, NPC_Scaling_Values!A:N, 14)* VLOOKUP(AB98, NPC_Scaling_Values!A:N, 14) * 1.07 ,0)</f>
        <v>109</v>
      </c>
      <c r="P98" s="2">
        <f>ROUND( VLOOKUP(Z98, NPC_Raw_Data!A:Q, 17) * VLOOKUP(AA98, NPC_Scaling_Values!A:N, 14) * VLOOKUP(AB98, NPC_Scaling_Values!A:N, 14)* 1.07 ,0)</f>
        <v>87</v>
      </c>
      <c r="Q98">
        <f> VLOOKUP(AA98, NPC_Scaling_Values!A:N, 9) * VLOOKUP(AB98, NPC_Scaling_Values!A:N, 9) * 1.07</f>
        <v>2.7806625</v>
      </c>
      <c r="R98" s="1">
        <v>1.3</v>
      </c>
      <c r="S98" s="1">
        <v>6.0</v>
      </c>
      <c r="T98" s="7" t="b">
        <v>0</v>
      </c>
      <c r="U98" s="7" t="b">
        <v>0</v>
      </c>
      <c r="V98" s="7" t="b">
        <v>0</v>
      </c>
      <c r="Z98" s="1">
        <v>255010.0</v>
      </c>
      <c r="AA98" s="1">
        <v>7002.0</v>
      </c>
      <c r="AB98" s="1">
        <v>7402.0</v>
      </c>
      <c r="AC98" s="8">
        <v>0.0</v>
      </c>
    </row>
    <row r="99">
      <c r="A99" s="1" t="s">
        <v>73</v>
      </c>
      <c r="B99" s="1" t="s">
        <v>44</v>
      </c>
      <c r="C99" s="5">
        <f>ROUND( VLOOKUP(Z99, NPC_Raw_Data!A:D, 4)*VLOOKUP(AA99, NPC_Scaling_Values!A:C, 3)*VLOOKUP(AB99, NPC_Scaling_Values!A:C, 3) * 1.07 ,0)</f>
        <v>273</v>
      </c>
      <c r="D99" s="5">
        <f>ROUND( VLOOKUP(Z99, NPC_Raw_Data!A:E, 5) * VLOOKUP(AA99, NPC_Scaling_Values!A:D, 4) * VLOOKUP(AB99,NPC_Scaling_Values!A:D, 4) * 1.07 ,0)</f>
        <v>428</v>
      </c>
      <c r="E99" s="5">
        <f>ROUND( VLOOKUP(Z99, NPC_Raw_Data!A:L, 6) * VLOOKUP(AA99, NPC_Scaling_Values!A:N, 5)* VLOOKUP(AB99, NPC_Scaling_Values!A:N, 5) * 1.07 ,0)</f>
        <v>221</v>
      </c>
      <c r="F99" s="5">
        <f>ROUND( VLOOKUP(Z99, NPC_Raw_Data!A:L, 7) * VLOOKUP(AA99, NPC_Scaling_Values!A:N, 6) * VLOOKUP(AB99,NPC_Scaling_Values!A:N, 6) * 1.07 ,0)</f>
        <v>165</v>
      </c>
      <c r="G99" s="5">
        <f>ROUND( VLOOKUP(Z99, NPC_Raw_Data!A:L, 8) * VLOOKUP(AA99, NPC_Scaling_Values!A:N, 7) * VLOOKUP(AB99, NPC_Scaling_Values!A:N, 7) * 1.07 ,0)</f>
        <v>155</v>
      </c>
      <c r="H99" s="5">
        <f>ROUND( VLOOKUP(Z99, NPC_Raw_Data!A:L, 9) * VLOOKUP(AA99, NPC_Scaling_Values!A:N, 8)* VLOOKUP(AB99, NPC_Scaling_Values!A:N, 8) * 1.07 ,0)</f>
        <v>155</v>
      </c>
      <c r="I99" s="5">
        <v>0.0</v>
      </c>
      <c r="J99" s="5">
        <v>0.0</v>
      </c>
      <c r="K99" s="5">
        <v>0.0</v>
      </c>
      <c r="L99" s="5">
        <f>ROUND( VLOOKUP(Z99, NPC_Raw_Data!A:O, 13),0)</f>
        <v>76</v>
      </c>
      <c r="M99" s="5">
        <f>ROUND( VLOOKUP(Z99, NPC_Raw_Data!A:O, 14),0)</f>
        <v>76</v>
      </c>
      <c r="N99" s="5">
        <f>ROUND( VLOOKUP(Z99, NPC_Raw_Data!A:O, 15),0)</f>
        <v>76</v>
      </c>
      <c r="O99" s="5">
        <f>ROUND( VLOOKUP(Z99, NPC_Raw_Data!A:Q, 16) * VLOOKUP(AA99, NPC_Scaling_Values!A:N, 14)* VLOOKUP(AB99, NPC_Scaling_Values!A:N, 14) * 1.07 ,0)</f>
        <v>108</v>
      </c>
      <c r="P99" s="2">
        <f>ROUND( VLOOKUP(Z99, NPC_Raw_Data!A:Q, 17) * VLOOKUP(AA99, NPC_Scaling_Values!A:N, 14) * VLOOKUP(AB99, NPC_Scaling_Values!A:N, 14)* 1.07 ,0)</f>
        <v>86</v>
      </c>
      <c r="Q99">
        <f> VLOOKUP(AA99, NPC_Scaling_Values!A:N, 9) * VLOOKUP(AB99, NPC_Scaling_Values!A:N, 9) * 1.07</f>
        <v>2.982625</v>
      </c>
      <c r="R99" s="1">
        <v>1.3</v>
      </c>
      <c r="S99" s="1">
        <v>6.0</v>
      </c>
      <c r="T99" s="7" t="b">
        <v>0</v>
      </c>
      <c r="U99" s="7" t="b">
        <v>0</v>
      </c>
      <c r="V99" s="7" t="b">
        <v>0</v>
      </c>
      <c r="Z99" s="1">
        <v>255030.0</v>
      </c>
      <c r="AA99" s="1">
        <v>7003.0</v>
      </c>
      <c r="AB99" s="1">
        <v>7403.0</v>
      </c>
      <c r="AC99" s="8">
        <v>0.0</v>
      </c>
    </row>
    <row r="100">
      <c r="A100" s="1" t="s">
        <v>73</v>
      </c>
      <c r="B100" s="1" t="s">
        <v>128</v>
      </c>
      <c r="C100" s="5">
        <f>ROUND( VLOOKUP(Z100, NPC_Raw_Data!A:D, 4)*VLOOKUP(AA100, NPC_Scaling_Values!A:C, 3)*VLOOKUP(AB100, NPC_Scaling_Values!A:C, 3) * 1.07 ,0)</f>
        <v>314</v>
      </c>
      <c r="D100" s="5">
        <f>ROUND( VLOOKUP(Z100, NPC_Raw_Data!A:E, 5) * VLOOKUP(AA100, NPC_Scaling_Values!A:D, 4) * VLOOKUP(AB100,NPC_Scaling_Values!A:D, 4) * 1.07 ,0)</f>
        <v>642</v>
      </c>
      <c r="E100" s="5">
        <f>ROUND( VLOOKUP(Z100, NPC_Raw_Data!A:L, 6) * VLOOKUP(AA100, NPC_Scaling_Values!A:N, 5)* VLOOKUP(AB100, NPC_Scaling_Values!A:N, 5) * 1.07 ,0)</f>
        <v>291</v>
      </c>
      <c r="F100" s="5">
        <f>ROUND( VLOOKUP(Z100, NPC_Raw_Data!A:L, 7) * VLOOKUP(AA100, NPC_Scaling_Values!A:N, 6) * VLOOKUP(AB100,NPC_Scaling_Values!A:N, 6) * 1.07 ,0)</f>
        <v>217</v>
      </c>
      <c r="G100" s="5">
        <f>ROUND( VLOOKUP(Z100, NPC_Raw_Data!A:L, 8) * VLOOKUP(AA100, NPC_Scaling_Values!A:N, 7) * VLOOKUP(AB100, NPC_Scaling_Values!A:N, 7) * 1.07 ,0)</f>
        <v>203</v>
      </c>
      <c r="H100" s="5">
        <f>ROUND( VLOOKUP(Z100, NPC_Raw_Data!A:L, 9) * VLOOKUP(AA100, NPC_Scaling_Values!A:N, 8)* VLOOKUP(AB100, NPC_Scaling_Values!A:N, 8) * 1.07 ,0)</f>
        <v>203</v>
      </c>
      <c r="I100" s="5">
        <v>0.0</v>
      </c>
      <c r="J100" s="5">
        <v>0.0</v>
      </c>
      <c r="K100" s="5">
        <v>0.0</v>
      </c>
      <c r="L100" s="5">
        <f>ROUND( VLOOKUP(Z100, NPC_Raw_Data!A:O, 13),0)</f>
        <v>76</v>
      </c>
      <c r="M100" s="5">
        <f>ROUND( VLOOKUP(Z100, NPC_Raw_Data!A:O, 14),0)</f>
        <v>76</v>
      </c>
      <c r="N100" s="5">
        <f>ROUND( VLOOKUP(Z100, NPC_Raw_Data!A:O, 15),0)</f>
        <v>76</v>
      </c>
      <c r="O100" s="5">
        <f>ROUND( VLOOKUP(Z100, NPC_Raw_Data!A:Q, 16) * VLOOKUP(AA100, NPC_Scaling_Values!A:N, 14)* VLOOKUP(AB100, NPC_Scaling_Values!A:N, 14) * 1.07 ,0)</f>
        <v>107</v>
      </c>
      <c r="P100" s="2">
        <f>ROUND( VLOOKUP(Z100, NPC_Raw_Data!A:Q, 17) * VLOOKUP(AA100, NPC_Scaling_Values!A:N, 14) * VLOOKUP(AB100, NPC_Scaling_Values!A:N, 14)* 1.07 ,0)</f>
        <v>86</v>
      </c>
      <c r="Q100">
        <f> VLOOKUP(AA100, NPC_Scaling_Values!A:N, 9) * VLOOKUP(AB100, NPC_Scaling_Values!A:N, 9) * 1.07</f>
        <v>3.2742</v>
      </c>
      <c r="R100" s="1">
        <v>1.3</v>
      </c>
      <c r="S100" s="1">
        <v>6.0</v>
      </c>
      <c r="T100" s="7" t="b">
        <v>0</v>
      </c>
      <c r="U100" s="7" t="b">
        <v>0</v>
      </c>
      <c r="V100" s="7" t="b">
        <v>0</v>
      </c>
      <c r="Z100" s="1">
        <v>255031.0</v>
      </c>
      <c r="AA100" s="1">
        <v>7007.0</v>
      </c>
      <c r="AB100" s="1">
        <v>7407.0</v>
      </c>
      <c r="AC100" s="8">
        <v>0.0</v>
      </c>
    </row>
    <row r="101">
      <c r="A101" s="1" t="s">
        <v>72</v>
      </c>
      <c r="B101" s="1" t="s">
        <v>128</v>
      </c>
      <c r="C101" s="5">
        <f>ROUND( VLOOKUP(Z101, NPC_Raw_Data!A:D, 4)*VLOOKUP(AA101, NPC_Scaling_Values!A:C, 3)*VLOOKUP(AB101, NPC_Scaling_Values!A:C, 3) * 1.07 ,0)</f>
        <v>314</v>
      </c>
      <c r="D101" s="5">
        <f>ROUND( VLOOKUP(Z101, NPC_Raw_Data!A:E, 5) * VLOOKUP(AA101, NPC_Scaling_Values!A:D, 4) * VLOOKUP(AB101,NPC_Scaling_Values!A:D, 4) * 1.07 ,0)</f>
        <v>642</v>
      </c>
      <c r="E101" s="5">
        <f>ROUND( VLOOKUP(Z101, NPC_Raw_Data!A:L, 6) * VLOOKUP(AA101, NPC_Scaling_Values!A:N, 5)* VLOOKUP(AB101, NPC_Scaling_Values!A:N, 5) * 1.07 ,0)</f>
        <v>291</v>
      </c>
      <c r="F101" s="5">
        <f>ROUND( VLOOKUP(Z101, NPC_Raw_Data!A:L, 7) * VLOOKUP(AA101, NPC_Scaling_Values!A:N, 6) * VLOOKUP(AB101,NPC_Scaling_Values!A:N, 6) * 1.07 ,0)</f>
        <v>217</v>
      </c>
      <c r="G101" s="5">
        <f>ROUND( VLOOKUP(Z101, NPC_Raw_Data!A:L, 8) * VLOOKUP(AA101, NPC_Scaling_Values!A:N, 7) * VLOOKUP(AB101, NPC_Scaling_Values!A:N, 7) * 1.07 ,0)</f>
        <v>203</v>
      </c>
      <c r="H101" s="5">
        <f>ROUND( VLOOKUP(Z101, NPC_Raw_Data!A:L, 9) * VLOOKUP(AA101, NPC_Scaling_Values!A:N, 8)* VLOOKUP(AB101, NPC_Scaling_Values!A:N, 8) * 1.07 ,0)</f>
        <v>203</v>
      </c>
      <c r="I101" s="5">
        <v>0.0</v>
      </c>
      <c r="J101" s="5">
        <v>0.0</v>
      </c>
      <c r="K101" s="5">
        <v>0.0</v>
      </c>
      <c r="L101" s="5">
        <f>ROUND( VLOOKUP(Z101, NPC_Raw_Data!A:O, 13),0)</f>
        <v>76</v>
      </c>
      <c r="M101" s="5">
        <f>ROUND( VLOOKUP(Z101, NPC_Raw_Data!A:O, 14),0)</f>
        <v>76</v>
      </c>
      <c r="N101" s="5">
        <f>ROUND( VLOOKUP(Z101, NPC_Raw_Data!A:O, 15),0)</f>
        <v>76</v>
      </c>
      <c r="O101" s="5">
        <f>ROUND( VLOOKUP(Z101, NPC_Raw_Data!A:Q, 16) * VLOOKUP(AA101, NPC_Scaling_Values!A:N, 14)* VLOOKUP(AB101, NPC_Scaling_Values!A:N, 14) * 1.07 ,0)</f>
        <v>107</v>
      </c>
      <c r="P101" s="2">
        <f>ROUND( VLOOKUP(Z101, NPC_Raw_Data!A:Q, 17) * VLOOKUP(AA101, NPC_Scaling_Values!A:N, 14) * VLOOKUP(AB101, NPC_Scaling_Values!A:N, 14)* 1.07 ,0)</f>
        <v>86</v>
      </c>
      <c r="Q101">
        <f> VLOOKUP(AA101, NPC_Scaling_Values!A:N, 9) * VLOOKUP(AB101, NPC_Scaling_Values!A:N, 9) * 1.07</f>
        <v>3.2742</v>
      </c>
      <c r="R101" s="1">
        <v>1.3</v>
      </c>
      <c r="S101" s="1">
        <v>6.0</v>
      </c>
      <c r="T101" s="7" t="b">
        <v>0</v>
      </c>
      <c r="U101" s="7" t="b">
        <v>0</v>
      </c>
      <c r="V101" s="7" t="b">
        <v>0</v>
      </c>
      <c r="Z101" s="1">
        <v>255032.0</v>
      </c>
      <c r="AA101" s="1">
        <v>7007.0</v>
      </c>
      <c r="AB101" s="1">
        <v>7407.0</v>
      </c>
      <c r="AC101" s="8">
        <v>0.0</v>
      </c>
    </row>
    <row r="102">
      <c r="A102" s="1" t="s">
        <v>72</v>
      </c>
      <c r="B102" s="1" t="s">
        <v>27</v>
      </c>
      <c r="C102" s="5">
        <f>ROUND( VLOOKUP(Z102, NPC_Raw_Data!A:D, 4)*VLOOKUP(AA102, NPC_Scaling_Values!A:C, 3)*VLOOKUP(AB102, NPC_Scaling_Values!A:C, 3) * 1.07 ,0)</f>
        <v>273</v>
      </c>
      <c r="D102" s="5">
        <f>ROUND( VLOOKUP(Z102, NPC_Raw_Data!A:E, 5) * VLOOKUP(AA102, NPC_Scaling_Values!A:D, 4) * VLOOKUP(AB102,NPC_Scaling_Values!A:D, 4) * 1.07 ,0)</f>
        <v>535</v>
      </c>
      <c r="E102" s="5">
        <f>ROUND( VLOOKUP(Z102, NPC_Raw_Data!A:L, 6) * VLOOKUP(AA102, NPC_Scaling_Values!A:N, 5)* VLOOKUP(AB102, NPC_Scaling_Values!A:N, 5) * 1.07 ,0)</f>
        <v>221</v>
      </c>
      <c r="F102" s="5">
        <f>ROUND( VLOOKUP(Z102, NPC_Raw_Data!A:L, 7) * VLOOKUP(AA102, NPC_Scaling_Values!A:N, 6) * VLOOKUP(AB102,NPC_Scaling_Values!A:N, 6) * 1.07 ,0)</f>
        <v>165</v>
      </c>
      <c r="G102" s="5">
        <f>ROUND( VLOOKUP(Z102, NPC_Raw_Data!A:L, 8) * VLOOKUP(AA102, NPC_Scaling_Values!A:N, 7) * VLOOKUP(AB102, NPC_Scaling_Values!A:N, 7) * 1.07 ,0)</f>
        <v>155</v>
      </c>
      <c r="H102" s="5">
        <f>ROUND( VLOOKUP(Z102, NPC_Raw_Data!A:L, 9) * VLOOKUP(AA102, NPC_Scaling_Values!A:N, 8)* VLOOKUP(AB102, NPC_Scaling_Values!A:N, 8) * 1.07 ,0)</f>
        <v>155</v>
      </c>
      <c r="I102" s="5">
        <v>0.0</v>
      </c>
      <c r="J102" s="5">
        <v>0.0</v>
      </c>
      <c r="K102" s="5">
        <v>0.0</v>
      </c>
      <c r="L102" s="5">
        <f>ROUND( VLOOKUP(Z102, NPC_Raw_Data!A:O, 13),0)</f>
        <v>76</v>
      </c>
      <c r="M102" s="5">
        <f>ROUND( VLOOKUP(Z102, NPC_Raw_Data!A:O, 14),0)</f>
        <v>76</v>
      </c>
      <c r="N102" s="5">
        <f>ROUND( VLOOKUP(Z102, NPC_Raw_Data!A:O, 15),0)</f>
        <v>76</v>
      </c>
      <c r="O102" s="5">
        <f>ROUND( VLOOKUP(Z102, NPC_Raw_Data!A:Q, 16) * VLOOKUP(AA102, NPC_Scaling_Values!A:N, 14)* VLOOKUP(AB102, NPC_Scaling_Values!A:N, 14) * 1.07 ,0)</f>
        <v>108</v>
      </c>
      <c r="P102" s="2">
        <f>ROUND( VLOOKUP(Z102, NPC_Raw_Data!A:Q, 17) * VLOOKUP(AA102, NPC_Scaling_Values!A:N, 14) * VLOOKUP(AB102, NPC_Scaling_Values!A:N, 14)* 1.07 ,0)</f>
        <v>86</v>
      </c>
      <c r="Q102">
        <f> VLOOKUP(AA102, NPC_Scaling_Values!A:N, 9) * VLOOKUP(AB102, NPC_Scaling_Values!A:N, 9) * 1.07</f>
        <v>2.982625</v>
      </c>
      <c r="R102" s="1">
        <v>1.3</v>
      </c>
      <c r="S102" s="1">
        <v>6.0</v>
      </c>
      <c r="T102" s="7" t="b">
        <v>0</v>
      </c>
      <c r="U102" s="7" t="b">
        <v>0</v>
      </c>
      <c r="V102" s="7" t="b">
        <v>0</v>
      </c>
      <c r="Z102" s="1">
        <v>255040.0</v>
      </c>
      <c r="AA102" s="1">
        <v>7003.0</v>
      </c>
      <c r="AB102" s="1">
        <v>7403.0</v>
      </c>
      <c r="AC102" s="8">
        <v>0.0</v>
      </c>
    </row>
    <row r="103">
      <c r="A103" s="1" t="s">
        <v>73</v>
      </c>
      <c r="B103" s="1" t="s">
        <v>27</v>
      </c>
      <c r="C103" s="5">
        <f>ROUND( VLOOKUP(Z103, NPC_Raw_Data!A:D, 4)*VLOOKUP(AA103, NPC_Scaling_Values!A:C, 3)*VLOOKUP(AB103, NPC_Scaling_Values!A:C, 3) * 1.07 ,0)</f>
        <v>273</v>
      </c>
      <c r="D103" s="5">
        <f>ROUND( VLOOKUP(Z103, NPC_Raw_Data!A:E, 5) * VLOOKUP(AA103, NPC_Scaling_Values!A:D, 4) * VLOOKUP(AB103,NPC_Scaling_Values!A:D, 4) * 1.07 ,0)</f>
        <v>428</v>
      </c>
      <c r="E103" s="5">
        <f>ROUND( VLOOKUP(Z103, NPC_Raw_Data!A:L, 6) * VLOOKUP(AA103, NPC_Scaling_Values!A:N, 5)* VLOOKUP(AB103, NPC_Scaling_Values!A:N, 5) * 1.07 ,0)</f>
        <v>221</v>
      </c>
      <c r="F103" s="5">
        <f>ROUND( VLOOKUP(Z103, NPC_Raw_Data!A:L, 7) * VLOOKUP(AA103, NPC_Scaling_Values!A:N, 6) * VLOOKUP(AB103,NPC_Scaling_Values!A:N, 6) * 1.07 ,0)</f>
        <v>165</v>
      </c>
      <c r="G103" s="5">
        <f>ROUND( VLOOKUP(Z103, NPC_Raw_Data!A:L, 8) * VLOOKUP(AA103, NPC_Scaling_Values!A:N, 7) * VLOOKUP(AB103, NPC_Scaling_Values!A:N, 7) * 1.07 ,0)</f>
        <v>155</v>
      </c>
      <c r="H103" s="5">
        <f>ROUND( VLOOKUP(Z103, NPC_Raw_Data!A:L, 9) * VLOOKUP(AA103, NPC_Scaling_Values!A:N, 8)* VLOOKUP(AB103, NPC_Scaling_Values!A:N, 8) * 1.07 ,0)</f>
        <v>155</v>
      </c>
      <c r="I103" s="5">
        <v>0.0</v>
      </c>
      <c r="J103" s="5">
        <v>0.0</v>
      </c>
      <c r="K103" s="5">
        <v>0.0</v>
      </c>
      <c r="L103" s="5">
        <f>ROUND( VLOOKUP(Z103, NPC_Raw_Data!A:O, 13),0)</f>
        <v>76</v>
      </c>
      <c r="M103" s="5">
        <f>ROUND( VLOOKUP(Z103, NPC_Raw_Data!A:O, 14),0)</f>
        <v>76</v>
      </c>
      <c r="N103" s="5">
        <f>ROUND( VLOOKUP(Z103, NPC_Raw_Data!A:O, 15),0)</f>
        <v>76</v>
      </c>
      <c r="O103" s="5">
        <f>ROUND( VLOOKUP(Z103, NPC_Raw_Data!A:Q, 16) * VLOOKUP(AA103, NPC_Scaling_Values!A:N, 14)* VLOOKUP(AB103, NPC_Scaling_Values!A:N, 14) * 1.07 ,0)</f>
        <v>108</v>
      </c>
      <c r="P103" s="2">
        <f>ROUND( VLOOKUP(Z103, NPC_Raw_Data!A:Q, 17) * VLOOKUP(AA103, NPC_Scaling_Values!A:N, 14) * VLOOKUP(AB103, NPC_Scaling_Values!A:N, 14)* 1.07 ,0)</f>
        <v>86</v>
      </c>
      <c r="Q103">
        <f> VLOOKUP(AA103, NPC_Scaling_Values!A:N, 9) * VLOOKUP(AB103, NPC_Scaling_Values!A:N, 9) * 1.07</f>
        <v>2.982625</v>
      </c>
      <c r="R103" s="1">
        <v>1.3</v>
      </c>
      <c r="S103" s="1">
        <v>6.0</v>
      </c>
      <c r="T103" s="7" t="b">
        <v>0</v>
      </c>
      <c r="U103" s="7" t="b">
        <v>0</v>
      </c>
      <c r="V103" s="7" t="b">
        <v>0</v>
      </c>
      <c r="Z103" s="1">
        <v>255041.0</v>
      </c>
      <c r="AA103" s="1">
        <v>7003.0</v>
      </c>
      <c r="AB103" s="1">
        <v>7403.0</v>
      </c>
      <c r="AC103" s="8">
        <v>0.0</v>
      </c>
    </row>
    <row r="104">
      <c r="A104" s="1" t="s">
        <v>74</v>
      </c>
      <c r="B104" s="1" t="s">
        <v>27</v>
      </c>
      <c r="C104" s="5">
        <f>ROUND( VLOOKUP(Z104, NPC_Raw_Data!A:D, 4)*VLOOKUP(AA104, NPC_Scaling_Values!A:C, 3)*VLOOKUP(AB104, NPC_Scaling_Values!A:C, 3) * 1.07 ,0)</f>
        <v>273</v>
      </c>
      <c r="D104" s="5">
        <f>ROUND( VLOOKUP(Z104, NPC_Raw_Data!A:E, 5) * VLOOKUP(AA104, NPC_Scaling_Values!A:D, 4) * VLOOKUP(AB104,NPC_Scaling_Values!A:D, 4) * 1.07 ,0)</f>
        <v>428</v>
      </c>
      <c r="E104" s="5">
        <f>ROUND( VLOOKUP(Z104, NPC_Raw_Data!A:L, 6) * VLOOKUP(AA104, NPC_Scaling_Values!A:N, 5)* VLOOKUP(AB104, NPC_Scaling_Values!A:N, 5) * 1.07 ,0)</f>
        <v>221</v>
      </c>
      <c r="F104" s="5">
        <f>ROUND( VLOOKUP(Z104, NPC_Raw_Data!A:L, 7) * VLOOKUP(AA104, NPC_Scaling_Values!A:N, 6) * VLOOKUP(AB104,NPC_Scaling_Values!A:N, 6) * 1.07 ,0)</f>
        <v>165</v>
      </c>
      <c r="G104" s="5">
        <f>ROUND( VLOOKUP(Z104, NPC_Raw_Data!A:L, 8) * VLOOKUP(AA104, NPC_Scaling_Values!A:N, 7) * VLOOKUP(AB104, NPC_Scaling_Values!A:N, 7) * 1.07 ,0)</f>
        <v>155</v>
      </c>
      <c r="H104" s="5">
        <f>ROUND( VLOOKUP(Z104, NPC_Raw_Data!A:L, 9) * VLOOKUP(AA104, NPC_Scaling_Values!A:N, 8)* VLOOKUP(AB104, NPC_Scaling_Values!A:N, 8) * 1.07 ,0)</f>
        <v>155</v>
      </c>
      <c r="I104" s="5">
        <v>0.0</v>
      </c>
      <c r="J104" s="5">
        <v>0.0</v>
      </c>
      <c r="K104" s="5">
        <v>0.0</v>
      </c>
      <c r="L104" s="5">
        <f>ROUND( VLOOKUP(Z104, NPC_Raw_Data!A:O, 13),0)</f>
        <v>76</v>
      </c>
      <c r="M104" s="5">
        <f>ROUND( VLOOKUP(Z104, NPC_Raw_Data!A:O, 14),0)</f>
        <v>76</v>
      </c>
      <c r="N104" s="5">
        <f>ROUND( VLOOKUP(Z104, NPC_Raw_Data!A:O, 15),0)</f>
        <v>76</v>
      </c>
      <c r="O104" s="5">
        <f>ROUND( VLOOKUP(Z104, NPC_Raw_Data!A:Q, 16) * VLOOKUP(AA104, NPC_Scaling_Values!A:N, 14)* VLOOKUP(AB104, NPC_Scaling_Values!A:N, 14) * 1.07 ,0)</f>
        <v>108</v>
      </c>
      <c r="P104" s="2">
        <f>ROUND( VLOOKUP(Z104, NPC_Raw_Data!A:Q, 17) * VLOOKUP(AA104, NPC_Scaling_Values!A:N, 14) * VLOOKUP(AB104, NPC_Scaling_Values!A:N, 14)* 1.07 ,0)</f>
        <v>86</v>
      </c>
      <c r="Q104">
        <f> VLOOKUP(AA104, NPC_Scaling_Values!A:N, 9) * VLOOKUP(AB104, NPC_Scaling_Values!A:N, 9) * 1.07</f>
        <v>2.982625</v>
      </c>
      <c r="R104" s="1">
        <v>1.3</v>
      </c>
      <c r="S104" s="1">
        <v>6.0</v>
      </c>
      <c r="T104" s="7" t="b">
        <v>0</v>
      </c>
      <c r="U104" s="7" t="b">
        <v>0</v>
      </c>
      <c r="V104" s="7" t="b">
        <v>0</v>
      </c>
      <c r="Z104" s="1">
        <v>255042.0</v>
      </c>
      <c r="AA104" s="1">
        <v>7003.0</v>
      </c>
      <c r="AB104" s="1">
        <v>7403.0</v>
      </c>
      <c r="AC104" s="8">
        <v>0.0</v>
      </c>
    </row>
    <row r="105">
      <c r="A105" s="1" t="s">
        <v>86</v>
      </c>
      <c r="B105" s="1" t="s">
        <v>27</v>
      </c>
      <c r="C105" s="5">
        <f>ROUND( VLOOKUP(Z105, NPC_Raw_Data!A:D, 4)*VLOOKUP(AA105, NPC_Scaling_Values!A:C, 3)*VLOOKUP(AB105, NPC_Scaling_Values!A:C, 3) * 1.07 ,0)</f>
        <v>273</v>
      </c>
      <c r="D105" s="5">
        <f>ROUND( VLOOKUP(Z105, NPC_Raw_Data!A:E, 5) * VLOOKUP(AA105, NPC_Scaling_Values!A:D, 4) * VLOOKUP(AB105,NPC_Scaling_Values!A:D, 4) * 1.07 ,0)</f>
        <v>535</v>
      </c>
      <c r="E105" s="5">
        <f>ROUND( VLOOKUP(Z105, NPC_Raw_Data!A:L, 6) * VLOOKUP(AA105, NPC_Scaling_Values!A:N, 5)* VLOOKUP(AB105, NPC_Scaling_Values!A:N, 5) * 1.07 ,0)</f>
        <v>221</v>
      </c>
      <c r="F105" s="5">
        <f>ROUND( VLOOKUP(Z105, NPC_Raw_Data!A:L, 7) * VLOOKUP(AA105, NPC_Scaling_Values!A:N, 6) * VLOOKUP(AB105,NPC_Scaling_Values!A:N, 6) * 1.07 ,0)</f>
        <v>165</v>
      </c>
      <c r="G105" s="5">
        <f>ROUND( VLOOKUP(Z105, NPC_Raw_Data!A:L, 8) * VLOOKUP(AA105, NPC_Scaling_Values!A:N, 7) * VLOOKUP(AB105, NPC_Scaling_Values!A:N, 7) * 1.07 ,0)</f>
        <v>155</v>
      </c>
      <c r="H105" s="5">
        <f>ROUND( VLOOKUP(Z105, NPC_Raw_Data!A:L, 9) * VLOOKUP(AA105, NPC_Scaling_Values!A:N, 8)* VLOOKUP(AB105, NPC_Scaling_Values!A:N, 8) * 1.07 ,0)</f>
        <v>155</v>
      </c>
      <c r="I105" s="5">
        <v>0.0</v>
      </c>
      <c r="J105" s="5">
        <v>0.0</v>
      </c>
      <c r="K105" s="5">
        <v>0.0</v>
      </c>
      <c r="L105" s="5">
        <f>ROUND( VLOOKUP(Z105, NPC_Raw_Data!A:O, 13),0)</f>
        <v>76</v>
      </c>
      <c r="M105" s="5">
        <f>ROUND( VLOOKUP(Z105, NPC_Raw_Data!A:O, 14),0)</f>
        <v>76</v>
      </c>
      <c r="N105" s="5">
        <f>ROUND( VLOOKUP(Z105, NPC_Raw_Data!A:O, 15),0)</f>
        <v>76</v>
      </c>
      <c r="O105" s="5">
        <f>ROUND( VLOOKUP(Z105, NPC_Raw_Data!A:Q, 16) * VLOOKUP(AA105, NPC_Scaling_Values!A:N, 14)* VLOOKUP(AB105, NPC_Scaling_Values!A:N, 14) * 1.07 ,0)</f>
        <v>108</v>
      </c>
      <c r="P105" s="2">
        <f>ROUND( VLOOKUP(Z105, NPC_Raw_Data!A:Q, 17) * VLOOKUP(AA105, NPC_Scaling_Values!A:N, 14) * VLOOKUP(AB105, NPC_Scaling_Values!A:N, 14)* 1.07 ,0)</f>
        <v>86</v>
      </c>
      <c r="Q105">
        <f> VLOOKUP(AA105, NPC_Scaling_Values!A:N, 9) * VLOOKUP(AB105, NPC_Scaling_Values!A:N, 9) * 1.07</f>
        <v>2.982625</v>
      </c>
      <c r="R105" s="1">
        <v>1.3</v>
      </c>
      <c r="S105" s="1">
        <v>10.0</v>
      </c>
      <c r="T105" s="7" t="b">
        <v>0</v>
      </c>
      <c r="U105" s="7" t="b">
        <v>0</v>
      </c>
      <c r="V105" s="7" t="b">
        <v>0</v>
      </c>
      <c r="Z105" s="1">
        <v>255043.0</v>
      </c>
      <c r="AA105" s="1">
        <v>7003.0</v>
      </c>
      <c r="AB105" s="1">
        <v>7403.0</v>
      </c>
      <c r="AC105" s="10">
        <v>7100.0</v>
      </c>
    </row>
    <row r="106">
      <c r="A106" s="1" t="s">
        <v>87</v>
      </c>
      <c r="B106" s="1" t="s">
        <v>27</v>
      </c>
      <c r="C106" s="5">
        <f>ROUND( VLOOKUP(Z106, NPC_Raw_Data!A:D, 4)*VLOOKUP(AA106, NPC_Scaling_Values!A:C, 3)*VLOOKUP(AB106, NPC_Scaling_Values!A:C, 3) * 1.07 ,0)</f>
        <v>273</v>
      </c>
      <c r="D106" s="5">
        <f>ROUND( VLOOKUP(Z106, NPC_Raw_Data!A:E, 5) * VLOOKUP(AA106, NPC_Scaling_Values!A:D, 4) * VLOOKUP(AB106,NPC_Scaling_Values!A:D, 4) * 1.07 ,0)</f>
        <v>428</v>
      </c>
      <c r="E106" s="5">
        <f>ROUND( VLOOKUP(Z106, NPC_Raw_Data!A:L, 6) * VLOOKUP(AA106, NPC_Scaling_Values!A:N, 5)* VLOOKUP(AB106, NPC_Scaling_Values!A:N, 5) * 1.07 ,0)</f>
        <v>221</v>
      </c>
      <c r="F106" s="5">
        <f>ROUND( VLOOKUP(Z106, NPC_Raw_Data!A:L, 7) * VLOOKUP(AA106, NPC_Scaling_Values!A:N, 6) * VLOOKUP(AB106,NPC_Scaling_Values!A:N, 6) * 1.07 ,0)</f>
        <v>165</v>
      </c>
      <c r="G106" s="5">
        <f>ROUND( VLOOKUP(Z106, NPC_Raw_Data!A:L, 8) * VLOOKUP(AA106, NPC_Scaling_Values!A:N, 7) * VLOOKUP(AB106, NPC_Scaling_Values!A:N, 7) * 1.07 ,0)</f>
        <v>155</v>
      </c>
      <c r="H106" s="5">
        <f>ROUND( VLOOKUP(Z106, NPC_Raw_Data!A:L, 9) * VLOOKUP(AA106, NPC_Scaling_Values!A:N, 8)* VLOOKUP(AB106, NPC_Scaling_Values!A:N, 8) * 1.07 ,0)</f>
        <v>155</v>
      </c>
      <c r="I106" s="5">
        <v>0.0</v>
      </c>
      <c r="J106" s="5">
        <v>0.0</v>
      </c>
      <c r="K106" s="5">
        <v>0.0</v>
      </c>
      <c r="L106" s="5">
        <f>ROUND( VLOOKUP(Z106, NPC_Raw_Data!A:O, 13),0)</f>
        <v>76</v>
      </c>
      <c r="M106" s="5">
        <f>ROUND( VLOOKUP(Z106, NPC_Raw_Data!A:O, 14),0)</f>
        <v>76</v>
      </c>
      <c r="N106" s="5">
        <f>ROUND( VLOOKUP(Z106, NPC_Raw_Data!A:O, 15),0)</f>
        <v>76</v>
      </c>
      <c r="O106" s="5">
        <f>ROUND( VLOOKUP(Z106, NPC_Raw_Data!A:Q, 16) * VLOOKUP(AA106, NPC_Scaling_Values!A:N, 14)* VLOOKUP(AB106, NPC_Scaling_Values!A:N, 14) * 1.07 ,0)</f>
        <v>108</v>
      </c>
      <c r="P106" s="2">
        <f>ROUND( VLOOKUP(Z106, NPC_Raw_Data!A:Q, 17) * VLOOKUP(AA106, NPC_Scaling_Values!A:N, 14) * VLOOKUP(AB106, NPC_Scaling_Values!A:N, 14)* 1.07 ,0)</f>
        <v>86</v>
      </c>
      <c r="Q106">
        <f> VLOOKUP(AA106, NPC_Scaling_Values!A:N, 9) * VLOOKUP(AB106, NPC_Scaling_Values!A:N, 9) * 1.07</f>
        <v>2.982625</v>
      </c>
      <c r="R106" s="1">
        <v>1.3</v>
      </c>
      <c r="S106" s="1">
        <v>10.0</v>
      </c>
      <c r="T106" s="7" t="b">
        <v>0</v>
      </c>
      <c r="U106" s="7" t="b">
        <v>0</v>
      </c>
      <c r="V106" s="7" t="b">
        <v>0</v>
      </c>
      <c r="Z106" s="1">
        <v>255044.0</v>
      </c>
      <c r="AA106" s="1">
        <v>7003.0</v>
      </c>
      <c r="AB106" s="1">
        <v>7403.0</v>
      </c>
      <c r="AC106" s="10">
        <v>7100.0</v>
      </c>
    </row>
    <row r="107">
      <c r="A107" s="1" t="s">
        <v>115</v>
      </c>
      <c r="B107" s="1" t="s">
        <v>27</v>
      </c>
      <c r="C107" s="5">
        <f>ROUND( VLOOKUP(Z107, NPC_Raw_Data!A:D, 4)*VLOOKUP(AA107, NPC_Scaling_Values!A:C, 3)*VLOOKUP(AB107, NPC_Scaling_Values!A:C, 3) * 1.07 ,0)</f>
        <v>347</v>
      </c>
      <c r="D107" s="5">
        <f>ROUND( VLOOKUP(Z107, NPC_Raw_Data!A:E, 5) * VLOOKUP(AA107, NPC_Scaling_Values!A:D, 4) * VLOOKUP(AB107,NPC_Scaling_Values!A:D, 4) * 1.07 ,0)</f>
        <v>856</v>
      </c>
      <c r="E107" s="5">
        <f>ROUND( VLOOKUP(Z107, NPC_Raw_Data!A:L, 6) * VLOOKUP(AA107, NPC_Scaling_Values!A:N, 5)* VLOOKUP(AB107, NPC_Scaling_Values!A:N, 5) * 1.07 ,0)</f>
        <v>253</v>
      </c>
      <c r="F107" s="5">
        <f>ROUND( VLOOKUP(Z107, NPC_Raw_Data!A:L, 7) * VLOOKUP(AA107, NPC_Scaling_Values!A:N, 6) * VLOOKUP(AB107,NPC_Scaling_Values!A:N, 6) * 1.07 ,0)</f>
        <v>185</v>
      </c>
      <c r="G107" s="5">
        <f>ROUND( VLOOKUP(Z107, NPC_Raw_Data!A:L, 8) * VLOOKUP(AA107, NPC_Scaling_Values!A:N, 7) * VLOOKUP(AB107, NPC_Scaling_Values!A:N, 7) * 1.07 ,0)</f>
        <v>191</v>
      </c>
      <c r="H107" s="5">
        <f>ROUND( VLOOKUP(Z107, NPC_Raw_Data!A:L, 9) * VLOOKUP(AA107, NPC_Scaling_Values!A:N, 8)* VLOOKUP(AB107, NPC_Scaling_Values!A:N, 8) * 1.07 ,0)</f>
        <v>165</v>
      </c>
      <c r="I107" s="5">
        <v>0.0</v>
      </c>
      <c r="J107" s="5">
        <v>0.0</v>
      </c>
      <c r="K107" s="5">
        <v>0.0</v>
      </c>
      <c r="L107" s="5">
        <f>ROUND( VLOOKUP(Z107, NPC_Raw_Data!A:O, 13),0)</f>
        <v>78</v>
      </c>
      <c r="M107" s="5">
        <f>ROUND( VLOOKUP(Z107, NPC_Raw_Data!A:O, 14),0)</f>
        <v>78</v>
      </c>
      <c r="N107" s="5">
        <f>ROUND( VLOOKUP(Z107, NPC_Raw_Data!A:O, 15),0)</f>
        <v>104</v>
      </c>
      <c r="O107" s="5">
        <f>ROUND( VLOOKUP(Z107, NPC_Raw_Data!A:Q, 16) * VLOOKUP(AA107, NPC_Scaling_Values!A:N, 14)* VLOOKUP(AB107, NPC_Scaling_Values!A:N, 14) * 1.07 ,0)</f>
        <v>259</v>
      </c>
      <c r="P107" s="2">
        <f>ROUND( VLOOKUP(Z107, NPC_Raw_Data!A:Q, 17) * VLOOKUP(AA107, NPC_Scaling_Values!A:N, 14) * VLOOKUP(AB107, NPC_Scaling_Values!A:N, 14)* 1.07 ,0)</f>
        <v>86</v>
      </c>
      <c r="Q107">
        <f> VLOOKUP(AA107, NPC_Scaling_Values!A:N, 9) * VLOOKUP(AB107, NPC_Scaling_Values!A:N, 9) * 1.07</f>
        <v>2.982625</v>
      </c>
      <c r="R107" s="1">
        <v>1.3</v>
      </c>
      <c r="S107" s="1">
        <v>10.0</v>
      </c>
      <c r="T107" s="7" t="b">
        <v>0</v>
      </c>
      <c r="U107" s="7" t="b">
        <v>0</v>
      </c>
      <c r="V107" s="7" t="b">
        <v>0</v>
      </c>
      <c r="Z107" s="1">
        <v>256000.0</v>
      </c>
      <c r="AA107" s="1">
        <v>7003.0</v>
      </c>
      <c r="AB107" s="1">
        <v>7403.0</v>
      </c>
      <c r="AC107" s="8">
        <v>0.0</v>
      </c>
    </row>
    <row r="108">
      <c r="A108" s="1" t="s">
        <v>99</v>
      </c>
      <c r="B108" s="1" t="s">
        <v>27</v>
      </c>
      <c r="C108" s="5">
        <f>ROUND( VLOOKUP(Z108, NPC_Raw_Data!A:D, 4)*VLOOKUP(AA108, NPC_Scaling_Values!A:C, 3)*VLOOKUP(AB108, NPC_Scaling_Values!A:C, 3) * 1.07 ,0)</f>
        <v>215</v>
      </c>
      <c r="D108" s="5">
        <f>ROUND( VLOOKUP(Z108, NPC_Raw_Data!A:E, 5) * VLOOKUP(AA108, NPC_Scaling_Values!A:D, 4) * VLOOKUP(AB108,NPC_Scaling_Values!A:D, 4) * 1.07 ,0)</f>
        <v>856</v>
      </c>
      <c r="E108" s="5">
        <f>ROUND( VLOOKUP(Z108, NPC_Raw_Data!A:L, 6) * VLOOKUP(AA108, NPC_Scaling_Values!A:N, 5)* VLOOKUP(AB108, NPC_Scaling_Values!A:N, 5) * 1.07 ,0)</f>
        <v>232</v>
      </c>
      <c r="F108" s="5">
        <f>ROUND( VLOOKUP(Z108, NPC_Raw_Data!A:L, 7) * VLOOKUP(AA108, NPC_Scaling_Values!A:N, 6) * VLOOKUP(AB108,NPC_Scaling_Values!A:N, 6) * 1.07 ,0)</f>
        <v>170</v>
      </c>
      <c r="G108" s="5">
        <f>ROUND( VLOOKUP(Z108, NPC_Raw_Data!A:L, 8) * VLOOKUP(AA108, NPC_Scaling_Values!A:N, 7) * VLOOKUP(AB108, NPC_Scaling_Values!A:N, 7) * 1.07 ,0)</f>
        <v>174</v>
      </c>
      <c r="H108" s="5">
        <f>ROUND( VLOOKUP(Z108, NPC_Raw_Data!A:L, 9) * VLOOKUP(AA108, NPC_Scaling_Values!A:N, 8)* VLOOKUP(AB108, NPC_Scaling_Values!A:N, 8) * 1.07 ,0)</f>
        <v>150</v>
      </c>
      <c r="I108" s="5">
        <v>0.0</v>
      </c>
      <c r="J108" s="5">
        <v>0.0</v>
      </c>
      <c r="K108" s="5">
        <v>0.0</v>
      </c>
      <c r="L108" s="5">
        <f>ROUND( VLOOKUP(Z108, NPC_Raw_Data!A:O, 13),0)</f>
        <v>78</v>
      </c>
      <c r="M108" s="5">
        <f>ROUND( VLOOKUP(Z108, NPC_Raw_Data!A:O, 14),0)</f>
        <v>78</v>
      </c>
      <c r="N108" s="5">
        <f>ROUND( VLOOKUP(Z108, NPC_Raw_Data!A:O, 15),0)</f>
        <v>104</v>
      </c>
      <c r="O108" s="5">
        <f>ROUND( VLOOKUP(Z108, NPC_Raw_Data!A:Q, 16) * VLOOKUP(AA108, NPC_Scaling_Values!A:N, 14)* VLOOKUP(AB108, NPC_Scaling_Values!A:N, 14) * 1.07 ,0)</f>
        <v>259</v>
      </c>
      <c r="P108" s="2">
        <f>ROUND( VLOOKUP(Z108, NPC_Raw_Data!A:Q, 17) * VLOOKUP(AA108, NPC_Scaling_Values!A:N, 14) * VLOOKUP(AB108, NPC_Scaling_Values!A:N, 14)* 1.07 ,0)</f>
        <v>86</v>
      </c>
      <c r="Q108">
        <f> VLOOKUP(AA108, NPC_Scaling_Values!A:N, 9) * VLOOKUP(AB108, NPC_Scaling_Values!A:N, 9) * 1.07</f>
        <v>2.982625</v>
      </c>
      <c r="R108" s="1">
        <v>1.3</v>
      </c>
      <c r="S108" s="1">
        <v>10.0</v>
      </c>
      <c r="T108" s="7" t="b">
        <v>0</v>
      </c>
      <c r="U108" s="7" t="b">
        <v>0</v>
      </c>
      <c r="V108" s="7" t="b">
        <v>0</v>
      </c>
      <c r="Z108" s="1">
        <v>256001.0</v>
      </c>
      <c r="AA108" s="1">
        <v>7003.0</v>
      </c>
      <c r="AB108" s="1">
        <v>7403.0</v>
      </c>
      <c r="AC108" s="8">
        <v>0.0</v>
      </c>
    </row>
    <row r="109">
      <c r="A109" s="1" t="s">
        <v>152</v>
      </c>
      <c r="B109" s="1" t="s">
        <v>27</v>
      </c>
      <c r="C109" s="5">
        <f>ROUND( VLOOKUP(Z109, NPC_Raw_Data!A:D, 4)*VLOOKUP(AA109, NPC_Scaling_Values!A:C, 3)*VLOOKUP(AB109, NPC_Scaling_Values!A:C, 3) * 1.07 ,0)</f>
        <v>395</v>
      </c>
      <c r="D109" s="5">
        <f>ROUND( VLOOKUP(Z109, NPC_Raw_Data!A:E, 5) * VLOOKUP(AA109, NPC_Scaling_Values!A:D, 4) * VLOOKUP(AB109,NPC_Scaling_Values!A:D, 4) * 1.07 ,0)</f>
        <v>1070</v>
      </c>
      <c r="E109" s="5">
        <f>ROUND( VLOOKUP(Z109, NPC_Raw_Data!A:L, 6) * VLOOKUP(AA109, NPC_Scaling_Values!A:N, 5)* VLOOKUP(AB109, NPC_Scaling_Values!A:N, 5) * 1.07 ,0)</f>
        <v>325</v>
      </c>
      <c r="F109" s="5">
        <f>ROUND( VLOOKUP(Z109, NPC_Raw_Data!A:L, 7) * VLOOKUP(AA109, NPC_Scaling_Values!A:N, 6) * VLOOKUP(AB109,NPC_Scaling_Values!A:N, 6) * 1.07 ,0)</f>
        <v>237</v>
      </c>
      <c r="G109" s="5">
        <f>ROUND( VLOOKUP(Z109, NPC_Raw_Data!A:L, 8) * VLOOKUP(AA109, NPC_Scaling_Values!A:N, 7) * VLOOKUP(AB109, NPC_Scaling_Values!A:N, 7) * 1.07 ,0)</f>
        <v>245</v>
      </c>
      <c r="H109" s="5">
        <f>ROUND( VLOOKUP(Z109, NPC_Raw_Data!A:L, 9) * VLOOKUP(AA109, NPC_Scaling_Values!A:N, 8)* VLOOKUP(AB109, NPC_Scaling_Values!A:N, 8) * 1.07 ,0)</f>
        <v>212</v>
      </c>
      <c r="I109" s="5">
        <v>0.0</v>
      </c>
      <c r="J109" s="5">
        <v>0.0</v>
      </c>
      <c r="K109" s="5">
        <v>0.0</v>
      </c>
      <c r="L109" s="5">
        <f>ROUND( VLOOKUP(Z109, NPC_Raw_Data!A:O, 13),0)</f>
        <v>78</v>
      </c>
      <c r="M109" s="5">
        <f>ROUND( VLOOKUP(Z109, NPC_Raw_Data!A:O, 14),0)</f>
        <v>78</v>
      </c>
      <c r="N109" s="5">
        <f>ROUND( VLOOKUP(Z109, NPC_Raw_Data!A:O, 15),0)</f>
        <v>104</v>
      </c>
      <c r="O109" s="5">
        <f>ROUND( VLOOKUP(Z109, NPC_Raw_Data!A:Q, 16) * VLOOKUP(AA109, NPC_Scaling_Values!A:N, 14)* VLOOKUP(AB109, NPC_Scaling_Values!A:N, 14) * 1.07 ,0)</f>
        <v>264</v>
      </c>
      <c r="P109" s="2">
        <f>ROUND( VLOOKUP(Z109, NPC_Raw_Data!A:Q, 17) * VLOOKUP(AA109, NPC_Scaling_Values!A:N, 14) * VLOOKUP(AB109, NPC_Scaling_Values!A:N, 14)* 1.07 ,0)</f>
        <v>88</v>
      </c>
      <c r="Q109">
        <f> VLOOKUP(AA109, NPC_Scaling_Values!A:N, 9) * VLOOKUP(AB109, NPC_Scaling_Values!A:N, 9) * 1.07</f>
        <v>3.1926125</v>
      </c>
      <c r="R109" s="1">
        <v>1.3</v>
      </c>
      <c r="S109" s="1">
        <v>10.0</v>
      </c>
      <c r="T109" s="7" t="b">
        <v>0</v>
      </c>
      <c r="U109" s="7" t="b">
        <v>0</v>
      </c>
      <c r="V109" s="7" t="b">
        <v>0</v>
      </c>
      <c r="Z109" s="1">
        <v>256002.0</v>
      </c>
      <c r="AA109" s="1">
        <v>7004.0</v>
      </c>
      <c r="AB109" s="1">
        <v>7404.0</v>
      </c>
      <c r="AC109" s="8">
        <v>0.0</v>
      </c>
    </row>
    <row r="110">
      <c r="A110" s="1" t="s">
        <v>116</v>
      </c>
      <c r="B110" s="1" t="s">
        <v>27</v>
      </c>
      <c r="C110" s="5">
        <f>ROUND( VLOOKUP(Z110, NPC_Raw_Data!A:D, 4)*VLOOKUP(AA110, NPC_Scaling_Values!A:C, 3)*VLOOKUP(AB110, NPC_Scaling_Values!A:C, 3) * 1.07 ,0)</f>
        <v>347</v>
      </c>
      <c r="D110" s="5">
        <f>ROUND( VLOOKUP(Z110, NPC_Raw_Data!A:E, 5) * VLOOKUP(AA110, NPC_Scaling_Values!A:D, 4) * VLOOKUP(AB110,NPC_Scaling_Values!A:D, 4) * 1.07 ,0)</f>
        <v>856</v>
      </c>
      <c r="E110" s="5">
        <f>ROUND( VLOOKUP(Z110, NPC_Raw_Data!A:L, 6) * VLOOKUP(AA110, NPC_Scaling_Values!A:N, 5)* VLOOKUP(AB110, NPC_Scaling_Values!A:N, 5) * 1.07 ,0)</f>
        <v>253</v>
      </c>
      <c r="F110" s="5">
        <f>ROUND( VLOOKUP(Z110, NPC_Raw_Data!A:L, 7) * VLOOKUP(AA110, NPC_Scaling_Values!A:N, 6) * VLOOKUP(AB110,NPC_Scaling_Values!A:N, 6) * 1.07 ,0)</f>
        <v>185</v>
      </c>
      <c r="G110" s="5">
        <f>ROUND( VLOOKUP(Z110, NPC_Raw_Data!A:L, 8) * VLOOKUP(AA110, NPC_Scaling_Values!A:N, 7) * VLOOKUP(AB110, NPC_Scaling_Values!A:N, 7) * 1.07 ,0)</f>
        <v>191</v>
      </c>
      <c r="H110" s="5">
        <f>ROUND( VLOOKUP(Z110, NPC_Raw_Data!A:L, 9) * VLOOKUP(AA110, NPC_Scaling_Values!A:N, 8)* VLOOKUP(AB110, NPC_Scaling_Values!A:N, 8) * 1.07 ,0)</f>
        <v>165</v>
      </c>
      <c r="I110" s="5">
        <v>0.0</v>
      </c>
      <c r="J110" s="5">
        <v>0.0</v>
      </c>
      <c r="K110" s="5">
        <v>0.0</v>
      </c>
      <c r="L110" s="5">
        <f>ROUND( VLOOKUP(Z110, NPC_Raw_Data!A:O, 13),0)</f>
        <v>78</v>
      </c>
      <c r="M110" s="5">
        <f>ROUND( VLOOKUP(Z110, NPC_Raw_Data!A:O, 14),0)</f>
        <v>78</v>
      </c>
      <c r="N110" s="5">
        <f>ROUND( VLOOKUP(Z110, NPC_Raw_Data!A:O, 15),0)</f>
        <v>104</v>
      </c>
      <c r="O110" s="5">
        <f>ROUND( VLOOKUP(Z110, NPC_Raw_Data!A:Q, 16) * VLOOKUP(AA110, NPC_Scaling_Values!A:N, 14)* VLOOKUP(AB110, NPC_Scaling_Values!A:N, 14) * 1.07 ,0)</f>
        <v>259</v>
      </c>
      <c r="P110" s="2">
        <f>ROUND( VLOOKUP(Z110, NPC_Raw_Data!A:Q, 17) * VLOOKUP(AA110, NPC_Scaling_Values!A:N, 14) * VLOOKUP(AB110, NPC_Scaling_Values!A:N, 14)* 1.07 ,0)</f>
        <v>86</v>
      </c>
      <c r="Q110">
        <f> VLOOKUP(AA110, NPC_Scaling_Values!A:N, 9) * VLOOKUP(AB110, NPC_Scaling_Values!A:N, 9) * 1.07</f>
        <v>2.982625</v>
      </c>
      <c r="R110" s="1">
        <v>1.3</v>
      </c>
      <c r="S110" s="1">
        <v>20.0</v>
      </c>
      <c r="T110" s="7" t="b">
        <v>0</v>
      </c>
      <c r="U110" s="7" t="b">
        <v>0</v>
      </c>
      <c r="V110" s="7" t="b">
        <v>0</v>
      </c>
      <c r="Z110" s="1">
        <v>256003.0</v>
      </c>
      <c r="AA110" s="1">
        <v>7003.0</v>
      </c>
      <c r="AB110" s="1">
        <v>7403.0</v>
      </c>
      <c r="AC110" s="10">
        <v>7100.0</v>
      </c>
    </row>
    <row r="111">
      <c r="A111" s="1" t="s">
        <v>117</v>
      </c>
      <c r="B111" s="1" t="s">
        <v>27</v>
      </c>
      <c r="C111" s="5">
        <f>ROUND( VLOOKUP(Z111, NPC_Raw_Data!A:D, 4)*VLOOKUP(AA111, NPC_Scaling_Values!A:C, 3)*VLOOKUP(AB111, NPC_Scaling_Values!A:C, 3) * 1.07 ,0)</f>
        <v>347</v>
      </c>
      <c r="D111" s="5">
        <f>ROUND( VLOOKUP(Z111, NPC_Raw_Data!A:E, 5) * VLOOKUP(AA111, NPC_Scaling_Values!A:D, 4) * VLOOKUP(AB111,NPC_Scaling_Values!A:D, 4) * 1.07 ,0)</f>
        <v>1070</v>
      </c>
      <c r="E111" s="5">
        <f>ROUND( VLOOKUP(Z111, NPC_Raw_Data!A:L, 6) * VLOOKUP(AA111, NPC_Scaling_Values!A:N, 5)* VLOOKUP(AB111, NPC_Scaling_Values!A:N, 5) * 1.07 ,0)</f>
        <v>253</v>
      </c>
      <c r="F111" s="5">
        <f>ROUND( VLOOKUP(Z111, NPC_Raw_Data!A:L, 7) * VLOOKUP(AA111, NPC_Scaling_Values!A:N, 6) * VLOOKUP(AB111,NPC_Scaling_Values!A:N, 6) * 1.07 ,0)</f>
        <v>185</v>
      </c>
      <c r="G111" s="5">
        <f>ROUND( VLOOKUP(Z111, NPC_Raw_Data!A:L, 8) * VLOOKUP(AA111, NPC_Scaling_Values!A:N, 7) * VLOOKUP(AB111, NPC_Scaling_Values!A:N, 7) * 1.07 ,0)</f>
        <v>191</v>
      </c>
      <c r="H111" s="5">
        <f>ROUND( VLOOKUP(Z111, NPC_Raw_Data!A:L, 9) * VLOOKUP(AA111, NPC_Scaling_Values!A:N, 8)* VLOOKUP(AB111, NPC_Scaling_Values!A:N, 8) * 1.07 ,0)</f>
        <v>165</v>
      </c>
      <c r="I111" s="5">
        <v>0.0</v>
      </c>
      <c r="J111" s="5">
        <v>0.0</v>
      </c>
      <c r="K111" s="5">
        <v>0.0</v>
      </c>
      <c r="L111" s="5">
        <f>ROUND( VLOOKUP(Z111, NPC_Raw_Data!A:O, 13),0)</f>
        <v>78</v>
      </c>
      <c r="M111" s="5">
        <f>ROUND( VLOOKUP(Z111, NPC_Raw_Data!A:O, 14),0)</f>
        <v>78</v>
      </c>
      <c r="N111" s="5">
        <f>ROUND( VLOOKUP(Z111, NPC_Raw_Data!A:O, 15),0)</f>
        <v>104</v>
      </c>
      <c r="O111" s="5">
        <f>ROUND( VLOOKUP(Z111, NPC_Raw_Data!A:Q, 16) * VLOOKUP(AA111, NPC_Scaling_Values!A:N, 14)* VLOOKUP(AB111, NPC_Scaling_Values!A:N, 14) * 1.07 ,0)</f>
        <v>259</v>
      </c>
      <c r="P111" s="2">
        <f>ROUND( VLOOKUP(Z111, NPC_Raw_Data!A:Q, 17) * VLOOKUP(AA111, NPC_Scaling_Values!A:N, 14) * VLOOKUP(AB111, NPC_Scaling_Values!A:N, 14)* 1.07 ,0)</f>
        <v>86</v>
      </c>
      <c r="Q111">
        <f> VLOOKUP(AA111, NPC_Scaling_Values!A:N, 9) * VLOOKUP(AB111, NPC_Scaling_Values!A:N, 9) * 1.07</f>
        <v>2.982625</v>
      </c>
      <c r="R111" s="1">
        <v>1.3</v>
      </c>
      <c r="S111" s="1">
        <v>20.0</v>
      </c>
      <c r="T111" s="7" t="b">
        <v>0</v>
      </c>
      <c r="U111" s="7" t="b">
        <v>0</v>
      </c>
      <c r="V111" s="7" t="b">
        <v>0</v>
      </c>
      <c r="Z111" s="1">
        <v>256004.0</v>
      </c>
      <c r="AA111" s="1">
        <v>7003.0</v>
      </c>
      <c r="AB111" s="1">
        <v>7403.0</v>
      </c>
      <c r="AC111" s="10">
        <v>7100.0</v>
      </c>
    </row>
    <row r="112">
      <c r="A112" s="1" t="s">
        <v>115</v>
      </c>
      <c r="B112" s="1" t="s">
        <v>166</v>
      </c>
      <c r="C112" s="5">
        <f>ROUND( VLOOKUP(Z112, NPC_Raw_Data!A:D, 4)*VLOOKUP(AA112, NPC_Scaling_Values!A:C, 3)*VLOOKUP(AB112, NPC_Scaling_Values!A:C, 3) * 1.07 ,0)</f>
        <v>744</v>
      </c>
      <c r="D112" s="5">
        <f>ROUND( VLOOKUP(Z112, NPC_Raw_Data!A:E, 5) * VLOOKUP(AA112, NPC_Scaling_Values!A:D, 4) * VLOOKUP(AB112,NPC_Scaling_Values!A:D, 4) * 1.07 ,0)</f>
        <v>1605</v>
      </c>
      <c r="E112" s="5">
        <f>ROUND( VLOOKUP(Z112, NPC_Raw_Data!A:L, 6) * VLOOKUP(AA112, NPC_Scaling_Values!A:N, 5)* VLOOKUP(AB112, NPC_Scaling_Values!A:N, 5) * 1.07 ,0)</f>
        <v>338</v>
      </c>
      <c r="F112" s="5">
        <f>ROUND( VLOOKUP(Z112, NPC_Raw_Data!A:L, 7) * VLOOKUP(AA112, NPC_Scaling_Values!A:N, 6) * VLOOKUP(AB112,NPC_Scaling_Values!A:N, 6) * 1.07 ,0)</f>
        <v>247</v>
      </c>
      <c r="G112" s="5">
        <f>ROUND( VLOOKUP(Z112, NPC_Raw_Data!A:L, 8) * VLOOKUP(AA112, NPC_Scaling_Values!A:N, 7) * VLOOKUP(AB112, NPC_Scaling_Values!A:N, 7) * 1.07 ,0)</f>
        <v>255</v>
      </c>
      <c r="H112" s="5">
        <f>ROUND( VLOOKUP(Z112, NPC_Raw_Data!A:L, 9) * VLOOKUP(AA112, NPC_Scaling_Values!A:N, 8)* VLOOKUP(AB112, NPC_Scaling_Values!A:N, 8) * 1.07 ,0)</f>
        <v>221</v>
      </c>
      <c r="I112" s="5">
        <v>0.0</v>
      </c>
      <c r="J112" s="5">
        <v>0.0</v>
      </c>
      <c r="K112" s="5">
        <v>0.0</v>
      </c>
      <c r="L112" s="5">
        <f>ROUND( VLOOKUP(Z112, NPC_Raw_Data!A:O, 13),0)</f>
        <v>78</v>
      </c>
      <c r="M112" s="5">
        <f>ROUND( VLOOKUP(Z112, NPC_Raw_Data!A:O, 14),0)</f>
        <v>78</v>
      </c>
      <c r="N112" s="5">
        <f>ROUND( VLOOKUP(Z112, NPC_Raw_Data!A:O, 15),0)</f>
        <v>104</v>
      </c>
      <c r="O112" s="5">
        <f>ROUND( VLOOKUP(Z112, NPC_Raw_Data!A:Q, 16) * VLOOKUP(AA112, NPC_Scaling_Values!A:N, 14)* VLOOKUP(AB112, NPC_Scaling_Values!A:N, 14) * 1.07 ,0)</f>
        <v>261</v>
      </c>
      <c r="P112" s="2">
        <f>ROUND( VLOOKUP(Z112, NPC_Raw_Data!A:Q, 17) * VLOOKUP(AA112, NPC_Scaling_Values!A:N, 14) * VLOOKUP(AB112, NPC_Scaling_Values!A:N, 14)* 1.07 ,0)</f>
        <v>87</v>
      </c>
      <c r="Q112">
        <f> VLOOKUP(AA112, NPC_Scaling_Values!A:N, 9) * VLOOKUP(AB112, NPC_Scaling_Values!A:N, 9) * 1.07</f>
        <v>3.29346</v>
      </c>
      <c r="R112" s="1">
        <v>1.3</v>
      </c>
      <c r="S112" s="1">
        <v>10.0</v>
      </c>
      <c r="T112" s="7" t="b">
        <v>0</v>
      </c>
      <c r="U112" s="7" t="b">
        <v>0</v>
      </c>
      <c r="V112" s="7" t="b">
        <v>0</v>
      </c>
      <c r="Z112" s="1">
        <v>256010.0</v>
      </c>
      <c r="AA112" s="1">
        <v>7009.0</v>
      </c>
      <c r="AB112" s="1">
        <v>7409.0</v>
      </c>
      <c r="AC112" s="8">
        <v>0.0</v>
      </c>
    </row>
    <row r="113">
      <c r="A113" s="1" t="s">
        <v>99</v>
      </c>
      <c r="B113" s="1" t="s">
        <v>166</v>
      </c>
      <c r="C113" s="5">
        <f>ROUND( VLOOKUP(Z113, NPC_Raw_Data!A:D, 4)*VLOOKUP(AA113, NPC_Scaling_Values!A:C, 3)*VLOOKUP(AB113, NPC_Scaling_Values!A:C, 3) * 1.07 ,0)</f>
        <v>262</v>
      </c>
      <c r="D113" s="5">
        <f>ROUND( VLOOKUP(Z113, NPC_Raw_Data!A:E, 5) * VLOOKUP(AA113, NPC_Scaling_Values!A:D, 4) * VLOOKUP(AB113,NPC_Scaling_Values!A:D, 4) * 1.07 ,0)</f>
        <v>1605</v>
      </c>
      <c r="E113" s="5">
        <f>ROUND( VLOOKUP(Z113, NPC_Raw_Data!A:L, 6) * VLOOKUP(AA113, NPC_Scaling_Values!A:N, 5)* VLOOKUP(AB113, NPC_Scaling_Values!A:N, 5) * 1.07 ,0)</f>
        <v>310</v>
      </c>
      <c r="F113" s="5">
        <f>ROUND( VLOOKUP(Z113, NPC_Raw_Data!A:L, 7) * VLOOKUP(AA113, NPC_Scaling_Values!A:N, 6) * VLOOKUP(AB113,NPC_Scaling_Values!A:N, 6) * 1.07 ,0)</f>
        <v>226</v>
      </c>
      <c r="G113" s="5">
        <f>ROUND( VLOOKUP(Z113, NPC_Raw_Data!A:L, 8) * VLOOKUP(AA113, NPC_Scaling_Values!A:N, 7) * VLOOKUP(AB113, NPC_Scaling_Values!A:N, 7) * 1.07 ,0)</f>
        <v>232</v>
      </c>
      <c r="H113" s="5">
        <f>ROUND( VLOOKUP(Z113, NPC_Raw_Data!A:L, 9) * VLOOKUP(AA113, NPC_Scaling_Values!A:N, 8)* VLOOKUP(AB113, NPC_Scaling_Values!A:N, 8) * 1.07 ,0)</f>
        <v>201</v>
      </c>
      <c r="I113" s="5">
        <v>0.0</v>
      </c>
      <c r="J113" s="5">
        <v>0.0</v>
      </c>
      <c r="K113" s="5">
        <v>0.0</v>
      </c>
      <c r="L113" s="5">
        <f>ROUND( VLOOKUP(Z113, NPC_Raw_Data!A:O, 13),0)</f>
        <v>78</v>
      </c>
      <c r="M113" s="5">
        <f>ROUND( VLOOKUP(Z113, NPC_Raw_Data!A:O, 14),0)</f>
        <v>78</v>
      </c>
      <c r="N113" s="5">
        <f>ROUND( VLOOKUP(Z113, NPC_Raw_Data!A:O, 15),0)</f>
        <v>104</v>
      </c>
      <c r="O113" s="5">
        <f>ROUND( VLOOKUP(Z113, NPC_Raw_Data!A:Q, 16) * VLOOKUP(AA113, NPC_Scaling_Values!A:N, 14)* VLOOKUP(AB113, NPC_Scaling_Values!A:N, 14) * 1.07 ,0)</f>
        <v>261</v>
      </c>
      <c r="P113" s="2">
        <f>ROUND( VLOOKUP(Z113, NPC_Raw_Data!A:Q, 17) * VLOOKUP(AA113, NPC_Scaling_Values!A:N, 14) * VLOOKUP(AB113, NPC_Scaling_Values!A:N, 14)* 1.07 ,0)</f>
        <v>87</v>
      </c>
      <c r="Q113">
        <f> VLOOKUP(AA113, NPC_Scaling_Values!A:N, 9) * VLOOKUP(AB113, NPC_Scaling_Values!A:N, 9) * 1.07</f>
        <v>3.29346</v>
      </c>
      <c r="R113" s="1">
        <v>1.3</v>
      </c>
      <c r="S113" s="1">
        <v>10.0</v>
      </c>
      <c r="T113" s="7" t="b">
        <v>0</v>
      </c>
      <c r="U113" s="7" t="b">
        <v>0</v>
      </c>
      <c r="V113" s="7" t="b">
        <v>0</v>
      </c>
      <c r="Z113" s="1">
        <v>256011.0</v>
      </c>
      <c r="AA113" s="1">
        <v>7009.0</v>
      </c>
      <c r="AB113" s="1">
        <v>7409.0</v>
      </c>
      <c r="AC113" s="8">
        <v>0.0</v>
      </c>
    </row>
    <row r="114">
      <c r="A114" s="1" t="s">
        <v>152</v>
      </c>
      <c r="B114" s="1" t="s">
        <v>166</v>
      </c>
      <c r="C114" s="5">
        <f>ROUND( VLOOKUP(Z114, NPC_Raw_Data!A:D, 4)*VLOOKUP(AA114, NPC_Scaling_Values!A:C, 3)*VLOOKUP(AB114, NPC_Scaling_Values!A:C, 3) * 1.07 ,0)</f>
        <v>744</v>
      </c>
      <c r="D114" s="5">
        <f>ROUND( VLOOKUP(Z114, NPC_Raw_Data!A:E, 5) * VLOOKUP(AA114, NPC_Scaling_Values!A:D, 4) * VLOOKUP(AB114,NPC_Scaling_Values!A:D, 4) * 1.07 ,0)</f>
        <v>1605</v>
      </c>
      <c r="E114" s="5">
        <f>ROUND( VLOOKUP(Z114, NPC_Raw_Data!A:L, 6) * VLOOKUP(AA114, NPC_Scaling_Values!A:N, 5)* VLOOKUP(AB114, NPC_Scaling_Values!A:N, 5) * 1.07 ,0)</f>
        <v>338</v>
      </c>
      <c r="F114" s="5">
        <f>ROUND( VLOOKUP(Z114, NPC_Raw_Data!A:L, 7) * VLOOKUP(AA114, NPC_Scaling_Values!A:N, 6) * VLOOKUP(AB114,NPC_Scaling_Values!A:N, 6) * 1.07 ,0)</f>
        <v>247</v>
      </c>
      <c r="G114" s="5">
        <f>ROUND( VLOOKUP(Z114, NPC_Raw_Data!A:L, 8) * VLOOKUP(AA114, NPC_Scaling_Values!A:N, 7) * VLOOKUP(AB114, NPC_Scaling_Values!A:N, 7) * 1.07 ,0)</f>
        <v>255</v>
      </c>
      <c r="H114" s="5">
        <f>ROUND( VLOOKUP(Z114, NPC_Raw_Data!A:L, 9) * VLOOKUP(AA114, NPC_Scaling_Values!A:N, 8)* VLOOKUP(AB114, NPC_Scaling_Values!A:N, 8) * 1.07 ,0)</f>
        <v>221</v>
      </c>
      <c r="I114" s="5">
        <v>0.0</v>
      </c>
      <c r="J114" s="5">
        <v>0.0</v>
      </c>
      <c r="K114" s="5">
        <v>0.0</v>
      </c>
      <c r="L114" s="5">
        <f>ROUND( VLOOKUP(Z114, NPC_Raw_Data!A:O, 13),0)</f>
        <v>78</v>
      </c>
      <c r="M114" s="5">
        <f>ROUND( VLOOKUP(Z114, NPC_Raw_Data!A:O, 14),0)</f>
        <v>78</v>
      </c>
      <c r="N114" s="5">
        <f>ROUND( VLOOKUP(Z114, NPC_Raw_Data!A:O, 15),0)</f>
        <v>104</v>
      </c>
      <c r="O114" s="5">
        <f>ROUND( VLOOKUP(Z114, NPC_Raw_Data!A:Q, 16) * VLOOKUP(AA114, NPC_Scaling_Values!A:N, 14)* VLOOKUP(AB114, NPC_Scaling_Values!A:N, 14) * 1.07 ,0)</f>
        <v>261</v>
      </c>
      <c r="P114" s="2">
        <f>ROUND( VLOOKUP(Z114, NPC_Raw_Data!A:Q, 17) * VLOOKUP(AA114, NPC_Scaling_Values!A:N, 14) * VLOOKUP(AB114, NPC_Scaling_Values!A:N, 14)* 1.07 ,0)</f>
        <v>87</v>
      </c>
      <c r="Q114">
        <f> VLOOKUP(AA114, NPC_Scaling_Values!A:N, 9) * VLOOKUP(AB114, NPC_Scaling_Values!A:N, 9) * 1.07</f>
        <v>3.29346</v>
      </c>
      <c r="R114" s="1">
        <v>1.3</v>
      </c>
      <c r="S114" s="1">
        <v>10.0</v>
      </c>
      <c r="T114" s="7" t="b">
        <v>0</v>
      </c>
      <c r="U114" s="7" t="b">
        <v>0</v>
      </c>
      <c r="V114" s="7" t="b">
        <v>0</v>
      </c>
      <c r="Z114" s="1">
        <v>256012.0</v>
      </c>
      <c r="AA114" s="1">
        <v>7009.0</v>
      </c>
      <c r="AB114" s="1">
        <v>7409.0</v>
      </c>
      <c r="AC114" s="8">
        <v>0.0</v>
      </c>
    </row>
    <row r="115">
      <c r="A115" s="1" t="s">
        <v>116</v>
      </c>
      <c r="B115" s="1" t="s">
        <v>166</v>
      </c>
      <c r="C115" s="5">
        <f>ROUND( VLOOKUP(Z115, NPC_Raw_Data!A:D, 4)*VLOOKUP(AA115, NPC_Scaling_Values!A:C, 3)*VLOOKUP(AB115, NPC_Scaling_Values!A:C, 3) * 1.07 ,0)</f>
        <v>744</v>
      </c>
      <c r="D115" s="5">
        <f>ROUND( VLOOKUP(Z115, NPC_Raw_Data!A:E, 5) * VLOOKUP(AA115, NPC_Scaling_Values!A:D, 4) * VLOOKUP(AB115,NPC_Scaling_Values!A:D, 4) * 1.07 ,0)</f>
        <v>1605</v>
      </c>
      <c r="E115" s="5">
        <f>ROUND( VLOOKUP(Z115, NPC_Raw_Data!A:L, 6) * VLOOKUP(AA115, NPC_Scaling_Values!A:N, 5)* VLOOKUP(AB115, NPC_Scaling_Values!A:N, 5) * 1.07 ,0)</f>
        <v>338</v>
      </c>
      <c r="F115" s="5">
        <f>ROUND( VLOOKUP(Z115, NPC_Raw_Data!A:L, 7) * VLOOKUP(AA115, NPC_Scaling_Values!A:N, 6) * VLOOKUP(AB115,NPC_Scaling_Values!A:N, 6) * 1.07 ,0)</f>
        <v>247</v>
      </c>
      <c r="G115" s="5">
        <f>ROUND( VLOOKUP(Z115, NPC_Raw_Data!A:L, 8) * VLOOKUP(AA115, NPC_Scaling_Values!A:N, 7) * VLOOKUP(AB115, NPC_Scaling_Values!A:N, 7) * 1.07 ,0)</f>
        <v>255</v>
      </c>
      <c r="H115" s="5">
        <f>ROUND( VLOOKUP(Z115, NPC_Raw_Data!A:L, 9) * VLOOKUP(AA115, NPC_Scaling_Values!A:N, 8)* VLOOKUP(AB115, NPC_Scaling_Values!A:N, 8) * 1.07 ,0)</f>
        <v>221</v>
      </c>
      <c r="I115" s="5">
        <v>0.0</v>
      </c>
      <c r="J115" s="5">
        <v>0.0</v>
      </c>
      <c r="K115" s="5">
        <v>0.0</v>
      </c>
      <c r="L115" s="5">
        <f>ROUND( VLOOKUP(Z115, NPC_Raw_Data!A:O, 13),0)</f>
        <v>78</v>
      </c>
      <c r="M115" s="5">
        <f>ROUND( VLOOKUP(Z115, NPC_Raw_Data!A:O, 14),0)</f>
        <v>78</v>
      </c>
      <c r="N115" s="5">
        <f>ROUND( VLOOKUP(Z115, NPC_Raw_Data!A:O, 15),0)</f>
        <v>104</v>
      </c>
      <c r="O115" s="5">
        <f>ROUND( VLOOKUP(Z115, NPC_Raw_Data!A:Q, 16) * VLOOKUP(AA115, NPC_Scaling_Values!A:N, 14)* VLOOKUP(AB115, NPC_Scaling_Values!A:N, 14) * 1.07 ,0)</f>
        <v>261</v>
      </c>
      <c r="P115" s="2">
        <f>ROUND( VLOOKUP(Z115, NPC_Raw_Data!A:Q, 17) * VLOOKUP(AA115, NPC_Scaling_Values!A:N, 14) * VLOOKUP(AB115, NPC_Scaling_Values!A:N, 14)* 1.07 ,0)</f>
        <v>87</v>
      </c>
      <c r="Q115">
        <f> VLOOKUP(AA115, NPC_Scaling_Values!A:N, 9) * VLOOKUP(AB115, NPC_Scaling_Values!A:N, 9) * 1.07</f>
        <v>3.29346</v>
      </c>
      <c r="R115" s="1">
        <v>1.3</v>
      </c>
      <c r="S115" s="1">
        <v>20.0</v>
      </c>
      <c r="T115" s="7" t="b">
        <v>0</v>
      </c>
      <c r="U115" s="7" t="b">
        <v>0</v>
      </c>
      <c r="V115" s="7" t="b">
        <v>0</v>
      </c>
      <c r="Z115" s="1">
        <v>256013.0</v>
      </c>
      <c r="AA115" s="1">
        <v>7009.0</v>
      </c>
      <c r="AB115" s="1">
        <v>7409.0</v>
      </c>
      <c r="AC115" s="10">
        <v>7100.0</v>
      </c>
    </row>
    <row r="116">
      <c r="A116" s="1" t="s">
        <v>117</v>
      </c>
      <c r="B116" s="1" t="s">
        <v>166</v>
      </c>
      <c r="C116" s="5">
        <f>ROUND( VLOOKUP(Z116, NPC_Raw_Data!A:D, 4)*VLOOKUP(AA116, NPC_Scaling_Values!A:C, 3)*VLOOKUP(AB116, NPC_Scaling_Values!A:C, 3) * 1.07 ,0)</f>
        <v>744</v>
      </c>
      <c r="D116" s="5">
        <f>ROUND( VLOOKUP(Z116, NPC_Raw_Data!A:E, 5) * VLOOKUP(AA116, NPC_Scaling_Values!A:D, 4) * VLOOKUP(AB116,NPC_Scaling_Values!A:D, 4) * 1.07 ,0)</f>
        <v>1605</v>
      </c>
      <c r="E116" s="5">
        <f>ROUND( VLOOKUP(Z116, NPC_Raw_Data!A:L, 6) * VLOOKUP(AA116, NPC_Scaling_Values!A:N, 5)* VLOOKUP(AB116, NPC_Scaling_Values!A:N, 5) * 1.07 ,0)</f>
        <v>338</v>
      </c>
      <c r="F116" s="5">
        <f>ROUND( VLOOKUP(Z116, NPC_Raw_Data!A:L, 7) * VLOOKUP(AA116, NPC_Scaling_Values!A:N, 6) * VLOOKUP(AB116,NPC_Scaling_Values!A:N, 6) * 1.07 ,0)</f>
        <v>247</v>
      </c>
      <c r="G116" s="5">
        <f>ROUND( VLOOKUP(Z116, NPC_Raw_Data!A:L, 8) * VLOOKUP(AA116, NPC_Scaling_Values!A:N, 7) * VLOOKUP(AB116, NPC_Scaling_Values!A:N, 7) * 1.07 ,0)</f>
        <v>255</v>
      </c>
      <c r="H116" s="5">
        <f>ROUND( VLOOKUP(Z116, NPC_Raw_Data!A:L, 9) * VLOOKUP(AA116, NPC_Scaling_Values!A:N, 8)* VLOOKUP(AB116, NPC_Scaling_Values!A:N, 8) * 1.07 ,0)</f>
        <v>221</v>
      </c>
      <c r="I116" s="5">
        <v>0.0</v>
      </c>
      <c r="J116" s="5">
        <v>0.0</v>
      </c>
      <c r="K116" s="5">
        <v>0.0</v>
      </c>
      <c r="L116" s="5">
        <f>ROUND( VLOOKUP(Z116, NPC_Raw_Data!A:O, 13),0)</f>
        <v>78</v>
      </c>
      <c r="M116" s="5">
        <f>ROUND( VLOOKUP(Z116, NPC_Raw_Data!A:O, 14),0)</f>
        <v>78</v>
      </c>
      <c r="N116" s="5">
        <f>ROUND( VLOOKUP(Z116, NPC_Raw_Data!A:O, 15),0)</f>
        <v>104</v>
      </c>
      <c r="O116" s="5">
        <f>ROUND( VLOOKUP(Z116, NPC_Raw_Data!A:Q, 16) * VLOOKUP(AA116, NPC_Scaling_Values!A:N, 14)* VLOOKUP(AB116, NPC_Scaling_Values!A:N, 14) * 1.07 ,0)</f>
        <v>261</v>
      </c>
      <c r="P116" s="2">
        <f>ROUND( VLOOKUP(Z116, NPC_Raw_Data!A:Q, 17) * VLOOKUP(AA116, NPC_Scaling_Values!A:N, 14) * VLOOKUP(AB116, NPC_Scaling_Values!A:N, 14)* 1.07 ,0)</f>
        <v>87</v>
      </c>
      <c r="Q116">
        <f> VLOOKUP(AA116, NPC_Scaling_Values!A:N, 9) * VLOOKUP(AB116, NPC_Scaling_Values!A:N, 9) * 1.07</f>
        <v>3.29346</v>
      </c>
      <c r="R116" s="1">
        <v>1.3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256014.0</v>
      </c>
      <c r="AA116" s="1">
        <v>7009.0</v>
      </c>
      <c r="AB116" s="1">
        <v>7409.0</v>
      </c>
      <c r="AC116" s="10">
        <v>7100.0</v>
      </c>
    </row>
    <row r="117">
      <c r="A117" s="1" t="s">
        <v>130</v>
      </c>
      <c r="B117" s="1" t="s">
        <v>27</v>
      </c>
      <c r="C117" s="5">
        <f>ROUND( VLOOKUP(Z117, NPC_Raw_Data!A:D, 4)*VLOOKUP(AA117, NPC_Scaling_Values!A:C, 3)*VLOOKUP(AB117, NPC_Scaling_Values!A:C, 3) * 1.07 ,0)</f>
        <v>995</v>
      </c>
      <c r="D117" s="5">
        <f>ROUND( VLOOKUP(Z117, NPC_Raw_Data!A:E, 5) * VLOOKUP(AA117, NPC_Scaling_Values!A:D, 4) * VLOOKUP(AB117,NPC_Scaling_Values!A:D, 4) * 1.07 ,0)</f>
        <v>4280</v>
      </c>
      <c r="E117" s="5">
        <f>ROUND( VLOOKUP(Z117, NPC_Raw_Data!A:L, 6) * VLOOKUP(AA117, NPC_Scaling_Values!A:N, 5)* VLOOKUP(AB117, NPC_Scaling_Values!A:N, 5) * 1.07 ,0)</f>
        <v>275</v>
      </c>
      <c r="F117" s="5">
        <f>ROUND( VLOOKUP(Z117, NPC_Raw_Data!A:L, 7) * VLOOKUP(AA117, NPC_Scaling_Values!A:N, 6) * VLOOKUP(AB117,NPC_Scaling_Values!A:N, 6) * 1.07 ,0)</f>
        <v>200</v>
      </c>
      <c r="G117" s="5">
        <f>ROUND( VLOOKUP(Z117, NPC_Raw_Data!A:L, 8) * VLOOKUP(AA117, NPC_Scaling_Values!A:N, 7) * VLOOKUP(AB117, NPC_Scaling_Values!A:N, 7) * 1.07 ,0)</f>
        <v>219</v>
      </c>
      <c r="H117" s="5">
        <f>ROUND( VLOOKUP(Z117, NPC_Raw_Data!A:L, 9) * VLOOKUP(AA117, NPC_Scaling_Values!A:N, 8)* VLOOKUP(AB117, NPC_Scaling_Values!A:N, 8) * 1.07 ,0)</f>
        <v>165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14)* VLOOKUP(AB117, NPC_Scaling_Values!A:N, 14) * 1.07 ,0)</f>
        <v>431</v>
      </c>
      <c r="P117" s="2">
        <f>ROUND( VLOOKUP(Z117, NPC_Raw_Data!A:Q, 17) * VLOOKUP(AA117, NPC_Scaling_Values!A:N, 14) * VLOOKUP(AB117, NPC_Scaling_Values!A:N, 14)* 1.07 ,0)</f>
        <v>86</v>
      </c>
      <c r="Q117">
        <f> VLOOKUP(AA117, NPC_Scaling_Values!A:N, 9) * VLOOKUP(AB117, NPC_Scaling_Values!A:N, 9) * 1.07</f>
        <v>2.982625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257000.0</v>
      </c>
      <c r="AA117" s="1">
        <v>7003.0</v>
      </c>
      <c r="AB117" s="1">
        <v>7403.0</v>
      </c>
      <c r="AC117" s="8">
        <v>0.0</v>
      </c>
    </row>
    <row r="118">
      <c r="A118" s="1" t="s">
        <v>131</v>
      </c>
      <c r="B118" s="1" t="s">
        <v>27</v>
      </c>
      <c r="C118" s="5">
        <f>ROUND( VLOOKUP(Z118, NPC_Raw_Data!A:D, 4)*VLOOKUP(AA118, NPC_Scaling_Values!A:C, 3)*VLOOKUP(AB118, NPC_Scaling_Values!A:C, 3) * 1.07 ,0)</f>
        <v>995</v>
      </c>
      <c r="D118" s="5">
        <f>ROUND( VLOOKUP(Z118, NPC_Raw_Data!A:E, 5) * VLOOKUP(AA118, NPC_Scaling_Values!A:D, 4) * VLOOKUP(AB118,NPC_Scaling_Values!A:D, 4) * 1.07 ,0)</f>
        <v>4280</v>
      </c>
      <c r="E118" s="5">
        <f>ROUND( VLOOKUP(Z118, NPC_Raw_Data!A:L, 6) * VLOOKUP(AA118, NPC_Scaling_Values!A:N, 5)* VLOOKUP(AB118, NPC_Scaling_Values!A:N, 5) * 1.07 ,0)</f>
        <v>275</v>
      </c>
      <c r="F118" s="5">
        <f>ROUND( VLOOKUP(Z118, NPC_Raw_Data!A:L, 7) * VLOOKUP(AA118, NPC_Scaling_Values!A:N, 6) * VLOOKUP(AB118,NPC_Scaling_Values!A:N, 6) * 1.07 ,0)</f>
        <v>200</v>
      </c>
      <c r="G118" s="5">
        <f>ROUND( VLOOKUP(Z118, NPC_Raw_Data!A:L, 8) * VLOOKUP(AA118, NPC_Scaling_Values!A:N, 7) * VLOOKUP(AB118, NPC_Scaling_Values!A:N, 7) * 1.07 ,0)</f>
        <v>219</v>
      </c>
      <c r="H118" s="5">
        <f>ROUND( VLOOKUP(Z118, NPC_Raw_Data!A:L, 9) * VLOOKUP(AA118, NPC_Scaling_Values!A:N, 8)* VLOOKUP(AB118, NPC_Scaling_Values!A:N, 8) * 1.07 ,0)</f>
        <v>165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14)* VLOOKUP(AB118, NPC_Scaling_Values!A:N, 14) * 1.07 ,0)</f>
        <v>431</v>
      </c>
      <c r="P118" s="2">
        <f>ROUND( VLOOKUP(Z118, NPC_Raw_Data!A:Q, 17) * VLOOKUP(AA118, NPC_Scaling_Values!A:N, 14) * VLOOKUP(AB118, NPC_Scaling_Values!A:N, 14)* 1.07 ,0)</f>
        <v>86</v>
      </c>
      <c r="Q118">
        <f> VLOOKUP(AA118, NPC_Scaling_Values!A:N, 9) * VLOOKUP(AB118, NPC_Scaling_Values!A:N, 9) * 1.07</f>
        <v>2.982625</v>
      </c>
      <c r="R118" s="1">
        <v>1.1</v>
      </c>
      <c r="S118" s="1">
        <v>20.0</v>
      </c>
      <c r="T118" s="7" t="b">
        <v>0</v>
      </c>
      <c r="U118" s="7" t="b">
        <v>0</v>
      </c>
      <c r="V118" s="7" t="b">
        <v>0</v>
      </c>
      <c r="Z118" s="1">
        <v>257001.0</v>
      </c>
      <c r="AA118" s="1">
        <v>7003.0</v>
      </c>
      <c r="AB118" s="1">
        <v>7403.0</v>
      </c>
      <c r="AC118" s="8">
        <v>0.0</v>
      </c>
    </row>
    <row r="119">
      <c r="A119" s="1" t="s">
        <v>132</v>
      </c>
      <c r="B119" s="1" t="s">
        <v>27</v>
      </c>
      <c r="C119" s="5">
        <f>ROUND( VLOOKUP(Z119, NPC_Raw_Data!A:D, 4)*VLOOKUP(AA119, NPC_Scaling_Values!A:C, 3)*VLOOKUP(AB119, NPC_Scaling_Values!A:C, 3) * 1.07 ,0)</f>
        <v>995</v>
      </c>
      <c r="D119" s="5">
        <f>ROUND( VLOOKUP(Z119, NPC_Raw_Data!A:E, 5) * VLOOKUP(AA119, NPC_Scaling_Values!A:D, 4) * VLOOKUP(AB119,NPC_Scaling_Values!A:D, 4) * 1.07 ,0)</f>
        <v>4280</v>
      </c>
      <c r="E119" s="5">
        <f>ROUND( VLOOKUP(Z119, NPC_Raw_Data!A:L, 6) * VLOOKUP(AA119, NPC_Scaling_Values!A:N, 5)* VLOOKUP(AB119, NPC_Scaling_Values!A:N, 5) * 1.07 ,0)</f>
        <v>275</v>
      </c>
      <c r="F119" s="5">
        <f>ROUND( VLOOKUP(Z119, NPC_Raw_Data!A:L, 7) * VLOOKUP(AA119, NPC_Scaling_Values!A:N, 6) * VLOOKUP(AB119,NPC_Scaling_Values!A:N, 6) * 1.07 ,0)</f>
        <v>200</v>
      </c>
      <c r="G119" s="5">
        <f>ROUND( VLOOKUP(Z119, NPC_Raw_Data!A:L, 8) * VLOOKUP(AA119, NPC_Scaling_Values!A:N, 7) * VLOOKUP(AB119, NPC_Scaling_Values!A:N, 7) * 1.07 ,0)</f>
        <v>219</v>
      </c>
      <c r="H119" s="5">
        <f>ROUND( VLOOKUP(Z119, NPC_Raw_Data!A:L, 9) * VLOOKUP(AA119, NPC_Scaling_Values!A:N, 8)* VLOOKUP(AB119, NPC_Scaling_Values!A:N, 8) * 1.07 ,0)</f>
        <v>165</v>
      </c>
      <c r="I119" s="5">
        <v>0.0</v>
      </c>
      <c r="J119" s="5">
        <v>0.0</v>
      </c>
      <c r="K119" s="5">
        <v>0.0</v>
      </c>
      <c r="L119" s="5">
        <f>ROUND( VLOOKUP(Z119, NPC_Raw_Data!A:O, 13),0)</f>
        <v>72</v>
      </c>
      <c r="M119" s="5">
        <f>ROUND( VLOOKUP(Z119, NPC_Raw_Data!A:O, 14),0)</f>
        <v>72</v>
      </c>
      <c r="N119" s="5">
        <f>ROUND( VLOOKUP(Z119, NPC_Raw_Data!A:O, 15),0)</f>
        <v>190</v>
      </c>
      <c r="O119" s="5">
        <f>ROUND( VLOOKUP(Z119, NPC_Raw_Data!A:Q, 16) * VLOOKUP(AA119, NPC_Scaling_Values!A:N, 14)* VLOOKUP(AB119, NPC_Scaling_Values!A:N, 14) * 1.07 ,0)</f>
        <v>431</v>
      </c>
      <c r="P119" s="2">
        <f>ROUND( VLOOKUP(Z119, NPC_Raw_Data!A:Q, 17) * VLOOKUP(AA119, NPC_Scaling_Values!A:N, 14) * VLOOKUP(AB119, NPC_Scaling_Values!A:N, 14)* 1.07 ,0)</f>
        <v>86</v>
      </c>
      <c r="Q119">
        <f> VLOOKUP(AA119, NPC_Scaling_Values!A:N, 9) * VLOOKUP(AB119, NPC_Scaling_Values!A:N, 9) * 1.07</f>
        <v>2.982625</v>
      </c>
      <c r="R119" s="1">
        <v>1.1</v>
      </c>
      <c r="S119" s="1">
        <v>30.0</v>
      </c>
      <c r="T119" s="7" t="b">
        <v>0</v>
      </c>
      <c r="U119" s="7" t="b">
        <v>0</v>
      </c>
      <c r="V119" s="7" t="b">
        <v>0</v>
      </c>
      <c r="Z119" s="1">
        <v>257002.0</v>
      </c>
      <c r="AA119" s="1">
        <v>7003.0</v>
      </c>
      <c r="AB119" s="1">
        <v>7403.0</v>
      </c>
      <c r="AC119" s="10">
        <v>7100.0</v>
      </c>
    </row>
    <row r="120">
      <c r="A120" s="1" t="s">
        <v>130</v>
      </c>
      <c r="B120" s="1" t="s">
        <v>166</v>
      </c>
      <c r="C120" s="5">
        <f>ROUND( VLOOKUP(Z120, NPC_Raw_Data!A:D, 4)*VLOOKUP(AA120, NPC_Scaling_Values!A:C, 3)*VLOOKUP(AB120, NPC_Scaling_Values!A:C, 3) * 1.07 ,0)</f>
        <v>1214</v>
      </c>
      <c r="D120" s="5">
        <f>ROUND( VLOOKUP(Z120, NPC_Raw_Data!A:E, 5) * VLOOKUP(AA120, NPC_Scaling_Values!A:D, 4) * VLOOKUP(AB120,NPC_Scaling_Values!A:D, 4) * 1.07 ,0)</f>
        <v>2568</v>
      </c>
      <c r="E120" s="5">
        <f>ROUND( VLOOKUP(Z120, NPC_Raw_Data!A:L, 6) * VLOOKUP(AA120, NPC_Scaling_Values!A:N, 5)* VLOOKUP(AB120, NPC_Scaling_Values!A:N, 5) * 1.07 ,0)</f>
        <v>367</v>
      </c>
      <c r="F120" s="5">
        <f>ROUND( VLOOKUP(Z120, NPC_Raw_Data!A:L, 7) * VLOOKUP(AA120, NPC_Scaling_Values!A:N, 6) * VLOOKUP(AB120,NPC_Scaling_Values!A:N, 6) * 1.07 ,0)</f>
        <v>267</v>
      </c>
      <c r="G120" s="5">
        <f>ROUND( VLOOKUP(Z120, NPC_Raw_Data!A:L, 8) * VLOOKUP(AA120, NPC_Scaling_Values!A:N, 7) * VLOOKUP(AB120, NPC_Scaling_Values!A:N, 7) * 1.07 ,0)</f>
        <v>292</v>
      </c>
      <c r="H120" s="5">
        <f>ROUND( VLOOKUP(Z120, NPC_Raw_Data!A:L, 9) * VLOOKUP(AA120, NPC_Scaling_Values!A:N, 8)* VLOOKUP(AB120, NPC_Scaling_Values!A:N, 8) * 1.07 ,0)</f>
        <v>221</v>
      </c>
      <c r="I120" s="5">
        <v>0.0</v>
      </c>
      <c r="J120" s="5">
        <v>0.0</v>
      </c>
      <c r="K120" s="5">
        <v>0.0</v>
      </c>
      <c r="L120" s="5">
        <f>ROUND( VLOOKUP(Z120, NPC_Raw_Data!A:O, 13),0)</f>
        <v>72</v>
      </c>
      <c r="M120" s="5">
        <f>ROUND( VLOOKUP(Z120, NPC_Raw_Data!A:O, 14),0)</f>
        <v>72</v>
      </c>
      <c r="N120" s="5">
        <f>ROUND( VLOOKUP(Z120, NPC_Raw_Data!A:O, 15),0)</f>
        <v>190</v>
      </c>
      <c r="O120" s="5">
        <f>ROUND( VLOOKUP(Z120, NPC_Raw_Data!A:Q, 16) * VLOOKUP(AA120, NPC_Scaling_Values!A:N, 14)* VLOOKUP(AB120, NPC_Scaling_Values!A:N, 14) * 1.07 ,0)</f>
        <v>434</v>
      </c>
      <c r="P120" s="2">
        <f>ROUND( VLOOKUP(Z120, NPC_Raw_Data!A:Q, 17) * VLOOKUP(AA120, NPC_Scaling_Values!A:N, 14) * VLOOKUP(AB120, NPC_Scaling_Values!A:N, 14)* 1.07 ,0)</f>
        <v>87</v>
      </c>
      <c r="Q120">
        <f> VLOOKUP(AA120, NPC_Scaling_Values!A:N, 9) * VLOOKUP(AB120, NPC_Scaling_Values!A:N, 9) * 1.07</f>
        <v>3.29346</v>
      </c>
      <c r="R120" s="1">
        <v>1.1</v>
      </c>
      <c r="S120" s="1">
        <v>20.0</v>
      </c>
      <c r="T120" s="7" t="b">
        <v>0</v>
      </c>
      <c r="U120" s="7" t="b">
        <v>0</v>
      </c>
      <c r="V120" s="7" t="b">
        <v>0</v>
      </c>
      <c r="Z120" s="1">
        <v>257010.0</v>
      </c>
      <c r="AA120" s="1">
        <v>7009.0</v>
      </c>
      <c r="AB120" s="1">
        <v>7409.0</v>
      </c>
      <c r="AC120" s="8">
        <v>0.0</v>
      </c>
    </row>
    <row r="121">
      <c r="A121" s="1" t="s">
        <v>131</v>
      </c>
      <c r="B121" s="1" t="s">
        <v>166</v>
      </c>
      <c r="C121" s="5">
        <f>ROUND( VLOOKUP(Z121, NPC_Raw_Data!A:D, 4)*VLOOKUP(AA121, NPC_Scaling_Values!A:C, 3)*VLOOKUP(AB121, NPC_Scaling_Values!A:C, 3) * 1.07 ,0)</f>
        <v>1214</v>
      </c>
      <c r="D121" s="5">
        <f>ROUND( VLOOKUP(Z121, NPC_Raw_Data!A:E, 5) * VLOOKUP(AA121, NPC_Scaling_Values!A:D, 4) * VLOOKUP(AB121,NPC_Scaling_Values!A:D, 4) * 1.07 ,0)</f>
        <v>2568</v>
      </c>
      <c r="E121" s="5">
        <f>ROUND( VLOOKUP(Z121, NPC_Raw_Data!A:L, 6) * VLOOKUP(AA121, NPC_Scaling_Values!A:N, 5)* VLOOKUP(AB121, NPC_Scaling_Values!A:N, 5) * 1.07 ,0)</f>
        <v>367</v>
      </c>
      <c r="F121" s="5">
        <f>ROUND( VLOOKUP(Z121, NPC_Raw_Data!A:L, 7) * VLOOKUP(AA121, NPC_Scaling_Values!A:N, 6) * VLOOKUP(AB121,NPC_Scaling_Values!A:N, 6) * 1.07 ,0)</f>
        <v>267</v>
      </c>
      <c r="G121" s="5">
        <f>ROUND( VLOOKUP(Z121, NPC_Raw_Data!A:L, 8) * VLOOKUP(AA121, NPC_Scaling_Values!A:N, 7) * VLOOKUP(AB121, NPC_Scaling_Values!A:N, 7) * 1.07 ,0)</f>
        <v>292</v>
      </c>
      <c r="H121" s="5">
        <f>ROUND( VLOOKUP(Z121, NPC_Raw_Data!A:L, 9) * VLOOKUP(AA121, NPC_Scaling_Values!A:N, 8)* VLOOKUP(AB121, NPC_Scaling_Values!A:N, 8) * 1.07 ,0)</f>
        <v>221</v>
      </c>
      <c r="I121" s="5">
        <v>0.0</v>
      </c>
      <c r="J121" s="5">
        <v>0.0</v>
      </c>
      <c r="K121" s="5">
        <v>0.0</v>
      </c>
      <c r="L121" s="5">
        <f>ROUND( VLOOKUP(Z121, NPC_Raw_Data!A:O, 13),0)</f>
        <v>72</v>
      </c>
      <c r="M121" s="5">
        <f>ROUND( VLOOKUP(Z121, NPC_Raw_Data!A:O, 14),0)</f>
        <v>72</v>
      </c>
      <c r="N121" s="5">
        <f>ROUND( VLOOKUP(Z121, NPC_Raw_Data!A:O, 15),0)</f>
        <v>190</v>
      </c>
      <c r="O121" s="5">
        <f>ROUND( VLOOKUP(Z121, NPC_Raw_Data!A:Q, 16) * VLOOKUP(AA121, NPC_Scaling_Values!A:N, 14)* VLOOKUP(AB121, NPC_Scaling_Values!A:N, 14) * 1.07 ,0)</f>
        <v>434</v>
      </c>
      <c r="P121" s="2">
        <f>ROUND( VLOOKUP(Z121, NPC_Raw_Data!A:Q, 17) * VLOOKUP(AA121, NPC_Scaling_Values!A:N, 14) * VLOOKUP(AB121, NPC_Scaling_Values!A:N, 14)* 1.07 ,0)</f>
        <v>87</v>
      </c>
      <c r="Q121">
        <f> VLOOKUP(AA121, NPC_Scaling_Values!A:N, 9) * VLOOKUP(AB121, NPC_Scaling_Values!A:N, 9) * 1.07</f>
        <v>3.29346</v>
      </c>
      <c r="R121" s="1">
        <v>1.1</v>
      </c>
      <c r="S121" s="1">
        <v>20.0</v>
      </c>
      <c r="T121" s="7" t="b">
        <v>0</v>
      </c>
      <c r="U121" s="7" t="b">
        <v>0</v>
      </c>
      <c r="V121" s="7" t="b">
        <v>0</v>
      </c>
      <c r="Z121" s="1">
        <v>257011.0</v>
      </c>
      <c r="AA121" s="1">
        <v>7009.0</v>
      </c>
      <c r="AB121" s="1">
        <v>7409.0</v>
      </c>
      <c r="AC121" s="8">
        <v>0.0</v>
      </c>
    </row>
    <row r="122">
      <c r="A122" s="1" t="s">
        <v>132</v>
      </c>
      <c r="B122" s="1" t="s">
        <v>166</v>
      </c>
      <c r="C122" s="5">
        <f>ROUND( VLOOKUP(Z122, NPC_Raw_Data!A:D, 4)*VLOOKUP(AA122, NPC_Scaling_Values!A:C, 3)*VLOOKUP(AB122, NPC_Scaling_Values!A:C, 3) * 1.07 ,0)</f>
        <v>1214</v>
      </c>
      <c r="D122" s="5">
        <f>ROUND( VLOOKUP(Z122, NPC_Raw_Data!A:E, 5) * VLOOKUP(AA122, NPC_Scaling_Values!A:D, 4) * VLOOKUP(AB122,NPC_Scaling_Values!A:D, 4) * 1.07 ,0)</f>
        <v>2568</v>
      </c>
      <c r="E122" s="5">
        <f>ROUND( VLOOKUP(Z122, NPC_Raw_Data!A:L, 6) * VLOOKUP(AA122, NPC_Scaling_Values!A:N, 5)* VLOOKUP(AB122, NPC_Scaling_Values!A:N, 5) * 1.07 ,0)</f>
        <v>367</v>
      </c>
      <c r="F122" s="5">
        <f>ROUND( VLOOKUP(Z122, NPC_Raw_Data!A:L, 7) * VLOOKUP(AA122, NPC_Scaling_Values!A:N, 6) * VLOOKUP(AB122,NPC_Scaling_Values!A:N, 6) * 1.07 ,0)</f>
        <v>267</v>
      </c>
      <c r="G122" s="5">
        <f>ROUND( VLOOKUP(Z122, NPC_Raw_Data!A:L, 8) * VLOOKUP(AA122, NPC_Scaling_Values!A:N, 7) * VLOOKUP(AB122, NPC_Scaling_Values!A:N, 7) * 1.07 ,0)</f>
        <v>292</v>
      </c>
      <c r="H122" s="5">
        <f>ROUND( VLOOKUP(Z122, NPC_Raw_Data!A:L, 9) * VLOOKUP(AA122, NPC_Scaling_Values!A:N, 8)* VLOOKUP(AB122, NPC_Scaling_Values!A:N, 8) * 1.07 ,0)</f>
        <v>221</v>
      </c>
      <c r="I122" s="5">
        <v>0.0</v>
      </c>
      <c r="J122" s="5">
        <v>0.0</v>
      </c>
      <c r="K122" s="5">
        <v>0.0</v>
      </c>
      <c r="L122" s="5">
        <f>ROUND( VLOOKUP(Z122, NPC_Raw_Data!A:O, 13),0)</f>
        <v>72</v>
      </c>
      <c r="M122" s="5">
        <f>ROUND( VLOOKUP(Z122, NPC_Raw_Data!A:O, 14),0)</f>
        <v>72</v>
      </c>
      <c r="N122" s="5">
        <f>ROUND( VLOOKUP(Z122, NPC_Raw_Data!A:O, 15),0)</f>
        <v>190</v>
      </c>
      <c r="O122" s="5">
        <f>ROUND( VLOOKUP(Z122, NPC_Raw_Data!A:Q, 16) * VLOOKUP(AA122, NPC_Scaling_Values!A:N, 14)* VLOOKUP(AB122, NPC_Scaling_Values!A:N, 14) * 1.07 ,0)</f>
        <v>434</v>
      </c>
      <c r="P122" s="2">
        <f>ROUND( VLOOKUP(Z122, NPC_Raw_Data!A:Q, 17) * VLOOKUP(AA122, NPC_Scaling_Values!A:N, 14) * VLOOKUP(AB122, NPC_Scaling_Values!A:N, 14)* 1.07 ,0)</f>
        <v>87</v>
      </c>
      <c r="Q122">
        <f> VLOOKUP(AA122, NPC_Scaling_Values!A:N, 9) * VLOOKUP(AB122, NPC_Scaling_Values!A:N, 9) * 1.07</f>
        <v>3.29346</v>
      </c>
      <c r="R122" s="1">
        <v>1.1</v>
      </c>
      <c r="S122" s="1">
        <v>30.0</v>
      </c>
      <c r="T122" s="7" t="b">
        <v>0</v>
      </c>
      <c r="U122" s="7" t="b">
        <v>0</v>
      </c>
      <c r="V122" s="7" t="b">
        <v>0</v>
      </c>
      <c r="Z122" s="1">
        <v>257012.0</v>
      </c>
      <c r="AA122" s="1">
        <v>7009.0</v>
      </c>
      <c r="AB122" s="1">
        <v>7409.0</v>
      </c>
      <c r="AC122" s="10">
        <v>7100.0</v>
      </c>
    </row>
    <row r="123">
      <c r="A123" s="9" t="s">
        <v>130</v>
      </c>
      <c r="B123" s="1" t="s">
        <v>41</v>
      </c>
      <c r="C123" s="5">
        <f>ROUND( VLOOKUP(Z123, NPC_Raw_Data!A:D, 4)*VLOOKUP(AA123, NPC_Scaling_Values!A:C, 3)*VLOOKUP(AB123, NPC_Scaling_Values!A:C, 3) * 1.07 ,0)</f>
        <v>1302</v>
      </c>
      <c r="D123" s="5">
        <f>ROUND( VLOOKUP(Z123, NPC_Raw_Data!A:E, 5) * VLOOKUP(AA123, NPC_Scaling_Values!A:D, 4) * VLOOKUP(AB123,NPC_Scaling_Values!A:D, 4) * 1.07 ,0)</f>
        <v>2782</v>
      </c>
      <c r="E123" s="5">
        <f>ROUND( VLOOKUP(Z123, NPC_Raw_Data!A:L, 6) * VLOOKUP(AA123, NPC_Scaling_Values!A:N, 5)* VLOOKUP(AB123, NPC_Scaling_Values!A:N, 5) * 1.07 ,0)</f>
        <v>407</v>
      </c>
      <c r="F123" s="5">
        <f>ROUND( VLOOKUP(Z123, NPC_Raw_Data!A:L, 7) * VLOOKUP(AA123, NPC_Scaling_Values!A:N, 6) * VLOOKUP(AB123,NPC_Scaling_Values!A:N, 6) * 1.07 ,0)</f>
        <v>296</v>
      </c>
      <c r="G123" s="5">
        <f>ROUND( VLOOKUP(Z123, NPC_Raw_Data!A:L, 8) * VLOOKUP(AA123, NPC_Scaling_Values!A:N, 7) * VLOOKUP(AB123, NPC_Scaling_Values!A:N, 7) * 1.07 ,0)</f>
        <v>324</v>
      </c>
      <c r="H123" s="5">
        <f>ROUND( VLOOKUP(Z123, NPC_Raw_Data!A:L, 9) * VLOOKUP(AA123, NPC_Scaling_Values!A:N, 8)* VLOOKUP(AB123, NPC_Scaling_Values!A:N, 8) * 1.07 ,0)</f>
        <v>245</v>
      </c>
      <c r="I123" s="5">
        <v>0.0</v>
      </c>
      <c r="J123" s="5">
        <v>0.0</v>
      </c>
      <c r="K123" s="5">
        <v>0.0</v>
      </c>
      <c r="L123" s="5">
        <f>ROUND( VLOOKUP(Z123, NPC_Raw_Data!A:O, 13),0)</f>
        <v>72</v>
      </c>
      <c r="M123" s="5">
        <f>ROUND( VLOOKUP(Z123, NPC_Raw_Data!A:O, 14),0)</f>
        <v>72</v>
      </c>
      <c r="N123" s="5">
        <f>ROUND( VLOOKUP(Z123, NPC_Raw_Data!A:O, 15),0)</f>
        <v>190</v>
      </c>
      <c r="O123" s="5">
        <f>ROUND( VLOOKUP(Z123, NPC_Raw_Data!A:Q, 16) * VLOOKUP(AA123, NPC_Scaling_Values!A:N, 14)* VLOOKUP(AB123, NPC_Scaling_Values!A:N, 14) * 1.07 ,0)</f>
        <v>497</v>
      </c>
      <c r="P123" s="2">
        <f>ROUND( VLOOKUP(Z123, NPC_Raw_Data!A:Q, 17) * VLOOKUP(AA123, NPC_Scaling_Values!A:N, 14) * VLOOKUP(AB123, NPC_Scaling_Values!A:N, 14)* 1.07 ,0)</f>
        <v>99</v>
      </c>
      <c r="Q123">
        <f> VLOOKUP(AA123, NPC_Scaling_Values!A:N, 9) * VLOOKUP(AB123, NPC_Scaling_Values!A:N, 9) * 1.07</f>
        <v>3.56952</v>
      </c>
      <c r="R123" s="1">
        <v>1.1</v>
      </c>
      <c r="S123" s="1">
        <v>20.0</v>
      </c>
      <c r="T123" s="7" t="b">
        <v>0</v>
      </c>
      <c r="U123" s="7" t="b">
        <v>0</v>
      </c>
      <c r="V123" s="7" t="b">
        <v>0</v>
      </c>
      <c r="Z123" s="1">
        <v>257020.0</v>
      </c>
      <c r="AA123" s="1">
        <v>7014.0</v>
      </c>
      <c r="AB123" s="1">
        <v>7414.0</v>
      </c>
      <c r="AC123" s="8">
        <v>0.0</v>
      </c>
    </row>
    <row r="124">
      <c r="A124" s="9" t="s">
        <v>131</v>
      </c>
      <c r="B124" s="1" t="s">
        <v>41</v>
      </c>
      <c r="C124" s="5">
        <f>ROUND( VLOOKUP(Z124, NPC_Raw_Data!A:D, 4)*VLOOKUP(AA124, NPC_Scaling_Values!A:C, 3)*VLOOKUP(AB124, NPC_Scaling_Values!A:C, 3) * 1.07 ,0)</f>
        <v>1302</v>
      </c>
      <c r="D124" s="5">
        <f>ROUND( VLOOKUP(Z124, NPC_Raw_Data!A:E, 5) * VLOOKUP(AA124, NPC_Scaling_Values!A:D, 4) * VLOOKUP(AB124,NPC_Scaling_Values!A:D, 4) * 1.07 ,0)</f>
        <v>2782</v>
      </c>
      <c r="E124" s="5">
        <f>ROUND( VLOOKUP(Z124, NPC_Raw_Data!A:L, 6) * VLOOKUP(AA124, NPC_Scaling_Values!A:N, 5)* VLOOKUP(AB124, NPC_Scaling_Values!A:N, 5) * 1.07 ,0)</f>
        <v>407</v>
      </c>
      <c r="F124" s="5">
        <f>ROUND( VLOOKUP(Z124, NPC_Raw_Data!A:L, 7) * VLOOKUP(AA124, NPC_Scaling_Values!A:N, 6) * VLOOKUP(AB124,NPC_Scaling_Values!A:N, 6) * 1.07 ,0)</f>
        <v>296</v>
      </c>
      <c r="G124" s="5">
        <f>ROUND( VLOOKUP(Z124, NPC_Raw_Data!A:L, 8) * VLOOKUP(AA124, NPC_Scaling_Values!A:N, 7) * VLOOKUP(AB124, NPC_Scaling_Values!A:N, 7) * 1.07 ,0)</f>
        <v>324</v>
      </c>
      <c r="H124" s="5">
        <f>ROUND( VLOOKUP(Z124, NPC_Raw_Data!A:L, 9) * VLOOKUP(AA124, NPC_Scaling_Values!A:N, 8)* VLOOKUP(AB124, NPC_Scaling_Values!A:N, 8) * 1.07 ,0)</f>
        <v>245</v>
      </c>
      <c r="I124" s="5">
        <v>0.0</v>
      </c>
      <c r="J124" s="5">
        <v>0.0</v>
      </c>
      <c r="K124" s="5">
        <v>0.0</v>
      </c>
      <c r="L124" s="5">
        <f>ROUND( VLOOKUP(Z124, NPC_Raw_Data!A:O, 13),0)</f>
        <v>72</v>
      </c>
      <c r="M124" s="5">
        <f>ROUND( VLOOKUP(Z124, NPC_Raw_Data!A:O, 14),0)</f>
        <v>72</v>
      </c>
      <c r="N124" s="5">
        <f>ROUND( VLOOKUP(Z124, NPC_Raw_Data!A:O, 15),0)</f>
        <v>190</v>
      </c>
      <c r="O124" s="5">
        <f>ROUND( VLOOKUP(Z124, NPC_Raw_Data!A:Q, 16) * VLOOKUP(AA124, NPC_Scaling_Values!A:N, 14)* VLOOKUP(AB124, NPC_Scaling_Values!A:N, 14) * 1.07 ,0)</f>
        <v>497</v>
      </c>
      <c r="P124" s="2">
        <f>ROUND( VLOOKUP(Z124, NPC_Raw_Data!A:Q, 17) * VLOOKUP(AA124, NPC_Scaling_Values!A:N, 14) * VLOOKUP(AB124, NPC_Scaling_Values!A:N, 14)* 1.07 ,0)</f>
        <v>99</v>
      </c>
      <c r="Q124">
        <f> VLOOKUP(AA124, NPC_Scaling_Values!A:N, 9) * VLOOKUP(AB124, NPC_Scaling_Values!A:N, 9) * 1.07</f>
        <v>3.56952</v>
      </c>
      <c r="R124" s="1">
        <v>1.1</v>
      </c>
      <c r="S124" s="1">
        <v>20.0</v>
      </c>
      <c r="T124" s="7" t="b">
        <v>0</v>
      </c>
      <c r="U124" s="7" t="b">
        <v>0</v>
      </c>
      <c r="V124" s="7" t="b">
        <v>0</v>
      </c>
      <c r="Z124" s="1">
        <v>257021.0</v>
      </c>
      <c r="AA124" s="1">
        <v>7014.0</v>
      </c>
      <c r="AB124" s="1">
        <v>7414.0</v>
      </c>
      <c r="AC124" s="8">
        <v>0.0</v>
      </c>
    </row>
    <row r="125">
      <c r="A125" s="9" t="s">
        <v>282</v>
      </c>
      <c r="B125" s="1" t="s">
        <v>41</v>
      </c>
      <c r="C125" s="5">
        <f>ROUND( VLOOKUP(Z125, NPC_Raw_Data!A:D, 4)*VLOOKUP(AA125, NPC_Scaling_Values!A:C, 3)*VLOOKUP(AB125, NPC_Scaling_Values!A:C, 3) * 1.07 ,0)</f>
        <v>1302</v>
      </c>
      <c r="D125" s="5">
        <f>ROUND( VLOOKUP(Z125, NPC_Raw_Data!A:E, 5) * VLOOKUP(AA125, NPC_Scaling_Values!A:D, 4) * VLOOKUP(AB125,NPC_Scaling_Values!A:D, 4) * 1.07 ,0)</f>
        <v>2782</v>
      </c>
      <c r="E125" s="5">
        <f>ROUND( VLOOKUP(Z125, NPC_Raw_Data!A:L, 6) * VLOOKUP(AA125, NPC_Scaling_Values!A:N, 5)* VLOOKUP(AB125, NPC_Scaling_Values!A:N, 5) * 1.07 ,0)</f>
        <v>407</v>
      </c>
      <c r="F125" s="5">
        <f>ROUND( VLOOKUP(Z125, NPC_Raw_Data!A:L, 7) * VLOOKUP(AA125, NPC_Scaling_Values!A:N, 6) * VLOOKUP(AB125,NPC_Scaling_Values!A:N, 6) * 1.07 ,0)</f>
        <v>296</v>
      </c>
      <c r="G125" s="5">
        <f>ROUND( VLOOKUP(Z125, NPC_Raw_Data!A:L, 8) * VLOOKUP(AA125, NPC_Scaling_Values!A:N, 7) * VLOOKUP(AB125, NPC_Scaling_Values!A:N, 7) * 1.07 ,0)</f>
        <v>324</v>
      </c>
      <c r="H125" s="5">
        <f>ROUND( VLOOKUP(Z125, NPC_Raw_Data!A:L, 9) * VLOOKUP(AA125, NPC_Scaling_Values!A:N, 8)* VLOOKUP(AB125, NPC_Scaling_Values!A:N, 8) * 1.07 ,0)</f>
        <v>245</v>
      </c>
      <c r="I125" s="5">
        <v>0.0</v>
      </c>
      <c r="J125" s="5">
        <v>0.0</v>
      </c>
      <c r="K125" s="5">
        <v>0.0</v>
      </c>
      <c r="L125" s="5">
        <f>ROUND( VLOOKUP(Z125, NPC_Raw_Data!A:O, 13),0)</f>
        <v>72</v>
      </c>
      <c r="M125" s="5">
        <f>ROUND( VLOOKUP(Z125, NPC_Raw_Data!A:O, 14),0)</f>
        <v>72</v>
      </c>
      <c r="N125" s="5">
        <f>ROUND( VLOOKUP(Z125, NPC_Raw_Data!A:O, 15),0)</f>
        <v>190</v>
      </c>
      <c r="O125" s="5">
        <f>ROUND( VLOOKUP(Z125, NPC_Raw_Data!A:Q, 16) * VLOOKUP(AA125, NPC_Scaling_Values!A:N, 14)* VLOOKUP(AB125, NPC_Scaling_Values!A:N, 14) * 1.07 ,0)</f>
        <v>497</v>
      </c>
      <c r="P125" s="2">
        <f>ROUND( VLOOKUP(Z125, NPC_Raw_Data!A:Q, 17) * VLOOKUP(AA125, NPC_Scaling_Values!A:N, 14) * VLOOKUP(AB125, NPC_Scaling_Values!A:N, 14)* 1.07 ,0)</f>
        <v>99</v>
      </c>
      <c r="Q125">
        <f> VLOOKUP(AA125, NPC_Scaling_Values!A:N, 9) * VLOOKUP(AB125, NPC_Scaling_Values!A:N, 9) * 1.07</f>
        <v>3.56952</v>
      </c>
      <c r="R125" s="1">
        <v>1.1</v>
      </c>
      <c r="S125" s="1">
        <v>30.0</v>
      </c>
      <c r="T125" s="7" t="b">
        <v>0</v>
      </c>
      <c r="U125" s="7" t="b">
        <v>0</v>
      </c>
      <c r="V125" s="7" t="b">
        <v>0</v>
      </c>
      <c r="Z125" s="1">
        <v>257022.0</v>
      </c>
      <c r="AA125" s="1">
        <v>7014.0</v>
      </c>
      <c r="AB125" s="1">
        <v>7414.0</v>
      </c>
      <c r="AC125" s="10">
        <v>7100.0</v>
      </c>
    </row>
    <row r="126">
      <c r="A126" s="9" t="s">
        <v>75</v>
      </c>
      <c r="B126" s="1" t="s">
        <v>27</v>
      </c>
      <c r="C126" s="5">
        <f>ROUND( VLOOKUP(Z126, NPC_Raw_Data!A:D, 4)*VLOOKUP(AA126, NPC_Scaling_Values!A:C, 3)*VLOOKUP(AB126, NPC_Scaling_Values!A:C, 3) * 1.07 ,0)</f>
        <v>2850</v>
      </c>
      <c r="D126" s="5">
        <f>ROUND( VLOOKUP(Z126, NPC_Raw_Data!A:E, 5) * VLOOKUP(AA126, NPC_Scaling_Values!A:D, 4) * VLOOKUP(AB126,NPC_Scaling_Values!A:D, 4) * 1.07 ,0)</f>
        <v>5350</v>
      </c>
      <c r="E126" s="5">
        <f>ROUND( VLOOKUP(Z126, NPC_Raw_Data!A:L, 6) * VLOOKUP(AA126, NPC_Scaling_Values!A:N, 5)* VLOOKUP(AB126, NPC_Scaling_Values!A:N, 5) * 1.07 ,0)</f>
        <v>187</v>
      </c>
      <c r="F126" s="5">
        <f>ROUND( VLOOKUP(Z126, NPC_Raw_Data!A:L, 7) * VLOOKUP(AA126, NPC_Scaling_Values!A:N, 6) * VLOOKUP(AB126,NPC_Scaling_Values!A:N, 6) * 1.07 ,0)</f>
        <v>140</v>
      </c>
      <c r="G126" s="5">
        <f>ROUND( VLOOKUP(Z126, NPC_Raw_Data!A:L, 8) * VLOOKUP(AA126, NPC_Scaling_Values!A:N, 7) * VLOOKUP(AB126, NPC_Scaling_Values!A:N, 7) * 1.07 ,0)</f>
        <v>131</v>
      </c>
      <c r="H126" s="5">
        <f>ROUND( VLOOKUP(Z126, NPC_Raw_Data!A:L, 9) * VLOOKUP(AA126, NPC_Scaling_Values!A:N, 8)* VLOOKUP(AB126, NPC_Scaling_Values!A:N, 8) * 1.07 ,0)</f>
        <v>140</v>
      </c>
      <c r="I126" s="5">
        <v>-25.0</v>
      </c>
      <c r="J126" s="5">
        <v>0.0</v>
      </c>
      <c r="K126" s="5">
        <v>0.0</v>
      </c>
      <c r="L126" s="5">
        <f>ROUND( VLOOKUP(Z126, NPC_Raw_Data!A:O, 13),0)</f>
        <v>75</v>
      </c>
      <c r="M126" s="5">
        <f>ROUND( VLOOKUP(Z126, NPC_Raw_Data!A:O, 14),0)</f>
        <v>75</v>
      </c>
      <c r="N126" s="5">
        <f>ROUND( VLOOKUP(Z126, NPC_Raw_Data!A:O, 15),0)</f>
        <v>75</v>
      </c>
      <c r="O126" s="5">
        <f>ROUND( VLOOKUP(Z126, NPC_Raw_Data!A:Q, 16) * VLOOKUP(AA126, NPC_Scaling_Values!A:N, 14)* VLOOKUP(AB126, NPC_Scaling_Values!A:N, 14) * 1.07 ,0)</f>
        <v>215</v>
      </c>
      <c r="P126" s="2">
        <f>ROUND( VLOOKUP(Z126, NPC_Raw_Data!A:Q, 17) * VLOOKUP(AA126, NPC_Scaling_Values!A:N, 14) * VLOOKUP(AB126, NPC_Scaling_Values!A:N, 14)* 1.07 ,0)</f>
        <v>86</v>
      </c>
      <c r="Q126">
        <f> VLOOKUP(AA126, NPC_Scaling_Values!A:N, 9) * VLOOKUP(AB126, NPC_Scaling_Values!A:N, 9) * 1.07</f>
        <v>2.982625</v>
      </c>
      <c r="R126" s="1">
        <v>1.5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264000.0</v>
      </c>
      <c r="AA126" s="1">
        <v>7003.0</v>
      </c>
      <c r="AB126" s="1">
        <v>7403.0</v>
      </c>
      <c r="AC126" s="8">
        <v>0.0</v>
      </c>
    </row>
    <row r="127">
      <c r="A127" s="9" t="s">
        <v>118</v>
      </c>
      <c r="B127" s="1" t="s">
        <v>48</v>
      </c>
      <c r="C127" s="5">
        <f>ROUND( VLOOKUP(Z127, NPC_Raw_Data!A:D, 4)*VLOOKUP(AA127, NPC_Scaling_Values!A:C, 3)*VLOOKUP(AB127, NPC_Scaling_Values!A:C, 3) * 1.07 ,0)</f>
        <v>894</v>
      </c>
      <c r="D127" s="5">
        <f>ROUND( VLOOKUP(Z127, NPC_Raw_Data!A:E, 5) * VLOOKUP(AA127, NPC_Scaling_Values!A:D, 4) * VLOOKUP(AB127,NPC_Scaling_Values!A:D, 4) * 1.07 ,0)</f>
        <v>4280</v>
      </c>
      <c r="E127" s="5">
        <f>ROUND( VLOOKUP(Z127, NPC_Raw_Data!A:L, 6) * VLOOKUP(AA127, NPC_Scaling_Values!A:N, 5)* VLOOKUP(AB127, NPC_Scaling_Values!A:N, 5) * 1.07 ,0)</f>
        <v>206</v>
      </c>
      <c r="F127" s="5">
        <f>ROUND( VLOOKUP(Z127, NPC_Raw_Data!A:L, 7) * VLOOKUP(AA127, NPC_Scaling_Values!A:N, 6) * VLOOKUP(AB127,NPC_Scaling_Values!A:N, 6) * 1.07 ,0)</f>
        <v>155</v>
      </c>
      <c r="G127" s="5">
        <f>ROUND( VLOOKUP(Z127, NPC_Raw_Data!A:L, 8) * VLOOKUP(AA127, NPC_Scaling_Values!A:N, 7) * VLOOKUP(AB127, NPC_Scaling_Values!A:N, 7) * 1.07 ,0)</f>
        <v>164</v>
      </c>
      <c r="H127" s="5">
        <f>ROUND( VLOOKUP(Z127, NPC_Raw_Data!A:L, 9) * VLOOKUP(AA127, NPC_Scaling_Values!A:N, 8)* VLOOKUP(AB127, NPC_Scaling_Values!A:N, 8) * 1.07 ,0)</f>
        <v>155</v>
      </c>
      <c r="I127" s="5">
        <v>0.0</v>
      </c>
      <c r="J127" s="5">
        <v>0.0</v>
      </c>
      <c r="K127" s="5">
        <v>0.0</v>
      </c>
      <c r="L127" s="5">
        <f>ROUND( VLOOKUP(Z127, NPC_Raw_Data!A:O, 13),0)</f>
        <v>94</v>
      </c>
      <c r="M127" s="5">
        <f>ROUND( VLOOKUP(Z127, NPC_Raw_Data!A:O, 14),0)</f>
        <v>94</v>
      </c>
      <c r="N127" s="5">
        <f>ROUND( VLOOKUP(Z127, NPC_Raw_Data!A:O, 15),0)</f>
        <v>69</v>
      </c>
      <c r="O127" s="5">
        <f>ROUND( VLOOKUP(Z127, NPC_Raw_Data!A:Q, 16) * VLOOKUP(AA127, NPC_Scaling_Values!A:N, 14)* VLOOKUP(AB127, NPC_Scaling_Values!A:N, 14) * 1.07 ,0)</f>
        <v>214</v>
      </c>
      <c r="P127" s="2">
        <f>ROUND( VLOOKUP(Z127, NPC_Raw_Data!A:Q, 17) * VLOOKUP(AA127, NPC_Scaling_Values!A:N, 14) * VLOOKUP(AB127, NPC_Scaling_Values!A:N, 14)* 1.07 ,0)</f>
        <v>86</v>
      </c>
      <c r="Q127">
        <f> VLOOKUP(AA127, NPC_Scaling_Values!A:N, 9) * VLOOKUP(AB127, NPC_Scaling_Values!A:N, 9) * 1.07</f>
        <v>3.2742</v>
      </c>
      <c r="R127" s="1">
        <v>1.5</v>
      </c>
      <c r="S127" s="1">
        <v>30.0</v>
      </c>
      <c r="T127" s="7" t="b">
        <v>0</v>
      </c>
      <c r="U127" s="7" t="b">
        <v>0</v>
      </c>
      <c r="V127" s="7" t="b">
        <v>0</v>
      </c>
      <c r="Z127" s="1">
        <v>265000.0</v>
      </c>
      <c r="AA127" s="1">
        <v>7007.0</v>
      </c>
      <c r="AB127" s="1">
        <v>7407.0</v>
      </c>
      <c r="AC127" s="8">
        <v>0.0</v>
      </c>
    </row>
    <row r="128">
      <c r="A128" s="1" t="s">
        <v>93</v>
      </c>
      <c r="B128" s="1" t="s">
        <v>35</v>
      </c>
      <c r="C128" s="5">
        <f>ROUND( VLOOKUP(Z128, NPC_Raw_Data!A:D, 4)*VLOOKUP(AA128, NPC_Scaling_Values!A:C, 3)*VLOOKUP(AB128, NPC_Scaling_Values!A:C, 3) * 1.07 ,0)</f>
        <v>1754</v>
      </c>
      <c r="D128" s="5">
        <f>ROUND( VLOOKUP(Z128, NPC_Raw_Data!A:E, 5) * VLOOKUP(AA128, NPC_Scaling_Values!A:D, 4) * VLOOKUP(AB128,NPC_Scaling_Values!A:D, 4) * 1.07 ,0)</f>
        <v>5350</v>
      </c>
      <c r="E128" s="5">
        <f>ROUND( VLOOKUP(Z128, NPC_Raw_Data!A:L, 6) * VLOOKUP(AA128, NPC_Scaling_Values!A:N, 5)* VLOOKUP(AB128, NPC_Scaling_Values!A:N, 5) * 1.07 ,0)</f>
        <v>223</v>
      </c>
      <c r="F128" s="5">
        <f>ROUND( VLOOKUP(Z128, NPC_Raw_Data!A:L, 7) * VLOOKUP(AA128, NPC_Scaling_Values!A:N, 6) * VLOOKUP(AB128,NPC_Scaling_Values!A:N, 6) * 1.07 ,0)</f>
        <v>168</v>
      </c>
      <c r="G128" s="5">
        <f>ROUND( VLOOKUP(Z128, NPC_Raw_Data!A:L, 8) * VLOOKUP(AA128, NPC_Scaling_Values!A:N, 7) * VLOOKUP(AB128, NPC_Scaling_Values!A:N, 7) * 1.07 ,0)</f>
        <v>223</v>
      </c>
      <c r="H128" s="5">
        <f>ROUND( VLOOKUP(Z128, NPC_Raw_Data!A:L, 9) * VLOOKUP(AA128, NPC_Scaling_Values!A:N, 8)* VLOOKUP(AB128, NPC_Scaling_Values!A:N, 8) * 1.07 ,0)</f>
        <v>168</v>
      </c>
      <c r="I128" s="5">
        <v>25.0</v>
      </c>
      <c r="J128" s="5">
        <v>-25.0</v>
      </c>
      <c r="K128" s="5">
        <v>0.0</v>
      </c>
      <c r="L128" s="5">
        <f>ROUND( VLOOKUP(Z128, NPC_Raw_Data!A:O, 13),0)</f>
        <v>76</v>
      </c>
      <c r="M128" s="5">
        <f>ROUND( VLOOKUP(Z128, NPC_Raw_Data!A:O, 14),0)</f>
        <v>76</v>
      </c>
      <c r="N128" s="5">
        <f>ROUND( VLOOKUP(Z128, NPC_Raw_Data!A:O, 15),0)</f>
        <v>72</v>
      </c>
      <c r="O128" s="5">
        <f>ROUND( VLOOKUP(Z128, NPC_Raw_Data!A:Q, 16) * VLOOKUP(AA128, NPC_Scaling_Values!A:N, 14)* VLOOKUP(AB128, NPC_Scaling_Values!A:N, 14) * 1.07 ,0)</f>
        <v>220</v>
      </c>
      <c r="P128" s="2">
        <f>ROUND( VLOOKUP(Z128, NPC_Raw_Data!A:Q, 17) * VLOOKUP(AA128, NPC_Scaling_Values!A:N, 14) * VLOOKUP(AB128, NPC_Scaling_Values!A:N, 14)* 1.07 ,0)</f>
        <v>88</v>
      </c>
      <c r="Q128">
        <f> VLOOKUP(AA128, NPC_Scaling_Values!A:N, 9) * VLOOKUP(AB128, NPC_Scaling_Values!A:N, 9) * 1.07</f>
        <v>3.1926125</v>
      </c>
      <c r="R128" s="1">
        <v>1.5</v>
      </c>
      <c r="S128" s="1">
        <v>40.0</v>
      </c>
      <c r="T128" s="7" t="b">
        <v>0</v>
      </c>
      <c r="U128" s="7" t="b">
        <v>0</v>
      </c>
      <c r="V128" s="7" t="b">
        <v>0</v>
      </c>
      <c r="Z128" s="1">
        <v>266000.0</v>
      </c>
      <c r="AA128" s="1">
        <v>7004.0</v>
      </c>
      <c r="AB128" s="1">
        <v>7404.0</v>
      </c>
      <c r="AC128" s="8">
        <v>0.0</v>
      </c>
    </row>
    <row r="129">
      <c r="A129" s="1" t="s">
        <v>94</v>
      </c>
      <c r="B129" s="1" t="s">
        <v>35</v>
      </c>
      <c r="C129" s="5">
        <f>ROUND( VLOOKUP(Z129, NPC_Raw_Data!A:D, 4)*VLOOKUP(AA129, NPC_Scaling_Values!A:C, 3)*VLOOKUP(AB129, NPC_Scaling_Values!A:C, 3) * 1.07 ,0)</f>
        <v>1754</v>
      </c>
      <c r="D129" s="5">
        <f>ROUND( VLOOKUP(Z129, NPC_Raw_Data!A:E, 5) * VLOOKUP(AA129, NPC_Scaling_Values!A:D, 4) * VLOOKUP(AB129,NPC_Scaling_Values!A:D, 4) * 1.07 ,0)</f>
        <v>803</v>
      </c>
      <c r="E129" s="5">
        <f>ROUND( VLOOKUP(Z129, NPC_Raw_Data!A:L, 6) * VLOOKUP(AA129, NPC_Scaling_Values!A:N, 5)* VLOOKUP(AB129, NPC_Scaling_Values!A:N, 5) * 1.07 ,0)</f>
        <v>223</v>
      </c>
      <c r="F129" s="5">
        <f>ROUND( VLOOKUP(Z129, NPC_Raw_Data!A:L, 7) * VLOOKUP(AA129, NPC_Scaling_Values!A:N, 6) * VLOOKUP(AB129,NPC_Scaling_Values!A:N, 6) * 1.07 ,0)</f>
        <v>168</v>
      </c>
      <c r="G129" s="5">
        <f>ROUND( VLOOKUP(Z129, NPC_Raw_Data!A:L, 8) * VLOOKUP(AA129, NPC_Scaling_Values!A:N, 7) * VLOOKUP(AB129, NPC_Scaling_Values!A:N, 7) * 1.07 ,0)</f>
        <v>223</v>
      </c>
      <c r="H129" s="5">
        <f>ROUND( VLOOKUP(Z129, NPC_Raw_Data!A:L, 9) * VLOOKUP(AA129, NPC_Scaling_Values!A:N, 8)* VLOOKUP(AB129, NPC_Scaling_Values!A:N, 8) * 1.07 ,0)</f>
        <v>168</v>
      </c>
      <c r="I129" s="5">
        <v>25.0</v>
      </c>
      <c r="J129" s="5">
        <v>-25.0</v>
      </c>
      <c r="K129" s="5">
        <v>0.0</v>
      </c>
      <c r="L129" s="5">
        <f>ROUND( VLOOKUP(Z129, NPC_Raw_Data!A:O, 13),0)</f>
        <v>76</v>
      </c>
      <c r="M129" s="5">
        <f>ROUND( VLOOKUP(Z129, NPC_Raw_Data!A:O, 14),0)</f>
        <v>76</v>
      </c>
      <c r="N129" s="5">
        <f>ROUND( VLOOKUP(Z129, NPC_Raw_Data!A:O, 15),0)</f>
        <v>72</v>
      </c>
      <c r="O129" s="5">
        <f>ROUND( VLOOKUP(Z129, NPC_Raw_Data!A:Q, 16) * VLOOKUP(AA129, NPC_Scaling_Values!A:N, 14)* VLOOKUP(AB129, NPC_Scaling_Values!A:N, 14) * 1.07 ,0)</f>
        <v>220</v>
      </c>
      <c r="P129" s="2">
        <f>ROUND( VLOOKUP(Z129, NPC_Raw_Data!A:Q, 17) * VLOOKUP(AA129, NPC_Scaling_Values!A:N, 14) * VLOOKUP(AB129, NPC_Scaling_Values!A:N, 14)* 1.07 ,0)</f>
        <v>88</v>
      </c>
      <c r="Q129">
        <f> VLOOKUP(AA129, NPC_Scaling_Values!A:N, 9) * VLOOKUP(AB129, NPC_Scaling_Values!A:N, 9) * 1.07</f>
        <v>3.1926125</v>
      </c>
      <c r="R129" s="1">
        <v>1.5</v>
      </c>
      <c r="S129" s="1">
        <v>50.0</v>
      </c>
      <c r="T129" s="7" t="b">
        <v>0</v>
      </c>
      <c r="U129" s="7" t="b">
        <v>0</v>
      </c>
      <c r="V129" s="7" t="b">
        <v>0</v>
      </c>
      <c r="Z129" s="1">
        <v>266001.0</v>
      </c>
      <c r="AA129" s="1">
        <v>7004.0</v>
      </c>
      <c r="AB129" s="1">
        <v>7404.0</v>
      </c>
      <c r="AC129" s="10">
        <v>7100.0</v>
      </c>
    </row>
    <row r="130">
      <c r="A130" s="1" t="s">
        <v>134</v>
      </c>
      <c r="B130" s="1" t="s">
        <v>49</v>
      </c>
      <c r="C130" s="5">
        <f>ROUND( VLOOKUP(Z130, NPC_Raw_Data!A:D, 4)*VLOOKUP(AA130, NPC_Scaling_Values!A:C, 3)*VLOOKUP(AB130, NPC_Scaling_Values!A:C, 3) * 1.07 ,0)</f>
        <v>502</v>
      </c>
      <c r="D130" s="5">
        <f>ROUND( VLOOKUP(Z130, NPC_Raw_Data!A:E, 5) * VLOOKUP(AA130, NPC_Scaling_Values!A:D, 4) * VLOOKUP(AB130,NPC_Scaling_Values!A:D, 4) * 1.07 ,0)</f>
        <v>856</v>
      </c>
      <c r="E130" s="5">
        <f>ROUND( VLOOKUP(Z130, NPC_Raw_Data!A:L, 6) * VLOOKUP(AA130, NPC_Scaling_Values!A:N, 5)* VLOOKUP(AB130, NPC_Scaling_Values!A:N, 5) * 1.07 ,0)</f>
        <v>229</v>
      </c>
      <c r="F130" s="5">
        <f>ROUND( VLOOKUP(Z130, NPC_Raw_Data!A:L, 7) * VLOOKUP(AA130, NPC_Scaling_Values!A:N, 6) * VLOOKUP(AB130,NPC_Scaling_Values!A:N, 6) * 1.07 ,0)</f>
        <v>172</v>
      </c>
      <c r="G130" s="5">
        <f>ROUND( VLOOKUP(Z130, NPC_Raw_Data!A:L, 8) * VLOOKUP(AA130, NPC_Scaling_Values!A:N, 7) * VLOOKUP(AB130, NPC_Scaling_Values!A:N, 7) * 1.07 ,0)</f>
        <v>116</v>
      </c>
      <c r="H130" s="5">
        <f>ROUND( VLOOKUP(Z130, NPC_Raw_Data!A:L, 9) * VLOOKUP(AA130, NPC_Scaling_Values!A:N, 8)* VLOOKUP(AB130, NPC_Scaling_Values!A:N, 8) * 1.07 ,0)</f>
        <v>457</v>
      </c>
      <c r="I130" s="5">
        <v>0.0</v>
      </c>
      <c r="J130" s="5">
        <v>0.0</v>
      </c>
      <c r="K130" s="5">
        <v>0.0</v>
      </c>
      <c r="L130" s="5">
        <f>ROUND( VLOOKUP(Z130, NPC_Raw_Data!A:O, 13),0)</f>
        <v>999</v>
      </c>
      <c r="M130" s="5">
        <f>ROUND( VLOOKUP(Z130, NPC_Raw_Data!A:O, 14),0)</f>
        <v>999</v>
      </c>
      <c r="N130" s="5">
        <f>ROUND( VLOOKUP(Z130, NPC_Raw_Data!A:O, 15),0)</f>
        <v>999</v>
      </c>
      <c r="O130" s="5">
        <f>ROUND( VLOOKUP(Z130, NPC_Raw_Data!A:Q, 16) * VLOOKUP(AA130, NPC_Scaling_Values!A:N, 14)* VLOOKUP(AB130, NPC_Scaling_Values!A:N, 14) * 1.07 ,0)</f>
        <v>214</v>
      </c>
      <c r="P130" s="2">
        <f>ROUND( VLOOKUP(Z130, NPC_Raw_Data!A:Q, 17) * VLOOKUP(AA130, NPC_Scaling_Values!A:N, 14) * VLOOKUP(AB130, NPC_Scaling_Values!A:N, 14)* 1.07 ,0)</f>
        <v>86</v>
      </c>
      <c r="Q130">
        <f> VLOOKUP(AA130, NPC_Scaling_Values!A:N, 9) * VLOOKUP(AB130, NPC_Scaling_Values!A:N, 9) * 1.07</f>
        <v>3.2742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267000.0</v>
      </c>
      <c r="AA130" s="1">
        <v>7007.0</v>
      </c>
      <c r="AB130" s="1">
        <v>7407.0</v>
      </c>
      <c r="AC130" s="8">
        <v>0.0</v>
      </c>
    </row>
    <row r="131">
      <c r="A131" s="1" t="s">
        <v>136</v>
      </c>
      <c r="B131" s="1" t="s">
        <v>49</v>
      </c>
      <c r="C131" s="5">
        <f>ROUND( VLOOKUP(Z131, NPC_Raw_Data!A:D, 4)*VLOOKUP(AA131, NPC_Scaling_Values!A:C, 3)*VLOOKUP(AB131, NPC_Scaling_Values!A:C, 3) * 1.07 ,0)</f>
        <v>631</v>
      </c>
      <c r="D131" s="5">
        <f>ROUND( VLOOKUP(Z131, NPC_Raw_Data!A:E, 5) * VLOOKUP(AA131, NPC_Scaling_Values!A:D, 4) * VLOOKUP(AB131,NPC_Scaling_Values!A:D, 4) * 1.07 ,0)</f>
        <v>1712</v>
      </c>
      <c r="E131" s="5">
        <f>ROUND( VLOOKUP(Z131, NPC_Raw_Data!A:L, 6) * VLOOKUP(AA131, NPC_Scaling_Values!A:N, 5)* VLOOKUP(AB131, NPC_Scaling_Values!A:N, 5) * 1.07 ,0)</f>
        <v>234</v>
      </c>
      <c r="F131" s="5">
        <f>ROUND( VLOOKUP(Z131, NPC_Raw_Data!A:L, 7) * VLOOKUP(AA131, NPC_Scaling_Values!A:N, 6) * VLOOKUP(AB131,NPC_Scaling_Values!A:N, 6) * 1.07 ,0)</f>
        <v>175</v>
      </c>
      <c r="G131" s="5">
        <f>ROUND( VLOOKUP(Z131, NPC_Raw_Data!A:L, 8) * VLOOKUP(AA131, NPC_Scaling_Values!A:N, 7) * VLOOKUP(AB131, NPC_Scaling_Values!A:N, 7) * 1.07 ,0)</f>
        <v>118</v>
      </c>
      <c r="H131" s="5">
        <f>ROUND( VLOOKUP(Z131, NPC_Raw_Data!A:L, 9) * VLOOKUP(AA131, NPC_Scaling_Values!A:N, 8)* VLOOKUP(AB131, NPC_Scaling_Values!A:N, 8) * 1.07 ,0)</f>
        <v>468</v>
      </c>
      <c r="I131" s="5">
        <v>0.0</v>
      </c>
      <c r="J131" s="5">
        <v>0.0</v>
      </c>
      <c r="K131" s="5">
        <v>0.0</v>
      </c>
      <c r="L131" s="5">
        <f>ROUND( VLOOKUP(Z131, NPC_Raw_Data!A:O, 13),0)</f>
        <v>999</v>
      </c>
      <c r="M131" s="5">
        <f>ROUND( VLOOKUP(Z131, NPC_Raw_Data!A:O, 14),0)</f>
        <v>999</v>
      </c>
      <c r="N131" s="5">
        <f>ROUND( VLOOKUP(Z131, NPC_Raw_Data!A:O, 15),0)</f>
        <v>999</v>
      </c>
      <c r="O131" s="5">
        <f>ROUND( VLOOKUP(Z131, NPC_Raw_Data!A:Q, 16) * VLOOKUP(AA131, NPC_Scaling_Values!A:N, 14)* VLOOKUP(AB131, NPC_Scaling_Values!A:N, 14) * 1.07 ,0)</f>
        <v>214</v>
      </c>
      <c r="P131" s="2">
        <f>ROUND( VLOOKUP(Z131, NPC_Raw_Data!A:Q, 17) * VLOOKUP(AA131, NPC_Scaling_Values!A:N, 14) * VLOOKUP(AB131, NPC_Scaling_Values!A:N, 14)* 1.07 ,0)</f>
        <v>86</v>
      </c>
      <c r="Q131">
        <f> VLOOKUP(AA131, NPC_Scaling_Values!A:N, 9) * VLOOKUP(AB131, NPC_Scaling_Values!A:N, 9) * 1.07</f>
        <v>3.2742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268000.0</v>
      </c>
      <c r="AA131" s="1">
        <v>7007.0</v>
      </c>
      <c r="AB131" s="1">
        <v>7407.0</v>
      </c>
      <c r="AC131" s="8">
        <v>0.0</v>
      </c>
    </row>
    <row r="132">
      <c r="A132" s="9" t="s">
        <v>276</v>
      </c>
      <c r="B132" s="1" t="s">
        <v>166</v>
      </c>
      <c r="C132" s="5">
        <f>ROUND( VLOOKUP(Z132, NPC_Raw_Data!A:D, 4)*VLOOKUP(AA132, NPC_Scaling_Values!A:C, 3)*VLOOKUP(AB132, NPC_Scaling_Values!A:C, 3) * 1.07 ,0)</f>
        <v>842</v>
      </c>
      <c r="D132" s="5">
        <f>ROUND( VLOOKUP(Z132, NPC_Raw_Data!A:E, 5) * VLOOKUP(AA132, NPC_Scaling_Values!A:D, 4) * VLOOKUP(AB132,NPC_Scaling_Values!A:D, 4) * 1.07 ,0)</f>
        <v>1605</v>
      </c>
      <c r="E132" s="5">
        <f>ROUND( VLOOKUP(Z132, NPC_Raw_Data!A:L, 6) * VLOOKUP(AA132, NPC_Scaling_Values!A:N, 5)* VLOOKUP(AB132, NPC_Scaling_Values!A:N, 5) * 1.07 ,0)</f>
        <v>442</v>
      </c>
      <c r="F132" s="5">
        <f>ROUND( VLOOKUP(Z132, NPC_Raw_Data!A:L, 7) * VLOOKUP(AA132, NPC_Scaling_Values!A:N, 6) * VLOOKUP(AB132,NPC_Scaling_Values!A:N, 6) * 1.07 ,0)</f>
        <v>226</v>
      </c>
      <c r="G132" s="5">
        <f>ROUND( VLOOKUP(Z132, NPC_Raw_Data!A:L, 8) * VLOOKUP(AA132, NPC_Scaling_Values!A:N, 7) * VLOOKUP(AB132, NPC_Scaling_Values!A:N, 7) * 1.07 ,0)</f>
        <v>198</v>
      </c>
      <c r="H132" s="5">
        <f>ROUND( VLOOKUP(Z132, NPC_Raw_Data!A:L, 9) * VLOOKUP(AA132, NPC_Scaling_Values!A:N, 8)* VLOOKUP(AB132, NPC_Scaling_Values!A:N, 8) * 1.07 ,0)</f>
        <v>189</v>
      </c>
      <c r="I132" s="5">
        <v>0.0</v>
      </c>
      <c r="J132" s="5">
        <v>0.0</v>
      </c>
      <c r="K132" s="5">
        <v>0.0</v>
      </c>
      <c r="L132" s="5">
        <f>ROUND( VLOOKUP(Z132, NPC_Raw_Data!A:O, 13),0)</f>
        <v>145</v>
      </c>
      <c r="M132" s="5">
        <f>ROUND( VLOOKUP(Z132, NPC_Raw_Data!A:O, 14),0)</f>
        <v>145</v>
      </c>
      <c r="N132" s="5">
        <f>ROUND( VLOOKUP(Z132, NPC_Raw_Data!A:O, 15),0)</f>
        <v>74</v>
      </c>
      <c r="O132" s="5">
        <f>ROUND( VLOOKUP(Z132, NPC_Raw_Data!A:Q, 16) * VLOOKUP(AA132, NPC_Scaling_Values!A:N, 14)* VLOOKUP(AB132, NPC_Scaling_Values!A:N, 14) * 1.07 ,0)</f>
        <v>217</v>
      </c>
      <c r="P132" s="2">
        <f>ROUND( VLOOKUP(Z132, NPC_Raw_Data!A:Q, 17) * VLOOKUP(AA132, NPC_Scaling_Values!A:N, 14) * VLOOKUP(AB132, NPC_Scaling_Values!A:N, 14)* 1.07 ,0)</f>
        <v>87</v>
      </c>
      <c r="Q132">
        <f> VLOOKUP(AA132, NPC_Scaling_Values!A:N, 9) * VLOOKUP(AB132, NPC_Scaling_Values!A:N, 9) * 1.07</f>
        <v>3.29346</v>
      </c>
      <c r="R132" s="1">
        <v>1.5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269000.0</v>
      </c>
      <c r="AA132" s="1">
        <v>7009.0</v>
      </c>
      <c r="AB132" s="1">
        <v>7409.0</v>
      </c>
      <c r="AC132" s="8">
        <v>0.0</v>
      </c>
    </row>
    <row r="133">
      <c r="A133" s="9" t="s">
        <v>305</v>
      </c>
      <c r="B133" s="1" t="s">
        <v>30</v>
      </c>
      <c r="C133" s="5">
        <f>ROUND( VLOOKUP(Z133, NPC_Raw_Data!A:D, 4)*VLOOKUP(AA133, NPC_Scaling_Values!A:C, 3)*VLOOKUP(AB133, NPC_Scaling_Values!A:C, 3) * 1.07 ,0)</f>
        <v>4</v>
      </c>
      <c r="D133" s="5">
        <f>ROUND( VLOOKUP(Z133, NPC_Raw_Data!A:E, 5) * VLOOKUP(AA133, NPC_Scaling_Values!A:D, 4) * VLOOKUP(AB133,NPC_Scaling_Values!A:D, 4) * 1.07 ,0)</f>
        <v>1070</v>
      </c>
      <c r="E133" s="5">
        <f>ROUND( VLOOKUP(Z133, NPC_Raw_Data!A:L, 6) * VLOOKUP(AA133, NPC_Scaling_Values!A:N, 5)* VLOOKUP(AB133, NPC_Scaling_Values!A:N, 5) * 1.07 ,0)</f>
        <v>489</v>
      </c>
      <c r="F133" s="5">
        <f>ROUND( VLOOKUP(Z133, NPC_Raw_Data!A:L, 7) * VLOOKUP(AA133, NPC_Scaling_Values!A:N, 6) * VLOOKUP(AB133,NPC_Scaling_Values!A:N, 6) * 1.07 ,0)</f>
        <v>261</v>
      </c>
      <c r="G133" s="5">
        <f>ROUND( VLOOKUP(Z133, NPC_Raw_Data!A:L, 8) * VLOOKUP(AA133, NPC_Scaling_Values!A:N, 7) * VLOOKUP(AB133, NPC_Scaling_Values!A:N, 7) * 1.07 ,0)</f>
        <v>219</v>
      </c>
      <c r="H133" s="5">
        <f>ROUND( VLOOKUP(Z133, NPC_Raw_Data!A:L, 9) * VLOOKUP(AA133, NPC_Scaling_Values!A:N, 8)* VLOOKUP(AB133, NPC_Scaling_Values!A:N, 8) * 1.07 ,0)</f>
        <v>210</v>
      </c>
      <c r="I133" s="5">
        <v>0.0</v>
      </c>
      <c r="J133" s="5">
        <v>0.0</v>
      </c>
      <c r="K133" s="5">
        <v>0.0</v>
      </c>
      <c r="L133" s="5">
        <f>ROUND( VLOOKUP(Z133, NPC_Raw_Data!A:O, 13),0)</f>
        <v>145</v>
      </c>
      <c r="M133" s="5">
        <f>ROUND( VLOOKUP(Z133, NPC_Raw_Data!A:O, 14),0)</f>
        <v>145</v>
      </c>
      <c r="N133" s="5">
        <f>ROUND( VLOOKUP(Z133, NPC_Raw_Data!A:O, 15),0)</f>
        <v>74</v>
      </c>
      <c r="O133" s="5">
        <f>ROUND( VLOOKUP(Z133, NPC_Raw_Data!A:Q, 16) * VLOOKUP(AA133, NPC_Scaling_Values!A:N, 14)* VLOOKUP(AB133, NPC_Scaling_Values!A:N, 14) * 1.07 ,0)</f>
        <v>248</v>
      </c>
      <c r="P133" s="2">
        <f>ROUND( VLOOKUP(Z133, NPC_Raw_Data!A:Q, 17) * VLOOKUP(AA133, NPC_Scaling_Values!A:N, 14) * VLOOKUP(AB133, NPC_Scaling_Values!A:N, 14)* 1.07 ,0)</f>
        <v>99</v>
      </c>
      <c r="Q133">
        <f> VLOOKUP(AA133, NPC_Scaling_Values!A:N, 9) * VLOOKUP(AB133, NPC_Scaling_Values!A:N, 9) * 1.07</f>
        <v>3.56952</v>
      </c>
      <c r="R133" s="1">
        <v>1.5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269001.0</v>
      </c>
      <c r="AA133" s="1">
        <v>7014.0</v>
      </c>
      <c r="AB133" s="1">
        <v>7414.0</v>
      </c>
      <c r="AC133" s="8">
        <v>0.0</v>
      </c>
    </row>
    <row r="134">
      <c r="A134" s="9" t="s">
        <v>276</v>
      </c>
      <c r="B134" s="1" t="s">
        <v>30</v>
      </c>
      <c r="C134" s="5">
        <f>ROUND( VLOOKUP(Z134, NPC_Raw_Data!A:D, 4)*VLOOKUP(AA134, NPC_Scaling_Values!A:C, 3)*VLOOKUP(AB134, NPC_Scaling_Values!A:C, 3) * 1.07 ,0)</f>
        <v>903</v>
      </c>
      <c r="D134" s="5">
        <f>ROUND( VLOOKUP(Z134, NPC_Raw_Data!A:E, 5) * VLOOKUP(AA134, NPC_Scaling_Values!A:D, 4) * VLOOKUP(AB134,NPC_Scaling_Values!A:D, 4) * 1.07 ,0)</f>
        <v>1070</v>
      </c>
      <c r="E134" s="5">
        <f>ROUND( VLOOKUP(Z134, NPC_Raw_Data!A:L, 6) * VLOOKUP(AA134, NPC_Scaling_Values!A:N, 5)* VLOOKUP(AB134, NPC_Scaling_Values!A:N, 5) * 1.07 ,0)</f>
        <v>489</v>
      </c>
      <c r="F134" s="5">
        <f>ROUND( VLOOKUP(Z134, NPC_Raw_Data!A:L, 7) * VLOOKUP(AA134, NPC_Scaling_Values!A:N, 6) * VLOOKUP(AB134,NPC_Scaling_Values!A:N, 6) * 1.07 ,0)</f>
        <v>261</v>
      </c>
      <c r="G134" s="5">
        <f>ROUND( VLOOKUP(Z134, NPC_Raw_Data!A:L, 8) * VLOOKUP(AA134, NPC_Scaling_Values!A:N, 7) * VLOOKUP(AB134, NPC_Scaling_Values!A:N, 7) * 1.07 ,0)</f>
        <v>219</v>
      </c>
      <c r="H134" s="5">
        <f>ROUND( VLOOKUP(Z134, NPC_Raw_Data!A:L, 9) * VLOOKUP(AA134, NPC_Scaling_Values!A:N, 8)* VLOOKUP(AB134, NPC_Scaling_Values!A:N, 8) * 1.07 ,0)</f>
        <v>210</v>
      </c>
      <c r="I134" s="5">
        <v>0.0</v>
      </c>
      <c r="J134" s="5">
        <v>0.0</v>
      </c>
      <c r="K134" s="5">
        <v>0.0</v>
      </c>
      <c r="L134" s="5">
        <f>ROUND( VLOOKUP(Z134, NPC_Raw_Data!A:O, 13),0)</f>
        <v>145</v>
      </c>
      <c r="M134" s="5">
        <f>ROUND( VLOOKUP(Z134, NPC_Raw_Data!A:O, 14),0)</f>
        <v>145</v>
      </c>
      <c r="N134" s="5">
        <f>ROUND( VLOOKUP(Z134, NPC_Raw_Data!A:O, 15),0)</f>
        <v>74</v>
      </c>
      <c r="O134" s="5">
        <f>ROUND( VLOOKUP(Z134, NPC_Raw_Data!A:Q, 16) * VLOOKUP(AA134, NPC_Scaling_Values!A:N, 14)* VLOOKUP(AB134, NPC_Scaling_Values!A:N, 14) * 1.07 ,0)</f>
        <v>248</v>
      </c>
      <c r="P134" s="2">
        <f>ROUND( VLOOKUP(Z134, NPC_Raw_Data!A:Q, 17) * VLOOKUP(AA134, NPC_Scaling_Values!A:N, 14) * VLOOKUP(AB134, NPC_Scaling_Values!A:N, 14)* 1.07 ,0)</f>
        <v>99</v>
      </c>
      <c r="Q134">
        <f> VLOOKUP(AA134, NPC_Scaling_Values!A:N, 9) * VLOOKUP(AB134, NPC_Scaling_Values!A:N, 9) * 1.07</f>
        <v>3.56952</v>
      </c>
      <c r="R134" s="1">
        <v>1.5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269002.0</v>
      </c>
      <c r="AA134" s="1">
        <v>7014.0</v>
      </c>
      <c r="AB134" s="1">
        <v>7414.0</v>
      </c>
      <c r="AC134" s="8">
        <v>0.0</v>
      </c>
    </row>
    <row r="135">
      <c r="A135" s="9" t="s">
        <v>291</v>
      </c>
      <c r="B135" s="1" t="s">
        <v>166</v>
      </c>
      <c r="C135" s="5">
        <f>ROUND( VLOOKUP(Z135, NPC_Raw_Data!A:D, 4)*VLOOKUP(AA135, NPC_Scaling_Values!A:C, 3)*VLOOKUP(AB135, NPC_Scaling_Values!A:C, 3) * 1.07 ,0)</f>
        <v>855</v>
      </c>
      <c r="D135" s="5">
        <f>ROUND( VLOOKUP(Z135, NPC_Raw_Data!A:E, 5) * VLOOKUP(AA135, NPC_Scaling_Values!A:D, 4) * VLOOKUP(AB135,NPC_Scaling_Values!A:D, 4) * 1.07 ,0)</f>
        <v>1605</v>
      </c>
      <c r="E135" s="5">
        <f>ROUND( VLOOKUP(Z135, NPC_Raw_Data!A:L, 6) * VLOOKUP(AA135, NPC_Scaling_Values!A:N, 5)* VLOOKUP(AB135, NPC_Scaling_Values!A:N, 5) * 1.07 ,0)</f>
        <v>458</v>
      </c>
      <c r="F135" s="5">
        <f>ROUND( VLOOKUP(Z135, NPC_Raw_Data!A:L, 7) * VLOOKUP(AA135, NPC_Scaling_Values!A:N, 6) * VLOOKUP(AB135,NPC_Scaling_Values!A:N, 6) * 1.07 ,0)</f>
        <v>235</v>
      </c>
      <c r="G135" s="5">
        <f>ROUND( VLOOKUP(Z135, NPC_Raw_Data!A:L, 8) * VLOOKUP(AA135, NPC_Scaling_Values!A:N, 7) * VLOOKUP(AB135, NPC_Scaling_Values!A:N, 7) * 1.07 ,0)</f>
        <v>205</v>
      </c>
      <c r="H135" s="5">
        <f>ROUND( VLOOKUP(Z135, NPC_Raw_Data!A:L, 9) * VLOOKUP(AA135, NPC_Scaling_Values!A:N, 8)* VLOOKUP(AB135, NPC_Scaling_Values!A:N, 8) * 1.07 ,0)</f>
        <v>196</v>
      </c>
      <c r="I135" s="5">
        <v>0.0</v>
      </c>
      <c r="J135" s="5">
        <v>0.0</v>
      </c>
      <c r="K135" s="5">
        <v>0.0</v>
      </c>
      <c r="L135" s="5">
        <f>ROUND( VLOOKUP(Z135, NPC_Raw_Data!A:O, 13),0)</f>
        <v>145</v>
      </c>
      <c r="M135" s="5">
        <f>ROUND( VLOOKUP(Z135, NPC_Raw_Data!A:O, 14),0)</f>
        <v>145</v>
      </c>
      <c r="N135" s="5">
        <f>ROUND( VLOOKUP(Z135, NPC_Raw_Data!A:O, 15),0)</f>
        <v>74</v>
      </c>
      <c r="O135" s="5">
        <f>ROUND( VLOOKUP(Z135, NPC_Raw_Data!A:Q, 16) * VLOOKUP(AA135, NPC_Scaling_Values!A:N, 14)* VLOOKUP(AB135, NPC_Scaling_Values!A:N, 14) * 1.07 ,0)</f>
        <v>226</v>
      </c>
      <c r="P135" s="2">
        <f>ROUND( VLOOKUP(Z135, NPC_Raw_Data!A:Q, 17) * VLOOKUP(AA135, NPC_Scaling_Values!A:N, 14) * VLOOKUP(AB135, NPC_Scaling_Values!A:N, 14)* 1.07 ,0)</f>
        <v>91</v>
      </c>
      <c r="Q135">
        <f> VLOOKUP(AA135, NPC_Scaling_Values!A:N, 9) * VLOOKUP(AB135, NPC_Scaling_Values!A:N, 9) * 1.07</f>
        <v>3.39297</v>
      </c>
      <c r="R135" s="1">
        <v>1.5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269003.0</v>
      </c>
      <c r="AA135" s="1">
        <v>7011.0</v>
      </c>
      <c r="AB135" s="1">
        <v>7411.0</v>
      </c>
      <c r="AC135" s="8">
        <v>0.0</v>
      </c>
    </row>
    <row r="136">
      <c r="A136" s="9" t="s">
        <v>277</v>
      </c>
      <c r="B136" s="1" t="s">
        <v>166</v>
      </c>
      <c r="C136" s="5">
        <f>ROUND( VLOOKUP(Z136, NPC_Raw_Data!A:D, 4)*VLOOKUP(AA136, NPC_Scaling_Values!A:C, 3)*VLOOKUP(AB136, NPC_Scaling_Values!A:C, 3) * 1.07 ,0)</f>
        <v>842</v>
      </c>
      <c r="D136" s="5">
        <f>ROUND( VLOOKUP(Z136, NPC_Raw_Data!A:E, 5) * VLOOKUP(AA136, NPC_Scaling_Values!A:D, 4) * VLOOKUP(AB136,NPC_Scaling_Values!A:D, 4) * 1.07 ,0)</f>
        <v>1605</v>
      </c>
      <c r="E136" s="5">
        <f>ROUND( VLOOKUP(Z136, NPC_Raw_Data!A:L, 6) * VLOOKUP(AA136, NPC_Scaling_Values!A:N, 5)* VLOOKUP(AB136, NPC_Scaling_Values!A:N, 5) * 1.07 ,0)</f>
        <v>442</v>
      </c>
      <c r="F136" s="5">
        <f>ROUND( VLOOKUP(Z136, NPC_Raw_Data!A:L, 7) * VLOOKUP(AA136, NPC_Scaling_Values!A:N, 6) * VLOOKUP(AB136,NPC_Scaling_Values!A:N, 6) * 1.07 ,0)</f>
        <v>226</v>
      </c>
      <c r="G136" s="5">
        <f>ROUND( VLOOKUP(Z136, NPC_Raw_Data!A:L, 8) * VLOOKUP(AA136, NPC_Scaling_Values!A:N, 7) * VLOOKUP(AB136, NPC_Scaling_Values!A:N, 7) * 1.07 ,0)</f>
        <v>198</v>
      </c>
      <c r="H136" s="5">
        <f>ROUND( VLOOKUP(Z136, NPC_Raw_Data!A:L, 9) * VLOOKUP(AA136, NPC_Scaling_Values!A:N, 8)* VLOOKUP(AB136, NPC_Scaling_Values!A:N, 8) * 1.07 ,0)</f>
        <v>189</v>
      </c>
      <c r="I136" s="5">
        <v>0.0</v>
      </c>
      <c r="J136" s="5">
        <v>0.0</v>
      </c>
      <c r="K136" s="5">
        <v>0.0</v>
      </c>
      <c r="L136" s="5">
        <f>ROUND( VLOOKUP(Z136, NPC_Raw_Data!A:O, 13),0)</f>
        <v>145</v>
      </c>
      <c r="M136" s="5">
        <f>ROUND( VLOOKUP(Z136, NPC_Raw_Data!A:O, 14),0)</f>
        <v>145</v>
      </c>
      <c r="N136" s="5">
        <f>ROUND( VLOOKUP(Z136, NPC_Raw_Data!A:O, 15),0)</f>
        <v>74</v>
      </c>
      <c r="O136" s="5">
        <f>ROUND( VLOOKUP(Z136, NPC_Raw_Data!A:Q, 16) * VLOOKUP(AA136, NPC_Scaling_Values!A:N, 14)* VLOOKUP(AB136, NPC_Scaling_Values!A:N, 14) * 1.07 ,0)</f>
        <v>217</v>
      </c>
      <c r="P136" s="2">
        <f>ROUND( VLOOKUP(Z136, NPC_Raw_Data!A:Q, 17) * VLOOKUP(AA136, NPC_Scaling_Values!A:N, 14) * VLOOKUP(AB136, NPC_Scaling_Values!A:N, 14)* 1.07 ,0)</f>
        <v>87</v>
      </c>
      <c r="Q136">
        <f> VLOOKUP(AA136, NPC_Scaling_Values!A:N, 9) * VLOOKUP(AB136, NPC_Scaling_Values!A:N, 9) * 1.07</f>
        <v>3.29346</v>
      </c>
      <c r="R136" s="1">
        <v>1.5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269004.0</v>
      </c>
      <c r="AA136" s="1">
        <v>7009.0</v>
      </c>
      <c r="AB136" s="1">
        <v>7409.0</v>
      </c>
      <c r="AC136" s="10">
        <v>7100.0</v>
      </c>
    </row>
    <row r="137">
      <c r="A137" s="9" t="s">
        <v>268</v>
      </c>
      <c r="B137" s="1" t="s">
        <v>166</v>
      </c>
      <c r="C137" s="5">
        <f>ROUND( VLOOKUP(Z137, NPC_Raw_Data!A:D, 4)*VLOOKUP(AA137, NPC_Scaling_Values!A:C, 3)*VLOOKUP(AB137, NPC_Scaling_Values!A:C, 3) * 1.07 ,0)</f>
        <v>568</v>
      </c>
      <c r="D137" s="5">
        <f>ROUND( VLOOKUP(Z137, NPC_Raw_Data!A:E, 5) * VLOOKUP(AA137, NPC_Scaling_Values!A:D, 4) * VLOOKUP(AB137,NPC_Scaling_Values!A:D, 4) * 1.07 ,0)</f>
        <v>1605</v>
      </c>
      <c r="E137" s="5">
        <f>ROUND( VLOOKUP(Z137, NPC_Raw_Data!A:L, 6) * VLOOKUP(AA137, NPC_Scaling_Values!A:N, 5)* VLOOKUP(AB137, NPC_Scaling_Values!A:N, 5) * 1.07 ,0)</f>
        <v>419</v>
      </c>
      <c r="F137" s="5">
        <f>ROUND( VLOOKUP(Z137, NPC_Raw_Data!A:L, 7) * VLOOKUP(AA137, NPC_Scaling_Values!A:N, 6) * VLOOKUP(AB137,NPC_Scaling_Values!A:N, 6) * 1.07 ,0)</f>
        <v>212</v>
      </c>
      <c r="G137" s="5">
        <f>ROUND( VLOOKUP(Z137, NPC_Raw_Data!A:L, 8) * VLOOKUP(AA137, NPC_Scaling_Values!A:N, 7) * VLOOKUP(AB137, NPC_Scaling_Values!A:N, 7) * 1.07 ,0)</f>
        <v>186</v>
      </c>
      <c r="H137" s="5">
        <f>ROUND( VLOOKUP(Z137, NPC_Raw_Data!A:L, 9) * VLOOKUP(AA137, NPC_Scaling_Values!A:N, 8)* VLOOKUP(AB137, NPC_Scaling_Values!A:N, 8) * 1.07 ,0)</f>
        <v>178</v>
      </c>
      <c r="I137" s="5">
        <v>0.0</v>
      </c>
      <c r="J137" s="5">
        <v>0.0</v>
      </c>
      <c r="K137" s="5">
        <v>0.0</v>
      </c>
      <c r="L137" s="5">
        <f>ROUND( VLOOKUP(Z137, NPC_Raw_Data!A:O, 13),0)</f>
        <v>145</v>
      </c>
      <c r="M137" s="5">
        <f>ROUND( VLOOKUP(Z137, NPC_Raw_Data!A:O, 14),0)</f>
        <v>145</v>
      </c>
      <c r="N137" s="5">
        <f>ROUND( VLOOKUP(Z137, NPC_Raw_Data!A:O, 15),0)</f>
        <v>74</v>
      </c>
      <c r="O137" s="5">
        <f>ROUND( VLOOKUP(Z137, NPC_Raw_Data!A:Q, 16) * VLOOKUP(AA137, NPC_Scaling_Values!A:N, 14)* VLOOKUP(AB137, NPC_Scaling_Values!A:N, 14) * 1.07 ,0)</f>
        <v>217</v>
      </c>
      <c r="P137" s="2">
        <f>ROUND( VLOOKUP(Z137, NPC_Raw_Data!A:Q, 17) * VLOOKUP(AA137, NPC_Scaling_Values!A:N, 14) * VLOOKUP(AB137, NPC_Scaling_Values!A:N, 14)* 1.07 ,0)</f>
        <v>87</v>
      </c>
      <c r="Q137">
        <f> VLOOKUP(AA137, NPC_Scaling_Values!A:N, 9) * VLOOKUP(AB137, NPC_Scaling_Values!A:N, 9) * 1.07</f>
        <v>3.29346</v>
      </c>
      <c r="R137" s="1">
        <v>1.5</v>
      </c>
      <c r="S137" s="1">
        <v>-1.0</v>
      </c>
      <c r="T137" s="7" t="b">
        <v>0</v>
      </c>
      <c r="U137" s="7" t="b">
        <v>0</v>
      </c>
      <c r="V137" s="7" t="b">
        <v>0</v>
      </c>
      <c r="Z137" s="1">
        <v>270000.0</v>
      </c>
      <c r="AA137" s="1">
        <v>7009.0</v>
      </c>
      <c r="AB137" s="1">
        <v>7409.0</v>
      </c>
      <c r="AC137" s="8">
        <v>0.0</v>
      </c>
    </row>
    <row r="138">
      <c r="A138" s="1" t="s">
        <v>302</v>
      </c>
      <c r="B138" s="1" t="s">
        <v>30</v>
      </c>
      <c r="C138" s="5">
        <f>ROUND( VLOOKUP(Z138, NPC_Raw_Data!A:D, 4)*VLOOKUP(AA138, NPC_Scaling_Values!A:C, 3)*VLOOKUP(AB138, NPC_Scaling_Values!A:C, 3) * 1.07 ,0)</f>
        <v>609</v>
      </c>
      <c r="D138" s="5">
        <f>ROUND( VLOOKUP(Z138, NPC_Raw_Data!A:E, 5) * VLOOKUP(AA138, NPC_Scaling_Values!A:D, 4) * VLOOKUP(AB138,NPC_Scaling_Values!A:D, 4) * 1.07 ,0)</f>
        <v>4280</v>
      </c>
      <c r="E138" s="5">
        <f>ROUND( VLOOKUP(Z138, NPC_Raw_Data!A:L, 6) * VLOOKUP(AA138, NPC_Scaling_Values!A:N, 5)* VLOOKUP(AB138, NPC_Scaling_Values!A:N, 5) * 1.07 ,0)</f>
        <v>464</v>
      </c>
      <c r="F138" s="5">
        <f>ROUND( VLOOKUP(Z138, NPC_Raw_Data!A:L, 7) * VLOOKUP(AA138, NPC_Scaling_Values!A:N, 6) * VLOOKUP(AB138,NPC_Scaling_Values!A:N, 6) * 1.07 ,0)</f>
        <v>245</v>
      </c>
      <c r="G138" s="5">
        <f>ROUND( VLOOKUP(Z138, NPC_Raw_Data!A:L, 8) * VLOOKUP(AA138, NPC_Scaling_Values!A:N, 7) * VLOOKUP(AB138, NPC_Scaling_Values!A:N, 7) * 1.07 ,0)</f>
        <v>207</v>
      </c>
      <c r="H138" s="5">
        <f>ROUND( VLOOKUP(Z138, NPC_Raw_Data!A:L, 9) * VLOOKUP(AA138, NPC_Scaling_Values!A:N, 8)* VLOOKUP(AB138, NPC_Scaling_Values!A:N, 8) * 1.07 ,0)</f>
        <v>197</v>
      </c>
      <c r="I138" s="5">
        <v>0.0</v>
      </c>
      <c r="J138" s="5">
        <v>0.0</v>
      </c>
      <c r="K138" s="5">
        <v>0.0</v>
      </c>
      <c r="L138" s="5">
        <f>ROUND( VLOOKUP(Z138, NPC_Raw_Data!A:O, 13),0)</f>
        <v>145</v>
      </c>
      <c r="M138" s="5">
        <f>ROUND( VLOOKUP(Z138, NPC_Raw_Data!A:O, 14),0)</f>
        <v>145</v>
      </c>
      <c r="N138" s="5">
        <f>ROUND( VLOOKUP(Z138, NPC_Raw_Data!A:O, 15),0)</f>
        <v>74</v>
      </c>
      <c r="O138" s="5">
        <f>ROUND( VLOOKUP(Z138, NPC_Raw_Data!A:Q, 16) * VLOOKUP(AA138, NPC_Scaling_Values!A:N, 14)* VLOOKUP(AB138, NPC_Scaling_Values!A:N, 14) * 1.07 ,0)</f>
        <v>248</v>
      </c>
      <c r="P138" s="2">
        <f>ROUND( VLOOKUP(Z138, NPC_Raw_Data!A:Q, 17) * VLOOKUP(AA138, NPC_Scaling_Values!A:N, 14) * VLOOKUP(AB138, NPC_Scaling_Values!A:N, 14)* 1.07 ,0)</f>
        <v>99</v>
      </c>
      <c r="Q138">
        <f> VLOOKUP(AA138, NPC_Scaling_Values!A:N, 9) * VLOOKUP(AB138, NPC_Scaling_Values!A:N, 9) * 1.07</f>
        <v>3.56952</v>
      </c>
      <c r="R138" s="1">
        <v>1.5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270001.0</v>
      </c>
      <c r="AA138" s="1">
        <v>7014.0</v>
      </c>
      <c r="AB138" s="1">
        <v>7414.0</v>
      </c>
      <c r="AC138" s="8">
        <v>0.0</v>
      </c>
    </row>
    <row r="139">
      <c r="A139" s="9" t="s">
        <v>269</v>
      </c>
      <c r="B139" s="1" t="s">
        <v>166</v>
      </c>
      <c r="C139" s="5">
        <f>ROUND( VLOOKUP(Z139, NPC_Raw_Data!A:D, 4)*VLOOKUP(AA139, NPC_Scaling_Values!A:C, 3)*VLOOKUP(AB139, NPC_Scaling_Values!A:C, 3) * 1.07 ,0)</f>
        <v>568</v>
      </c>
      <c r="D139" s="5">
        <f>ROUND( VLOOKUP(Z139, NPC_Raw_Data!A:E, 5) * VLOOKUP(AA139, NPC_Scaling_Values!A:D, 4) * VLOOKUP(AB139,NPC_Scaling_Values!A:D, 4) * 1.07 ,0)</f>
        <v>1605</v>
      </c>
      <c r="E139" s="5">
        <f>ROUND( VLOOKUP(Z139, NPC_Raw_Data!A:L, 6) * VLOOKUP(AA139, NPC_Scaling_Values!A:N, 5)* VLOOKUP(AB139, NPC_Scaling_Values!A:N, 5) * 1.07 ,0)</f>
        <v>419</v>
      </c>
      <c r="F139" s="5">
        <f>ROUND( VLOOKUP(Z139, NPC_Raw_Data!A:L, 7) * VLOOKUP(AA139, NPC_Scaling_Values!A:N, 6) * VLOOKUP(AB139,NPC_Scaling_Values!A:N, 6) * 1.07 ,0)</f>
        <v>212</v>
      </c>
      <c r="G139" s="5">
        <f>ROUND( VLOOKUP(Z139, NPC_Raw_Data!A:L, 8) * VLOOKUP(AA139, NPC_Scaling_Values!A:N, 7) * VLOOKUP(AB139, NPC_Scaling_Values!A:N, 7) * 1.07 ,0)</f>
        <v>186</v>
      </c>
      <c r="H139" s="5">
        <f>ROUND( VLOOKUP(Z139, NPC_Raw_Data!A:L, 9) * VLOOKUP(AA139, NPC_Scaling_Values!A:N, 8)* VLOOKUP(AB139, NPC_Scaling_Values!A:N, 8) * 1.07 ,0)</f>
        <v>178</v>
      </c>
      <c r="I139" s="5">
        <v>0.0</v>
      </c>
      <c r="J139" s="5">
        <v>0.0</v>
      </c>
      <c r="K139" s="5">
        <v>0.0</v>
      </c>
      <c r="L139" s="5">
        <f>ROUND( VLOOKUP(Z139, NPC_Raw_Data!A:O, 13),0)</f>
        <v>145</v>
      </c>
      <c r="M139" s="5">
        <f>ROUND( VLOOKUP(Z139, NPC_Raw_Data!A:O, 14),0)</f>
        <v>145</v>
      </c>
      <c r="N139" s="5">
        <f>ROUND( VLOOKUP(Z139, NPC_Raw_Data!A:O, 15),0)</f>
        <v>74</v>
      </c>
      <c r="O139" s="5">
        <f>ROUND( VLOOKUP(Z139, NPC_Raw_Data!A:Q, 16) * VLOOKUP(AA139, NPC_Scaling_Values!A:N, 14)* VLOOKUP(AB139, NPC_Scaling_Values!A:N, 14) * 1.07 ,0)</f>
        <v>217</v>
      </c>
      <c r="P139" s="2">
        <f>ROUND( VLOOKUP(Z139, NPC_Raw_Data!A:Q, 17) * VLOOKUP(AA139, NPC_Scaling_Values!A:N, 14) * VLOOKUP(AB139, NPC_Scaling_Values!A:N, 14)* 1.07 ,0)</f>
        <v>87</v>
      </c>
      <c r="Q139">
        <f> VLOOKUP(AA139, NPC_Scaling_Values!A:N, 9) * VLOOKUP(AB139, NPC_Scaling_Values!A:N, 9) * 1.07</f>
        <v>3.29346</v>
      </c>
      <c r="R139" s="1">
        <v>1.5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270002.0</v>
      </c>
      <c r="AA139" s="1">
        <v>7009.0</v>
      </c>
      <c r="AB139" s="1">
        <v>7409.0</v>
      </c>
      <c r="AC139" s="10">
        <v>7100.0</v>
      </c>
    </row>
    <row r="140">
      <c r="A140" s="2" t="s">
        <v>194</v>
      </c>
      <c r="B140" s="1" t="s">
        <v>30</v>
      </c>
      <c r="C140" s="5">
        <f>ROUND( VLOOKUP(Z140, NPC_Raw_Data!A:D, 4)*VLOOKUP(AA140, NPC_Scaling_Values!A:C, 3)*VLOOKUP(AB140, NPC_Scaling_Values!A:C, 3) * 1.07 ,0)</f>
        <v>1142</v>
      </c>
      <c r="D140" s="5">
        <f>ROUND( VLOOKUP(Z140, NPC_Raw_Data!A:E, 5) * VLOOKUP(AA140, NPC_Scaling_Values!A:D, 4) * VLOOKUP(AB140,NPC_Scaling_Values!A:D, 4) * 1.07 ,0)</f>
        <v>2568</v>
      </c>
      <c r="E140" s="5">
        <f>ROUND( VLOOKUP(Z140, NPC_Raw_Data!A:L, 6) * VLOOKUP(AA140, NPC_Scaling_Values!A:N, 5)* VLOOKUP(AB140, NPC_Scaling_Values!A:N, 5) * 1.07 ,0)</f>
        <v>429</v>
      </c>
      <c r="F140" s="5">
        <f>ROUND( VLOOKUP(Z140, NPC_Raw_Data!A:L, 7) * VLOOKUP(AA140, NPC_Scaling_Values!A:N, 6) * VLOOKUP(AB140,NPC_Scaling_Values!A:N, 6) * 1.07 ,0)</f>
        <v>858</v>
      </c>
      <c r="G140" s="5">
        <f>ROUND( VLOOKUP(Z140, NPC_Raw_Data!A:L, 8) * VLOOKUP(AA140, NPC_Scaling_Values!A:N, 7) * VLOOKUP(AB140, NPC_Scaling_Values!A:N, 7) * 1.07 ,0)</f>
        <v>343</v>
      </c>
      <c r="H140" s="5">
        <f>ROUND( VLOOKUP(Z140, NPC_Raw_Data!A:L, 9) * VLOOKUP(AA140, NPC_Scaling_Values!A:N, 8)* VLOOKUP(AB140, NPC_Scaling_Values!A:N, 8) * 1.07 ,0)</f>
        <v>280</v>
      </c>
      <c r="I140" s="5">
        <v>0.0</v>
      </c>
      <c r="J140" s="5">
        <v>-25.0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999</v>
      </c>
      <c r="O140" s="5">
        <f>ROUND( VLOOKUP(Z140, NPC_Raw_Data!A:Q, 16) * VLOOKUP(AA140, NPC_Scaling_Values!A:N, 14)* VLOOKUP(AB140, NPC_Scaling_Values!A:N, 14) * 1.07 ,0)</f>
        <v>248</v>
      </c>
      <c r="P140" s="2">
        <f>ROUND( VLOOKUP(Z140, NPC_Raw_Data!A:Q, 17) * VLOOKUP(AA140, NPC_Scaling_Values!A:N, 14) * VLOOKUP(AB140, NPC_Scaling_Values!A:N, 14)* 1.07 ,0)</f>
        <v>99</v>
      </c>
      <c r="Q140">
        <f> VLOOKUP(AA140, NPC_Scaling_Values!A:N, 9) * VLOOKUP(AB140, NPC_Scaling_Values!A:N, 9) * 1.07</f>
        <v>3.56952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271000.0</v>
      </c>
      <c r="AA140" s="1">
        <v>7014.0</v>
      </c>
      <c r="AB140" s="1">
        <v>7414.0</v>
      </c>
      <c r="AC140" s="8">
        <v>0.0</v>
      </c>
    </row>
    <row r="141">
      <c r="A141" s="2" t="s">
        <v>194</v>
      </c>
      <c r="B141" s="1" t="s">
        <v>101</v>
      </c>
      <c r="C141" s="5">
        <f>ROUND( VLOOKUP(Z141, NPC_Raw_Data!A:D, 4)*VLOOKUP(AA141, NPC_Scaling_Values!A:C, 3)*VLOOKUP(AB141, NPC_Scaling_Values!A:C, 3) * 1.07 ,0)</f>
        <v>1000</v>
      </c>
      <c r="D141" s="5">
        <f>ROUND( VLOOKUP(Z141, NPC_Raw_Data!A:E, 5) * VLOOKUP(AA141, NPC_Scaling_Values!A:D, 4) * VLOOKUP(AB141,NPC_Scaling_Values!A:D, 4) * 1.07 ,0)</f>
        <v>856</v>
      </c>
      <c r="E141" s="5">
        <f>ROUND( VLOOKUP(Z141, NPC_Raw_Data!A:L, 6) * VLOOKUP(AA141, NPC_Scaling_Values!A:N, 5)* VLOOKUP(AB141, NPC_Scaling_Values!A:N, 5) * 1.07 ,0)</f>
        <v>374</v>
      </c>
      <c r="F141" s="5">
        <f>ROUND( VLOOKUP(Z141, NPC_Raw_Data!A:L, 7) * VLOOKUP(AA141, NPC_Scaling_Values!A:N, 6) * VLOOKUP(AB141,NPC_Scaling_Values!A:N, 6) * 1.07 ,0)</f>
        <v>749</v>
      </c>
      <c r="G141" s="5">
        <f>ROUND( VLOOKUP(Z141, NPC_Raw_Data!A:L, 8) * VLOOKUP(AA141, NPC_Scaling_Values!A:N, 7) * VLOOKUP(AB141, NPC_Scaling_Values!A:N, 7) * 1.07 ,0)</f>
        <v>300</v>
      </c>
      <c r="H141" s="5">
        <f>ROUND( VLOOKUP(Z141, NPC_Raw_Data!A:L, 9) * VLOOKUP(AA141, NPC_Scaling_Values!A:N, 8)* VLOOKUP(AB141, NPC_Scaling_Values!A:N, 8) * 1.07 ,0)</f>
        <v>244</v>
      </c>
      <c r="I141" s="5">
        <v>0.0</v>
      </c>
      <c r="J141" s="5">
        <v>-25.0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999</v>
      </c>
      <c r="O141" s="5">
        <f>ROUND( VLOOKUP(Z141, NPC_Raw_Data!A:Q, 16) * VLOOKUP(AA141, NPC_Scaling_Values!A:N, 14)* VLOOKUP(AB141, NPC_Scaling_Values!A:N, 14) * 1.07 ,0)</f>
        <v>216</v>
      </c>
      <c r="P141" s="2">
        <f>ROUND( VLOOKUP(Z141, NPC_Raw_Data!A:Q, 17) * VLOOKUP(AA141, NPC_Scaling_Values!A:N, 14) * VLOOKUP(AB141, NPC_Scaling_Values!A:N, 14)* 1.07 ,0)</f>
        <v>86</v>
      </c>
      <c r="Q141">
        <f> VLOOKUP(AA141, NPC_Scaling_Values!A:N, 9) * VLOOKUP(AB141, NPC_Scaling_Values!A:N, 9) * 1.07</f>
        <v>3.2742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271001.0</v>
      </c>
      <c r="AA141" s="1">
        <v>7005.0</v>
      </c>
      <c r="AB141" s="1">
        <v>7405.0</v>
      </c>
      <c r="AC141" s="8">
        <v>0.0</v>
      </c>
    </row>
    <row r="142">
      <c r="A142" s="2" t="s">
        <v>292</v>
      </c>
      <c r="B142" s="1" t="s">
        <v>30</v>
      </c>
      <c r="C142" s="5">
        <f>ROUND( VLOOKUP(Z142, NPC_Raw_Data!A:D, 4)*VLOOKUP(AA142, NPC_Scaling_Values!A:C, 3)*VLOOKUP(AB142, NPC_Scaling_Values!A:C, 3) * 1.07 ,0)</f>
        <v>1142</v>
      </c>
      <c r="D142" s="5">
        <f>ROUND( VLOOKUP(Z142, NPC_Raw_Data!A:E, 5) * VLOOKUP(AA142, NPC_Scaling_Values!A:D, 4) * VLOOKUP(AB142,NPC_Scaling_Values!A:D, 4) * 1.07 ,0)</f>
        <v>2568</v>
      </c>
      <c r="E142" s="5">
        <f>ROUND( VLOOKUP(Z142, NPC_Raw_Data!A:L, 6) * VLOOKUP(AA142, NPC_Scaling_Values!A:N, 5)* VLOOKUP(AB142, NPC_Scaling_Values!A:N, 5) * 1.07 ,0)</f>
        <v>429</v>
      </c>
      <c r="F142" s="5">
        <f>ROUND( VLOOKUP(Z142, NPC_Raw_Data!A:L, 7) * VLOOKUP(AA142, NPC_Scaling_Values!A:N, 6) * VLOOKUP(AB142,NPC_Scaling_Values!A:N, 6) * 1.07 ,0)</f>
        <v>858</v>
      </c>
      <c r="G142" s="5">
        <f>ROUND( VLOOKUP(Z142, NPC_Raw_Data!A:L, 8) * VLOOKUP(AA142, NPC_Scaling_Values!A:N, 7) * VLOOKUP(AB142, NPC_Scaling_Values!A:N, 7) * 1.07 ,0)</f>
        <v>343</v>
      </c>
      <c r="H142" s="5">
        <f>ROUND( VLOOKUP(Z142, NPC_Raw_Data!A:L, 9) * VLOOKUP(AA142, NPC_Scaling_Values!A:N, 8)* VLOOKUP(AB142, NPC_Scaling_Values!A:N, 8) * 1.07 ,0)</f>
        <v>280</v>
      </c>
      <c r="I142" s="5">
        <v>0.0</v>
      </c>
      <c r="J142" s="5">
        <v>-25.0</v>
      </c>
      <c r="K142" s="5">
        <v>0.0</v>
      </c>
      <c r="L142" s="5">
        <f>ROUND( VLOOKUP(Z142, NPC_Raw_Data!A:O, 13),0)</f>
        <v>999</v>
      </c>
      <c r="M142" s="5">
        <f>ROUND( VLOOKUP(Z142, NPC_Raw_Data!A:O, 14),0)</f>
        <v>999</v>
      </c>
      <c r="N142" s="5">
        <f>ROUND( VLOOKUP(Z142, NPC_Raw_Data!A:O, 15),0)</f>
        <v>999</v>
      </c>
      <c r="O142" s="5">
        <f>ROUND( VLOOKUP(Z142, NPC_Raw_Data!A:Q, 16) * VLOOKUP(AA142, NPC_Scaling_Values!A:N, 14)* VLOOKUP(AB142, NPC_Scaling_Values!A:N, 14) * 1.07 ,0)</f>
        <v>248</v>
      </c>
      <c r="P142" s="2">
        <f>ROUND( VLOOKUP(Z142, NPC_Raw_Data!A:Q, 17) * VLOOKUP(AA142, NPC_Scaling_Values!A:N, 14) * VLOOKUP(AB142, NPC_Scaling_Values!A:N, 14)* 1.07 ,0)</f>
        <v>99</v>
      </c>
      <c r="Q142">
        <f> VLOOKUP(AA142, NPC_Scaling_Values!A:N, 9) * VLOOKUP(AB142, NPC_Scaling_Values!A:N, 9) * 1.07</f>
        <v>3.56952</v>
      </c>
      <c r="R142" s="1">
        <v>1.0</v>
      </c>
      <c r="S142" s="1">
        <v>-1.0</v>
      </c>
      <c r="T142" s="7" t="b">
        <v>0</v>
      </c>
      <c r="U142" s="7" t="b">
        <v>0</v>
      </c>
      <c r="V142" s="7" t="b">
        <v>0</v>
      </c>
      <c r="Z142" s="1">
        <v>271002.0</v>
      </c>
      <c r="AA142" s="1">
        <v>7014.0</v>
      </c>
      <c r="AB142" s="1">
        <v>7414.0</v>
      </c>
      <c r="AC142" s="10">
        <v>7100.0</v>
      </c>
    </row>
    <row r="143">
      <c r="A143" s="2" t="s">
        <v>213</v>
      </c>
      <c r="B143" s="1" t="s">
        <v>101</v>
      </c>
      <c r="C143" s="5">
        <f>ROUND( VLOOKUP(Z143, NPC_Raw_Data!A:D, 4)*VLOOKUP(AA143, NPC_Scaling_Values!A:C, 3)*VLOOKUP(AB143, NPC_Scaling_Values!A:C, 3) * 1.07 ,0)</f>
        <v>1999</v>
      </c>
      <c r="D143" s="5">
        <f>ROUND( VLOOKUP(Z143, NPC_Raw_Data!A:E, 5) * VLOOKUP(AA143, NPC_Scaling_Values!A:D, 4) * VLOOKUP(AB143,NPC_Scaling_Values!A:D, 4) * 1.07 ,0)</f>
        <v>6420</v>
      </c>
      <c r="E143" s="5">
        <f>ROUND( VLOOKUP(Z143, NPC_Raw_Data!A:L, 6) * VLOOKUP(AA143, NPC_Scaling_Values!A:N, 5)* VLOOKUP(AB143, NPC_Scaling_Values!A:N, 5) * 1.07 ,0)</f>
        <v>402</v>
      </c>
      <c r="F143" s="5">
        <f>ROUND( VLOOKUP(Z143, NPC_Raw_Data!A:L, 7) * VLOOKUP(AA143, NPC_Scaling_Values!A:N, 6) * VLOOKUP(AB143,NPC_Scaling_Values!A:N, 6) * 1.07 ,0)</f>
        <v>2011</v>
      </c>
      <c r="G143" s="5">
        <f>ROUND( VLOOKUP(Z143, NPC_Raw_Data!A:L, 8) * VLOOKUP(AA143, NPC_Scaling_Values!A:N, 7) * VLOOKUP(AB143, NPC_Scaling_Values!A:N, 7) * 1.07 ,0)</f>
        <v>402</v>
      </c>
      <c r="H143" s="5">
        <f>ROUND( VLOOKUP(Z143, NPC_Raw_Data!A:L, 9) * VLOOKUP(AA143, NPC_Scaling_Values!A:N, 8)* VLOOKUP(AB143, NPC_Scaling_Values!A:N, 8) * 1.07 ,0)</f>
        <v>261</v>
      </c>
      <c r="I143" s="5">
        <v>0.0</v>
      </c>
      <c r="J143" s="5">
        <v>-25.0</v>
      </c>
      <c r="K143" s="5">
        <v>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14)* VLOOKUP(AB143, NPC_Scaling_Values!A:N, 14) * 1.07 ,0)</f>
        <v>216</v>
      </c>
      <c r="P143" s="2">
        <f>ROUND( VLOOKUP(Z143, NPC_Raw_Data!A:Q, 17) * VLOOKUP(AA143, NPC_Scaling_Values!A:N, 14) * VLOOKUP(AB143, NPC_Scaling_Values!A:N, 14)* 1.07 ,0)</f>
        <v>86</v>
      </c>
      <c r="Q143">
        <f> VLOOKUP(AA143, NPC_Scaling_Values!A:N, 9) * VLOOKUP(AB143, NPC_Scaling_Values!A:N, 9) * 1.07</f>
        <v>3.2742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271100.0</v>
      </c>
      <c r="AA143" s="1">
        <v>7005.0</v>
      </c>
      <c r="AB143" s="1">
        <v>7405.0</v>
      </c>
      <c r="AC143" s="8">
        <v>0.0</v>
      </c>
    </row>
    <row r="144">
      <c r="A144" s="1" t="s">
        <v>300</v>
      </c>
      <c r="B144" s="1" t="s">
        <v>30</v>
      </c>
      <c r="C144" s="5">
        <f>ROUND( VLOOKUP(Z144, NPC_Raw_Data!A:D, 4)*VLOOKUP(AA144, NPC_Scaling_Values!A:C, 3)*VLOOKUP(AB144, NPC_Scaling_Values!A:C, 3) * 1.07 ,0)</f>
        <v>2285</v>
      </c>
      <c r="D144" s="5">
        <f>ROUND( VLOOKUP(Z144, NPC_Raw_Data!A:E, 5) * VLOOKUP(AA144, NPC_Scaling_Values!A:D, 4) * VLOOKUP(AB144,NPC_Scaling_Values!A:D, 4) * 1.07 ,0)</f>
        <v>5350</v>
      </c>
      <c r="E144" s="5">
        <f>ROUND( VLOOKUP(Z144, NPC_Raw_Data!A:L, 6) * VLOOKUP(AA144, NPC_Scaling_Values!A:N, 5)* VLOOKUP(AB144, NPC_Scaling_Values!A:N, 5) * 1.07 ,0)</f>
        <v>461</v>
      </c>
      <c r="F144" s="5">
        <f>ROUND( VLOOKUP(Z144, NPC_Raw_Data!A:L, 7) * VLOOKUP(AA144, NPC_Scaling_Values!A:N, 6) * VLOOKUP(AB144,NPC_Scaling_Values!A:N, 6) * 1.07 ,0)</f>
        <v>2304</v>
      </c>
      <c r="G144" s="5">
        <f>ROUND( VLOOKUP(Z144, NPC_Raw_Data!A:L, 8) * VLOOKUP(AA144, NPC_Scaling_Values!A:N, 7) * VLOOKUP(AB144, NPC_Scaling_Values!A:N, 7) * 1.07 ,0)</f>
        <v>461</v>
      </c>
      <c r="H144" s="5">
        <f>ROUND( VLOOKUP(Z144, NPC_Raw_Data!A:L, 9) * VLOOKUP(AA144, NPC_Scaling_Values!A:N, 8)* VLOOKUP(AB144, NPC_Scaling_Values!A:N, 8) * 1.07 ,0)</f>
        <v>299</v>
      </c>
      <c r="I144" s="5">
        <v>0.0</v>
      </c>
      <c r="J144" s="5">
        <v>-25.0</v>
      </c>
      <c r="K144" s="5">
        <v>0.0</v>
      </c>
      <c r="L144" s="5">
        <f>ROUND( VLOOKUP(Z144, NPC_Raw_Data!A:O, 13),0)</f>
        <v>999</v>
      </c>
      <c r="M144" s="5">
        <f>ROUND( VLOOKUP(Z144, NPC_Raw_Data!A:O, 14),0)</f>
        <v>999</v>
      </c>
      <c r="N144" s="5">
        <f>ROUND( VLOOKUP(Z144, NPC_Raw_Data!A:O, 15),0)</f>
        <v>999</v>
      </c>
      <c r="O144" s="5">
        <f>ROUND( VLOOKUP(Z144, NPC_Raw_Data!A:Q, 16) * VLOOKUP(AA144, NPC_Scaling_Values!A:N, 14)* VLOOKUP(AB144, NPC_Scaling_Values!A:N, 14) * 1.07 ,0)</f>
        <v>248</v>
      </c>
      <c r="P144" s="2">
        <f>ROUND( VLOOKUP(Z144, NPC_Raw_Data!A:Q, 17) * VLOOKUP(AA144, NPC_Scaling_Values!A:N, 14) * VLOOKUP(AB144, NPC_Scaling_Values!A:N, 14)* 1.07 ,0)</f>
        <v>99</v>
      </c>
      <c r="Q144">
        <f> VLOOKUP(AA144, NPC_Scaling_Values!A:N, 9) * VLOOKUP(AB144, NPC_Scaling_Values!A:N, 9) * 1.07</f>
        <v>3.56952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271101.0</v>
      </c>
      <c r="AA144" s="1">
        <v>7014.0</v>
      </c>
      <c r="AB144" s="1">
        <v>7414.0</v>
      </c>
      <c r="AC144" s="8">
        <v>0.0</v>
      </c>
    </row>
    <row r="145">
      <c r="A145" s="9" t="s">
        <v>263</v>
      </c>
      <c r="B145" s="1" t="s">
        <v>41</v>
      </c>
      <c r="C145" s="5">
        <f>ROUND( VLOOKUP(Z145, NPC_Raw_Data!A:D, 4)*VLOOKUP(AA145, NPC_Scaling_Values!A:C, 3)*VLOOKUP(AB145, NPC_Scaling_Values!A:C, 3) * 1.07 ,0)</f>
        <v>3864</v>
      </c>
      <c r="D145" s="5">
        <f>ROUND( VLOOKUP(Z145, NPC_Raw_Data!A:E, 5) * VLOOKUP(AA145, NPC_Scaling_Values!A:D, 4) * VLOOKUP(AB145,NPC_Scaling_Values!A:D, 4) * 1.07 ,0)</f>
        <v>64200</v>
      </c>
      <c r="E145" s="5">
        <f>ROUND( VLOOKUP(Z145, NPC_Raw_Data!A:L, 6) * VLOOKUP(AA145, NPC_Scaling_Values!A:N, 5)* VLOOKUP(AB145, NPC_Scaling_Values!A:N, 5) * 1.07 ,0)</f>
        <v>343</v>
      </c>
      <c r="F145" s="5">
        <f>ROUND( VLOOKUP(Z145, NPC_Raw_Data!A:L, 7) * VLOOKUP(AA145, NPC_Scaling_Values!A:N, 6) * VLOOKUP(AB145,NPC_Scaling_Values!A:N, 6) * 1.07 ,0)</f>
        <v>308</v>
      </c>
      <c r="G145" s="5">
        <f>ROUND( VLOOKUP(Z145, NPC_Raw_Data!A:L, 8) * VLOOKUP(AA145, NPC_Scaling_Values!A:N, 7) * VLOOKUP(AB145, NPC_Scaling_Values!A:N, 7) * 1.07 ,0)</f>
        <v>207</v>
      </c>
      <c r="H145" s="5">
        <f>ROUND( VLOOKUP(Z145, NPC_Raw_Data!A:L, 9) * VLOOKUP(AA145, NPC_Scaling_Values!A:N, 8)* VLOOKUP(AB145, NPC_Scaling_Values!A:N, 8) * 1.07 ,0)</f>
        <v>207</v>
      </c>
      <c r="I145" s="5">
        <v>0.0</v>
      </c>
      <c r="J145" s="5">
        <v>0.0</v>
      </c>
      <c r="K145" s="5">
        <v>0.0</v>
      </c>
      <c r="L145" s="5">
        <f>ROUND( VLOOKUP(Z145, NPC_Raw_Data!A:O, 13),0)</f>
        <v>370</v>
      </c>
      <c r="M145" s="5">
        <f>ROUND( VLOOKUP(Z145, NPC_Raw_Data!A:O, 14),0)</f>
        <v>370</v>
      </c>
      <c r="N145" s="5">
        <f>ROUND( VLOOKUP(Z145, NPC_Raw_Data!A:O, 15),0)</f>
        <v>125</v>
      </c>
      <c r="O145" s="5">
        <f>ROUND( VLOOKUP(Z145, NPC_Raw_Data!A:Q, 16) * VLOOKUP(AA145, NPC_Scaling_Values!A:N, 14)* VLOOKUP(AB145, NPC_Scaling_Values!A:N, 14) * 1.07 ,0)</f>
        <v>248</v>
      </c>
      <c r="P145" s="2">
        <f>ROUND( VLOOKUP(Z145, NPC_Raw_Data!A:Q, 17) * VLOOKUP(AA145, NPC_Scaling_Values!A:N, 14) * VLOOKUP(AB145, NPC_Scaling_Values!A:N, 14)* 1.07 ,0)</f>
        <v>99</v>
      </c>
      <c r="Q145">
        <f> VLOOKUP(AA145, NPC_Scaling_Values!A:N, 9) * VLOOKUP(AB145, NPC_Scaling_Values!A:N, 9) * 1.07</f>
        <v>3.56952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273000.0</v>
      </c>
      <c r="AA145" s="1">
        <v>7014.0</v>
      </c>
      <c r="AB145" s="1">
        <v>7414.0</v>
      </c>
      <c r="AC145" s="10">
        <v>5151.0</v>
      </c>
    </row>
    <row r="146">
      <c r="A146" s="9" t="s">
        <v>40</v>
      </c>
      <c r="B146" s="1" t="s">
        <v>41</v>
      </c>
      <c r="C146" s="5">
        <f>ROUND( VLOOKUP(Z146, NPC_Raw_Data!A:D, 4)*VLOOKUP(AA146, NPC_Scaling_Values!A:C, 3)*VLOOKUP(AB146, NPC_Scaling_Values!A:C, 3) * 1.07 ,0)</f>
        <v>4</v>
      </c>
      <c r="D146" s="5">
        <f>ROUND( VLOOKUP(Z146, NPC_Raw_Data!A:E, 5) * VLOOKUP(AA146, NPC_Scaling_Values!A:D, 4) * VLOOKUP(AB146,NPC_Scaling_Values!A:D, 4) * 1.07 ,0)</f>
        <v>0</v>
      </c>
      <c r="E146" s="5">
        <f>ROUND( VLOOKUP(Z146, NPC_Raw_Data!A:L, 6) * VLOOKUP(AA146, NPC_Scaling_Values!A:N, 5)* VLOOKUP(AB146, NPC_Scaling_Values!A:N, 5) * 1.07 ,0)</f>
        <v>3</v>
      </c>
      <c r="F146" s="5">
        <f>ROUND( VLOOKUP(Z146, NPC_Raw_Data!A:L, 7) * VLOOKUP(AA146, NPC_Scaling_Values!A:N, 6) * VLOOKUP(AB146,NPC_Scaling_Values!A:N, 6) * 1.07 ,0)</f>
        <v>3</v>
      </c>
      <c r="G146" s="5">
        <f>ROUND( VLOOKUP(Z146, NPC_Raw_Data!A:L, 8) * VLOOKUP(AA146, NPC_Scaling_Values!A:N, 7) * VLOOKUP(AB146, NPC_Scaling_Values!A:N, 7) * 1.07 ,0)</f>
        <v>3</v>
      </c>
      <c r="H146" s="5">
        <f>ROUND( VLOOKUP(Z146, NPC_Raw_Data!A:L, 9) * VLOOKUP(AA146, NPC_Scaling_Values!A:N, 8)* VLOOKUP(AB146, NPC_Scaling_Values!A:N, 8) * 1.07 ,0)</f>
        <v>3</v>
      </c>
      <c r="I146" s="5">
        <v>0.0</v>
      </c>
      <c r="J146" s="5">
        <v>0.0</v>
      </c>
      <c r="K146" s="5">
        <v>0.0</v>
      </c>
      <c r="L146" s="5">
        <f>ROUND( VLOOKUP(Z146, NPC_Raw_Data!A:O, 13),0)</f>
        <v>75</v>
      </c>
      <c r="M146" s="5">
        <f>ROUND( VLOOKUP(Z146, NPC_Raw_Data!A:O, 14),0)</f>
        <v>75</v>
      </c>
      <c r="N146" s="5">
        <f>ROUND( VLOOKUP(Z146, NPC_Raw_Data!A:O, 15),0)</f>
        <v>75</v>
      </c>
      <c r="O146" s="5">
        <f>ROUND( VLOOKUP(Z146, NPC_Raw_Data!A:Q, 16) * VLOOKUP(AA146, NPC_Scaling_Values!A:N, 14)* VLOOKUP(AB146, NPC_Scaling_Values!A:N, 14) * 1.07 ,0)</f>
        <v>248</v>
      </c>
      <c r="P146" s="2">
        <f>ROUND( VLOOKUP(Z146, NPC_Raw_Data!A:Q, 17) * VLOOKUP(AA146, NPC_Scaling_Values!A:N, 14) * VLOOKUP(AB146, NPC_Scaling_Values!A:N, 14)* 1.07 ,0)</f>
        <v>99</v>
      </c>
      <c r="Q146">
        <f> VLOOKUP(AA146, NPC_Scaling_Values!A:N, 9) * VLOOKUP(AB146, NPC_Scaling_Values!A:N, 9) * 1.07</f>
        <v>3.56952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273100.0</v>
      </c>
      <c r="AA146" s="1">
        <v>7014.0</v>
      </c>
      <c r="AB146" s="1">
        <v>7414.0</v>
      </c>
      <c r="AC146" s="8">
        <v>0.0</v>
      </c>
    </row>
    <row r="147">
      <c r="A147" s="1" t="s">
        <v>66</v>
      </c>
      <c r="B147" s="1" t="s">
        <v>51</v>
      </c>
      <c r="C147" s="5">
        <f>ROUND( VLOOKUP(Z147, NPC_Raw_Data!A:D, 4)*VLOOKUP(AA147, NPC_Scaling_Values!A:C, 3)*VLOOKUP(AB147, NPC_Scaling_Values!A:C, 3) * 1.07 ,0)</f>
        <v>89</v>
      </c>
      <c r="D147" s="5">
        <f>ROUND( VLOOKUP(Z147, NPC_Raw_Data!A:E, 5) * VLOOKUP(AA147, NPC_Scaling_Values!A:D, 4) * VLOOKUP(AB147,NPC_Scaling_Values!A:D, 4) * 1.07 ,0)</f>
        <v>0</v>
      </c>
      <c r="E147" s="5">
        <f>ROUND( VLOOKUP(Z147, NPC_Raw_Data!A:L, 6) * VLOOKUP(AA147, NPC_Scaling_Values!A:N, 5)* VLOOKUP(AB147, NPC_Scaling_Values!A:N, 5) * 1.07 ,0)</f>
        <v>158</v>
      </c>
      <c r="F147" s="5">
        <f>ROUND( VLOOKUP(Z147, NPC_Raw_Data!A:L, 7) * VLOOKUP(AA147, NPC_Scaling_Values!A:N, 6) * VLOOKUP(AB147,NPC_Scaling_Values!A:N, 6) * 1.07 ,0)</f>
        <v>119</v>
      </c>
      <c r="G147" s="5">
        <f>ROUND( VLOOKUP(Z147, NPC_Raw_Data!A:L, 8) * VLOOKUP(AA147, NPC_Scaling_Values!A:N, 7) * VLOOKUP(AB147, NPC_Scaling_Values!A:N, 7) * 1.07 ,0)</f>
        <v>111</v>
      </c>
      <c r="H147" s="5">
        <f>ROUND( VLOOKUP(Z147, NPC_Raw_Data!A:L, 9) * VLOOKUP(AA147, NPC_Scaling_Values!A:N, 8)* VLOOKUP(AB147, NPC_Scaling_Values!A:N, 8) * 1.07 ,0)</f>
        <v>119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14)* VLOOKUP(AB147, NPC_Scaling_Values!A:N, 14) * 1.07 ,0)</f>
        <v>217</v>
      </c>
      <c r="P147" s="2">
        <f>ROUND( VLOOKUP(Z147, NPC_Raw_Data!A:Q, 17) * VLOOKUP(AA147, NPC_Scaling_Values!A:N, 14) * VLOOKUP(AB147, NPC_Scaling_Values!A:N, 14)* 1.07 ,0)</f>
        <v>87</v>
      </c>
      <c r="Q147">
        <f> VLOOKUP(AA147, NPC_Scaling_Values!A:N, 9) * VLOOKUP(AB147, NPC_Scaling_Values!A:N, 9) * 1.07</f>
        <v>2.7806625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275000.0</v>
      </c>
      <c r="AA147" s="1">
        <v>7002.0</v>
      </c>
      <c r="AB147" s="1">
        <v>7402.0</v>
      </c>
      <c r="AC147" s="10">
        <v>5151.0</v>
      </c>
    </row>
    <row r="148">
      <c r="A148" s="1" t="s">
        <v>182</v>
      </c>
      <c r="B148" s="1" t="s">
        <v>166</v>
      </c>
      <c r="C148" s="5">
        <f>ROUND( VLOOKUP(Z148, NPC_Raw_Data!A:D, 4)*VLOOKUP(AA148, NPC_Scaling_Values!A:C, 3)*VLOOKUP(AB148, NPC_Scaling_Values!A:C, 3) * 1.07 ,0)</f>
        <v>1942</v>
      </c>
      <c r="D148" s="5">
        <f>ROUND( VLOOKUP(Z148, NPC_Raw_Data!A:E, 5) * VLOOKUP(AA148, NPC_Scaling_Values!A:D, 4) * VLOOKUP(AB148,NPC_Scaling_Values!A:D, 4) * 1.07 ,0)</f>
        <v>3210</v>
      </c>
      <c r="E148" s="5">
        <f>ROUND( VLOOKUP(Z148, NPC_Raw_Data!A:L, 6) * VLOOKUP(AA148, NPC_Scaling_Values!A:N, 5)* VLOOKUP(AB148, NPC_Scaling_Values!A:N, 5) * 1.07 ,0)</f>
        <v>284</v>
      </c>
      <c r="F148" s="5">
        <f>ROUND( VLOOKUP(Z148, NPC_Raw_Data!A:L, 7) * VLOOKUP(AA148, NPC_Scaling_Values!A:N, 6) * VLOOKUP(AB148,NPC_Scaling_Values!A:N, 6) * 1.07 ,0)</f>
        <v>198</v>
      </c>
      <c r="G148" s="5">
        <f>ROUND( VLOOKUP(Z148, NPC_Raw_Data!A:L, 8) * VLOOKUP(AA148, NPC_Scaling_Values!A:N, 7) * VLOOKUP(AB148, NPC_Scaling_Values!A:N, 7) * 1.07 ,0)</f>
        <v>169</v>
      </c>
      <c r="H148" s="5">
        <f>ROUND( VLOOKUP(Z148, NPC_Raw_Data!A:L, 9) * VLOOKUP(AA148, NPC_Scaling_Values!A:N, 8)* VLOOKUP(AB148, NPC_Scaling_Values!A:N, 8) * 1.07 ,0)</f>
        <v>241</v>
      </c>
      <c r="I148" s="5">
        <v>0.0</v>
      </c>
      <c r="J148" s="5">
        <v>0.0</v>
      </c>
      <c r="K148" s="5">
        <v>0.0</v>
      </c>
      <c r="L148" s="5">
        <f>ROUND( VLOOKUP(Z148, NPC_Raw_Data!A:O, 13),0)</f>
        <v>230</v>
      </c>
      <c r="M148" s="5">
        <f>ROUND( VLOOKUP(Z148, NPC_Raw_Data!A:O, 14),0)</f>
        <v>230</v>
      </c>
      <c r="N148" s="5">
        <f>ROUND( VLOOKUP(Z148, NPC_Raw_Data!A:O, 15),0)</f>
        <v>230</v>
      </c>
      <c r="O148" s="5">
        <f>ROUND( VLOOKUP(Z148, NPC_Raw_Data!A:Q, 16) * VLOOKUP(AA148, NPC_Scaling_Values!A:N, 14)* VLOOKUP(AB148, NPC_Scaling_Values!A:N, 14) * 1.07 ,0)</f>
        <v>217</v>
      </c>
      <c r="P148" s="2">
        <f>ROUND( VLOOKUP(Z148, NPC_Raw_Data!A:Q, 17) * VLOOKUP(AA148, NPC_Scaling_Values!A:N, 14) * VLOOKUP(AB148, NPC_Scaling_Values!A:N, 14)* 1.07 ,0)</f>
        <v>87</v>
      </c>
      <c r="Q148">
        <f> VLOOKUP(AA148, NPC_Scaling_Values!A:N, 9) * VLOOKUP(AB148, NPC_Scaling_Values!A:N, 9) * 1.07</f>
        <v>3.29346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278000.0</v>
      </c>
      <c r="AA148" s="1">
        <v>7009.0</v>
      </c>
      <c r="AB148" s="1">
        <v>7409.0</v>
      </c>
      <c r="AC148" s="8">
        <v>0.0</v>
      </c>
    </row>
    <row r="149">
      <c r="A149" s="1" t="s">
        <v>195</v>
      </c>
      <c r="B149" s="1" t="s">
        <v>39</v>
      </c>
      <c r="C149" s="5">
        <f>ROUND( VLOOKUP(Z149, NPC_Raw_Data!A:D, 4)*VLOOKUP(AA149, NPC_Scaling_Values!A:C, 3)*VLOOKUP(AB149, NPC_Scaling_Values!A:C, 3) * 1.07 ,0)</f>
        <v>1950</v>
      </c>
      <c r="D149" s="5">
        <f>ROUND( VLOOKUP(Z149, NPC_Raw_Data!A:E, 5) * VLOOKUP(AA149, NPC_Scaling_Values!A:D, 4) * VLOOKUP(AB149,NPC_Scaling_Values!A:D, 4) * 1.07 ,0)</f>
        <v>6420</v>
      </c>
      <c r="E149" s="5">
        <f>ROUND( VLOOKUP(Z149, NPC_Raw_Data!A:L, 6) * VLOOKUP(AA149, NPC_Scaling_Values!A:N, 5)* VLOOKUP(AB149, NPC_Scaling_Values!A:N, 5) * 1.07 ,0)</f>
        <v>287</v>
      </c>
      <c r="F149" s="5">
        <f>ROUND( VLOOKUP(Z149, NPC_Raw_Data!A:L, 7) * VLOOKUP(AA149, NPC_Scaling_Values!A:N, 6) * VLOOKUP(AB149,NPC_Scaling_Values!A:N, 6) * 1.07 ,0)</f>
        <v>200</v>
      </c>
      <c r="G149" s="5">
        <f>ROUND( VLOOKUP(Z149, NPC_Raw_Data!A:L, 8) * VLOOKUP(AA149, NPC_Scaling_Values!A:N, 7) * VLOOKUP(AB149, NPC_Scaling_Values!A:N, 7) * 1.07 ,0)</f>
        <v>171</v>
      </c>
      <c r="H149" s="5">
        <f>ROUND( VLOOKUP(Z149, NPC_Raw_Data!A:L, 9) * VLOOKUP(AA149, NPC_Scaling_Values!A:N, 8)* VLOOKUP(AB149, NPC_Scaling_Values!A:N, 8) * 1.07 ,0)</f>
        <v>243</v>
      </c>
      <c r="I149" s="5">
        <v>0.0</v>
      </c>
      <c r="J149" s="5">
        <v>0.0</v>
      </c>
      <c r="K149" s="5">
        <v>0.0</v>
      </c>
      <c r="L149" s="5">
        <f>ROUND( VLOOKUP(Z149, NPC_Raw_Data!A:O, 13),0)</f>
        <v>230</v>
      </c>
      <c r="M149" s="5">
        <f>ROUND( VLOOKUP(Z149, NPC_Raw_Data!A:O, 14),0)</f>
        <v>230</v>
      </c>
      <c r="N149" s="5">
        <f>ROUND( VLOOKUP(Z149, NPC_Raw_Data!A:O, 15),0)</f>
        <v>230</v>
      </c>
      <c r="O149" s="5">
        <f>ROUND( VLOOKUP(Z149, NPC_Raw_Data!A:Q, 16) * VLOOKUP(AA149, NPC_Scaling_Values!A:N, 14)* VLOOKUP(AB149, NPC_Scaling_Values!A:N, 14) * 1.07 ,0)</f>
        <v>219</v>
      </c>
      <c r="P149" s="2">
        <f>ROUND( VLOOKUP(Z149, NPC_Raw_Data!A:Q, 17) * VLOOKUP(AA149, NPC_Scaling_Values!A:N, 14) * VLOOKUP(AB149, NPC_Scaling_Values!A:N, 14)* 1.07 ,0)</f>
        <v>88</v>
      </c>
      <c r="Q149">
        <f> VLOOKUP(AA149, NPC_Scaling_Values!A:N, 9) * VLOOKUP(AB149, NPC_Scaling_Values!A:N, 9) * 1.07</f>
        <v>3.3384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278010.0</v>
      </c>
      <c r="AA149" s="1">
        <v>7010.0</v>
      </c>
      <c r="AB149" s="1">
        <v>7410.0</v>
      </c>
      <c r="AC149" s="8">
        <v>0.0</v>
      </c>
    </row>
    <row r="150">
      <c r="A150" s="1" t="s">
        <v>196</v>
      </c>
      <c r="B150" s="1" t="s">
        <v>39</v>
      </c>
      <c r="C150" s="5">
        <f>ROUND( VLOOKUP(Z150, NPC_Raw_Data!A:D, 4)*VLOOKUP(AA150, NPC_Scaling_Values!A:C, 3)*VLOOKUP(AB150, NPC_Scaling_Values!A:C, 3) * 1.07 ,0)</f>
        <v>1950</v>
      </c>
      <c r="D150" s="5">
        <f>ROUND( VLOOKUP(Z150, NPC_Raw_Data!A:E, 5) * VLOOKUP(AA150, NPC_Scaling_Values!A:D, 4) * VLOOKUP(AB150,NPC_Scaling_Values!A:D, 4) * 1.07 ,0)</f>
        <v>6420</v>
      </c>
      <c r="E150" s="5">
        <f>ROUND( VLOOKUP(Z150, NPC_Raw_Data!A:L, 6) * VLOOKUP(AA150, NPC_Scaling_Values!A:N, 5)* VLOOKUP(AB150, NPC_Scaling_Values!A:N, 5) * 1.07 ,0)</f>
        <v>287</v>
      </c>
      <c r="F150" s="5">
        <f>ROUND( VLOOKUP(Z150, NPC_Raw_Data!A:L, 7) * VLOOKUP(AA150, NPC_Scaling_Values!A:N, 6) * VLOOKUP(AB150,NPC_Scaling_Values!A:N, 6) * 1.07 ,0)</f>
        <v>200</v>
      </c>
      <c r="G150" s="5">
        <f>ROUND( VLOOKUP(Z150, NPC_Raw_Data!A:L, 8) * VLOOKUP(AA150, NPC_Scaling_Values!A:N, 7) * VLOOKUP(AB150, NPC_Scaling_Values!A:N, 7) * 1.07 ,0)</f>
        <v>171</v>
      </c>
      <c r="H150" s="5">
        <f>ROUND( VLOOKUP(Z150, NPC_Raw_Data!A:L, 9) * VLOOKUP(AA150, NPC_Scaling_Values!A:N, 8)* VLOOKUP(AB150, NPC_Scaling_Values!A:N, 8) * 1.07 ,0)</f>
        <v>243</v>
      </c>
      <c r="I150" s="5">
        <v>0.0</v>
      </c>
      <c r="J150" s="5">
        <v>0.0</v>
      </c>
      <c r="K150" s="5">
        <v>0.0</v>
      </c>
      <c r="L150" s="5">
        <f>ROUND( VLOOKUP(Z150, NPC_Raw_Data!A:O, 13),0)</f>
        <v>230</v>
      </c>
      <c r="M150" s="5">
        <f>ROUND( VLOOKUP(Z150, NPC_Raw_Data!A:O, 14),0)</f>
        <v>230</v>
      </c>
      <c r="N150" s="5">
        <f>ROUND( VLOOKUP(Z150, NPC_Raw_Data!A:O, 15),0)</f>
        <v>230</v>
      </c>
      <c r="O150" s="5">
        <f>ROUND( VLOOKUP(Z150, NPC_Raw_Data!A:Q, 16) * VLOOKUP(AA150, NPC_Scaling_Values!A:N, 14)* VLOOKUP(AB150, NPC_Scaling_Values!A:N, 14) * 1.07 ,0)</f>
        <v>219</v>
      </c>
      <c r="P150" s="2">
        <f>ROUND( VLOOKUP(Z150, NPC_Raw_Data!A:Q, 17) * VLOOKUP(AA150, NPC_Scaling_Values!A:N, 14) * VLOOKUP(AB150, NPC_Scaling_Values!A:N, 14)* 1.07 ,0)</f>
        <v>88</v>
      </c>
      <c r="Q150">
        <f> VLOOKUP(AA150, NPC_Scaling_Values!A:N, 9) * VLOOKUP(AB150, NPC_Scaling_Values!A:N, 9) * 1.07</f>
        <v>3.3384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278011.0</v>
      </c>
      <c r="AA150" s="1">
        <v>7010.0</v>
      </c>
      <c r="AB150" s="1">
        <v>7410.0</v>
      </c>
      <c r="AC150" s="8">
        <v>0.0</v>
      </c>
    </row>
    <row r="151">
      <c r="A151" s="1" t="s">
        <v>197</v>
      </c>
      <c r="B151" s="1" t="s">
        <v>39</v>
      </c>
      <c r="C151" s="5">
        <f>ROUND( VLOOKUP(Z151, NPC_Raw_Data!A:D, 4)*VLOOKUP(AA151, NPC_Scaling_Values!A:C, 3)*VLOOKUP(AB151, NPC_Scaling_Values!A:C, 3) * 1.07 ,0)</f>
        <v>1950</v>
      </c>
      <c r="D151" s="5">
        <f>ROUND( VLOOKUP(Z151, NPC_Raw_Data!A:E, 5) * VLOOKUP(AA151, NPC_Scaling_Values!A:D, 4) * VLOOKUP(AB151,NPC_Scaling_Values!A:D, 4) * 1.07 ,0)</f>
        <v>6420</v>
      </c>
      <c r="E151" s="5">
        <f>ROUND( VLOOKUP(Z151, NPC_Raw_Data!A:L, 6) * VLOOKUP(AA151, NPC_Scaling_Values!A:N, 5)* VLOOKUP(AB151, NPC_Scaling_Values!A:N, 5) * 1.07 ,0)</f>
        <v>287</v>
      </c>
      <c r="F151" s="5">
        <f>ROUND( VLOOKUP(Z151, NPC_Raw_Data!A:L, 7) * VLOOKUP(AA151, NPC_Scaling_Values!A:N, 6) * VLOOKUP(AB151,NPC_Scaling_Values!A:N, 6) * 1.07 ,0)</f>
        <v>200</v>
      </c>
      <c r="G151" s="5">
        <f>ROUND( VLOOKUP(Z151, NPC_Raw_Data!A:L, 8) * VLOOKUP(AA151, NPC_Scaling_Values!A:N, 7) * VLOOKUP(AB151, NPC_Scaling_Values!A:N, 7) * 1.07 ,0)</f>
        <v>171</v>
      </c>
      <c r="H151" s="5">
        <f>ROUND( VLOOKUP(Z151, NPC_Raw_Data!A:L, 9) * VLOOKUP(AA151, NPC_Scaling_Values!A:N, 8)* VLOOKUP(AB151, NPC_Scaling_Values!A:N, 8) * 1.07 ,0)</f>
        <v>243</v>
      </c>
      <c r="I151" s="5">
        <v>0.0</v>
      </c>
      <c r="J151" s="5">
        <v>0.0</v>
      </c>
      <c r="K151" s="5">
        <v>0.0</v>
      </c>
      <c r="L151" s="5">
        <f>ROUND( VLOOKUP(Z151, NPC_Raw_Data!A:O, 13),0)</f>
        <v>230</v>
      </c>
      <c r="M151" s="5">
        <f>ROUND( VLOOKUP(Z151, NPC_Raw_Data!A:O, 14),0)</f>
        <v>230</v>
      </c>
      <c r="N151" s="5">
        <f>ROUND( VLOOKUP(Z151, NPC_Raw_Data!A:O, 15),0)</f>
        <v>230</v>
      </c>
      <c r="O151" s="5">
        <f>ROUND( VLOOKUP(Z151, NPC_Raw_Data!A:Q, 16) * VLOOKUP(AA151, NPC_Scaling_Values!A:N, 14)* VLOOKUP(AB151, NPC_Scaling_Values!A:N, 14) * 1.07 ,0)</f>
        <v>219</v>
      </c>
      <c r="P151" s="2">
        <f>ROUND( VLOOKUP(Z151, NPC_Raw_Data!A:Q, 17) * VLOOKUP(AA151, NPC_Scaling_Values!A:N, 14) * VLOOKUP(AB151, NPC_Scaling_Values!A:N, 14)* 1.07 ,0)</f>
        <v>88</v>
      </c>
      <c r="Q151">
        <f> VLOOKUP(AA151, NPC_Scaling_Values!A:N, 9) * VLOOKUP(AB151, NPC_Scaling_Values!A:N, 9) * 1.07</f>
        <v>3.3384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278012.0</v>
      </c>
      <c r="AA151" s="1">
        <v>7010.0</v>
      </c>
      <c r="AB151" s="1">
        <v>7410.0</v>
      </c>
      <c r="AC151" s="8">
        <v>0.0</v>
      </c>
    </row>
    <row r="152">
      <c r="A152" s="1" t="s">
        <v>198</v>
      </c>
      <c r="B152" s="1" t="s">
        <v>39</v>
      </c>
      <c r="C152" s="5">
        <f>ROUND( VLOOKUP(Z152, NPC_Raw_Data!A:D, 4)*VLOOKUP(AA152, NPC_Scaling_Values!A:C, 3)*VLOOKUP(AB152, NPC_Scaling_Values!A:C, 3) * 1.07 ,0)</f>
        <v>1950</v>
      </c>
      <c r="D152" s="5">
        <f>ROUND( VLOOKUP(Z152, NPC_Raw_Data!A:E, 5) * VLOOKUP(AA152, NPC_Scaling_Values!A:D, 4) * VLOOKUP(AB152,NPC_Scaling_Values!A:D, 4) * 1.07 ,0)</f>
        <v>6420</v>
      </c>
      <c r="E152" s="5">
        <f>ROUND( VLOOKUP(Z152, NPC_Raw_Data!A:L, 6) * VLOOKUP(AA152, NPC_Scaling_Values!A:N, 5)* VLOOKUP(AB152, NPC_Scaling_Values!A:N, 5) * 1.07 ,0)</f>
        <v>287</v>
      </c>
      <c r="F152" s="5">
        <f>ROUND( VLOOKUP(Z152, NPC_Raw_Data!A:L, 7) * VLOOKUP(AA152, NPC_Scaling_Values!A:N, 6) * VLOOKUP(AB152,NPC_Scaling_Values!A:N, 6) * 1.07 ,0)</f>
        <v>200</v>
      </c>
      <c r="G152" s="5">
        <f>ROUND( VLOOKUP(Z152, NPC_Raw_Data!A:L, 8) * VLOOKUP(AA152, NPC_Scaling_Values!A:N, 7) * VLOOKUP(AB152, NPC_Scaling_Values!A:N, 7) * 1.07 ,0)</f>
        <v>171</v>
      </c>
      <c r="H152" s="5">
        <f>ROUND( VLOOKUP(Z152, NPC_Raw_Data!A:L, 9) * VLOOKUP(AA152, NPC_Scaling_Values!A:N, 8)* VLOOKUP(AB152, NPC_Scaling_Values!A:N, 8) * 1.07 ,0)</f>
        <v>243</v>
      </c>
      <c r="I152" s="5">
        <v>0.0</v>
      </c>
      <c r="J152" s="5">
        <v>0.0</v>
      </c>
      <c r="K152" s="5">
        <v>0.0</v>
      </c>
      <c r="L152" s="5">
        <f>ROUND( VLOOKUP(Z152, NPC_Raw_Data!A:O, 13),0)</f>
        <v>230</v>
      </c>
      <c r="M152" s="5">
        <f>ROUND( VLOOKUP(Z152, NPC_Raw_Data!A:O, 14),0)</f>
        <v>230</v>
      </c>
      <c r="N152" s="5">
        <f>ROUND( VLOOKUP(Z152, NPC_Raw_Data!A:O, 15),0)</f>
        <v>230</v>
      </c>
      <c r="O152" s="5">
        <f>ROUND( VLOOKUP(Z152, NPC_Raw_Data!A:Q, 16) * VLOOKUP(AA152, NPC_Scaling_Values!A:N, 14)* VLOOKUP(AB152, NPC_Scaling_Values!A:N, 14) * 1.07 ,0)</f>
        <v>219</v>
      </c>
      <c r="P152" s="2">
        <f>ROUND( VLOOKUP(Z152, NPC_Raw_Data!A:Q, 17) * VLOOKUP(AA152, NPC_Scaling_Values!A:N, 14) * VLOOKUP(AB152, NPC_Scaling_Values!A:N, 14)* 1.07 ,0)</f>
        <v>88</v>
      </c>
      <c r="Q152">
        <f> VLOOKUP(AA152, NPC_Scaling_Values!A:N, 9) * VLOOKUP(AB152, NPC_Scaling_Values!A:N, 9) * 1.07</f>
        <v>3.3384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278013.0</v>
      </c>
      <c r="AA152" s="1">
        <v>7010.0</v>
      </c>
      <c r="AB152" s="1">
        <v>7410.0</v>
      </c>
      <c r="AC152" s="8">
        <v>0.0</v>
      </c>
    </row>
    <row r="153">
      <c r="A153" s="1" t="s">
        <v>231</v>
      </c>
      <c r="B153" s="1" t="s">
        <v>30</v>
      </c>
      <c r="C153" s="5">
        <f>ROUND( VLOOKUP(Z153, NPC_Raw_Data!A:D, 4)*VLOOKUP(AA153, NPC_Scaling_Values!A:C, 3)*VLOOKUP(AB153, NPC_Scaling_Values!A:C, 3) * 1.07 ,0)</f>
        <v>2083</v>
      </c>
      <c r="D153" s="5">
        <f>ROUND( VLOOKUP(Z153, NPC_Raw_Data!A:E, 5) * VLOOKUP(AA153, NPC_Scaling_Values!A:D, 4) * VLOOKUP(AB153,NPC_Scaling_Values!A:D, 4) * 1.07 ,0)</f>
        <v>6420</v>
      </c>
      <c r="E153" s="5">
        <f>ROUND( VLOOKUP(Z153, NPC_Raw_Data!A:L, 6) * VLOOKUP(AA153, NPC_Scaling_Values!A:N, 5)* VLOOKUP(AB153, NPC_Scaling_Values!A:N, 5) * 1.07 ,0)</f>
        <v>315</v>
      </c>
      <c r="F153" s="5">
        <f>ROUND( VLOOKUP(Z153, NPC_Raw_Data!A:L, 7) * VLOOKUP(AA153, NPC_Scaling_Values!A:N, 6) * VLOOKUP(AB153,NPC_Scaling_Values!A:N, 6) * 1.07 ,0)</f>
        <v>219</v>
      </c>
      <c r="G153" s="5">
        <f>ROUND( VLOOKUP(Z153, NPC_Raw_Data!A:L, 8) * VLOOKUP(AA153, NPC_Scaling_Values!A:N, 7) * VLOOKUP(AB153, NPC_Scaling_Values!A:N, 7) * 1.07 ,0)</f>
        <v>187</v>
      </c>
      <c r="H153" s="5">
        <f>ROUND( VLOOKUP(Z153, NPC_Raw_Data!A:L, 9) * VLOOKUP(AA153, NPC_Scaling_Values!A:N, 8)* VLOOKUP(AB153, NPC_Scaling_Values!A:N, 8) * 1.07 ,0)</f>
        <v>267</v>
      </c>
      <c r="I153" s="5">
        <v>0.0</v>
      </c>
      <c r="J153" s="5">
        <v>0.0</v>
      </c>
      <c r="K153" s="5">
        <v>0.0</v>
      </c>
      <c r="L153" s="5">
        <f>ROUND( VLOOKUP(Z153, NPC_Raw_Data!A:O, 13),0)</f>
        <v>230</v>
      </c>
      <c r="M153" s="5">
        <f>ROUND( VLOOKUP(Z153, NPC_Raw_Data!A:O, 14),0)</f>
        <v>230</v>
      </c>
      <c r="N153" s="5">
        <f>ROUND( VLOOKUP(Z153, NPC_Raw_Data!A:O, 15),0)</f>
        <v>230</v>
      </c>
      <c r="O153" s="5">
        <f>ROUND( VLOOKUP(Z153, NPC_Raw_Data!A:Q, 16) * VLOOKUP(AA153, NPC_Scaling_Values!A:N, 14)* VLOOKUP(AB153, NPC_Scaling_Values!A:N, 14) * 1.07 ,0)</f>
        <v>248</v>
      </c>
      <c r="P153" s="2">
        <f>ROUND( VLOOKUP(Z153, NPC_Raw_Data!A:Q, 17) * VLOOKUP(AA153, NPC_Scaling_Values!A:N, 14) * VLOOKUP(AB153, NPC_Scaling_Values!A:N, 14)* 1.07 ,0)</f>
        <v>99</v>
      </c>
      <c r="Q153">
        <f> VLOOKUP(AA153, NPC_Scaling_Values!A:N, 9) * VLOOKUP(AB153, NPC_Scaling_Values!A:N, 9) * 1.07</f>
        <v>3.56952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278020.0</v>
      </c>
      <c r="AA153" s="1">
        <v>7014.0</v>
      </c>
      <c r="AB153" s="1">
        <v>7414.0</v>
      </c>
      <c r="AC153" s="8">
        <v>0.0</v>
      </c>
    </row>
    <row r="154">
      <c r="A154" s="1" t="s">
        <v>232</v>
      </c>
      <c r="B154" s="1" t="s">
        <v>30</v>
      </c>
      <c r="C154" s="5">
        <f>ROUND( VLOOKUP(Z154, NPC_Raw_Data!A:D, 4)*VLOOKUP(AA154, NPC_Scaling_Values!A:C, 3)*VLOOKUP(AB154, NPC_Scaling_Values!A:C, 3) * 1.07 ,0)</f>
        <v>2083</v>
      </c>
      <c r="D154" s="5">
        <f>ROUND( VLOOKUP(Z154, NPC_Raw_Data!A:E, 5) * VLOOKUP(AA154, NPC_Scaling_Values!A:D, 4) * VLOOKUP(AB154,NPC_Scaling_Values!A:D, 4) * 1.07 ,0)</f>
        <v>6420</v>
      </c>
      <c r="E154" s="5">
        <f>ROUND( VLOOKUP(Z154, NPC_Raw_Data!A:L, 6) * VLOOKUP(AA154, NPC_Scaling_Values!A:N, 5)* VLOOKUP(AB154, NPC_Scaling_Values!A:N, 5) * 1.07 ,0)</f>
        <v>315</v>
      </c>
      <c r="F154" s="5">
        <f>ROUND( VLOOKUP(Z154, NPC_Raw_Data!A:L, 7) * VLOOKUP(AA154, NPC_Scaling_Values!A:N, 6) * VLOOKUP(AB154,NPC_Scaling_Values!A:N, 6) * 1.07 ,0)</f>
        <v>219</v>
      </c>
      <c r="G154" s="5">
        <f>ROUND( VLOOKUP(Z154, NPC_Raw_Data!A:L, 8) * VLOOKUP(AA154, NPC_Scaling_Values!A:N, 7) * VLOOKUP(AB154, NPC_Scaling_Values!A:N, 7) * 1.07 ,0)</f>
        <v>187</v>
      </c>
      <c r="H154" s="5">
        <f>ROUND( VLOOKUP(Z154, NPC_Raw_Data!A:L, 9) * VLOOKUP(AA154, NPC_Scaling_Values!A:N, 8)* VLOOKUP(AB154, NPC_Scaling_Values!A:N, 8) * 1.07 ,0)</f>
        <v>267</v>
      </c>
      <c r="I154" s="5">
        <v>0.0</v>
      </c>
      <c r="J154" s="5">
        <v>0.0</v>
      </c>
      <c r="K154" s="5">
        <v>0.0</v>
      </c>
      <c r="L154" s="5">
        <f>ROUND( VLOOKUP(Z154, NPC_Raw_Data!A:O, 13),0)</f>
        <v>230</v>
      </c>
      <c r="M154" s="5">
        <f>ROUND( VLOOKUP(Z154, NPC_Raw_Data!A:O, 14),0)</f>
        <v>230</v>
      </c>
      <c r="N154" s="5">
        <f>ROUND( VLOOKUP(Z154, NPC_Raw_Data!A:O, 15),0)</f>
        <v>230</v>
      </c>
      <c r="O154" s="5">
        <f>ROUND( VLOOKUP(Z154, NPC_Raw_Data!A:Q, 16) * VLOOKUP(AA154, NPC_Scaling_Values!A:N, 14)* VLOOKUP(AB154, NPC_Scaling_Values!A:N, 14) * 1.07 ,0)</f>
        <v>248</v>
      </c>
      <c r="P154" s="2">
        <f>ROUND( VLOOKUP(Z154, NPC_Raw_Data!A:Q, 17) * VLOOKUP(AA154, NPC_Scaling_Values!A:N, 14) * VLOOKUP(AB154, NPC_Scaling_Values!A:N, 14)* 1.07 ,0)</f>
        <v>99</v>
      </c>
      <c r="Q154">
        <f> VLOOKUP(AA154, NPC_Scaling_Values!A:N, 9) * VLOOKUP(AB154, NPC_Scaling_Values!A:N, 9) * 1.07</f>
        <v>3.56952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278021.0</v>
      </c>
      <c r="AA154" s="1">
        <v>7014.0</v>
      </c>
      <c r="AB154" s="1">
        <v>7414.0</v>
      </c>
      <c r="AC154" s="8">
        <v>0.0</v>
      </c>
    </row>
    <row r="155">
      <c r="A155" s="1" t="s">
        <v>233</v>
      </c>
      <c r="B155" s="1" t="s">
        <v>160</v>
      </c>
      <c r="C155" s="5">
        <f>ROUND( VLOOKUP(Z155, NPC_Raw_Data!A:D, 4)*VLOOKUP(AA155, NPC_Scaling_Values!A:C, 3)*VLOOKUP(AB155, NPC_Scaling_Values!A:C, 3) * 1.07 ,0)</f>
        <v>2083</v>
      </c>
      <c r="D155" s="5">
        <f>ROUND( VLOOKUP(Z155, NPC_Raw_Data!A:E, 5) * VLOOKUP(AA155, NPC_Scaling_Values!A:D, 4) * VLOOKUP(AB155,NPC_Scaling_Values!A:D, 4) * 1.07 ,0)</f>
        <v>6420</v>
      </c>
      <c r="E155" s="5">
        <f>ROUND( VLOOKUP(Z155, NPC_Raw_Data!A:L, 6) * VLOOKUP(AA155, NPC_Scaling_Values!A:N, 5)* VLOOKUP(AB155, NPC_Scaling_Values!A:N, 5) * 1.07 ,0)</f>
        <v>315</v>
      </c>
      <c r="F155" s="5">
        <f>ROUND( VLOOKUP(Z155, NPC_Raw_Data!A:L, 7) * VLOOKUP(AA155, NPC_Scaling_Values!A:N, 6) * VLOOKUP(AB155,NPC_Scaling_Values!A:N, 6) * 1.07 ,0)</f>
        <v>219</v>
      </c>
      <c r="G155" s="5">
        <f>ROUND( VLOOKUP(Z155, NPC_Raw_Data!A:L, 8) * VLOOKUP(AA155, NPC_Scaling_Values!A:N, 7) * VLOOKUP(AB155, NPC_Scaling_Values!A:N, 7) * 1.07 ,0)</f>
        <v>187</v>
      </c>
      <c r="H155" s="5">
        <f>ROUND( VLOOKUP(Z155, NPC_Raw_Data!A:L, 9) * VLOOKUP(AA155, NPC_Scaling_Values!A:N, 8)* VLOOKUP(AB155, NPC_Scaling_Values!A:N, 8) * 1.07 ,0)</f>
        <v>267</v>
      </c>
      <c r="I155" s="5">
        <v>0.0</v>
      </c>
      <c r="J155" s="5">
        <v>0.0</v>
      </c>
      <c r="K155" s="5">
        <v>0.0</v>
      </c>
      <c r="L155" s="5">
        <f>ROUND( VLOOKUP(Z155, NPC_Raw_Data!A:O, 13),0)</f>
        <v>230</v>
      </c>
      <c r="M155" s="5">
        <f>ROUND( VLOOKUP(Z155, NPC_Raw_Data!A:O, 14),0)</f>
        <v>230</v>
      </c>
      <c r="N155" s="5">
        <f>ROUND( VLOOKUP(Z155, NPC_Raw_Data!A:O, 15),0)</f>
        <v>230</v>
      </c>
      <c r="O155" s="5">
        <f>ROUND( VLOOKUP(Z155, NPC_Raw_Data!A:Q, 16) * VLOOKUP(AA155, NPC_Scaling_Values!A:N, 14)* VLOOKUP(AB155, NPC_Scaling_Values!A:N, 14) * 1.07 ,0)</f>
        <v>248</v>
      </c>
      <c r="P155" s="2">
        <f>ROUND( VLOOKUP(Z155, NPC_Raw_Data!A:Q, 17) * VLOOKUP(AA155, NPC_Scaling_Values!A:N, 14) * VLOOKUP(AB155, NPC_Scaling_Values!A:N, 14)* 1.07 ,0)</f>
        <v>99</v>
      </c>
      <c r="Q155">
        <f> VLOOKUP(AA155, NPC_Scaling_Values!A:N, 9) * VLOOKUP(AB155, NPC_Scaling_Values!A:N, 9) * 1.07</f>
        <v>3.56952</v>
      </c>
      <c r="R155" s="1">
        <v>1.0</v>
      </c>
      <c r="S155" s="1">
        <v>-1.0</v>
      </c>
      <c r="T155" s="7" t="b">
        <v>0</v>
      </c>
      <c r="U155" s="7" t="b">
        <v>0</v>
      </c>
      <c r="V155" s="7" t="b">
        <v>0</v>
      </c>
      <c r="Z155" s="1">
        <v>278030.0</v>
      </c>
      <c r="AA155" s="1">
        <v>7014.0</v>
      </c>
      <c r="AB155" s="1">
        <v>7414.0</v>
      </c>
      <c r="AC155" s="8">
        <v>0.0</v>
      </c>
    </row>
    <row r="156">
      <c r="A156" s="2" t="s">
        <v>233</v>
      </c>
      <c r="B156" s="1" t="s">
        <v>160</v>
      </c>
      <c r="C156" s="5">
        <f>ROUND( VLOOKUP(Z156, NPC_Raw_Data!A:D, 4)*VLOOKUP(AA156, NPC_Scaling_Values!A:C, 3)*VLOOKUP(AB156, NPC_Scaling_Values!A:C, 3) * 1.07 ,0)</f>
        <v>2083</v>
      </c>
      <c r="D156" s="5">
        <f>ROUND( VLOOKUP(Z156, NPC_Raw_Data!A:E, 5) * VLOOKUP(AA156, NPC_Scaling_Values!A:D, 4) * VLOOKUP(AB156,NPC_Scaling_Values!A:D, 4) * 1.07 ,0)</f>
        <v>6420</v>
      </c>
      <c r="E156" s="5">
        <f>ROUND( VLOOKUP(Z156, NPC_Raw_Data!A:L, 6) * VLOOKUP(AA156, NPC_Scaling_Values!A:N, 5)* VLOOKUP(AB156, NPC_Scaling_Values!A:N, 5) * 1.07 ,0)</f>
        <v>315</v>
      </c>
      <c r="F156" s="5">
        <f>ROUND( VLOOKUP(Z156, NPC_Raw_Data!A:L, 7) * VLOOKUP(AA156, NPC_Scaling_Values!A:N, 6) * VLOOKUP(AB156,NPC_Scaling_Values!A:N, 6) * 1.07 ,0)</f>
        <v>219</v>
      </c>
      <c r="G156" s="5">
        <f>ROUND( VLOOKUP(Z156, NPC_Raw_Data!A:L, 8) * VLOOKUP(AA156, NPC_Scaling_Values!A:N, 7) * VLOOKUP(AB156, NPC_Scaling_Values!A:N, 7) * 1.07 ,0)</f>
        <v>187</v>
      </c>
      <c r="H156" s="5">
        <f>ROUND( VLOOKUP(Z156, NPC_Raw_Data!A:L, 9) * VLOOKUP(AA156, NPC_Scaling_Values!A:N, 8)* VLOOKUP(AB156, NPC_Scaling_Values!A:N, 8) * 1.07 ,0)</f>
        <v>267</v>
      </c>
      <c r="I156" s="5">
        <v>0.0</v>
      </c>
      <c r="J156" s="5">
        <v>0.0</v>
      </c>
      <c r="K156" s="5">
        <v>0.0</v>
      </c>
      <c r="L156" s="5">
        <f>ROUND( VLOOKUP(Z156, NPC_Raw_Data!A:O, 13),0)</f>
        <v>230</v>
      </c>
      <c r="M156" s="5">
        <f>ROUND( VLOOKUP(Z156, NPC_Raw_Data!A:O, 14),0)</f>
        <v>230</v>
      </c>
      <c r="N156" s="5">
        <f>ROUND( VLOOKUP(Z156, NPC_Raw_Data!A:O, 15),0)</f>
        <v>230</v>
      </c>
      <c r="O156" s="5">
        <f>ROUND( VLOOKUP(Z156, NPC_Raw_Data!A:Q, 16) * VLOOKUP(AA156, NPC_Scaling_Values!A:N, 14)* VLOOKUP(AB156, NPC_Scaling_Values!A:N, 14) * 1.07 ,0)</f>
        <v>248</v>
      </c>
      <c r="P156" s="2">
        <f>ROUND( VLOOKUP(Z156, NPC_Raw_Data!A:Q, 17) * VLOOKUP(AA156, NPC_Scaling_Values!A:N, 14) * VLOOKUP(AB156, NPC_Scaling_Values!A:N, 14)* 1.07 ,0)</f>
        <v>99</v>
      </c>
      <c r="Q156">
        <f> VLOOKUP(AA156, NPC_Scaling_Values!A:N, 9) * VLOOKUP(AB156, NPC_Scaling_Values!A:N, 9) * 1.07</f>
        <v>3.56952</v>
      </c>
      <c r="R156" s="1">
        <v>1.0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278031.0</v>
      </c>
      <c r="AA156" s="1">
        <v>7014.0</v>
      </c>
      <c r="AB156" s="1">
        <v>7414.0</v>
      </c>
      <c r="AC156" s="8">
        <v>0.0</v>
      </c>
    </row>
    <row r="157">
      <c r="A157" s="1" t="s">
        <v>169</v>
      </c>
      <c r="B157" s="1" t="s">
        <v>55</v>
      </c>
      <c r="C157" s="5">
        <f>ROUND( VLOOKUP(Z157, NPC_Raw_Data!A:D, 4)*VLOOKUP(AA157, NPC_Scaling_Values!A:C, 3)*VLOOKUP(AB157, NPC_Scaling_Values!A:C, 3) * 1.07 ,0)</f>
        <v>1298</v>
      </c>
      <c r="D157" s="5">
        <f>ROUND( VLOOKUP(Z157, NPC_Raw_Data!A:E, 5) * VLOOKUP(AA157, NPC_Scaling_Values!A:D, 4) * VLOOKUP(AB157,NPC_Scaling_Values!A:D, 4) * 1.07 ,0)</f>
        <v>4280</v>
      </c>
      <c r="E157" s="5">
        <f>ROUND( VLOOKUP(Z157, NPC_Raw_Data!A:L, 6) * VLOOKUP(AA157, NPC_Scaling_Values!A:N, 5)* VLOOKUP(AB157, NPC_Scaling_Values!A:N, 5) * 1.07 ,0)</f>
        <v>352</v>
      </c>
      <c r="F157" s="5">
        <f>ROUND( VLOOKUP(Z157, NPC_Raw_Data!A:L, 7) * VLOOKUP(AA157, NPC_Scaling_Values!A:N, 6) * VLOOKUP(AB157,NPC_Scaling_Values!A:N, 6) * 1.07 ,0)</f>
        <v>234</v>
      </c>
      <c r="G157" s="5">
        <f>ROUND( VLOOKUP(Z157, NPC_Raw_Data!A:L, 8) * VLOOKUP(AA157, NPC_Scaling_Values!A:N, 7) * VLOOKUP(AB157, NPC_Scaling_Values!A:N, 7) * 1.07 ,0)</f>
        <v>261</v>
      </c>
      <c r="H157" s="5">
        <f>ROUND( VLOOKUP(Z157, NPC_Raw_Data!A:L, 9) * VLOOKUP(AA157, NPC_Scaling_Values!A:N, 8)* VLOOKUP(AB157, NPC_Scaling_Values!A:N, 8) * 1.07 ,0)</f>
        <v>292</v>
      </c>
      <c r="I157" s="5">
        <v>0.0</v>
      </c>
      <c r="J157" s="5">
        <v>0.0</v>
      </c>
      <c r="K157" s="5">
        <v>0.0</v>
      </c>
      <c r="L157" s="5">
        <f>ROUND( VLOOKUP(Z157, NPC_Raw_Data!A:O, 13),0)</f>
        <v>145</v>
      </c>
      <c r="M157" s="5">
        <f>ROUND( VLOOKUP(Z157, NPC_Raw_Data!A:O, 14),0)</f>
        <v>145</v>
      </c>
      <c r="N157" s="5">
        <f>ROUND( VLOOKUP(Z157, NPC_Raw_Data!A:O, 15),0)</f>
        <v>245</v>
      </c>
      <c r="O157" s="5">
        <f>ROUND( VLOOKUP(Z157, NPC_Raw_Data!A:Q, 16) * VLOOKUP(AA157, NPC_Scaling_Values!A:N, 14)* VLOOKUP(AB157, NPC_Scaling_Values!A:N, 14) * 1.07 ,0)</f>
        <v>352</v>
      </c>
      <c r="P157" s="2">
        <f>ROUND( VLOOKUP(Z157, NPC_Raw_Data!A:Q, 17) * VLOOKUP(AA157, NPC_Scaling_Values!A:N, 14) * VLOOKUP(AB157, NPC_Scaling_Values!A:N, 14)* 1.07 ,0)</f>
        <v>88</v>
      </c>
      <c r="Q157">
        <f> VLOOKUP(AA157, NPC_Scaling_Values!A:N, 9) * VLOOKUP(AB157, NPC_Scaling_Values!A:N, 9) * 1.07</f>
        <v>3.1926125</v>
      </c>
      <c r="R157" s="1">
        <v>1.1</v>
      </c>
      <c r="S157" s="1">
        <v>-1.0</v>
      </c>
      <c r="T157" s="7" t="b">
        <v>0</v>
      </c>
      <c r="U157" s="7" t="b">
        <v>1</v>
      </c>
      <c r="V157" s="7" t="b">
        <v>0</v>
      </c>
      <c r="Z157" s="1">
        <v>279000.0</v>
      </c>
      <c r="AA157" s="1">
        <v>7004.0</v>
      </c>
      <c r="AB157" s="1">
        <v>7404.0</v>
      </c>
      <c r="AC157" s="8">
        <v>0.0</v>
      </c>
    </row>
    <row r="158">
      <c r="A158" s="9" t="s">
        <v>181</v>
      </c>
      <c r="B158" s="1" t="s">
        <v>27</v>
      </c>
      <c r="C158" s="5">
        <f>ROUND( VLOOKUP(Z158, NPC_Raw_Data!A:D, 4)*VLOOKUP(AA158, NPC_Scaling_Values!A:C, 3)*VLOOKUP(AB158, NPC_Scaling_Values!A:C, 3) * 1.07 ,0)</f>
        <v>1305</v>
      </c>
      <c r="D158" s="5">
        <f>ROUND( VLOOKUP(Z158, NPC_Raw_Data!A:E, 5) * VLOOKUP(AA158, NPC_Scaling_Values!A:D, 4) * VLOOKUP(AB158,NPC_Scaling_Values!A:D, 4) * 1.07 ,0)</f>
        <v>3424</v>
      </c>
      <c r="E158" s="5">
        <f>ROUND( VLOOKUP(Z158, NPC_Raw_Data!A:L, 6) * VLOOKUP(AA158, NPC_Scaling_Values!A:N, 5)* VLOOKUP(AB158, NPC_Scaling_Values!A:N, 5) * 1.07 ,0)</f>
        <v>355</v>
      </c>
      <c r="F158" s="5">
        <f>ROUND( VLOOKUP(Z158, NPC_Raw_Data!A:L, 7) * VLOOKUP(AA158, NPC_Scaling_Values!A:N, 6) * VLOOKUP(AB158,NPC_Scaling_Values!A:N, 6) * 1.07 ,0)</f>
        <v>236</v>
      </c>
      <c r="G158" s="5">
        <f>ROUND( VLOOKUP(Z158, NPC_Raw_Data!A:L, 8) * VLOOKUP(AA158, NPC_Scaling_Values!A:N, 7) * VLOOKUP(AB158, NPC_Scaling_Values!A:N, 7) * 1.07 ,0)</f>
        <v>263</v>
      </c>
      <c r="H158" s="5">
        <f>ROUND( VLOOKUP(Z158, NPC_Raw_Data!A:L, 9) * VLOOKUP(AA158, NPC_Scaling_Values!A:N, 8)* VLOOKUP(AB158, NPC_Scaling_Values!A:N, 8) * 1.07 ,0)</f>
        <v>294</v>
      </c>
      <c r="I158" s="5">
        <v>0.0</v>
      </c>
      <c r="J158" s="5">
        <v>0.0</v>
      </c>
      <c r="K158" s="5">
        <v>0.0</v>
      </c>
      <c r="L158" s="5">
        <f>ROUND( VLOOKUP(Z158, NPC_Raw_Data!A:O, 13),0)</f>
        <v>145</v>
      </c>
      <c r="M158" s="5">
        <f>ROUND( VLOOKUP(Z158, NPC_Raw_Data!A:O, 14),0)</f>
        <v>145</v>
      </c>
      <c r="N158" s="5">
        <f>ROUND( VLOOKUP(Z158, NPC_Raw_Data!A:O, 15),0)</f>
        <v>245</v>
      </c>
      <c r="O158" s="5">
        <f>ROUND( VLOOKUP(Z158, NPC_Raw_Data!A:Q, 16) * VLOOKUP(AA158, NPC_Scaling_Values!A:N, 14)* VLOOKUP(AB158, NPC_Scaling_Values!A:N, 14) * 1.07 ,0)</f>
        <v>346</v>
      </c>
      <c r="P158" s="2">
        <f>ROUND( VLOOKUP(Z158, NPC_Raw_Data!A:Q, 17) * VLOOKUP(AA158, NPC_Scaling_Values!A:N, 14) * VLOOKUP(AB158, NPC_Scaling_Values!A:N, 14)* 1.07 ,0)</f>
        <v>86</v>
      </c>
      <c r="Q158">
        <f> VLOOKUP(AA158, NPC_Scaling_Values!A:N, 9) * VLOOKUP(AB158, NPC_Scaling_Values!A:N, 9) * 1.07</f>
        <v>3.2742</v>
      </c>
      <c r="R158" s="1">
        <v>1.1</v>
      </c>
      <c r="S158" s="1">
        <v>-1.0</v>
      </c>
      <c r="T158" s="7" t="b">
        <v>0</v>
      </c>
      <c r="U158" s="7" t="b">
        <v>1</v>
      </c>
      <c r="V158" s="7" t="b">
        <v>0</v>
      </c>
      <c r="Z158" s="1">
        <v>279001.0</v>
      </c>
      <c r="AA158" s="1">
        <v>7005.0</v>
      </c>
      <c r="AB158" s="1">
        <v>7405.0</v>
      </c>
      <c r="AC158" s="8">
        <v>0.0</v>
      </c>
    </row>
    <row r="159">
      <c r="A159" s="1" t="s">
        <v>223</v>
      </c>
      <c r="B159" s="1" t="s">
        <v>101</v>
      </c>
      <c r="C159" s="5">
        <f>ROUND( VLOOKUP(Z159, NPC_Raw_Data!A:D, 4)*VLOOKUP(AA159, NPC_Scaling_Values!A:C, 3)*VLOOKUP(AB159, NPC_Scaling_Values!A:C, 3) * 1.07 ,0)</f>
        <v>1311</v>
      </c>
      <c r="D159" s="5">
        <f>ROUND( VLOOKUP(Z159, NPC_Raw_Data!A:E, 5) * VLOOKUP(AA159, NPC_Scaling_Values!A:D, 4) * VLOOKUP(AB159,NPC_Scaling_Values!A:D, 4) * 1.07 ,0)</f>
        <v>7704</v>
      </c>
      <c r="E159" s="5">
        <f>ROUND( VLOOKUP(Z159, NPC_Raw_Data!A:L, 6) * VLOOKUP(AA159, NPC_Scaling_Values!A:N, 5)* VLOOKUP(AB159, NPC_Scaling_Values!A:N, 5) * 1.07 ,0)</f>
        <v>361</v>
      </c>
      <c r="F159" s="5">
        <f>ROUND( VLOOKUP(Z159, NPC_Raw_Data!A:L, 7) * VLOOKUP(AA159, NPC_Scaling_Values!A:N, 6) * VLOOKUP(AB159,NPC_Scaling_Values!A:N, 6) * 1.07 ,0)</f>
        <v>240</v>
      </c>
      <c r="G159" s="5">
        <f>ROUND( VLOOKUP(Z159, NPC_Raw_Data!A:L, 8) * VLOOKUP(AA159, NPC_Scaling_Values!A:N, 7) * VLOOKUP(AB159, NPC_Scaling_Values!A:N, 7) * 1.07 ,0)</f>
        <v>268</v>
      </c>
      <c r="H159" s="5">
        <f>ROUND( VLOOKUP(Z159, NPC_Raw_Data!A:L, 9) * VLOOKUP(AA159, NPC_Scaling_Values!A:N, 8)* VLOOKUP(AB159, NPC_Scaling_Values!A:N, 8) * 1.07 ,0)</f>
        <v>299</v>
      </c>
      <c r="I159" s="5">
        <v>0.0</v>
      </c>
      <c r="J159" s="5">
        <v>0.0</v>
      </c>
      <c r="K159" s="5">
        <v>0.0</v>
      </c>
      <c r="L159" s="5">
        <f>ROUND( VLOOKUP(Z159, NPC_Raw_Data!A:O, 13),0)</f>
        <v>145</v>
      </c>
      <c r="M159" s="5">
        <f>ROUND( VLOOKUP(Z159, NPC_Raw_Data!A:O, 14),0)</f>
        <v>145</v>
      </c>
      <c r="N159" s="5">
        <f>ROUND( VLOOKUP(Z159, NPC_Raw_Data!A:O, 15),0)</f>
        <v>245</v>
      </c>
      <c r="O159" s="5">
        <f>ROUND( VLOOKUP(Z159, NPC_Raw_Data!A:Q, 16) * VLOOKUP(AA159, NPC_Scaling_Values!A:N, 14)* VLOOKUP(AB159, NPC_Scaling_Values!A:N, 14) * 1.07 ,0)</f>
        <v>343</v>
      </c>
      <c r="P159" s="2">
        <f>ROUND( VLOOKUP(Z159, NPC_Raw_Data!A:Q, 17) * VLOOKUP(AA159, NPC_Scaling_Values!A:N, 14) * VLOOKUP(AB159, NPC_Scaling_Values!A:N, 14)* 1.07 ,0)</f>
        <v>86</v>
      </c>
      <c r="Q159">
        <f> VLOOKUP(AA159, NPC_Scaling_Values!A:N, 9) * VLOOKUP(AB159, NPC_Scaling_Values!A:N, 9) * 1.07</f>
        <v>3.2742</v>
      </c>
      <c r="R159" s="1">
        <v>1.1</v>
      </c>
      <c r="S159" s="1">
        <v>-1.0</v>
      </c>
      <c r="T159" s="7" t="b">
        <v>0</v>
      </c>
      <c r="U159" s="7" t="b">
        <v>1</v>
      </c>
      <c r="V159" s="7" t="b">
        <v>0</v>
      </c>
      <c r="Z159" s="1">
        <v>279010.0</v>
      </c>
      <c r="AA159" s="1">
        <v>7007.0</v>
      </c>
      <c r="AB159" s="1">
        <v>7407.0</v>
      </c>
      <c r="AC159" s="8">
        <v>0.0</v>
      </c>
    </row>
    <row r="160">
      <c r="A160" s="1" t="s">
        <v>234</v>
      </c>
      <c r="B160" s="1" t="s">
        <v>48</v>
      </c>
      <c r="C160" s="5">
        <f>ROUND( VLOOKUP(Z160, NPC_Raw_Data!A:D, 4)*VLOOKUP(AA160, NPC_Scaling_Values!A:C, 3)*VLOOKUP(AB160, NPC_Scaling_Values!A:C, 3) * 1.07 ,0)</f>
        <v>1390</v>
      </c>
      <c r="D160" s="5">
        <f>ROUND( VLOOKUP(Z160, NPC_Raw_Data!A:E, 5) * VLOOKUP(AA160, NPC_Scaling_Values!A:D, 4) * VLOOKUP(AB160,NPC_Scaling_Values!A:D, 4) * 1.07 ,0)</f>
        <v>3852</v>
      </c>
      <c r="E160" s="5">
        <f>ROUND( VLOOKUP(Z160, NPC_Raw_Data!A:L, 6) * VLOOKUP(AA160, NPC_Scaling_Values!A:N, 5)* VLOOKUP(AB160, NPC_Scaling_Values!A:N, 5) * 1.07 ,0)</f>
        <v>367</v>
      </c>
      <c r="F160" s="5">
        <f>ROUND( VLOOKUP(Z160, NPC_Raw_Data!A:L, 7) * VLOOKUP(AA160, NPC_Scaling_Values!A:N, 6) * VLOOKUP(AB160,NPC_Scaling_Values!A:N, 6) * 1.07 ,0)</f>
        <v>244</v>
      </c>
      <c r="G160" s="5">
        <f>ROUND( VLOOKUP(Z160, NPC_Raw_Data!A:L, 8) * VLOOKUP(AA160, NPC_Scaling_Values!A:N, 7) * VLOOKUP(AB160, NPC_Scaling_Values!A:N, 7) * 1.07 ,0)</f>
        <v>272</v>
      </c>
      <c r="H160" s="5">
        <f>ROUND( VLOOKUP(Z160, NPC_Raw_Data!A:L, 9) * VLOOKUP(AA160, NPC_Scaling_Values!A:N, 8)* VLOOKUP(AB160, NPC_Scaling_Values!A:N, 8) * 1.07 ,0)</f>
        <v>304</v>
      </c>
      <c r="I160" s="5">
        <v>0.0</v>
      </c>
      <c r="J160" s="5">
        <v>0.0</v>
      </c>
      <c r="K160" s="5">
        <v>0.0</v>
      </c>
      <c r="L160" s="5">
        <f>ROUND( VLOOKUP(Z160, NPC_Raw_Data!A:O, 13),0)</f>
        <v>145</v>
      </c>
      <c r="M160" s="5">
        <f>ROUND( VLOOKUP(Z160, NPC_Raw_Data!A:O, 14),0)</f>
        <v>145</v>
      </c>
      <c r="N160" s="5">
        <f>ROUND( VLOOKUP(Z160, NPC_Raw_Data!A:O, 15),0)</f>
        <v>245</v>
      </c>
      <c r="O160" s="5">
        <f>ROUND( VLOOKUP(Z160, NPC_Raw_Data!A:Q, 16) * VLOOKUP(AA160, NPC_Scaling_Values!A:N, 14)* VLOOKUP(AB160, NPC_Scaling_Values!A:N, 14) * 1.07 ,0)</f>
        <v>347</v>
      </c>
      <c r="P160" s="2">
        <f>ROUND( VLOOKUP(Z160, NPC_Raw_Data!A:Q, 17) * VLOOKUP(AA160, NPC_Scaling_Values!A:N, 14) * VLOOKUP(AB160, NPC_Scaling_Values!A:N, 14)* 1.07 ,0)</f>
        <v>87</v>
      </c>
      <c r="Q160">
        <f> VLOOKUP(AA160, NPC_Scaling_Values!A:N, 9) * VLOOKUP(AB160, NPC_Scaling_Values!A:N, 9) * 1.07</f>
        <v>3.29346</v>
      </c>
      <c r="R160" s="1">
        <v>1.1</v>
      </c>
      <c r="S160" s="1">
        <v>-1.0</v>
      </c>
      <c r="T160" s="7" t="b">
        <v>0</v>
      </c>
      <c r="U160" s="7" t="b">
        <v>1</v>
      </c>
      <c r="V160" s="7" t="b">
        <v>0</v>
      </c>
      <c r="Z160" s="1">
        <v>279020.0</v>
      </c>
      <c r="AA160" s="1">
        <v>7009.0</v>
      </c>
      <c r="AB160" s="1">
        <v>7409.0</v>
      </c>
      <c r="AC160" s="8">
        <v>0.0</v>
      </c>
    </row>
    <row r="161">
      <c r="A161" s="1" t="s">
        <v>223</v>
      </c>
      <c r="B161" s="1" t="s">
        <v>164</v>
      </c>
      <c r="C161" s="5">
        <f>ROUND( VLOOKUP(Z161, NPC_Raw_Data!A:D, 4)*VLOOKUP(AA161, NPC_Scaling_Values!A:C, 3)*VLOOKUP(AB161, NPC_Scaling_Values!A:C, 3) * 1.07 ,0)</f>
        <v>1491</v>
      </c>
      <c r="D161" s="5">
        <f>ROUND( VLOOKUP(Z161, NPC_Raw_Data!A:E, 5) * VLOOKUP(AA161, NPC_Scaling_Values!A:D, 4) * VLOOKUP(AB161,NPC_Scaling_Values!A:D, 4) * 1.07 ,0)</f>
        <v>2568</v>
      </c>
      <c r="E161" s="5">
        <f>ROUND( VLOOKUP(Z161, NPC_Raw_Data!A:L, 6) * VLOOKUP(AA161, NPC_Scaling_Values!A:N, 5)* VLOOKUP(AB161, NPC_Scaling_Values!A:N, 5) * 1.07 ,0)</f>
        <v>407</v>
      </c>
      <c r="F161" s="5">
        <f>ROUND( VLOOKUP(Z161, NPC_Raw_Data!A:L, 7) * VLOOKUP(AA161, NPC_Scaling_Values!A:N, 6) * VLOOKUP(AB161,NPC_Scaling_Values!A:N, 6) * 1.07 ,0)</f>
        <v>270</v>
      </c>
      <c r="G161" s="5">
        <f>ROUND( VLOOKUP(Z161, NPC_Raw_Data!A:L, 8) * VLOOKUP(AA161, NPC_Scaling_Values!A:N, 7) * VLOOKUP(AB161, NPC_Scaling_Values!A:N, 7) * 1.07 ,0)</f>
        <v>302</v>
      </c>
      <c r="H161" s="5">
        <f>ROUND( VLOOKUP(Z161, NPC_Raw_Data!A:L, 9) * VLOOKUP(AA161, NPC_Scaling_Values!A:N, 8)* VLOOKUP(AB161, NPC_Scaling_Values!A:N, 8) * 1.07 ,0)</f>
        <v>337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14)* VLOOKUP(AB161, NPC_Scaling_Values!A:N, 14) * 1.07 ,0)</f>
        <v>397</v>
      </c>
      <c r="P161" s="2">
        <f>ROUND( VLOOKUP(Z161, NPC_Raw_Data!A:Q, 17) * VLOOKUP(AA161, NPC_Scaling_Values!A:N, 14) * VLOOKUP(AB161, NPC_Scaling_Values!A:N, 14)* 1.07 ,0)</f>
        <v>99</v>
      </c>
      <c r="Q161">
        <f> VLOOKUP(AA161, NPC_Scaling_Values!A:N, 9) * VLOOKUP(AB161, NPC_Scaling_Values!A:N, 9) * 1.07</f>
        <v>3.56952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279030.0</v>
      </c>
      <c r="AA161" s="1">
        <v>7014.0</v>
      </c>
      <c r="AB161" s="1">
        <v>7414.0</v>
      </c>
      <c r="AC161" s="8">
        <v>0.0</v>
      </c>
    </row>
    <row r="162">
      <c r="A162" s="9" t="s">
        <v>254</v>
      </c>
      <c r="B162" s="1" t="s">
        <v>275</v>
      </c>
      <c r="C162" s="5">
        <f>ROUND( VLOOKUP(Z162, NPC_Raw_Data!A:D, 4)*VLOOKUP(AA162, NPC_Scaling_Values!A:C, 3)*VLOOKUP(AB162, NPC_Scaling_Values!A:C, 3) * 1.07 ,0)</f>
        <v>1579</v>
      </c>
      <c r="D162" s="5">
        <f>ROUND( VLOOKUP(Z162, NPC_Raw_Data!A:E, 5) * VLOOKUP(AA162, NPC_Scaling_Values!A:D, 4) * VLOOKUP(AB162,NPC_Scaling_Values!A:D, 4) * 1.07 ,0)</f>
        <v>4280</v>
      </c>
      <c r="E162" s="5">
        <f>ROUND( VLOOKUP(Z162, NPC_Raw_Data!A:L, 6) * VLOOKUP(AA162, NPC_Scaling_Values!A:N, 5)* VLOOKUP(AB162, NPC_Scaling_Values!A:N, 5) * 1.07 ,0)</f>
        <v>399</v>
      </c>
      <c r="F162" s="5">
        <f>ROUND( VLOOKUP(Z162, NPC_Raw_Data!A:L, 7) * VLOOKUP(AA162, NPC_Scaling_Values!A:N, 6) * VLOOKUP(AB162,NPC_Scaling_Values!A:N, 6) * 1.07 ,0)</f>
        <v>265</v>
      </c>
      <c r="G162" s="5">
        <f>ROUND( VLOOKUP(Z162, NPC_Raw_Data!A:L, 8) * VLOOKUP(AA162, NPC_Scaling_Values!A:N, 7) * VLOOKUP(AB162, NPC_Scaling_Values!A:N, 7) * 1.07 ,0)</f>
        <v>296</v>
      </c>
      <c r="H162" s="5">
        <f>ROUND( VLOOKUP(Z162, NPC_Raw_Data!A:L, 9) * VLOOKUP(AA162, NPC_Scaling_Values!A:N, 8)* VLOOKUP(AB162, NPC_Scaling_Values!A:N, 8) * 1.07 ,0)</f>
        <v>330</v>
      </c>
      <c r="I162" s="5">
        <v>0.0</v>
      </c>
      <c r="J162" s="5">
        <v>0.0</v>
      </c>
      <c r="K162" s="5">
        <v>0.0</v>
      </c>
      <c r="L162" s="5">
        <f>ROUND( VLOOKUP(Z162, NPC_Raw_Data!A:O, 13),0)</f>
        <v>145</v>
      </c>
      <c r="M162" s="5">
        <f>ROUND( VLOOKUP(Z162, NPC_Raw_Data!A:O, 14),0)</f>
        <v>145</v>
      </c>
      <c r="N162" s="5">
        <f>ROUND( VLOOKUP(Z162, NPC_Raw_Data!A:O, 15),0)</f>
        <v>245</v>
      </c>
      <c r="O162" s="5">
        <f>ROUND( VLOOKUP(Z162, NPC_Raw_Data!A:Q, 16) * VLOOKUP(AA162, NPC_Scaling_Values!A:N, 14)* VLOOKUP(AB162, NPC_Scaling_Values!A:N, 14) * 1.07 ,0)</f>
        <v>413</v>
      </c>
      <c r="P162" s="2">
        <f>ROUND( VLOOKUP(Z162, NPC_Raw_Data!A:Q, 17) * VLOOKUP(AA162, NPC_Scaling_Values!A:N, 14) * VLOOKUP(AB162, NPC_Scaling_Values!A:N, 14)* 1.07 ,0)</f>
        <v>103</v>
      </c>
      <c r="Q162">
        <f> VLOOKUP(AA162, NPC_Scaling_Values!A:N, 9) * VLOOKUP(AB162, NPC_Scaling_Values!A:N, 9) * 1.07</f>
        <v>3.66475</v>
      </c>
      <c r="R162" s="1">
        <v>1.1</v>
      </c>
      <c r="S162" s="1">
        <v>-1.0</v>
      </c>
      <c r="T162" s="7" t="b">
        <v>0</v>
      </c>
      <c r="U162" s="7" t="b">
        <v>1</v>
      </c>
      <c r="V162" s="7" t="b">
        <v>0</v>
      </c>
      <c r="Z162" s="1">
        <v>279050.0</v>
      </c>
      <c r="AA162" s="1">
        <v>7015.0</v>
      </c>
      <c r="AB162" s="1">
        <v>7415.0</v>
      </c>
      <c r="AC162" s="8">
        <v>0.0</v>
      </c>
    </row>
    <row r="163">
      <c r="A163" s="9" t="s">
        <v>181</v>
      </c>
      <c r="B163" s="1" t="s">
        <v>275</v>
      </c>
      <c r="C163" s="5">
        <f>ROUND( VLOOKUP(Z163, NPC_Raw_Data!A:D, 4)*VLOOKUP(AA163, NPC_Scaling_Values!A:C, 3)*VLOOKUP(AB163, NPC_Scaling_Values!A:C, 3) * 1.07 ,0)</f>
        <v>1579</v>
      </c>
      <c r="D163" s="5">
        <f>ROUND( VLOOKUP(Z163, NPC_Raw_Data!A:E, 5) * VLOOKUP(AA163, NPC_Scaling_Values!A:D, 4) * VLOOKUP(AB163,NPC_Scaling_Values!A:D, 4) * 1.07 ,0)</f>
        <v>4280</v>
      </c>
      <c r="E163" s="5">
        <f>ROUND( VLOOKUP(Z163, NPC_Raw_Data!A:L, 6) * VLOOKUP(AA163, NPC_Scaling_Values!A:N, 5)* VLOOKUP(AB163, NPC_Scaling_Values!A:N, 5) * 1.07 ,0)</f>
        <v>399</v>
      </c>
      <c r="F163" s="5">
        <f>ROUND( VLOOKUP(Z163, NPC_Raw_Data!A:L, 7) * VLOOKUP(AA163, NPC_Scaling_Values!A:N, 6) * VLOOKUP(AB163,NPC_Scaling_Values!A:N, 6) * 1.07 ,0)</f>
        <v>265</v>
      </c>
      <c r="G163" s="5">
        <f>ROUND( VLOOKUP(Z163, NPC_Raw_Data!A:L, 8) * VLOOKUP(AA163, NPC_Scaling_Values!A:N, 7) * VLOOKUP(AB163, NPC_Scaling_Values!A:N, 7) * 1.07 ,0)</f>
        <v>296</v>
      </c>
      <c r="H163" s="5">
        <f>ROUND( VLOOKUP(Z163, NPC_Raw_Data!A:L, 9) * VLOOKUP(AA163, NPC_Scaling_Values!A:N, 8)* VLOOKUP(AB163, NPC_Scaling_Values!A:N, 8) * 1.07 ,0)</f>
        <v>330</v>
      </c>
      <c r="I163" s="5">
        <v>0.0</v>
      </c>
      <c r="J163" s="5">
        <v>0.0</v>
      </c>
      <c r="K163" s="5">
        <v>0.0</v>
      </c>
      <c r="L163" s="5">
        <f>ROUND( VLOOKUP(Z163, NPC_Raw_Data!A:O, 13),0)</f>
        <v>145</v>
      </c>
      <c r="M163" s="5">
        <f>ROUND( VLOOKUP(Z163, NPC_Raw_Data!A:O, 14),0)</f>
        <v>145</v>
      </c>
      <c r="N163" s="5">
        <f>ROUND( VLOOKUP(Z163, NPC_Raw_Data!A:O, 15),0)</f>
        <v>245</v>
      </c>
      <c r="O163" s="5">
        <f>ROUND( VLOOKUP(Z163, NPC_Raw_Data!A:Q, 16) * VLOOKUP(AA163, NPC_Scaling_Values!A:N, 14)* VLOOKUP(AB163, NPC_Scaling_Values!A:N, 14) * 1.07 ,0)</f>
        <v>413</v>
      </c>
      <c r="P163" s="2">
        <f>ROUND( VLOOKUP(Z163, NPC_Raw_Data!A:Q, 17) * VLOOKUP(AA163, NPC_Scaling_Values!A:N, 14) * VLOOKUP(AB163, NPC_Scaling_Values!A:N, 14)* 1.07 ,0)</f>
        <v>103</v>
      </c>
      <c r="Q163">
        <f> VLOOKUP(AA163, NPC_Scaling_Values!A:N, 9) * VLOOKUP(AB163, NPC_Scaling_Values!A:N, 9) * 1.07</f>
        <v>3.66475</v>
      </c>
      <c r="R163" s="1">
        <v>1.1</v>
      </c>
      <c r="S163" s="1">
        <v>-1.0</v>
      </c>
      <c r="T163" s="7" t="b">
        <v>0</v>
      </c>
      <c r="U163" s="7" t="b">
        <v>1</v>
      </c>
      <c r="V163" s="7" t="b">
        <v>0</v>
      </c>
      <c r="Z163" s="1">
        <v>279051.0</v>
      </c>
      <c r="AA163" s="1">
        <v>7015.0</v>
      </c>
      <c r="AB163" s="1">
        <v>7415.0</v>
      </c>
      <c r="AC163" s="8">
        <v>0.0</v>
      </c>
    </row>
    <row r="164">
      <c r="A164" s="9" t="s">
        <v>234</v>
      </c>
      <c r="B164" s="1" t="s">
        <v>275</v>
      </c>
      <c r="C164" s="5">
        <f>ROUND( VLOOKUP(Z164, NPC_Raw_Data!A:D, 4)*VLOOKUP(AA164, NPC_Scaling_Values!A:C, 3)*VLOOKUP(AB164, NPC_Scaling_Values!A:C, 3) * 1.07 ,0)</f>
        <v>1579</v>
      </c>
      <c r="D164" s="5">
        <f>ROUND( VLOOKUP(Z164, NPC_Raw_Data!A:E, 5) * VLOOKUP(AA164, NPC_Scaling_Values!A:D, 4) * VLOOKUP(AB164,NPC_Scaling_Values!A:D, 4) * 1.07 ,0)</f>
        <v>4280</v>
      </c>
      <c r="E164" s="5">
        <f>ROUND( VLOOKUP(Z164, NPC_Raw_Data!A:L, 6) * VLOOKUP(AA164, NPC_Scaling_Values!A:N, 5)* VLOOKUP(AB164, NPC_Scaling_Values!A:N, 5) * 1.07 ,0)</f>
        <v>399</v>
      </c>
      <c r="F164" s="5">
        <f>ROUND( VLOOKUP(Z164, NPC_Raw_Data!A:L, 7) * VLOOKUP(AA164, NPC_Scaling_Values!A:N, 6) * VLOOKUP(AB164,NPC_Scaling_Values!A:N, 6) * 1.07 ,0)</f>
        <v>265</v>
      </c>
      <c r="G164" s="5">
        <f>ROUND( VLOOKUP(Z164, NPC_Raw_Data!A:L, 8) * VLOOKUP(AA164, NPC_Scaling_Values!A:N, 7) * VLOOKUP(AB164, NPC_Scaling_Values!A:N, 7) * 1.07 ,0)</f>
        <v>296</v>
      </c>
      <c r="H164" s="5">
        <f>ROUND( VLOOKUP(Z164, NPC_Raw_Data!A:L, 9) * VLOOKUP(AA164, NPC_Scaling_Values!A:N, 8)* VLOOKUP(AB164, NPC_Scaling_Values!A:N, 8) * 1.07 ,0)</f>
        <v>330</v>
      </c>
      <c r="I164" s="5">
        <v>0.0</v>
      </c>
      <c r="J164" s="5">
        <v>0.0</v>
      </c>
      <c r="K164" s="5">
        <v>0.0</v>
      </c>
      <c r="L164" s="5">
        <f>ROUND( VLOOKUP(Z164, NPC_Raw_Data!A:O, 13),0)</f>
        <v>145</v>
      </c>
      <c r="M164" s="5">
        <f>ROUND( VLOOKUP(Z164, NPC_Raw_Data!A:O, 14),0)</f>
        <v>145</v>
      </c>
      <c r="N164" s="5">
        <f>ROUND( VLOOKUP(Z164, NPC_Raw_Data!A:O, 15),0)</f>
        <v>245</v>
      </c>
      <c r="O164" s="5">
        <f>ROUND( VLOOKUP(Z164, NPC_Raw_Data!A:Q, 16) * VLOOKUP(AA164, NPC_Scaling_Values!A:N, 14)* VLOOKUP(AB164, NPC_Scaling_Values!A:N, 14) * 1.07 ,0)</f>
        <v>413</v>
      </c>
      <c r="P164" s="2">
        <f>ROUND( VLOOKUP(Z164, NPC_Raw_Data!A:Q, 17) * VLOOKUP(AA164, NPC_Scaling_Values!A:N, 14) * VLOOKUP(AB164, NPC_Scaling_Values!A:N, 14)* 1.07 ,0)</f>
        <v>103</v>
      </c>
      <c r="Q164">
        <f> VLOOKUP(AA164, NPC_Scaling_Values!A:N, 9) * VLOOKUP(AB164, NPC_Scaling_Values!A:N, 9) * 1.07</f>
        <v>3.66475</v>
      </c>
      <c r="R164" s="1">
        <v>1.1</v>
      </c>
      <c r="S164" s="1">
        <v>-1.0</v>
      </c>
      <c r="T164" s="7" t="b">
        <v>0</v>
      </c>
      <c r="U164" s="7" t="b">
        <v>1</v>
      </c>
      <c r="V164" s="7" t="b">
        <v>0</v>
      </c>
      <c r="Z164" s="1">
        <v>279052.0</v>
      </c>
      <c r="AA164" s="1">
        <v>7015.0</v>
      </c>
      <c r="AB164" s="1">
        <v>7415.0</v>
      </c>
      <c r="AC164" s="8">
        <v>0.0</v>
      </c>
    </row>
    <row r="165">
      <c r="A165" s="9" t="s">
        <v>223</v>
      </c>
      <c r="B165" s="1" t="s">
        <v>275</v>
      </c>
      <c r="C165" s="5">
        <f>ROUND( VLOOKUP(Z165, NPC_Raw_Data!A:D, 4)*VLOOKUP(AA165, NPC_Scaling_Values!A:C, 3)*VLOOKUP(AB165, NPC_Scaling_Values!A:C, 3) * 1.07 ,0)</f>
        <v>1579</v>
      </c>
      <c r="D165" s="5">
        <f>ROUND( VLOOKUP(Z165, NPC_Raw_Data!A:E, 5) * VLOOKUP(AA165, NPC_Scaling_Values!A:D, 4) * VLOOKUP(AB165,NPC_Scaling_Values!A:D, 4) * 1.07 ,0)</f>
        <v>4280</v>
      </c>
      <c r="E165" s="5">
        <f>ROUND( VLOOKUP(Z165, NPC_Raw_Data!A:L, 6) * VLOOKUP(AA165, NPC_Scaling_Values!A:N, 5)* VLOOKUP(AB165, NPC_Scaling_Values!A:N, 5) * 1.07 ,0)</f>
        <v>399</v>
      </c>
      <c r="F165" s="5">
        <f>ROUND( VLOOKUP(Z165, NPC_Raw_Data!A:L, 7) * VLOOKUP(AA165, NPC_Scaling_Values!A:N, 6) * VLOOKUP(AB165,NPC_Scaling_Values!A:N, 6) * 1.07 ,0)</f>
        <v>265</v>
      </c>
      <c r="G165" s="5">
        <f>ROUND( VLOOKUP(Z165, NPC_Raw_Data!A:L, 8) * VLOOKUP(AA165, NPC_Scaling_Values!A:N, 7) * VLOOKUP(AB165, NPC_Scaling_Values!A:N, 7) * 1.07 ,0)</f>
        <v>296</v>
      </c>
      <c r="H165" s="5">
        <f>ROUND( VLOOKUP(Z165, NPC_Raw_Data!A:L, 9) * VLOOKUP(AA165, NPC_Scaling_Values!A:N, 8)* VLOOKUP(AB165, NPC_Scaling_Values!A:N, 8) * 1.07 ,0)</f>
        <v>330</v>
      </c>
      <c r="I165" s="5">
        <v>0.0</v>
      </c>
      <c r="J165" s="5">
        <v>0.0</v>
      </c>
      <c r="K165" s="5">
        <v>0.0</v>
      </c>
      <c r="L165" s="5">
        <f>ROUND( VLOOKUP(Z165, NPC_Raw_Data!A:O, 13),0)</f>
        <v>145</v>
      </c>
      <c r="M165" s="5">
        <f>ROUND( VLOOKUP(Z165, NPC_Raw_Data!A:O, 14),0)</f>
        <v>145</v>
      </c>
      <c r="N165" s="5">
        <f>ROUND( VLOOKUP(Z165, NPC_Raw_Data!A:O, 15),0)</f>
        <v>245</v>
      </c>
      <c r="O165" s="5">
        <f>ROUND( VLOOKUP(Z165, NPC_Raw_Data!A:Q, 16) * VLOOKUP(AA165, NPC_Scaling_Values!A:N, 14)* VLOOKUP(AB165, NPC_Scaling_Values!A:N, 14) * 1.07 ,0)</f>
        <v>413</v>
      </c>
      <c r="P165" s="2">
        <f>ROUND( VLOOKUP(Z165, NPC_Raw_Data!A:Q, 17) * VLOOKUP(AA165, NPC_Scaling_Values!A:N, 14) * VLOOKUP(AB165, NPC_Scaling_Values!A:N, 14)* 1.07 ,0)</f>
        <v>103</v>
      </c>
      <c r="Q165">
        <f> VLOOKUP(AA165, NPC_Scaling_Values!A:N, 9) * VLOOKUP(AB165, NPC_Scaling_Values!A:N, 9) * 1.07</f>
        <v>3.66475</v>
      </c>
      <c r="R165" s="1">
        <v>1.1</v>
      </c>
      <c r="S165" s="1">
        <v>-1.0</v>
      </c>
      <c r="T165" s="7" t="b">
        <v>0</v>
      </c>
      <c r="U165" s="7" t="b">
        <v>1</v>
      </c>
      <c r="V165" s="7" t="b">
        <v>0</v>
      </c>
      <c r="Z165" s="1">
        <v>279053.0</v>
      </c>
      <c r="AA165" s="1">
        <v>7015.0</v>
      </c>
      <c r="AB165" s="1">
        <v>7415.0</v>
      </c>
      <c r="AC165" s="8">
        <v>0.0</v>
      </c>
    </row>
    <row r="166">
      <c r="A166" s="9" t="s">
        <v>283</v>
      </c>
      <c r="B166" s="1" t="s">
        <v>275</v>
      </c>
      <c r="C166" s="5">
        <f>ROUND( VLOOKUP(Z166, NPC_Raw_Data!A:D, 4)*VLOOKUP(AA166, NPC_Scaling_Values!A:C, 3)*VLOOKUP(AB166, NPC_Scaling_Values!A:C, 3) * 1.07 ,0)</f>
        <v>1579</v>
      </c>
      <c r="D166" s="5">
        <f>ROUND( VLOOKUP(Z166, NPC_Raw_Data!A:E, 5) * VLOOKUP(AA166, NPC_Scaling_Values!A:D, 4) * VLOOKUP(AB166,NPC_Scaling_Values!A:D, 4) * 1.07 ,0)</f>
        <v>4280</v>
      </c>
      <c r="E166" s="5">
        <f>ROUND( VLOOKUP(Z166, NPC_Raw_Data!A:L, 6) * VLOOKUP(AA166, NPC_Scaling_Values!A:N, 5)* VLOOKUP(AB166, NPC_Scaling_Values!A:N, 5) * 1.07 ,0)</f>
        <v>399</v>
      </c>
      <c r="F166" s="5">
        <f>ROUND( VLOOKUP(Z166, NPC_Raw_Data!A:L, 7) * VLOOKUP(AA166, NPC_Scaling_Values!A:N, 6) * VLOOKUP(AB166,NPC_Scaling_Values!A:N, 6) * 1.07 ,0)</f>
        <v>265</v>
      </c>
      <c r="G166" s="5">
        <f>ROUND( VLOOKUP(Z166, NPC_Raw_Data!A:L, 8) * VLOOKUP(AA166, NPC_Scaling_Values!A:N, 7) * VLOOKUP(AB166, NPC_Scaling_Values!A:N, 7) * 1.07 ,0)</f>
        <v>296</v>
      </c>
      <c r="H166" s="5">
        <f>ROUND( VLOOKUP(Z166, NPC_Raw_Data!A:L, 9) * VLOOKUP(AA166, NPC_Scaling_Values!A:N, 8)* VLOOKUP(AB166, NPC_Scaling_Values!A:N, 8) * 1.07 ,0)</f>
        <v>330</v>
      </c>
      <c r="I166" s="5">
        <v>0.0</v>
      </c>
      <c r="J166" s="5">
        <v>0.0</v>
      </c>
      <c r="K166" s="5">
        <v>0.0</v>
      </c>
      <c r="L166" s="5">
        <f>ROUND( VLOOKUP(Z166, NPC_Raw_Data!A:O, 13),0)</f>
        <v>145</v>
      </c>
      <c r="M166" s="5">
        <f>ROUND( VLOOKUP(Z166, NPC_Raw_Data!A:O, 14),0)</f>
        <v>145</v>
      </c>
      <c r="N166" s="5">
        <f>ROUND( VLOOKUP(Z166, NPC_Raw_Data!A:O, 15),0)</f>
        <v>245</v>
      </c>
      <c r="O166" s="5">
        <f>ROUND( VLOOKUP(Z166, NPC_Raw_Data!A:Q, 16) * VLOOKUP(AA166, NPC_Scaling_Values!A:N, 14)* VLOOKUP(AB166, NPC_Scaling_Values!A:N, 14) * 1.07 ,0)</f>
        <v>413</v>
      </c>
      <c r="P166" s="2">
        <f>ROUND( VLOOKUP(Z166, NPC_Raw_Data!A:Q, 17) * VLOOKUP(AA166, NPC_Scaling_Values!A:N, 14) * VLOOKUP(AB166, NPC_Scaling_Values!A:N, 14)* 1.07 ,0)</f>
        <v>103</v>
      </c>
      <c r="Q166">
        <f> VLOOKUP(AA166, NPC_Scaling_Values!A:N, 9) * VLOOKUP(AB166, NPC_Scaling_Values!A:N, 9) * 1.07</f>
        <v>3.66475</v>
      </c>
      <c r="R166" s="1">
        <v>1.1</v>
      </c>
      <c r="S166" s="1">
        <v>-1.0</v>
      </c>
      <c r="T166" s="7" t="b">
        <v>0</v>
      </c>
      <c r="U166" s="7" t="b">
        <v>1</v>
      </c>
      <c r="V166" s="7" t="b">
        <v>0</v>
      </c>
      <c r="Z166" s="1">
        <v>279060.0</v>
      </c>
      <c r="AA166" s="1">
        <v>7015.0</v>
      </c>
      <c r="AB166" s="1">
        <v>7415.0</v>
      </c>
      <c r="AC166" s="10">
        <v>7100.0</v>
      </c>
    </row>
    <row r="167">
      <c r="A167" s="9" t="s">
        <v>284</v>
      </c>
      <c r="B167" s="1" t="s">
        <v>275</v>
      </c>
      <c r="C167" s="5">
        <f>ROUND( VLOOKUP(Z167, NPC_Raw_Data!A:D, 4)*VLOOKUP(AA167, NPC_Scaling_Values!A:C, 3)*VLOOKUP(AB167, NPC_Scaling_Values!A:C, 3) * 1.07 ,0)</f>
        <v>1579</v>
      </c>
      <c r="D167" s="5">
        <f>ROUND( VLOOKUP(Z167, NPC_Raw_Data!A:E, 5) * VLOOKUP(AA167, NPC_Scaling_Values!A:D, 4) * VLOOKUP(AB167,NPC_Scaling_Values!A:D, 4) * 1.07 ,0)</f>
        <v>4280</v>
      </c>
      <c r="E167" s="5">
        <f>ROUND( VLOOKUP(Z167, NPC_Raw_Data!A:L, 6) * VLOOKUP(AA167, NPC_Scaling_Values!A:N, 5)* VLOOKUP(AB167, NPC_Scaling_Values!A:N, 5) * 1.07 ,0)</f>
        <v>399</v>
      </c>
      <c r="F167" s="5">
        <f>ROUND( VLOOKUP(Z167, NPC_Raw_Data!A:L, 7) * VLOOKUP(AA167, NPC_Scaling_Values!A:N, 6) * VLOOKUP(AB167,NPC_Scaling_Values!A:N, 6) * 1.07 ,0)</f>
        <v>265</v>
      </c>
      <c r="G167" s="5">
        <f>ROUND( VLOOKUP(Z167, NPC_Raw_Data!A:L, 8) * VLOOKUP(AA167, NPC_Scaling_Values!A:N, 7) * VLOOKUP(AB167, NPC_Scaling_Values!A:N, 7) * 1.07 ,0)</f>
        <v>296</v>
      </c>
      <c r="H167" s="5">
        <f>ROUND( VLOOKUP(Z167, NPC_Raw_Data!A:L, 9) * VLOOKUP(AA167, NPC_Scaling_Values!A:N, 8)* VLOOKUP(AB167, NPC_Scaling_Values!A:N, 8) * 1.07 ,0)</f>
        <v>330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245</v>
      </c>
      <c r="O167" s="5">
        <f>ROUND( VLOOKUP(Z167, NPC_Raw_Data!A:Q, 16) * VLOOKUP(AA167, NPC_Scaling_Values!A:N, 14)* VLOOKUP(AB167, NPC_Scaling_Values!A:N, 14) * 1.07 ,0)</f>
        <v>413</v>
      </c>
      <c r="P167" s="2">
        <f>ROUND( VLOOKUP(Z167, NPC_Raw_Data!A:Q, 17) * VLOOKUP(AA167, NPC_Scaling_Values!A:N, 14) * VLOOKUP(AB167, NPC_Scaling_Values!A:N, 14)* 1.07 ,0)</f>
        <v>103</v>
      </c>
      <c r="Q167">
        <f> VLOOKUP(AA167, NPC_Scaling_Values!A:N, 9) * VLOOKUP(AB167, NPC_Scaling_Values!A:N, 9) * 1.07</f>
        <v>3.66475</v>
      </c>
      <c r="R167" s="1">
        <v>1.1</v>
      </c>
      <c r="S167" s="1">
        <v>-1.0</v>
      </c>
      <c r="T167" s="7" t="b">
        <v>0</v>
      </c>
      <c r="U167" s="7" t="b">
        <v>1</v>
      </c>
      <c r="V167" s="7" t="b">
        <v>0</v>
      </c>
      <c r="Z167" s="1">
        <v>279061.0</v>
      </c>
      <c r="AA167" s="1">
        <v>7015.0</v>
      </c>
      <c r="AB167" s="1">
        <v>7415.0</v>
      </c>
      <c r="AC167" s="10">
        <v>7100.0</v>
      </c>
    </row>
    <row r="168">
      <c r="A168" s="9" t="s">
        <v>285</v>
      </c>
      <c r="B168" s="1" t="s">
        <v>275</v>
      </c>
      <c r="C168" s="5">
        <f>ROUND( VLOOKUP(Z168, NPC_Raw_Data!A:D, 4)*VLOOKUP(AA168, NPC_Scaling_Values!A:C, 3)*VLOOKUP(AB168, NPC_Scaling_Values!A:C, 3) * 1.07 ,0)</f>
        <v>1579</v>
      </c>
      <c r="D168" s="5">
        <f>ROUND( VLOOKUP(Z168, NPC_Raw_Data!A:E, 5) * VLOOKUP(AA168, NPC_Scaling_Values!A:D, 4) * VLOOKUP(AB168,NPC_Scaling_Values!A:D, 4) * 1.07 ,0)</f>
        <v>4280</v>
      </c>
      <c r="E168" s="5">
        <f>ROUND( VLOOKUP(Z168, NPC_Raw_Data!A:L, 6) * VLOOKUP(AA168, NPC_Scaling_Values!A:N, 5)* VLOOKUP(AB168, NPC_Scaling_Values!A:N, 5) * 1.07 ,0)</f>
        <v>399</v>
      </c>
      <c r="F168" s="5">
        <f>ROUND( VLOOKUP(Z168, NPC_Raw_Data!A:L, 7) * VLOOKUP(AA168, NPC_Scaling_Values!A:N, 6) * VLOOKUP(AB168,NPC_Scaling_Values!A:N, 6) * 1.07 ,0)</f>
        <v>265</v>
      </c>
      <c r="G168" s="5">
        <f>ROUND( VLOOKUP(Z168, NPC_Raw_Data!A:L, 8) * VLOOKUP(AA168, NPC_Scaling_Values!A:N, 7) * VLOOKUP(AB168, NPC_Scaling_Values!A:N, 7) * 1.07 ,0)</f>
        <v>296</v>
      </c>
      <c r="H168" s="5">
        <f>ROUND( VLOOKUP(Z168, NPC_Raw_Data!A:L, 9) * VLOOKUP(AA168, NPC_Scaling_Values!A:N, 8)* VLOOKUP(AB168, NPC_Scaling_Values!A:N, 8) * 1.07 ,0)</f>
        <v>330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245</v>
      </c>
      <c r="O168" s="5">
        <f>ROUND( VLOOKUP(Z168, NPC_Raw_Data!A:Q, 16) * VLOOKUP(AA168, NPC_Scaling_Values!A:N, 14)* VLOOKUP(AB168, NPC_Scaling_Values!A:N, 14) * 1.07 ,0)</f>
        <v>413</v>
      </c>
      <c r="P168" s="2">
        <f>ROUND( VLOOKUP(Z168, NPC_Raw_Data!A:Q, 17) * VLOOKUP(AA168, NPC_Scaling_Values!A:N, 14) * VLOOKUP(AB168, NPC_Scaling_Values!A:N, 14)* 1.07 ,0)</f>
        <v>103</v>
      </c>
      <c r="Q168">
        <f> VLOOKUP(AA168, NPC_Scaling_Values!A:N, 9) * VLOOKUP(AB168, NPC_Scaling_Values!A:N, 9) * 1.07</f>
        <v>3.66475</v>
      </c>
      <c r="R168" s="1">
        <v>1.1</v>
      </c>
      <c r="S168" s="1">
        <v>-1.0</v>
      </c>
      <c r="T168" s="7" t="b">
        <v>0</v>
      </c>
      <c r="U168" s="7" t="b">
        <v>1</v>
      </c>
      <c r="V168" s="7" t="b">
        <v>0</v>
      </c>
      <c r="Z168" s="1">
        <v>279062.0</v>
      </c>
      <c r="AA168" s="1">
        <v>7015.0</v>
      </c>
      <c r="AB168" s="1">
        <v>7415.0</v>
      </c>
      <c r="AC168" s="10">
        <v>7100.0</v>
      </c>
    </row>
    <row r="169">
      <c r="A169" s="9" t="s">
        <v>286</v>
      </c>
      <c r="B169" s="1" t="s">
        <v>275</v>
      </c>
      <c r="C169" s="5">
        <f>ROUND( VLOOKUP(Z169, NPC_Raw_Data!A:D, 4)*VLOOKUP(AA169, NPC_Scaling_Values!A:C, 3)*VLOOKUP(AB169, NPC_Scaling_Values!A:C, 3) * 1.07 ,0)</f>
        <v>1579</v>
      </c>
      <c r="D169" s="5">
        <f>ROUND( VLOOKUP(Z169, NPC_Raw_Data!A:E, 5) * VLOOKUP(AA169, NPC_Scaling_Values!A:D, 4) * VLOOKUP(AB169,NPC_Scaling_Values!A:D, 4) * 1.07 ,0)</f>
        <v>4280</v>
      </c>
      <c r="E169" s="5">
        <f>ROUND( VLOOKUP(Z169, NPC_Raw_Data!A:L, 6) * VLOOKUP(AA169, NPC_Scaling_Values!A:N, 5)* VLOOKUP(AB169, NPC_Scaling_Values!A:N, 5) * 1.07 ,0)</f>
        <v>399</v>
      </c>
      <c r="F169" s="5">
        <f>ROUND( VLOOKUP(Z169, NPC_Raw_Data!A:L, 7) * VLOOKUP(AA169, NPC_Scaling_Values!A:N, 6) * VLOOKUP(AB169,NPC_Scaling_Values!A:N, 6) * 1.07 ,0)</f>
        <v>265</v>
      </c>
      <c r="G169" s="5">
        <f>ROUND( VLOOKUP(Z169, NPC_Raw_Data!A:L, 8) * VLOOKUP(AA169, NPC_Scaling_Values!A:N, 7) * VLOOKUP(AB169, NPC_Scaling_Values!A:N, 7) * 1.07 ,0)</f>
        <v>296</v>
      </c>
      <c r="H169" s="5">
        <f>ROUND( VLOOKUP(Z169, NPC_Raw_Data!A:L, 9) * VLOOKUP(AA169, NPC_Scaling_Values!A:N, 8)* VLOOKUP(AB169, NPC_Scaling_Values!A:N, 8) * 1.07 ,0)</f>
        <v>330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245</v>
      </c>
      <c r="O169" s="5">
        <f>ROUND( VLOOKUP(Z169, NPC_Raw_Data!A:Q, 16) * VLOOKUP(AA169, NPC_Scaling_Values!A:N, 14)* VLOOKUP(AB169, NPC_Scaling_Values!A:N, 14) * 1.07 ,0)</f>
        <v>413</v>
      </c>
      <c r="P169" s="2">
        <f>ROUND( VLOOKUP(Z169, NPC_Raw_Data!A:Q, 17) * VLOOKUP(AA169, NPC_Scaling_Values!A:N, 14) * VLOOKUP(AB169, NPC_Scaling_Values!A:N, 14)* 1.07 ,0)</f>
        <v>103</v>
      </c>
      <c r="Q169">
        <f> VLOOKUP(AA169, NPC_Scaling_Values!A:N, 9) * VLOOKUP(AB169, NPC_Scaling_Values!A:N, 9) * 1.07</f>
        <v>3.66475</v>
      </c>
      <c r="R169" s="1">
        <v>1.1</v>
      </c>
      <c r="S169" s="1">
        <v>-1.0</v>
      </c>
      <c r="T169" s="7" t="b">
        <v>0</v>
      </c>
      <c r="U169" s="7" t="b">
        <v>1</v>
      </c>
      <c r="V169" s="7" t="b">
        <v>0</v>
      </c>
      <c r="Z169" s="1">
        <v>279063.0</v>
      </c>
      <c r="AA169" s="1">
        <v>7015.0</v>
      </c>
      <c r="AB169" s="1">
        <v>7415.0</v>
      </c>
      <c r="AC169" s="10">
        <v>7100.0</v>
      </c>
    </row>
    <row r="170">
      <c r="A170" s="1" t="s">
        <v>254</v>
      </c>
      <c r="B170" s="1" t="s">
        <v>128</v>
      </c>
      <c r="C170" s="5">
        <f>ROUND( VLOOKUP(Z170, NPC_Raw_Data!A:D, 4)*VLOOKUP(AA170, NPC_Scaling_Values!A:C, 3)*VLOOKUP(AB170, NPC_Scaling_Values!A:C, 3) * 1.07 ,0)</f>
        <v>1396</v>
      </c>
      <c r="D170" s="5">
        <f>ROUND( VLOOKUP(Z170, NPC_Raw_Data!A:E, 5) * VLOOKUP(AA170, NPC_Scaling_Values!A:D, 4) * VLOOKUP(AB170,NPC_Scaling_Values!A:D, 4) * 1.07 ,0)</f>
        <v>3852</v>
      </c>
      <c r="E170" s="5">
        <f>ROUND( VLOOKUP(Z170, NPC_Raw_Data!A:L, 6) * VLOOKUP(AA170, NPC_Scaling_Values!A:N, 5)* VLOOKUP(AB170, NPC_Scaling_Values!A:N, 5) * 1.07 ,0)</f>
        <v>371</v>
      </c>
      <c r="F170" s="5">
        <f>ROUND( VLOOKUP(Z170, NPC_Raw_Data!A:L, 7) * VLOOKUP(AA170, NPC_Scaling_Values!A:N, 6) * VLOOKUP(AB170,NPC_Scaling_Values!A:N, 6) * 1.07 ,0)</f>
        <v>246</v>
      </c>
      <c r="G170" s="5">
        <f>ROUND( VLOOKUP(Z170, NPC_Raw_Data!A:L, 8) * VLOOKUP(AA170, NPC_Scaling_Values!A:N, 7) * VLOOKUP(AB170, NPC_Scaling_Values!A:N, 7) * 1.07 ,0)</f>
        <v>275</v>
      </c>
      <c r="H170" s="5">
        <f>ROUND( VLOOKUP(Z170, NPC_Raw_Data!A:L, 9) * VLOOKUP(AA170, NPC_Scaling_Values!A:N, 8)* VLOOKUP(AB170, NPC_Scaling_Values!A:N, 8) * 1.07 ,0)</f>
        <v>307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245</v>
      </c>
      <c r="O170" s="5">
        <f>ROUND( VLOOKUP(Z170, NPC_Raw_Data!A:Q, 16) * VLOOKUP(AA170, NPC_Scaling_Values!A:N, 14)* VLOOKUP(AB170, NPC_Scaling_Values!A:N, 14) * 1.07 ,0)</f>
        <v>351</v>
      </c>
      <c r="P170" s="2">
        <f>ROUND( VLOOKUP(Z170, NPC_Raw_Data!A:Q, 17) * VLOOKUP(AA170, NPC_Scaling_Values!A:N, 14) * VLOOKUP(AB170, NPC_Scaling_Values!A:N, 14)* 1.07 ,0)</f>
        <v>88</v>
      </c>
      <c r="Q170">
        <f> VLOOKUP(AA170, NPC_Scaling_Values!A:N, 9) * VLOOKUP(AB170, NPC_Scaling_Values!A:N, 9) * 1.07</f>
        <v>3.3384</v>
      </c>
      <c r="R170" s="1">
        <v>1.1</v>
      </c>
      <c r="S170" s="1">
        <v>-1.0</v>
      </c>
      <c r="T170" s="7" t="b">
        <v>0</v>
      </c>
      <c r="U170" s="7" t="b">
        <v>1</v>
      </c>
      <c r="V170" s="7" t="b">
        <v>0</v>
      </c>
      <c r="Z170" s="1">
        <v>279070.0</v>
      </c>
      <c r="AA170" s="1">
        <v>7010.0</v>
      </c>
      <c r="AB170" s="1">
        <v>7410.0</v>
      </c>
      <c r="AC170" s="8">
        <v>0.0</v>
      </c>
    </row>
    <row r="171">
      <c r="A171" s="1" t="s">
        <v>309</v>
      </c>
      <c r="B171" s="1" t="s">
        <v>30</v>
      </c>
      <c r="C171" s="5">
        <f>ROUND( VLOOKUP(Z171, NPC_Raw_Data!A:D, 4)*VLOOKUP(AA171, NPC_Scaling_Values!A:C, 3)*VLOOKUP(AB171, NPC_Scaling_Values!A:C, 3) * 1.07 ,0)</f>
        <v>357</v>
      </c>
      <c r="D171" s="5">
        <f>ROUND( VLOOKUP(Z171, NPC_Raw_Data!A:E, 5) * VLOOKUP(AA171, NPC_Scaling_Values!A:D, 4) * VLOOKUP(AB171,NPC_Scaling_Values!A:D, 4) * 1.07 ,0)</f>
        <v>856</v>
      </c>
      <c r="E171" s="5">
        <f>ROUND( VLOOKUP(Z171, NPC_Raw_Data!A:L, 6) * VLOOKUP(AA171, NPC_Scaling_Values!A:N, 5)* VLOOKUP(AB171, NPC_Scaling_Values!A:N, 5) * 1.07 ,0)</f>
        <v>680</v>
      </c>
      <c r="F171" s="5">
        <f>ROUND( VLOOKUP(Z171, NPC_Raw_Data!A:L, 7) * VLOOKUP(AA171, NPC_Scaling_Values!A:N, 6) * VLOOKUP(AB171,NPC_Scaling_Values!A:N, 6) * 1.07 ,0)</f>
        <v>353</v>
      </c>
      <c r="G171" s="5">
        <f>ROUND( VLOOKUP(Z171, NPC_Raw_Data!A:L, 8) * VLOOKUP(AA171, NPC_Scaling_Values!A:N, 7) * VLOOKUP(AB171, NPC_Scaling_Values!A:N, 7) * 1.07 ,0)</f>
        <v>353</v>
      </c>
      <c r="H171" s="5">
        <f>ROUND( VLOOKUP(Z171, NPC_Raw_Data!A:L, 9) * VLOOKUP(AA171, NPC_Scaling_Values!A:N, 8)* VLOOKUP(AB171, NPC_Scaling_Values!A:N, 8) * 1.07 ,0)</f>
        <v>353</v>
      </c>
      <c r="I171" s="5">
        <v>25.0</v>
      </c>
      <c r="J171" s="5">
        <v>-25.0</v>
      </c>
      <c r="K171" s="5">
        <v>0.0</v>
      </c>
      <c r="L171" s="5">
        <f>ROUND( VLOOKUP(Z171, NPC_Raw_Data!A:O, 13),0)</f>
        <v>180</v>
      </c>
      <c r="M171" s="5">
        <f>ROUND( VLOOKUP(Z171, NPC_Raw_Data!A:O, 14),0)</f>
        <v>180</v>
      </c>
      <c r="N171" s="5">
        <f>ROUND( VLOOKUP(Z171, NPC_Raw_Data!A:O, 15),0)</f>
        <v>220</v>
      </c>
      <c r="O171" s="5">
        <f>ROUND( VLOOKUP(Z171, NPC_Raw_Data!A:Q, 16) * VLOOKUP(AA171, NPC_Scaling_Values!A:N, 14)* VLOOKUP(AB171, NPC_Scaling_Values!A:N, 14) * 1.07 ,0)</f>
        <v>124</v>
      </c>
      <c r="P171" s="2">
        <f>ROUND( VLOOKUP(Z171, NPC_Raw_Data!A:Q, 17) * VLOOKUP(AA171, NPC_Scaling_Values!A:N, 14) * VLOOKUP(AB171, NPC_Scaling_Values!A:N, 14)* 1.07 ,0)</f>
        <v>99</v>
      </c>
      <c r="Q171">
        <f> VLOOKUP(AA171, NPC_Scaling_Values!A:N, 9) * VLOOKUP(AB171, NPC_Scaling_Values!A:N, 9) * 1.07</f>
        <v>3.56952</v>
      </c>
      <c r="R171" s="1">
        <v>1.3</v>
      </c>
      <c r="S171" s="1">
        <v>6.0</v>
      </c>
      <c r="T171" s="7" t="b">
        <v>0</v>
      </c>
      <c r="U171" s="7" t="b">
        <v>0</v>
      </c>
      <c r="V171" s="7" t="b">
        <v>0</v>
      </c>
      <c r="Z171" s="1">
        <v>280000.0</v>
      </c>
      <c r="AA171" s="1">
        <v>7014.0</v>
      </c>
      <c r="AB171" s="1">
        <v>7414.0</v>
      </c>
      <c r="AC171" s="8">
        <v>0.0</v>
      </c>
    </row>
    <row r="172">
      <c r="A172" s="1" t="s">
        <v>307</v>
      </c>
      <c r="B172" s="1" t="s">
        <v>30</v>
      </c>
      <c r="C172" s="5">
        <f>ROUND( VLOOKUP(Z172, NPC_Raw_Data!A:D, 4)*VLOOKUP(AA172, NPC_Scaling_Values!A:C, 3)*VLOOKUP(AB172, NPC_Scaling_Values!A:C, 3) * 1.07 ,0)</f>
        <v>260</v>
      </c>
      <c r="D172" s="5">
        <f>ROUND( VLOOKUP(Z172, NPC_Raw_Data!A:E, 5) * VLOOKUP(AA172, NPC_Scaling_Values!A:D, 4) * VLOOKUP(AB172,NPC_Scaling_Values!A:D, 4) * 1.07 ,0)</f>
        <v>856</v>
      </c>
      <c r="E172" s="5">
        <f>ROUND( VLOOKUP(Z172, NPC_Raw_Data!A:L, 6) * VLOOKUP(AA172, NPC_Scaling_Values!A:N, 5)* VLOOKUP(AB172, NPC_Scaling_Values!A:N, 5) * 1.07 ,0)</f>
        <v>528</v>
      </c>
      <c r="F172" s="5">
        <f>ROUND( VLOOKUP(Z172, NPC_Raw_Data!A:L, 7) * VLOOKUP(AA172, NPC_Scaling_Values!A:N, 6) * VLOOKUP(AB172,NPC_Scaling_Values!A:N, 6) * 1.07 ,0)</f>
        <v>343</v>
      </c>
      <c r="G172" s="5">
        <f>ROUND( VLOOKUP(Z172, NPC_Raw_Data!A:L, 8) * VLOOKUP(AA172, NPC_Scaling_Values!A:N, 7) * VLOOKUP(AB172, NPC_Scaling_Values!A:N, 7) * 1.07 ,0)</f>
        <v>343</v>
      </c>
      <c r="H172" s="5">
        <f>ROUND( VLOOKUP(Z172, NPC_Raw_Data!A:L, 9) * VLOOKUP(AA172, NPC_Scaling_Values!A:N, 8)* VLOOKUP(AB172, NPC_Scaling_Values!A:N, 8) * 1.07 ,0)</f>
        <v>343</v>
      </c>
      <c r="I172" s="5">
        <v>25.0</v>
      </c>
      <c r="J172" s="5">
        <v>-25.0</v>
      </c>
      <c r="K172" s="5">
        <v>0.0</v>
      </c>
      <c r="L172" s="5">
        <f>ROUND( VLOOKUP(Z172, NPC_Raw_Data!A:O, 13),0)</f>
        <v>180</v>
      </c>
      <c r="M172" s="5">
        <f>ROUND( VLOOKUP(Z172, NPC_Raw_Data!A:O, 14),0)</f>
        <v>180</v>
      </c>
      <c r="N172" s="5">
        <f>ROUND( VLOOKUP(Z172, NPC_Raw_Data!A:O, 15),0)</f>
        <v>220</v>
      </c>
      <c r="O172" s="5">
        <f>ROUND( VLOOKUP(Z172, NPC_Raw_Data!A:Q, 16) * VLOOKUP(AA172, NPC_Scaling_Values!A:N, 14)* VLOOKUP(AB172, NPC_Scaling_Values!A:N, 14) * 1.07 ,0)</f>
        <v>248</v>
      </c>
      <c r="P172" s="2">
        <f>ROUND( VLOOKUP(Z172, NPC_Raw_Data!A:Q, 17) * VLOOKUP(AA172, NPC_Scaling_Values!A:N, 14) * VLOOKUP(AB172, NPC_Scaling_Values!A:N, 14)* 1.07 ,0)</f>
        <v>99</v>
      </c>
      <c r="Q172">
        <f> VLOOKUP(AA172, NPC_Scaling_Values!A:N, 9) * VLOOKUP(AB172, NPC_Scaling_Values!A:N, 9) * 1.07</f>
        <v>3.56952</v>
      </c>
      <c r="R172" s="1">
        <v>1.3</v>
      </c>
      <c r="S172" s="1">
        <v>6.0</v>
      </c>
      <c r="T172" s="7" t="b">
        <v>0</v>
      </c>
      <c r="U172" s="7" t="b">
        <v>0</v>
      </c>
      <c r="V172" s="7" t="b">
        <v>0</v>
      </c>
      <c r="Z172" s="1">
        <v>280001.0</v>
      </c>
      <c r="AA172" s="1">
        <v>7014.0</v>
      </c>
      <c r="AB172" s="1">
        <v>7414.0</v>
      </c>
      <c r="AC172" s="8">
        <v>0.0</v>
      </c>
    </row>
    <row r="173">
      <c r="A173" s="1" t="s">
        <v>107</v>
      </c>
      <c r="B173" s="1" t="s">
        <v>53</v>
      </c>
      <c r="C173" s="5">
        <f>ROUND( VLOOKUP(Z173, NPC_Raw_Data!A:D, 4)*VLOOKUP(AA173, NPC_Scaling_Values!A:C, 3)*VLOOKUP(AB173, NPC_Scaling_Values!A:C, 3) * 1.07 ,0)</f>
        <v>1816</v>
      </c>
      <c r="D173" s="5">
        <f>ROUND( VLOOKUP(Z173, NPC_Raw_Data!A:E, 5) * VLOOKUP(AA173, NPC_Scaling_Values!A:D, 4) * VLOOKUP(AB173,NPC_Scaling_Values!A:D, 4) * 1.07 ,0)</f>
        <v>1605</v>
      </c>
      <c r="E173" s="5">
        <f>ROUND( VLOOKUP(Z173, NPC_Raw_Data!A:L, 6) * VLOOKUP(AA173, NPC_Scaling_Values!A:N, 5)* VLOOKUP(AB173, NPC_Scaling_Values!A:N, 5) * 1.07 ,0)</f>
        <v>185</v>
      </c>
      <c r="F173" s="5">
        <f>ROUND( VLOOKUP(Z173, NPC_Raw_Data!A:L, 7) * VLOOKUP(AA173, NPC_Scaling_Values!A:N, 6) * VLOOKUP(AB173,NPC_Scaling_Values!A:N, 6) * 1.07 ,0)</f>
        <v>140</v>
      </c>
      <c r="G173" s="5">
        <f>ROUND( VLOOKUP(Z173, NPC_Raw_Data!A:L, 8) * VLOOKUP(AA173, NPC_Scaling_Values!A:N, 7) * VLOOKUP(AB173, NPC_Scaling_Values!A:N, 7) * 1.07 ,0)</f>
        <v>148</v>
      </c>
      <c r="H173" s="5">
        <f>ROUND( VLOOKUP(Z173, NPC_Raw_Data!A:L, 9) * VLOOKUP(AA173, NPC_Scaling_Values!A:N, 8)* VLOOKUP(AB173, NPC_Scaling_Values!A:N, 8) * 1.07 ,0)</f>
        <v>140</v>
      </c>
      <c r="I173" s="5">
        <v>-25.0</v>
      </c>
      <c r="J173" s="5">
        <v>25.0</v>
      </c>
      <c r="K173" s="5">
        <v>0.0</v>
      </c>
      <c r="L173" s="5">
        <f>ROUND( VLOOKUP(Z173, NPC_Raw_Data!A:O, 13),0)</f>
        <v>165</v>
      </c>
      <c r="M173" s="5">
        <f>ROUND( VLOOKUP(Z173, NPC_Raw_Data!A:O, 14),0)</f>
        <v>165</v>
      </c>
      <c r="N173" s="5">
        <f>ROUND( VLOOKUP(Z173, NPC_Raw_Data!A:O, 15),0)</f>
        <v>70</v>
      </c>
      <c r="O173" s="5">
        <f>ROUND( VLOOKUP(Z173, NPC_Raw_Data!A:Q, 16) * VLOOKUP(AA173, NPC_Scaling_Values!A:N, 14)* VLOOKUP(AB173, NPC_Scaling_Values!A:N, 14) * 1.07 ,0)</f>
        <v>214</v>
      </c>
      <c r="P173" s="2">
        <f>ROUND( VLOOKUP(Z173, NPC_Raw_Data!A:Q, 17) * VLOOKUP(AA173, NPC_Scaling_Values!A:N, 14) * VLOOKUP(AB173, NPC_Scaling_Values!A:N, 14)* 1.07 ,0)</f>
        <v>86</v>
      </c>
      <c r="Q173">
        <f> VLOOKUP(AA173, NPC_Scaling_Values!A:N, 9) * VLOOKUP(AB173, NPC_Scaling_Values!A:N, 9) * 1.07</f>
        <v>3.2742</v>
      </c>
      <c r="R173" s="1">
        <v>1.5</v>
      </c>
      <c r="S173" s="1">
        <v>10.0</v>
      </c>
      <c r="T173" s="7" t="b">
        <v>0</v>
      </c>
      <c r="U173" s="7" t="b">
        <v>0</v>
      </c>
      <c r="V173" s="7" t="b">
        <v>0</v>
      </c>
      <c r="Z173" s="1">
        <v>281000.0</v>
      </c>
      <c r="AA173" s="1">
        <v>7008.0</v>
      </c>
      <c r="AB173" s="1">
        <v>7408.0</v>
      </c>
      <c r="AC173" s="8">
        <v>0.0</v>
      </c>
    </row>
    <row r="174">
      <c r="A174" s="1" t="s">
        <v>108</v>
      </c>
      <c r="B174" s="1" t="s">
        <v>53</v>
      </c>
      <c r="C174" s="5">
        <f>ROUND( VLOOKUP(Z174, NPC_Raw_Data!A:D, 4)*VLOOKUP(AA174, NPC_Scaling_Values!A:C, 3)*VLOOKUP(AB174, NPC_Scaling_Values!A:C, 3) * 1.07 ,0)</f>
        <v>1816</v>
      </c>
      <c r="D174" s="5">
        <f>ROUND( VLOOKUP(Z174, NPC_Raw_Data!A:E, 5) * VLOOKUP(AA174, NPC_Scaling_Values!A:D, 4) * VLOOKUP(AB174,NPC_Scaling_Values!A:D, 4) * 1.07 ,0)</f>
        <v>1605</v>
      </c>
      <c r="E174" s="5">
        <f>ROUND( VLOOKUP(Z174, NPC_Raw_Data!A:L, 6) * VLOOKUP(AA174, NPC_Scaling_Values!A:N, 5)* VLOOKUP(AB174, NPC_Scaling_Values!A:N, 5) * 1.07 ,0)</f>
        <v>185</v>
      </c>
      <c r="F174" s="5">
        <f>ROUND( VLOOKUP(Z174, NPC_Raw_Data!A:L, 7) * VLOOKUP(AA174, NPC_Scaling_Values!A:N, 6) * VLOOKUP(AB174,NPC_Scaling_Values!A:N, 6) * 1.07 ,0)</f>
        <v>140</v>
      </c>
      <c r="G174" s="5">
        <f>ROUND( VLOOKUP(Z174, NPC_Raw_Data!A:L, 8) * VLOOKUP(AA174, NPC_Scaling_Values!A:N, 7) * VLOOKUP(AB174, NPC_Scaling_Values!A:N, 7) * 1.07 ,0)</f>
        <v>148</v>
      </c>
      <c r="H174" s="5">
        <f>ROUND( VLOOKUP(Z174, NPC_Raw_Data!A:L, 9) * VLOOKUP(AA174, NPC_Scaling_Values!A:N, 8)* VLOOKUP(AB174, NPC_Scaling_Values!A:N, 8) * 1.07 ,0)</f>
        <v>140</v>
      </c>
      <c r="I174" s="5">
        <v>-25.0</v>
      </c>
      <c r="J174" s="5">
        <v>25.0</v>
      </c>
      <c r="K174" s="5">
        <v>0.0</v>
      </c>
      <c r="L174" s="5">
        <f>ROUND( VLOOKUP(Z174, NPC_Raw_Data!A:O, 13),0)</f>
        <v>165</v>
      </c>
      <c r="M174" s="5">
        <f>ROUND( VLOOKUP(Z174, NPC_Raw_Data!A:O, 14),0)</f>
        <v>165</v>
      </c>
      <c r="N174" s="5">
        <f>ROUND( VLOOKUP(Z174, NPC_Raw_Data!A:O, 15),0)</f>
        <v>70</v>
      </c>
      <c r="O174" s="5">
        <f>ROUND( VLOOKUP(Z174, NPC_Raw_Data!A:Q, 16) * VLOOKUP(AA174, NPC_Scaling_Values!A:N, 14)* VLOOKUP(AB174, NPC_Scaling_Values!A:N, 14) * 1.07 ,0)</f>
        <v>214</v>
      </c>
      <c r="P174" s="2">
        <f>ROUND( VLOOKUP(Z174, NPC_Raw_Data!A:Q, 17) * VLOOKUP(AA174, NPC_Scaling_Values!A:N, 14) * VLOOKUP(AB174, NPC_Scaling_Values!A:N, 14)* 1.07 ,0)</f>
        <v>86</v>
      </c>
      <c r="Q174">
        <f> VLOOKUP(AA174, NPC_Scaling_Values!A:N, 9) * VLOOKUP(AB174, NPC_Scaling_Values!A:N, 9) * 1.07</f>
        <v>3.2742</v>
      </c>
      <c r="R174" s="1">
        <v>1.5</v>
      </c>
      <c r="S174" s="1">
        <v>20.0</v>
      </c>
      <c r="T174" s="7" t="b">
        <v>0</v>
      </c>
      <c r="U174" s="7" t="b">
        <v>0</v>
      </c>
      <c r="V174" s="7" t="b">
        <v>0</v>
      </c>
      <c r="Z174" s="1">
        <v>281001.0</v>
      </c>
      <c r="AA174" s="1">
        <v>7008.0</v>
      </c>
      <c r="AB174" s="1">
        <v>7408.0</v>
      </c>
      <c r="AC174" s="10">
        <v>7100.0</v>
      </c>
    </row>
    <row r="175">
      <c r="A175" s="1" t="s">
        <v>109</v>
      </c>
      <c r="B175" s="1" t="s">
        <v>53</v>
      </c>
      <c r="C175" s="5">
        <f>ROUND( VLOOKUP(Z175, NPC_Raw_Data!A:D, 4)*VLOOKUP(AA175, NPC_Scaling_Values!A:C, 3)*VLOOKUP(AB175, NPC_Scaling_Values!A:C, 3) * 1.07 ,0)</f>
        <v>1816</v>
      </c>
      <c r="D175" s="5">
        <f>ROUND( VLOOKUP(Z175, NPC_Raw_Data!A:E, 5) * VLOOKUP(AA175, NPC_Scaling_Values!A:D, 4) * VLOOKUP(AB175,NPC_Scaling_Values!A:D, 4) * 1.07 ,0)</f>
        <v>1605</v>
      </c>
      <c r="E175" s="5">
        <f>ROUND( VLOOKUP(Z175, NPC_Raw_Data!A:L, 6) * VLOOKUP(AA175, NPC_Scaling_Values!A:N, 5)* VLOOKUP(AB175, NPC_Scaling_Values!A:N, 5) * 1.07 ,0)</f>
        <v>185</v>
      </c>
      <c r="F175" s="5">
        <f>ROUND( VLOOKUP(Z175, NPC_Raw_Data!A:L, 7) * VLOOKUP(AA175, NPC_Scaling_Values!A:N, 6) * VLOOKUP(AB175,NPC_Scaling_Values!A:N, 6) * 1.07 ,0)</f>
        <v>140</v>
      </c>
      <c r="G175" s="5">
        <f>ROUND( VLOOKUP(Z175, NPC_Raw_Data!A:L, 8) * VLOOKUP(AA175, NPC_Scaling_Values!A:N, 7) * VLOOKUP(AB175, NPC_Scaling_Values!A:N, 7) * 1.07 ,0)</f>
        <v>148</v>
      </c>
      <c r="H175" s="5">
        <f>ROUND( VLOOKUP(Z175, NPC_Raw_Data!A:L, 9) * VLOOKUP(AA175, NPC_Scaling_Values!A:N, 8)* VLOOKUP(AB175, NPC_Scaling_Values!A:N, 8) * 1.07 ,0)</f>
        <v>140</v>
      </c>
      <c r="I175" s="5">
        <v>-25.0</v>
      </c>
      <c r="J175" s="5">
        <v>25.0</v>
      </c>
      <c r="K175" s="5">
        <v>0.0</v>
      </c>
      <c r="L175" s="5">
        <f>ROUND( VLOOKUP(Z175, NPC_Raw_Data!A:O, 13),0)</f>
        <v>165</v>
      </c>
      <c r="M175" s="5">
        <f>ROUND( VLOOKUP(Z175, NPC_Raw_Data!A:O, 14),0)</f>
        <v>165</v>
      </c>
      <c r="N175" s="5">
        <f>ROUND( VLOOKUP(Z175, NPC_Raw_Data!A:O, 15),0)</f>
        <v>70</v>
      </c>
      <c r="O175" s="5">
        <f>ROUND( VLOOKUP(Z175, NPC_Raw_Data!A:Q, 16) * VLOOKUP(AA175, NPC_Scaling_Values!A:N, 14)* VLOOKUP(AB175, NPC_Scaling_Values!A:N, 14) * 1.07 ,0)</f>
        <v>214</v>
      </c>
      <c r="P175" s="2">
        <f>ROUND( VLOOKUP(Z175, NPC_Raw_Data!A:Q, 17) * VLOOKUP(AA175, NPC_Scaling_Values!A:N, 14) * VLOOKUP(AB175, NPC_Scaling_Values!A:N, 14)* 1.07 ,0)</f>
        <v>86</v>
      </c>
      <c r="Q175">
        <f> VLOOKUP(AA175, NPC_Scaling_Values!A:N, 9) * VLOOKUP(AB175, NPC_Scaling_Values!A:N, 9) * 1.07</f>
        <v>3.2742</v>
      </c>
      <c r="R175" s="1">
        <v>1.5</v>
      </c>
      <c r="S175" s="1">
        <v>10.0</v>
      </c>
      <c r="T175" s="7" t="b">
        <v>0</v>
      </c>
      <c r="U175" s="7" t="b">
        <v>0</v>
      </c>
      <c r="V175" s="7" t="b">
        <v>0</v>
      </c>
      <c r="Z175" s="1">
        <v>281100.0</v>
      </c>
      <c r="AA175" s="1">
        <v>7008.0</v>
      </c>
      <c r="AB175" s="1">
        <v>7408.0</v>
      </c>
      <c r="AC175" s="8">
        <v>0.0</v>
      </c>
    </row>
    <row r="176">
      <c r="A176" s="1" t="s">
        <v>110</v>
      </c>
      <c r="B176" s="1" t="s">
        <v>53</v>
      </c>
      <c r="C176" s="5">
        <f>ROUND( VLOOKUP(Z176, NPC_Raw_Data!A:D, 4)*VLOOKUP(AA176, NPC_Scaling_Values!A:C, 3)*VLOOKUP(AB176, NPC_Scaling_Values!A:C, 3) * 1.07 ,0)</f>
        <v>1816</v>
      </c>
      <c r="D176" s="5">
        <f>ROUND( VLOOKUP(Z176, NPC_Raw_Data!A:E, 5) * VLOOKUP(AA176, NPC_Scaling_Values!A:D, 4) * VLOOKUP(AB176,NPC_Scaling_Values!A:D, 4) * 1.07 ,0)</f>
        <v>1605</v>
      </c>
      <c r="E176" s="5">
        <f>ROUND( VLOOKUP(Z176, NPC_Raw_Data!A:L, 6) * VLOOKUP(AA176, NPC_Scaling_Values!A:N, 5)* VLOOKUP(AB176, NPC_Scaling_Values!A:N, 5) * 1.07 ,0)</f>
        <v>185</v>
      </c>
      <c r="F176" s="5">
        <f>ROUND( VLOOKUP(Z176, NPC_Raw_Data!A:L, 7) * VLOOKUP(AA176, NPC_Scaling_Values!A:N, 6) * VLOOKUP(AB176,NPC_Scaling_Values!A:N, 6) * 1.07 ,0)</f>
        <v>140</v>
      </c>
      <c r="G176" s="5">
        <f>ROUND( VLOOKUP(Z176, NPC_Raw_Data!A:L, 8) * VLOOKUP(AA176, NPC_Scaling_Values!A:N, 7) * VLOOKUP(AB176, NPC_Scaling_Values!A:N, 7) * 1.07 ,0)</f>
        <v>148</v>
      </c>
      <c r="H176" s="5">
        <f>ROUND( VLOOKUP(Z176, NPC_Raw_Data!A:L, 9) * VLOOKUP(AA176, NPC_Scaling_Values!A:N, 8)* VLOOKUP(AB176, NPC_Scaling_Values!A:N, 8) * 1.07 ,0)</f>
        <v>140</v>
      </c>
      <c r="I176" s="5">
        <v>-25.0</v>
      </c>
      <c r="J176" s="5">
        <v>25.0</v>
      </c>
      <c r="K176" s="5">
        <v>0.0</v>
      </c>
      <c r="L176" s="5">
        <f>ROUND( VLOOKUP(Z176, NPC_Raw_Data!A:O, 13),0)</f>
        <v>165</v>
      </c>
      <c r="M176" s="5">
        <f>ROUND( VLOOKUP(Z176, NPC_Raw_Data!A:O, 14),0)</f>
        <v>165</v>
      </c>
      <c r="N176" s="5">
        <f>ROUND( VLOOKUP(Z176, NPC_Raw_Data!A:O, 15),0)</f>
        <v>70</v>
      </c>
      <c r="O176" s="5">
        <f>ROUND( VLOOKUP(Z176, NPC_Raw_Data!A:Q, 16) * VLOOKUP(AA176, NPC_Scaling_Values!A:N, 14)* VLOOKUP(AB176, NPC_Scaling_Values!A:N, 14) * 1.07 ,0)</f>
        <v>214</v>
      </c>
      <c r="P176" s="2">
        <f>ROUND( VLOOKUP(Z176, NPC_Raw_Data!A:Q, 17) * VLOOKUP(AA176, NPC_Scaling_Values!A:N, 14) * VLOOKUP(AB176, NPC_Scaling_Values!A:N, 14)* 1.07 ,0)</f>
        <v>86</v>
      </c>
      <c r="Q176">
        <f> VLOOKUP(AA176, NPC_Scaling_Values!A:N, 9) * VLOOKUP(AB176, NPC_Scaling_Values!A:N, 9) * 1.07</f>
        <v>3.2742</v>
      </c>
      <c r="R176" s="1">
        <v>1.5</v>
      </c>
      <c r="S176" s="1">
        <v>20.0</v>
      </c>
      <c r="T176" s="7" t="b">
        <v>0</v>
      </c>
      <c r="U176" s="7" t="b">
        <v>0</v>
      </c>
      <c r="V176" s="7" t="b">
        <v>0</v>
      </c>
      <c r="Z176" s="1">
        <v>281101.0</v>
      </c>
      <c r="AA176" s="1">
        <v>7008.0</v>
      </c>
      <c r="AB176" s="1">
        <v>7408.0</v>
      </c>
      <c r="AC176" s="10">
        <v>7100.0</v>
      </c>
    </row>
    <row r="177">
      <c r="A177" s="9" t="s">
        <v>178</v>
      </c>
      <c r="B177" s="1" t="s">
        <v>41</v>
      </c>
      <c r="C177" s="5">
        <f>ROUND( VLOOKUP(Z177, NPC_Raw_Data!A:D, 4)*VLOOKUP(AA177, NPC_Scaling_Values!A:C, 3)*VLOOKUP(AB177, NPC_Scaling_Values!A:C, 3) * 1.07 ,0)</f>
        <v>563</v>
      </c>
      <c r="D177" s="5">
        <f>ROUND( VLOOKUP(Z177, NPC_Raw_Data!A:E, 5) * VLOOKUP(AA177, NPC_Scaling_Values!A:D, 4) * VLOOKUP(AB177,NPC_Scaling_Values!A:D, 4) * 1.07 ,0)</f>
        <v>1070</v>
      </c>
      <c r="E177" s="5">
        <f>ROUND( VLOOKUP(Z177, NPC_Raw_Data!A:L, 6) * VLOOKUP(AA177, NPC_Scaling_Values!A:N, 5)* VLOOKUP(AB177, NPC_Scaling_Values!A:N, 5) * 1.07 ,0)</f>
        <v>238</v>
      </c>
      <c r="F177" s="5">
        <f>ROUND( VLOOKUP(Z177, NPC_Raw_Data!A:L, 7) * VLOOKUP(AA177, NPC_Scaling_Values!A:N, 6) * VLOOKUP(AB177,NPC_Scaling_Values!A:N, 6) * 1.07 ,0)</f>
        <v>203</v>
      </c>
      <c r="G177" s="5">
        <f>ROUND( VLOOKUP(Z177, NPC_Raw_Data!A:L, 8) * VLOOKUP(AA177, NPC_Scaling_Values!A:N, 7) * VLOOKUP(AB177, NPC_Scaling_Values!A:N, 7) * 1.07 ,0)</f>
        <v>156</v>
      </c>
      <c r="H177" s="5">
        <f>ROUND( VLOOKUP(Z177, NPC_Raw_Data!A:L, 9) * VLOOKUP(AA177, NPC_Scaling_Values!A:N, 8)* VLOOKUP(AB177, NPC_Scaling_Values!A:N, 8) * 1.07 ,0)</f>
        <v>178</v>
      </c>
      <c r="I177" s="5">
        <v>-25.0</v>
      </c>
      <c r="J177" s="5">
        <v>25.0</v>
      </c>
      <c r="K177" s="5">
        <v>0.0</v>
      </c>
      <c r="L177" s="5">
        <f>ROUND( VLOOKUP(Z177, NPC_Raw_Data!A:O, 13),0)</f>
        <v>104</v>
      </c>
      <c r="M177" s="5">
        <f>ROUND( VLOOKUP(Z177, NPC_Raw_Data!A:O, 14),0)</f>
        <v>104</v>
      </c>
      <c r="N177" s="5">
        <f>ROUND( VLOOKUP(Z177, NPC_Raw_Data!A:O, 15),0)</f>
        <v>104</v>
      </c>
      <c r="O177" s="5">
        <f>ROUND( VLOOKUP(Z177, NPC_Raw_Data!A:Q, 16) * VLOOKUP(AA177, NPC_Scaling_Values!A:N, 14)* VLOOKUP(AB177, NPC_Scaling_Values!A:N, 14) * 1.07 ,0)</f>
        <v>248</v>
      </c>
      <c r="P177" s="2">
        <f>ROUND( VLOOKUP(Z177, NPC_Raw_Data!A:Q, 17) * VLOOKUP(AA177, NPC_Scaling_Values!A:N, 14) * VLOOKUP(AB177, NPC_Scaling_Values!A:N, 14)* 1.07 ,0)</f>
        <v>99</v>
      </c>
      <c r="Q177">
        <f> VLOOKUP(AA177, NPC_Scaling_Values!A:N, 9) * VLOOKUP(AB177, NPC_Scaling_Values!A:N, 9) * 1.07</f>
        <v>3.56952</v>
      </c>
      <c r="R177" s="1">
        <v>3.0</v>
      </c>
      <c r="S177" s="1">
        <v>-1.0</v>
      </c>
      <c r="T177" s="7" t="b">
        <v>0</v>
      </c>
      <c r="U177" s="7" t="b">
        <v>0</v>
      </c>
      <c r="V177" s="7" t="b">
        <v>0</v>
      </c>
      <c r="Z177" s="1">
        <v>283010.0</v>
      </c>
      <c r="AA177" s="1">
        <v>7014.0</v>
      </c>
      <c r="AB177" s="1">
        <v>7414.0</v>
      </c>
      <c r="AC177" s="8">
        <v>0.0</v>
      </c>
    </row>
    <row r="178">
      <c r="A178" s="9" t="s">
        <v>183</v>
      </c>
      <c r="B178" s="1" t="s">
        <v>41</v>
      </c>
      <c r="C178" s="5">
        <f>ROUND( VLOOKUP(Z178, NPC_Raw_Data!A:D, 4)*VLOOKUP(AA178, NPC_Scaling_Values!A:C, 3)*VLOOKUP(AB178, NPC_Scaling_Values!A:C, 3) * 1.07 ,0)</f>
        <v>554</v>
      </c>
      <c r="D178" s="5">
        <f>ROUND( VLOOKUP(Z178, NPC_Raw_Data!A:E, 5) * VLOOKUP(AA178, NPC_Scaling_Values!A:D, 4) * VLOOKUP(AB178,NPC_Scaling_Values!A:D, 4) * 1.07 ,0)</f>
        <v>856</v>
      </c>
      <c r="E178" s="5">
        <f>ROUND( VLOOKUP(Z178, NPC_Raw_Data!A:L, 6) * VLOOKUP(AA178, NPC_Scaling_Values!A:N, 5)* VLOOKUP(AB178, NPC_Scaling_Values!A:N, 5) * 1.07 ,0)</f>
        <v>245</v>
      </c>
      <c r="F178" s="5">
        <f>ROUND( VLOOKUP(Z178, NPC_Raw_Data!A:L, 7) * VLOOKUP(AA178, NPC_Scaling_Values!A:N, 6) * VLOOKUP(AB178,NPC_Scaling_Values!A:N, 6) * 1.07 ,0)</f>
        <v>184</v>
      </c>
      <c r="G178" s="5">
        <f>ROUND( VLOOKUP(Z178, NPC_Raw_Data!A:L, 8) * VLOOKUP(AA178, NPC_Scaling_Values!A:N, 7) * VLOOKUP(AB178, NPC_Scaling_Values!A:N, 7) * 1.07 ,0)</f>
        <v>197</v>
      </c>
      <c r="H178" s="5">
        <f>ROUND( VLOOKUP(Z178, NPC_Raw_Data!A:L, 9) * VLOOKUP(AA178, NPC_Scaling_Values!A:N, 8)* VLOOKUP(AB178, NPC_Scaling_Values!A:N, 8) * 1.07 ,0)</f>
        <v>184</v>
      </c>
      <c r="I178" s="5">
        <v>-25.0</v>
      </c>
      <c r="J178" s="5">
        <v>0.0</v>
      </c>
      <c r="K178" s="5">
        <v>0.0</v>
      </c>
      <c r="L178" s="5">
        <f>ROUND( VLOOKUP(Z178, NPC_Raw_Data!A:O, 13),0)</f>
        <v>92</v>
      </c>
      <c r="M178" s="5">
        <f>ROUND( VLOOKUP(Z178, NPC_Raw_Data!A:O, 14),0)</f>
        <v>92</v>
      </c>
      <c r="N178" s="5">
        <f>ROUND( VLOOKUP(Z178, NPC_Raw_Data!A:O, 15),0)</f>
        <v>92</v>
      </c>
      <c r="O178" s="5">
        <f>ROUND( VLOOKUP(Z178, NPC_Raw_Data!A:Q, 16) * VLOOKUP(AA178, NPC_Scaling_Values!A:N, 14)* VLOOKUP(AB178, NPC_Scaling_Values!A:N, 14) * 1.07 ,0)</f>
        <v>248</v>
      </c>
      <c r="P178" s="2">
        <f>ROUND( VLOOKUP(Z178, NPC_Raw_Data!A:Q, 17) * VLOOKUP(AA178, NPC_Scaling_Values!A:N, 14) * VLOOKUP(AB178, NPC_Scaling_Values!A:N, 14)* 1.07 ,0)</f>
        <v>99</v>
      </c>
      <c r="Q178">
        <f> VLOOKUP(AA178, NPC_Scaling_Values!A:N, 9) * VLOOKUP(AB178, NPC_Scaling_Values!A:N, 9) * 1.07</f>
        <v>3.56952</v>
      </c>
      <c r="R178" s="1">
        <v>1.5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284000.0</v>
      </c>
      <c r="AA178" s="1">
        <v>7014.0</v>
      </c>
      <c r="AB178" s="1">
        <v>7414.0</v>
      </c>
      <c r="AC178" s="8">
        <v>0.0</v>
      </c>
    </row>
    <row r="179">
      <c r="A179" s="1" t="s">
        <v>184</v>
      </c>
      <c r="B179" s="1" t="s">
        <v>41</v>
      </c>
      <c r="C179" s="5">
        <f>ROUND( VLOOKUP(Z179, NPC_Raw_Data!A:D, 4)*VLOOKUP(AA179, NPC_Scaling_Values!A:C, 3)*VLOOKUP(AB179, NPC_Scaling_Values!A:C, 3) * 1.07 ,0)</f>
        <v>554</v>
      </c>
      <c r="D179" s="5">
        <f>ROUND( VLOOKUP(Z179, NPC_Raw_Data!A:E, 5) * VLOOKUP(AA179, NPC_Scaling_Values!A:D, 4) * VLOOKUP(AB179,NPC_Scaling_Values!A:D, 4) * 1.07 ,0)</f>
        <v>856</v>
      </c>
      <c r="E179" s="5">
        <f>ROUND( VLOOKUP(Z179, NPC_Raw_Data!A:L, 6) * VLOOKUP(AA179, NPC_Scaling_Values!A:N, 5)* VLOOKUP(AB179, NPC_Scaling_Values!A:N, 5) * 1.07 ,0)</f>
        <v>245</v>
      </c>
      <c r="F179" s="5">
        <f>ROUND( VLOOKUP(Z179, NPC_Raw_Data!A:L, 7) * VLOOKUP(AA179, NPC_Scaling_Values!A:N, 6) * VLOOKUP(AB179,NPC_Scaling_Values!A:N, 6) * 1.07 ,0)</f>
        <v>184</v>
      </c>
      <c r="G179" s="5">
        <f>ROUND( VLOOKUP(Z179, NPC_Raw_Data!A:L, 8) * VLOOKUP(AA179, NPC_Scaling_Values!A:N, 7) * VLOOKUP(AB179, NPC_Scaling_Values!A:N, 7) * 1.07 ,0)</f>
        <v>172</v>
      </c>
      <c r="H179" s="5">
        <f>ROUND( VLOOKUP(Z179, NPC_Raw_Data!A:L, 9) * VLOOKUP(AA179, NPC_Scaling_Values!A:N, 8)* VLOOKUP(AB179, NPC_Scaling_Values!A:N, 8) * 1.07 ,0)</f>
        <v>184</v>
      </c>
      <c r="I179" s="5">
        <v>-25.0</v>
      </c>
      <c r="J179" s="5">
        <v>0.0</v>
      </c>
      <c r="K179" s="5">
        <v>0.0</v>
      </c>
      <c r="L179" s="5">
        <f>ROUND( VLOOKUP(Z179, NPC_Raw_Data!A:O, 13),0)</f>
        <v>92</v>
      </c>
      <c r="M179" s="5">
        <f>ROUND( VLOOKUP(Z179, NPC_Raw_Data!A:O, 14),0)</f>
        <v>92</v>
      </c>
      <c r="N179" s="5">
        <f>ROUND( VLOOKUP(Z179, NPC_Raw_Data!A:O, 15),0)</f>
        <v>92</v>
      </c>
      <c r="O179" s="5">
        <f>ROUND( VLOOKUP(Z179, NPC_Raw_Data!A:Q, 16) * VLOOKUP(AA179, NPC_Scaling_Values!A:N, 14)* VLOOKUP(AB179, NPC_Scaling_Values!A:N, 14) * 1.07 ,0)</f>
        <v>248</v>
      </c>
      <c r="P179" s="2">
        <f>ROUND( VLOOKUP(Z179, NPC_Raw_Data!A:Q, 17) * VLOOKUP(AA179, NPC_Scaling_Values!A:N, 14) * VLOOKUP(AB179, NPC_Scaling_Values!A:N, 14)* 1.07 ,0)</f>
        <v>99</v>
      </c>
      <c r="Q179">
        <f> VLOOKUP(AA179, NPC_Scaling_Values!A:N, 9) * VLOOKUP(AB179, NPC_Scaling_Values!A:N, 9) * 1.07</f>
        <v>3.56952</v>
      </c>
      <c r="R179" s="1">
        <v>1.5</v>
      </c>
      <c r="S179" s="1">
        <v>-1.0</v>
      </c>
      <c r="T179" s="7" t="b">
        <v>0</v>
      </c>
      <c r="U179" s="7" t="b">
        <v>0</v>
      </c>
      <c r="V179" s="7" t="b">
        <v>0</v>
      </c>
      <c r="Z179" s="1">
        <v>284001.0</v>
      </c>
      <c r="AA179" s="1">
        <v>7014.0</v>
      </c>
      <c r="AB179" s="1">
        <v>7414.0</v>
      </c>
      <c r="AC179" s="8">
        <v>0.0</v>
      </c>
    </row>
    <row r="180">
      <c r="A180" s="1" t="s">
        <v>185</v>
      </c>
      <c r="B180" s="1" t="s">
        <v>41</v>
      </c>
      <c r="C180" s="5">
        <f>ROUND( VLOOKUP(Z180, NPC_Raw_Data!A:D, 4)*VLOOKUP(AA180, NPC_Scaling_Values!A:C, 3)*VLOOKUP(AB180, NPC_Scaling_Values!A:C, 3) * 1.07 ,0)</f>
        <v>4</v>
      </c>
      <c r="D180" s="5">
        <f>ROUND( VLOOKUP(Z180, NPC_Raw_Data!A:E, 5) * VLOOKUP(AA180, NPC_Scaling_Values!A:D, 4) * VLOOKUP(AB180,NPC_Scaling_Values!A:D, 4) * 1.07 ,0)</f>
        <v>856</v>
      </c>
      <c r="E180" s="5">
        <f>ROUND( VLOOKUP(Z180, NPC_Raw_Data!A:L, 6) * VLOOKUP(AA180, NPC_Scaling_Values!A:N, 5)* VLOOKUP(AB180, NPC_Scaling_Values!A:N, 5) * 1.07 ,0)</f>
        <v>245</v>
      </c>
      <c r="F180" s="5">
        <f>ROUND( VLOOKUP(Z180, NPC_Raw_Data!A:L, 7) * VLOOKUP(AA180, NPC_Scaling_Values!A:N, 6) * VLOOKUP(AB180,NPC_Scaling_Values!A:N, 6) * 1.07 ,0)</f>
        <v>184</v>
      </c>
      <c r="G180" s="5">
        <f>ROUND( VLOOKUP(Z180, NPC_Raw_Data!A:L, 8) * VLOOKUP(AA180, NPC_Scaling_Values!A:N, 7) * VLOOKUP(AB180, NPC_Scaling_Values!A:N, 7) * 1.07 ,0)</f>
        <v>172</v>
      </c>
      <c r="H180" s="5">
        <f>ROUND( VLOOKUP(Z180, NPC_Raw_Data!A:L, 9) * VLOOKUP(AA180, NPC_Scaling_Values!A:N, 8)* VLOOKUP(AB180, NPC_Scaling_Values!A:N, 8) * 1.07 ,0)</f>
        <v>184</v>
      </c>
      <c r="I180" s="5">
        <v>-25.0</v>
      </c>
      <c r="J180" s="5">
        <v>0.0</v>
      </c>
      <c r="K180" s="5">
        <v>0.0</v>
      </c>
      <c r="L180" s="5">
        <f>ROUND( VLOOKUP(Z180, NPC_Raw_Data!A:O, 13),0)</f>
        <v>92</v>
      </c>
      <c r="M180" s="5">
        <f>ROUND( VLOOKUP(Z180, NPC_Raw_Data!A:O, 14),0)</f>
        <v>92</v>
      </c>
      <c r="N180" s="5">
        <f>ROUND( VLOOKUP(Z180, NPC_Raw_Data!A:O, 15),0)</f>
        <v>92</v>
      </c>
      <c r="O180" s="5">
        <f>ROUND( VLOOKUP(Z180, NPC_Raw_Data!A:Q, 16) * VLOOKUP(AA180, NPC_Scaling_Values!A:N, 14)* VLOOKUP(AB180, NPC_Scaling_Values!A:N, 14) * 1.07 ,0)</f>
        <v>248</v>
      </c>
      <c r="P180" s="2">
        <f>ROUND( VLOOKUP(Z180, NPC_Raw_Data!A:Q, 17) * VLOOKUP(AA180, NPC_Scaling_Values!A:N, 14) * VLOOKUP(AB180, NPC_Scaling_Values!A:N, 14)* 1.07 ,0)</f>
        <v>99</v>
      </c>
      <c r="Q180">
        <f> VLOOKUP(AA180, NPC_Scaling_Values!A:N, 9) * VLOOKUP(AB180, NPC_Scaling_Values!A:N, 9) * 1.07</f>
        <v>3.56952</v>
      </c>
      <c r="R180" s="1">
        <v>1.5</v>
      </c>
      <c r="S180" s="1">
        <v>-1.0</v>
      </c>
      <c r="T180" s="7" t="b">
        <v>0</v>
      </c>
      <c r="U180" s="7" t="b">
        <v>0</v>
      </c>
      <c r="V180" s="7" t="b">
        <v>0</v>
      </c>
      <c r="Z180" s="1">
        <v>284002.0</v>
      </c>
      <c r="AA180" s="1">
        <v>7014.0</v>
      </c>
      <c r="AB180" s="1">
        <v>7414.0</v>
      </c>
      <c r="AC180" s="8">
        <v>0.0</v>
      </c>
    </row>
    <row r="181">
      <c r="A181" s="9" t="s">
        <v>186</v>
      </c>
      <c r="B181" s="1" t="s">
        <v>41</v>
      </c>
      <c r="C181" s="5">
        <f>ROUND( VLOOKUP(Z181, NPC_Raw_Data!A:D, 4)*VLOOKUP(AA181, NPC_Scaling_Values!A:C, 3)*VLOOKUP(AB181, NPC_Scaling_Values!A:C, 3) * 1.07 ,0)</f>
        <v>554</v>
      </c>
      <c r="D181" s="5">
        <f>ROUND( VLOOKUP(Z181, NPC_Raw_Data!A:E, 5) * VLOOKUP(AA181, NPC_Scaling_Values!A:D, 4) * VLOOKUP(AB181,NPC_Scaling_Values!A:D, 4) * 1.07 ,0)</f>
        <v>856</v>
      </c>
      <c r="E181" s="5">
        <f>ROUND( VLOOKUP(Z181, NPC_Raw_Data!A:L, 6) * VLOOKUP(AA181, NPC_Scaling_Values!A:N, 5)* VLOOKUP(AB181, NPC_Scaling_Values!A:N, 5) * 1.07 ,0)</f>
        <v>245</v>
      </c>
      <c r="F181" s="5">
        <f>ROUND( VLOOKUP(Z181, NPC_Raw_Data!A:L, 7) * VLOOKUP(AA181, NPC_Scaling_Values!A:N, 6) * VLOOKUP(AB181,NPC_Scaling_Values!A:N, 6) * 1.07 ,0)</f>
        <v>184</v>
      </c>
      <c r="G181" s="5">
        <f>ROUND( VLOOKUP(Z181, NPC_Raw_Data!A:L, 8) * VLOOKUP(AA181, NPC_Scaling_Values!A:N, 7) * VLOOKUP(AB181, NPC_Scaling_Values!A:N, 7) * 1.07 ,0)</f>
        <v>197</v>
      </c>
      <c r="H181" s="5">
        <f>ROUND( VLOOKUP(Z181, NPC_Raw_Data!A:L, 9) * VLOOKUP(AA181, NPC_Scaling_Values!A:N, 8)* VLOOKUP(AB181, NPC_Scaling_Values!A:N, 8) * 1.07 ,0)</f>
        <v>184</v>
      </c>
      <c r="I181" s="5">
        <v>-25.0</v>
      </c>
      <c r="J181" s="5">
        <v>0.0</v>
      </c>
      <c r="K181" s="5">
        <v>0.0</v>
      </c>
      <c r="L181" s="5">
        <f>ROUND( VLOOKUP(Z181, NPC_Raw_Data!A:O, 13),0)</f>
        <v>92</v>
      </c>
      <c r="M181" s="5">
        <f>ROUND( VLOOKUP(Z181, NPC_Raw_Data!A:O, 14),0)</f>
        <v>92</v>
      </c>
      <c r="N181" s="5">
        <f>ROUND( VLOOKUP(Z181, NPC_Raw_Data!A:O, 15),0)</f>
        <v>92</v>
      </c>
      <c r="O181" s="5">
        <f>ROUND( VLOOKUP(Z181, NPC_Raw_Data!A:Q, 16) * VLOOKUP(AA181, NPC_Scaling_Values!A:N, 14)* VLOOKUP(AB181, NPC_Scaling_Values!A:N, 14) * 1.07 ,0)</f>
        <v>248</v>
      </c>
      <c r="P181" s="2">
        <f>ROUND( VLOOKUP(Z181, NPC_Raw_Data!A:Q, 17) * VLOOKUP(AA181, NPC_Scaling_Values!A:N, 14) * VLOOKUP(AB181, NPC_Scaling_Values!A:N, 14)* 1.07 ,0)</f>
        <v>99</v>
      </c>
      <c r="Q181">
        <f> VLOOKUP(AA181, NPC_Scaling_Values!A:N, 9) * VLOOKUP(AB181, NPC_Scaling_Values!A:N, 9) * 1.07</f>
        <v>3.56952</v>
      </c>
      <c r="R181" s="1">
        <v>1.5</v>
      </c>
      <c r="S181" s="1">
        <v>-1.0</v>
      </c>
      <c r="T181" s="7" t="b">
        <v>0</v>
      </c>
      <c r="U181" s="7" t="b">
        <v>0</v>
      </c>
      <c r="V181" s="7" t="b">
        <v>0</v>
      </c>
      <c r="Z181" s="1">
        <v>284003.0</v>
      </c>
      <c r="AA181" s="1">
        <v>7014.0</v>
      </c>
      <c r="AB181" s="1">
        <v>7414.0</v>
      </c>
      <c r="AC181" s="10">
        <v>7100.0</v>
      </c>
    </row>
    <row r="182">
      <c r="A182" s="9" t="s">
        <v>187</v>
      </c>
      <c r="B182" s="1" t="s">
        <v>41</v>
      </c>
      <c r="C182" s="5">
        <f>ROUND( VLOOKUP(Z182, NPC_Raw_Data!A:D, 4)*VLOOKUP(AA182, NPC_Scaling_Values!A:C, 3)*VLOOKUP(AB182, NPC_Scaling_Values!A:C, 3) * 1.07 ,0)</f>
        <v>554</v>
      </c>
      <c r="D182" s="5">
        <f>ROUND( VLOOKUP(Z182, NPC_Raw_Data!A:E, 5) * VLOOKUP(AA182, NPC_Scaling_Values!A:D, 4) * VLOOKUP(AB182,NPC_Scaling_Values!A:D, 4) * 1.07 ,0)</f>
        <v>856</v>
      </c>
      <c r="E182" s="5">
        <f>ROUND( VLOOKUP(Z182, NPC_Raw_Data!A:L, 6) * VLOOKUP(AA182, NPC_Scaling_Values!A:N, 5)* VLOOKUP(AB182, NPC_Scaling_Values!A:N, 5) * 1.07 ,0)</f>
        <v>245</v>
      </c>
      <c r="F182" s="5">
        <f>ROUND( VLOOKUP(Z182, NPC_Raw_Data!A:L, 7) * VLOOKUP(AA182, NPC_Scaling_Values!A:N, 6) * VLOOKUP(AB182,NPC_Scaling_Values!A:N, 6) * 1.07 ,0)</f>
        <v>184</v>
      </c>
      <c r="G182" s="5">
        <f>ROUND( VLOOKUP(Z182, NPC_Raw_Data!A:L, 8) * VLOOKUP(AA182, NPC_Scaling_Values!A:N, 7) * VLOOKUP(AB182, NPC_Scaling_Values!A:N, 7) * 1.07 ,0)</f>
        <v>172</v>
      </c>
      <c r="H182" s="5">
        <f>ROUND( VLOOKUP(Z182, NPC_Raw_Data!A:L, 9) * VLOOKUP(AA182, NPC_Scaling_Values!A:N, 8)* VLOOKUP(AB182, NPC_Scaling_Values!A:N, 8) * 1.07 ,0)</f>
        <v>184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14)* VLOOKUP(AB182, NPC_Scaling_Values!A:N, 14) * 1.07 ,0)</f>
        <v>248</v>
      </c>
      <c r="P182" s="2">
        <f>ROUND( VLOOKUP(Z182, NPC_Raw_Data!A:Q, 17) * VLOOKUP(AA182, NPC_Scaling_Values!A:N, 14) * VLOOKUP(AB182, NPC_Scaling_Values!A:N, 14)* 1.07 ,0)</f>
        <v>99</v>
      </c>
      <c r="Q182">
        <f> VLOOKUP(AA182, NPC_Scaling_Values!A:N, 9) * VLOOKUP(AB182, NPC_Scaling_Values!A:N, 9) * 1.07</f>
        <v>3.56952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284004.0</v>
      </c>
      <c r="AA182" s="1">
        <v>7014.0</v>
      </c>
      <c r="AB182" s="1">
        <v>7414.0</v>
      </c>
      <c r="AC182" s="10">
        <v>7100.0</v>
      </c>
    </row>
    <row r="183">
      <c r="A183" s="1" t="s">
        <v>165</v>
      </c>
      <c r="B183" s="1" t="s">
        <v>166</v>
      </c>
      <c r="C183" s="5">
        <f>ROUND( VLOOKUP(Z183, NPC_Raw_Data!A:D, 4)*VLOOKUP(AA183, NPC_Scaling_Values!A:C, 3)*VLOOKUP(AB183, NPC_Scaling_Values!A:C, 3) * 1.07 ,0)</f>
        <v>3380</v>
      </c>
      <c r="D183" s="5">
        <f>ROUND( VLOOKUP(Z183, NPC_Raw_Data!A:E, 5) * VLOOKUP(AA183, NPC_Scaling_Values!A:D, 4) * VLOOKUP(AB183,NPC_Scaling_Values!A:D, 4) * 1.07 ,0)</f>
        <v>9630</v>
      </c>
      <c r="E183" s="5">
        <f>ROUND( VLOOKUP(Z183, NPC_Raw_Data!A:L, 6) * VLOOKUP(AA183, NPC_Scaling_Values!A:N, 5)* VLOOKUP(AB183, NPC_Scaling_Values!A:N, 5) * 1.07 ,0)</f>
        <v>258</v>
      </c>
      <c r="F183" s="5">
        <f>ROUND( VLOOKUP(Z183, NPC_Raw_Data!A:L, 7) * VLOOKUP(AA183, NPC_Scaling_Values!A:N, 6) * VLOOKUP(AB183,NPC_Scaling_Values!A:N, 6) * 1.07 ,0)</f>
        <v>161</v>
      </c>
      <c r="G183" s="5">
        <f>ROUND( VLOOKUP(Z183, NPC_Raw_Data!A:L, 8) * VLOOKUP(AA183, NPC_Scaling_Values!A:N, 7) * VLOOKUP(AB183, NPC_Scaling_Values!A:N, 7) * 1.07 ,0)</f>
        <v>232</v>
      </c>
      <c r="H183" s="5">
        <f>ROUND( VLOOKUP(Z183, NPC_Raw_Data!A:L, 9) * VLOOKUP(AA183, NPC_Scaling_Values!A:N, 8)* VLOOKUP(AB183, NPC_Scaling_Values!A:N, 8) * 1.07 ,0)</f>
        <v>195</v>
      </c>
      <c r="I183" s="5">
        <v>0.0</v>
      </c>
      <c r="J183" s="5">
        <v>0.0</v>
      </c>
      <c r="K183" s="5">
        <v>0.0</v>
      </c>
      <c r="L183" s="5">
        <f>ROUND( VLOOKUP(Z183, NPC_Raw_Data!A:O, 13),0)</f>
        <v>94</v>
      </c>
      <c r="M183" s="5">
        <f>ROUND( VLOOKUP(Z183, NPC_Raw_Data!A:O, 14),0)</f>
        <v>94</v>
      </c>
      <c r="N183" s="5">
        <f>ROUND( VLOOKUP(Z183, NPC_Raw_Data!A:O, 15),0)</f>
        <v>94</v>
      </c>
      <c r="O183" s="5">
        <f>ROUND( VLOOKUP(Z183, NPC_Raw_Data!A:Q, 16) * VLOOKUP(AA183, NPC_Scaling_Values!A:N, 14)* VLOOKUP(AB183, NPC_Scaling_Values!A:N, 14) * 1.07 ,0)</f>
        <v>217</v>
      </c>
      <c r="P183" s="2">
        <f>ROUND( VLOOKUP(Z183, NPC_Raw_Data!A:Q, 17) * VLOOKUP(AA183, NPC_Scaling_Values!A:N, 14) * VLOOKUP(AB183, NPC_Scaling_Values!A:N, 14)* 1.07 ,0)</f>
        <v>87</v>
      </c>
      <c r="Q183">
        <f> VLOOKUP(AA183, NPC_Scaling_Values!A:N, 9) * VLOOKUP(AB183, NPC_Scaling_Values!A:N, 9) * 1.07</f>
        <v>3.29346</v>
      </c>
      <c r="R183" s="1">
        <v>1.3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286000.0</v>
      </c>
      <c r="AA183" s="1">
        <v>7009.0</v>
      </c>
      <c r="AB183" s="1">
        <v>7409.0</v>
      </c>
      <c r="AC183" s="10">
        <v>5151.0</v>
      </c>
    </row>
    <row r="184">
      <c r="A184" s="1" t="s">
        <v>176</v>
      </c>
      <c r="B184" s="1" t="s">
        <v>39</v>
      </c>
      <c r="C184" s="5">
        <f>ROUND( VLOOKUP(Z184, NPC_Raw_Data!A:D, 4)*VLOOKUP(AA184, NPC_Scaling_Values!A:C, 3)*VLOOKUP(AB184, NPC_Scaling_Values!A:C, 3) * 1.07 ,0)</f>
        <v>3394</v>
      </c>
      <c r="D184" s="5">
        <f>ROUND( VLOOKUP(Z184, NPC_Raw_Data!A:E, 5) * VLOOKUP(AA184, NPC_Scaling_Values!A:D, 4) * VLOOKUP(AB184,NPC_Scaling_Values!A:D, 4) * 1.07 ,0)</f>
        <v>9630</v>
      </c>
      <c r="E184" s="5">
        <f>ROUND( VLOOKUP(Z184, NPC_Raw_Data!A:L, 6) * VLOOKUP(AA184, NPC_Scaling_Values!A:N, 5)* VLOOKUP(AB184, NPC_Scaling_Values!A:N, 5) * 1.07 ,0)</f>
        <v>261</v>
      </c>
      <c r="F184" s="5">
        <f>ROUND( VLOOKUP(Z184, NPC_Raw_Data!A:L, 7) * VLOOKUP(AA184, NPC_Scaling_Values!A:N, 6) * VLOOKUP(AB184,NPC_Scaling_Values!A:N, 6) * 1.07 ,0)</f>
        <v>162</v>
      </c>
      <c r="G184" s="5">
        <f>ROUND( VLOOKUP(Z184, NPC_Raw_Data!A:L, 8) * VLOOKUP(AA184, NPC_Scaling_Values!A:N, 7) * VLOOKUP(AB184, NPC_Scaling_Values!A:N, 7) * 1.07 ,0)</f>
        <v>145</v>
      </c>
      <c r="H184" s="5">
        <f>ROUND( VLOOKUP(Z184, NPC_Raw_Data!A:L, 9) * VLOOKUP(AA184, NPC_Scaling_Values!A:N, 8)* VLOOKUP(AB184, NPC_Scaling_Values!A:N, 8) * 1.07 ,0)</f>
        <v>197</v>
      </c>
      <c r="I184" s="5">
        <v>0.0</v>
      </c>
      <c r="J184" s="5">
        <v>0.0</v>
      </c>
      <c r="K184" s="5">
        <v>0.0</v>
      </c>
      <c r="L184" s="5">
        <f>ROUND( VLOOKUP(Z184, NPC_Raw_Data!A:O, 13),0)</f>
        <v>94</v>
      </c>
      <c r="M184" s="5">
        <f>ROUND( VLOOKUP(Z184, NPC_Raw_Data!A:O, 14),0)</f>
        <v>94</v>
      </c>
      <c r="N184" s="5">
        <f>ROUND( VLOOKUP(Z184, NPC_Raw_Data!A:O, 15),0)</f>
        <v>94</v>
      </c>
      <c r="O184" s="5">
        <f>ROUND( VLOOKUP(Z184, NPC_Raw_Data!A:Q, 16) * VLOOKUP(AA184, NPC_Scaling_Values!A:N, 14)* VLOOKUP(AB184, NPC_Scaling_Values!A:N, 14) * 1.07 ,0)</f>
        <v>219</v>
      </c>
      <c r="P184" s="2">
        <f>ROUND( VLOOKUP(Z184, NPC_Raw_Data!A:Q, 17) * VLOOKUP(AA184, NPC_Scaling_Values!A:N, 14) * VLOOKUP(AB184, NPC_Scaling_Values!A:N, 14)* 1.07 ,0)</f>
        <v>88</v>
      </c>
      <c r="Q184">
        <f> VLOOKUP(AA184, NPC_Scaling_Values!A:N, 9) * VLOOKUP(AB184, NPC_Scaling_Values!A:N, 9) * 1.07</f>
        <v>3.3384</v>
      </c>
      <c r="R184" s="1">
        <v>1.3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286001.0</v>
      </c>
      <c r="AA184" s="1">
        <v>7010.0</v>
      </c>
      <c r="AB184" s="1">
        <v>7410.0</v>
      </c>
      <c r="AC184" s="10">
        <v>5151.0</v>
      </c>
    </row>
    <row r="185">
      <c r="A185" s="1" t="s">
        <v>167</v>
      </c>
      <c r="B185" s="1" t="s">
        <v>166</v>
      </c>
      <c r="C185" s="5">
        <f>ROUND( VLOOKUP(Z185, NPC_Raw_Data!A:D, 4)*VLOOKUP(AA185, NPC_Scaling_Values!A:C, 3)*VLOOKUP(AB185, NPC_Scaling_Values!A:C, 3) * 1.07 ,0)</f>
        <v>3380</v>
      </c>
      <c r="D185" s="5">
        <f>ROUND( VLOOKUP(Z185, NPC_Raw_Data!A:E, 5) * VLOOKUP(AA185, NPC_Scaling_Values!A:D, 4) * VLOOKUP(AB185,NPC_Scaling_Values!A:D, 4) * 1.07 ,0)</f>
        <v>3210</v>
      </c>
      <c r="E185" s="5">
        <f>ROUND( VLOOKUP(Z185, NPC_Raw_Data!A:L, 6) * VLOOKUP(AA185, NPC_Scaling_Values!A:N, 5)* VLOOKUP(AB185, NPC_Scaling_Values!A:N, 5) * 1.07 ,0)</f>
        <v>258</v>
      </c>
      <c r="F185" s="5">
        <f>ROUND( VLOOKUP(Z185, NPC_Raw_Data!A:L, 7) * VLOOKUP(AA185, NPC_Scaling_Values!A:N, 6) * VLOOKUP(AB185,NPC_Scaling_Values!A:N, 6) * 1.07 ,0)</f>
        <v>161</v>
      </c>
      <c r="G185" s="5">
        <f>ROUND( VLOOKUP(Z185, NPC_Raw_Data!A:L, 8) * VLOOKUP(AA185, NPC_Scaling_Values!A:N, 7) * VLOOKUP(AB185, NPC_Scaling_Values!A:N, 7) * 1.07 ,0)</f>
        <v>143</v>
      </c>
      <c r="H185" s="5">
        <f>ROUND( VLOOKUP(Z185, NPC_Raw_Data!A:L, 9) * VLOOKUP(AA185, NPC_Scaling_Values!A:N, 8)* VLOOKUP(AB185, NPC_Scaling_Values!A:N, 8) * 1.07 ,0)</f>
        <v>195</v>
      </c>
      <c r="I185" s="5">
        <v>0.0</v>
      </c>
      <c r="J185" s="5">
        <v>0.0</v>
      </c>
      <c r="K185" s="5">
        <v>0.0</v>
      </c>
      <c r="L185" s="5">
        <f>ROUND( VLOOKUP(Z185, NPC_Raw_Data!A:O, 13),0)</f>
        <v>94</v>
      </c>
      <c r="M185" s="5">
        <f>ROUND( VLOOKUP(Z185, NPC_Raw_Data!A:O, 14),0)</f>
        <v>94</v>
      </c>
      <c r="N185" s="5">
        <f>ROUND( VLOOKUP(Z185, NPC_Raw_Data!A:O, 15),0)</f>
        <v>94</v>
      </c>
      <c r="O185" s="5">
        <f>ROUND( VLOOKUP(Z185, NPC_Raw_Data!A:Q, 16) * VLOOKUP(AA185, NPC_Scaling_Values!A:N, 14)* VLOOKUP(AB185, NPC_Scaling_Values!A:N, 14) * 1.07 ,0)</f>
        <v>217</v>
      </c>
      <c r="P185" s="2">
        <f>ROUND( VLOOKUP(Z185, NPC_Raw_Data!A:Q, 17) * VLOOKUP(AA185, NPC_Scaling_Values!A:N, 14) * VLOOKUP(AB185, NPC_Scaling_Values!A:N, 14)* 1.07 ,0)</f>
        <v>87</v>
      </c>
      <c r="Q185">
        <f> VLOOKUP(AA185, NPC_Scaling_Values!A:N, 9) * VLOOKUP(AB185, NPC_Scaling_Values!A:N, 9) * 1.07</f>
        <v>3.29346</v>
      </c>
      <c r="R185" s="1">
        <v>1.3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286002.0</v>
      </c>
      <c r="AA185" s="1">
        <v>7009.0</v>
      </c>
      <c r="AB185" s="1">
        <v>7409.0</v>
      </c>
      <c r="AC185" s="10">
        <v>5151.0</v>
      </c>
    </row>
    <row r="186">
      <c r="A186" s="9" t="s">
        <v>271</v>
      </c>
      <c r="B186" s="1" t="s">
        <v>39</v>
      </c>
      <c r="C186" s="5">
        <f>ROUND( VLOOKUP(Z186, NPC_Raw_Data!A:D, 4)*VLOOKUP(AA186, NPC_Scaling_Values!A:C, 3)*VLOOKUP(AB186, NPC_Scaling_Values!A:C, 3) * 1.07 ,0)</f>
        <v>1416</v>
      </c>
      <c r="D186" s="5">
        <f>ROUND( VLOOKUP(Z186, NPC_Raw_Data!A:E, 5) * VLOOKUP(AA186, NPC_Scaling_Values!A:D, 4) * VLOOKUP(AB186,NPC_Scaling_Values!A:D, 4) * 1.07 ,0)</f>
        <v>9630</v>
      </c>
      <c r="E186" s="5">
        <f>ROUND( VLOOKUP(Z186, NPC_Raw_Data!A:L, 6) * VLOOKUP(AA186, NPC_Scaling_Values!A:N, 5)* VLOOKUP(AB186, NPC_Scaling_Values!A:N, 5) * 1.07 ,0)</f>
        <v>411</v>
      </c>
      <c r="F186" s="5">
        <f>ROUND( VLOOKUP(Z186, NPC_Raw_Data!A:L, 7) * VLOOKUP(AA186, NPC_Scaling_Values!A:N, 6) * VLOOKUP(AB186,NPC_Scaling_Values!A:N, 6) * 1.07 ,0)</f>
        <v>287</v>
      </c>
      <c r="G186" s="5">
        <f>ROUND( VLOOKUP(Z186, NPC_Raw_Data!A:L, 8) * VLOOKUP(AA186, NPC_Scaling_Values!A:N, 7) * VLOOKUP(AB186, NPC_Scaling_Values!A:N, 7) * 1.07 ,0)</f>
        <v>350</v>
      </c>
      <c r="H186" s="5">
        <f>ROUND( VLOOKUP(Z186, NPC_Raw_Data!A:L, 9) * VLOOKUP(AA186, NPC_Scaling_Values!A:N, 8)* VLOOKUP(AB186, NPC_Scaling_Values!A:N, 8) * 1.07 ,0)</f>
        <v>330</v>
      </c>
      <c r="I186" s="5">
        <v>25.0</v>
      </c>
      <c r="J186" s="5">
        <v>0.0</v>
      </c>
      <c r="K186" s="5">
        <v>0.0</v>
      </c>
      <c r="L186" s="5">
        <f>ROUND( VLOOKUP(Z186, NPC_Raw_Data!A:O, 13),0)</f>
        <v>116</v>
      </c>
      <c r="M186" s="5">
        <f>ROUND( VLOOKUP(Z186, NPC_Raw_Data!A:O, 14),0)</f>
        <v>116</v>
      </c>
      <c r="N186" s="5">
        <f>ROUND( VLOOKUP(Z186, NPC_Raw_Data!A:O, 15),0)</f>
        <v>116</v>
      </c>
      <c r="O186" s="5">
        <f>ROUND( VLOOKUP(Z186, NPC_Raw_Data!A:Q, 16) * VLOOKUP(AA186, NPC_Scaling_Values!A:N, 14)* VLOOKUP(AB186, NPC_Scaling_Values!A:N, 14) * 1.07 ,0)</f>
        <v>219</v>
      </c>
      <c r="P186" s="2">
        <f>ROUND( VLOOKUP(Z186, NPC_Raw_Data!A:Q, 17) * VLOOKUP(AA186, NPC_Scaling_Values!A:N, 14) * VLOOKUP(AB186, NPC_Scaling_Values!A:N, 14)* 1.07 ,0)</f>
        <v>88</v>
      </c>
      <c r="Q186">
        <f> VLOOKUP(AA186, NPC_Scaling_Values!A:N, 9) * VLOOKUP(AB186, NPC_Scaling_Values!A:N, 9) * 1.07</f>
        <v>3.3384</v>
      </c>
      <c r="R186" s="1">
        <v>1.0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287000.0</v>
      </c>
      <c r="AA186" s="1">
        <v>7010.0</v>
      </c>
      <c r="AB186" s="1">
        <v>7410.0</v>
      </c>
      <c r="AC186" s="8">
        <v>0.0</v>
      </c>
    </row>
    <row r="187">
      <c r="A187" s="9" t="s">
        <v>272</v>
      </c>
      <c r="B187" s="1" t="s">
        <v>39</v>
      </c>
      <c r="C187" s="5">
        <f>ROUND( VLOOKUP(Z187, NPC_Raw_Data!A:D, 4)*VLOOKUP(AA187, NPC_Scaling_Values!A:C, 3)*VLOOKUP(AB187, NPC_Scaling_Values!A:C, 3) * 1.07 ,0)</f>
        <v>1416</v>
      </c>
      <c r="D187" s="5">
        <f>ROUND( VLOOKUP(Z187, NPC_Raw_Data!A:E, 5) * VLOOKUP(AA187, NPC_Scaling_Values!A:D, 4) * VLOOKUP(AB187,NPC_Scaling_Values!A:D, 4) * 1.07 ,0)</f>
        <v>9630</v>
      </c>
      <c r="E187" s="5">
        <f>ROUND( VLOOKUP(Z187, NPC_Raw_Data!A:L, 6) * VLOOKUP(AA187, NPC_Scaling_Values!A:N, 5)* VLOOKUP(AB187, NPC_Scaling_Values!A:N, 5) * 1.07 ,0)</f>
        <v>411</v>
      </c>
      <c r="F187" s="5">
        <f>ROUND( VLOOKUP(Z187, NPC_Raw_Data!A:L, 7) * VLOOKUP(AA187, NPC_Scaling_Values!A:N, 6) * VLOOKUP(AB187,NPC_Scaling_Values!A:N, 6) * 1.07 ,0)</f>
        <v>287</v>
      </c>
      <c r="G187" s="5">
        <f>ROUND( VLOOKUP(Z187, NPC_Raw_Data!A:L, 8) * VLOOKUP(AA187, NPC_Scaling_Values!A:N, 7) * VLOOKUP(AB187, NPC_Scaling_Values!A:N, 7) * 1.07 ,0)</f>
        <v>350</v>
      </c>
      <c r="H187" s="5">
        <f>ROUND( VLOOKUP(Z187, NPC_Raw_Data!A:L, 9) * VLOOKUP(AA187, NPC_Scaling_Values!A:N, 8)* VLOOKUP(AB187, NPC_Scaling_Values!A:N, 8) * 1.07 ,0)</f>
        <v>330</v>
      </c>
      <c r="I187" s="5">
        <v>25.0</v>
      </c>
      <c r="J187" s="5">
        <v>0.0</v>
      </c>
      <c r="K187" s="5">
        <v>0.0</v>
      </c>
      <c r="L187" s="5">
        <f>ROUND( VLOOKUP(Z187, NPC_Raw_Data!A:O, 13),0)</f>
        <v>116</v>
      </c>
      <c r="M187" s="5">
        <f>ROUND( VLOOKUP(Z187, NPC_Raw_Data!A:O, 14),0)</f>
        <v>116</v>
      </c>
      <c r="N187" s="5">
        <f>ROUND( VLOOKUP(Z187, NPC_Raw_Data!A:O, 15),0)</f>
        <v>116</v>
      </c>
      <c r="O187" s="5">
        <f>ROUND( VLOOKUP(Z187, NPC_Raw_Data!A:Q, 16) * VLOOKUP(AA187, NPC_Scaling_Values!A:N, 14)* VLOOKUP(AB187, NPC_Scaling_Values!A:N, 14) * 1.07 ,0)</f>
        <v>219</v>
      </c>
      <c r="P187" s="2">
        <f>ROUND( VLOOKUP(Z187, NPC_Raw_Data!A:Q, 17) * VLOOKUP(AA187, NPC_Scaling_Values!A:N, 14) * VLOOKUP(AB187, NPC_Scaling_Values!A:N, 14)* 1.07 ,0)</f>
        <v>88</v>
      </c>
      <c r="Q187">
        <f> VLOOKUP(AA187, NPC_Scaling_Values!A:N, 9) * VLOOKUP(AB187, NPC_Scaling_Values!A:N, 9) * 1.07</f>
        <v>3.3384</v>
      </c>
      <c r="R187" s="1">
        <v>1.0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287001.0</v>
      </c>
      <c r="AA187" s="1">
        <v>7010.0</v>
      </c>
      <c r="AB187" s="1">
        <v>7410.0</v>
      </c>
      <c r="AC187" s="10">
        <v>7100.0</v>
      </c>
    </row>
    <row r="188">
      <c r="A188" s="9" t="s">
        <v>248</v>
      </c>
      <c r="B188" s="1" t="s">
        <v>39</v>
      </c>
      <c r="C188" s="5">
        <f>ROUND( VLOOKUP(Z188, NPC_Raw_Data!A:D, 4)*VLOOKUP(AA188, NPC_Scaling_Values!A:C, 3)*VLOOKUP(AB188, NPC_Scaling_Values!A:C, 3) * 1.07 ,0)</f>
        <v>1003</v>
      </c>
      <c r="D188" s="5">
        <f>ROUND( VLOOKUP(Z188, NPC_Raw_Data!A:E, 5) * VLOOKUP(AA188, NPC_Scaling_Values!A:D, 4) * VLOOKUP(AB188,NPC_Scaling_Values!A:D, 4) * 1.07 ,0)</f>
        <v>4815</v>
      </c>
      <c r="E188" s="5">
        <f>ROUND( VLOOKUP(Z188, NPC_Raw_Data!A:L, 6) * VLOOKUP(AA188, NPC_Scaling_Values!A:N, 5)* VLOOKUP(AB188, NPC_Scaling_Values!A:N, 5) * 1.07 ,0)</f>
        <v>362</v>
      </c>
      <c r="F188" s="5">
        <f>ROUND( VLOOKUP(Z188, NPC_Raw_Data!A:L, 7) * VLOOKUP(AA188, NPC_Scaling_Values!A:N, 6) * VLOOKUP(AB188,NPC_Scaling_Values!A:N, 6) * 1.07 ,0)</f>
        <v>255</v>
      </c>
      <c r="G188" s="5">
        <f>ROUND( VLOOKUP(Z188, NPC_Raw_Data!A:L, 8) * VLOOKUP(AA188, NPC_Scaling_Values!A:N, 7) * VLOOKUP(AB188, NPC_Scaling_Values!A:N, 7) * 1.07 ,0)</f>
        <v>290</v>
      </c>
      <c r="H188" s="5">
        <f>ROUND( VLOOKUP(Z188, NPC_Raw_Data!A:L, 9) * VLOOKUP(AA188, NPC_Scaling_Values!A:N, 8)* VLOOKUP(AB188, NPC_Scaling_Values!A:N, 8) * 1.07 ,0)</f>
        <v>290</v>
      </c>
      <c r="I188" s="5">
        <v>25.0</v>
      </c>
      <c r="J188" s="5">
        <v>0.0</v>
      </c>
      <c r="K188" s="5">
        <v>0.0</v>
      </c>
      <c r="L188" s="5">
        <f>ROUND( VLOOKUP(Z188, NPC_Raw_Data!A:O, 13),0)</f>
        <v>116</v>
      </c>
      <c r="M188" s="5">
        <f>ROUND( VLOOKUP(Z188, NPC_Raw_Data!A:O, 14),0)</f>
        <v>116</v>
      </c>
      <c r="N188" s="5">
        <f>ROUND( VLOOKUP(Z188, NPC_Raw_Data!A:O, 15),0)</f>
        <v>116</v>
      </c>
      <c r="O188" s="5">
        <f>ROUND( VLOOKUP(Z188, NPC_Raw_Data!A:Q, 16) * VLOOKUP(AA188, NPC_Scaling_Values!A:N, 14)* VLOOKUP(AB188, NPC_Scaling_Values!A:N, 14) * 1.07 ,0)</f>
        <v>219</v>
      </c>
      <c r="P188" s="2">
        <f>ROUND( VLOOKUP(Z188, NPC_Raw_Data!A:Q, 17) * VLOOKUP(AA188, NPC_Scaling_Values!A:N, 14) * VLOOKUP(AB188, NPC_Scaling_Values!A:N, 14)* 1.07 ,0)</f>
        <v>88</v>
      </c>
      <c r="Q188">
        <f> VLOOKUP(AA188, NPC_Scaling_Values!A:N, 9) * VLOOKUP(AB188, NPC_Scaling_Values!A:N, 9) * 1.07</f>
        <v>3.3384</v>
      </c>
      <c r="R188" s="1">
        <v>1.0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287010.0</v>
      </c>
      <c r="AA188" s="1">
        <v>7010.0</v>
      </c>
      <c r="AB188" s="1">
        <v>7410.0</v>
      </c>
      <c r="AC188" s="8">
        <v>0.0</v>
      </c>
    </row>
    <row r="189">
      <c r="A189" s="9" t="s">
        <v>249</v>
      </c>
      <c r="B189" s="1" t="s">
        <v>39</v>
      </c>
      <c r="C189" s="5">
        <f>ROUND( VLOOKUP(Z189, NPC_Raw_Data!A:D, 4)*VLOOKUP(AA189, NPC_Scaling_Values!A:C, 3)*VLOOKUP(AB189, NPC_Scaling_Values!A:C, 3) * 1.07 ,0)</f>
        <v>1003</v>
      </c>
      <c r="D189" s="5">
        <f>ROUND( VLOOKUP(Z189, NPC_Raw_Data!A:E, 5) * VLOOKUP(AA189, NPC_Scaling_Values!A:D, 4) * VLOOKUP(AB189,NPC_Scaling_Values!A:D, 4) * 1.07 ,0)</f>
        <v>4815</v>
      </c>
      <c r="E189" s="5">
        <f>ROUND( VLOOKUP(Z189, NPC_Raw_Data!A:L, 6) * VLOOKUP(AA189, NPC_Scaling_Values!A:N, 5)* VLOOKUP(AB189, NPC_Scaling_Values!A:N, 5) * 1.07 ,0)</f>
        <v>362</v>
      </c>
      <c r="F189" s="5">
        <f>ROUND( VLOOKUP(Z189, NPC_Raw_Data!A:L, 7) * VLOOKUP(AA189, NPC_Scaling_Values!A:N, 6) * VLOOKUP(AB189,NPC_Scaling_Values!A:N, 6) * 1.07 ,0)</f>
        <v>255</v>
      </c>
      <c r="G189" s="5">
        <f>ROUND( VLOOKUP(Z189, NPC_Raw_Data!A:L, 8) * VLOOKUP(AA189, NPC_Scaling_Values!A:N, 7) * VLOOKUP(AB189, NPC_Scaling_Values!A:N, 7) * 1.07 ,0)</f>
        <v>290</v>
      </c>
      <c r="H189" s="5">
        <f>ROUND( VLOOKUP(Z189, NPC_Raw_Data!A:L, 9) * VLOOKUP(AA189, NPC_Scaling_Values!A:N, 8)* VLOOKUP(AB189, NPC_Scaling_Values!A:N, 8) * 1.07 ,0)</f>
        <v>290</v>
      </c>
      <c r="I189" s="5">
        <v>25.0</v>
      </c>
      <c r="J189" s="5">
        <v>0.0</v>
      </c>
      <c r="K189" s="5">
        <v>0.0</v>
      </c>
      <c r="L189" s="5">
        <f>ROUND( VLOOKUP(Z189, NPC_Raw_Data!A:O, 13),0)</f>
        <v>116</v>
      </c>
      <c r="M189" s="5">
        <f>ROUND( VLOOKUP(Z189, NPC_Raw_Data!A:O, 14),0)</f>
        <v>116</v>
      </c>
      <c r="N189" s="5">
        <f>ROUND( VLOOKUP(Z189, NPC_Raw_Data!A:O, 15),0)</f>
        <v>116</v>
      </c>
      <c r="O189" s="5">
        <f>ROUND( VLOOKUP(Z189, NPC_Raw_Data!A:Q, 16) * VLOOKUP(AA189, NPC_Scaling_Values!A:N, 14)* VLOOKUP(AB189, NPC_Scaling_Values!A:N, 14) * 1.07 ,0)</f>
        <v>219</v>
      </c>
      <c r="P189" s="2">
        <f>ROUND( VLOOKUP(Z189, NPC_Raw_Data!A:Q, 17) * VLOOKUP(AA189, NPC_Scaling_Values!A:N, 14) * VLOOKUP(AB189, NPC_Scaling_Values!A:N, 14)* 1.07 ,0)</f>
        <v>88</v>
      </c>
      <c r="Q189">
        <f> VLOOKUP(AA189, NPC_Scaling_Values!A:N, 9) * VLOOKUP(AB189, NPC_Scaling_Values!A:N, 9) * 1.07</f>
        <v>3.3384</v>
      </c>
      <c r="R189" s="1">
        <v>1.0</v>
      </c>
      <c r="S189" s="1">
        <v>-1.0</v>
      </c>
      <c r="T189" s="7" t="b">
        <v>0</v>
      </c>
      <c r="U189" s="7" t="b">
        <v>1</v>
      </c>
      <c r="V189" s="7" t="b">
        <v>0</v>
      </c>
      <c r="Z189" s="1">
        <v>287011.0</v>
      </c>
      <c r="AA189" s="1">
        <v>7010.0</v>
      </c>
      <c r="AB189" s="1">
        <v>7410.0</v>
      </c>
      <c r="AC189" s="10">
        <v>7100.0</v>
      </c>
    </row>
    <row r="190">
      <c r="A190" s="9" t="s">
        <v>202</v>
      </c>
      <c r="B190" s="1" t="s">
        <v>51</v>
      </c>
      <c r="C190" s="5">
        <f>ROUND( VLOOKUP(Z190, NPC_Raw_Data!A:D, 4)*VLOOKUP(AA190, NPC_Scaling_Values!A:C, 3)*VLOOKUP(AB190, NPC_Scaling_Values!A:C, 3) * 1.07 ,0)</f>
        <v>431</v>
      </c>
      <c r="D190" s="5">
        <f>ROUND( VLOOKUP(Z190, NPC_Raw_Data!A:E, 5) * VLOOKUP(AA190, NPC_Scaling_Values!A:D, 4) * VLOOKUP(AB190,NPC_Scaling_Values!A:D, 4) * 1.07 ,0)</f>
        <v>214</v>
      </c>
      <c r="E190" s="5">
        <f>ROUND( VLOOKUP(Z190, NPC_Raw_Data!A:L, 6) * VLOOKUP(AA190, NPC_Scaling_Values!A:N, 5)* VLOOKUP(AB190, NPC_Scaling_Values!A:N, 5) * 1.07 ,0)</f>
        <v>365</v>
      </c>
      <c r="F190" s="5">
        <f>ROUND( VLOOKUP(Z190, NPC_Raw_Data!A:L, 7) * VLOOKUP(AA190, NPC_Scaling_Values!A:N, 6) * VLOOKUP(AB190,NPC_Scaling_Values!A:N, 6) * 1.07 ,0)</f>
        <v>282</v>
      </c>
      <c r="G190" s="5">
        <f>ROUND( VLOOKUP(Z190, NPC_Raw_Data!A:L, 8) * VLOOKUP(AA190, NPC_Scaling_Values!A:N, 7) * VLOOKUP(AB190, NPC_Scaling_Values!A:N, 7) * 1.07 ,0)</f>
        <v>248</v>
      </c>
      <c r="H190" s="5">
        <f>ROUND( VLOOKUP(Z190, NPC_Raw_Data!A:L, 9) * VLOOKUP(AA190, NPC_Scaling_Values!A:N, 8)* VLOOKUP(AB190, NPC_Scaling_Values!A:N, 8) * 1.07 ,0)</f>
        <v>393</v>
      </c>
      <c r="I190" s="5">
        <v>0.0</v>
      </c>
      <c r="J190" s="5">
        <v>-30.0</v>
      </c>
      <c r="K190" s="5">
        <v>25.0</v>
      </c>
      <c r="L190" s="5">
        <f>ROUND( VLOOKUP(Z190, NPC_Raw_Data!A:O, 13),0)</f>
        <v>999</v>
      </c>
      <c r="M190" s="5">
        <f>ROUND( VLOOKUP(Z190, NPC_Raw_Data!A:O, 14),0)</f>
        <v>999</v>
      </c>
      <c r="N190" s="5">
        <f>ROUND( VLOOKUP(Z190, NPC_Raw_Data!A:O, 15),0)</f>
        <v>999</v>
      </c>
      <c r="O190" s="5">
        <f>ROUND( VLOOKUP(Z190, NPC_Raw_Data!A:Q, 16) * VLOOKUP(AA190, NPC_Scaling_Values!A:N, 14)* VLOOKUP(AB190, NPC_Scaling_Values!A:N, 14) * 1.07 ,0)</f>
        <v>217</v>
      </c>
      <c r="P190" s="2">
        <f>ROUND( VLOOKUP(Z190, NPC_Raw_Data!A:Q, 17) * VLOOKUP(AA190, NPC_Scaling_Values!A:N, 14) * VLOOKUP(AB190, NPC_Scaling_Values!A:N, 14)* 1.07 ,0)</f>
        <v>87</v>
      </c>
      <c r="Q190">
        <f> VLOOKUP(AA190, NPC_Scaling_Values!A:N, 9) * VLOOKUP(AB190, NPC_Scaling_Values!A:N, 9) * 1.07</f>
        <v>3.32128</v>
      </c>
      <c r="R190" s="1">
        <v>1.0</v>
      </c>
      <c r="S190" s="1">
        <v>-1.0</v>
      </c>
      <c r="T190" s="7" t="b">
        <v>1</v>
      </c>
      <c r="U190" s="7" t="b">
        <v>0</v>
      </c>
      <c r="V190" s="7" t="b">
        <v>0</v>
      </c>
      <c r="Z190" s="1">
        <v>290000.0</v>
      </c>
      <c r="AA190" s="1">
        <v>7006.0</v>
      </c>
      <c r="AB190" s="1">
        <v>7406.0</v>
      </c>
      <c r="AC190" s="8">
        <v>0.0</v>
      </c>
    </row>
    <row r="191">
      <c r="A191" s="1" t="s">
        <v>203</v>
      </c>
      <c r="B191" s="1" t="s">
        <v>51</v>
      </c>
      <c r="C191" s="5">
        <f>ROUND( VLOOKUP(Z191, NPC_Raw_Data!A:D, 4)*VLOOKUP(AA191, NPC_Scaling_Values!A:C, 3)*VLOOKUP(AB191, NPC_Scaling_Values!A:C, 3) * 1.07 ,0)</f>
        <v>337</v>
      </c>
      <c r="D191" s="5">
        <f>ROUND( VLOOKUP(Z191, NPC_Raw_Data!A:E, 5) * VLOOKUP(AA191, NPC_Scaling_Values!A:D, 4) * VLOOKUP(AB191,NPC_Scaling_Values!A:D, 4) * 1.07 ,0)</f>
        <v>214</v>
      </c>
      <c r="E191" s="5">
        <f>ROUND( VLOOKUP(Z191, NPC_Raw_Data!A:L, 6) * VLOOKUP(AA191, NPC_Scaling_Values!A:N, 5)* VLOOKUP(AB191, NPC_Scaling_Values!A:N, 5) * 1.07 ,0)</f>
        <v>365</v>
      </c>
      <c r="F191" s="5">
        <f>ROUND( VLOOKUP(Z191, NPC_Raw_Data!A:L, 7) * VLOOKUP(AA191, NPC_Scaling_Values!A:N, 6) * VLOOKUP(AB191,NPC_Scaling_Values!A:N, 6) * 1.07 ,0)</f>
        <v>282</v>
      </c>
      <c r="G191" s="5">
        <f>ROUND( VLOOKUP(Z191, NPC_Raw_Data!A:L, 8) * VLOOKUP(AA191, NPC_Scaling_Values!A:N, 7) * VLOOKUP(AB191, NPC_Scaling_Values!A:N, 7) * 1.07 ,0)</f>
        <v>248</v>
      </c>
      <c r="H191" s="5">
        <f>ROUND( VLOOKUP(Z191, NPC_Raw_Data!A:L, 9) * VLOOKUP(AA191, NPC_Scaling_Values!A:N, 8)* VLOOKUP(AB191, NPC_Scaling_Values!A:N, 8) * 1.07 ,0)</f>
        <v>393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 * 1.07 ,0)</f>
        <v>217</v>
      </c>
      <c r="P191" s="2">
        <f>ROUND( VLOOKUP(Z191, NPC_Raw_Data!A:Q, 17) * VLOOKUP(AA191, NPC_Scaling_Values!A:N, 14) * VLOOKUP(AB191, NPC_Scaling_Values!A:N, 14)* 1.07 ,0)</f>
        <v>87</v>
      </c>
      <c r="Q191">
        <f> VLOOKUP(AA191, NPC_Scaling_Values!A:N, 9) * VLOOKUP(AB191, NPC_Scaling_Values!A:N, 9) * 1.07</f>
        <v>3.32128</v>
      </c>
      <c r="R191" s="1">
        <v>1.0</v>
      </c>
      <c r="S191" s="1">
        <v>-1.0</v>
      </c>
      <c r="T191" s="7" t="b">
        <v>1</v>
      </c>
      <c r="U191" s="7" t="b">
        <v>0</v>
      </c>
      <c r="V191" s="7" t="b">
        <v>0</v>
      </c>
      <c r="Z191" s="1">
        <v>290001.0</v>
      </c>
      <c r="AA191" s="1">
        <v>7006.0</v>
      </c>
      <c r="AB191" s="1">
        <v>7406.0</v>
      </c>
      <c r="AC191" s="8">
        <v>0.0</v>
      </c>
    </row>
    <row r="192">
      <c r="A192" s="1" t="s">
        <v>204</v>
      </c>
      <c r="B192" s="1" t="s">
        <v>51</v>
      </c>
      <c r="C192" s="5">
        <f>ROUND( VLOOKUP(Z192, NPC_Raw_Data!A:D, 4)*VLOOKUP(AA192, NPC_Scaling_Values!A:C, 3)*VLOOKUP(AB192, NPC_Scaling_Values!A:C, 3) * 1.07 ,0)</f>
        <v>367</v>
      </c>
      <c r="D192" s="5">
        <f>ROUND( VLOOKUP(Z192, NPC_Raw_Data!A:E, 5) * VLOOKUP(AA192, NPC_Scaling_Values!A:D, 4) * VLOOKUP(AB192,NPC_Scaling_Values!A:D, 4) * 1.07 ,0)</f>
        <v>214</v>
      </c>
      <c r="E192" s="5">
        <f>ROUND( VLOOKUP(Z192, NPC_Raw_Data!A:L, 6) * VLOOKUP(AA192, NPC_Scaling_Values!A:N, 5)* VLOOKUP(AB192, NPC_Scaling_Values!A:N, 5) * 1.07 ,0)</f>
        <v>365</v>
      </c>
      <c r="F192" s="5">
        <f>ROUND( VLOOKUP(Z192, NPC_Raw_Data!A:L, 7) * VLOOKUP(AA192, NPC_Scaling_Values!A:N, 6) * VLOOKUP(AB192,NPC_Scaling_Values!A:N, 6) * 1.07 ,0)</f>
        <v>282</v>
      </c>
      <c r="G192" s="5">
        <f>ROUND( VLOOKUP(Z192, NPC_Raw_Data!A:L, 8) * VLOOKUP(AA192, NPC_Scaling_Values!A:N, 7) * VLOOKUP(AB192, NPC_Scaling_Values!A:N, 7) * 1.07 ,0)</f>
        <v>248</v>
      </c>
      <c r="H192" s="5">
        <f>ROUND( VLOOKUP(Z192, NPC_Raw_Data!A:L, 9) * VLOOKUP(AA192, NPC_Scaling_Values!A:N, 8)* VLOOKUP(AB192, NPC_Scaling_Values!A:N, 8) * 1.07 ,0)</f>
        <v>393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 * 1.07 ,0)</f>
        <v>217</v>
      </c>
      <c r="P192" s="2">
        <f>ROUND( VLOOKUP(Z192, NPC_Raw_Data!A:Q, 17) * VLOOKUP(AA192, NPC_Scaling_Values!A:N, 14) * VLOOKUP(AB192, NPC_Scaling_Values!A:N, 14)* 1.07 ,0)</f>
        <v>87</v>
      </c>
      <c r="Q192">
        <f> VLOOKUP(AA192, NPC_Scaling_Values!A:N, 9) * VLOOKUP(AB192, NPC_Scaling_Values!A:N, 9) * 1.07</f>
        <v>3.32128</v>
      </c>
      <c r="R192" s="1">
        <v>1.0</v>
      </c>
      <c r="S192" s="1">
        <v>-1.0</v>
      </c>
      <c r="T192" s="7" t="b">
        <v>1</v>
      </c>
      <c r="U192" s="7" t="b">
        <v>0</v>
      </c>
      <c r="V192" s="7" t="b">
        <v>0</v>
      </c>
      <c r="Z192" s="1">
        <v>290002.0</v>
      </c>
      <c r="AA192" s="1">
        <v>7006.0</v>
      </c>
      <c r="AB192" s="1">
        <v>7406.0</v>
      </c>
      <c r="AC192" s="8">
        <v>0.0</v>
      </c>
    </row>
    <row r="193">
      <c r="A193" s="9" t="s">
        <v>202</v>
      </c>
      <c r="B193" s="1" t="s">
        <v>48</v>
      </c>
      <c r="C193" s="5">
        <f>ROUND( VLOOKUP(Z193, NPC_Raw_Data!A:D, 4)*VLOOKUP(AA193, NPC_Scaling_Values!A:C, 3)*VLOOKUP(AB193, NPC_Scaling_Values!A:C, 3) * 1.07 ,0)</f>
        <v>425</v>
      </c>
      <c r="D193" s="5">
        <f>ROUND( VLOOKUP(Z193, NPC_Raw_Data!A:E, 5) * VLOOKUP(AA193, NPC_Scaling_Values!A:D, 4) * VLOOKUP(AB193,NPC_Scaling_Values!A:D, 4) * 1.07 ,0)</f>
        <v>428</v>
      </c>
      <c r="E193" s="5">
        <f>ROUND( VLOOKUP(Z193, NPC_Raw_Data!A:L, 6) * VLOOKUP(AA193, NPC_Scaling_Values!A:N, 5)* VLOOKUP(AB193, NPC_Scaling_Values!A:N, 5) * 1.07 ,0)</f>
        <v>361</v>
      </c>
      <c r="F193" s="5">
        <f>ROUND( VLOOKUP(Z193, NPC_Raw_Data!A:L, 7) * VLOOKUP(AA193, NPC_Scaling_Values!A:N, 6) * VLOOKUP(AB193,NPC_Scaling_Values!A:N, 6) * 1.07 ,0)</f>
        <v>279</v>
      </c>
      <c r="G193" s="5">
        <f>ROUND( VLOOKUP(Z193, NPC_Raw_Data!A:L, 8) * VLOOKUP(AA193, NPC_Scaling_Values!A:N, 7) * VLOOKUP(AB193, NPC_Scaling_Values!A:N, 7) * 1.07 ,0)</f>
        <v>245</v>
      </c>
      <c r="H193" s="5">
        <f>ROUND( VLOOKUP(Z193, NPC_Raw_Data!A:L, 9) * VLOOKUP(AA193, NPC_Scaling_Values!A:N, 8)* VLOOKUP(AB193, NPC_Scaling_Values!A:N, 8) * 1.07 ,0)</f>
        <v>389</v>
      </c>
      <c r="I193" s="5">
        <v>0.0</v>
      </c>
      <c r="J193" s="5">
        <v>-30.0</v>
      </c>
      <c r="K193" s="5">
        <v>25.0</v>
      </c>
      <c r="L193" s="5">
        <f>ROUND( VLOOKUP(Z193, NPC_Raw_Data!A:O, 13),0)</f>
        <v>999</v>
      </c>
      <c r="M193" s="5">
        <f>ROUND( VLOOKUP(Z193, NPC_Raw_Data!A:O, 14),0)</f>
        <v>999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 * 1.07 ,0)</f>
        <v>214</v>
      </c>
      <c r="P193" s="2">
        <f>ROUND( VLOOKUP(Z193, NPC_Raw_Data!A:Q, 17) * VLOOKUP(AA193, NPC_Scaling_Values!A:N, 14) * VLOOKUP(AB193, NPC_Scaling_Values!A:N, 14)* 1.07 ,0)</f>
        <v>86</v>
      </c>
      <c r="Q193">
        <f> VLOOKUP(AA193, NPC_Scaling_Values!A:N, 9) * VLOOKUP(AB193, NPC_Scaling_Values!A:N, 9) * 1.07</f>
        <v>3.2742</v>
      </c>
      <c r="R193" s="1">
        <v>1.0</v>
      </c>
      <c r="S193" s="1">
        <v>2.0</v>
      </c>
      <c r="T193" s="7" t="b">
        <v>1</v>
      </c>
      <c r="U193" s="7" t="b">
        <v>0</v>
      </c>
      <c r="V193" s="7" t="b">
        <v>0</v>
      </c>
      <c r="Z193" s="1">
        <v>290010.0</v>
      </c>
      <c r="AA193" s="1">
        <v>7007.0</v>
      </c>
      <c r="AB193" s="1">
        <v>7407.0</v>
      </c>
      <c r="AC193" s="8">
        <v>0.0</v>
      </c>
    </row>
    <row r="194">
      <c r="A194" s="1" t="s">
        <v>203</v>
      </c>
      <c r="B194" s="1" t="s">
        <v>48</v>
      </c>
      <c r="C194" s="5">
        <f>ROUND( VLOOKUP(Z194, NPC_Raw_Data!A:D, 4)*VLOOKUP(AA194, NPC_Scaling_Values!A:C, 3)*VLOOKUP(AB194, NPC_Scaling_Values!A:C, 3) * 1.07 ,0)</f>
        <v>332</v>
      </c>
      <c r="D194" s="5">
        <f>ROUND( VLOOKUP(Z194, NPC_Raw_Data!A:E, 5) * VLOOKUP(AA194, NPC_Scaling_Values!A:D, 4) * VLOOKUP(AB194,NPC_Scaling_Values!A:D, 4) * 1.07 ,0)</f>
        <v>428</v>
      </c>
      <c r="E194" s="5">
        <f>ROUND( VLOOKUP(Z194, NPC_Raw_Data!A:L, 6) * VLOOKUP(AA194, NPC_Scaling_Values!A:N, 5)* VLOOKUP(AB194, NPC_Scaling_Values!A:N, 5) * 1.07 ,0)</f>
        <v>361</v>
      </c>
      <c r="F194" s="5">
        <f>ROUND( VLOOKUP(Z194, NPC_Raw_Data!A:L, 7) * VLOOKUP(AA194, NPC_Scaling_Values!A:N, 6) * VLOOKUP(AB194,NPC_Scaling_Values!A:N, 6) * 1.07 ,0)</f>
        <v>279</v>
      </c>
      <c r="G194" s="5">
        <f>ROUND( VLOOKUP(Z194, NPC_Raw_Data!A:L, 8) * VLOOKUP(AA194, NPC_Scaling_Values!A:N, 7) * VLOOKUP(AB194, NPC_Scaling_Values!A:N, 7) * 1.07 ,0)</f>
        <v>245</v>
      </c>
      <c r="H194" s="5">
        <f>ROUND( VLOOKUP(Z194, NPC_Raw_Data!A:L, 9) * VLOOKUP(AA194, NPC_Scaling_Values!A:N, 8)* VLOOKUP(AB194, NPC_Scaling_Values!A:N, 8) * 1.07 ,0)</f>
        <v>389</v>
      </c>
      <c r="I194" s="5">
        <v>0.0</v>
      </c>
      <c r="J194" s="5">
        <v>-30.0</v>
      </c>
      <c r="K194" s="5">
        <v>25.0</v>
      </c>
      <c r="L194" s="5">
        <f>ROUND( VLOOKUP(Z194, NPC_Raw_Data!A:O, 13),0)</f>
        <v>999</v>
      </c>
      <c r="M194" s="5">
        <f>ROUND( VLOOKUP(Z194, NPC_Raw_Data!A:O, 14),0)</f>
        <v>999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 * 1.07 ,0)</f>
        <v>214</v>
      </c>
      <c r="P194" s="2">
        <f>ROUND( VLOOKUP(Z194, NPC_Raw_Data!A:Q, 17) * VLOOKUP(AA194, NPC_Scaling_Values!A:N, 14) * VLOOKUP(AB194, NPC_Scaling_Values!A:N, 14)* 1.07 ,0)</f>
        <v>86</v>
      </c>
      <c r="Q194">
        <f> VLOOKUP(AA194, NPC_Scaling_Values!A:N, 9) * VLOOKUP(AB194, NPC_Scaling_Values!A:N, 9) * 1.07</f>
        <v>3.2742</v>
      </c>
      <c r="R194" s="1">
        <v>1.0</v>
      </c>
      <c r="S194" s="1">
        <v>2.0</v>
      </c>
      <c r="T194" s="7" t="b">
        <v>1</v>
      </c>
      <c r="U194" s="7" t="b">
        <v>0</v>
      </c>
      <c r="V194" s="7" t="b">
        <v>0</v>
      </c>
      <c r="Z194" s="1">
        <v>290011.0</v>
      </c>
      <c r="AA194" s="1">
        <v>7007.0</v>
      </c>
      <c r="AB194" s="1">
        <v>7407.0</v>
      </c>
      <c r="AC194" s="8">
        <v>0.0</v>
      </c>
    </row>
    <row r="195">
      <c r="A195" s="9" t="s">
        <v>204</v>
      </c>
      <c r="B195" s="1" t="s">
        <v>48</v>
      </c>
      <c r="C195" s="5">
        <f>ROUND( VLOOKUP(Z195, NPC_Raw_Data!A:D, 4)*VLOOKUP(AA195, NPC_Scaling_Values!A:C, 3)*VLOOKUP(AB195, NPC_Scaling_Values!A:C, 3) * 1.07 ,0)</f>
        <v>362</v>
      </c>
      <c r="D195" s="5">
        <f>ROUND( VLOOKUP(Z195, NPC_Raw_Data!A:E, 5) * VLOOKUP(AA195, NPC_Scaling_Values!A:D, 4) * VLOOKUP(AB195,NPC_Scaling_Values!A:D, 4) * 1.07 ,0)</f>
        <v>428</v>
      </c>
      <c r="E195" s="5">
        <f>ROUND( VLOOKUP(Z195, NPC_Raw_Data!A:L, 6) * VLOOKUP(AA195, NPC_Scaling_Values!A:N, 5)* VLOOKUP(AB195, NPC_Scaling_Values!A:N, 5) * 1.07 ,0)</f>
        <v>361</v>
      </c>
      <c r="F195" s="5">
        <f>ROUND( VLOOKUP(Z195, NPC_Raw_Data!A:L, 7) * VLOOKUP(AA195, NPC_Scaling_Values!A:N, 6) * VLOOKUP(AB195,NPC_Scaling_Values!A:N, 6) * 1.07 ,0)</f>
        <v>279</v>
      </c>
      <c r="G195" s="5">
        <f>ROUND( VLOOKUP(Z195, NPC_Raw_Data!A:L, 8) * VLOOKUP(AA195, NPC_Scaling_Values!A:N, 7) * VLOOKUP(AB195, NPC_Scaling_Values!A:N, 7) * 1.07 ,0)</f>
        <v>245</v>
      </c>
      <c r="H195" s="5">
        <f>ROUND( VLOOKUP(Z195, NPC_Raw_Data!A:L, 9) * VLOOKUP(AA195, NPC_Scaling_Values!A:N, 8)* VLOOKUP(AB195, NPC_Scaling_Values!A:N, 8) * 1.07 ,0)</f>
        <v>389</v>
      </c>
      <c r="I195" s="5">
        <v>0.0</v>
      </c>
      <c r="J195" s="5">
        <v>-30.0</v>
      </c>
      <c r="K195" s="5">
        <v>25.0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 * 1.07 ,0)</f>
        <v>214</v>
      </c>
      <c r="P195" s="2">
        <f>ROUND( VLOOKUP(Z195, NPC_Raw_Data!A:Q, 17) * VLOOKUP(AA195, NPC_Scaling_Values!A:N, 14) * VLOOKUP(AB195, NPC_Scaling_Values!A:N, 14)* 1.07 ,0)</f>
        <v>86</v>
      </c>
      <c r="Q195">
        <f> VLOOKUP(AA195, NPC_Scaling_Values!A:N, 9) * VLOOKUP(AB195, NPC_Scaling_Values!A:N, 9) * 1.07</f>
        <v>3.2742</v>
      </c>
      <c r="R195" s="1">
        <v>1.0</v>
      </c>
      <c r="S195" s="1">
        <v>2.0</v>
      </c>
      <c r="T195" s="7" t="b">
        <v>1</v>
      </c>
      <c r="U195" s="7" t="b">
        <v>0</v>
      </c>
      <c r="V195" s="7" t="b">
        <v>0</v>
      </c>
      <c r="Z195" s="1">
        <v>290012.0</v>
      </c>
      <c r="AA195" s="1">
        <v>7007.0</v>
      </c>
      <c r="AB195" s="1">
        <v>7407.0</v>
      </c>
      <c r="AC195" s="8">
        <v>0.0</v>
      </c>
    </row>
    <row r="196">
      <c r="A196" s="9" t="s">
        <v>214</v>
      </c>
      <c r="B196" s="1" t="s">
        <v>48</v>
      </c>
      <c r="C196" s="5">
        <f>ROUND( VLOOKUP(Z196, NPC_Raw_Data!A:D, 4)*VLOOKUP(AA196, NPC_Scaling_Values!A:C, 3)*VLOOKUP(AB196, NPC_Scaling_Values!A:C, 3) * 1.07 ,0)</f>
        <v>425</v>
      </c>
      <c r="D196" s="5">
        <f>ROUND( VLOOKUP(Z196, NPC_Raw_Data!A:E, 5) * VLOOKUP(AA196, NPC_Scaling_Values!A:D, 4) * VLOOKUP(AB196,NPC_Scaling_Values!A:D, 4) * 1.07 ,0)</f>
        <v>428</v>
      </c>
      <c r="E196" s="5">
        <f>ROUND( VLOOKUP(Z196, NPC_Raw_Data!A:L, 6) * VLOOKUP(AA196, NPC_Scaling_Values!A:N, 5)* VLOOKUP(AB196, NPC_Scaling_Values!A:N, 5) * 1.07 ,0)</f>
        <v>361</v>
      </c>
      <c r="F196" s="5">
        <f>ROUND( VLOOKUP(Z196, NPC_Raw_Data!A:L, 7) * VLOOKUP(AA196, NPC_Scaling_Values!A:N, 6) * VLOOKUP(AB196,NPC_Scaling_Values!A:N, 6) * 1.07 ,0)</f>
        <v>279</v>
      </c>
      <c r="G196" s="5">
        <f>ROUND( VLOOKUP(Z196, NPC_Raw_Data!A:L, 8) * VLOOKUP(AA196, NPC_Scaling_Values!A:N, 7) * VLOOKUP(AB196, NPC_Scaling_Values!A:N, 7) * 1.07 ,0)</f>
        <v>245</v>
      </c>
      <c r="H196" s="5">
        <f>ROUND( VLOOKUP(Z196, NPC_Raw_Data!A:L, 9) * VLOOKUP(AA196, NPC_Scaling_Values!A:N, 8)* VLOOKUP(AB196, NPC_Scaling_Values!A:N, 8) * 1.07 ,0)</f>
        <v>389</v>
      </c>
      <c r="I196" s="5">
        <v>0.0</v>
      </c>
      <c r="J196" s="5">
        <v>-30.0</v>
      </c>
      <c r="K196" s="5">
        <v>25.0</v>
      </c>
      <c r="L196" s="5">
        <f>ROUND( VLOOKUP(Z196, NPC_Raw_Data!A:O, 13),0)</f>
        <v>999</v>
      </c>
      <c r="M196" s="5">
        <f>ROUND( VLOOKUP(Z196, NPC_Raw_Data!A:O, 14),0)</f>
        <v>999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 * 1.07 ,0)</f>
        <v>214</v>
      </c>
      <c r="P196" s="2">
        <f>ROUND( VLOOKUP(Z196, NPC_Raw_Data!A:Q, 17) * VLOOKUP(AA196, NPC_Scaling_Values!A:N, 14) * VLOOKUP(AB196, NPC_Scaling_Values!A:N, 14)* 1.07 ,0)</f>
        <v>86</v>
      </c>
      <c r="Q196">
        <f> VLOOKUP(AA196, NPC_Scaling_Values!A:N, 9) * VLOOKUP(AB196, NPC_Scaling_Values!A:N, 9) * 1.07</f>
        <v>3.2742</v>
      </c>
      <c r="R196" s="1">
        <v>1.0</v>
      </c>
      <c r="S196" s="1">
        <v>3.0</v>
      </c>
      <c r="T196" s="7" t="b">
        <v>1</v>
      </c>
      <c r="U196" s="7" t="b">
        <v>0</v>
      </c>
      <c r="V196" s="7" t="b">
        <v>0</v>
      </c>
      <c r="Z196" s="1">
        <v>290013.0</v>
      </c>
      <c r="AA196" s="1">
        <v>7007.0</v>
      </c>
      <c r="AB196" s="1">
        <v>7407.0</v>
      </c>
      <c r="AC196" s="10">
        <v>7100.0</v>
      </c>
    </row>
    <row r="197">
      <c r="A197" s="9" t="s">
        <v>215</v>
      </c>
      <c r="B197" s="1" t="s">
        <v>48</v>
      </c>
      <c r="C197" s="5">
        <f>ROUND( VLOOKUP(Z197, NPC_Raw_Data!A:D, 4)*VLOOKUP(AA197, NPC_Scaling_Values!A:C, 3)*VLOOKUP(AB197, NPC_Scaling_Values!A:C, 3) * 1.07 ,0)</f>
        <v>362</v>
      </c>
      <c r="D197" s="5">
        <f>ROUND( VLOOKUP(Z197, NPC_Raw_Data!A:E, 5) * VLOOKUP(AA197, NPC_Scaling_Values!A:D, 4) * VLOOKUP(AB197,NPC_Scaling_Values!A:D, 4) * 1.07 ,0)</f>
        <v>428</v>
      </c>
      <c r="E197" s="5">
        <f>ROUND( VLOOKUP(Z197, NPC_Raw_Data!A:L, 6) * VLOOKUP(AA197, NPC_Scaling_Values!A:N, 5)* VLOOKUP(AB197, NPC_Scaling_Values!A:N, 5) * 1.07 ,0)</f>
        <v>361</v>
      </c>
      <c r="F197" s="5">
        <f>ROUND( VLOOKUP(Z197, NPC_Raw_Data!A:L, 7) * VLOOKUP(AA197, NPC_Scaling_Values!A:N, 6) * VLOOKUP(AB197,NPC_Scaling_Values!A:N, 6) * 1.07 ,0)</f>
        <v>279</v>
      </c>
      <c r="G197" s="5">
        <f>ROUND( VLOOKUP(Z197, NPC_Raw_Data!A:L, 8) * VLOOKUP(AA197, NPC_Scaling_Values!A:N, 7) * VLOOKUP(AB197, NPC_Scaling_Values!A:N, 7) * 1.07 ,0)</f>
        <v>245</v>
      </c>
      <c r="H197" s="5">
        <f>ROUND( VLOOKUP(Z197, NPC_Raw_Data!A:L, 9) * VLOOKUP(AA197, NPC_Scaling_Values!A:N, 8)* VLOOKUP(AB197, NPC_Scaling_Values!A:N, 8) * 1.07 ,0)</f>
        <v>389</v>
      </c>
      <c r="I197" s="5">
        <v>0.0</v>
      </c>
      <c r="J197" s="5">
        <v>-30.0</v>
      </c>
      <c r="K197" s="5">
        <v>25.0</v>
      </c>
      <c r="L197" s="5">
        <f>ROUND( VLOOKUP(Z197, NPC_Raw_Data!A:O, 13),0)</f>
        <v>999</v>
      </c>
      <c r="M197" s="5">
        <f>ROUND( VLOOKUP(Z197, NPC_Raw_Data!A:O, 14),0)</f>
        <v>999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 * 1.07 ,0)</f>
        <v>214</v>
      </c>
      <c r="P197" s="2">
        <f>ROUND( VLOOKUP(Z197, NPC_Raw_Data!A:Q, 17) * VLOOKUP(AA197, NPC_Scaling_Values!A:N, 14) * VLOOKUP(AB197, NPC_Scaling_Values!A:N, 14)* 1.07 ,0)</f>
        <v>86</v>
      </c>
      <c r="Q197">
        <f> VLOOKUP(AA197, NPC_Scaling_Values!A:N, 9) * VLOOKUP(AB197, NPC_Scaling_Values!A:N, 9) * 1.07</f>
        <v>3.2742</v>
      </c>
      <c r="R197" s="1">
        <v>1.0</v>
      </c>
      <c r="S197" s="1">
        <v>3.0</v>
      </c>
      <c r="T197" s="7" t="b">
        <v>1</v>
      </c>
      <c r="U197" s="7" t="b">
        <v>0</v>
      </c>
      <c r="V197" s="7" t="b">
        <v>0</v>
      </c>
      <c r="Z197" s="1">
        <v>290014.0</v>
      </c>
      <c r="AA197" s="1">
        <v>7007.0</v>
      </c>
      <c r="AB197" s="1">
        <v>7407.0</v>
      </c>
      <c r="AC197" s="10">
        <v>7100.0</v>
      </c>
    </row>
    <row r="198">
      <c r="A198" s="9" t="s">
        <v>216</v>
      </c>
      <c r="B198" s="1" t="s">
        <v>48</v>
      </c>
      <c r="C198" s="5">
        <f>ROUND( VLOOKUP(Z198, NPC_Raw_Data!A:D, 4)*VLOOKUP(AA198, NPC_Scaling_Values!A:C, 3)*VLOOKUP(AB198, NPC_Scaling_Values!A:C, 3) * 1.07 ,0)</f>
        <v>425</v>
      </c>
      <c r="D198" s="5">
        <f>ROUND( VLOOKUP(Z198, NPC_Raw_Data!A:E, 5) * VLOOKUP(AA198, NPC_Scaling_Values!A:D, 4) * VLOOKUP(AB198,NPC_Scaling_Values!A:D, 4) * 1.07 ,0)</f>
        <v>428</v>
      </c>
      <c r="E198" s="5">
        <f>ROUND( VLOOKUP(Z198, NPC_Raw_Data!A:L, 6) * VLOOKUP(AA198, NPC_Scaling_Values!A:N, 5)* VLOOKUP(AB198, NPC_Scaling_Values!A:N, 5) * 1.07 ,0)</f>
        <v>361</v>
      </c>
      <c r="F198" s="5">
        <f>ROUND( VLOOKUP(Z198, NPC_Raw_Data!A:L, 7) * VLOOKUP(AA198, NPC_Scaling_Values!A:N, 6) * VLOOKUP(AB198,NPC_Scaling_Values!A:N, 6) * 1.07 ,0)</f>
        <v>279</v>
      </c>
      <c r="G198" s="5">
        <f>ROUND( VLOOKUP(Z198, NPC_Raw_Data!A:L, 8) * VLOOKUP(AA198, NPC_Scaling_Values!A:N, 7) * VLOOKUP(AB198, NPC_Scaling_Values!A:N, 7) * 1.07 ,0)</f>
        <v>245</v>
      </c>
      <c r="H198" s="5">
        <f>ROUND( VLOOKUP(Z198, NPC_Raw_Data!A:L, 9) * VLOOKUP(AA198, NPC_Scaling_Values!A:N, 8)* VLOOKUP(AB198, NPC_Scaling_Values!A:N, 8) * 1.07 ,0)</f>
        <v>389</v>
      </c>
      <c r="I198" s="5">
        <v>0.0</v>
      </c>
      <c r="J198" s="5">
        <v>-30.0</v>
      </c>
      <c r="K198" s="5">
        <v>25.0</v>
      </c>
      <c r="L198" s="5">
        <f>ROUND( VLOOKUP(Z198, NPC_Raw_Data!A:O, 13),0)</f>
        <v>999</v>
      </c>
      <c r="M198" s="5">
        <f>ROUND( VLOOKUP(Z198, NPC_Raw_Data!A:O, 14),0)</f>
        <v>999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 * 1.07 ,0)</f>
        <v>214</v>
      </c>
      <c r="P198" s="2">
        <f>ROUND( VLOOKUP(Z198, NPC_Raw_Data!A:Q, 17) * VLOOKUP(AA198, NPC_Scaling_Values!A:N, 14) * VLOOKUP(AB198, NPC_Scaling_Values!A:N, 14)* 1.07 ,0)</f>
        <v>86</v>
      </c>
      <c r="Q198">
        <f> VLOOKUP(AA198, NPC_Scaling_Values!A:N, 9) * VLOOKUP(AB198, NPC_Scaling_Values!A:N, 9) * 1.07</f>
        <v>3.2742</v>
      </c>
      <c r="R198" s="1">
        <v>1.0</v>
      </c>
      <c r="S198" s="1">
        <v>2.0</v>
      </c>
      <c r="T198" s="7" t="b">
        <v>1</v>
      </c>
      <c r="U198" s="7" t="b">
        <v>0</v>
      </c>
      <c r="V198" s="7" t="b">
        <v>0</v>
      </c>
      <c r="Z198" s="1">
        <v>290020.0</v>
      </c>
      <c r="AA198" s="1">
        <v>7007.0</v>
      </c>
      <c r="AB198" s="1">
        <v>7407.0</v>
      </c>
      <c r="AC198" s="8">
        <v>0.0</v>
      </c>
    </row>
    <row r="199">
      <c r="A199" s="1" t="s">
        <v>217</v>
      </c>
      <c r="B199" s="1" t="s">
        <v>48</v>
      </c>
      <c r="C199" s="5">
        <f>ROUND( VLOOKUP(Z199, NPC_Raw_Data!A:D, 4)*VLOOKUP(AA199, NPC_Scaling_Values!A:C, 3)*VLOOKUP(AB199, NPC_Scaling_Values!A:C, 3) * 1.07 ,0)</f>
        <v>332</v>
      </c>
      <c r="D199" s="5">
        <f>ROUND( VLOOKUP(Z199, NPC_Raw_Data!A:E, 5) * VLOOKUP(AA199, NPC_Scaling_Values!A:D, 4) * VLOOKUP(AB199,NPC_Scaling_Values!A:D, 4) * 1.07 ,0)</f>
        <v>428</v>
      </c>
      <c r="E199" s="5">
        <f>ROUND( VLOOKUP(Z199, NPC_Raw_Data!A:L, 6) * VLOOKUP(AA199, NPC_Scaling_Values!A:N, 5)* VLOOKUP(AB199, NPC_Scaling_Values!A:N, 5) * 1.07 ,0)</f>
        <v>361</v>
      </c>
      <c r="F199" s="5">
        <f>ROUND( VLOOKUP(Z199, NPC_Raw_Data!A:L, 7) * VLOOKUP(AA199, NPC_Scaling_Values!A:N, 6) * VLOOKUP(AB199,NPC_Scaling_Values!A:N, 6) * 1.07 ,0)</f>
        <v>279</v>
      </c>
      <c r="G199" s="5">
        <f>ROUND( VLOOKUP(Z199, NPC_Raw_Data!A:L, 8) * VLOOKUP(AA199, NPC_Scaling_Values!A:N, 7) * VLOOKUP(AB199, NPC_Scaling_Values!A:N, 7) * 1.07 ,0)</f>
        <v>245</v>
      </c>
      <c r="H199" s="5">
        <f>ROUND( VLOOKUP(Z199, NPC_Raw_Data!A:L, 9) * VLOOKUP(AA199, NPC_Scaling_Values!A:N, 8)* VLOOKUP(AB199, NPC_Scaling_Values!A:N, 8) * 1.07 ,0)</f>
        <v>389</v>
      </c>
      <c r="I199" s="5">
        <v>0.0</v>
      </c>
      <c r="J199" s="5">
        <v>-30.0</v>
      </c>
      <c r="K199" s="5">
        <v>25.0</v>
      </c>
      <c r="L199" s="5">
        <f>ROUND( VLOOKUP(Z199, NPC_Raw_Data!A:O, 13),0)</f>
        <v>999</v>
      </c>
      <c r="M199" s="5">
        <f>ROUND( VLOOKUP(Z199, NPC_Raw_Data!A:O, 14),0)</f>
        <v>999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 * 1.07 ,0)</f>
        <v>214</v>
      </c>
      <c r="P199" s="2">
        <f>ROUND( VLOOKUP(Z199, NPC_Raw_Data!A:Q, 17) * VLOOKUP(AA199, NPC_Scaling_Values!A:N, 14) * VLOOKUP(AB199, NPC_Scaling_Values!A:N, 14)* 1.07 ,0)</f>
        <v>86</v>
      </c>
      <c r="Q199">
        <f> VLOOKUP(AA199, NPC_Scaling_Values!A:N, 9) * VLOOKUP(AB199, NPC_Scaling_Values!A:N, 9) * 1.07</f>
        <v>3.2742</v>
      </c>
      <c r="R199" s="1">
        <v>1.0</v>
      </c>
      <c r="S199" s="1">
        <v>2.0</v>
      </c>
      <c r="T199" s="7" t="b">
        <v>1</v>
      </c>
      <c r="U199" s="7" t="b">
        <v>0</v>
      </c>
      <c r="V199" s="7" t="b">
        <v>0</v>
      </c>
      <c r="Z199" s="1">
        <v>290021.0</v>
      </c>
      <c r="AA199" s="1">
        <v>7007.0</v>
      </c>
      <c r="AB199" s="1">
        <v>7407.0</v>
      </c>
      <c r="AC199" s="8">
        <v>0.0</v>
      </c>
    </row>
    <row r="200">
      <c r="A200" s="9" t="s">
        <v>218</v>
      </c>
      <c r="B200" s="1" t="s">
        <v>48</v>
      </c>
      <c r="C200" s="5">
        <f>ROUND( VLOOKUP(Z200, NPC_Raw_Data!A:D, 4)*VLOOKUP(AA200, NPC_Scaling_Values!A:C, 3)*VLOOKUP(AB200, NPC_Scaling_Values!A:C, 3) * 1.07 ,0)</f>
        <v>362</v>
      </c>
      <c r="D200" s="5">
        <f>ROUND( VLOOKUP(Z200, NPC_Raw_Data!A:E, 5) * VLOOKUP(AA200, NPC_Scaling_Values!A:D, 4) * VLOOKUP(AB200,NPC_Scaling_Values!A:D, 4) * 1.07 ,0)</f>
        <v>428</v>
      </c>
      <c r="E200" s="5">
        <f>ROUND( VLOOKUP(Z200, NPC_Raw_Data!A:L, 6) * VLOOKUP(AA200, NPC_Scaling_Values!A:N, 5)* VLOOKUP(AB200, NPC_Scaling_Values!A:N, 5) * 1.07 ,0)</f>
        <v>361</v>
      </c>
      <c r="F200" s="5">
        <f>ROUND( VLOOKUP(Z200, NPC_Raw_Data!A:L, 7) * VLOOKUP(AA200, NPC_Scaling_Values!A:N, 6) * VLOOKUP(AB200,NPC_Scaling_Values!A:N, 6) * 1.07 ,0)</f>
        <v>279</v>
      </c>
      <c r="G200" s="5">
        <f>ROUND( VLOOKUP(Z200, NPC_Raw_Data!A:L, 8) * VLOOKUP(AA200, NPC_Scaling_Values!A:N, 7) * VLOOKUP(AB200, NPC_Scaling_Values!A:N, 7) * 1.07 ,0)</f>
        <v>245</v>
      </c>
      <c r="H200" s="5">
        <f>ROUND( VLOOKUP(Z200, NPC_Raw_Data!A:L, 9) * VLOOKUP(AA200, NPC_Scaling_Values!A:N, 8)* VLOOKUP(AB200, NPC_Scaling_Values!A:N, 8) * 1.07 ,0)</f>
        <v>389</v>
      </c>
      <c r="I200" s="5">
        <v>0.0</v>
      </c>
      <c r="J200" s="5">
        <v>-30.0</v>
      </c>
      <c r="K200" s="5">
        <v>25.0</v>
      </c>
      <c r="L200" s="5">
        <f>ROUND( VLOOKUP(Z200, NPC_Raw_Data!A:O, 13),0)</f>
        <v>999</v>
      </c>
      <c r="M200" s="5">
        <f>ROUND( VLOOKUP(Z200, NPC_Raw_Data!A:O, 14),0)</f>
        <v>999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 * 1.07 ,0)</f>
        <v>214</v>
      </c>
      <c r="P200" s="2">
        <f>ROUND( VLOOKUP(Z200, NPC_Raw_Data!A:Q, 17) * VLOOKUP(AA200, NPC_Scaling_Values!A:N, 14) * VLOOKUP(AB200, NPC_Scaling_Values!A:N, 14)* 1.07 ,0)</f>
        <v>86</v>
      </c>
      <c r="Q200">
        <f> VLOOKUP(AA200, NPC_Scaling_Values!A:N, 9) * VLOOKUP(AB200, NPC_Scaling_Values!A:N, 9) * 1.07</f>
        <v>3.2742</v>
      </c>
      <c r="R200" s="1">
        <v>1.0</v>
      </c>
      <c r="S200" s="1">
        <v>2.0</v>
      </c>
      <c r="T200" s="7" t="b">
        <v>1</v>
      </c>
      <c r="U200" s="7" t="b">
        <v>0</v>
      </c>
      <c r="V200" s="7" t="b">
        <v>0</v>
      </c>
      <c r="Z200" s="1">
        <v>290022.0</v>
      </c>
      <c r="AA200" s="1">
        <v>7007.0</v>
      </c>
      <c r="AB200" s="1">
        <v>7407.0</v>
      </c>
      <c r="AC200" s="8">
        <v>0.0</v>
      </c>
    </row>
    <row r="201">
      <c r="A201" s="9" t="s">
        <v>216</v>
      </c>
      <c r="B201" s="1" t="s">
        <v>164</v>
      </c>
      <c r="C201" s="5">
        <f>ROUND( VLOOKUP(Z201, NPC_Raw_Data!A:D, 4)*VLOOKUP(AA201, NPC_Scaling_Values!A:C, 3)*VLOOKUP(AB201, NPC_Scaling_Values!A:C, 3) * 1.07 ,0)</f>
        <v>351</v>
      </c>
      <c r="D201" s="5">
        <f>ROUND( VLOOKUP(Z201, NPC_Raw_Data!A:E, 5) * VLOOKUP(AA201, NPC_Scaling_Values!A:D, 4) * VLOOKUP(AB201,NPC_Scaling_Values!A:D, 4) * 1.07 ,0)</f>
        <v>803</v>
      </c>
      <c r="E201" s="5">
        <f>ROUND( VLOOKUP(Z201, NPC_Raw_Data!A:L, 6) * VLOOKUP(AA201, NPC_Scaling_Values!A:N, 5)* VLOOKUP(AB201, NPC_Scaling_Values!A:N, 5) * 1.07 ,0)</f>
        <v>365</v>
      </c>
      <c r="F201" s="5">
        <f>ROUND( VLOOKUP(Z201, NPC_Raw_Data!A:L, 7) * VLOOKUP(AA201, NPC_Scaling_Values!A:N, 6) * VLOOKUP(AB201,NPC_Scaling_Values!A:N, 6) * 1.07 ,0)</f>
        <v>282</v>
      </c>
      <c r="G201" s="5">
        <f>ROUND( VLOOKUP(Z201, NPC_Raw_Data!A:L, 8) * VLOOKUP(AA201, NPC_Scaling_Values!A:N, 7) * VLOOKUP(AB201, NPC_Scaling_Values!A:N, 7) * 1.07 ,0)</f>
        <v>248</v>
      </c>
      <c r="H201" s="5">
        <f>ROUND( VLOOKUP(Z201, NPC_Raw_Data!A:L, 9) * VLOOKUP(AA201, NPC_Scaling_Values!A:N, 8)* VLOOKUP(AB201, NPC_Scaling_Values!A:N, 8) * 1.07 ,0)</f>
        <v>393</v>
      </c>
      <c r="I201" s="5">
        <v>0.0</v>
      </c>
      <c r="J201" s="5">
        <v>-30.0</v>
      </c>
      <c r="K201" s="5">
        <v>25.0</v>
      </c>
      <c r="L201" s="5">
        <f>ROUND( VLOOKUP(Z201, NPC_Raw_Data!A:O, 13),0)</f>
        <v>999</v>
      </c>
      <c r="M201" s="5">
        <f>ROUND( VLOOKUP(Z201, NPC_Raw_Data!A:O, 14),0)</f>
        <v>999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 * 1.07 ,0)</f>
        <v>214</v>
      </c>
      <c r="P201" s="2">
        <f>ROUND( VLOOKUP(Z201, NPC_Raw_Data!A:Q, 17) * VLOOKUP(AA201, NPC_Scaling_Values!A:N, 14) * VLOOKUP(AB201, NPC_Scaling_Values!A:N, 14)* 1.07 ,0)</f>
        <v>86</v>
      </c>
      <c r="Q201">
        <f> VLOOKUP(AA201, NPC_Scaling_Values!A:N, 9) * VLOOKUP(AB201, NPC_Scaling_Values!A:N, 9) * 1.07</f>
        <v>3.2742</v>
      </c>
      <c r="R201" s="1">
        <v>1.0</v>
      </c>
      <c r="S201" s="1">
        <v>-1.0</v>
      </c>
      <c r="T201" s="7" t="b">
        <v>1</v>
      </c>
      <c r="U201" s="7" t="b">
        <v>0</v>
      </c>
      <c r="V201" s="7" t="b">
        <v>0</v>
      </c>
      <c r="Z201" s="1">
        <v>290030.0</v>
      </c>
      <c r="AA201" s="1">
        <v>7008.0</v>
      </c>
      <c r="AB201" s="1">
        <v>7408.0</v>
      </c>
      <c r="AC201" s="8">
        <v>0.0</v>
      </c>
    </row>
    <row r="202">
      <c r="A202" s="1" t="s">
        <v>217</v>
      </c>
      <c r="B202" s="1" t="s">
        <v>164</v>
      </c>
      <c r="C202" s="5">
        <f>ROUND( VLOOKUP(Z202, NPC_Raw_Data!A:D, 4)*VLOOKUP(AA202, NPC_Scaling_Values!A:C, 3)*VLOOKUP(AB202, NPC_Scaling_Values!A:C, 3) * 1.07 ,0)</f>
        <v>259</v>
      </c>
      <c r="D202" s="5">
        <f>ROUND( VLOOKUP(Z202, NPC_Raw_Data!A:E, 5) * VLOOKUP(AA202, NPC_Scaling_Values!A:D, 4) * VLOOKUP(AB202,NPC_Scaling_Values!A:D, 4) * 1.07 ,0)</f>
        <v>803</v>
      </c>
      <c r="E202" s="5">
        <f>ROUND( VLOOKUP(Z202, NPC_Raw_Data!A:L, 6) * VLOOKUP(AA202, NPC_Scaling_Values!A:N, 5)* VLOOKUP(AB202, NPC_Scaling_Values!A:N, 5) * 1.07 ,0)</f>
        <v>365</v>
      </c>
      <c r="F202" s="5">
        <f>ROUND( VLOOKUP(Z202, NPC_Raw_Data!A:L, 7) * VLOOKUP(AA202, NPC_Scaling_Values!A:N, 6) * VLOOKUP(AB202,NPC_Scaling_Values!A:N, 6) * 1.07 ,0)</f>
        <v>282</v>
      </c>
      <c r="G202" s="5">
        <f>ROUND( VLOOKUP(Z202, NPC_Raw_Data!A:L, 8) * VLOOKUP(AA202, NPC_Scaling_Values!A:N, 7) * VLOOKUP(AB202, NPC_Scaling_Values!A:N, 7) * 1.07 ,0)</f>
        <v>248</v>
      </c>
      <c r="H202" s="5">
        <f>ROUND( VLOOKUP(Z202, NPC_Raw_Data!A:L, 9) * VLOOKUP(AA202, NPC_Scaling_Values!A:N, 8)* VLOOKUP(AB202, NPC_Scaling_Values!A:N, 8) * 1.07 ,0)</f>
        <v>393</v>
      </c>
      <c r="I202" s="5">
        <v>0.0</v>
      </c>
      <c r="J202" s="5">
        <v>-30.0</v>
      </c>
      <c r="K202" s="5">
        <v>25.0</v>
      </c>
      <c r="L202" s="5">
        <f>ROUND( VLOOKUP(Z202, NPC_Raw_Data!A:O, 13),0)</f>
        <v>999</v>
      </c>
      <c r="M202" s="5">
        <f>ROUND( VLOOKUP(Z202, NPC_Raw_Data!A:O, 14),0)</f>
        <v>999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 * 1.07 ,0)</f>
        <v>214</v>
      </c>
      <c r="P202" s="2">
        <f>ROUND( VLOOKUP(Z202, NPC_Raw_Data!A:Q, 17) * VLOOKUP(AA202, NPC_Scaling_Values!A:N, 14) * VLOOKUP(AB202, NPC_Scaling_Values!A:N, 14)* 1.07 ,0)</f>
        <v>86</v>
      </c>
      <c r="Q202">
        <f> VLOOKUP(AA202, NPC_Scaling_Values!A:N, 9) * VLOOKUP(AB202, NPC_Scaling_Values!A:N, 9) * 1.07</f>
        <v>3.2742</v>
      </c>
      <c r="R202" s="1">
        <v>1.0</v>
      </c>
      <c r="S202" s="1">
        <v>-1.0</v>
      </c>
      <c r="T202" s="7" t="b">
        <v>1</v>
      </c>
      <c r="U202" s="7" t="b">
        <v>0</v>
      </c>
      <c r="V202" s="7" t="b">
        <v>0</v>
      </c>
      <c r="Z202" s="1">
        <v>290031.0</v>
      </c>
      <c r="AA202" s="1">
        <v>7008.0</v>
      </c>
      <c r="AB202" s="1">
        <v>7408.0</v>
      </c>
      <c r="AC202" s="8">
        <v>0.0</v>
      </c>
    </row>
    <row r="203">
      <c r="A203" s="9" t="s">
        <v>218</v>
      </c>
      <c r="B203" s="1" t="s">
        <v>164</v>
      </c>
      <c r="C203" s="5">
        <f>ROUND( VLOOKUP(Z203, NPC_Raw_Data!A:D, 4)*VLOOKUP(AA203, NPC_Scaling_Values!A:C, 3)*VLOOKUP(AB203, NPC_Scaling_Values!A:C, 3) * 1.07 ,0)</f>
        <v>288</v>
      </c>
      <c r="D203" s="5">
        <f>ROUND( VLOOKUP(Z203, NPC_Raw_Data!A:E, 5) * VLOOKUP(AA203, NPC_Scaling_Values!A:D, 4) * VLOOKUP(AB203,NPC_Scaling_Values!A:D, 4) * 1.07 ,0)</f>
        <v>803</v>
      </c>
      <c r="E203" s="5">
        <f>ROUND( VLOOKUP(Z203, NPC_Raw_Data!A:L, 6) * VLOOKUP(AA203, NPC_Scaling_Values!A:N, 5)* VLOOKUP(AB203, NPC_Scaling_Values!A:N, 5) * 1.07 ,0)</f>
        <v>365</v>
      </c>
      <c r="F203" s="5">
        <f>ROUND( VLOOKUP(Z203, NPC_Raw_Data!A:L, 7) * VLOOKUP(AA203, NPC_Scaling_Values!A:N, 6) * VLOOKUP(AB203,NPC_Scaling_Values!A:N, 6) * 1.07 ,0)</f>
        <v>282</v>
      </c>
      <c r="G203" s="5">
        <f>ROUND( VLOOKUP(Z203, NPC_Raw_Data!A:L, 8) * VLOOKUP(AA203, NPC_Scaling_Values!A:N, 7) * VLOOKUP(AB203, NPC_Scaling_Values!A:N, 7) * 1.07 ,0)</f>
        <v>248</v>
      </c>
      <c r="H203" s="5">
        <f>ROUND( VLOOKUP(Z203, NPC_Raw_Data!A:L, 9) * VLOOKUP(AA203, NPC_Scaling_Values!A:N, 8)* VLOOKUP(AB203, NPC_Scaling_Values!A:N, 8) * 1.07 ,0)</f>
        <v>393</v>
      </c>
      <c r="I203" s="5">
        <v>0.0</v>
      </c>
      <c r="J203" s="5">
        <v>-30.0</v>
      </c>
      <c r="K203" s="5">
        <v>25.0</v>
      </c>
      <c r="L203" s="5">
        <f>ROUND( VLOOKUP(Z203, NPC_Raw_Data!A:O, 13),0)</f>
        <v>999</v>
      </c>
      <c r="M203" s="5">
        <f>ROUND( VLOOKUP(Z203, NPC_Raw_Data!A:O, 14),0)</f>
        <v>999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 * 1.07 ,0)</f>
        <v>214</v>
      </c>
      <c r="P203" s="2">
        <f>ROUND( VLOOKUP(Z203, NPC_Raw_Data!A:Q, 17) * VLOOKUP(AA203, NPC_Scaling_Values!A:N, 14) * VLOOKUP(AB203, NPC_Scaling_Values!A:N, 14)* 1.07 ,0)</f>
        <v>86</v>
      </c>
      <c r="Q203">
        <f> VLOOKUP(AA203, NPC_Scaling_Values!A:N, 9) * VLOOKUP(AB203, NPC_Scaling_Values!A:N, 9) * 1.07</f>
        <v>3.2742</v>
      </c>
      <c r="R203" s="1">
        <v>1.0</v>
      </c>
      <c r="S203" s="1">
        <v>-1.0</v>
      </c>
      <c r="T203" s="7" t="b">
        <v>1</v>
      </c>
      <c r="U203" s="7" t="b">
        <v>0</v>
      </c>
      <c r="V203" s="7" t="b">
        <v>0</v>
      </c>
      <c r="Z203" s="1">
        <v>290032.0</v>
      </c>
      <c r="AA203" s="1">
        <v>7008.0</v>
      </c>
      <c r="AB203" s="1">
        <v>7408.0</v>
      </c>
      <c r="AC203" s="8">
        <v>0.0</v>
      </c>
    </row>
    <row r="204">
      <c r="A204" s="1" t="s">
        <v>229</v>
      </c>
      <c r="B204" s="1" t="s">
        <v>51</v>
      </c>
      <c r="C204" s="5">
        <f>ROUND( VLOOKUP(Z204, NPC_Raw_Data!A:D, 4)*VLOOKUP(AA204, NPC_Scaling_Values!A:C, 3)*VLOOKUP(AB204, NPC_Scaling_Values!A:C, 3) * 1.07 ,0)</f>
        <v>630</v>
      </c>
      <c r="D204" s="5">
        <f>ROUND( VLOOKUP(Z204, NPC_Raw_Data!A:E, 5) * VLOOKUP(AA204, NPC_Scaling_Values!A:D, 4) * VLOOKUP(AB204,NPC_Scaling_Values!A:D, 4) * 1.07 ,0)</f>
        <v>2140</v>
      </c>
      <c r="E204" s="5">
        <f>ROUND( VLOOKUP(Z204, NPC_Raw_Data!A:L, 6) * VLOOKUP(AA204, NPC_Scaling_Values!A:N, 5)* VLOOKUP(AB204, NPC_Scaling_Values!A:N, 5) * 1.07 ,0)</f>
        <v>416</v>
      </c>
      <c r="F204" s="5">
        <f>ROUND( VLOOKUP(Z204, NPC_Raw_Data!A:L, 7) * VLOOKUP(AA204, NPC_Scaling_Values!A:N, 6) * VLOOKUP(AB204,NPC_Scaling_Values!A:N, 6) * 1.07 ,0)</f>
        <v>319</v>
      </c>
      <c r="G204" s="5">
        <f>ROUND( VLOOKUP(Z204, NPC_Raw_Data!A:L, 8) * VLOOKUP(AA204, NPC_Scaling_Values!A:N, 7) * VLOOKUP(AB204, NPC_Scaling_Values!A:N, 7) * 1.07 ,0)</f>
        <v>282</v>
      </c>
      <c r="H204" s="5">
        <f>ROUND( VLOOKUP(Z204, NPC_Raw_Data!A:L, 9) * VLOOKUP(AA204, NPC_Scaling_Values!A:N, 8)* VLOOKUP(AB204, NPC_Scaling_Values!A:N, 8) * 1.07 ,0)</f>
        <v>433</v>
      </c>
      <c r="I204" s="5">
        <v>0.0</v>
      </c>
      <c r="J204" s="5">
        <v>-30.0</v>
      </c>
      <c r="K204" s="5">
        <v>25.0</v>
      </c>
      <c r="L204" s="5">
        <f>ROUND( VLOOKUP(Z204, NPC_Raw_Data!A:O, 13),0)</f>
        <v>999</v>
      </c>
      <c r="M204" s="5">
        <f>ROUND( VLOOKUP(Z204, NPC_Raw_Data!A:O, 14),0)</f>
        <v>999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 * 1.07 ,0)</f>
        <v>347</v>
      </c>
      <c r="P204" s="2">
        <f>ROUND( VLOOKUP(Z204, NPC_Raw_Data!A:Q, 17) * VLOOKUP(AA204, NPC_Scaling_Values!A:N, 14) * VLOOKUP(AB204, NPC_Scaling_Values!A:N, 14)* 1.07 ,0)</f>
        <v>87</v>
      </c>
      <c r="Q204">
        <f> VLOOKUP(AA204, NPC_Scaling_Values!A:N, 9) * VLOOKUP(AB204, NPC_Scaling_Values!A:N, 9) * 1.07</f>
        <v>3.32128</v>
      </c>
      <c r="R204" s="1">
        <v>1.0</v>
      </c>
      <c r="S204" s="1">
        <v>-1.0</v>
      </c>
      <c r="T204" s="7" t="b">
        <v>1</v>
      </c>
      <c r="U204" s="7" t="b">
        <v>0</v>
      </c>
      <c r="V204" s="7" t="b">
        <v>0</v>
      </c>
      <c r="Z204" s="1">
        <v>291000.0</v>
      </c>
      <c r="AA204" s="1">
        <v>7006.0</v>
      </c>
      <c r="AB204" s="1">
        <v>7406.0</v>
      </c>
      <c r="AC204" s="8">
        <v>0.0</v>
      </c>
    </row>
    <row r="205">
      <c r="A205" s="1" t="s">
        <v>244</v>
      </c>
      <c r="B205" s="1" t="s">
        <v>48</v>
      </c>
      <c r="C205" s="5">
        <f>ROUND( VLOOKUP(Z205, NPC_Raw_Data!A:D, 4)*VLOOKUP(AA205, NPC_Scaling_Values!A:C, 3)*VLOOKUP(AB205, NPC_Scaling_Values!A:C, 3) * 1.07 ,0)</f>
        <v>421</v>
      </c>
      <c r="D205" s="5">
        <f>ROUND( VLOOKUP(Z205, NPC_Raw_Data!A:E, 5) * VLOOKUP(AA205, NPC_Scaling_Values!A:D, 4) * VLOOKUP(AB205,NPC_Scaling_Values!A:D, 4) * 1.07 ,0)</f>
        <v>3424</v>
      </c>
      <c r="E205" s="5">
        <f>ROUND( VLOOKUP(Z205, NPC_Raw_Data!A:L, 6) * VLOOKUP(AA205, NPC_Scaling_Values!A:N, 5)* VLOOKUP(AB205, NPC_Scaling_Values!A:N, 5) * 1.07 ,0)</f>
        <v>412</v>
      </c>
      <c r="F205" s="5">
        <f>ROUND( VLOOKUP(Z205, NPC_Raw_Data!A:L, 7) * VLOOKUP(AA205, NPC_Scaling_Values!A:N, 6) * VLOOKUP(AB205,NPC_Scaling_Values!A:N, 6) * 1.07 ,0)</f>
        <v>316</v>
      </c>
      <c r="G205" s="5">
        <f>ROUND( VLOOKUP(Z205, NPC_Raw_Data!A:L, 8) * VLOOKUP(AA205, NPC_Scaling_Values!A:N, 7) * VLOOKUP(AB205, NPC_Scaling_Values!A:N, 7) * 1.07 ,0)</f>
        <v>279</v>
      </c>
      <c r="H205" s="5">
        <f>ROUND( VLOOKUP(Z205, NPC_Raw_Data!A:L, 9) * VLOOKUP(AA205, NPC_Scaling_Values!A:N, 8)* VLOOKUP(AB205, NPC_Scaling_Values!A:N, 8) * 1.07 ,0)</f>
        <v>429</v>
      </c>
      <c r="I205" s="5">
        <v>0.0</v>
      </c>
      <c r="J205" s="5">
        <v>-30.0</v>
      </c>
      <c r="K205" s="5">
        <v>25.0</v>
      </c>
      <c r="L205" s="5">
        <f>ROUND( VLOOKUP(Z205, NPC_Raw_Data!A:O, 13),0)</f>
        <v>999</v>
      </c>
      <c r="M205" s="5">
        <f>ROUND( VLOOKUP(Z205, NPC_Raw_Data!A:O, 14),0)</f>
        <v>999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 * 1.07 ,0)</f>
        <v>214</v>
      </c>
      <c r="P205" s="2">
        <f>ROUND( VLOOKUP(Z205, NPC_Raw_Data!A:Q, 17) * VLOOKUP(AA205, NPC_Scaling_Values!A:N, 14) * VLOOKUP(AB205, NPC_Scaling_Values!A:N, 14)* 1.07 ,0)</f>
        <v>86</v>
      </c>
      <c r="Q205">
        <f> VLOOKUP(AA205, NPC_Scaling_Values!A:N, 9) * VLOOKUP(AB205, NPC_Scaling_Values!A:N, 9) * 1.07</f>
        <v>3.2742</v>
      </c>
      <c r="R205" s="1">
        <v>1.0</v>
      </c>
      <c r="S205" s="1">
        <v>-1.0</v>
      </c>
      <c r="T205" s="7" t="b">
        <v>1</v>
      </c>
      <c r="U205" s="7" t="b">
        <v>0</v>
      </c>
      <c r="V205" s="7" t="b">
        <v>0</v>
      </c>
      <c r="Z205" s="1">
        <v>291001.0</v>
      </c>
      <c r="AA205" s="1">
        <v>7007.0</v>
      </c>
      <c r="AB205" s="1">
        <v>7407.0</v>
      </c>
      <c r="AC205" s="8">
        <v>0.0</v>
      </c>
    </row>
    <row r="206">
      <c r="A206" s="1" t="s">
        <v>245</v>
      </c>
      <c r="B206" s="1" t="s">
        <v>48</v>
      </c>
      <c r="C206" s="5">
        <f>ROUND( VLOOKUP(Z206, NPC_Raw_Data!A:D, 4)*VLOOKUP(AA206, NPC_Scaling_Values!A:C, 3)*VLOOKUP(AB206, NPC_Scaling_Values!A:C, 3) * 1.07 ,0)</f>
        <v>620</v>
      </c>
      <c r="D206" s="5">
        <f>ROUND( VLOOKUP(Z206, NPC_Raw_Data!A:E, 5) * VLOOKUP(AA206, NPC_Scaling_Values!A:D, 4) * VLOOKUP(AB206,NPC_Scaling_Values!A:D, 4) * 1.07 ,0)</f>
        <v>3424</v>
      </c>
      <c r="E206" s="5">
        <f>ROUND( VLOOKUP(Z206, NPC_Raw_Data!A:L, 6) * VLOOKUP(AA206, NPC_Scaling_Values!A:N, 5)* VLOOKUP(AB206, NPC_Scaling_Values!A:N, 5) * 1.07 ,0)</f>
        <v>412</v>
      </c>
      <c r="F206" s="5">
        <f>ROUND( VLOOKUP(Z206, NPC_Raw_Data!A:L, 7) * VLOOKUP(AA206, NPC_Scaling_Values!A:N, 6) * VLOOKUP(AB206,NPC_Scaling_Values!A:N, 6) * 1.07 ,0)</f>
        <v>316</v>
      </c>
      <c r="G206" s="5">
        <f>ROUND( VLOOKUP(Z206, NPC_Raw_Data!A:L, 8) * VLOOKUP(AA206, NPC_Scaling_Values!A:N, 7) * VLOOKUP(AB206, NPC_Scaling_Values!A:N, 7) * 1.07 ,0)</f>
        <v>279</v>
      </c>
      <c r="H206" s="5">
        <f>ROUND( VLOOKUP(Z206, NPC_Raw_Data!A:L, 9) * VLOOKUP(AA206, NPC_Scaling_Values!A:N, 8)* VLOOKUP(AB206, NPC_Scaling_Values!A:N, 8) * 1.07 ,0)</f>
        <v>429</v>
      </c>
      <c r="I206" s="5">
        <v>0.0</v>
      </c>
      <c r="J206" s="5">
        <v>-30.0</v>
      </c>
      <c r="K206" s="5">
        <v>25.0</v>
      </c>
      <c r="L206" s="5">
        <f>ROUND( VLOOKUP(Z206, NPC_Raw_Data!A:O, 13),0)</f>
        <v>999</v>
      </c>
      <c r="M206" s="5">
        <f>ROUND( VLOOKUP(Z206, NPC_Raw_Data!A:O, 14),0)</f>
        <v>999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 * 1.07 ,0)</f>
        <v>343</v>
      </c>
      <c r="P206" s="2">
        <f>ROUND( VLOOKUP(Z206, NPC_Raw_Data!A:Q, 17) * VLOOKUP(AA206, NPC_Scaling_Values!A:N, 14) * VLOOKUP(AB206, NPC_Scaling_Values!A:N, 14)* 1.07 ,0)</f>
        <v>86</v>
      </c>
      <c r="Q206">
        <f> VLOOKUP(AA206, NPC_Scaling_Values!A:N, 9) * VLOOKUP(AB206, NPC_Scaling_Values!A:N, 9) * 1.07</f>
        <v>3.2742</v>
      </c>
      <c r="R206" s="1">
        <v>1.0</v>
      </c>
      <c r="S206" s="1">
        <v>-1.0</v>
      </c>
      <c r="T206" s="7" t="b">
        <v>1</v>
      </c>
      <c r="U206" s="7" t="b">
        <v>0</v>
      </c>
      <c r="V206" s="7" t="b">
        <v>0</v>
      </c>
      <c r="Z206" s="1">
        <v>291002.0</v>
      </c>
      <c r="AA206" s="1">
        <v>7007.0</v>
      </c>
      <c r="AB206" s="1">
        <v>7407.0</v>
      </c>
      <c r="AC206" s="8">
        <v>0.0</v>
      </c>
    </row>
    <row r="207">
      <c r="A207" s="1" t="s">
        <v>244</v>
      </c>
      <c r="B207" s="1" t="s">
        <v>164</v>
      </c>
      <c r="C207" s="5">
        <f>ROUND( VLOOKUP(Z207, NPC_Raw_Data!A:D, 4)*VLOOKUP(AA207, NPC_Scaling_Values!A:C, 3)*VLOOKUP(AB207, NPC_Scaling_Values!A:C, 3) * 1.07 ,0)</f>
        <v>460</v>
      </c>
      <c r="D207" s="5">
        <f>ROUND( VLOOKUP(Z207, NPC_Raw_Data!A:E, 5) * VLOOKUP(AA207, NPC_Scaling_Values!A:D, 4) * VLOOKUP(AB207,NPC_Scaling_Values!A:D, 4) * 1.07 ,0)</f>
        <v>2140</v>
      </c>
      <c r="E207" s="5">
        <f>ROUND( VLOOKUP(Z207, NPC_Raw_Data!A:L, 6) * VLOOKUP(AA207, NPC_Scaling_Values!A:N, 5)* VLOOKUP(AB207, NPC_Scaling_Values!A:N, 5) * 1.07 ,0)</f>
        <v>444</v>
      </c>
      <c r="F207" s="5">
        <f>ROUND( VLOOKUP(Z207, NPC_Raw_Data!A:L, 7) * VLOOKUP(AA207, NPC_Scaling_Values!A:N, 6) * VLOOKUP(AB207,NPC_Scaling_Values!A:N, 6) * 1.07 ,0)</f>
        <v>340</v>
      </c>
      <c r="G207" s="5">
        <f>ROUND( VLOOKUP(Z207, NPC_Raw_Data!A:L, 8) * VLOOKUP(AA207, NPC_Scaling_Values!A:N, 7) * VLOOKUP(AB207, NPC_Scaling_Values!A:N, 7) * 1.07 ,0)</f>
        <v>301</v>
      </c>
      <c r="H207" s="5">
        <f>ROUND( VLOOKUP(Z207, NPC_Raw_Data!A:L, 9) * VLOOKUP(AA207, NPC_Scaling_Values!A:N, 8)* VLOOKUP(AB207, NPC_Scaling_Values!A:N, 8) * 1.07 ,0)</f>
        <v>462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 * 1.07 ,0)</f>
        <v>233</v>
      </c>
      <c r="P207" s="2">
        <f>ROUND( VLOOKUP(Z207, NPC_Raw_Data!A:Q, 17) * VLOOKUP(AA207, NPC_Scaling_Values!A:N, 14) * VLOOKUP(AB207, NPC_Scaling_Values!A:N, 14)* 1.07 ,0)</f>
        <v>93</v>
      </c>
      <c r="Q207">
        <f> VLOOKUP(AA207, NPC_Scaling_Values!A:N, 9) * VLOOKUP(AB207, NPC_Scaling_Values!A:N, 9) * 1.07</f>
        <v>3.43684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291010.0</v>
      </c>
      <c r="AA207" s="1">
        <v>7012.0</v>
      </c>
      <c r="AB207" s="1">
        <v>7412.0</v>
      </c>
      <c r="AC207" s="8">
        <v>0.0</v>
      </c>
    </row>
    <row r="208">
      <c r="A208" s="1" t="s">
        <v>245</v>
      </c>
      <c r="B208" s="1" t="s">
        <v>164</v>
      </c>
      <c r="C208" s="5">
        <f>ROUND( VLOOKUP(Z208, NPC_Raw_Data!A:D, 4)*VLOOKUP(AA208, NPC_Scaling_Values!A:C, 3)*VLOOKUP(AB208, NPC_Scaling_Values!A:C, 3) * 1.07 ,0)</f>
        <v>678</v>
      </c>
      <c r="D208" s="5">
        <f>ROUND( VLOOKUP(Z208, NPC_Raw_Data!A:E, 5) * VLOOKUP(AA208, NPC_Scaling_Values!A:D, 4) * VLOOKUP(AB208,NPC_Scaling_Values!A:D, 4) * 1.07 ,0)</f>
        <v>2140</v>
      </c>
      <c r="E208" s="5">
        <f>ROUND( VLOOKUP(Z208, NPC_Raw_Data!A:L, 6) * VLOOKUP(AA208, NPC_Scaling_Values!A:N, 5)* VLOOKUP(AB208, NPC_Scaling_Values!A:N, 5) * 1.07 ,0)</f>
        <v>444</v>
      </c>
      <c r="F208" s="5">
        <f>ROUND( VLOOKUP(Z208, NPC_Raw_Data!A:L, 7) * VLOOKUP(AA208, NPC_Scaling_Values!A:N, 6) * VLOOKUP(AB208,NPC_Scaling_Values!A:N, 6) * 1.07 ,0)</f>
        <v>340</v>
      </c>
      <c r="G208" s="5">
        <f>ROUND( VLOOKUP(Z208, NPC_Raw_Data!A:L, 8) * VLOOKUP(AA208, NPC_Scaling_Values!A:N, 7) * VLOOKUP(AB208, NPC_Scaling_Values!A:N, 7) * 1.07 ,0)</f>
        <v>301</v>
      </c>
      <c r="H208" s="5">
        <f>ROUND( VLOOKUP(Z208, NPC_Raw_Data!A:L, 9) * VLOOKUP(AA208, NPC_Scaling_Values!A:N, 8)* VLOOKUP(AB208, NPC_Scaling_Values!A:N, 8) * 1.07 ,0)</f>
        <v>462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 * 1.07 ,0)</f>
        <v>372</v>
      </c>
      <c r="P208" s="2">
        <f>ROUND( VLOOKUP(Z208, NPC_Raw_Data!A:Q, 17) * VLOOKUP(AA208, NPC_Scaling_Values!A:N, 14) * VLOOKUP(AB208, NPC_Scaling_Values!A:N, 14)* 1.07 ,0)</f>
        <v>93</v>
      </c>
      <c r="Q208">
        <f> VLOOKUP(AA208, NPC_Scaling_Values!A:N, 9) * VLOOKUP(AB208, NPC_Scaling_Values!A:N, 9) * 1.07</f>
        <v>3.43684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291011.0</v>
      </c>
      <c r="AA208" s="1">
        <v>7012.0</v>
      </c>
      <c r="AB208" s="1">
        <v>7412.0</v>
      </c>
      <c r="AC208" s="8">
        <v>0.0</v>
      </c>
    </row>
    <row r="209">
      <c r="A209" s="1" t="s">
        <v>262</v>
      </c>
      <c r="B209" s="1" t="s">
        <v>164</v>
      </c>
      <c r="C209" s="5">
        <f>ROUND( VLOOKUP(Z209, NPC_Raw_Data!A:D, 4)*VLOOKUP(AA209, NPC_Scaling_Values!A:C, 3)*VLOOKUP(AB209, NPC_Scaling_Values!A:C, 3) * 1.07 ,0)</f>
        <v>518</v>
      </c>
      <c r="D209" s="5">
        <f>ROUND( VLOOKUP(Z209, NPC_Raw_Data!A:E, 5) * VLOOKUP(AA209, NPC_Scaling_Values!A:D, 4) * VLOOKUP(AB209,NPC_Scaling_Values!A:D, 4) * 1.07 ,0)</f>
        <v>3210</v>
      </c>
      <c r="E209" s="5">
        <f>ROUND( VLOOKUP(Z209, NPC_Raw_Data!A:L, 6) * VLOOKUP(AA209, NPC_Scaling_Values!A:N, 5)* VLOOKUP(AB209, NPC_Scaling_Values!A:N, 5) * 1.07 ,0)</f>
        <v>416</v>
      </c>
      <c r="F209" s="5">
        <f>ROUND( VLOOKUP(Z209, NPC_Raw_Data!A:L, 7) * VLOOKUP(AA209, NPC_Scaling_Values!A:N, 6) * VLOOKUP(AB209,NPC_Scaling_Values!A:N, 6) * 1.07 ,0)</f>
        <v>319</v>
      </c>
      <c r="G209" s="5">
        <f>ROUND( VLOOKUP(Z209, NPC_Raw_Data!A:L, 8) * VLOOKUP(AA209, NPC_Scaling_Values!A:N, 7) * VLOOKUP(AB209, NPC_Scaling_Values!A:N, 7) * 1.07 ,0)</f>
        <v>282</v>
      </c>
      <c r="H209" s="5">
        <f>ROUND( VLOOKUP(Z209, NPC_Raw_Data!A:L, 9) * VLOOKUP(AA209, NPC_Scaling_Values!A:N, 8)* VLOOKUP(AB209, NPC_Scaling_Values!A:N, 8) * 1.07 ,0)</f>
        <v>433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 * 1.07 ,0)</f>
        <v>343</v>
      </c>
      <c r="P209" s="2">
        <f>ROUND( VLOOKUP(Z209, NPC_Raw_Data!A:Q, 17) * VLOOKUP(AA209, NPC_Scaling_Values!A:N, 14) * VLOOKUP(AB209, NPC_Scaling_Values!A:N, 14)* 1.07 ,0)</f>
        <v>86</v>
      </c>
      <c r="Q209">
        <f> VLOOKUP(AA209, NPC_Scaling_Values!A:N, 9) * VLOOKUP(AB209, NPC_Scaling_Values!A:N, 9) * 1.07</f>
        <v>3.2742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291012.0</v>
      </c>
      <c r="AA209" s="1">
        <v>7008.0</v>
      </c>
      <c r="AB209" s="1">
        <v>7408.0</v>
      </c>
      <c r="AC209" s="8">
        <v>0.0</v>
      </c>
    </row>
    <row r="210">
      <c r="A210" s="1" t="s">
        <v>287</v>
      </c>
      <c r="B210" s="1" t="s">
        <v>164</v>
      </c>
      <c r="C210" s="5">
        <f>ROUND( VLOOKUP(Z210, NPC_Raw_Data!A:D, 4)*VLOOKUP(AA210, NPC_Scaling_Values!A:C, 3)*VLOOKUP(AB210, NPC_Scaling_Values!A:C, 3) * 1.07 ,0)</f>
        <v>460</v>
      </c>
      <c r="D210" s="5">
        <f>ROUND( VLOOKUP(Z210, NPC_Raw_Data!A:E, 5) * VLOOKUP(AA210, NPC_Scaling_Values!A:D, 4) * VLOOKUP(AB210,NPC_Scaling_Values!A:D, 4) * 1.07 ,0)</f>
        <v>2782</v>
      </c>
      <c r="E210" s="5">
        <f>ROUND( VLOOKUP(Z210, NPC_Raw_Data!A:L, 6) * VLOOKUP(AA210, NPC_Scaling_Values!A:N, 5)* VLOOKUP(AB210, NPC_Scaling_Values!A:N, 5) * 1.07 ,0)</f>
        <v>444</v>
      </c>
      <c r="F210" s="5">
        <f>ROUND( VLOOKUP(Z210, NPC_Raw_Data!A:L, 7) * VLOOKUP(AA210, NPC_Scaling_Values!A:N, 6) * VLOOKUP(AB210,NPC_Scaling_Values!A:N, 6) * 1.07 ,0)</f>
        <v>340</v>
      </c>
      <c r="G210" s="5">
        <f>ROUND( VLOOKUP(Z210, NPC_Raw_Data!A:L, 8) * VLOOKUP(AA210, NPC_Scaling_Values!A:N, 7) * VLOOKUP(AB210, NPC_Scaling_Values!A:N, 7) * 1.07 ,0)</f>
        <v>301</v>
      </c>
      <c r="H210" s="5">
        <f>ROUND( VLOOKUP(Z210, NPC_Raw_Data!A:L, 9) * VLOOKUP(AA210, NPC_Scaling_Values!A:N, 8)* VLOOKUP(AB210, NPC_Scaling_Values!A:N, 8) * 1.07 ,0)</f>
        <v>462</v>
      </c>
      <c r="I210" s="5">
        <v>0.0</v>
      </c>
      <c r="J210" s="5">
        <v>-30.0</v>
      </c>
      <c r="K210" s="5">
        <v>25.0</v>
      </c>
      <c r="L210" s="5">
        <f>ROUND( VLOOKUP(Z210, NPC_Raw_Data!A:O, 13),0)</f>
        <v>999</v>
      </c>
      <c r="M210" s="5">
        <f>ROUND( VLOOKUP(Z210, NPC_Raw_Data!A:O, 14),0)</f>
        <v>999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 * 1.07 ,0)</f>
        <v>233</v>
      </c>
      <c r="P210" s="2">
        <f>ROUND( VLOOKUP(Z210, NPC_Raw_Data!A:Q, 17) * VLOOKUP(AA210, NPC_Scaling_Values!A:N, 14) * VLOOKUP(AB210, NPC_Scaling_Values!A:N, 14)* 1.07 ,0)</f>
        <v>93</v>
      </c>
      <c r="Q210">
        <f> VLOOKUP(AA210, NPC_Scaling_Values!A:N, 9) * VLOOKUP(AB210, NPC_Scaling_Values!A:N, 9) * 1.07</f>
        <v>3.43684</v>
      </c>
      <c r="R210" s="1">
        <v>1.0</v>
      </c>
      <c r="S210" s="1">
        <v>-1.0</v>
      </c>
      <c r="T210" s="7" t="b">
        <v>1</v>
      </c>
      <c r="U210" s="7" t="b">
        <v>0</v>
      </c>
      <c r="V210" s="7" t="b">
        <v>0</v>
      </c>
      <c r="Z210" s="1">
        <v>291013.0</v>
      </c>
      <c r="AA210" s="1">
        <v>7012.0</v>
      </c>
      <c r="AB210" s="1">
        <v>7412.0</v>
      </c>
      <c r="AC210" s="8">
        <v>0.0</v>
      </c>
    </row>
    <row r="211">
      <c r="A211" s="1" t="s">
        <v>288</v>
      </c>
      <c r="B211" s="1" t="s">
        <v>164</v>
      </c>
      <c r="C211" s="5">
        <f>ROUND( VLOOKUP(Z211, NPC_Raw_Data!A:D, 4)*VLOOKUP(AA211, NPC_Scaling_Values!A:C, 3)*VLOOKUP(AB211, NPC_Scaling_Values!A:C, 3) * 1.07 ,0)</f>
        <v>678</v>
      </c>
      <c r="D211" s="5">
        <f>ROUND( VLOOKUP(Z211, NPC_Raw_Data!A:E, 5) * VLOOKUP(AA211, NPC_Scaling_Values!A:D, 4) * VLOOKUP(AB211,NPC_Scaling_Values!A:D, 4) * 1.07 ,0)</f>
        <v>2782</v>
      </c>
      <c r="E211" s="5">
        <f>ROUND( VLOOKUP(Z211, NPC_Raw_Data!A:L, 6) * VLOOKUP(AA211, NPC_Scaling_Values!A:N, 5)* VLOOKUP(AB211, NPC_Scaling_Values!A:N, 5) * 1.07 ,0)</f>
        <v>444</v>
      </c>
      <c r="F211" s="5">
        <f>ROUND( VLOOKUP(Z211, NPC_Raw_Data!A:L, 7) * VLOOKUP(AA211, NPC_Scaling_Values!A:N, 6) * VLOOKUP(AB211,NPC_Scaling_Values!A:N, 6) * 1.07 ,0)</f>
        <v>340</v>
      </c>
      <c r="G211" s="5">
        <f>ROUND( VLOOKUP(Z211, NPC_Raw_Data!A:L, 8) * VLOOKUP(AA211, NPC_Scaling_Values!A:N, 7) * VLOOKUP(AB211, NPC_Scaling_Values!A:N, 7) * 1.07 ,0)</f>
        <v>301</v>
      </c>
      <c r="H211" s="5">
        <f>ROUND( VLOOKUP(Z211, NPC_Raw_Data!A:L, 9) * VLOOKUP(AA211, NPC_Scaling_Values!A:N, 8)* VLOOKUP(AB211, NPC_Scaling_Values!A:N, 8) * 1.07 ,0)</f>
        <v>462</v>
      </c>
      <c r="I211" s="5">
        <v>0.0</v>
      </c>
      <c r="J211" s="5">
        <v>-30.0</v>
      </c>
      <c r="K211" s="5">
        <v>25.0</v>
      </c>
      <c r="L211" s="5">
        <f>ROUND( VLOOKUP(Z211, NPC_Raw_Data!A:O, 13),0)</f>
        <v>999</v>
      </c>
      <c r="M211" s="5">
        <f>ROUND( VLOOKUP(Z211, NPC_Raw_Data!A:O, 14),0)</f>
        <v>999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 * 1.07 ,0)</f>
        <v>372</v>
      </c>
      <c r="P211" s="2">
        <f>ROUND( VLOOKUP(Z211, NPC_Raw_Data!A:Q, 17) * VLOOKUP(AA211, NPC_Scaling_Values!A:N, 14) * VLOOKUP(AB211, NPC_Scaling_Values!A:N, 14)* 1.07 ,0)</f>
        <v>93</v>
      </c>
      <c r="Q211">
        <f> VLOOKUP(AA211, NPC_Scaling_Values!A:N, 9) * VLOOKUP(AB211, NPC_Scaling_Values!A:N, 9) * 1.07</f>
        <v>3.43684</v>
      </c>
      <c r="R211" s="1">
        <v>1.0</v>
      </c>
      <c r="S211" s="1">
        <v>-1.0</v>
      </c>
      <c r="T211" s="7" t="b">
        <v>1</v>
      </c>
      <c r="U211" s="7" t="b">
        <v>0</v>
      </c>
      <c r="V211" s="7" t="b">
        <v>0</v>
      </c>
      <c r="Z211" s="1">
        <v>291014.0</v>
      </c>
      <c r="AA211" s="1">
        <v>7012.0</v>
      </c>
      <c r="AB211" s="1">
        <v>7412.0</v>
      </c>
      <c r="AC211" s="8">
        <v>0.0</v>
      </c>
    </row>
    <row r="212">
      <c r="A212" s="1" t="s">
        <v>289</v>
      </c>
      <c r="B212" s="1" t="s">
        <v>164</v>
      </c>
      <c r="C212" s="5">
        <f>ROUND( VLOOKUP(Z212, NPC_Raw_Data!A:D, 4)*VLOOKUP(AA212, NPC_Scaling_Values!A:C, 3)*VLOOKUP(AB212, NPC_Scaling_Values!A:C, 3) * 1.07 ,0)</f>
        <v>678</v>
      </c>
      <c r="D212" s="5">
        <f>ROUND( VLOOKUP(Z212, NPC_Raw_Data!A:E, 5) * VLOOKUP(AA212, NPC_Scaling_Values!A:D, 4) * VLOOKUP(AB212,NPC_Scaling_Values!A:D, 4) * 1.07 ,0)</f>
        <v>2140</v>
      </c>
      <c r="E212" s="5">
        <f>ROUND( VLOOKUP(Z212, NPC_Raw_Data!A:L, 6) * VLOOKUP(AA212, NPC_Scaling_Values!A:N, 5)* VLOOKUP(AB212, NPC_Scaling_Values!A:N, 5) * 1.07 ,0)</f>
        <v>444</v>
      </c>
      <c r="F212" s="5">
        <f>ROUND( VLOOKUP(Z212, NPC_Raw_Data!A:L, 7) * VLOOKUP(AA212, NPC_Scaling_Values!A:N, 6) * VLOOKUP(AB212,NPC_Scaling_Values!A:N, 6) * 1.07 ,0)</f>
        <v>340</v>
      </c>
      <c r="G212" s="5">
        <f>ROUND( VLOOKUP(Z212, NPC_Raw_Data!A:L, 8) * VLOOKUP(AA212, NPC_Scaling_Values!A:N, 7) * VLOOKUP(AB212, NPC_Scaling_Values!A:N, 7) * 1.07 ,0)</f>
        <v>301</v>
      </c>
      <c r="H212" s="5">
        <f>ROUND( VLOOKUP(Z212, NPC_Raw_Data!A:L, 9) * VLOOKUP(AA212, NPC_Scaling_Values!A:N, 8)* VLOOKUP(AB212, NPC_Scaling_Values!A:N, 8) * 1.07 ,0)</f>
        <v>462</v>
      </c>
      <c r="I212" s="5">
        <v>0.0</v>
      </c>
      <c r="J212" s="5">
        <v>-30.0</v>
      </c>
      <c r="K212" s="5">
        <v>25.0</v>
      </c>
      <c r="L212" s="5">
        <f>ROUND( VLOOKUP(Z212, NPC_Raw_Data!A:O, 13),0)</f>
        <v>999</v>
      </c>
      <c r="M212" s="5">
        <f>ROUND( VLOOKUP(Z212, NPC_Raw_Data!A:O, 14),0)</f>
        <v>999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 * 1.07 ,0)</f>
        <v>372</v>
      </c>
      <c r="P212" s="2">
        <f>ROUND( VLOOKUP(Z212, NPC_Raw_Data!A:Q, 17) * VLOOKUP(AA212, NPC_Scaling_Values!A:N, 14) * VLOOKUP(AB212, NPC_Scaling_Values!A:N, 14)* 1.07 ,0)</f>
        <v>93</v>
      </c>
      <c r="Q212">
        <f> VLOOKUP(AA212, NPC_Scaling_Values!A:N, 9) * VLOOKUP(AB212, NPC_Scaling_Values!A:N, 9) * 1.07</f>
        <v>3.43684</v>
      </c>
      <c r="R212" s="1">
        <v>1.0</v>
      </c>
      <c r="S212" s="1">
        <v>-1.0</v>
      </c>
      <c r="T212" s="7" t="b">
        <v>1</v>
      </c>
      <c r="U212" s="7" t="b">
        <v>0</v>
      </c>
      <c r="V212" s="7" t="b">
        <v>0</v>
      </c>
      <c r="Z212" s="1">
        <v>291015.0</v>
      </c>
      <c r="AA212" s="1">
        <v>7012.0</v>
      </c>
      <c r="AB212" s="1">
        <v>7412.0</v>
      </c>
      <c r="AC212" s="10">
        <v>7100.0</v>
      </c>
    </row>
    <row r="213">
      <c r="A213" s="9" t="s">
        <v>224</v>
      </c>
      <c r="B213" s="1" t="s">
        <v>48</v>
      </c>
      <c r="C213" s="5">
        <f>ROUND( VLOOKUP(Z213, NPC_Raw_Data!A:D, 4)*VLOOKUP(AA213, NPC_Scaling_Values!A:C, 3)*VLOOKUP(AB213, NPC_Scaling_Values!A:C, 3) * 1.07 ,0)</f>
        <v>2049</v>
      </c>
      <c r="D213" s="5">
        <f>ROUND( VLOOKUP(Z213, NPC_Raw_Data!A:E, 5) * VLOOKUP(AA213, NPC_Scaling_Values!A:D, 4) * VLOOKUP(AB213,NPC_Scaling_Values!A:D, 4) * 1.07 ,0)</f>
        <v>4280</v>
      </c>
      <c r="E213" s="5">
        <f>ROUND( VLOOKUP(Z213, NPC_Raw_Data!A:L, 6) * VLOOKUP(AA213, NPC_Scaling_Values!A:N, 5)* VLOOKUP(AB213, NPC_Scaling_Values!A:N, 5) * 1.07 ,0)</f>
        <v>367</v>
      </c>
      <c r="F213" s="5">
        <f>ROUND( VLOOKUP(Z213, NPC_Raw_Data!A:L, 7) * VLOOKUP(AA213, NPC_Scaling_Values!A:N, 6) * VLOOKUP(AB213,NPC_Scaling_Values!A:N, 6) * 1.07 ,0)</f>
        <v>282</v>
      </c>
      <c r="G213" s="5">
        <f>ROUND( VLOOKUP(Z213, NPC_Raw_Data!A:L, 8) * VLOOKUP(AA213, NPC_Scaling_Values!A:N, 7) * VLOOKUP(AB213, NPC_Scaling_Values!A:N, 7) * 1.07 ,0)</f>
        <v>248</v>
      </c>
      <c r="H213" s="5">
        <f>ROUND( VLOOKUP(Z213, NPC_Raw_Data!A:L, 9) * VLOOKUP(AA213, NPC_Scaling_Values!A:N, 8)* VLOOKUP(AB213, NPC_Scaling_Values!A:N, 8) * 1.07 ,0)</f>
        <v>395</v>
      </c>
      <c r="I213" s="5">
        <v>0.0</v>
      </c>
      <c r="J213" s="5">
        <v>-25.0</v>
      </c>
      <c r="K213" s="5">
        <v>25.0</v>
      </c>
      <c r="L213" s="5">
        <f>ROUND( VLOOKUP(Z213, NPC_Raw_Data!A:O, 13),0)</f>
        <v>999</v>
      </c>
      <c r="M213" s="5">
        <f>ROUND( VLOOKUP(Z213, NPC_Raw_Data!A:O, 14),0)</f>
        <v>999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 * 1.07 ,0)</f>
        <v>343</v>
      </c>
      <c r="P213" s="2">
        <f>ROUND( VLOOKUP(Z213, NPC_Raw_Data!A:Q, 17) * VLOOKUP(AA213, NPC_Scaling_Values!A:N, 14) * VLOOKUP(AB213, NPC_Scaling_Values!A:N, 14)* 1.07 ,0)</f>
        <v>86</v>
      </c>
      <c r="Q213">
        <f> VLOOKUP(AA213, NPC_Scaling_Values!A:N, 9) * VLOOKUP(AB213, NPC_Scaling_Values!A:N, 9) * 1.07</f>
        <v>3.2742</v>
      </c>
      <c r="R213" s="1">
        <v>1.0</v>
      </c>
      <c r="S213" s="1">
        <v>-1.0</v>
      </c>
      <c r="T213" s="7" t="b">
        <v>1</v>
      </c>
      <c r="U213" s="7" t="b">
        <v>0</v>
      </c>
      <c r="V213" s="7" t="b">
        <v>0</v>
      </c>
      <c r="Z213" s="1">
        <v>292000.0</v>
      </c>
      <c r="AA213" s="1">
        <v>7007.0</v>
      </c>
      <c r="AB213" s="1">
        <v>7407.0</v>
      </c>
      <c r="AC213" s="8">
        <v>0.0</v>
      </c>
    </row>
    <row r="214">
      <c r="A214" s="9" t="s">
        <v>191</v>
      </c>
      <c r="B214" s="1" t="s">
        <v>48</v>
      </c>
      <c r="C214" s="5">
        <f>ROUND( VLOOKUP(Z214, NPC_Raw_Data!A:D, 4)*VLOOKUP(AA214, NPC_Scaling_Values!A:C, 3)*VLOOKUP(AB214, NPC_Scaling_Values!A:C, 3) * 1.07 ,0)</f>
        <v>292</v>
      </c>
      <c r="D214" s="5">
        <f>ROUND( VLOOKUP(Z214, NPC_Raw_Data!A:E, 5) * VLOOKUP(AA214, NPC_Scaling_Values!A:D, 4) * VLOOKUP(AB214,NPC_Scaling_Values!A:D, 4) * 1.07 ,0)</f>
        <v>1712</v>
      </c>
      <c r="E214" s="5">
        <f>ROUND( VLOOKUP(Z214, NPC_Raw_Data!A:L, 6) * VLOOKUP(AA214, NPC_Scaling_Values!A:N, 5)* VLOOKUP(AB214, NPC_Scaling_Values!A:N, 5) * 1.07 ,0)</f>
        <v>327</v>
      </c>
      <c r="F214" s="5">
        <f>ROUND( VLOOKUP(Z214, NPC_Raw_Data!A:L, 7) * VLOOKUP(AA214, NPC_Scaling_Values!A:N, 6) * VLOOKUP(AB214,NPC_Scaling_Values!A:N, 6) * 1.07 ,0)</f>
        <v>251</v>
      </c>
      <c r="G214" s="5">
        <f>ROUND( VLOOKUP(Z214, NPC_Raw_Data!A:L, 8) * VLOOKUP(AA214, NPC_Scaling_Values!A:N, 7) * VLOOKUP(AB214, NPC_Scaling_Values!A:N, 7) * 1.07 ,0)</f>
        <v>223</v>
      </c>
      <c r="H214" s="5">
        <f>ROUND( VLOOKUP(Z214, NPC_Raw_Data!A:L, 9) * VLOOKUP(AA214, NPC_Scaling_Values!A:N, 8)* VLOOKUP(AB214, NPC_Scaling_Values!A:N, 8) * 1.07 ,0)</f>
        <v>344</v>
      </c>
      <c r="I214" s="5">
        <v>0.0</v>
      </c>
      <c r="J214" s="5">
        <v>-30.0</v>
      </c>
      <c r="K214" s="5">
        <v>25.0</v>
      </c>
      <c r="L214" s="5">
        <f>ROUND( VLOOKUP(Z214, NPC_Raw_Data!A:O, 13),0)</f>
        <v>999</v>
      </c>
      <c r="M214" s="5">
        <f>ROUND( VLOOKUP(Z214, NPC_Raw_Data!A:O, 14),0)</f>
        <v>999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 * 1.07 ,0)</f>
        <v>214</v>
      </c>
      <c r="P214" s="2">
        <f>ROUND( VLOOKUP(Z214, NPC_Raw_Data!A:Q, 17) * VLOOKUP(AA214, NPC_Scaling_Values!A:N, 14) * VLOOKUP(AB214, NPC_Scaling_Values!A:N, 14)* 1.07 ,0)</f>
        <v>86</v>
      </c>
      <c r="Q214">
        <f> VLOOKUP(AA214, NPC_Scaling_Values!A:N, 9) * VLOOKUP(AB214, NPC_Scaling_Values!A:N, 9) * 1.07</f>
        <v>3.2742</v>
      </c>
      <c r="R214" s="1">
        <v>1.0</v>
      </c>
      <c r="S214" s="1">
        <v>6.0</v>
      </c>
      <c r="T214" s="7" t="b">
        <v>1</v>
      </c>
      <c r="U214" s="7" t="b">
        <v>0</v>
      </c>
      <c r="V214" s="7" t="b">
        <v>0</v>
      </c>
      <c r="Z214" s="1">
        <v>293000.0</v>
      </c>
      <c r="AA214" s="1">
        <v>7007.0</v>
      </c>
      <c r="AB214" s="1">
        <v>7407.0</v>
      </c>
      <c r="AC214" s="8">
        <v>0.0</v>
      </c>
    </row>
    <row r="215">
      <c r="A215" s="9" t="s">
        <v>191</v>
      </c>
      <c r="B215" s="1" t="s">
        <v>41</v>
      </c>
      <c r="C215" s="5">
        <f>ROUND( VLOOKUP(Z215, NPC_Raw_Data!A:D, 4)*VLOOKUP(AA215, NPC_Scaling_Values!A:C, 3)*VLOOKUP(AB215, NPC_Scaling_Values!A:C, 3) * 1.07 ,0)</f>
        <v>332</v>
      </c>
      <c r="D215" s="5">
        <f>ROUND( VLOOKUP(Z215, NPC_Raw_Data!A:E, 5) * VLOOKUP(AA215, NPC_Scaling_Values!A:D, 4) * VLOOKUP(AB215,NPC_Scaling_Values!A:D, 4) * 1.07 ,0)</f>
        <v>1712</v>
      </c>
      <c r="E215" s="5">
        <f>ROUND( VLOOKUP(Z215, NPC_Raw_Data!A:L, 6) * VLOOKUP(AA215, NPC_Scaling_Values!A:N, 5)* VLOOKUP(AB215, NPC_Scaling_Values!A:N, 5) * 1.07 ,0)</f>
        <v>369</v>
      </c>
      <c r="F215" s="5">
        <f>ROUND( VLOOKUP(Z215, NPC_Raw_Data!A:L, 7) * VLOOKUP(AA215, NPC_Scaling_Values!A:N, 6) * VLOOKUP(AB215,NPC_Scaling_Values!A:N, 6) * 1.07 ,0)</f>
        <v>283</v>
      </c>
      <c r="G215" s="5">
        <f>ROUND( VLOOKUP(Z215, NPC_Raw_Data!A:L, 8) * VLOOKUP(AA215, NPC_Scaling_Values!A:N, 7) * VLOOKUP(AB215, NPC_Scaling_Values!A:N, 7) * 1.07 ,0)</f>
        <v>251</v>
      </c>
      <c r="H215" s="5">
        <f>ROUND( VLOOKUP(Z215, NPC_Raw_Data!A:L, 9) * VLOOKUP(AA215, NPC_Scaling_Values!A:N, 8)* VLOOKUP(AB215, NPC_Scaling_Values!A:N, 8) * 1.07 ,0)</f>
        <v>388</v>
      </c>
      <c r="I215" s="5">
        <v>0.0</v>
      </c>
      <c r="J215" s="5">
        <v>-30.0</v>
      </c>
      <c r="K215" s="5">
        <v>25.0</v>
      </c>
      <c r="L215" s="5">
        <f>ROUND( VLOOKUP(Z215, NPC_Raw_Data!A:O, 13),0)</f>
        <v>999</v>
      </c>
      <c r="M215" s="5">
        <f>ROUND( VLOOKUP(Z215, NPC_Raw_Data!A:O, 14),0)</f>
        <v>999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 * 1.07 ,0)</f>
        <v>248</v>
      </c>
      <c r="P215" s="2">
        <f>ROUND( VLOOKUP(Z215, NPC_Raw_Data!A:Q, 17) * VLOOKUP(AA215, NPC_Scaling_Values!A:N, 14) * VLOOKUP(AB215, NPC_Scaling_Values!A:N, 14)* 1.07 ,0)</f>
        <v>99</v>
      </c>
      <c r="Q215">
        <f> VLOOKUP(AA215, NPC_Scaling_Values!A:N, 9) * VLOOKUP(AB215, NPC_Scaling_Values!A:N, 9) * 1.07</f>
        <v>3.56952</v>
      </c>
      <c r="R215" s="1">
        <v>1.0</v>
      </c>
      <c r="S215" s="1">
        <v>-1.0</v>
      </c>
      <c r="T215" s="7" t="b">
        <v>1</v>
      </c>
      <c r="U215" s="7" t="b">
        <v>0</v>
      </c>
      <c r="V215" s="7" t="b">
        <v>0</v>
      </c>
      <c r="Z215" s="1">
        <v>293001.0</v>
      </c>
      <c r="AA215" s="1">
        <v>7014.0</v>
      </c>
      <c r="AB215" s="1">
        <v>7414.0</v>
      </c>
      <c r="AC215" s="8">
        <v>0.0</v>
      </c>
    </row>
    <row r="216">
      <c r="A216" s="9" t="s">
        <v>192</v>
      </c>
      <c r="B216" s="1" t="s">
        <v>41</v>
      </c>
      <c r="C216" s="5">
        <f>ROUND( VLOOKUP(Z216, NPC_Raw_Data!A:D, 4)*VLOOKUP(AA216, NPC_Scaling_Values!A:C, 3)*VLOOKUP(AB216, NPC_Scaling_Values!A:C, 3) * 1.07 ,0)</f>
        <v>332</v>
      </c>
      <c r="D216" s="5">
        <f>ROUND( VLOOKUP(Z216, NPC_Raw_Data!A:E, 5) * VLOOKUP(AA216, NPC_Scaling_Values!A:D, 4) * VLOOKUP(AB216,NPC_Scaling_Values!A:D, 4) * 1.07 ,0)</f>
        <v>1712</v>
      </c>
      <c r="E216" s="5">
        <f>ROUND( VLOOKUP(Z216, NPC_Raw_Data!A:L, 6) * VLOOKUP(AA216, NPC_Scaling_Values!A:N, 5)* VLOOKUP(AB216, NPC_Scaling_Values!A:N, 5) * 1.07 ,0)</f>
        <v>369</v>
      </c>
      <c r="F216" s="5">
        <f>ROUND( VLOOKUP(Z216, NPC_Raw_Data!A:L, 7) * VLOOKUP(AA216, NPC_Scaling_Values!A:N, 6) * VLOOKUP(AB216,NPC_Scaling_Values!A:N, 6) * 1.07 ,0)</f>
        <v>283</v>
      </c>
      <c r="G216" s="5">
        <f>ROUND( VLOOKUP(Z216, NPC_Raw_Data!A:L, 8) * VLOOKUP(AA216, NPC_Scaling_Values!A:N, 7) * VLOOKUP(AB216, NPC_Scaling_Values!A:N, 7) * 1.07 ,0)</f>
        <v>251</v>
      </c>
      <c r="H216" s="5">
        <f>ROUND( VLOOKUP(Z216, NPC_Raw_Data!A:L, 9) * VLOOKUP(AA216, NPC_Scaling_Values!A:N, 8)* VLOOKUP(AB216, NPC_Scaling_Values!A:N, 8) * 1.07 ,0)</f>
        <v>388</v>
      </c>
      <c r="I216" s="5">
        <v>0.0</v>
      </c>
      <c r="J216" s="5">
        <v>-30.0</v>
      </c>
      <c r="K216" s="5">
        <v>25.0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 * 1.07 ,0)</f>
        <v>248</v>
      </c>
      <c r="P216" s="2">
        <f>ROUND( VLOOKUP(Z216, NPC_Raw_Data!A:Q, 17) * VLOOKUP(AA216, NPC_Scaling_Values!A:N, 14) * VLOOKUP(AB216, NPC_Scaling_Values!A:N, 14)* 1.07 ,0)</f>
        <v>99</v>
      </c>
      <c r="Q216">
        <f> VLOOKUP(AA216, NPC_Scaling_Values!A:N, 9) * VLOOKUP(AB216, NPC_Scaling_Values!A:N, 9) * 1.07</f>
        <v>3.56952</v>
      </c>
      <c r="R216" s="1">
        <v>1.0</v>
      </c>
      <c r="S216" s="1">
        <v>-1.0</v>
      </c>
      <c r="T216" s="7" t="b">
        <v>1</v>
      </c>
      <c r="U216" s="7" t="b">
        <v>0</v>
      </c>
      <c r="V216" s="7" t="b">
        <v>0</v>
      </c>
      <c r="Z216" s="1">
        <v>293002.0</v>
      </c>
      <c r="AA216" s="1">
        <v>7014.0</v>
      </c>
      <c r="AB216" s="1">
        <v>7414.0</v>
      </c>
      <c r="AC216" s="10">
        <v>7100.0</v>
      </c>
    </row>
    <row r="217">
      <c r="A217" s="9" t="s">
        <v>192</v>
      </c>
      <c r="B217" s="1" t="s">
        <v>48</v>
      </c>
      <c r="C217" s="5">
        <f>ROUND( VLOOKUP(Z217, NPC_Raw_Data!A:D, 4)*VLOOKUP(AA217, NPC_Scaling_Values!A:C, 3)*VLOOKUP(AB217, NPC_Scaling_Values!A:C, 3) * 1.07 ,0)</f>
        <v>292</v>
      </c>
      <c r="D217" s="5">
        <f>ROUND( VLOOKUP(Z217, NPC_Raw_Data!A:E, 5) * VLOOKUP(AA217, NPC_Scaling_Values!A:D, 4) * VLOOKUP(AB217,NPC_Scaling_Values!A:D, 4) * 1.07 ,0)</f>
        <v>1712</v>
      </c>
      <c r="E217" s="5">
        <f>ROUND( VLOOKUP(Z217, NPC_Raw_Data!A:L, 6) * VLOOKUP(AA217, NPC_Scaling_Values!A:N, 5)* VLOOKUP(AB217, NPC_Scaling_Values!A:N, 5) * 1.07 ,0)</f>
        <v>327</v>
      </c>
      <c r="F217" s="5">
        <f>ROUND( VLOOKUP(Z217, NPC_Raw_Data!A:L, 7) * VLOOKUP(AA217, NPC_Scaling_Values!A:N, 6) * VLOOKUP(AB217,NPC_Scaling_Values!A:N, 6) * 1.07 ,0)</f>
        <v>251</v>
      </c>
      <c r="G217" s="5">
        <f>ROUND( VLOOKUP(Z217, NPC_Raw_Data!A:L, 8) * VLOOKUP(AA217, NPC_Scaling_Values!A:N, 7) * VLOOKUP(AB217, NPC_Scaling_Values!A:N, 7) * 1.07 ,0)</f>
        <v>223</v>
      </c>
      <c r="H217" s="5">
        <f>ROUND( VLOOKUP(Z217, NPC_Raw_Data!A:L, 9) * VLOOKUP(AA217, NPC_Scaling_Values!A:N, 8)* VLOOKUP(AB217, NPC_Scaling_Values!A:N, 8) * 1.07 ,0)</f>
        <v>344</v>
      </c>
      <c r="I217" s="5">
        <v>0.0</v>
      </c>
      <c r="J217" s="5">
        <v>-30.0</v>
      </c>
      <c r="K217" s="5">
        <v>25.0</v>
      </c>
      <c r="L217" s="5">
        <f>ROUND( VLOOKUP(Z217, NPC_Raw_Data!A:O, 13),0)</f>
        <v>999</v>
      </c>
      <c r="M217" s="5">
        <f>ROUND( VLOOKUP(Z217, NPC_Raw_Data!A:O, 14),0)</f>
        <v>999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 * 1.07 ,0)</f>
        <v>214</v>
      </c>
      <c r="P217" s="2">
        <f>ROUND( VLOOKUP(Z217, NPC_Raw_Data!A:Q, 17) * VLOOKUP(AA217, NPC_Scaling_Values!A:N, 14) * VLOOKUP(AB217, NPC_Scaling_Values!A:N, 14)* 1.07 ,0)</f>
        <v>86</v>
      </c>
      <c r="Q217">
        <f> VLOOKUP(AA217, NPC_Scaling_Values!A:N, 9) * VLOOKUP(AB217, NPC_Scaling_Values!A:N, 9) * 1.07</f>
        <v>3.2742</v>
      </c>
      <c r="R217" s="1">
        <v>1.0</v>
      </c>
      <c r="S217" s="1">
        <v>10.0</v>
      </c>
      <c r="T217" s="7" t="b">
        <v>1</v>
      </c>
      <c r="U217" s="7" t="b">
        <v>0</v>
      </c>
      <c r="V217" s="7" t="b">
        <v>0</v>
      </c>
      <c r="Z217" s="1">
        <v>293003.0</v>
      </c>
      <c r="AA217" s="1">
        <v>7007.0</v>
      </c>
      <c r="AB217" s="1">
        <v>7407.0</v>
      </c>
      <c r="AC217" s="10">
        <v>7100.0</v>
      </c>
    </row>
    <row r="218">
      <c r="A218" s="2" t="s">
        <v>163</v>
      </c>
      <c r="B218" s="1" t="s">
        <v>164</v>
      </c>
      <c r="C218" s="5">
        <f>ROUND( VLOOKUP(Z218, NPC_Raw_Data!A:D, 4)*VLOOKUP(AA218, NPC_Scaling_Values!A:C, 3)*VLOOKUP(AB218, NPC_Scaling_Values!A:C, 3) * 1.07 ,0)</f>
        <v>61</v>
      </c>
      <c r="D218" s="5">
        <f>ROUND( VLOOKUP(Z218, NPC_Raw_Data!A:E, 5) * VLOOKUP(AA218, NPC_Scaling_Values!A:D, 4) * VLOOKUP(AB218,NPC_Scaling_Values!A:D, 4) * 1.07 ,0)</f>
        <v>214</v>
      </c>
      <c r="E218" s="5">
        <f>ROUND( VLOOKUP(Z218, NPC_Raw_Data!A:L, 6) * VLOOKUP(AA218, NPC_Scaling_Values!A:N, 5)* VLOOKUP(AB218, NPC_Scaling_Values!A:N, 5) * 1.07 ,0)</f>
        <v>231</v>
      </c>
      <c r="F218" s="5">
        <f>ROUND( VLOOKUP(Z218, NPC_Raw_Data!A:L, 7) * VLOOKUP(AA218, NPC_Scaling_Values!A:N, 6) * VLOOKUP(AB218,NPC_Scaling_Values!A:N, 6) * 1.07 ,0)</f>
        <v>179</v>
      </c>
      <c r="G218" s="5">
        <f>ROUND( VLOOKUP(Z218, NPC_Raw_Data!A:L, 8) * VLOOKUP(AA218, NPC_Scaling_Values!A:N, 7) * VLOOKUP(AB218, NPC_Scaling_Values!A:N, 7) * 1.07 ,0)</f>
        <v>158</v>
      </c>
      <c r="H218" s="5">
        <f>ROUND( VLOOKUP(Z218, NPC_Raw_Data!A:L, 9) * VLOOKUP(AA218, NPC_Scaling_Values!A:N, 8)* VLOOKUP(AB218, NPC_Scaling_Values!A:N, 8) * 1.07 ,0)</f>
        <v>292</v>
      </c>
      <c r="I218" s="5">
        <v>0.0</v>
      </c>
      <c r="J218" s="5">
        <v>-30.0</v>
      </c>
      <c r="K218" s="5">
        <v>25.0</v>
      </c>
      <c r="L218" s="5">
        <f>ROUND( VLOOKUP(Z218, NPC_Raw_Data!A:O, 13),0)</f>
        <v>999</v>
      </c>
      <c r="M218" s="5">
        <f>ROUND( VLOOKUP(Z218, NPC_Raw_Data!A:O, 14),0)</f>
        <v>999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 * 1.07 ,0)</f>
        <v>233</v>
      </c>
      <c r="P218" s="2">
        <f>ROUND( VLOOKUP(Z218, NPC_Raw_Data!A:Q, 17) * VLOOKUP(AA218, NPC_Scaling_Values!A:N, 14) * VLOOKUP(AB218, NPC_Scaling_Values!A:N, 14)* 1.07 ,0)</f>
        <v>93</v>
      </c>
      <c r="Q218">
        <f> VLOOKUP(AA218, NPC_Scaling_Values!A:N, 9) * VLOOKUP(AB218, NPC_Scaling_Values!A:N, 9) * 1.07</f>
        <v>3.43684</v>
      </c>
      <c r="R218" s="1">
        <v>1.0</v>
      </c>
      <c r="S218" s="1">
        <v>-1.0</v>
      </c>
      <c r="T218" s="7" t="b">
        <v>1</v>
      </c>
      <c r="U218" s="7" t="b">
        <v>0</v>
      </c>
      <c r="V218" s="7" t="b">
        <v>0</v>
      </c>
      <c r="Z218" s="1">
        <v>294000.0</v>
      </c>
      <c r="AA218" s="1">
        <v>7012.0</v>
      </c>
      <c r="AB218" s="1">
        <v>7412.0</v>
      </c>
      <c r="AC218" s="8">
        <v>0.0</v>
      </c>
    </row>
    <row r="219">
      <c r="A219" s="2" t="s">
        <v>265</v>
      </c>
      <c r="B219" s="1" t="s">
        <v>164</v>
      </c>
      <c r="C219" s="5">
        <f>ROUND( VLOOKUP(Z219, NPC_Raw_Data!A:D, 4)*VLOOKUP(AA219, NPC_Scaling_Values!A:C, 3)*VLOOKUP(AB219, NPC_Scaling_Values!A:C, 3) * 1.07 ,0)</f>
        <v>783</v>
      </c>
      <c r="D219" s="5">
        <f>ROUND( VLOOKUP(Z219, NPC_Raw_Data!A:E, 5) * VLOOKUP(AA219, NPC_Scaling_Values!A:D, 4) * VLOOKUP(AB219,NPC_Scaling_Values!A:D, 4) * 1.07 ,0)</f>
        <v>3210</v>
      </c>
      <c r="E219" s="5">
        <f>ROUND( VLOOKUP(Z219, NPC_Raw_Data!A:L, 6) * VLOOKUP(AA219, NPC_Scaling_Values!A:N, 5)* VLOOKUP(AB219, NPC_Scaling_Values!A:N, 5) * 1.07 ,0)</f>
        <v>377</v>
      </c>
      <c r="F219" s="5">
        <f>ROUND( VLOOKUP(Z219, NPC_Raw_Data!A:L, 7) * VLOOKUP(AA219, NPC_Scaling_Values!A:N, 6) * VLOOKUP(AB219,NPC_Scaling_Values!A:N, 6) * 1.07 ,0)</f>
        <v>289</v>
      </c>
      <c r="G219" s="5">
        <f>ROUND( VLOOKUP(Z219, NPC_Raw_Data!A:L, 8) * VLOOKUP(AA219, NPC_Scaling_Values!A:N, 7) * VLOOKUP(AB219, NPC_Scaling_Values!A:N, 7) * 1.07 ,0)</f>
        <v>255</v>
      </c>
      <c r="H219" s="5">
        <f>ROUND( VLOOKUP(Z219, NPC_Raw_Data!A:L, 9) * VLOOKUP(AA219, NPC_Scaling_Values!A:N, 8)* VLOOKUP(AB219, NPC_Scaling_Values!A:N, 8) * 1.07 ,0)</f>
        <v>437</v>
      </c>
      <c r="I219" s="5">
        <v>0.0</v>
      </c>
      <c r="J219" s="5">
        <v>-30.0</v>
      </c>
      <c r="K219" s="5">
        <v>25.0</v>
      </c>
      <c r="L219" s="5">
        <f>ROUND( VLOOKUP(Z219, NPC_Raw_Data!A:O, 13),0)</f>
        <v>999</v>
      </c>
      <c r="M219" s="5">
        <f>ROUND( VLOOKUP(Z219, NPC_Raw_Data!A:O, 14),0)</f>
        <v>999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 * 1.07 ,0)</f>
        <v>233</v>
      </c>
      <c r="P219" s="2">
        <f>ROUND( VLOOKUP(Z219, NPC_Raw_Data!A:Q, 17) * VLOOKUP(AA219, NPC_Scaling_Values!A:N, 14) * VLOOKUP(AB219, NPC_Scaling_Values!A:N, 14)* 1.07 ,0)</f>
        <v>93</v>
      </c>
      <c r="Q219">
        <f> VLOOKUP(AA219, NPC_Scaling_Values!A:N, 9) * VLOOKUP(AB219, NPC_Scaling_Values!A:N, 9) * 1.07</f>
        <v>3.43684</v>
      </c>
      <c r="R219" s="1">
        <v>1.0</v>
      </c>
      <c r="S219" s="1">
        <v>-1.0</v>
      </c>
      <c r="T219" s="7" t="b">
        <v>1</v>
      </c>
      <c r="U219" s="7" t="b">
        <v>0</v>
      </c>
      <c r="V219" s="7" t="b">
        <v>0</v>
      </c>
      <c r="Z219" s="1">
        <v>295000.0</v>
      </c>
      <c r="AA219" s="1">
        <v>7012.0</v>
      </c>
      <c r="AB219" s="1">
        <v>7412.0</v>
      </c>
      <c r="AC219" s="8">
        <v>0.0</v>
      </c>
    </row>
    <row r="220">
      <c r="A220" s="2" t="s">
        <v>266</v>
      </c>
      <c r="B220" s="1" t="s">
        <v>164</v>
      </c>
      <c r="C220" s="5">
        <f>ROUND( VLOOKUP(Z220, NPC_Raw_Data!A:D, 4)*VLOOKUP(AA220, NPC_Scaling_Values!A:C, 3)*VLOOKUP(AB220, NPC_Scaling_Values!A:C, 3) * 1.07 ,0)</f>
        <v>783</v>
      </c>
      <c r="D220" s="5">
        <f>ROUND( VLOOKUP(Z220, NPC_Raw_Data!A:E, 5) * VLOOKUP(AA220, NPC_Scaling_Values!A:D, 4) * VLOOKUP(AB220,NPC_Scaling_Values!A:D, 4) * 1.07 ,0)</f>
        <v>3210</v>
      </c>
      <c r="E220" s="5">
        <f>ROUND( VLOOKUP(Z220, NPC_Raw_Data!A:L, 6) * VLOOKUP(AA220, NPC_Scaling_Values!A:N, 5)* VLOOKUP(AB220, NPC_Scaling_Values!A:N, 5) * 1.07 ,0)</f>
        <v>377</v>
      </c>
      <c r="F220" s="5">
        <f>ROUND( VLOOKUP(Z220, NPC_Raw_Data!A:L, 7) * VLOOKUP(AA220, NPC_Scaling_Values!A:N, 6) * VLOOKUP(AB220,NPC_Scaling_Values!A:N, 6) * 1.07 ,0)</f>
        <v>289</v>
      </c>
      <c r="G220" s="5">
        <f>ROUND( VLOOKUP(Z220, NPC_Raw_Data!A:L, 8) * VLOOKUP(AA220, NPC_Scaling_Values!A:N, 7) * VLOOKUP(AB220, NPC_Scaling_Values!A:N, 7) * 1.07 ,0)</f>
        <v>255</v>
      </c>
      <c r="H220" s="5">
        <f>ROUND( VLOOKUP(Z220, NPC_Raw_Data!A:L, 9) * VLOOKUP(AA220, NPC_Scaling_Values!A:N, 8)* VLOOKUP(AB220, NPC_Scaling_Values!A:N, 8) * 1.07 ,0)</f>
        <v>437</v>
      </c>
      <c r="I220" s="5">
        <v>0.0</v>
      </c>
      <c r="J220" s="5">
        <v>-30.0</v>
      </c>
      <c r="K220" s="5">
        <v>25.0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 * 1.07 ,0)</f>
        <v>233</v>
      </c>
      <c r="P220" s="2">
        <f>ROUND( VLOOKUP(Z220, NPC_Raw_Data!A:Q, 17) * VLOOKUP(AA220, NPC_Scaling_Values!A:N, 14) * VLOOKUP(AB220, NPC_Scaling_Values!A:N, 14)* 1.07 ,0)</f>
        <v>93</v>
      </c>
      <c r="Q220">
        <f> VLOOKUP(AA220, NPC_Scaling_Values!A:N, 9) * VLOOKUP(AB220, NPC_Scaling_Values!A:N, 9) * 1.07</f>
        <v>3.43684</v>
      </c>
      <c r="R220" s="1">
        <v>1.0</v>
      </c>
      <c r="S220" s="1">
        <v>-1.0</v>
      </c>
      <c r="T220" s="7" t="b">
        <v>1</v>
      </c>
      <c r="U220" s="7" t="b">
        <v>0</v>
      </c>
      <c r="V220" s="7" t="b">
        <v>0</v>
      </c>
      <c r="Z220" s="1">
        <v>295001.0</v>
      </c>
      <c r="AA220" s="1">
        <v>7012.0</v>
      </c>
      <c r="AB220" s="1">
        <v>7412.0</v>
      </c>
      <c r="AC220" s="10">
        <v>7100.0</v>
      </c>
    </row>
    <row r="221">
      <c r="A221" s="2" t="s">
        <v>279</v>
      </c>
      <c r="B221" s="1" t="s">
        <v>164</v>
      </c>
      <c r="C221" s="5">
        <f>ROUND( VLOOKUP(Z221, NPC_Raw_Data!A:D, 4)*VLOOKUP(AA221, NPC_Scaling_Values!A:C, 3)*VLOOKUP(AB221, NPC_Scaling_Values!A:C, 3) * 1.07 ,0)</f>
        <v>513</v>
      </c>
      <c r="D221" s="5">
        <f>ROUND( VLOOKUP(Z221, NPC_Raw_Data!A:E, 5) * VLOOKUP(AA221, NPC_Scaling_Values!A:D, 4) * VLOOKUP(AB221,NPC_Scaling_Values!A:D, 4) * 1.07 ,0)</f>
        <v>535</v>
      </c>
      <c r="E221" s="5">
        <f>ROUND( VLOOKUP(Z221, NPC_Raw_Data!A:L, 6) * VLOOKUP(AA221, NPC_Scaling_Values!A:N, 5)* VLOOKUP(AB221, NPC_Scaling_Values!A:N, 5) * 1.07 ,0)</f>
        <v>413</v>
      </c>
      <c r="F221" s="5">
        <f>ROUND( VLOOKUP(Z221, NPC_Raw_Data!A:L, 7) * VLOOKUP(AA221, NPC_Scaling_Values!A:N, 6) * VLOOKUP(AB221,NPC_Scaling_Values!A:N, 6) * 1.07 ,0)</f>
        <v>319</v>
      </c>
      <c r="G221" s="5">
        <f>ROUND( VLOOKUP(Z221, NPC_Raw_Data!A:L, 8) * VLOOKUP(AA221, NPC_Scaling_Values!A:N, 7) * VLOOKUP(AB221, NPC_Scaling_Values!A:N, 7) * 1.07 ,0)</f>
        <v>279</v>
      </c>
      <c r="H221" s="5">
        <f>ROUND( VLOOKUP(Z221, NPC_Raw_Data!A:L, 9) * VLOOKUP(AA221, NPC_Scaling_Values!A:N, 8)* VLOOKUP(AB221, NPC_Scaling_Values!A:N, 8) * 1.07 ,0)</f>
        <v>456</v>
      </c>
      <c r="I221" s="5">
        <v>0.0</v>
      </c>
      <c r="J221" s="5">
        <v>-30.0</v>
      </c>
      <c r="K221" s="5">
        <v>25.0</v>
      </c>
      <c r="L221" s="5">
        <f>ROUND( VLOOKUP(Z221, NPC_Raw_Data!A:O, 13),0)</f>
        <v>999</v>
      </c>
      <c r="M221" s="5">
        <f>ROUND( VLOOKUP(Z221, NPC_Raw_Data!A:O, 14),0)</f>
        <v>999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 * 1.07 ,0)</f>
        <v>233</v>
      </c>
      <c r="P221" s="2">
        <f>ROUND( VLOOKUP(Z221, NPC_Raw_Data!A:Q, 17) * VLOOKUP(AA221, NPC_Scaling_Values!A:N, 14) * VLOOKUP(AB221, NPC_Scaling_Values!A:N, 14)* 1.07 ,0)</f>
        <v>93</v>
      </c>
      <c r="Q221">
        <f> VLOOKUP(AA221, NPC_Scaling_Values!A:N, 9) * VLOOKUP(AB221, NPC_Scaling_Values!A:N, 9) * 1.07</f>
        <v>3.43684</v>
      </c>
      <c r="R221" s="1">
        <v>1.0</v>
      </c>
      <c r="S221" s="1">
        <v>-1.0</v>
      </c>
      <c r="T221" s="7" t="b">
        <v>1</v>
      </c>
      <c r="U221" s="7" t="b">
        <v>0</v>
      </c>
      <c r="V221" s="7" t="b">
        <v>0</v>
      </c>
      <c r="Z221" s="1">
        <v>296000.0</v>
      </c>
      <c r="AA221" s="1">
        <v>7012.0</v>
      </c>
      <c r="AB221" s="1">
        <v>7412.0</v>
      </c>
      <c r="AC221" s="8">
        <v>0.0</v>
      </c>
    </row>
    <row r="222">
      <c r="A222" s="2" t="s">
        <v>52</v>
      </c>
      <c r="B222" s="1" t="s">
        <v>53</v>
      </c>
      <c r="C222" s="5">
        <f>ROUND( VLOOKUP(Z222, NPC_Raw_Data!A:D, 4)*VLOOKUP(AA222, NPC_Scaling_Values!A:C, 3)*VLOOKUP(AB222, NPC_Scaling_Values!A:C, 3) * 1.07 ,0)</f>
        <v>104</v>
      </c>
      <c r="D222" s="5">
        <f>ROUND( VLOOKUP(Z222, NPC_Raw_Data!A:E, 5) * VLOOKUP(AA222, NPC_Scaling_Values!A:D, 4) * VLOOKUP(AB222,NPC_Scaling_Values!A:D, 4) * 1.07 ,0)</f>
        <v>96</v>
      </c>
      <c r="E222" s="5">
        <f>ROUND( VLOOKUP(Z222, NPC_Raw_Data!A:L, 6) * VLOOKUP(AA222, NPC_Scaling_Values!A:N, 5)* VLOOKUP(AB222, NPC_Scaling_Values!A:N, 5) * 1.07 ,0)</f>
        <v>91</v>
      </c>
      <c r="F222" s="5">
        <f>ROUND( VLOOKUP(Z222, NPC_Raw_Data!A:L, 7) * VLOOKUP(AA222, NPC_Scaling_Values!A:N, 6) * VLOOKUP(AB222,NPC_Scaling_Values!A:N, 6) * 1.07 ,0)</f>
        <v>68</v>
      </c>
      <c r="G222" s="5">
        <f>ROUND( VLOOKUP(Z222, NPC_Raw_Data!A:L, 8) * VLOOKUP(AA222, NPC_Scaling_Values!A:N, 7) * VLOOKUP(AB222, NPC_Scaling_Values!A:N, 7) * 1.07 ,0)</f>
        <v>63</v>
      </c>
      <c r="H222" s="5">
        <f>ROUND( VLOOKUP(Z222, NPC_Raw_Data!A:L, 9) * VLOOKUP(AA222, NPC_Scaling_Values!A:N, 8)* VLOOKUP(AB222, NPC_Scaling_Values!A:N, 8) * 1.07 ,0)</f>
        <v>68</v>
      </c>
      <c r="I222" s="5">
        <v>0.0</v>
      </c>
      <c r="J222" s="5">
        <v>0.0</v>
      </c>
      <c r="K222" s="5">
        <v>0.0</v>
      </c>
      <c r="L222" s="5">
        <f>ROUND( VLOOKUP(Z222, NPC_Raw_Data!A:O, 13),0)</f>
        <v>360</v>
      </c>
      <c r="M222" s="5">
        <f>ROUND( VLOOKUP(Z222, NPC_Raw_Data!A:O, 14),0)</f>
        <v>360</v>
      </c>
      <c r="N222" s="5">
        <f>ROUND( VLOOKUP(Z222, NPC_Raw_Data!A:O, 15),0)</f>
        <v>100</v>
      </c>
      <c r="O222" s="5">
        <f>ROUND( VLOOKUP(Z222, NPC_Raw_Data!A:Q, 16) * VLOOKUP(AA222, NPC_Scaling_Values!A:N, 14)* VLOOKUP(AB222, NPC_Scaling_Values!A:N, 14) * 1.07 ,0)</f>
        <v>214</v>
      </c>
      <c r="P222" s="2">
        <f>ROUND( VLOOKUP(Z222, NPC_Raw_Data!A:Q, 17) * VLOOKUP(AA222, NPC_Scaling_Values!A:N, 14) * VLOOKUP(AB222, NPC_Scaling_Values!A:N, 14)* 1.07 ,0)</f>
        <v>86</v>
      </c>
      <c r="Q222">
        <f> VLOOKUP(AA222, NPC_Scaling_Values!A:N, 9) * VLOOKUP(AB222, NPC_Scaling_Values!A:N, 9) * 1.07</f>
        <v>3.2742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309000.0</v>
      </c>
      <c r="AA222" s="1">
        <v>7008.0</v>
      </c>
      <c r="AB222" s="1">
        <v>7408.0</v>
      </c>
      <c r="AC222" s="8">
        <v>0.0</v>
      </c>
    </row>
    <row r="223">
      <c r="A223" s="1" t="s">
        <v>312</v>
      </c>
      <c r="B223" s="1" t="s">
        <v>35</v>
      </c>
      <c r="C223" s="5">
        <f>ROUND( VLOOKUP(Z223, NPC_Raw_Data!A:D, 4)*VLOOKUP(AA223, NPC_Scaling_Values!A:C, 3)*VLOOKUP(AB223, NPC_Scaling_Values!A:C, 3) * 1.07 ,0)</f>
        <v>373</v>
      </c>
      <c r="D223" s="5">
        <f>ROUND( VLOOKUP(Z223, NPC_Raw_Data!A:E, 5) * VLOOKUP(AA223, NPC_Scaling_Values!A:D, 4) * VLOOKUP(AB223,NPC_Scaling_Values!A:D, 4) * 1.07 ,0)</f>
        <v>535</v>
      </c>
      <c r="E223" s="5">
        <f>ROUND( VLOOKUP(Z223, NPC_Raw_Data!A:L, 6) * VLOOKUP(AA223, NPC_Scaling_Values!A:N, 5)* VLOOKUP(AB223, NPC_Scaling_Values!A:N, 5) * 1.07 ,0)</f>
        <v>2471</v>
      </c>
      <c r="F223" s="5">
        <f>ROUND( VLOOKUP(Z223, NPC_Raw_Data!A:L, 7) * VLOOKUP(AA223, NPC_Scaling_Values!A:N, 6) * VLOOKUP(AB223,NPC_Scaling_Values!A:N, 6) * 1.07 ,0)</f>
        <v>804</v>
      </c>
      <c r="G223" s="5">
        <f>ROUND( VLOOKUP(Z223, NPC_Raw_Data!A:L, 8) * VLOOKUP(AA223, NPC_Scaling_Values!A:N, 7) * VLOOKUP(AB223, NPC_Scaling_Values!A:N, 7) * 1.07 ,0)</f>
        <v>124</v>
      </c>
      <c r="H223" s="5">
        <f>ROUND( VLOOKUP(Z223, NPC_Raw_Data!A:L, 9) * VLOOKUP(AA223, NPC_Scaling_Values!A:N, 8)* VLOOKUP(AB223, NPC_Scaling_Values!A:N, 8) * 1.07 ,0)</f>
        <v>804</v>
      </c>
      <c r="I223" s="5">
        <v>0.0</v>
      </c>
      <c r="J223" s="5">
        <v>0.0</v>
      </c>
      <c r="K223" s="5">
        <v>0.0</v>
      </c>
      <c r="L223" s="5">
        <f>ROUND( VLOOKUP(Z223, NPC_Raw_Data!A:O, 13),0)</f>
        <v>999</v>
      </c>
      <c r="M223" s="5">
        <f>ROUND( VLOOKUP(Z223, NPC_Raw_Data!A:O, 14),0)</f>
        <v>999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 * 1.07 ,0)</f>
        <v>220</v>
      </c>
      <c r="P223" s="2">
        <f>ROUND( VLOOKUP(Z223, NPC_Raw_Data!A:Q, 17) * VLOOKUP(AA223, NPC_Scaling_Values!A:N, 14) * VLOOKUP(AB223, NPC_Scaling_Values!A:N, 14)* 1.07 ,0)</f>
        <v>88</v>
      </c>
      <c r="Q223">
        <f> VLOOKUP(AA223, NPC_Scaling_Values!A:N, 9) * VLOOKUP(AB223, NPC_Scaling_Values!A:N, 9) * 1.07</f>
        <v>3.1926125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320000.0</v>
      </c>
      <c r="AA223" s="1">
        <v>7004.0</v>
      </c>
      <c r="AB223" s="1">
        <v>7404.0</v>
      </c>
      <c r="AC223" s="8">
        <v>0.0</v>
      </c>
    </row>
    <row r="224">
      <c r="A224" s="2" t="s">
        <v>119</v>
      </c>
      <c r="B224" s="1" t="s">
        <v>53</v>
      </c>
      <c r="C224" s="5">
        <f>ROUND( VLOOKUP(Z224, NPC_Raw_Data!A:D, 4)*VLOOKUP(AA224, NPC_Scaling_Values!A:C, 3)*VLOOKUP(AB224, NPC_Scaling_Values!A:C, 3) * 1.07 ,0)</f>
        <v>266</v>
      </c>
      <c r="D224" s="5">
        <f>ROUND( VLOOKUP(Z224, NPC_Raw_Data!A:E, 5) * VLOOKUP(AA224, NPC_Scaling_Values!A:D, 4) * VLOOKUP(AB224,NPC_Scaling_Values!A:D, 4) * 1.07 ,0)</f>
        <v>0</v>
      </c>
      <c r="E224" s="5">
        <f>ROUND( VLOOKUP(Z224, NPC_Raw_Data!A:L, 6) * VLOOKUP(AA224, NPC_Scaling_Values!A:N, 5)* VLOOKUP(AB224, NPC_Scaling_Values!A:N, 5) * 1.07 ,0)</f>
        <v>194</v>
      </c>
      <c r="F224" s="5">
        <f>ROUND( VLOOKUP(Z224, NPC_Raw_Data!A:L, 7) * VLOOKUP(AA224, NPC_Scaling_Values!A:N, 6) * VLOOKUP(AB224,NPC_Scaling_Values!A:N, 6) * 1.07 ,0)</f>
        <v>145</v>
      </c>
      <c r="G224" s="5">
        <f>ROUND( VLOOKUP(Z224, NPC_Raw_Data!A:L, 8) * VLOOKUP(AA224, NPC_Scaling_Values!A:N, 7) * VLOOKUP(AB224, NPC_Scaling_Values!A:N, 7) * 1.07 ,0)</f>
        <v>194</v>
      </c>
      <c r="H224" s="5">
        <f>ROUND( VLOOKUP(Z224, NPC_Raw_Data!A:L, 9) * VLOOKUP(AA224, NPC_Scaling_Values!A:N, 8)* VLOOKUP(AB224, NPC_Scaling_Values!A:N, 8) * 1.07 ,0)</f>
        <v>145</v>
      </c>
      <c r="I224" s="5">
        <v>-25.0</v>
      </c>
      <c r="J224" s="5">
        <v>0.0</v>
      </c>
      <c r="K224" s="5">
        <v>0.0</v>
      </c>
      <c r="L224" s="5">
        <f>ROUND( VLOOKUP(Z224, NPC_Raw_Data!A:O, 13),0)</f>
        <v>103</v>
      </c>
      <c r="M224" s="5">
        <f>ROUND( VLOOKUP(Z224, NPC_Raw_Data!A:O, 14),0)</f>
        <v>103</v>
      </c>
      <c r="N224" s="5">
        <f>ROUND( VLOOKUP(Z224, NPC_Raw_Data!A:O, 15),0)</f>
        <v>103</v>
      </c>
      <c r="O224" s="5">
        <f>ROUND( VLOOKUP(Z224, NPC_Raw_Data!A:Q, 16) * VLOOKUP(AA224, NPC_Scaling_Values!A:N, 14)* VLOOKUP(AB224, NPC_Scaling_Values!A:N, 14) * 1.07 ,0)</f>
        <v>214</v>
      </c>
      <c r="P224" s="2">
        <f>ROUND( VLOOKUP(Z224, NPC_Raw_Data!A:Q, 17) * VLOOKUP(AA224, NPC_Scaling_Values!A:N, 14) * VLOOKUP(AB224, NPC_Scaling_Values!A:N, 14)* 1.07 ,0)</f>
        <v>86</v>
      </c>
      <c r="Q224">
        <f> VLOOKUP(AA224, NPC_Scaling_Values!A:N, 9) * VLOOKUP(AB224, NPC_Scaling_Values!A:N, 9) * 1.07</f>
        <v>3.2742</v>
      </c>
      <c r="R224" s="1">
        <v>1.5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321000.0</v>
      </c>
      <c r="AA224" s="1">
        <v>7008.0</v>
      </c>
      <c r="AB224" s="1">
        <v>7408.0</v>
      </c>
      <c r="AC224" s="8">
        <v>0.0</v>
      </c>
    </row>
    <row r="225">
      <c r="A225" s="2" t="s">
        <v>120</v>
      </c>
      <c r="B225" s="1" t="s">
        <v>53</v>
      </c>
      <c r="C225" s="5">
        <f>ROUND( VLOOKUP(Z225, NPC_Raw_Data!A:D, 4)*VLOOKUP(AA225, NPC_Scaling_Values!A:C, 3)*VLOOKUP(AB225, NPC_Scaling_Values!A:C, 3) * 1.07 ,0)</f>
        <v>569</v>
      </c>
      <c r="D225" s="5">
        <f>ROUND( VLOOKUP(Z225, NPC_Raw_Data!A:E, 5) * VLOOKUP(AA225, NPC_Scaling_Values!A:D, 4) * VLOOKUP(AB225,NPC_Scaling_Values!A:D, 4) * 1.07 ,0)</f>
        <v>0</v>
      </c>
      <c r="E225" s="5">
        <f>ROUND( VLOOKUP(Z225, NPC_Raw_Data!A:L, 6) * VLOOKUP(AA225, NPC_Scaling_Values!A:N, 5)* VLOOKUP(AB225, NPC_Scaling_Values!A:N, 5) * 1.07 ,0)</f>
        <v>194</v>
      </c>
      <c r="F225" s="5">
        <f>ROUND( VLOOKUP(Z225, NPC_Raw_Data!A:L, 7) * VLOOKUP(AA225, NPC_Scaling_Values!A:N, 6) * VLOOKUP(AB225,NPC_Scaling_Values!A:N, 6) * 1.07 ,0)</f>
        <v>145</v>
      </c>
      <c r="G225" s="5">
        <f>ROUND( VLOOKUP(Z225, NPC_Raw_Data!A:L, 8) * VLOOKUP(AA225, NPC_Scaling_Values!A:N, 7) * VLOOKUP(AB225, NPC_Scaling_Values!A:N, 7) * 1.07 ,0)</f>
        <v>194</v>
      </c>
      <c r="H225" s="5">
        <f>ROUND( VLOOKUP(Z225, NPC_Raw_Data!A:L, 9) * VLOOKUP(AA225, NPC_Scaling_Values!A:N, 8)* VLOOKUP(AB225, NPC_Scaling_Values!A:N, 8) * 1.07 ,0)</f>
        <v>145</v>
      </c>
      <c r="I225" s="5">
        <v>-25.0</v>
      </c>
      <c r="J225" s="5">
        <v>0.0</v>
      </c>
      <c r="K225" s="5">
        <v>0.0</v>
      </c>
      <c r="L225" s="5">
        <f>ROUND( VLOOKUP(Z225, NPC_Raw_Data!A:O, 13),0)</f>
        <v>103</v>
      </c>
      <c r="M225" s="5">
        <f>ROUND( VLOOKUP(Z225, NPC_Raw_Data!A:O, 14),0)</f>
        <v>103</v>
      </c>
      <c r="N225" s="5">
        <f>ROUND( VLOOKUP(Z225, NPC_Raw_Data!A:O, 15),0)</f>
        <v>103</v>
      </c>
      <c r="O225" s="5">
        <f>ROUND( VLOOKUP(Z225, NPC_Raw_Data!A:Q, 16) * VLOOKUP(AA225, NPC_Scaling_Values!A:N, 14)* VLOOKUP(AB225, NPC_Scaling_Values!A:N, 14) * 1.07 ,0)</f>
        <v>214</v>
      </c>
      <c r="P225" s="2">
        <f>ROUND( VLOOKUP(Z225, NPC_Raw_Data!A:Q, 17) * VLOOKUP(AA225, NPC_Scaling_Values!A:N, 14) * VLOOKUP(AB225, NPC_Scaling_Values!A:N, 14)* 1.07 ,0)</f>
        <v>86</v>
      </c>
      <c r="Q225">
        <f> VLOOKUP(AA225, NPC_Scaling_Values!A:N, 9) * VLOOKUP(AB225, NPC_Scaling_Values!A:N, 9) * 1.07</f>
        <v>3.2742</v>
      </c>
      <c r="R225" s="1">
        <v>1.5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321001.0</v>
      </c>
      <c r="AA225" s="1">
        <v>7008.0</v>
      </c>
      <c r="AB225" s="1">
        <v>7408.0</v>
      </c>
      <c r="AC225" s="8">
        <v>0.0</v>
      </c>
    </row>
    <row r="226">
      <c r="A226" s="1" t="s">
        <v>133</v>
      </c>
      <c r="B226" s="1" t="s">
        <v>53</v>
      </c>
      <c r="C226" s="5">
        <f>ROUND( VLOOKUP(Z226, NPC_Raw_Data!A:D, 4)*VLOOKUP(AA226, NPC_Scaling_Values!A:C, 3)*VLOOKUP(AB226, NPC_Scaling_Values!A:C, 3) * 1.07 ,0)</f>
        <v>141</v>
      </c>
      <c r="D226" s="5">
        <f>ROUND( VLOOKUP(Z226, NPC_Raw_Data!A:E, 5) * VLOOKUP(AA226, NPC_Scaling_Values!A:D, 4) * VLOOKUP(AB226,NPC_Scaling_Values!A:D, 4) * 1.07 ,0)</f>
        <v>48</v>
      </c>
      <c r="E226" s="5">
        <f>ROUND( VLOOKUP(Z226, NPC_Raw_Data!A:L, 6) * VLOOKUP(AA226, NPC_Scaling_Values!A:N, 5)* VLOOKUP(AB226, NPC_Scaling_Values!A:N, 5) * 1.07 ,0)</f>
        <v>211</v>
      </c>
      <c r="F226" s="5">
        <f>ROUND( VLOOKUP(Z226, NPC_Raw_Data!A:L, 7) * VLOOKUP(AA226, NPC_Scaling_Values!A:N, 6) * VLOOKUP(AB226,NPC_Scaling_Values!A:N, 6) * 1.07 ,0)</f>
        <v>160</v>
      </c>
      <c r="G226" s="5">
        <f>ROUND( VLOOKUP(Z226, NPC_Raw_Data!A:L, 8) * VLOOKUP(AA226, NPC_Scaling_Values!A:N, 7) * VLOOKUP(AB226, NPC_Scaling_Values!A:N, 7) * 1.07 ,0)</f>
        <v>211</v>
      </c>
      <c r="H226" s="5">
        <f>ROUND( VLOOKUP(Z226, NPC_Raw_Data!A:L, 9) * VLOOKUP(AA226, NPC_Scaling_Values!A:N, 8)* VLOOKUP(AB226, NPC_Scaling_Values!A:N, 8) * 1.07 ,0)</f>
        <v>160</v>
      </c>
      <c r="I226" s="5">
        <v>0.0</v>
      </c>
      <c r="J226" s="5">
        <v>0.0</v>
      </c>
      <c r="K226" s="5">
        <v>0.0</v>
      </c>
      <c r="L226" s="5">
        <f>ROUND( VLOOKUP(Z226, NPC_Raw_Data!A:O, 13),0)</f>
        <v>94</v>
      </c>
      <c r="M226" s="5">
        <f>ROUND( VLOOKUP(Z226, NPC_Raw_Data!A:O, 14),0)</f>
        <v>94</v>
      </c>
      <c r="N226" s="5">
        <f>ROUND( VLOOKUP(Z226, NPC_Raw_Data!A:O, 15),0)</f>
        <v>94</v>
      </c>
      <c r="O226" s="5">
        <f>ROUND( VLOOKUP(Z226, NPC_Raw_Data!A:Q, 16) * VLOOKUP(AA226, NPC_Scaling_Values!A:N, 14)* VLOOKUP(AB226, NPC_Scaling_Values!A:N, 14) * 1.07 ,0)</f>
        <v>214</v>
      </c>
      <c r="P226" s="2">
        <f>ROUND( VLOOKUP(Z226, NPC_Raw_Data!A:Q, 17) * VLOOKUP(AA226, NPC_Scaling_Values!A:N, 14) * VLOOKUP(AB226, NPC_Scaling_Values!A:N, 14)* 1.07 ,0)</f>
        <v>86</v>
      </c>
      <c r="Q226">
        <f> VLOOKUP(AA226, NPC_Scaling_Values!A:N, 9) * VLOOKUP(AB226, NPC_Scaling_Values!A:N, 9) * 1.07</f>
        <v>3.2742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322000.0</v>
      </c>
      <c r="AA226" s="1">
        <v>7008.0</v>
      </c>
      <c r="AB226" s="1">
        <v>7408.0</v>
      </c>
      <c r="AC226" s="8">
        <v>0.0</v>
      </c>
    </row>
    <row r="227">
      <c r="A227" s="1" t="s">
        <v>146</v>
      </c>
      <c r="B227" s="1" t="s">
        <v>101</v>
      </c>
      <c r="C227" s="5">
        <f>ROUND( VLOOKUP(Z227, NPC_Raw_Data!A:D, 4)*VLOOKUP(AA227, NPC_Scaling_Values!A:C, 3)*VLOOKUP(AB227, NPC_Scaling_Values!A:C, 3) * 1.07 ,0)</f>
        <v>3690</v>
      </c>
      <c r="D227" s="5">
        <f>ROUND( VLOOKUP(Z227, NPC_Raw_Data!A:E, 5) * VLOOKUP(AA227, NPC_Scaling_Values!A:D, 4) * VLOOKUP(AB227,NPC_Scaling_Values!A:D, 4) * 1.07 ,0)</f>
        <v>42800</v>
      </c>
      <c r="E227" s="5">
        <f>ROUND( VLOOKUP(Z227, NPC_Raw_Data!A:L, 6) * VLOOKUP(AA227, NPC_Scaling_Values!A:N, 5)* VLOOKUP(AB227, NPC_Scaling_Values!A:N, 5) * 1.07 ,0)</f>
        <v>283</v>
      </c>
      <c r="F227" s="5">
        <f>ROUND( VLOOKUP(Z227, NPC_Raw_Data!A:L, 7) * VLOOKUP(AA227, NPC_Scaling_Values!A:N, 6) * VLOOKUP(AB227,NPC_Scaling_Values!A:N, 6) * 1.07 ,0)</f>
        <v>355</v>
      </c>
      <c r="G227" s="5">
        <f>ROUND( VLOOKUP(Z227, NPC_Raw_Data!A:L, 8) * VLOOKUP(AA227, NPC_Scaling_Values!A:N, 7) * VLOOKUP(AB227, NPC_Scaling_Values!A:N, 7) * 1.07 ,0)</f>
        <v>169</v>
      </c>
      <c r="H227" s="5">
        <f>ROUND( VLOOKUP(Z227, NPC_Raw_Data!A:L, 9) * VLOOKUP(AA227, NPC_Scaling_Values!A:N, 8)* VLOOKUP(AB227, NPC_Scaling_Values!A:N, 8) * 1.07 ,0)</f>
        <v>227</v>
      </c>
      <c r="I227" s="5">
        <v>0.0</v>
      </c>
      <c r="J227" s="5">
        <v>0.0</v>
      </c>
      <c r="K227" s="5">
        <v>0.0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 * 1.07 ,0)</f>
        <v>216</v>
      </c>
      <c r="P227" s="2">
        <f>ROUND( VLOOKUP(Z227, NPC_Raw_Data!A:Q, 17) * VLOOKUP(AA227, NPC_Scaling_Values!A:N, 14) * VLOOKUP(AB227, NPC_Scaling_Values!A:N, 14)* 1.07 ,0)</f>
        <v>86</v>
      </c>
      <c r="Q227">
        <f> VLOOKUP(AA227, NPC_Scaling_Values!A:N, 9) * VLOOKUP(AB227, NPC_Scaling_Values!A:N, 9) * 1.07</f>
        <v>3.2742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323000.0</v>
      </c>
      <c r="AA227" s="1">
        <v>7005.0</v>
      </c>
      <c r="AB227" s="1">
        <v>7405.0</v>
      </c>
      <c r="AC227" s="8">
        <v>0.0</v>
      </c>
    </row>
    <row r="228">
      <c r="A228" s="1" t="s">
        <v>246</v>
      </c>
      <c r="B228" s="1" t="s">
        <v>30</v>
      </c>
      <c r="C228" s="5">
        <f>ROUND( VLOOKUP(Z228, NPC_Raw_Data!A:D, 4)*VLOOKUP(AA228, NPC_Scaling_Values!A:C, 3)*VLOOKUP(AB228, NPC_Scaling_Values!A:C, 3) * 1.07 ,0)</f>
        <v>2108</v>
      </c>
      <c r="D228" s="5">
        <f>ROUND( VLOOKUP(Z228, NPC_Raw_Data!A:E, 5) * VLOOKUP(AA228, NPC_Scaling_Values!A:D, 4) * VLOOKUP(AB228,NPC_Scaling_Values!A:D, 4) * 1.07 ,0)</f>
        <v>856</v>
      </c>
      <c r="E228" s="5">
        <f>ROUND( VLOOKUP(Z228, NPC_Raw_Data!A:L, 6) * VLOOKUP(AA228, NPC_Scaling_Values!A:N, 5)* VLOOKUP(AB228, NPC_Scaling_Values!A:N, 5) * 1.07 ,0)</f>
        <v>324</v>
      </c>
      <c r="F228" s="5">
        <f>ROUND( VLOOKUP(Z228, NPC_Raw_Data!A:L, 7) * VLOOKUP(AA228, NPC_Scaling_Values!A:N, 6) * VLOOKUP(AB228,NPC_Scaling_Values!A:N, 6) * 1.07 ,0)</f>
        <v>407</v>
      </c>
      <c r="G228" s="5">
        <f>ROUND( VLOOKUP(Z228, NPC_Raw_Data!A:L, 8) * VLOOKUP(AA228, NPC_Scaling_Values!A:N, 7) * VLOOKUP(AB228, NPC_Scaling_Values!A:N, 7) * 1.07 ,0)</f>
        <v>194</v>
      </c>
      <c r="H228" s="5">
        <f>ROUND( VLOOKUP(Z228, NPC_Raw_Data!A:L, 9) * VLOOKUP(AA228, NPC_Scaling_Values!A:N, 8)* VLOOKUP(AB228, NPC_Scaling_Values!A:N, 8) * 1.07 ,0)</f>
        <v>261</v>
      </c>
      <c r="I228" s="5">
        <v>0.0</v>
      </c>
      <c r="J228" s="5">
        <v>0.0</v>
      </c>
      <c r="K228" s="5">
        <v>0.0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 * 1.07 ,0)</f>
        <v>248</v>
      </c>
      <c r="P228" s="2">
        <f>ROUND( VLOOKUP(Z228, NPC_Raw_Data!A:Q, 17) * VLOOKUP(AA228, NPC_Scaling_Values!A:N, 14) * VLOOKUP(AB228, NPC_Scaling_Values!A:N, 14)* 1.07 ,0)</f>
        <v>99</v>
      </c>
      <c r="Q228">
        <f> VLOOKUP(AA228, NPC_Scaling_Values!A:N, 9) * VLOOKUP(AB228, NPC_Scaling_Values!A:N, 9) * 1.07</f>
        <v>3.56952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323001.0</v>
      </c>
      <c r="AA228" s="1">
        <v>7014.0</v>
      </c>
      <c r="AB228" s="1">
        <v>7414.0</v>
      </c>
      <c r="AC228" s="8">
        <v>0.0</v>
      </c>
    </row>
    <row r="229">
      <c r="A229" s="9" t="s">
        <v>174</v>
      </c>
      <c r="B229" s="1" t="s">
        <v>46</v>
      </c>
      <c r="C229" s="5">
        <f>ROUND( VLOOKUP(Z229, NPC_Raw_Data!A:D, 4)*VLOOKUP(AA229, NPC_Scaling_Values!A:C, 3)*VLOOKUP(AB229, NPC_Scaling_Values!A:C, 3) * 1.07 ,0)</f>
        <v>1092</v>
      </c>
      <c r="D229" s="5">
        <f>ROUND( VLOOKUP(Z229, NPC_Raw_Data!A:E, 5) * VLOOKUP(AA229, NPC_Scaling_Values!A:D, 4) * VLOOKUP(AB229,NPC_Scaling_Values!A:D, 4) * 1.07 ,0)</f>
        <v>2140</v>
      </c>
      <c r="E229" s="5">
        <f>ROUND( VLOOKUP(Z229, NPC_Raw_Data!A:L, 6) * VLOOKUP(AA229, NPC_Scaling_Values!A:N, 5)* VLOOKUP(AB229, NPC_Scaling_Values!A:N, 5) * 1.07 ,0)</f>
        <v>232</v>
      </c>
      <c r="F229" s="5">
        <f>ROUND( VLOOKUP(Z229, NPC_Raw_Data!A:L, 7) * VLOOKUP(AA229, NPC_Scaling_Values!A:N, 6) * VLOOKUP(AB229,NPC_Scaling_Values!A:N, 6) * 1.07 ,0)</f>
        <v>149</v>
      </c>
      <c r="G229" s="5">
        <f>ROUND( VLOOKUP(Z229, NPC_Raw_Data!A:L, 8) * VLOOKUP(AA229, NPC_Scaling_Values!A:N, 7) * VLOOKUP(AB229, NPC_Scaling_Values!A:N, 7) * 1.07 ,0)</f>
        <v>232</v>
      </c>
      <c r="H229" s="5">
        <f>ROUND( VLOOKUP(Z229, NPC_Raw_Data!A:L, 9) * VLOOKUP(AA229, NPC_Scaling_Values!A:N, 8)* VLOOKUP(AB229, NPC_Scaling_Values!A:N, 8) * 1.07 ,0)</f>
        <v>184</v>
      </c>
      <c r="I229" s="5">
        <v>-25.0</v>
      </c>
      <c r="J229" s="5">
        <v>25.0</v>
      </c>
      <c r="K229" s="5">
        <v>0.0</v>
      </c>
      <c r="L229" s="5">
        <f>ROUND( VLOOKUP(Z229, NPC_Raw_Data!A:O, 13),0)</f>
        <v>203</v>
      </c>
      <c r="M229" s="5">
        <f>ROUND( VLOOKUP(Z229, NPC_Raw_Data!A:O, 14),0)</f>
        <v>203</v>
      </c>
      <c r="N229" s="5">
        <f>ROUND( VLOOKUP(Z229, NPC_Raw_Data!A:O, 15),0)</f>
        <v>86</v>
      </c>
      <c r="O229" s="5">
        <f>ROUND( VLOOKUP(Z229, NPC_Raw_Data!A:Q, 16) * VLOOKUP(AA229, NPC_Scaling_Values!A:N, 14)* VLOOKUP(AB229, NPC_Scaling_Values!A:N, 14) * 1.07 ,0)</f>
        <v>248</v>
      </c>
      <c r="P229" s="2">
        <f>ROUND( VLOOKUP(Z229, NPC_Raw_Data!A:Q, 17) * VLOOKUP(AA229, NPC_Scaling_Values!A:N, 14) * VLOOKUP(AB229, NPC_Scaling_Values!A:N, 14)* 1.07 ,0)</f>
        <v>99</v>
      </c>
      <c r="Q229">
        <f> VLOOKUP(AA229, NPC_Scaling_Values!A:N, 9) * VLOOKUP(AB229, NPC_Scaling_Values!A:N, 9) * 1.07</f>
        <v>3.56952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324000.0</v>
      </c>
      <c r="AA229" s="1">
        <v>7014.0</v>
      </c>
      <c r="AB229" s="1">
        <v>7414.0</v>
      </c>
      <c r="AC229" s="8">
        <v>0.0</v>
      </c>
    </row>
    <row r="230">
      <c r="A230" s="9" t="s">
        <v>175</v>
      </c>
      <c r="B230" s="1" t="s">
        <v>46</v>
      </c>
      <c r="C230" s="5">
        <f>ROUND( VLOOKUP(Z230, NPC_Raw_Data!A:D, 4)*VLOOKUP(AA230, NPC_Scaling_Values!A:C, 3)*VLOOKUP(AB230, NPC_Scaling_Values!A:C, 3) * 1.07 ,0)</f>
        <v>1092</v>
      </c>
      <c r="D230" s="5">
        <f>ROUND( VLOOKUP(Z230, NPC_Raw_Data!A:E, 5) * VLOOKUP(AA230, NPC_Scaling_Values!A:D, 4) * VLOOKUP(AB230,NPC_Scaling_Values!A:D, 4) * 1.07 ,0)</f>
        <v>2140</v>
      </c>
      <c r="E230" s="5">
        <f>ROUND( VLOOKUP(Z230, NPC_Raw_Data!A:L, 6) * VLOOKUP(AA230, NPC_Scaling_Values!A:N, 5)* VLOOKUP(AB230, NPC_Scaling_Values!A:N, 5) * 1.07 ,0)</f>
        <v>232</v>
      </c>
      <c r="F230" s="5">
        <f>ROUND( VLOOKUP(Z230, NPC_Raw_Data!A:L, 7) * VLOOKUP(AA230, NPC_Scaling_Values!A:N, 6) * VLOOKUP(AB230,NPC_Scaling_Values!A:N, 6) * 1.07 ,0)</f>
        <v>149</v>
      </c>
      <c r="G230" s="5">
        <f>ROUND( VLOOKUP(Z230, NPC_Raw_Data!A:L, 8) * VLOOKUP(AA230, NPC_Scaling_Values!A:N, 7) * VLOOKUP(AB230, NPC_Scaling_Values!A:N, 7) * 1.07 ,0)</f>
        <v>232</v>
      </c>
      <c r="H230" s="5">
        <f>ROUND( VLOOKUP(Z230, NPC_Raw_Data!A:L, 9) * VLOOKUP(AA230, NPC_Scaling_Values!A:N, 8)* VLOOKUP(AB230, NPC_Scaling_Values!A:N, 8) * 1.07 ,0)</f>
        <v>184</v>
      </c>
      <c r="I230" s="5">
        <v>-25.0</v>
      </c>
      <c r="J230" s="5">
        <v>25.0</v>
      </c>
      <c r="K230" s="5">
        <v>0.0</v>
      </c>
      <c r="L230" s="5">
        <f>ROUND( VLOOKUP(Z230, NPC_Raw_Data!A:O, 13),0)</f>
        <v>203</v>
      </c>
      <c r="M230" s="5">
        <f>ROUND( VLOOKUP(Z230, NPC_Raw_Data!A:O, 14),0)</f>
        <v>203</v>
      </c>
      <c r="N230" s="5">
        <f>ROUND( VLOOKUP(Z230, NPC_Raw_Data!A:O, 15),0)</f>
        <v>86</v>
      </c>
      <c r="O230" s="5">
        <f>ROUND( VLOOKUP(Z230, NPC_Raw_Data!A:Q, 16) * VLOOKUP(AA230, NPC_Scaling_Values!A:N, 14)* VLOOKUP(AB230, NPC_Scaling_Values!A:N, 14) * 1.07 ,0)</f>
        <v>248</v>
      </c>
      <c r="P230" s="2">
        <f>ROUND( VLOOKUP(Z230, NPC_Raw_Data!A:Q, 17) * VLOOKUP(AA230, NPC_Scaling_Values!A:N, 14) * VLOOKUP(AB230, NPC_Scaling_Values!A:N, 14)* 1.07 ,0)</f>
        <v>99</v>
      </c>
      <c r="Q230">
        <f> VLOOKUP(AA230, NPC_Scaling_Values!A:N, 9) * VLOOKUP(AB230, NPC_Scaling_Values!A:N, 9) * 1.07</f>
        <v>3.56952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324001.0</v>
      </c>
      <c r="AA230" s="1">
        <v>7014.0</v>
      </c>
      <c r="AB230" s="1">
        <v>7414.0</v>
      </c>
      <c r="AC230" s="10">
        <v>7100.0</v>
      </c>
    </row>
    <row r="231">
      <c r="A231" s="2" t="s">
        <v>298</v>
      </c>
      <c r="B231" s="1" t="s">
        <v>30</v>
      </c>
      <c r="C231" s="5">
        <f>ROUND( VLOOKUP(Z231, NPC_Raw_Data!A:D, 4)*VLOOKUP(AA231, NPC_Scaling_Values!A:C, 3)*VLOOKUP(AB231, NPC_Scaling_Values!A:C, 3) * 1.07 ,0)</f>
        <v>1243</v>
      </c>
      <c r="D231" s="5">
        <f>ROUND( VLOOKUP(Z231, NPC_Raw_Data!A:E, 5) * VLOOKUP(AA231, NPC_Scaling_Values!A:D, 4) * VLOOKUP(AB231,NPC_Scaling_Values!A:D, 4) * 1.07 ,0)</f>
        <v>2140</v>
      </c>
      <c r="E231" s="5">
        <f>ROUND( VLOOKUP(Z231, NPC_Raw_Data!A:L, 6) * VLOOKUP(AA231, NPC_Scaling_Values!A:N, 5)* VLOOKUP(AB231, NPC_Scaling_Values!A:N, 5) * 1.07 ,0)</f>
        <v>445</v>
      </c>
      <c r="F231" s="5">
        <f>ROUND( VLOOKUP(Z231, NPC_Raw_Data!A:L, 7) * VLOOKUP(AA231, NPC_Scaling_Values!A:N, 6) * VLOOKUP(AB231,NPC_Scaling_Values!A:N, 6) * 1.07 ,0)</f>
        <v>400</v>
      </c>
      <c r="G231" s="5">
        <f>ROUND( VLOOKUP(Z231, NPC_Raw_Data!A:L, 8) * VLOOKUP(AA231, NPC_Scaling_Values!A:N, 7) * VLOOKUP(AB231, NPC_Scaling_Values!A:N, 7) * 1.07 ,0)</f>
        <v>311</v>
      </c>
      <c r="H231" s="5">
        <f>ROUND( VLOOKUP(Z231, NPC_Raw_Data!A:L, 9) * VLOOKUP(AA231, NPC_Scaling_Values!A:N, 8)* VLOOKUP(AB231, NPC_Scaling_Values!A:N, 8) * 1.07 ,0)</f>
        <v>356</v>
      </c>
      <c r="I231" s="5">
        <v>25.0</v>
      </c>
      <c r="J231" s="5">
        <v>-50.0</v>
      </c>
      <c r="K231" s="5">
        <v>0.0</v>
      </c>
      <c r="L231" s="5">
        <f>ROUND( VLOOKUP(Z231, NPC_Raw_Data!A:O, 13),0)</f>
        <v>78</v>
      </c>
      <c r="M231" s="5">
        <f>ROUND( VLOOKUP(Z231, NPC_Raw_Data!A:O, 14),0)</f>
        <v>78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 * 1.07 ,0)</f>
        <v>248</v>
      </c>
      <c r="P231" s="2">
        <f>ROUND( VLOOKUP(Z231, NPC_Raw_Data!A:Q, 17) * VLOOKUP(AA231, NPC_Scaling_Values!A:N, 14) * VLOOKUP(AB231, NPC_Scaling_Values!A:N, 14)* 1.07 ,0)</f>
        <v>99</v>
      </c>
      <c r="Q231">
        <f> VLOOKUP(AA231, NPC_Scaling_Values!A:N, 9) * VLOOKUP(AB231, NPC_Scaling_Values!A:N, 9) * 1.07</f>
        <v>3.56952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325000.0</v>
      </c>
      <c r="AA231" s="1">
        <v>7014.0</v>
      </c>
      <c r="AB231" s="1">
        <v>7414.0</v>
      </c>
      <c r="AC231" s="8">
        <v>0.0</v>
      </c>
    </row>
    <row r="232">
      <c r="A232" s="9" t="s">
        <v>299</v>
      </c>
      <c r="B232" s="1" t="s">
        <v>37</v>
      </c>
      <c r="C232" s="5">
        <f>ROUND( VLOOKUP(Z232, NPC_Raw_Data!A:D, 4)*VLOOKUP(AA232, NPC_Scaling_Values!A:C, 3)*VLOOKUP(AB232, NPC_Scaling_Values!A:C, 3) * 1.07 ,0)</f>
        <v>1453</v>
      </c>
      <c r="D232" s="5">
        <f>ROUND( VLOOKUP(Z232, NPC_Raw_Data!A:E, 5) * VLOOKUP(AA232, NPC_Scaling_Values!A:D, 4) * VLOOKUP(AB232,NPC_Scaling_Values!A:D, 4) * 1.07 ,0)</f>
        <v>428</v>
      </c>
      <c r="E232" s="5">
        <f>ROUND( VLOOKUP(Z232, NPC_Raw_Data!A:L, 6) * VLOOKUP(AA232, NPC_Scaling_Values!A:N, 5)* VLOOKUP(AB232, NPC_Scaling_Values!A:N, 5) * 1.07 ,0)</f>
        <v>445</v>
      </c>
      <c r="F232" s="5">
        <f>ROUND( VLOOKUP(Z232, NPC_Raw_Data!A:L, 7) * VLOOKUP(AA232, NPC_Scaling_Values!A:N, 6) * VLOOKUP(AB232,NPC_Scaling_Values!A:N, 6) * 1.07 ,0)</f>
        <v>400</v>
      </c>
      <c r="G232" s="5">
        <f>ROUND( VLOOKUP(Z232, NPC_Raw_Data!A:L, 8) * VLOOKUP(AA232, NPC_Scaling_Values!A:N, 7) * VLOOKUP(AB232, NPC_Scaling_Values!A:N, 7) * 1.07 ,0)</f>
        <v>311</v>
      </c>
      <c r="H232" s="5">
        <f>ROUND( VLOOKUP(Z232, NPC_Raw_Data!A:L, 9) * VLOOKUP(AA232, NPC_Scaling_Values!A:N, 8)* VLOOKUP(AB232, NPC_Scaling_Values!A:N, 8) * 1.07 ,0)</f>
        <v>356</v>
      </c>
      <c r="I232" s="5">
        <v>25.0</v>
      </c>
      <c r="J232" s="5">
        <v>-50.0</v>
      </c>
      <c r="K232" s="5">
        <v>0.0</v>
      </c>
      <c r="L232" s="5">
        <f>ROUND( VLOOKUP(Z232, NPC_Raw_Data!A:O, 13),0)</f>
        <v>78</v>
      </c>
      <c r="M232" s="5">
        <f>ROUND( VLOOKUP(Z232, NPC_Raw_Data!A:O, 14),0)</f>
        <v>78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 * 1.07 ,0)</f>
        <v>248</v>
      </c>
      <c r="P232" s="2">
        <f>ROUND( VLOOKUP(Z232, NPC_Raw_Data!A:Q, 17) * VLOOKUP(AA232, NPC_Scaling_Values!A:N, 14) * VLOOKUP(AB232, NPC_Scaling_Values!A:N, 14)* 1.07 ,0)</f>
        <v>99</v>
      </c>
      <c r="Q232">
        <f> VLOOKUP(AA232, NPC_Scaling_Values!A:N, 9) * VLOOKUP(AB232, NPC_Scaling_Values!A:N, 9) * 1.07</f>
        <v>3.56952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325001.0</v>
      </c>
      <c r="AA232" s="1">
        <v>7014.0</v>
      </c>
      <c r="AB232" s="1">
        <v>7414.0</v>
      </c>
      <c r="AC232" s="8">
        <v>0.0</v>
      </c>
    </row>
    <row r="233">
      <c r="A233" s="1" t="s">
        <v>102</v>
      </c>
      <c r="B233" s="1" t="s">
        <v>35</v>
      </c>
      <c r="C233" s="5">
        <f>ROUND( VLOOKUP(Z233, NPC_Raw_Data!A:D, 4)*VLOOKUP(AA233, NPC_Scaling_Values!A:C, 3)*VLOOKUP(AB233, NPC_Scaling_Values!A:C, 3) * 1.07 ,0)</f>
        <v>307</v>
      </c>
      <c r="D233" s="5">
        <f>ROUND( VLOOKUP(Z233, NPC_Raw_Data!A:E, 5) * VLOOKUP(AA233, NPC_Scaling_Values!A:D, 4) * VLOOKUP(AB233,NPC_Scaling_Values!A:D, 4) * 1.07 ,0)</f>
        <v>1070</v>
      </c>
      <c r="E233" s="5">
        <f>ROUND( VLOOKUP(Z233, NPC_Raw_Data!A:L, 6) * VLOOKUP(AA233, NPC_Scaling_Values!A:N, 5)* VLOOKUP(AB233, NPC_Scaling_Values!A:N, 5) * 1.07 ,0)</f>
        <v>228</v>
      </c>
      <c r="F233" s="5">
        <f>ROUND( VLOOKUP(Z233, NPC_Raw_Data!A:L, 7) * VLOOKUP(AA233, NPC_Scaling_Values!A:N, 6) * VLOOKUP(AB233,NPC_Scaling_Values!A:N, 6) * 1.07 ,0)</f>
        <v>182</v>
      </c>
      <c r="G233" s="5">
        <f>ROUND( VLOOKUP(Z233, NPC_Raw_Data!A:L, 8) * VLOOKUP(AA233, NPC_Scaling_Values!A:N, 7) * VLOOKUP(AB233, NPC_Scaling_Values!A:N, 7) * 1.07 ,0)</f>
        <v>138</v>
      </c>
      <c r="H233" s="5">
        <f>ROUND( VLOOKUP(Z233, NPC_Raw_Data!A:L, 9) * VLOOKUP(AA233, NPC_Scaling_Values!A:N, 8)* VLOOKUP(AB233, NPC_Scaling_Values!A:N, 8) * 1.07 ,0)</f>
        <v>171</v>
      </c>
      <c r="I233" s="5">
        <v>0.0</v>
      </c>
      <c r="J233" s="5">
        <v>0.0</v>
      </c>
      <c r="K233" s="5">
        <v>0.0</v>
      </c>
      <c r="L233" s="5">
        <f>ROUND( VLOOKUP(Z233, NPC_Raw_Data!A:O, 13),0)</f>
        <v>111</v>
      </c>
      <c r="M233" s="5">
        <f>ROUND( VLOOKUP(Z233, NPC_Raw_Data!A:O, 14),0)</f>
        <v>111</v>
      </c>
      <c r="N233" s="5">
        <f>ROUND( VLOOKUP(Z233, NPC_Raw_Data!A:O, 15),0)</f>
        <v>93</v>
      </c>
      <c r="O233" s="5">
        <f>ROUND( VLOOKUP(Z233, NPC_Raw_Data!A:Q, 16) * VLOOKUP(AA233, NPC_Scaling_Values!A:N, 14)* VLOOKUP(AB233, NPC_Scaling_Values!A:N, 14) * 1.07 ,0)</f>
        <v>220</v>
      </c>
      <c r="P233" s="2">
        <f>ROUND( VLOOKUP(Z233, NPC_Raw_Data!A:Q, 17) * VLOOKUP(AA233, NPC_Scaling_Values!A:N, 14) * VLOOKUP(AB233, NPC_Scaling_Values!A:N, 14)* 1.07 ,0)</f>
        <v>88</v>
      </c>
      <c r="Q233">
        <f> VLOOKUP(AA233, NPC_Scaling_Values!A:N, 9) * VLOOKUP(AB233, NPC_Scaling_Values!A:N, 9) * 1.07</f>
        <v>3.1926125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327000.0</v>
      </c>
      <c r="AA233" s="1">
        <v>7004.0</v>
      </c>
      <c r="AB233" s="1">
        <v>7404.0</v>
      </c>
      <c r="AC233" s="8">
        <v>0.0</v>
      </c>
    </row>
    <row r="234">
      <c r="A234" s="1" t="s">
        <v>102</v>
      </c>
      <c r="B234" s="1" t="s">
        <v>37</v>
      </c>
      <c r="C234" s="5">
        <f>ROUND( VLOOKUP(Z234, NPC_Raw_Data!A:D, 4)*VLOOKUP(AA234, NPC_Scaling_Values!A:C, 3)*VLOOKUP(AB234, NPC_Scaling_Values!A:C, 3) * 1.07 ,0)</f>
        <v>339</v>
      </c>
      <c r="D234" s="5">
        <f>ROUND( VLOOKUP(Z234, NPC_Raw_Data!A:E, 5) * VLOOKUP(AA234, NPC_Scaling_Values!A:D, 4) * VLOOKUP(AB234,NPC_Scaling_Values!A:D, 4) * 1.07 ,0)</f>
        <v>856</v>
      </c>
      <c r="E234" s="5">
        <f>ROUND( VLOOKUP(Z234, NPC_Raw_Data!A:L, 6) * VLOOKUP(AA234, NPC_Scaling_Values!A:N, 5)* VLOOKUP(AB234, NPC_Scaling_Values!A:N, 5) * 1.07 ,0)</f>
        <v>252</v>
      </c>
      <c r="F234" s="5">
        <f>ROUND( VLOOKUP(Z234, NPC_Raw_Data!A:L, 7) * VLOOKUP(AA234, NPC_Scaling_Values!A:N, 6) * VLOOKUP(AB234,NPC_Scaling_Values!A:N, 6) * 1.07 ,0)</f>
        <v>201</v>
      </c>
      <c r="G234" s="5">
        <f>ROUND( VLOOKUP(Z234, NPC_Raw_Data!A:L, 8) * VLOOKUP(AA234, NPC_Scaling_Values!A:N, 7) * VLOOKUP(AB234, NPC_Scaling_Values!A:N, 7) * 1.07 ,0)</f>
        <v>152</v>
      </c>
      <c r="H234" s="5">
        <f>ROUND( VLOOKUP(Z234, NPC_Raw_Data!A:L, 9) * VLOOKUP(AA234, NPC_Scaling_Values!A:N, 8)* VLOOKUP(AB234, NPC_Scaling_Values!A:N, 8) * 1.07 ,0)</f>
        <v>188</v>
      </c>
      <c r="I234" s="5">
        <v>0.0</v>
      </c>
      <c r="J234" s="5">
        <v>0.0</v>
      </c>
      <c r="K234" s="5">
        <v>0.0</v>
      </c>
      <c r="L234" s="5">
        <f>ROUND( VLOOKUP(Z234, NPC_Raw_Data!A:O, 13),0)</f>
        <v>111</v>
      </c>
      <c r="M234" s="5">
        <f>ROUND( VLOOKUP(Z234, NPC_Raw_Data!A:O, 14),0)</f>
        <v>111</v>
      </c>
      <c r="N234" s="5">
        <f>ROUND( VLOOKUP(Z234, NPC_Raw_Data!A:O, 15),0)</f>
        <v>93</v>
      </c>
      <c r="O234" s="5">
        <f>ROUND( VLOOKUP(Z234, NPC_Raw_Data!A:Q, 16) * VLOOKUP(AA234, NPC_Scaling_Values!A:N, 14)* VLOOKUP(AB234, NPC_Scaling_Values!A:N, 14) * 1.07 ,0)</f>
        <v>233</v>
      </c>
      <c r="P234" s="2">
        <f>ROUND( VLOOKUP(Z234, NPC_Raw_Data!A:Q, 17) * VLOOKUP(AA234, NPC_Scaling_Values!A:N, 14) * VLOOKUP(AB234, NPC_Scaling_Values!A:N, 14)* 1.07 ,0)</f>
        <v>93</v>
      </c>
      <c r="Q234">
        <f> VLOOKUP(AA234, NPC_Scaling_Values!A:N, 9) * VLOOKUP(AB234, NPC_Scaling_Values!A:N, 9) * 1.07</f>
        <v>3.43684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327001.0</v>
      </c>
      <c r="AA234" s="1">
        <v>7012.0</v>
      </c>
      <c r="AB234" s="1">
        <v>7412.0</v>
      </c>
      <c r="AC234" s="8">
        <v>0.0</v>
      </c>
    </row>
    <row r="235">
      <c r="A235" s="9" t="s">
        <v>145</v>
      </c>
      <c r="B235" s="1" t="s">
        <v>37</v>
      </c>
      <c r="C235" s="5">
        <f>ROUND( VLOOKUP(Z235, NPC_Raw_Data!A:D, 4)*VLOOKUP(AA235, NPC_Scaling_Values!A:C, 3)*VLOOKUP(AB235, NPC_Scaling_Values!A:C, 3) * 1.07 ,0)</f>
        <v>234</v>
      </c>
      <c r="D235" s="5">
        <f>ROUND( VLOOKUP(Z235, NPC_Raw_Data!A:E, 5) * VLOOKUP(AA235, NPC_Scaling_Values!A:D, 4) * VLOOKUP(AB235,NPC_Scaling_Values!A:D, 4) * 1.07 ,0)</f>
        <v>2</v>
      </c>
      <c r="E235" s="5">
        <f>ROUND( VLOOKUP(Z235, NPC_Raw_Data!A:L, 6) * VLOOKUP(AA235, NPC_Scaling_Values!A:N, 5)* VLOOKUP(AB235, NPC_Scaling_Values!A:N, 5) * 1.07 ,0)</f>
        <v>559</v>
      </c>
      <c r="F235" s="5">
        <f>ROUND( VLOOKUP(Z235, NPC_Raw_Data!A:L, 7) * VLOOKUP(AA235, NPC_Scaling_Values!A:N, 6) * VLOOKUP(AB235,NPC_Scaling_Values!A:N, 6) * 1.07 ,0)</f>
        <v>492</v>
      </c>
      <c r="G235" s="5">
        <f>ROUND( VLOOKUP(Z235, NPC_Raw_Data!A:L, 8) * VLOOKUP(AA235, NPC_Scaling_Values!A:N, 7) * VLOOKUP(AB235, NPC_Scaling_Values!A:N, 7) * 1.07 ,0)</f>
        <v>462</v>
      </c>
      <c r="H235" s="5">
        <f>ROUND( VLOOKUP(Z235, NPC_Raw_Data!A:L, 9) * VLOOKUP(AA235, NPC_Scaling_Values!A:N, 8)* VLOOKUP(AB235, NPC_Scaling_Values!A:N, 8) * 1.07 ,0)</f>
        <v>492</v>
      </c>
      <c r="I235" s="5">
        <v>25.0</v>
      </c>
      <c r="J235" s="5">
        <v>0.0</v>
      </c>
      <c r="K235" s="5">
        <v>0.0</v>
      </c>
      <c r="L235" s="5">
        <f>ROUND( VLOOKUP(Z235, NPC_Raw_Data!A:O, 13),0)</f>
        <v>999</v>
      </c>
      <c r="M235" s="5">
        <f>ROUND( VLOOKUP(Z235, NPC_Raw_Data!A:O, 14),0)</f>
        <v>999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 * 1.07 ,0)</f>
        <v>233</v>
      </c>
      <c r="P235" s="2">
        <f>ROUND( VLOOKUP(Z235, NPC_Raw_Data!A:Q, 17) * VLOOKUP(AA235, NPC_Scaling_Values!A:N, 14) * VLOOKUP(AB235, NPC_Scaling_Values!A:N, 14)* 1.07 ,0)</f>
        <v>93</v>
      </c>
      <c r="Q235">
        <f> VLOOKUP(AA235, NPC_Scaling_Values!A:N, 9) * VLOOKUP(AB235, NPC_Scaling_Values!A:N, 9) * 1.07</f>
        <v>3.43684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330000.0</v>
      </c>
      <c r="AA235" s="1">
        <v>7012.0</v>
      </c>
      <c r="AB235" s="1">
        <v>7412.0</v>
      </c>
      <c r="AC235" s="8">
        <v>0.0</v>
      </c>
    </row>
    <row r="236">
      <c r="A236" s="1" t="s">
        <v>145</v>
      </c>
      <c r="B236" s="1" t="s">
        <v>30</v>
      </c>
      <c r="C236" s="5">
        <f>ROUND( VLOOKUP(Z236, NPC_Raw_Data!A:D, 4)*VLOOKUP(AA236, NPC_Scaling_Values!A:C, 3)*VLOOKUP(AB236, NPC_Scaling_Values!A:C, 3) * 1.07 ,0)</f>
        <v>244</v>
      </c>
      <c r="D236" s="5">
        <f>ROUND( VLOOKUP(Z236, NPC_Raw_Data!A:E, 5) * VLOOKUP(AA236, NPC_Scaling_Values!A:D, 4) * VLOOKUP(AB236,NPC_Scaling_Values!A:D, 4) * 1.07 ,0)</f>
        <v>2</v>
      </c>
      <c r="E236" s="5">
        <f>ROUND( VLOOKUP(Z236, NPC_Raw_Data!A:L, 6) * VLOOKUP(AA236, NPC_Scaling_Values!A:N, 5)* VLOOKUP(AB236, NPC_Scaling_Values!A:N, 5) * 1.07 ,0)</f>
        <v>585</v>
      </c>
      <c r="F236" s="5">
        <f>ROUND( VLOOKUP(Z236, NPC_Raw_Data!A:L, 7) * VLOOKUP(AA236, NPC_Scaling_Values!A:N, 6) * VLOOKUP(AB236,NPC_Scaling_Values!A:N, 6) * 1.07 ,0)</f>
        <v>515</v>
      </c>
      <c r="G236" s="5">
        <f>ROUND( VLOOKUP(Z236, NPC_Raw_Data!A:L, 8) * VLOOKUP(AA236, NPC_Scaling_Values!A:N, 7) * VLOOKUP(AB236, NPC_Scaling_Values!A:N, 7) * 1.07 ,0)</f>
        <v>483</v>
      </c>
      <c r="H236" s="5">
        <f>ROUND( VLOOKUP(Z236, NPC_Raw_Data!A:L, 9) * VLOOKUP(AA236, NPC_Scaling_Values!A:N, 8)* VLOOKUP(AB236, NPC_Scaling_Values!A:N, 8) * 1.07 ,0)</f>
        <v>515</v>
      </c>
      <c r="I236" s="5">
        <v>25.0</v>
      </c>
      <c r="J236" s="5">
        <v>0.0</v>
      </c>
      <c r="K236" s="5">
        <v>0.0</v>
      </c>
      <c r="L236" s="5">
        <f>ROUND( VLOOKUP(Z236, NPC_Raw_Data!A:O, 13),0)</f>
        <v>999</v>
      </c>
      <c r="M236" s="5">
        <f>ROUND( VLOOKUP(Z236, NPC_Raw_Data!A:O, 14),0)</f>
        <v>999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 * 1.07 ,0)</f>
        <v>248</v>
      </c>
      <c r="P236" s="2">
        <f>ROUND( VLOOKUP(Z236, NPC_Raw_Data!A:Q, 17) * VLOOKUP(AA236, NPC_Scaling_Values!A:N, 14) * VLOOKUP(AB236, NPC_Scaling_Values!A:N, 14)* 1.07 ,0)</f>
        <v>99</v>
      </c>
      <c r="Q236">
        <f> VLOOKUP(AA236, NPC_Scaling_Values!A:N, 9) * VLOOKUP(AB236, NPC_Scaling_Values!A:N, 9) * 1.07</f>
        <v>3.56952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330010.0</v>
      </c>
      <c r="AA236" s="1">
        <v>7014.0</v>
      </c>
      <c r="AB236" s="1">
        <v>7414.0</v>
      </c>
      <c r="AC236" s="8">
        <v>0.0</v>
      </c>
    </row>
    <row r="237">
      <c r="A237" s="1" t="s">
        <v>145</v>
      </c>
      <c r="B237" s="1" t="s">
        <v>46</v>
      </c>
      <c r="C237" s="5">
        <f>ROUND( VLOOKUP(Z237, NPC_Raw_Data!A:D, 4)*VLOOKUP(AA237, NPC_Scaling_Values!A:C, 3)*VLOOKUP(AB237, NPC_Scaling_Values!A:C, 3) * 1.07 ,0)</f>
        <v>244</v>
      </c>
      <c r="D237" s="5">
        <f>ROUND( VLOOKUP(Z237, NPC_Raw_Data!A:E, 5) * VLOOKUP(AA237, NPC_Scaling_Values!A:D, 4) * VLOOKUP(AB237,NPC_Scaling_Values!A:D, 4) * 1.07 ,0)</f>
        <v>2</v>
      </c>
      <c r="E237" s="5">
        <f>ROUND( VLOOKUP(Z237, NPC_Raw_Data!A:L, 6) * VLOOKUP(AA237, NPC_Scaling_Values!A:N, 5)* VLOOKUP(AB237, NPC_Scaling_Values!A:N, 5) * 1.07 ,0)</f>
        <v>585</v>
      </c>
      <c r="F237" s="5">
        <f>ROUND( VLOOKUP(Z237, NPC_Raw_Data!A:L, 7) * VLOOKUP(AA237, NPC_Scaling_Values!A:N, 6) * VLOOKUP(AB237,NPC_Scaling_Values!A:N, 6) * 1.07 ,0)</f>
        <v>515</v>
      </c>
      <c r="G237" s="5">
        <f>ROUND( VLOOKUP(Z237, NPC_Raw_Data!A:L, 8) * VLOOKUP(AA237, NPC_Scaling_Values!A:N, 7) * VLOOKUP(AB237, NPC_Scaling_Values!A:N, 7) * 1.07 ,0)</f>
        <v>483</v>
      </c>
      <c r="H237" s="5">
        <f>ROUND( VLOOKUP(Z237, NPC_Raw_Data!A:L, 9) * VLOOKUP(AA237, NPC_Scaling_Values!A:N, 8)* VLOOKUP(AB237, NPC_Scaling_Values!A:N, 8) * 1.07 ,0)</f>
        <v>515</v>
      </c>
      <c r="I237" s="5">
        <v>25.0</v>
      </c>
      <c r="J237" s="5">
        <v>0.0</v>
      </c>
      <c r="K237" s="5">
        <v>0.0</v>
      </c>
      <c r="L237" s="5">
        <f>ROUND( VLOOKUP(Z237, NPC_Raw_Data!A:O, 13),0)</f>
        <v>999</v>
      </c>
      <c r="M237" s="5">
        <f>ROUND( VLOOKUP(Z237, NPC_Raw_Data!A:O, 14),0)</f>
        <v>999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 * 1.07 ,0)</f>
        <v>248</v>
      </c>
      <c r="P237" s="2">
        <f>ROUND( VLOOKUP(Z237, NPC_Raw_Data!A:Q, 17) * VLOOKUP(AA237, NPC_Scaling_Values!A:N, 14) * VLOOKUP(AB237, NPC_Scaling_Values!A:N, 14)* 1.07 ,0)</f>
        <v>99</v>
      </c>
      <c r="Q237">
        <f> VLOOKUP(AA237, NPC_Scaling_Values!A:N, 9) * VLOOKUP(AB237, NPC_Scaling_Values!A:N, 9) * 1.07</f>
        <v>3.56952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330020.0</v>
      </c>
      <c r="AA237" s="1">
        <v>7014.0</v>
      </c>
      <c r="AB237" s="1">
        <v>7414.0</v>
      </c>
      <c r="AC237" s="8">
        <v>0.0</v>
      </c>
    </row>
    <row r="238">
      <c r="A238" s="1" t="s">
        <v>145</v>
      </c>
      <c r="B238" s="1" t="s">
        <v>48</v>
      </c>
      <c r="C238" s="5">
        <f>ROUND( VLOOKUP(Z238, NPC_Raw_Data!A:D, 4)*VLOOKUP(AA238, NPC_Scaling_Values!A:C, 3)*VLOOKUP(AB238, NPC_Scaling_Values!A:C, 3) * 1.07 ,0)</f>
        <v>214</v>
      </c>
      <c r="D238" s="5">
        <f>ROUND( VLOOKUP(Z238, NPC_Raw_Data!A:E, 5) * VLOOKUP(AA238, NPC_Scaling_Values!A:D, 4) * VLOOKUP(AB238,NPC_Scaling_Values!A:D, 4) * 1.07 ,0)</f>
        <v>4</v>
      </c>
      <c r="E238" s="5">
        <f>ROUND( VLOOKUP(Z238, NPC_Raw_Data!A:L, 6) * VLOOKUP(AA238, NPC_Scaling_Values!A:N, 5)* VLOOKUP(AB238, NPC_Scaling_Values!A:N, 5) * 1.07 ,0)</f>
        <v>519</v>
      </c>
      <c r="F238" s="5">
        <f>ROUND( VLOOKUP(Z238, NPC_Raw_Data!A:L, 7) * VLOOKUP(AA238, NPC_Scaling_Values!A:N, 6) * VLOOKUP(AB238,NPC_Scaling_Values!A:N, 6) * 1.07 ,0)</f>
        <v>457</v>
      </c>
      <c r="G238" s="5">
        <f>ROUND( VLOOKUP(Z238, NPC_Raw_Data!A:L, 8) * VLOOKUP(AA238, NPC_Scaling_Values!A:N, 7) * VLOOKUP(AB238, NPC_Scaling_Values!A:N, 7) * 1.07 ,0)</f>
        <v>429</v>
      </c>
      <c r="H238" s="5">
        <f>ROUND( VLOOKUP(Z238, NPC_Raw_Data!A:L, 9) * VLOOKUP(AA238, NPC_Scaling_Values!A:N, 8)* VLOOKUP(AB238, NPC_Scaling_Values!A:N, 8) * 1.07 ,0)</f>
        <v>457</v>
      </c>
      <c r="I238" s="5">
        <v>25.0</v>
      </c>
      <c r="J238" s="5">
        <v>0.0</v>
      </c>
      <c r="K238" s="5">
        <v>0.0</v>
      </c>
      <c r="L238" s="5">
        <f>ROUND( VLOOKUP(Z238, NPC_Raw_Data!A:O, 13),0)</f>
        <v>999</v>
      </c>
      <c r="M238" s="5">
        <f>ROUND( VLOOKUP(Z238, NPC_Raw_Data!A:O, 14),0)</f>
        <v>999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 * 1.07 ,0)</f>
        <v>214</v>
      </c>
      <c r="P238" s="2">
        <f>ROUND( VLOOKUP(Z238, NPC_Raw_Data!A:Q, 17) * VLOOKUP(AA238, NPC_Scaling_Values!A:N, 14) * VLOOKUP(AB238, NPC_Scaling_Values!A:N, 14)* 1.07 ,0)</f>
        <v>86</v>
      </c>
      <c r="Q238">
        <f> VLOOKUP(AA238, NPC_Scaling_Values!A:N, 9) * VLOOKUP(AB238, NPC_Scaling_Values!A:N, 9) * 1.07</f>
        <v>3.2742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330030.0</v>
      </c>
      <c r="AA238" s="1">
        <v>7007.0</v>
      </c>
      <c r="AB238" s="1">
        <v>7407.0</v>
      </c>
      <c r="AC238" s="8">
        <v>0.0</v>
      </c>
    </row>
    <row r="239">
      <c r="A239" s="2" t="s">
        <v>145</v>
      </c>
      <c r="B239" s="1" t="s">
        <v>101</v>
      </c>
      <c r="C239" s="5">
        <f>ROUND( VLOOKUP(Z239, NPC_Raw_Data!A:D, 4)*VLOOKUP(AA239, NPC_Scaling_Values!A:C, 3)*VLOOKUP(AB239, NPC_Scaling_Values!A:C, 3) * 1.07 ,0)</f>
        <v>213</v>
      </c>
      <c r="D239" s="5">
        <f>ROUND( VLOOKUP(Z239, NPC_Raw_Data!A:E, 5) * VLOOKUP(AA239, NPC_Scaling_Values!A:D, 4) * VLOOKUP(AB239,NPC_Scaling_Values!A:D, 4) * 1.07 ,0)</f>
        <v>4</v>
      </c>
      <c r="E239" s="5">
        <f>ROUND( VLOOKUP(Z239, NPC_Raw_Data!A:L, 6) * VLOOKUP(AA239, NPC_Scaling_Values!A:N, 5)* VLOOKUP(AB239, NPC_Scaling_Values!A:N, 5) * 1.07 ,0)</f>
        <v>510</v>
      </c>
      <c r="F239" s="5">
        <f>ROUND( VLOOKUP(Z239, NPC_Raw_Data!A:L, 7) * VLOOKUP(AA239, NPC_Scaling_Values!A:N, 6) * VLOOKUP(AB239,NPC_Scaling_Values!A:N, 6) * 1.07 ,0)</f>
        <v>449</v>
      </c>
      <c r="G239" s="5">
        <f>ROUND( VLOOKUP(Z239, NPC_Raw_Data!A:L, 8) * VLOOKUP(AA239, NPC_Scaling_Values!A:N, 7) * VLOOKUP(AB239, NPC_Scaling_Values!A:N, 7) * 1.07 ,0)</f>
        <v>422</v>
      </c>
      <c r="H239" s="5">
        <f>ROUND( VLOOKUP(Z239, NPC_Raw_Data!A:L, 9) * VLOOKUP(AA239, NPC_Scaling_Values!A:N, 8)* VLOOKUP(AB239, NPC_Scaling_Values!A:N, 8) * 1.07 ,0)</f>
        <v>449</v>
      </c>
      <c r="I239" s="5">
        <v>25.0</v>
      </c>
      <c r="J239" s="5">
        <v>0.0</v>
      </c>
      <c r="K239" s="5">
        <v>0.0</v>
      </c>
      <c r="L239" s="5">
        <f>ROUND( VLOOKUP(Z239, NPC_Raw_Data!A:O, 13),0)</f>
        <v>999</v>
      </c>
      <c r="M239" s="5">
        <f>ROUND( VLOOKUP(Z239, NPC_Raw_Data!A:O, 14),0)</f>
        <v>999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 * 1.07 ,0)</f>
        <v>216</v>
      </c>
      <c r="P239" s="2">
        <f>ROUND( VLOOKUP(Z239, NPC_Raw_Data!A:Q, 17) * VLOOKUP(AA239, NPC_Scaling_Values!A:N, 14) * VLOOKUP(AB239, NPC_Scaling_Values!A:N, 14)* 1.07 ,0)</f>
        <v>86</v>
      </c>
      <c r="Q239">
        <f> VLOOKUP(AA239, NPC_Scaling_Values!A:N, 9) * VLOOKUP(AB239, NPC_Scaling_Values!A:N, 9) * 1.07</f>
        <v>3.2742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330040.0</v>
      </c>
      <c r="AA239" s="1">
        <v>7005.0</v>
      </c>
      <c r="AB239" s="1">
        <v>7405.0</v>
      </c>
      <c r="AC239" s="8">
        <v>0.0</v>
      </c>
    </row>
    <row r="240">
      <c r="A240" s="1" t="s">
        <v>145</v>
      </c>
      <c r="B240" s="1" t="s">
        <v>164</v>
      </c>
      <c r="C240" s="5">
        <f>ROUND( VLOOKUP(Z240, NPC_Raw_Data!A:D, 4)*VLOOKUP(AA240, NPC_Scaling_Values!A:C, 3)*VLOOKUP(AB240, NPC_Scaling_Values!A:C, 3) * 1.07 ,0)</f>
        <v>234</v>
      </c>
      <c r="D240" s="5">
        <f>ROUND( VLOOKUP(Z240, NPC_Raw_Data!A:E, 5) * VLOOKUP(AA240, NPC_Scaling_Values!A:D, 4) * VLOOKUP(AB240,NPC_Scaling_Values!A:D, 4) * 1.07 ,0)</f>
        <v>2</v>
      </c>
      <c r="E240" s="5">
        <f>ROUND( VLOOKUP(Z240, NPC_Raw_Data!A:L, 6) * VLOOKUP(AA240, NPC_Scaling_Values!A:N, 5)* VLOOKUP(AB240, NPC_Scaling_Values!A:N, 5) * 1.07 ,0)</f>
        <v>559</v>
      </c>
      <c r="F240" s="5">
        <f>ROUND( VLOOKUP(Z240, NPC_Raw_Data!A:L, 7) * VLOOKUP(AA240, NPC_Scaling_Values!A:N, 6) * VLOOKUP(AB240,NPC_Scaling_Values!A:N, 6) * 1.07 ,0)</f>
        <v>492</v>
      </c>
      <c r="G240" s="5">
        <f>ROUND( VLOOKUP(Z240, NPC_Raw_Data!A:L, 8) * VLOOKUP(AA240, NPC_Scaling_Values!A:N, 7) * VLOOKUP(AB240, NPC_Scaling_Values!A:N, 7) * 1.07 ,0)</f>
        <v>462</v>
      </c>
      <c r="H240" s="5">
        <f>ROUND( VLOOKUP(Z240, NPC_Raw_Data!A:L, 9) * VLOOKUP(AA240, NPC_Scaling_Values!A:N, 8)* VLOOKUP(AB240, NPC_Scaling_Values!A:N, 8) * 1.07 ,0)</f>
        <v>492</v>
      </c>
      <c r="I240" s="5">
        <v>25.0</v>
      </c>
      <c r="J240" s="5">
        <v>0.0</v>
      </c>
      <c r="K240" s="5">
        <v>0.0</v>
      </c>
      <c r="L240" s="5">
        <f>ROUND( VLOOKUP(Z240, NPC_Raw_Data!A:O, 13),0)</f>
        <v>999</v>
      </c>
      <c r="M240" s="5">
        <f>ROUND( VLOOKUP(Z240, NPC_Raw_Data!A:O, 14),0)</f>
        <v>999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 * 1.07 ,0)</f>
        <v>233</v>
      </c>
      <c r="P240" s="2">
        <f>ROUND( VLOOKUP(Z240, NPC_Raw_Data!A:Q, 17) * VLOOKUP(AA240, NPC_Scaling_Values!A:N, 14) * VLOOKUP(AB240, NPC_Scaling_Values!A:N, 14)* 1.07 ,0)</f>
        <v>93</v>
      </c>
      <c r="Q240">
        <f> VLOOKUP(AA240, NPC_Scaling_Values!A:N, 9) * VLOOKUP(AB240, NPC_Scaling_Values!A:N, 9) * 1.07</f>
        <v>3.43684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330050.0</v>
      </c>
      <c r="AA240" s="1">
        <v>7012.0</v>
      </c>
      <c r="AB240" s="1">
        <v>7412.0</v>
      </c>
      <c r="AC240" s="8">
        <v>0.0</v>
      </c>
    </row>
    <row r="241">
      <c r="A241" s="1" t="s">
        <v>145</v>
      </c>
      <c r="B241" s="1" t="s">
        <v>55</v>
      </c>
      <c r="C241" s="5">
        <f>ROUND( VLOOKUP(Z241, NPC_Raw_Data!A:D, 4)*VLOOKUP(AA241, NPC_Scaling_Values!A:C, 3)*VLOOKUP(AB241, NPC_Scaling_Values!A:C, 3) * 1.07 ,0)</f>
        <v>161</v>
      </c>
      <c r="D241" s="5">
        <f>ROUND( VLOOKUP(Z241, NPC_Raw_Data!A:E, 5) * VLOOKUP(AA241, NPC_Scaling_Values!A:D, 4) * VLOOKUP(AB241,NPC_Scaling_Values!A:D, 4) * 1.07 ,0)</f>
        <v>5</v>
      </c>
      <c r="E241" s="5">
        <f>ROUND( VLOOKUP(Z241, NPC_Raw_Data!A:L, 6) * VLOOKUP(AA241, NPC_Scaling_Values!A:N, 5)* VLOOKUP(AB241, NPC_Scaling_Values!A:N, 5) * 1.07 ,0)</f>
        <v>323</v>
      </c>
      <c r="F241" s="5">
        <f>ROUND( VLOOKUP(Z241, NPC_Raw_Data!A:L, 7) * VLOOKUP(AA241, NPC_Scaling_Values!A:N, 6) * VLOOKUP(AB241,NPC_Scaling_Values!A:N, 6) * 1.07 ,0)</f>
        <v>284</v>
      </c>
      <c r="G241" s="5">
        <f>ROUND( VLOOKUP(Z241, NPC_Raw_Data!A:L, 8) * VLOOKUP(AA241, NPC_Scaling_Values!A:N, 7) * VLOOKUP(AB241, NPC_Scaling_Values!A:N, 7) * 1.07 ,0)</f>
        <v>267</v>
      </c>
      <c r="H241" s="5">
        <f>ROUND( VLOOKUP(Z241, NPC_Raw_Data!A:L, 9) * VLOOKUP(AA241, NPC_Scaling_Values!A:N, 8)* VLOOKUP(AB241, NPC_Scaling_Values!A:N, 8) * 1.07 ,0)</f>
        <v>284</v>
      </c>
      <c r="I241" s="5">
        <v>25.0</v>
      </c>
      <c r="J241" s="5">
        <v>0.0</v>
      </c>
      <c r="K241" s="5">
        <v>0.0</v>
      </c>
      <c r="L241" s="5">
        <f>ROUND( VLOOKUP(Z241, NPC_Raw_Data!A:O, 13),0)</f>
        <v>999</v>
      </c>
      <c r="M241" s="5">
        <f>ROUND( VLOOKUP(Z241, NPC_Raw_Data!A:O, 14),0)</f>
        <v>999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 * 1.07 ,0)</f>
        <v>217</v>
      </c>
      <c r="P241" s="2">
        <f>ROUND( VLOOKUP(Z241, NPC_Raw_Data!A:Q, 17) * VLOOKUP(AA241, NPC_Scaling_Values!A:N, 14) * VLOOKUP(AB241, NPC_Scaling_Values!A:N, 14)* 1.07 ,0)</f>
        <v>87</v>
      </c>
      <c r="Q241">
        <f> VLOOKUP(AA241, NPC_Scaling_Values!A:N, 9) * VLOOKUP(AB241, NPC_Scaling_Values!A:N, 9) * 1.07</f>
        <v>2.7806625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330060.0</v>
      </c>
      <c r="AA241" s="1">
        <v>7002.0</v>
      </c>
      <c r="AB241" s="1">
        <v>7402.0</v>
      </c>
      <c r="AC241" s="8">
        <v>0.0</v>
      </c>
    </row>
    <row r="242">
      <c r="A242" s="1" t="s">
        <v>145</v>
      </c>
      <c r="B242" s="1" t="s">
        <v>160</v>
      </c>
      <c r="C242" s="5">
        <f>ROUND( VLOOKUP(Z242, NPC_Raw_Data!A:D, 4)*VLOOKUP(AA242, NPC_Scaling_Values!A:C, 3)*VLOOKUP(AB242, NPC_Scaling_Values!A:C, 3) * 1.07 ,0)</f>
        <v>403</v>
      </c>
      <c r="D242" s="5">
        <f>ROUND( VLOOKUP(Z242, NPC_Raw_Data!A:E, 5) * VLOOKUP(AA242, NPC_Scaling_Values!A:D, 4) * VLOOKUP(AB242,NPC_Scaling_Values!A:D, 4) * 1.07 ,0)</f>
        <v>5</v>
      </c>
      <c r="E242" s="5">
        <f>ROUND( VLOOKUP(Z242, NPC_Raw_Data!A:L, 6) * VLOOKUP(AA242, NPC_Scaling_Values!A:N, 5)* VLOOKUP(AB242, NPC_Scaling_Values!A:N, 5) * 1.07 ,0)</f>
        <v>969</v>
      </c>
      <c r="F242" s="5">
        <f>ROUND( VLOOKUP(Z242, NPC_Raw_Data!A:L, 7) * VLOOKUP(AA242, NPC_Scaling_Values!A:N, 6) * VLOOKUP(AB242,NPC_Scaling_Values!A:N, 6) * 1.07 ,0)</f>
        <v>853</v>
      </c>
      <c r="G242" s="5">
        <f>ROUND( VLOOKUP(Z242, NPC_Raw_Data!A:L, 8) * VLOOKUP(AA242, NPC_Scaling_Values!A:N, 7) * VLOOKUP(AB242, NPC_Scaling_Values!A:N, 7) * 1.07 ,0)</f>
        <v>800</v>
      </c>
      <c r="H242" s="5">
        <f>ROUND( VLOOKUP(Z242, NPC_Raw_Data!A:L, 9) * VLOOKUP(AA242, NPC_Scaling_Values!A:N, 8)* VLOOKUP(AB242, NPC_Scaling_Values!A:N, 8) * 1.07 ,0)</f>
        <v>853</v>
      </c>
      <c r="I242" s="5">
        <v>25.0</v>
      </c>
      <c r="J242" s="5">
        <v>0.0</v>
      </c>
      <c r="K242" s="5">
        <v>0.0</v>
      </c>
      <c r="L242" s="5">
        <f>ROUND( VLOOKUP(Z242, NPC_Raw_Data!A:O, 13),0)</f>
        <v>999</v>
      </c>
      <c r="M242" s="5">
        <f>ROUND( VLOOKUP(Z242, NPC_Raw_Data!A:O, 14),0)</f>
        <v>999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 * 1.07 ,0)</f>
        <v>411</v>
      </c>
      <c r="P242" s="2">
        <f>ROUND( VLOOKUP(Z242, NPC_Raw_Data!A:Q, 17) * VLOOKUP(AA242, NPC_Scaling_Values!A:N, 14) * VLOOKUP(AB242, NPC_Scaling_Values!A:N, 14)* 1.07 ,0)</f>
        <v>164</v>
      </c>
      <c r="Q242">
        <f> VLOOKUP(AA242, NPC_Scaling_Values!A:N, 9) * VLOOKUP(AB242, NPC_Scaling_Values!A:N, 9) * 1.07</f>
        <v>5.93208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330070.0</v>
      </c>
      <c r="AA242" s="1">
        <v>7014.0</v>
      </c>
      <c r="AB242" s="1">
        <v>7402.0</v>
      </c>
      <c r="AC242" s="8">
        <v>0.0</v>
      </c>
    </row>
    <row r="243">
      <c r="A243" s="1" t="s">
        <v>137</v>
      </c>
      <c r="B243" s="1" t="s">
        <v>48</v>
      </c>
      <c r="C243" s="5">
        <f>ROUND( VLOOKUP(Z243, NPC_Raw_Data!A:D, 4)*VLOOKUP(AA243, NPC_Scaling_Values!A:C, 3)*VLOOKUP(AB243, NPC_Scaling_Values!A:C, 3) * 1.07 ,0)</f>
        <v>2880</v>
      </c>
      <c r="D243" s="5">
        <f>ROUND( VLOOKUP(Z243, NPC_Raw_Data!A:E, 5) * VLOOKUP(AA243, NPC_Scaling_Values!A:D, 4) * VLOOKUP(AB243,NPC_Scaling_Values!A:D, 4) * 1.07 ,0)</f>
        <v>64200</v>
      </c>
      <c r="E243" s="5">
        <f>ROUND( VLOOKUP(Z243, NPC_Raw_Data!A:L, 6) * VLOOKUP(AA243, NPC_Scaling_Values!A:N, 5)* VLOOKUP(AB243, NPC_Scaling_Values!A:N, 5) * 1.07 ,0)</f>
        <v>237</v>
      </c>
      <c r="F243" s="5">
        <f>ROUND( VLOOKUP(Z243, NPC_Raw_Data!A:L, 7) * VLOOKUP(AA243, NPC_Scaling_Values!A:N, 6) * VLOOKUP(AB243,NPC_Scaling_Values!A:N, 6) * 1.07 ,0)</f>
        <v>200</v>
      </c>
      <c r="G243" s="5">
        <f>ROUND( VLOOKUP(Z243, NPC_Raw_Data!A:L, 8) * VLOOKUP(AA243, NPC_Scaling_Values!A:N, 7) * VLOOKUP(AB243, NPC_Scaling_Values!A:N, 7) * 1.07 ,0)</f>
        <v>189</v>
      </c>
      <c r="H243" s="5">
        <f>ROUND( VLOOKUP(Z243, NPC_Raw_Data!A:L, 9) * VLOOKUP(AA243, NPC_Scaling_Values!A:N, 8)* VLOOKUP(AB243, NPC_Scaling_Values!A:N, 8) * 1.07 ,0)</f>
        <v>155</v>
      </c>
      <c r="I243" s="5">
        <v>0.0</v>
      </c>
      <c r="J243" s="5">
        <v>0.0</v>
      </c>
      <c r="K243" s="5">
        <v>0.0</v>
      </c>
      <c r="L243" s="5">
        <f>ROUND( VLOOKUP(Z243, NPC_Raw_Data!A:O, 13),0)</f>
        <v>200</v>
      </c>
      <c r="M243" s="5">
        <f>ROUND( VLOOKUP(Z243, NPC_Raw_Data!A:O, 14),0)</f>
        <v>200</v>
      </c>
      <c r="N243" s="5">
        <f>ROUND( VLOOKUP(Z243, NPC_Raw_Data!A:O, 15),0)</f>
        <v>200</v>
      </c>
      <c r="O243" s="5">
        <f>ROUND( VLOOKUP(Z243, NPC_Raw_Data!A:Q, 16) * VLOOKUP(AA243, NPC_Scaling_Values!A:N, 14)* VLOOKUP(AB243, NPC_Scaling_Values!A:N, 14) * 1.07 ,0)</f>
        <v>214</v>
      </c>
      <c r="P243" s="2">
        <f>ROUND( VLOOKUP(Z243, NPC_Raw_Data!A:Q, 17) * VLOOKUP(AA243, NPC_Scaling_Values!A:N, 14) * VLOOKUP(AB243, NPC_Scaling_Values!A:N, 14)* 1.07 ,0)</f>
        <v>86</v>
      </c>
      <c r="Q243">
        <f> VLOOKUP(AA243, NPC_Scaling_Values!A:N, 9) * VLOOKUP(AB243, NPC_Scaling_Values!A:N, 9) * 1.07</f>
        <v>3.2742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332000.0</v>
      </c>
      <c r="AA243" s="1">
        <v>7007.0</v>
      </c>
      <c r="AB243" s="1">
        <v>7407.0</v>
      </c>
      <c r="AC243" s="10">
        <v>5151.0</v>
      </c>
    </row>
    <row r="244">
      <c r="A244" s="1" t="s">
        <v>138</v>
      </c>
      <c r="B244" s="1" t="s">
        <v>48</v>
      </c>
      <c r="C244" s="5">
        <f>ROUND( VLOOKUP(Z244, NPC_Raw_Data!A:D, 4)*VLOOKUP(AA244, NPC_Scaling_Values!A:C, 3)*VLOOKUP(AB244, NPC_Scaling_Values!A:C, 3) * 1.07 ,0)</f>
        <v>4</v>
      </c>
      <c r="D244" s="5">
        <f>ROUND( VLOOKUP(Z244, NPC_Raw_Data!A:E, 5) * VLOOKUP(AA244, NPC_Scaling_Values!A:D, 4) * VLOOKUP(AB244,NPC_Scaling_Values!A:D, 4) * 1.07 ,0)</f>
        <v>0</v>
      </c>
      <c r="E244" s="5">
        <f>ROUND( VLOOKUP(Z244, NPC_Raw_Data!A:L, 6) * VLOOKUP(AA244, NPC_Scaling_Values!A:N, 5)* VLOOKUP(AB244, NPC_Scaling_Values!A:N, 5) * 1.07 ,0)</f>
        <v>237</v>
      </c>
      <c r="F244" s="5">
        <f>ROUND( VLOOKUP(Z244, NPC_Raw_Data!A:L, 7) * VLOOKUP(AA244, NPC_Scaling_Values!A:N, 6) * VLOOKUP(AB244,NPC_Scaling_Values!A:N, 6) * 1.07 ,0)</f>
        <v>200</v>
      </c>
      <c r="G244" s="5">
        <f>ROUND( VLOOKUP(Z244, NPC_Raw_Data!A:L, 8) * VLOOKUP(AA244, NPC_Scaling_Values!A:N, 7) * VLOOKUP(AB244, NPC_Scaling_Values!A:N, 7) * 1.07 ,0)</f>
        <v>189</v>
      </c>
      <c r="H244" s="5">
        <f>ROUND( VLOOKUP(Z244, NPC_Raw_Data!A:L, 9) * VLOOKUP(AA244, NPC_Scaling_Values!A:N, 8)* VLOOKUP(AB244, NPC_Scaling_Values!A:N, 8) * 1.07 ,0)</f>
        <v>155</v>
      </c>
      <c r="I244" s="5">
        <v>0.0</v>
      </c>
      <c r="J244" s="5">
        <v>0.0</v>
      </c>
      <c r="K244" s="5">
        <v>0.0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 * 1.07 ,0)</f>
        <v>214</v>
      </c>
      <c r="P244" s="2">
        <f>ROUND( VLOOKUP(Z244, NPC_Raw_Data!A:Q, 17) * VLOOKUP(AA244, NPC_Scaling_Values!A:N, 14) * VLOOKUP(AB244, NPC_Scaling_Values!A:N, 14)* 1.07 ,0)</f>
        <v>86</v>
      </c>
      <c r="Q244">
        <f> VLOOKUP(AA244, NPC_Scaling_Values!A:N, 9) * VLOOKUP(AB244, NPC_Scaling_Values!A:N, 9) * 1.07</f>
        <v>3.2742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332001.0</v>
      </c>
      <c r="AA244" s="1">
        <v>7007.0</v>
      </c>
      <c r="AB244" s="1">
        <v>7407.0</v>
      </c>
      <c r="AC244" s="8">
        <v>0.0</v>
      </c>
    </row>
    <row r="245">
      <c r="A245" s="9" t="s">
        <v>180</v>
      </c>
      <c r="B245" s="1" t="s">
        <v>164</v>
      </c>
      <c r="C245" s="5">
        <f>ROUND( VLOOKUP(Z245, NPC_Raw_Data!A:D, 4)*VLOOKUP(AA245, NPC_Scaling_Values!A:C, 3)*VLOOKUP(AB245, NPC_Scaling_Values!A:C, 3) * 1.07 ,0)</f>
        <v>888</v>
      </c>
      <c r="D245" s="5">
        <f>ROUND( VLOOKUP(Z245, NPC_Raw_Data!A:E, 5) * VLOOKUP(AA245, NPC_Scaling_Values!A:D, 4) * VLOOKUP(AB245,NPC_Scaling_Values!A:D, 4) * 1.07 ,0)</f>
        <v>2140</v>
      </c>
      <c r="E245" s="5">
        <f>ROUND( VLOOKUP(Z245, NPC_Raw_Data!A:L, 6) * VLOOKUP(AA245, NPC_Scaling_Values!A:N, 5)* VLOOKUP(AB245, NPC_Scaling_Values!A:N, 5) * 1.07 ,0)</f>
        <v>255</v>
      </c>
      <c r="F245" s="5">
        <f>ROUND( VLOOKUP(Z245, NPC_Raw_Data!A:L, 7) * VLOOKUP(AA245, NPC_Scaling_Values!A:N, 6) * VLOOKUP(AB245,NPC_Scaling_Values!A:N, 6) * 1.07 ,0)</f>
        <v>216</v>
      </c>
      <c r="G245" s="5">
        <f>ROUND( VLOOKUP(Z245, NPC_Raw_Data!A:L, 8) * VLOOKUP(AA245, NPC_Scaling_Values!A:N, 7) * VLOOKUP(AB245, NPC_Scaling_Values!A:N, 7) * 1.07 ,0)</f>
        <v>204</v>
      </c>
      <c r="H245" s="5">
        <f>ROUND( VLOOKUP(Z245, NPC_Raw_Data!A:L, 9) * VLOOKUP(AA245, NPC_Scaling_Values!A:N, 8)* VLOOKUP(AB245, NPC_Scaling_Values!A:N, 8) * 1.07 ,0)</f>
        <v>167</v>
      </c>
      <c r="I245" s="5">
        <v>0.0</v>
      </c>
      <c r="J245" s="5">
        <v>0.0</v>
      </c>
      <c r="K245" s="5">
        <v>0.0</v>
      </c>
      <c r="L245" s="5">
        <f>ROUND( VLOOKUP(Z245, NPC_Raw_Data!A:O, 13),0)</f>
        <v>200</v>
      </c>
      <c r="M245" s="5">
        <f>ROUND( VLOOKUP(Z245, NPC_Raw_Data!A:O, 14),0)</f>
        <v>200</v>
      </c>
      <c r="N245" s="5">
        <f>ROUND( VLOOKUP(Z245, NPC_Raw_Data!A:O, 15),0)</f>
        <v>200</v>
      </c>
      <c r="O245" s="5">
        <f>ROUND( VLOOKUP(Z245, NPC_Raw_Data!A:Q, 16) * VLOOKUP(AA245, NPC_Scaling_Values!A:N, 14)* VLOOKUP(AB245, NPC_Scaling_Values!A:N, 14) * 1.07 ,0)</f>
        <v>233</v>
      </c>
      <c r="P245" s="2">
        <f>ROUND( VLOOKUP(Z245, NPC_Raw_Data!A:Q, 17) * VLOOKUP(AA245, NPC_Scaling_Values!A:N, 14) * VLOOKUP(AB245, NPC_Scaling_Values!A:N, 14)* 1.07 ,0)</f>
        <v>93</v>
      </c>
      <c r="Q245">
        <f> VLOOKUP(AA245, NPC_Scaling_Values!A:N, 9) * VLOOKUP(AB245, NPC_Scaling_Values!A:N, 9) * 1.07</f>
        <v>3.43684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332002.0</v>
      </c>
      <c r="AA245" s="1">
        <v>7012.0</v>
      </c>
      <c r="AB245" s="1">
        <v>7412.0</v>
      </c>
      <c r="AC245" s="8">
        <v>0.0</v>
      </c>
    </row>
    <row r="246">
      <c r="A246" s="2" t="s">
        <v>154</v>
      </c>
      <c r="B246" s="1" t="s">
        <v>30</v>
      </c>
      <c r="C246" s="5">
        <f>ROUND( VLOOKUP(Z246, NPC_Raw_Data!A:D, 4)*VLOOKUP(AA246, NPC_Scaling_Values!A:C, 3)*VLOOKUP(AB246, NPC_Scaling_Values!A:C, 3) * 1.07 ,0)</f>
        <v>588</v>
      </c>
      <c r="D246" s="5">
        <f>ROUND( VLOOKUP(Z246, NPC_Raw_Data!A:E, 5) * VLOOKUP(AA246, NPC_Scaling_Values!A:D, 4) * VLOOKUP(AB246,NPC_Scaling_Values!A:D, 4) * 1.07 ,0)</f>
        <v>1712</v>
      </c>
      <c r="E246" s="5">
        <f>ROUND( VLOOKUP(Z246, NPC_Raw_Data!A:L, 6) * VLOOKUP(AA246, NPC_Scaling_Values!A:N, 5)* VLOOKUP(AB246, NPC_Scaling_Values!A:N, 5) * 1.07 ,0)</f>
        <v>213</v>
      </c>
      <c r="F246" s="5">
        <f>ROUND( VLOOKUP(Z246, NPC_Raw_Data!A:L, 7) * VLOOKUP(AA246, NPC_Scaling_Values!A:N, 6) * VLOOKUP(AB246,NPC_Scaling_Values!A:N, 6) * 1.07 ,0)</f>
        <v>140</v>
      </c>
      <c r="G246" s="5">
        <f>ROUND( VLOOKUP(Z246, NPC_Raw_Data!A:L, 8) * VLOOKUP(AA246, NPC_Scaling_Values!A:N, 7) * VLOOKUP(AB246, NPC_Scaling_Values!A:N, 7) * 1.07 ,0)</f>
        <v>127</v>
      </c>
      <c r="H246" s="5">
        <f>ROUND( VLOOKUP(Z246, NPC_Raw_Data!A:L, 9) * VLOOKUP(AA246, NPC_Scaling_Values!A:N, 8)* VLOOKUP(AB246, NPC_Scaling_Values!A:N, 8) * 1.07 ,0)</f>
        <v>140</v>
      </c>
      <c r="I246" s="5">
        <v>-25.0</v>
      </c>
      <c r="J246" s="5">
        <v>25.0</v>
      </c>
      <c r="K246" s="5">
        <v>0.0</v>
      </c>
      <c r="L246" s="5">
        <f>ROUND( VLOOKUP(Z246, NPC_Raw_Data!A:O, 13),0)</f>
        <v>112</v>
      </c>
      <c r="M246" s="5">
        <f>ROUND( VLOOKUP(Z246, NPC_Raw_Data!A:O, 14),0)</f>
        <v>112</v>
      </c>
      <c r="N246" s="5">
        <f>ROUND( VLOOKUP(Z246, NPC_Raw_Data!A:O, 15),0)</f>
        <v>54</v>
      </c>
      <c r="O246" s="5">
        <f>ROUND( VLOOKUP(Z246, NPC_Raw_Data!A:Q, 16) * VLOOKUP(AA246, NPC_Scaling_Values!A:N, 14)* VLOOKUP(AB246, NPC_Scaling_Values!A:N, 14) * 1.07 ,0)</f>
        <v>248</v>
      </c>
      <c r="P246" s="2">
        <f>ROUND( VLOOKUP(Z246, NPC_Raw_Data!A:Q, 17) * VLOOKUP(AA246, NPC_Scaling_Values!A:N, 14) * VLOOKUP(AB246, NPC_Scaling_Values!A:N, 14)* 1.07 ,0)</f>
        <v>99</v>
      </c>
      <c r="Q246">
        <f> VLOOKUP(AA246, NPC_Scaling_Values!A:N, 9) * VLOOKUP(AB246, NPC_Scaling_Values!A:N, 9) * 1.07</f>
        <v>3.56952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333000.0</v>
      </c>
      <c r="AA246" s="1">
        <v>7014.0</v>
      </c>
      <c r="AB246" s="1">
        <v>7414.0</v>
      </c>
      <c r="AC246" s="8">
        <v>0.0</v>
      </c>
    </row>
    <row r="247">
      <c r="A247" s="2" t="s">
        <v>226</v>
      </c>
      <c r="B247" s="1" t="s">
        <v>30</v>
      </c>
      <c r="C247" s="5">
        <f>ROUND( VLOOKUP(Z247, NPC_Raw_Data!A:D, 4)*VLOOKUP(AA247, NPC_Scaling_Values!A:C, 3)*VLOOKUP(AB247, NPC_Scaling_Values!A:C, 3) * 1.07 ,0)</f>
        <v>1344</v>
      </c>
      <c r="D247" s="5">
        <f>ROUND( VLOOKUP(Z247, NPC_Raw_Data!A:E, 5) * VLOOKUP(AA247, NPC_Scaling_Values!A:D, 4) * VLOOKUP(AB247,NPC_Scaling_Values!A:D, 4) * 1.07 ,0)</f>
        <v>214</v>
      </c>
      <c r="E247" s="5">
        <f>ROUND( VLOOKUP(Z247, NPC_Raw_Data!A:L, 6) * VLOOKUP(AA247, NPC_Scaling_Values!A:N, 5)* VLOOKUP(AB247, NPC_Scaling_Values!A:N, 5) * 1.07 ,0)</f>
        <v>292</v>
      </c>
      <c r="F247" s="5">
        <f>ROUND( VLOOKUP(Z247, NPC_Raw_Data!A:L, 7) * VLOOKUP(AA247, NPC_Scaling_Values!A:N, 6) * VLOOKUP(AB247,NPC_Scaling_Values!A:N, 6) * 1.07 ,0)</f>
        <v>191</v>
      </c>
      <c r="G247" s="5">
        <f>ROUND( VLOOKUP(Z247, NPC_Raw_Data!A:L, 8) * VLOOKUP(AA247, NPC_Scaling_Values!A:N, 7) * VLOOKUP(AB247, NPC_Scaling_Values!A:N, 7) * 1.07 ,0)</f>
        <v>175</v>
      </c>
      <c r="H247" s="5">
        <f>ROUND( VLOOKUP(Z247, NPC_Raw_Data!A:L, 9) * VLOOKUP(AA247, NPC_Scaling_Values!A:N, 8)* VLOOKUP(AB247, NPC_Scaling_Values!A:N, 8) * 1.07 ,0)</f>
        <v>191</v>
      </c>
      <c r="I247" s="5">
        <v>-25.0</v>
      </c>
      <c r="J247" s="5">
        <v>25.0</v>
      </c>
      <c r="K247" s="5">
        <v>0.0</v>
      </c>
      <c r="L247" s="5">
        <f>ROUND( VLOOKUP(Z247, NPC_Raw_Data!A:O, 13),0)</f>
        <v>112</v>
      </c>
      <c r="M247" s="5">
        <f>ROUND( VLOOKUP(Z247, NPC_Raw_Data!A:O, 14),0)</f>
        <v>112</v>
      </c>
      <c r="N247" s="5">
        <f>ROUND( VLOOKUP(Z247, NPC_Raw_Data!A:O, 15),0)</f>
        <v>54</v>
      </c>
      <c r="O247" s="5">
        <f>ROUND( VLOOKUP(Z247, NPC_Raw_Data!A:Q, 16) * VLOOKUP(AA247, NPC_Scaling_Values!A:N, 14)* VLOOKUP(AB247, NPC_Scaling_Values!A:N, 14) * 1.07 ,0)</f>
        <v>248</v>
      </c>
      <c r="P247" s="2">
        <f>ROUND( VLOOKUP(Z247, NPC_Raw_Data!A:Q, 17) * VLOOKUP(AA247, NPC_Scaling_Values!A:N, 14) * VLOOKUP(AB247, NPC_Scaling_Values!A:N, 14)* 1.07 ,0)</f>
        <v>99</v>
      </c>
      <c r="Q247">
        <f> VLOOKUP(AA247, NPC_Scaling_Values!A:N, 9) * VLOOKUP(AB247, NPC_Scaling_Values!A:N, 9) * 1.07</f>
        <v>3.56952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333001.0</v>
      </c>
      <c r="AA247" s="1">
        <v>7014.0</v>
      </c>
      <c r="AB247" s="1">
        <v>7414.0</v>
      </c>
      <c r="AC247" s="8">
        <v>0.0</v>
      </c>
    </row>
    <row r="248">
      <c r="A248" s="2" t="s">
        <v>227</v>
      </c>
      <c r="B248" s="1" t="s">
        <v>30</v>
      </c>
      <c r="C248" s="5">
        <f>ROUND( VLOOKUP(Z248, NPC_Raw_Data!A:D, 4)*VLOOKUP(AA248, NPC_Scaling_Values!A:C, 3)*VLOOKUP(AB248, NPC_Scaling_Values!A:C, 3) * 1.07 ,0)</f>
        <v>1092</v>
      </c>
      <c r="D248" s="5">
        <f>ROUND( VLOOKUP(Z248, NPC_Raw_Data!A:E, 5) * VLOOKUP(AA248, NPC_Scaling_Values!A:D, 4) * VLOOKUP(AB248,NPC_Scaling_Values!A:D, 4) * 1.07 ,0)</f>
        <v>214</v>
      </c>
      <c r="E248" s="5">
        <f>ROUND( VLOOKUP(Z248, NPC_Raw_Data!A:L, 6) * VLOOKUP(AA248, NPC_Scaling_Values!A:N, 5)* VLOOKUP(AB248, NPC_Scaling_Values!A:N, 5) * 1.07 ,0)</f>
        <v>292</v>
      </c>
      <c r="F248" s="5">
        <f>ROUND( VLOOKUP(Z248, NPC_Raw_Data!A:L, 7) * VLOOKUP(AA248, NPC_Scaling_Values!A:N, 6) * VLOOKUP(AB248,NPC_Scaling_Values!A:N, 6) * 1.07 ,0)</f>
        <v>191</v>
      </c>
      <c r="G248" s="5">
        <f>ROUND( VLOOKUP(Z248, NPC_Raw_Data!A:L, 8) * VLOOKUP(AA248, NPC_Scaling_Values!A:N, 7) * VLOOKUP(AB248, NPC_Scaling_Values!A:N, 7) * 1.07 ,0)</f>
        <v>175</v>
      </c>
      <c r="H248" s="5">
        <f>ROUND( VLOOKUP(Z248, NPC_Raw_Data!A:L, 9) * VLOOKUP(AA248, NPC_Scaling_Values!A:N, 8)* VLOOKUP(AB248, NPC_Scaling_Values!A:N, 8) * 1.07 ,0)</f>
        <v>191</v>
      </c>
      <c r="I248" s="5">
        <v>-25.0</v>
      </c>
      <c r="J248" s="5">
        <v>25.0</v>
      </c>
      <c r="K248" s="5">
        <v>0.0</v>
      </c>
      <c r="L248" s="5">
        <f>ROUND( VLOOKUP(Z248, NPC_Raw_Data!A:O, 13),0)</f>
        <v>112</v>
      </c>
      <c r="M248" s="5">
        <f>ROUND( VLOOKUP(Z248, NPC_Raw_Data!A:O, 14),0)</f>
        <v>112</v>
      </c>
      <c r="N248" s="5">
        <f>ROUND( VLOOKUP(Z248, NPC_Raw_Data!A:O, 15),0)</f>
        <v>54</v>
      </c>
      <c r="O248" s="5">
        <f>ROUND( VLOOKUP(Z248, NPC_Raw_Data!A:Q, 16) * VLOOKUP(AA248, NPC_Scaling_Values!A:N, 14)* VLOOKUP(AB248, NPC_Scaling_Values!A:N, 14) * 1.07 ,0)</f>
        <v>248</v>
      </c>
      <c r="P248" s="2">
        <f>ROUND( VLOOKUP(Z248, NPC_Raw_Data!A:Q, 17) * VLOOKUP(AA248, NPC_Scaling_Values!A:N, 14) * VLOOKUP(AB248, NPC_Scaling_Values!A:N, 14)* 1.07 ,0)</f>
        <v>99</v>
      </c>
      <c r="Q248">
        <f> VLOOKUP(AA248, NPC_Scaling_Values!A:N, 9) * VLOOKUP(AB248, NPC_Scaling_Values!A:N, 9) * 1.07</f>
        <v>3.56952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333002.0</v>
      </c>
      <c r="AA248" s="1">
        <v>7014.0</v>
      </c>
      <c r="AB248" s="1">
        <v>7414.0</v>
      </c>
      <c r="AC248" s="8">
        <v>0.0</v>
      </c>
    </row>
    <row r="249">
      <c r="A249" s="2" t="s">
        <v>155</v>
      </c>
      <c r="B249" s="1" t="s">
        <v>30</v>
      </c>
      <c r="C249" s="5">
        <f>ROUND( VLOOKUP(Z249, NPC_Raw_Data!A:D, 4)*VLOOKUP(AA249, NPC_Scaling_Values!A:C, 3)*VLOOKUP(AB249, NPC_Scaling_Values!A:C, 3) * 1.07 ,0)</f>
        <v>588</v>
      </c>
      <c r="D249" s="5">
        <f>ROUND( VLOOKUP(Z249, NPC_Raw_Data!A:E, 5) * VLOOKUP(AA249, NPC_Scaling_Values!A:D, 4) * VLOOKUP(AB249,NPC_Scaling_Values!A:D, 4) * 1.07 ,0)</f>
        <v>1712</v>
      </c>
      <c r="E249" s="5">
        <f>ROUND( VLOOKUP(Z249, NPC_Raw_Data!A:L, 6) * VLOOKUP(AA249, NPC_Scaling_Values!A:N, 5)* VLOOKUP(AB249, NPC_Scaling_Values!A:N, 5) * 1.07 ,0)</f>
        <v>213</v>
      </c>
      <c r="F249" s="5">
        <f>ROUND( VLOOKUP(Z249, NPC_Raw_Data!A:L, 7) * VLOOKUP(AA249, NPC_Scaling_Values!A:N, 6) * VLOOKUP(AB249,NPC_Scaling_Values!A:N, 6) * 1.07 ,0)</f>
        <v>140</v>
      </c>
      <c r="G249" s="5">
        <f>ROUND( VLOOKUP(Z249, NPC_Raw_Data!A:L, 8) * VLOOKUP(AA249, NPC_Scaling_Values!A:N, 7) * VLOOKUP(AB249, NPC_Scaling_Values!A:N, 7) * 1.07 ,0)</f>
        <v>127</v>
      </c>
      <c r="H249" s="5">
        <f>ROUND( VLOOKUP(Z249, NPC_Raw_Data!A:L, 9) * VLOOKUP(AA249, NPC_Scaling_Values!A:N, 8)* VLOOKUP(AB249, NPC_Scaling_Values!A:N, 8) * 1.07 ,0)</f>
        <v>140</v>
      </c>
      <c r="I249" s="5">
        <v>-25.0</v>
      </c>
      <c r="J249" s="5">
        <v>25.0</v>
      </c>
      <c r="K249" s="5">
        <v>0.0</v>
      </c>
      <c r="L249" s="5">
        <f>ROUND( VLOOKUP(Z249, NPC_Raw_Data!A:O, 13),0)</f>
        <v>112</v>
      </c>
      <c r="M249" s="5">
        <f>ROUND( VLOOKUP(Z249, NPC_Raw_Data!A:O, 14),0)</f>
        <v>112</v>
      </c>
      <c r="N249" s="5">
        <f>ROUND( VLOOKUP(Z249, NPC_Raw_Data!A:O, 15),0)</f>
        <v>54</v>
      </c>
      <c r="O249" s="5">
        <f>ROUND( VLOOKUP(Z249, NPC_Raw_Data!A:Q, 16) * VLOOKUP(AA249, NPC_Scaling_Values!A:N, 14)* VLOOKUP(AB249, NPC_Scaling_Values!A:N, 14) * 1.07 ,0)</f>
        <v>248</v>
      </c>
      <c r="P249" s="2">
        <f>ROUND( VLOOKUP(Z249, NPC_Raw_Data!A:Q, 17) * VLOOKUP(AA249, NPC_Scaling_Values!A:N, 14) * VLOOKUP(AB249, NPC_Scaling_Values!A:N, 14)* 1.07 ,0)</f>
        <v>99</v>
      </c>
      <c r="Q249">
        <f> VLOOKUP(AA249, NPC_Scaling_Values!A:N, 9) * VLOOKUP(AB249, NPC_Scaling_Values!A:N, 9) * 1.07</f>
        <v>3.56952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333003.0</v>
      </c>
      <c r="AA249" s="1">
        <v>7014.0</v>
      </c>
      <c r="AB249" s="1">
        <v>7414.0</v>
      </c>
      <c r="AC249" s="10">
        <v>7100.0</v>
      </c>
    </row>
    <row r="250">
      <c r="A250" s="9" t="s">
        <v>69</v>
      </c>
      <c r="B250" s="1" t="s">
        <v>27</v>
      </c>
      <c r="C250" s="5">
        <f>ROUND( VLOOKUP(Z250, NPC_Raw_Data!A:D, 4)*VLOOKUP(AA250, NPC_Scaling_Values!A:C, 3)*VLOOKUP(AB250, NPC_Scaling_Values!A:C, 3) * 1.07 ,0)</f>
        <v>270</v>
      </c>
      <c r="D250" s="5">
        <f>ROUND( VLOOKUP(Z250, NPC_Raw_Data!A:E, 5) * VLOOKUP(AA250, NPC_Scaling_Values!A:D, 4) * VLOOKUP(AB250,NPC_Scaling_Values!A:D, 4) * 1.07 ,0)</f>
        <v>428</v>
      </c>
      <c r="E250" s="5">
        <f>ROUND( VLOOKUP(Z250, NPC_Raw_Data!A:L, 6) * VLOOKUP(AA250, NPC_Scaling_Values!A:N, 5)* VLOOKUP(AB250, NPC_Scaling_Values!A:N, 5) * 1.07 ,0)</f>
        <v>170</v>
      </c>
      <c r="F250" s="5">
        <f>ROUND( VLOOKUP(Z250, NPC_Raw_Data!A:L, 7) * VLOOKUP(AA250, NPC_Scaling_Values!A:N, 6) * VLOOKUP(AB250,NPC_Scaling_Values!A:N, 6) * 1.07 ,0)</f>
        <v>127</v>
      </c>
      <c r="G250" s="5">
        <f>ROUND( VLOOKUP(Z250, NPC_Raw_Data!A:L, 8) * VLOOKUP(AA250, NPC_Scaling_Values!A:N, 7) * VLOOKUP(AB250, NPC_Scaling_Values!A:N, 7) * 1.07 ,0)</f>
        <v>101</v>
      </c>
      <c r="H250" s="5">
        <f>ROUND( VLOOKUP(Z250, NPC_Raw_Data!A:L, 9) * VLOOKUP(AA250, NPC_Scaling_Values!A:N, 8)* VLOOKUP(AB250, NPC_Scaling_Values!A:N, 8) * 1.07 ,0)</f>
        <v>127</v>
      </c>
      <c r="I250" s="5">
        <v>0.0</v>
      </c>
      <c r="J250" s="5">
        <v>0.0</v>
      </c>
      <c r="K250" s="5">
        <v>0.0</v>
      </c>
      <c r="L250" s="5">
        <f>ROUND( VLOOKUP(Z250, NPC_Raw_Data!A:O, 13),0)</f>
        <v>150</v>
      </c>
      <c r="M250" s="5">
        <f>ROUND( VLOOKUP(Z250, NPC_Raw_Data!A:O, 14),0)</f>
        <v>150</v>
      </c>
      <c r="N250" s="5">
        <f>ROUND( VLOOKUP(Z250, NPC_Raw_Data!A:O, 15),0)</f>
        <v>100</v>
      </c>
      <c r="O250" s="5">
        <f>ROUND( VLOOKUP(Z250, NPC_Raw_Data!A:Q, 16) * VLOOKUP(AA250, NPC_Scaling_Values!A:N, 14)* VLOOKUP(AB250, NPC_Scaling_Values!A:N, 14) * 1.07 ,0)</f>
        <v>215</v>
      </c>
      <c r="P250" s="2">
        <f>ROUND( VLOOKUP(Z250, NPC_Raw_Data!A:Q, 17) * VLOOKUP(AA250, NPC_Scaling_Values!A:N, 14) * VLOOKUP(AB250, NPC_Scaling_Values!A:N, 14)* 1.07 ,0)</f>
        <v>86</v>
      </c>
      <c r="Q250">
        <f> VLOOKUP(AA250, NPC_Scaling_Values!A:N, 9) * VLOOKUP(AB250, NPC_Scaling_Values!A:N, 9) * 1.07</f>
        <v>2.982625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334000.0</v>
      </c>
      <c r="AA250" s="1">
        <v>7003.0</v>
      </c>
      <c r="AB250" s="1">
        <v>7403.0</v>
      </c>
      <c r="AC250" s="8">
        <v>0.0</v>
      </c>
    </row>
    <row r="251">
      <c r="A251" s="9" t="s">
        <v>69</v>
      </c>
      <c r="B251" s="1" t="s">
        <v>35</v>
      </c>
      <c r="C251" s="5">
        <f>ROUND( VLOOKUP(Z251, NPC_Raw_Data!A:D, 4)*VLOOKUP(AA251, NPC_Scaling_Values!A:C, 3)*VLOOKUP(AB251, NPC_Scaling_Values!A:C, 3) * 1.07 ,0)</f>
        <v>307</v>
      </c>
      <c r="D251" s="5">
        <f>ROUND( VLOOKUP(Z251, NPC_Raw_Data!A:E, 5) * VLOOKUP(AA251, NPC_Scaling_Values!A:D, 4) * VLOOKUP(AB251,NPC_Scaling_Values!A:D, 4) * 1.07 ,0)</f>
        <v>535</v>
      </c>
      <c r="E251" s="5">
        <f>ROUND( VLOOKUP(Z251, NPC_Raw_Data!A:L, 6) * VLOOKUP(AA251, NPC_Scaling_Values!A:N, 5)* VLOOKUP(AB251, NPC_Scaling_Values!A:N, 5) * 1.07 ,0)</f>
        <v>217</v>
      </c>
      <c r="F251" s="5">
        <f>ROUND( VLOOKUP(Z251, NPC_Raw_Data!A:L, 7) * VLOOKUP(AA251, NPC_Scaling_Values!A:N, 6) * VLOOKUP(AB251,NPC_Scaling_Values!A:N, 6) * 1.07 ,0)</f>
        <v>162</v>
      </c>
      <c r="G251" s="5">
        <f>ROUND( VLOOKUP(Z251, NPC_Raw_Data!A:L, 8) * VLOOKUP(AA251, NPC_Scaling_Values!A:N, 7) * VLOOKUP(AB251, NPC_Scaling_Values!A:N, 7) * 1.07 ,0)</f>
        <v>129</v>
      </c>
      <c r="H251" s="5">
        <f>ROUND( VLOOKUP(Z251, NPC_Raw_Data!A:L, 9) * VLOOKUP(AA251, NPC_Scaling_Values!A:N, 8)* VLOOKUP(AB251, NPC_Scaling_Values!A:N, 8) * 1.07 ,0)</f>
        <v>162</v>
      </c>
      <c r="I251" s="5">
        <v>0.0</v>
      </c>
      <c r="J251" s="5">
        <v>0.0</v>
      </c>
      <c r="K251" s="5">
        <v>0.0</v>
      </c>
      <c r="L251" s="5">
        <f>ROUND( VLOOKUP(Z251, NPC_Raw_Data!A:O, 13),0)</f>
        <v>150</v>
      </c>
      <c r="M251" s="5">
        <f>ROUND( VLOOKUP(Z251, NPC_Raw_Data!A:O, 14),0)</f>
        <v>150</v>
      </c>
      <c r="N251" s="5">
        <f>ROUND( VLOOKUP(Z251, NPC_Raw_Data!A:O, 15),0)</f>
        <v>100</v>
      </c>
      <c r="O251" s="5">
        <f>ROUND( VLOOKUP(Z251, NPC_Raw_Data!A:Q, 16) * VLOOKUP(AA251, NPC_Scaling_Values!A:N, 14)* VLOOKUP(AB251, NPC_Scaling_Values!A:N, 14) * 1.07 ,0)</f>
        <v>220</v>
      </c>
      <c r="P251" s="2">
        <f>ROUND( VLOOKUP(Z251, NPC_Raw_Data!A:Q, 17) * VLOOKUP(AA251, NPC_Scaling_Values!A:N, 14) * VLOOKUP(AB251, NPC_Scaling_Values!A:N, 14)* 1.07 ,0)</f>
        <v>88</v>
      </c>
      <c r="Q251">
        <f> VLOOKUP(AA251, NPC_Scaling_Values!A:N, 9) * VLOOKUP(AB251, NPC_Scaling_Values!A:N, 9) * 1.07</f>
        <v>3.1926125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334001.0</v>
      </c>
      <c r="AA251" s="1">
        <v>7004.0</v>
      </c>
      <c r="AB251" s="1">
        <v>7404.0</v>
      </c>
      <c r="AC251" s="8">
        <v>0.0</v>
      </c>
    </row>
    <row r="252">
      <c r="A252" s="9" t="s">
        <v>106</v>
      </c>
      <c r="B252" s="1" t="s">
        <v>35</v>
      </c>
      <c r="C252" s="5">
        <f>ROUND( VLOOKUP(Z252, NPC_Raw_Data!A:D, 4)*VLOOKUP(AA252, NPC_Scaling_Values!A:C, 3)*VLOOKUP(AB252, NPC_Scaling_Values!A:C, 3) * 1.07 ,0)</f>
        <v>309</v>
      </c>
      <c r="D252" s="5">
        <f>ROUND( VLOOKUP(Z252, NPC_Raw_Data!A:E, 5) * VLOOKUP(AA252, NPC_Scaling_Values!A:D, 4) * VLOOKUP(AB252,NPC_Scaling_Values!A:D, 4) * 1.07 ,0)</f>
        <v>642</v>
      </c>
      <c r="E252" s="5">
        <f>ROUND( VLOOKUP(Z252, NPC_Raw_Data!A:L, 6) * VLOOKUP(AA252, NPC_Scaling_Values!A:N, 5)* VLOOKUP(AB252, NPC_Scaling_Values!A:N, 5) * 1.07 ,0)</f>
        <v>219</v>
      </c>
      <c r="F252" s="5">
        <f>ROUND( VLOOKUP(Z252, NPC_Raw_Data!A:L, 7) * VLOOKUP(AA252, NPC_Scaling_Values!A:N, 6) * VLOOKUP(AB252,NPC_Scaling_Values!A:N, 6) * 1.07 ,0)</f>
        <v>164</v>
      </c>
      <c r="G252" s="5">
        <f>ROUND( VLOOKUP(Z252, NPC_Raw_Data!A:L, 8) * VLOOKUP(AA252, NPC_Scaling_Values!A:N, 7) * VLOOKUP(AB252, NPC_Scaling_Values!A:N, 7) * 1.07 ,0)</f>
        <v>130</v>
      </c>
      <c r="H252" s="5">
        <f>ROUND( VLOOKUP(Z252, NPC_Raw_Data!A:L, 9) * VLOOKUP(AA252, NPC_Scaling_Values!A:N, 8)* VLOOKUP(AB252, NPC_Scaling_Values!A:N, 8) * 1.07 ,0)</f>
        <v>164</v>
      </c>
      <c r="I252" s="5">
        <v>0.0</v>
      </c>
      <c r="J252" s="5">
        <v>0.0</v>
      </c>
      <c r="K252" s="5">
        <v>0.0</v>
      </c>
      <c r="L252" s="5">
        <f>ROUND( VLOOKUP(Z252, NPC_Raw_Data!A:O, 13),0)</f>
        <v>150</v>
      </c>
      <c r="M252" s="5">
        <f>ROUND( VLOOKUP(Z252, NPC_Raw_Data!A:O, 14),0)</f>
        <v>150</v>
      </c>
      <c r="N252" s="5">
        <f>ROUND( VLOOKUP(Z252, NPC_Raw_Data!A:O, 15),0)</f>
        <v>100</v>
      </c>
      <c r="O252" s="5">
        <f>ROUND( VLOOKUP(Z252, NPC_Raw_Data!A:Q, 16) * VLOOKUP(AA252, NPC_Scaling_Values!A:N, 14)* VLOOKUP(AB252, NPC_Scaling_Values!A:N, 14) * 1.07 ,0)</f>
        <v>216</v>
      </c>
      <c r="P252" s="2">
        <f>ROUND( VLOOKUP(Z252, NPC_Raw_Data!A:Q, 17) * VLOOKUP(AA252, NPC_Scaling_Values!A:N, 14) * VLOOKUP(AB252, NPC_Scaling_Values!A:N, 14)* 1.07 ,0)</f>
        <v>86</v>
      </c>
      <c r="Q252">
        <f> VLOOKUP(AA252, NPC_Scaling_Values!A:N, 9) * VLOOKUP(AB252, NPC_Scaling_Values!A:N, 9) * 1.07</f>
        <v>3.2742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334002.0</v>
      </c>
      <c r="AA252" s="1">
        <v>7005.0</v>
      </c>
      <c r="AB252" s="1">
        <v>7405.0</v>
      </c>
      <c r="AC252" s="8">
        <v>0.0</v>
      </c>
    </row>
    <row r="253">
      <c r="A253" s="9" t="s">
        <v>70</v>
      </c>
      <c r="B253" s="1" t="s">
        <v>27</v>
      </c>
      <c r="C253" s="5">
        <f>ROUND( VLOOKUP(Z253, NPC_Raw_Data!A:D, 4)*VLOOKUP(AA253, NPC_Scaling_Values!A:C, 3)*VLOOKUP(AB253, NPC_Scaling_Values!A:C, 3) * 1.07 ,0)</f>
        <v>270</v>
      </c>
      <c r="D253" s="5">
        <f>ROUND( VLOOKUP(Z253, NPC_Raw_Data!A:E, 5) * VLOOKUP(AA253, NPC_Scaling_Values!A:D, 4) * VLOOKUP(AB253,NPC_Scaling_Values!A:D, 4) * 1.07 ,0)</f>
        <v>803</v>
      </c>
      <c r="E253" s="5">
        <f>ROUND( VLOOKUP(Z253, NPC_Raw_Data!A:L, 6) * VLOOKUP(AA253, NPC_Scaling_Values!A:N, 5)* VLOOKUP(AB253, NPC_Scaling_Values!A:N, 5) * 1.07 ,0)</f>
        <v>170</v>
      </c>
      <c r="F253" s="5">
        <f>ROUND( VLOOKUP(Z253, NPC_Raw_Data!A:L, 7) * VLOOKUP(AA253, NPC_Scaling_Values!A:N, 6) * VLOOKUP(AB253,NPC_Scaling_Values!A:N, 6) * 1.07 ,0)</f>
        <v>127</v>
      </c>
      <c r="G253" s="5">
        <f>ROUND( VLOOKUP(Z253, NPC_Raw_Data!A:L, 8) * VLOOKUP(AA253, NPC_Scaling_Values!A:N, 7) * VLOOKUP(AB253, NPC_Scaling_Values!A:N, 7) * 1.07 ,0)</f>
        <v>101</v>
      </c>
      <c r="H253" s="5">
        <f>ROUND( VLOOKUP(Z253, NPC_Raw_Data!A:L, 9) * VLOOKUP(AA253, NPC_Scaling_Values!A:N, 8)* VLOOKUP(AB253, NPC_Scaling_Values!A:N, 8) * 1.07 ,0)</f>
        <v>127</v>
      </c>
      <c r="I253" s="5">
        <v>0.0</v>
      </c>
      <c r="J253" s="5">
        <v>0.0</v>
      </c>
      <c r="K253" s="5">
        <v>0.0</v>
      </c>
      <c r="L253" s="5">
        <f>ROUND( VLOOKUP(Z253, NPC_Raw_Data!A:O, 13),0)</f>
        <v>150</v>
      </c>
      <c r="M253" s="5">
        <f>ROUND( VLOOKUP(Z253, NPC_Raw_Data!A:O, 14),0)</f>
        <v>150</v>
      </c>
      <c r="N253" s="5">
        <f>ROUND( VLOOKUP(Z253, NPC_Raw_Data!A:O, 15),0)</f>
        <v>100</v>
      </c>
      <c r="O253" s="5">
        <f>ROUND( VLOOKUP(Z253, NPC_Raw_Data!A:Q, 16) * VLOOKUP(AA253, NPC_Scaling_Values!A:N, 14)* VLOOKUP(AB253, NPC_Scaling_Values!A:N, 14) * 1.07 ,0)</f>
        <v>215</v>
      </c>
      <c r="P253" s="2">
        <f>ROUND( VLOOKUP(Z253, NPC_Raw_Data!A:Q, 17) * VLOOKUP(AA253, NPC_Scaling_Values!A:N, 14) * VLOOKUP(AB253, NPC_Scaling_Values!A:N, 14)* 1.07 ,0)</f>
        <v>86</v>
      </c>
      <c r="Q253">
        <f> VLOOKUP(AA253, NPC_Scaling_Values!A:N, 9) * VLOOKUP(AB253, NPC_Scaling_Values!A:N, 9) * 1.07</f>
        <v>2.982625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334003.0</v>
      </c>
      <c r="AA253" s="1">
        <v>7003.0</v>
      </c>
      <c r="AB253" s="1">
        <v>7403.0</v>
      </c>
      <c r="AC253" s="8">
        <v>0.0</v>
      </c>
    </row>
    <row r="254">
      <c r="A254" s="2" t="s">
        <v>144</v>
      </c>
      <c r="B254" s="1" t="s">
        <v>53</v>
      </c>
      <c r="C254" s="5">
        <f>ROUND( VLOOKUP(Z254, NPC_Raw_Data!A:D, 4)*VLOOKUP(AA254, NPC_Scaling_Values!A:C, 3)*VLOOKUP(AB254, NPC_Scaling_Values!A:C, 3) * 1.07 ,0)</f>
        <v>255</v>
      </c>
      <c r="D254" s="5">
        <f>ROUND( VLOOKUP(Z254, NPC_Raw_Data!A:E, 5) * VLOOKUP(AA254, NPC_Scaling_Values!A:D, 4) * VLOOKUP(AB254,NPC_Scaling_Values!A:D, 4) * 1.07 ,0)</f>
        <v>482</v>
      </c>
      <c r="E254" s="5">
        <f>ROUND( VLOOKUP(Z254, NPC_Raw_Data!A:L, 6) * VLOOKUP(AA254, NPC_Scaling_Values!A:N, 5)* VLOOKUP(AB254, NPC_Scaling_Values!A:N, 5) * 1.07 ,0)</f>
        <v>236</v>
      </c>
      <c r="F254" s="5">
        <f>ROUND( VLOOKUP(Z254, NPC_Raw_Data!A:L, 7) * VLOOKUP(AA254, NPC_Scaling_Values!A:N, 6) * VLOOKUP(AB254,NPC_Scaling_Values!A:N, 6) * 1.07 ,0)</f>
        <v>154</v>
      </c>
      <c r="G254" s="5">
        <f>ROUND( VLOOKUP(Z254, NPC_Raw_Data!A:L, 8) * VLOOKUP(AA254, NPC_Scaling_Values!A:N, 7) * VLOOKUP(AB254, NPC_Scaling_Values!A:N, 7) * 1.07 ,0)</f>
        <v>1182</v>
      </c>
      <c r="H254" s="5">
        <f>ROUND( VLOOKUP(Z254, NPC_Raw_Data!A:L, 9) * VLOOKUP(AA254, NPC_Scaling_Values!A:N, 8)* VLOOKUP(AB254, NPC_Scaling_Values!A:N, 8) * 1.07 ,0)</f>
        <v>177</v>
      </c>
      <c r="I254" s="5">
        <v>0.0</v>
      </c>
      <c r="J254" s="5">
        <v>0.0</v>
      </c>
      <c r="K254" s="5">
        <v>0.0</v>
      </c>
      <c r="L254" s="5">
        <f>ROUND( VLOOKUP(Z254, NPC_Raw_Data!A:O, 13),0)</f>
        <v>150</v>
      </c>
      <c r="M254" s="5">
        <f>ROUND( VLOOKUP(Z254, NPC_Raw_Data!A:O, 14),0)</f>
        <v>150</v>
      </c>
      <c r="N254" s="5">
        <f>ROUND( VLOOKUP(Z254, NPC_Raw_Data!A:O, 15),0)</f>
        <v>100</v>
      </c>
      <c r="O254" s="5">
        <f>ROUND( VLOOKUP(Z254, NPC_Raw_Data!A:Q, 16) * VLOOKUP(AA254, NPC_Scaling_Values!A:N, 14)* VLOOKUP(AB254, NPC_Scaling_Values!A:N, 14) * 1.07 ,0)</f>
        <v>214</v>
      </c>
      <c r="P254" s="2">
        <f>ROUND( VLOOKUP(Z254, NPC_Raw_Data!A:Q, 17) * VLOOKUP(AA254, NPC_Scaling_Values!A:N, 14) * VLOOKUP(AB254, NPC_Scaling_Values!A:N, 14)* 1.07 ,0)</f>
        <v>86</v>
      </c>
      <c r="Q254">
        <f> VLOOKUP(AA254, NPC_Scaling_Values!A:N, 9) * VLOOKUP(AB254, NPC_Scaling_Values!A:N, 9) * 1.07</f>
        <v>3.2742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334100.0</v>
      </c>
      <c r="AA254" s="1">
        <v>7008.0</v>
      </c>
      <c r="AB254" s="1">
        <v>7408.0</v>
      </c>
      <c r="AC254" s="8">
        <v>0.0</v>
      </c>
    </row>
    <row r="255">
      <c r="A255" s="1" t="s">
        <v>141</v>
      </c>
      <c r="B255" s="1" t="s">
        <v>101</v>
      </c>
      <c r="C255" s="5">
        <f>ROUND( VLOOKUP(Z255, NPC_Raw_Data!A:D, 4)*VLOOKUP(AA255, NPC_Scaling_Values!A:C, 3)*VLOOKUP(AB255, NPC_Scaling_Values!A:C, 3) * 1.07 ,0)</f>
        <v>1323</v>
      </c>
      <c r="D255" s="5">
        <f>ROUND( VLOOKUP(Z255, NPC_Raw_Data!A:E, 5) * VLOOKUP(AA255, NPC_Scaling_Values!A:D, 4) * VLOOKUP(AB255,NPC_Scaling_Values!A:D, 4) * 1.07 ,0)</f>
        <v>770</v>
      </c>
      <c r="E255" s="5">
        <f>ROUND( VLOOKUP(Z255, NPC_Raw_Data!A:L, 6) * VLOOKUP(AA255, NPC_Scaling_Values!A:N, 5)* VLOOKUP(AB255, NPC_Scaling_Values!A:N, 5) * 1.07 ,0)</f>
        <v>277</v>
      </c>
      <c r="F255" s="5">
        <f>ROUND( VLOOKUP(Z255, NPC_Raw_Data!A:L, 7) * VLOOKUP(AA255, NPC_Scaling_Values!A:N, 6) * VLOOKUP(AB255,NPC_Scaling_Values!A:N, 6) * 1.07 ,0)</f>
        <v>222</v>
      </c>
      <c r="G255" s="5">
        <f>ROUND( VLOOKUP(Z255, NPC_Raw_Data!A:L, 8) * VLOOKUP(AA255, NPC_Scaling_Values!A:N, 7) * VLOOKUP(AB255, NPC_Scaling_Values!A:N, 7) * 1.07 ,0)</f>
        <v>139</v>
      </c>
      <c r="H255" s="5">
        <f>ROUND( VLOOKUP(Z255, NPC_Raw_Data!A:L, 9) * VLOOKUP(AA255, NPC_Scaling_Values!A:N, 8)* VLOOKUP(AB255, NPC_Scaling_Values!A:N, 8) * 1.07 ,0)</f>
        <v>250</v>
      </c>
      <c r="I255" s="5">
        <v>0.0</v>
      </c>
      <c r="J255" s="5">
        <v>0.0</v>
      </c>
      <c r="K255" s="5">
        <v>0.0</v>
      </c>
      <c r="L255" s="5">
        <f>ROUND( VLOOKUP(Z255, NPC_Raw_Data!A:O, 13),0)</f>
        <v>84</v>
      </c>
      <c r="M255" s="5">
        <f>ROUND( VLOOKUP(Z255, NPC_Raw_Data!A:O, 14),0)</f>
        <v>84</v>
      </c>
      <c r="N255" s="5">
        <f>ROUND( VLOOKUP(Z255, NPC_Raw_Data!A:O, 15),0)</f>
        <v>999</v>
      </c>
      <c r="O255" s="5">
        <f>ROUND( VLOOKUP(Z255, NPC_Raw_Data!A:Q, 16) * VLOOKUP(AA255, NPC_Scaling_Values!A:N, 14)* VLOOKUP(AB255, NPC_Scaling_Values!A:N, 14) * 1.07 ,0)</f>
        <v>216</v>
      </c>
      <c r="P255" s="2">
        <f>ROUND( VLOOKUP(Z255, NPC_Raw_Data!A:Q, 17) * VLOOKUP(AA255, NPC_Scaling_Values!A:N, 14) * VLOOKUP(AB255, NPC_Scaling_Values!A:N, 14)* 1.07 ,0)</f>
        <v>86</v>
      </c>
      <c r="Q255">
        <f> VLOOKUP(AA255, NPC_Scaling_Values!A:N, 9) * VLOOKUP(AB255, NPC_Scaling_Values!A:N, 9) * 1.07</f>
        <v>3.2742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335000.0</v>
      </c>
      <c r="AA255" s="1">
        <v>7005.0</v>
      </c>
      <c r="AB255" s="1">
        <v>7405.0</v>
      </c>
      <c r="AC255" s="8">
        <v>0.0</v>
      </c>
    </row>
    <row r="256">
      <c r="A256" s="1" t="s">
        <v>105</v>
      </c>
      <c r="B256" s="1" t="s">
        <v>101</v>
      </c>
      <c r="C256" s="5">
        <f>ROUND( VLOOKUP(Z256, NPC_Raw_Data!A:D, 4)*VLOOKUP(AA256, NPC_Scaling_Values!A:C, 3)*VLOOKUP(AB256, NPC_Scaling_Values!A:C, 3) * 1.07 ,0)</f>
        <v>415</v>
      </c>
      <c r="D256" s="5">
        <f>ROUND( VLOOKUP(Z256, NPC_Raw_Data!A:E, 5) * VLOOKUP(AA256, NPC_Scaling_Values!A:D, 4) * VLOOKUP(AB256,NPC_Scaling_Values!A:D, 4) * 1.07 ,0)</f>
        <v>257</v>
      </c>
      <c r="E256" s="5">
        <f>ROUND( VLOOKUP(Z256, NPC_Raw_Data!A:L, 6) * VLOOKUP(AA256, NPC_Scaling_Values!A:N, 5)* VLOOKUP(AB256, NPC_Scaling_Values!A:N, 5) * 1.07 ,0)</f>
        <v>216</v>
      </c>
      <c r="F256" s="5">
        <f>ROUND( VLOOKUP(Z256, NPC_Raw_Data!A:L, 7) * VLOOKUP(AA256, NPC_Scaling_Values!A:N, 6) * VLOOKUP(AB256,NPC_Scaling_Values!A:N, 6) * 1.07 ,0)</f>
        <v>164</v>
      </c>
      <c r="G256" s="5">
        <f>ROUND( VLOOKUP(Z256, NPC_Raw_Data!A:L, 8) * VLOOKUP(AA256, NPC_Scaling_Values!A:N, 7) * VLOOKUP(AB256, NPC_Scaling_Values!A:N, 7) * 1.07 ,0)</f>
        <v>130</v>
      </c>
      <c r="H256" s="5">
        <f>ROUND( VLOOKUP(Z256, NPC_Raw_Data!A:L, 9) * VLOOKUP(AA256, NPC_Scaling_Values!A:N, 8)* VLOOKUP(AB256, NPC_Scaling_Values!A:N, 8) * 1.07 ,0)</f>
        <v>164</v>
      </c>
      <c r="I256" s="5">
        <v>-25.0</v>
      </c>
      <c r="J256" s="5">
        <v>0.0</v>
      </c>
      <c r="K256" s="5">
        <v>0.0</v>
      </c>
      <c r="L256" s="5">
        <f>ROUND( VLOOKUP(Z256, NPC_Raw_Data!A:O, 13),0)</f>
        <v>106</v>
      </c>
      <c r="M256" s="5">
        <f>ROUND( VLOOKUP(Z256, NPC_Raw_Data!A:O, 14),0)</f>
        <v>106</v>
      </c>
      <c r="N256" s="5">
        <f>ROUND( VLOOKUP(Z256, NPC_Raw_Data!A:O, 15),0)</f>
        <v>68</v>
      </c>
      <c r="O256" s="5">
        <f>ROUND( VLOOKUP(Z256, NPC_Raw_Data!A:Q, 16) * VLOOKUP(AA256, NPC_Scaling_Values!A:N, 14)* VLOOKUP(AB256, NPC_Scaling_Values!A:N, 14) * 1.07 ,0)</f>
        <v>216</v>
      </c>
      <c r="P256" s="2">
        <f>ROUND( VLOOKUP(Z256, NPC_Raw_Data!A:Q, 17) * VLOOKUP(AA256, NPC_Scaling_Values!A:N, 14) * VLOOKUP(AB256, NPC_Scaling_Values!A:N, 14)* 1.07 ,0)</f>
        <v>86</v>
      </c>
      <c r="Q256">
        <f> VLOOKUP(AA256, NPC_Scaling_Values!A:N, 9) * VLOOKUP(AB256, NPC_Scaling_Values!A:N, 9) * 1.07</f>
        <v>3.2742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337000.0</v>
      </c>
      <c r="AA256" s="1">
        <v>7005.0</v>
      </c>
      <c r="AB256" s="1">
        <v>7405.0</v>
      </c>
      <c r="AC256" s="8">
        <v>0.0</v>
      </c>
    </row>
    <row r="257">
      <c r="A257" s="2" t="s">
        <v>83</v>
      </c>
      <c r="B257" s="1" t="s">
        <v>53</v>
      </c>
      <c r="C257" s="5">
        <f>ROUND( VLOOKUP(Z257, NPC_Raw_Data!A:D, 4)*VLOOKUP(AA257, NPC_Scaling_Values!A:C, 3)*VLOOKUP(AB257, NPC_Scaling_Values!A:C, 3) * 1.07 ,0)</f>
        <v>255</v>
      </c>
      <c r="D257" s="5">
        <f>ROUND( VLOOKUP(Z257, NPC_Raw_Data!A:E, 5) * VLOOKUP(AA257, NPC_Scaling_Values!A:D, 4) * VLOOKUP(AB257,NPC_Scaling_Values!A:D, 4) * 1.07 ,0)</f>
        <v>321</v>
      </c>
      <c r="E257" s="5">
        <f>ROUND( VLOOKUP(Z257, NPC_Raw_Data!A:L, 6) * VLOOKUP(AA257, NPC_Scaling_Values!A:N, 5)* VLOOKUP(AB257, NPC_Scaling_Values!A:N, 5) * 1.07 ,0)</f>
        <v>165</v>
      </c>
      <c r="F257" s="5">
        <f>ROUND( VLOOKUP(Z257, NPC_Raw_Data!A:L, 7) * VLOOKUP(AA257, NPC_Scaling_Values!A:N, 6) * VLOOKUP(AB257,NPC_Scaling_Values!A:N, 6) * 1.07 ,0)</f>
        <v>117</v>
      </c>
      <c r="G257" s="5">
        <f>ROUND( VLOOKUP(Z257, NPC_Raw_Data!A:L, 8) * VLOOKUP(AA257, NPC_Scaling_Values!A:N, 7) * VLOOKUP(AB257, NPC_Scaling_Values!A:N, 7) * 1.07 ,0)</f>
        <v>131</v>
      </c>
      <c r="H257" s="5">
        <f>ROUND( VLOOKUP(Z257, NPC_Raw_Data!A:L, 9) * VLOOKUP(AA257, NPC_Scaling_Values!A:N, 8)* VLOOKUP(AB257, NPC_Scaling_Values!A:N, 8) * 1.07 ,0)</f>
        <v>125</v>
      </c>
      <c r="I257" s="5">
        <v>0.0</v>
      </c>
      <c r="J257" s="5">
        <v>0.0</v>
      </c>
      <c r="K257" s="5">
        <v>0.0</v>
      </c>
      <c r="L257" s="5">
        <f>ROUND( VLOOKUP(Z257, NPC_Raw_Data!A:O, 13),0)</f>
        <v>440</v>
      </c>
      <c r="M257" s="5">
        <f>ROUND( VLOOKUP(Z257, NPC_Raw_Data!A:O, 14),0)</f>
        <v>440</v>
      </c>
      <c r="N257" s="5">
        <f>ROUND( VLOOKUP(Z257, NPC_Raw_Data!A:O, 15),0)</f>
        <v>87</v>
      </c>
      <c r="O257" s="5">
        <f>ROUND( VLOOKUP(Z257, NPC_Raw_Data!A:Q, 16) * VLOOKUP(AA257, NPC_Scaling_Values!A:N, 14)* VLOOKUP(AB257, NPC_Scaling_Values!A:N, 14) * 1.07 ,0)</f>
        <v>214</v>
      </c>
      <c r="P257" s="2">
        <f>ROUND( VLOOKUP(Z257, NPC_Raw_Data!A:Q, 17) * VLOOKUP(AA257, NPC_Scaling_Values!A:N, 14) * VLOOKUP(AB257, NPC_Scaling_Values!A:N, 14)* 1.07 ,0)</f>
        <v>86</v>
      </c>
      <c r="Q257">
        <f> VLOOKUP(AA257, NPC_Scaling_Values!A:N, 9) * VLOOKUP(AB257, NPC_Scaling_Values!A:N, 9) * 1.07</f>
        <v>3.2742</v>
      </c>
      <c r="R257" s="1">
        <v>1.0</v>
      </c>
      <c r="S257" s="1">
        <v>-1.0</v>
      </c>
      <c r="T257" s="7" t="b">
        <v>0</v>
      </c>
      <c r="U257" s="7" t="b">
        <v>0</v>
      </c>
      <c r="V257" s="7" t="b">
        <v>0</v>
      </c>
      <c r="Z257" s="1">
        <v>338000.0</v>
      </c>
      <c r="AA257" s="1">
        <v>7008.0</v>
      </c>
      <c r="AB257" s="1">
        <v>7408.0</v>
      </c>
      <c r="AC257" s="8">
        <v>0.0</v>
      </c>
    </row>
    <row r="258">
      <c r="A258" s="9" t="s">
        <v>294</v>
      </c>
      <c r="B258" s="1" t="s">
        <v>91</v>
      </c>
      <c r="C258" s="5">
        <f>ROUND( VLOOKUP(Z258, NPC_Raw_Data!A:D, 4)*VLOOKUP(AA258, NPC_Scaling_Values!A:C, 3)*VLOOKUP(AB258, NPC_Scaling_Values!A:C, 3) * 1.07 ,0)</f>
        <v>1056</v>
      </c>
      <c r="D258" s="5">
        <f>ROUND( VLOOKUP(Z258, NPC_Raw_Data!A:E, 5) * VLOOKUP(AA258, NPC_Scaling_Values!A:D, 4) * VLOOKUP(AB258,NPC_Scaling_Values!A:D, 4) * 1.07 ,0)</f>
        <v>1926</v>
      </c>
      <c r="E258" s="5">
        <f>ROUND( VLOOKUP(Z258, NPC_Raw_Data!A:L, 6) * VLOOKUP(AA258, NPC_Scaling_Values!A:N, 5)* VLOOKUP(AB258, NPC_Scaling_Values!A:N, 5) * 1.07 ,0)</f>
        <v>451</v>
      </c>
      <c r="F258" s="5">
        <f>ROUND( VLOOKUP(Z258, NPC_Raw_Data!A:L, 7) * VLOOKUP(AA258, NPC_Scaling_Values!A:N, 6) * VLOOKUP(AB258,NPC_Scaling_Values!A:N, 6) * 1.07 ,0)</f>
        <v>315</v>
      </c>
      <c r="G258" s="5">
        <f>ROUND( VLOOKUP(Z258, NPC_Raw_Data!A:L, 8) * VLOOKUP(AA258, NPC_Scaling_Values!A:N, 7) * VLOOKUP(AB258, NPC_Scaling_Values!A:N, 7) * 1.07 ,0)</f>
        <v>903</v>
      </c>
      <c r="H258" s="5">
        <f>ROUND( VLOOKUP(Z258, NPC_Raw_Data!A:L, 9) * VLOOKUP(AA258, NPC_Scaling_Values!A:N, 8)* VLOOKUP(AB258, NPC_Scaling_Values!A:N, 8) * 1.07 ,0)</f>
        <v>340</v>
      </c>
      <c r="I258" s="5">
        <v>25.0</v>
      </c>
      <c r="J258" s="5">
        <v>0.0</v>
      </c>
      <c r="K258" s="5">
        <v>0.0</v>
      </c>
      <c r="L258" s="5">
        <f>ROUND( VLOOKUP(Z258, NPC_Raw_Data!A:O, 13),0)</f>
        <v>94</v>
      </c>
      <c r="M258" s="5">
        <f>ROUND( VLOOKUP(Z258, NPC_Raw_Data!A:O, 14),0)</f>
        <v>94</v>
      </c>
      <c r="N258" s="5">
        <f>ROUND( VLOOKUP(Z258, NPC_Raw_Data!A:O, 15),0)</f>
        <v>220</v>
      </c>
      <c r="O258" s="5">
        <f>ROUND( VLOOKUP(Z258, NPC_Raw_Data!A:Q, 16) * VLOOKUP(AA258, NPC_Scaling_Values!A:N, 14)* VLOOKUP(AB258, NPC_Scaling_Values!A:N, 14) * 1.07 ,0)</f>
        <v>240</v>
      </c>
      <c r="P258" s="2">
        <f>ROUND( VLOOKUP(Z258, NPC_Raw_Data!A:Q, 17) * VLOOKUP(AA258, NPC_Scaling_Values!A:N, 14) * VLOOKUP(AB258, NPC_Scaling_Values!A:N, 14)* 1.07 ,0)</f>
        <v>96</v>
      </c>
      <c r="Q258">
        <f> VLOOKUP(AA258, NPC_Scaling_Values!A:N, 9) * VLOOKUP(AB258, NPC_Scaling_Values!A:N, 9) * 1.07</f>
        <v>3.49462</v>
      </c>
      <c r="R258" s="1">
        <v>1.0</v>
      </c>
      <c r="S258" s="1">
        <v>-1.0</v>
      </c>
      <c r="T258" s="7" t="b">
        <v>0</v>
      </c>
      <c r="U258" s="7" t="b">
        <v>0</v>
      </c>
      <c r="V258" s="7" t="b">
        <v>0</v>
      </c>
      <c r="Z258" s="1">
        <v>339000.0</v>
      </c>
      <c r="AA258" s="1">
        <v>7013.0</v>
      </c>
      <c r="AB258" s="1">
        <v>7413.0</v>
      </c>
      <c r="AC258" s="8">
        <v>0.0</v>
      </c>
    </row>
    <row r="259">
      <c r="A259" s="9" t="s">
        <v>295</v>
      </c>
      <c r="B259" s="1" t="s">
        <v>91</v>
      </c>
      <c r="C259" s="5">
        <f>ROUND( VLOOKUP(Z259, NPC_Raw_Data!A:D, 4)*VLOOKUP(AA259, NPC_Scaling_Values!A:C, 3)*VLOOKUP(AB259, NPC_Scaling_Values!A:C, 3) * 1.07 ,0)</f>
        <v>1056</v>
      </c>
      <c r="D259" s="5">
        <f>ROUND( VLOOKUP(Z259, NPC_Raw_Data!A:E, 5) * VLOOKUP(AA259, NPC_Scaling_Values!A:D, 4) * VLOOKUP(AB259,NPC_Scaling_Values!A:D, 4) * 1.07 ,0)</f>
        <v>1926</v>
      </c>
      <c r="E259" s="5">
        <f>ROUND( VLOOKUP(Z259, NPC_Raw_Data!A:L, 6) * VLOOKUP(AA259, NPC_Scaling_Values!A:N, 5)* VLOOKUP(AB259, NPC_Scaling_Values!A:N, 5) * 1.07 ,0)</f>
        <v>451</v>
      </c>
      <c r="F259" s="5">
        <f>ROUND( VLOOKUP(Z259, NPC_Raw_Data!A:L, 7) * VLOOKUP(AA259, NPC_Scaling_Values!A:N, 6) * VLOOKUP(AB259,NPC_Scaling_Values!A:N, 6) * 1.07 ,0)</f>
        <v>315</v>
      </c>
      <c r="G259" s="5">
        <f>ROUND( VLOOKUP(Z259, NPC_Raw_Data!A:L, 8) * VLOOKUP(AA259, NPC_Scaling_Values!A:N, 7) * VLOOKUP(AB259, NPC_Scaling_Values!A:N, 7) * 1.07 ,0)</f>
        <v>903</v>
      </c>
      <c r="H259" s="5">
        <f>ROUND( VLOOKUP(Z259, NPC_Raw_Data!A:L, 9) * VLOOKUP(AA259, NPC_Scaling_Values!A:N, 8)* VLOOKUP(AB259, NPC_Scaling_Values!A:N, 8) * 1.07 ,0)</f>
        <v>340</v>
      </c>
      <c r="I259" s="5">
        <v>25.0</v>
      </c>
      <c r="J259" s="5">
        <v>0.0</v>
      </c>
      <c r="K259" s="5">
        <v>0.0</v>
      </c>
      <c r="L259" s="5">
        <f>ROUND( VLOOKUP(Z259, NPC_Raw_Data!A:O, 13),0)</f>
        <v>94</v>
      </c>
      <c r="M259" s="5">
        <f>ROUND( VLOOKUP(Z259, NPC_Raw_Data!A:O, 14),0)</f>
        <v>94</v>
      </c>
      <c r="N259" s="5">
        <f>ROUND( VLOOKUP(Z259, NPC_Raw_Data!A:O, 15),0)</f>
        <v>220</v>
      </c>
      <c r="O259" s="5">
        <f>ROUND( VLOOKUP(Z259, NPC_Raw_Data!A:Q, 16) * VLOOKUP(AA259, NPC_Scaling_Values!A:N, 14)* VLOOKUP(AB259, NPC_Scaling_Values!A:N, 14) * 1.07 ,0)</f>
        <v>240</v>
      </c>
      <c r="P259" s="2">
        <f>ROUND( VLOOKUP(Z259, NPC_Raw_Data!A:Q, 17) * VLOOKUP(AA259, NPC_Scaling_Values!A:N, 14) * VLOOKUP(AB259, NPC_Scaling_Values!A:N, 14)* 1.07 ,0)</f>
        <v>96</v>
      </c>
      <c r="Q259">
        <f> VLOOKUP(AA259, NPC_Scaling_Values!A:N, 9) * VLOOKUP(AB259, NPC_Scaling_Values!A:N, 9) * 1.07</f>
        <v>3.49462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339001.0</v>
      </c>
      <c r="AA259" s="1">
        <v>7013.0</v>
      </c>
      <c r="AB259" s="1">
        <v>7413.0</v>
      </c>
      <c r="AC259" s="8">
        <v>0.0</v>
      </c>
    </row>
    <row r="260">
      <c r="A260" s="9" t="s">
        <v>296</v>
      </c>
      <c r="B260" s="1" t="s">
        <v>91</v>
      </c>
      <c r="C260" s="5">
        <f>ROUND( VLOOKUP(Z260, NPC_Raw_Data!A:D, 4)*VLOOKUP(AA260, NPC_Scaling_Values!A:C, 3)*VLOOKUP(AB260, NPC_Scaling_Values!A:C, 3) * 1.07 ,0)</f>
        <v>1056</v>
      </c>
      <c r="D260" s="5">
        <f>ROUND( VLOOKUP(Z260, NPC_Raw_Data!A:E, 5) * VLOOKUP(AA260, NPC_Scaling_Values!A:D, 4) * VLOOKUP(AB260,NPC_Scaling_Values!A:D, 4) * 1.07 ,0)</f>
        <v>1926</v>
      </c>
      <c r="E260" s="5">
        <f>ROUND( VLOOKUP(Z260, NPC_Raw_Data!A:L, 6) * VLOOKUP(AA260, NPC_Scaling_Values!A:N, 5)* VLOOKUP(AB260, NPC_Scaling_Values!A:N, 5) * 1.07 ,0)</f>
        <v>451</v>
      </c>
      <c r="F260" s="5">
        <f>ROUND( VLOOKUP(Z260, NPC_Raw_Data!A:L, 7) * VLOOKUP(AA260, NPC_Scaling_Values!A:N, 6) * VLOOKUP(AB260,NPC_Scaling_Values!A:N, 6) * 1.07 ,0)</f>
        <v>315</v>
      </c>
      <c r="G260" s="5">
        <f>ROUND( VLOOKUP(Z260, NPC_Raw_Data!A:L, 8) * VLOOKUP(AA260, NPC_Scaling_Values!A:N, 7) * VLOOKUP(AB260, NPC_Scaling_Values!A:N, 7) * 1.07 ,0)</f>
        <v>903</v>
      </c>
      <c r="H260" s="5">
        <f>ROUND( VLOOKUP(Z260, NPC_Raw_Data!A:L, 9) * VLOOKUP(AA260, NPC_Scaling_Values!A:N, 8)* VLOOKUP(AB260, NPC_Scaling_Values!A:N, 8) * 1.07 ,0)</f>
        <v>340</v>
      </c>
      <c r="I260" s="5">
        <v>25.0</v>
      </c>
      <c r="J260" s="5">
        <v>0.0</v>
      </c>
      <c r="K260" s="5">
        <v>0.0</v>
      </c>
      <c r="L260" s="5">
        <f>ROUND( VLOOKUP(Z260, NPC_Raw_Data!A:O, 13),0)</f>
        <v>94</v>
      </c>
      <c r="M260" s="5">
        <f>ROUND( VLOOKUP(Z260, NPC_Raw_Data!A:O, 14),0)</f>
        <v>94</v>
      </c>
      <c r="N260" s="5">
        <f>ROUND( VLOOKUP(Z260, NPC_Raw_Data!A:O, 15),0)</f>
        <v>220</v>
      </c>
      <c r="O260" s="5">
        <f>ROUND( VLOOKUP(Z260, NPC_Raw_Data!A:Q, 16) * VLOOKUP(AA260, NPC_Scaling_Values!A:N, 14)* VLOOKUP(AB260, NPC_Scaling_Values!A:N, 14) * 1.07 ,0)</f>
        <v>240</v>
      </c>
      <c r="P260" s="2">
        <f>ROUND( VLOOKUP(Z260, NPC_Raw_Data!A:Q, 17) * VLOOKUP(AA260, NPC_Scaling_Values!A:N, 14) * VLOOKUP(AB260, NPC_Scaling_Values!A:N, 14)* 1.07 ,0)</f>
        <v>96</v>
      </c>
      <c r="Q260">
        <f> VLOOKUP(AA260, NPC_Scaling_Values!A:N, 9) * VLOOKUP(AB260, NPC_Scaling_Values!A:N, 9) * 1.07</f>
        <v>3.49462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339002.0</v>
      </c>
      <c r="AA260" s="1">
        <v>7013.0</v>
      </c>
      <c r="AB260" s="1">
        <v>7413.0</v>
      </c>
      <c r="AC260" s="8">
        <v>0.0</v>
      </c>
    </row>
    <row r="261">
      <c r="A261" s="9" t="s">
        <v>297</v>
      </c>
      <c r="B261" s="1" t="s">
        <v>91</v>
      </c>
      <c r="C261" s="5">
        <f>ROUND( VLOOKUP(Z261, NPC_Raw_Data!A:D, 4)*VLOOKUP(AA261, NPC_Scaling_Values!A:C, 3)*VLOOKUP(AB261, NPC_Scaling_Values!A:C, 3) * 1.07 ,0)</f>
        <v>1056</v>
      </c>
      <c r="D261" s="5">
        <f>ROUND( VLOOKUP(Z261, NPC_Raw_Data!A:E, 5) * VLOOKUP(AA261, NPC_Scaling_Values!A:D, 4) * VLOOKUP(AB261,NPC_Scaling_Values!A:D, 4) * 1.07 ,0)</f>
        <v>1926</v>
      </c>
      <c r="E261" s="5">
        <f>ROUND( VLOOKUP(Z261, NPC_Raw_Data!A:L, 6) * VLOOKUP(AA261, NPC_Scaling_Values!A:N, 5)* VLOOKUP(AB261, NPC_Scaling_Values!A:N, 5) * 1.07 ,0)</f>
        <v>451</v>
      </c>
      <c r="F261" s="5">
        <f>ROUND( VLOOKUP(Z261, NPC_Raw_Data!A:L, 7) * VLOOKUP(AA261, NPC_Scaling_Values!A:N, 6) * VLOOKUP(AB261,NPC_Scaling_Values!A:N, 6) * 1.07 ,0)</f>
        <v>315</v>
      </c>
      <c r="G261" s="5">
        <f>ROUND( VLOOKUP(Z261, NPC_Raw_Data!A:L, 8) * VLOOKUP(AA261, NPC_Scaling_Values!A:N, 7) * VLOOKUP(AB261, NPC_Scaling_Values!A:N, 7) * 1.07 ,0)</f>
        <v>903</v>
      </c>
      <c r="H261" s="5">
        <f>ROUND( VLOOKUP(Z261, NPC_Raw_Data!A:L, 9) * VLOOKUP(AA261, NPC_Scaling_Values!A:N, 8)* VLOOKUP(AB261, NPC_Scaling_Values!A:N, 8) * 1.07 ,0)</f>
        <v>340</v>
      </c>
      <c r="I261" s="5">
        <v>25.0</v>
      </c>
      <c r="J261" s="5">
        <v>0.0</v>
      </c>
      <c r="K261" s="5">
        <v>0.0</v>
      </c>
      <c r="L261" s="5">
        <f>ROUND( VLOOKUP(Z261, NPC_Raw_Data!A:O, 13),0)</f>
        <v>94</v>
      </c>
      <c r="M261" s="5">
        <f>ROUND( VLOOKUP(Z261, NPC_Raw_Data!A:O, 14),0)</f>
        <v>94</v>
      </c>
      <c r="N261" s="5">
        <f>ROUND( VLOOKUP(Z261, NPC_Raw_Data!A:O, 15),0)</f>
        <v>220</v>
      </c>
      <c r="O261" s="5">
        <f>ROUND( VLOOKUP(Z261, NPC_Raw_Data!A:Q, 16) * VLOOKUP(AA261, NPC_Scaling_Values!A:N, 14)* VLOOKUP(AB261, NPC_Scaling_Values!A:N, 14) * 1.07 ,0)</f>
        <v>240</v>
      </c>
      <c r="P261" s="2">
        <f>ROUND( VLOOKUP(Z261, NPC_Raw_Data!A:Q, 17) * VLOOKUP(AA261, NPC_Scaling_Values!A:N, 14) * VLOOKUP(AB261, NPC_Scaling_Values!A:N, 14)* 1.07 ,0)</f>
        <v>96</v>
      </c>
      <c r="Q261">
        <f> VLOOKUP(AA261, NPC_Scaling_Values!A:N, 9) * VLOOKUP(AB261, NPC_Scaling_Values!A:N, 9) * 1.07</f>
        <v>3.49462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339003.0</v>
      </c>
      <c r="AA261" s="1">
        <v>7013.0</v>
      </c>
      <c r="AB261" s="1">
        <v>7413.0</v>
      </c>
      <c r="AC261" s="8">
        <v>0.0</v>
      </c>
    </row>
    <row r="262">
      <c r="A262" s="2" t="s">
        <v>173</v>
      </c>
      <c r="B262" s="1" t="s">
        <v>53</v>
      </c>
      <c r="C262" s="5">
        <f>ROUND( VLOOKUP(Z262, NPC_Raw_Data!A:D, 4)*VLOOKUP(AA262, NPC_Scaling_Values!A:C, 3)*VLOOKUP(AB262, NPC_Scaling_Values!A:C, 3) * 1.07 ,0)</f>
        <v>344</v>
      </c>
      <c r="D262" s="5">
        <f>ROUND( VLOOKUP(Z262, NPC_Raw_Data!A:E, 5) * VLOOKUP(AA262, NPC_Scaling_Values!A:D, 4) * VLOOKUP(AB262,NPC_Scaling_Values!A:D, 4) * 1.07 ,0)</f>
        <v>321</v>
      </c>
      <c r="E262" s="5">
        <f>ROUND( VLOOKUP(Z262, NPC_Raw_Data!A:L, 6) * VLOOKUP(AA262, NPC_Scaling_Values!A:N, 5)* VLOOKUP(AB262, NPC_Scaling_Values!A:N, 5) * 1.07 ,0)</f>
        <v>279</v>
      </c>
      <c r="F262" s="5">
        <f>ROUND( VLOOKUP(Z262, NPC_Raw_Data!A:L, 7) * VLOOKUP(AA262, NPC_Scaling_Values!A:N, 6) * VLOOKUP(AB262,NPC_Scaling_Values!A:N, 6) * 1.07 ,0)</f>
        <v>216</v>
      </c>
      <c r="G262" s="5">
        <f>ROUND( VLOOKUP(Z262, NPC_Raw_Data!A:L, 8) * VLOOKUP(AA262, NPC_Scaling_Values!A:N, 7) * VLOOKUP(AB262, NPC_Scaling_Values!A:N, 7) * 1.07 ,0)</f>
        <v>1538</v>
      </c>
      <c r="H262" s="5">
        <f>ROUND( VLOOKUP(Z262, NPC_Raw_Data!A:L, 9) * VLOOKUP(AA262, NPC_Scaling_Values!A:N, 8)* VLOOKUP(AB262, NPC_Scaling_Values!A:N, 8) * 1.07 ,0)</f>
        <v>231</v>
      </c>
      <c r="I262" s="5">
        <v>0.0</v>
      </c>
      <c r="J262" s="5">
        <v>0.0</v>
      </c>
      <c r="K262" s="5">
        <v>0.0</v>
      </c>
      <c r="L262" s="5">
        <f>ROUND( VLOOKUP(Z262, NPC_Raw_Data!A:O, 13),0)</f>
        <v>103</v>
      </c>
      <c r="M262" s="5">
        <f>ROUND( VLOOKUP(Z262, NPC_Raw_Data!A:O, 14),0)</f>
        <v>103</v>
      </c>
      <c r="N262" s="5">
        <f>ROUND( VLOOKUP(Z262, NPC_Raw_Data!A:O, 15),0)</f>
        <v>103</v>
      </c>
      <c r="O262" s="5">
        <f>ROUND( VLOOKUP(Z262, NPC_Raw_Data!A:Q, 16) * VLOOKUP(AA262, NPC_Scaling_Values!A:N, 14)* VLOOKUP(AB262, NPC_Scaling_Values!A:N, 14) * 1.07 ,0)</f>
        <v>214</v>
      </c>
      <c r="P262" s="2">
        <f>ROUND( VLOOKUP(Z262, NPC_Raw_Data!A:Q, 17) * VLOOKUP(AA262, NPC_Scaling_Values!A:N, 14) * VLOOKUP(AB262, NPC_Scaling_Values!A:N, 14)* 1.07 ,0)</f>
        <v>86</v>
      </c>
      <c r="Q262">
        <f> VLOOKUP(AA262, NPC_Scaling_Values!A:N, 9) * VLOOKUP(AB262, NPC_Scaling_Values!A:N, 9) * 1.07</f>
        <v>3.2742</v>
      </c>
      <c r="R262" s="1">
        <v>1.0</v>
      </c>
      <c r="S262" s="1">
        <v>6.0</v>
      </c>
      <c r="T262" s="7" t="b">
        <v>0</v>
      </c>
      <c r="U262" s="7" t="b">
        <v>0</v>
      </c>
      <c r="V262" s="7" t="b">
        <v>0</v>
      </c>
      <c r="Z262" s="1">
        <v>340000.0</v>
      </c>
      <c r="AA262" s="1">
        <v>7008.0</v>
      </c>
      <c r="AB262" s="1">
        <v>7408.0</v>
      </c>
      <c r="AC262" s="8">
        <v>0.0</v>
      </c>
    </row>
    <row r="263">
      <c r="A263" s="1" t="s">
        <v>100</v>
      </c>
      <c r="B263" s="1" t="s">
        <v>101</v>
      </c>
      <c r="C263" s="5">
        <f>ROUND( VLOOKUP(Z263, NPC_Raw_Data!A:D, 4)*VLOOKUP(AA263, NPC_Scaling_Values!A:C, 3)*VLOOKUP(AB263, NPC_Scaling_Values!A:C, 3) * 1.07 ,0)</f>
        <v>397</v>
      </c>
      <c r="D263" s="5">
        <f>ROUND( VLOOKUP(Z263, NPC_Raw_Data!A:E, 5) * VLOOKUP(AA263, NPC_Scaling_Values!A:D, 4) * VLOOKUP(AB263,NPC_Scaling_Values!A:D, 4) * 1.07 ,0)</f>
        <v>342</v>
      </c>
      <c r="E263" s="5">
        <f>ROUND( VLOOKUP(Z263, NPC_Raw_Data!A:L, 6) * VLOOKUP(AA263, NPC_Scaling_Values!A:N, 5)* VLOOKUP(AB263, NPC_Scaling_Values!A:N, 5) * 1.07 ,0)</f>
        <v>211</v>
      </c>
      <c r="F263" s="5">
        <f>ROUND( VLOOKUP(Z263, NPC_Raw_Data!A:L, 7) * VLOOKUP(AA263, NPC_Scaling_Values!A:N, 6) * VLOOKUP(AB263,NPC_Scaling_Values!A:N, 6) * 1.07 ,0)</f>
        <v>158</v>
      </c>
      <c r="G263" s="5">
        <f>ROUND( VLOOKUP(Z263, NPC_Raw_Data!A:L, 8) * VLOOKUP(AA263, NPC_Scaling_Values!A:N, 7) * VLOOKUP(AB263, NPC_Scaling_Values!A:N, 7) * 1.07 ,0)</f>
        <v>136</v>
      </c>
      <c r="H263" s="5">
        <f>ROUND( VLOOKUP(Z263, NPC_Raw_Data!A:L, 9) * VLOOKUP(AA263, NPC_Scaling_Values!A:N, 8)* VLOOKUP(AB263, NPC_Scaling_Values!A:N, 8) * 1.07 ,0)</f>
        <v>158</v>
      </c>
      <c r="I263" s="5">
        <v>-25.0</v>
      </c>
      <c r="J263" s="5">
        <v>0.0</v>
      </c>
      <c r="K263" s="5">
        <v>0.0</v>
      </c>
      <c r="L263" s="5">
        <f>ROUND( VLOOKUP(Z263, NPC_Raw_Data!A:O, 13),0)</f>
        <v>88</v>
      </c>
      <c r="M263" s="5">
        <f>ROUND( VLOOKUP(Z263, NPC_Raw_Data!A:O, 14),0)</f>
        <v>88</v>
      </c>
      <c r="N263" s="5">
        <f>ROUND( VLOOKUP(Z263, NPC_Raw_Data!A:O, 15),0)</f>
        <v>53</v>
      </c>
      <c r="O263" s="5">
        <f>ROUND( VLOOKUP(Z263, NPC_Raw_Data!A:Q, 16) * VLOOKUP(AA263, NPC_Scaling_Values!A:N, 14)* VLOOKUP(AB263, NPC_Scaling_Values!A:N, 14) * 1.07 ,0)</f>
        <v>216</v>
      </c>
      <c r="P263" s="2">
        <f>ROUND( VLOOKUP(Z263, NPC_Raw_Data!A:Q, 17) * VLOOKUP(AA263, NPC_Scaling_Values!A:N, 14) * VLOOKUP(AB263, NPC_Scaling_Values!A:N, 14)* 1.07 ,0)</f>
        <v>86</v>
      </c>
      <c r="Q263">
        <f> VLOOKUP(AA263, NPC_Scaling_Values!A:N, 9) * VLOOKUP(AB263, NPC_Scaling_Values!A:N, 9) * 1.07</f>
        <v>3.2742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341000.0</v>
      </c>
      <c r="AA263" s="1">
        <v>7005.0</v>
      </c>
      <c r="AB263" s="1">
        <v>7405.0</v>
      </c>
      <c r="AC263" s="8">
        <v>0.0</v>
      </c>
    </row>
    <row r="264">
      <c r="A264" s="2" t="s">
        <v>100</v>
      </c>
      <c r="B264" s="1" t="s">
        <v>77</v>
      </c>
      <c r="C264" s="5">
        <f>ROUND( VLOOKUP(Z264, NPC_Raw_Data!A:D, 4)*VLOOKUP(AA264, NPC_Scaling_Values!A:C, 3)*VLOOKUP(AB264, NPC_Scaling_Values!A:C, 3) * 1.07 ,0)</f>
        <v>430</v>
      </c>
      <c r="D264" s="5">
        <f>ROUND( VLOOKUP(Z264, NPC_Raw_Data!A:E, 5) * VLOOKUP(AA264, NPC_Scaling_Values!A:D, 4) * VLOOKUP(AB264,NPC_Scaling_Values!A:D, 4) * 1.07 ,0)</f>
        <v>514</v>
      </c>
      <c r="E264" s="5">
        <f>ROUND( VLOOKUP(Z264, NPC_Raw_Data!A:L, 6) * VLOOKUP(AA264, NPC_Scaling_Values!A:N, 5)* VLOOKUP(AB264, NPC_Scaling_Values!A:N, 5) * 1.07 ,0)</f>
        <v>226</v>
      </c>
      <c r="F264" s="5">
        <f>ROUND( VLOOKUP(Z264, NPC_Raw_Data!A:L, 7) * VLOOKUP(AA264, NPC_Scaling_Values!A:N, 6) * VLOOKUP(AB264,NPC_Scaling_Values!A:N, 6) * 1.07 ,0)</f>
        <v>170</v>
      </c>
      <c r="G264" s="5">
        <f>ROUND( VLOOKUP(Z264, NPC_Raw_Data!A:L, 8) * VLOOKUP(AA264, NPC_Scaling_Values!A:N, 7) * VLOOKUP(AB264, NPC_Scaling_Values!A:N, 7) * 1.07 ,0)</f>
        <v>146</v>
      </c>
      <c r="H264" s="5">
        <f>ROUND( VLOOKUP(Z264, NPC_Raw_Data!A:L, 9) * VLOOKUP(AA264, NPC_Scaling_Values!A:N, 8)* VLOOKUP(AB264, NPC_Scaling_Values!A:N, 8) * 1.07 ,0)</f>
        <v>170</v>
      </c>
      <c r="I264" s="5">
        <v>-25.0</v>
      </c>
      <c r="J264" s="5">
        <v>0.0</v>
      </c>
      <c r="K264" s="5">
        <v>0.0</v>
      </c>
      <c r="L264" s="5">
        <f>ROUND( VLOOKUP(Z264, NPC_Raw_Data!A:O, 13),0)</f>
        <v>88</v>
      </c>
      <c r="M264" s="5">
        <f>ROUND( VLOOKUP(Z264, NPC_Raw_Data!A:O, 14),0)</f>
        <v>88</v>
      </c>
      <c r="N264" s="5">
        <f>ROUND( VLOOKUP(Z264, NPC_Raw_Data!A:O, 15),0)</f>
        <v>53</v>
      </c>
      <c r="O264" s="5">
        <f>ROUND( VLOOKUP(Z264, NPC_Raw_Data!A:Q, 16) * VLOOKUP(AA264, NPC_Scaling_Values!A:N, 14)* VLOOKUP(AB264, NPC_Scaling_Values!A:N, 14) * 1.07 ,0)</f>
        <v>226</v>
      </c>
      <c r="P264" s="2">
        <f>ROUND( VLOOKUP(Z264, NPC_Raw_Data!A:Q, 17) * VLOOKUP(AA264, NPC_Scaling_Values!A:N, 14) * VLOOKUP(AB264, NPC_Scaling_Values!A:N, 14)* 1.07 ,0)</f>
        <v>91</v>
      </c>
      <c r="Q264">
        <f> VLOOKUP(AA264, NPC_Scaling_Values!A:N, 9) * VLOOKUP(AB264, NPC_Scaling_Values!A:N, 9) * 1.07</f>
        <v>3.39297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341001.0</v>
      </c>
      <c r="AA264" s="1">
        <v>7011.0</v>
      </c>
      <c r="AB264" s="1">
        <v>7411.0</v>
      </c>
      <c r="AC264" s="8">
        <v>0.0</v>
      </c>
    </row>
    <row r="265">
      <c r="A265" s="1" t="s">
        <v>161</v>
      </c>
      <c r="B265" s="1" t="s">
        <v>41</v>
      </c>
      <c r="C265" s="5">
        <f>ROUND( VLOOKUP(Z265, NPC_Raw_Data!A:D, 4)*VLOOKUP(AA265, NPC_Scaling_Values!A:C, 3)*VLOOKUP(AB265, NPC_Scaling_Values!A:C, 3) * 1.07 ,0)</f>
        <v>6644</v>
      </c>
      <c r="D265" s="5">
        <f>ROUND( VLOOKUP(Z265, NPC_Raw_Data!A:E, 5) * VLOOKUP(AA265, NPC_Scaling_Values!A:D, 4) * VLOOKUP(AB265,NPC_Scaling_Values!A:D, 4) * 1.07 ,0)</f>
        <v>10700</v>
      </c>
      <c r="E265" s="5">
        <f>ROUND( VLOOKUP(Z265, NPC_Raw_Data!A:L, 6) * VLOOKUP(AA265, NPC_Scaling_Values!A:N, 5)* VLOOKUP(AB265, NPC_Scaling_Values!A:N, 5) * 1.07 ,0)</f>
        <v>216</v>
      </c>
      <c r="F265" s="5">
        <f>ROUND( VLOOKUP(Z265, NPC_Raw_Data!A:L, 7) * VLOOKUP(AA265, NPC_Scaling_Values!A:N, 6) * VLOOKUP(AB265,NPC_Scaling_Values!A:N, 6) * 1.07 ,0)</f>
        <v>172</v>
      </c>
      <c r="G265" s="5">
        <f>ROUND( VLOOKUP(Z265, NPC_Raw_Data!A:L, 8) * VLOOKUP(AA265, NPC_Scaling_Values!A:N, 7) * VLOOKUP(AB265, NPC_Scaling_Values!A:N, 7) * 1.07 ,0)</f>
        <v>89</v>
      </c>
      <c r="H265" s="5">
        <f>ROUND( VLOOKUP(Z265, NPC_Raw_Data!A:L, 9) * VLOOKUP(AA265, NPC_Scaling_Values!A:N, 8)* VLOOKUP(AB265, NPC_Scaling_Values!A:N, 8) * 1.07 ,0)</f>
        <v>89</v>
      </c>
      <c r="I265" s="5">
        <v>0.0</v>
      </c>
      <c r="J265" s="5">
        <v>0.0</v>
      </c>
      <c r="K265" s="5">
        <v>0.0</v>
      </c>
      <c r="L265" s="5">
        <f>ROUND( VLOOKUP(Z265, NPC_Raw_Data!A:O, 13),0)</f>
        <v>999</v>
      </c>
      <c r="M265" s="5">
        <f>ROUND( VLOOKUP(Z265, NPC_Raw_Data!A:O, 14),0)</f>
        <v>999</v>
      </c>
      <c r="N265" s="5">
        <f>ROUND( VLOOKUP(Z265, NPC_Raw_Data!A:O, 15),0)</f>
        <v>122</v>
      </c>
      <c r="O265" s="5">
        <f>ROUND( VLOOKUP(Z265, NPC_Raw_Data!A:Q, 16) * VLOOKUP(AA265, NPC_Scaling_Values!A:N, 14)* VLOOKUP(AB265, NPC_Scaling_Values!A:N, 14) * 1.07 ,0)</f>
        <v>248</v>
      </c>
      <c r="P265" s="2">
        <f>ROUND( VLOOKUP(Z265, NPC_Raw_Data!A:Q, 17) * VLOOKUP(AA265, NPC_Scaling_Values!A:N, 14) * VLOOKUP(AB265, NPC_Scaling_Values!A:N, 14)* 1.07 ,0)</f>
        <v>99</v>
      </c>
      <c r="Q265">
        <f> VLOOKUP(AA265, NPC_Scaling_Values!A:N, 9) * VLOOKUP(AB265, NPC_Scaling_Values!A:N, 9) * 1.07</f>
        <v>3.56952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342000.0</v>
      </c>
      <c r="AA265" s="1">
        <v>7014.0</v>
      </c>
      <c r="AB265" s="1">
        <v>7414.0</v>
      </c>
      <c r="AC265" s="10">
        <v>5151.0</v>
      </c>
    </row>
    <row r="266">
      <c r="A266" s="1" t="s">
        <v>140</v>
      </c>
      <c r="B266" s="1" t="s">
        <v>49</v>
      </c>
      <c r="C266" s="5">
        <f>ROUND( VLOOKUP(Z266, NPC_Raw_Data!A:D, 4)*VLOOKUP(AA266, NPC_Scaling_Values!A:C, 3)*VLOOKUP(AB266, NPC_Scaling_Values!A:C, 3) * 1.07 ,0)</f>
        <v>6294</v>
      </c>
      <c r="D266" s="5">
        <f>ROUND( VLOOKUP(Z266, NPC_Raw_Data!A:E, 5) * VLOOKUP(AA266, NPC_Scaling_Values!A:D, 4) * VLOOKUP(AB266,NPC_Scaling_Values!A:D, 4) * 1.07 ,0)</f>
        <v>9630</v>
      </c>
      <c r="E266" s="5">
        <f>ROUND( VLOOKUP(Z266, NPC_Raw_Data!A:L, 6) * VLOOKUP(AA266, NPC_Scaling_Values!A:N, 5)* VLOOKUP(AB266, NPC_Scaling_Values!A:N, 5) * 1.07 ,0)</f>
        <v>202</v>
      </c>
      <c r="F266" s="5">
        <f>ROUND( VLOOKUP(Z266, NPC_Raw_Data!A:L, 7) * VLOOKUP(AA266, NPC_Scaling_Values!A:N, 6) * VLOOKUP(AB266,NPC_Scaling_Values!A:N, 6) * 1.07 ,0)</f>
        <v>161</v>
      </c>
      <c r="G266" s="5">
        <f>ROUND( VLOOKUP(Z266, NPC_Raw_Data!A:L, 8) * VLOOKUP(AA266, NPC_Scaling_Values!A:N, 7) * VLOOKUP(AB266, NPC_Scaling_Values!A:N, 7) * 1.07 ,0)</f>
        <v>83</v>
      </c>
      <c r="H266" s="5">
        <f>ROUND( VLOOKUP(Z266, NPC_Raw_Data!A:L, 9) * VLOOKUP(AA266, NPC_Scaling_Values!A:N, 8)* VLOOKUP(AB266, NPC_Scaling_Values!A:N, 8) * 1.07 ,0)</f>
        <v>83</v>
      </c>
      <c r="I266" s="5">
        <v>0.0</v>
      </c>
      <c r="J266" s="5">
        <v>0.0</v>
      </c>
      <c r="K266" s="5">
        <v>0.0</v>
      </c>
      <c r="L266" s="5">
        <f>ROUND( VLOOKUP(Z266, NPC_Raw_Data!A:O, 13),0)</f>
        <v>999</v>
      </c>
      <c r="M266" s="5">
        <f>ROUND( VLOOKUP(Z266, NPC_Raw_Data!A:O, 14),0)</f>
        <v>999</v>
      </c>
      <c r="N266" s="5">
        <f>ROUND( VLOOKUP(Z266, NPC_Raw_Data!A:O, 15),0)</f>
        <v>122</v>
      </c>
      <c r="O266" s="5">
        <f>ROUND( VLOOKUP(Z266, NPC_Raw_Data!A:Q, 16) * VLOOKUP(AA266, NPC_Scaling_Values!A:N, 14)* VLOOKUP(AB266, NPC_Scaling_Values!A:N, 14) * 1.07 ,0)</f>
        <v>226</v>
      </c>
      <c r="P266" s="2">
        <f>ROUND( VLOOKUP(Z266, NPC_Raw_Data!A:Q, 17) * VLOOKUP(AA266, NPC_Scaling_Values!A:N, 14) * VLOOKUP(AB266, NPC_Scaling_Values!A:N, 14)* 1.07 ,0)</f>
        <v>91</v>
      </c>
      <c r="Q266">
        <f> VLOOKUP(AA266, NPC_Scaling_Values!A:N, 9) * VLOOKUP(AB266, NPC_Scaling_Values!A:N, 9) * 1.07</f>
        <v>3.39297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342002.0</v>
      </c>
      <c r="AA266" s="1">
        <v>7011.0</v>
      </c>
      <c r="AB266" s="1">
        <v>7411.0</v>
      </c>
      <c r="AC266" s="10">
        <v>5151.0</v>
      </c>
    </row>
    <row r="267">
      <c r="A267" s="1" t="s">
        <v>42</v>
      </c>
      <c r="B267" s="1" t="s">
        <v>41</v>
      </c>
      <c r="C267" s="5">
        <f>ROUND( VLOOKUP(Z267, NPC_Raw_Data!A:D, 4)*VLOOKUP(AA267, NPC_Scaling_Values!A:C, 3)*VLOOKUP(AB267, NPC_Scaling_Values!A:C, 3) * 1.07 ,0)</f>
        <v>4</v>
      </c>
      <c r="D267" s="5">
        <f>ROUND( VLOOKUP(Z267, NPC_Raw_Data!A:E, 5) * VLOOKUP(AA267, NPC_Scaling_Values!A:D, 4) * VLOOKUP(AB267,NPC_Scaling_Values!A:D, 4) * 1.07 ,0)</f>
        <v>0</v>
      </c>
      <c r="E267" s="5">
        <f>ROUND( VLOOKUP(Z267, NPC_Raw_Data!A:L, 6) * VLOOKUP(AA267, NPC_Scaling_Values!A:N, 5)* VLOOKUP(AB267, NPC_Scaling_Values!A:N, 5) * 1.07 ,0)</f>
        <v>3</v>
      </c>
      <c r="F267" s="5">
        <f>ROUND( VLOOKUP(Z267, NPC_Raw_Data!A:L, 7) * VLOOKUP(AA267, NPC_Scaling_Values!A:N, 6) * VLOOKUP(AB267,NPC_Scaling_Values!A:N, 6) * 1.07 ,0)</f>
        <v>0</v>
      </c>
      <c r="G267" s="5">
        <f>ROUND( VLOOKUP(Z267, NPC_Raw_Data!A:L, 8) * VLOOKUP(AA267, NPC_Scaling_Values!A:N, 7) * VLOOKUP(AB267, NPC_Scaling_Values!A:N, 7) * 1.07 ,0)</f>
        <v>0</v>
      </c>
      <c r="H267" s="5">
        <f>ROUND( VLOOKUP(Z267, NPC_Raw_Data!A:L, 9) * VLOOKUP(AA267, NPC_Scaling_Values!A:N, 8)* VLOOKUP(AB267, NPC_Scaling_Values!A:N, 8) * 1.07 ,0)</f>
        <v>0</v>
      </c>
      <c r="I267" s="5">
        <v>0.0</v>
      </c>
      <c r="J267" s="5">
        <v>0.0</v>
      </c>
      <c r="K267" s="5">
        <v>0.0</v>
      </c>
      <c r="L267" s="5">
        <f>ROUND( VLOOKUP(Z267, NPC_Raw_Data!A:O, 13),0)</f>
        <v>999</v>
      </c>
      <c r="M267" s="5">
        <f>ROUND( VLOOKUP(Z267, NPC_Raw_Data!A:O, 14),0)</f>
        <v>999</v>
      </c>
      <c r="N267" s="5">
        <f>ROUND( VLOOKUP(Z267, NPC_Raw_Data!A:O, 15),0)</f>
        <v>75</v>
      </c>
      <c r="O267" s="5">
        <f>ROUND( VLOOKUP(Z267, NPC_Raw_Data!A:Q, 16) * VLOOKUP(AA267, NPC_Scaling_Values!A:N, 14)* VLOOKUP(AB267, NPC_Scaling_Values!A:N, 14) * 1.07 ,0)</f>
        <v>248</v>
      </c>
      <c r="P267" s="2">
        <f>ROUND( VLOOKUP(Z267, NPC_Raw_Data!A:Q, 17) * VLOOKUP(AA267, NPC_Scaling_Values!A:N, 14) * VLOOKUP(AB267, NPC_Scaling_Values!A:N, 14)* 1.07 ,0)</f>
        <v>99</v>
      </c>
      <c r="Q267">
        <f> VLOOKUP(AA267, NPC_Scaling_Values!A:N, 9) * VLOOKUP(AB267, NPC_Scaling_Values!A:N, 9) * 1.07</f>
        <v>3.56952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342100.0</v>
      </c>
      <c r="AA267" s="1">
        <v>7014.0</v>
      </c>
      <c r="AB267" s="1">
        <v>7414.0</v>
      </c>
      <c r="AC267" s="8">
        <v>0.0</v>
      </c>
    </row>
    <row r="268">
      <c r="A268" s="9" t="s">
        <v>150</v>
      </c>
      <c r="B268" s="1" t="s">
        <v>46</v>
      </c>
      <c r="C268" s="5">
        <f>ROUND( VLOOKUP(Z268, NPC_Raw_Data!A:D, 4)*VLOOKUP(AA268, NPC_Scaling_Values!A:C, 3)*VLOOKUP(AB268, NPC_Scaling_Values!A:C, 3) * 1.07 ,0)</f>
        <v>2364</v>
      </c>
      <c r="D268" s="5">
        <f>ROUND( VLOOKUP(Z268, NPC_Raw_Data!A:E, 5) * VLOOKUP(AA268, NPC_Scaling_Values!A:D, 4) * VLOOKUP(AB268,NPC_Scaling_Values!A:D, 4) * 1.07 ,0)</f>
        <v>4280</v>
      </c>
      <c r="E268" s="5">
        <f>ROUND( VLOOKUP(Z268, NPC_Raw_Data!A:L, 6) * VLOOKUP(AA268, NPC_Scaling_Values!A:N, 5)* VLOOKUP(AB268, NPC_Scaling_Values!A:N, 5) * 1.07 ,0)</f>
        <v>203</v>
      </c>
      <c r="F268" s="5">
        <f>ROUND( VLOOKUP(Z268, NPC_Raw_Data!A:L, 7) * VLOOKUP(AA268, NPC_Scaling_Values!A:N, 6) * VLOOKUP(AB268,NPC_Scaling_Values!A:N, 6) * 1.07 ,0)</f>
        <v>143</v>
      </c>
      <c r="G268" s="5">
        <f>ROUND( VLOOKUP(Z268, NPC_Raw_Data!A:L, 8) * VLOOKUP(AA268, NPC_Scaling_Values!A:N, 7) * VLOOKUP(AB268, NPC_Scaling_Values!A:N, 7) * 1.07 ,0)</f>
        <v>1017</v>
      </c>
      <c r="H268" s="5">
        <f>ROUND( VLOOKUP(Z268, NPC_Raw_Data!A:L, 9) * VLOOKUP(AA268, NPC_Scaling_Values!A:N, 8)* VLOOKUP(AB268, NPC_Scaling_Values!A:N, 8) * 1.07 ,0)</f>
        <v>89</v>
      </c>
      <c r="I268" s="5">
        <v>0.0</v>
      </c>
      <c r="J268" s="5">
        <v>0.0</v>
      </c>
      <c r="K268" s="5">
        <v>0.0</v>
      </c>
      <c r="L268" s="5">
        <f>ROUND( VLOOKUP(Z268, NPC_Raw_Data!A:O, 13),0)</f>
        <v>999</v>
      </c>
      <c r="M268" s="5">
        <f>ROUND( VLOOKUP(Z268, NPC_Raw_Data!A:O, 14),0)</f>
        <v>999</v>
      </c>
      <c r="N268" s="5">
        <f>ROUND( VLOOKUP(Z268, NPC_Raw_Data!A:O, 15),0)</f>
        <v>122</v>
      </c>
      <c r="O268" s="5">
        <f>ROUND( VLOOKUP(Z268, NPC_Raw_Data!A:Q, 16) * VLOOKUP(AA268, NPC_Scaling_Values!A:N, 14)* VLOOKUP(AB268, NPC_Scaling_Values!A:N, 14) * 1.07 ,0)</f>
        <v>248</v>
      </c>
      <c r="P268" s="2">
        <f>ROUND( VLOOKUP(Z268, NPC_Raw_Data!A:Q, 17) * VLOOKUP(AA268, NPC_Scaling_Values!A:N, 14) * VLOOKUP(AB268, NPC_Scaling_Values!A:N, 14)* 1.07 ,0)</f>
        <v>99</v>
      </c>
      <c r="Q268">
        <f> VLOOKUP(AA268, NPC_Scaling_Values!A:N, 9) * VLOOKUP(AB268, NPC_Scaling_Values!A:N, 9) * 1.07</f>
        <v>3.56952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342101.0</v>
      </c>
      <c r="AA268" s="1">
        <v>7014.0</v>
      </c>
      <c r="AB268" s="1">
        <v>7414.0</v>
      </c>
      <c r="AC268" s="8">
        <v>0.0</v>
      </c>
    </row>
    <row r="269">
      <c r="A269" s="1" t="s">
        <v>162</v>
      </c>
      <c r="B269" s="1" t="s">
        <v>41</v>
      </c>
      <c r="C269" s="5">
        <f>ROUND( VLOOKUP(Z269, NPC_Raw_Data!A:D, 4)*VLOOKUP(AA269, NPC_Scaling_Values!A:C, 3)*VLOOKUP(AB269, NPC_Scaling_Values!A:C, 3) * 1.07 ,0)</f>
        <v>4</v>
      </c>
      <c r="D269" s="5">
        <f>ROUND( VLOOKUP(Z269, NPC_Raw_Data!A:E, 5) * VLOOKUP(AA269, NPC_Scaling_Values!A:D, 4) * VLOOKUP(AB269,NPC_Scaling_Values!A:D, 4) * 1.07 ,0)</f>
        <v>0</v>
      </c>
      <c r="E269" s="5">
        <f>ROUND( VLOOKUP(Z269, NPC_Raw_Data!A:L, 6) * VLOOKUP(AA269, NPC_Scaling_Values!A:N, 5)* VLOOKUP(AB269, NPC_Scaling_Values!A:N, 5) * 1.07 ,0)</f>
        <v>216</v>
      </c>
      <c r="F269" s="5">
        <f>ROUND( VLOOKUP(Z269, NPC_Raw_Data!A:L, 7) * VLOOKUP(AA269, NPC_Scaling_Values!A:N, 6) * VLOOKUP(AB269,NPC_Scaling_Values!A:N, 6) * 1.07 ,0)</f>
        <v>172</v>
      </c>
      <c r="G269" s="5">
        <f>ROUND( VLOOKUP(Z269, NPC_Raw_Data!A:L, 8) * VLOOKUP(AA269, NPC_Scaling_Values!A:N, 7) * VLOOKUP(AB269, NPC_Scaling_Values!A:N, 7) * 1.07 ,0)</f>
        <v>89</v>
      </c>
      <c r="H269" s="5">
        <f>ROUND( VLOOKUP(Z269, NPC_Raw_Data!A:L, 9) * VLOOKUP(AA269, NPC_Scaling_Values!A:N, 8)* VLOOKUP(AB269, NPC_Scaling_Values!A:N, 8) * 1.07 ,0)</f>
        <v>89</v>
      </c>
      <c r="I269" s="5">
        <v>0.0</v>
      </c>
      <c r="J269" s="5">
        <v>0.0</v>
      </c>
      <c r="K269" s="5">
        <v>0.0</v>
      </c>
      <c r="L269" s="5">
        <f>ROUND( VLOOKUP(Z269, NPC_Raw_Data!A:O, 13),0)</f>
        <v>999</v>
      </c>
      <c r="M269" s="5">
        <f>ROUND( VLOOKUP(Z269, NPC_Raw_Data!A:O, 14),0)</f>
        <v>999</v>
      </c>
      <c r="N269" s="5">
        <f>ROUND( VLOOKUP(Z269, NPC_Raw_Data!A:O, 15),0)</f>
        <v>122</v>
      </c>
      <c r="O269" s="5">
        <f>ROUND( VLOOKUP(Z269, NPC_Raw_Data!A:Q, 16) * VLOOKUP(AA269, NPC_Scaling_Values!A:N, 14)* VLOOKUP(AB269, NPC_Scaling_Values!A:N, 14) * 1.07 ,0)</f>
        <v>248</v>
      </c>
      <c r="P269" s="2">
        <f>ROUND( VLOOKUP(Z269, NPC_Raw_Data!A:Q, 17) * VLOOKUP(AA269, NPC_Scaling_Values!A:N, 14) * VLOOKUP(AB269, NPC_Scaling_Values!A:N, 14)* 1.07 ,0)</f>
        <v>99</v>
      </c>
      <c r="Q269">
        <f> VLOOKUP(AA269, NPC_Scaling_Values!A:N, 9) * VLOOKUP(AB269, NPC_Scaling_Values!A:N, 9) * 1.07</f>
        <v>3.56952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342200.0</v>
      </c>
      <c r="AA269" s="1">
        <v>7014.0</v>
      </c>
      <c r="AB269" s="1">
        <v>7414.0</v>
      </c>
      <c r="AC269" s="8">
        <v>0.0</v>
      </c>
    </row>
    <row r="270">
      <c r="A270" s="1" t="s">
        <v>153</v>
      </c>
      <c r="B270" s="1" t="s">
        <v>27</v>
      </c>
      <c r="C270" s="5">
        <f>ROUND( VLOOKUP(Z270, NPC_Raw_Data!A:D, 4)*VLOOKUP(AA270, NPC_Scaling_Values!A:C, 3)*VLOOKUP(AB270, NPC_Scaling_Values!A:C, 3) * 1.07 ,0)</f>
        <v>5906</v>
      </c>
      <c r="D270" s="5">
        <f>ROUND( VLOOKUP(Z270, NPC_Raw_Data!A:E, 5) * VLOOKUP(AA270, NPC_Scaling_Values!A:D, 4) * VLOOKUP(AB270,NPC_Scaling_Values!A:D, 4) * 1.07 ,0)</f>
        <v>53500</v>
      </c>
      <c r="E270" s="5">
        <f>ROUND( VLOOKUP(Z270, NPC_Raw_Data!A:L, 6) * VLOOKUP(AA270, NPC_Scaling_Values!A:N, 5)* VLOOKUP(AB270, NPC_Scaling_Values!A:N, 5) * 1.07 ,0)</f>
        <v>335</v>
      </c>
      <c r="F270" s="5">
        <f>ROUND( VLOOKUP(Z270, NPC_Raw_Data!A:L, 7) * VLOOKUP(AA270, NPC_Scaling_Values!A:N, 6) * VLOOKUP(AB270,NPC_Scaling_Values!A:N, 6) * 1.07 ,0)</f>
        <v>268</v>
      </c>
      <c r="G270" s="5">
        <f>ROUND( VLOOKUP(Z270, NPC_Raw_Data!A:L, 8) * VLOOKUP(AA270, NPC_Scaling_Values!A:N, 7) * VLOOKUP(AB270, NPC_Scaling_Values!A:N, 7) * 1.07 ,0)</f>
        <v>670</v>
      </c>
      <c r="H270" s="5">
        <f>ROUND( VLOOKUP(Z270, NPC_Raw_Data!A:L, 9) * VLOOKUP(AA270, NPC_Scaling_Values!A:N, 8)* VLOOKUP(AB270, NPC_Scaling_Values!A:N, 8) * 1.07 ,0)</f>
        <v>167</v>
      </c>
      <c r="I270" s="5">
        <v>0.0</v>
      </c>
      <c r="J270" s="5">
        <v>0.0</v>
      </c>
      <c r="K270" s="5">
        <v>20.0</v>
      </c>
      <c r="L270" s="5">
        <f>ROUND( VLOOKUP(Z270, NPC_Raw_Data!A:O, 13),0)</f>
        <v>999</v>
      </c>
      <c r="M270" s="5">
        <f>ROUND( VLOOKUP(Z270, NPC_Raw_Data!A:O, 14),0)</f>
        <v>999</v>
      </c>
      <c r="N270" s="5">
        <f>ROUND( VLOOKUP(Z270, NPC_Raw_Data!A:O, 15),0)</f>
        <v>999</v>
      </c>
      <c r="O270" s="5">
        <f>ROUND( VLOOKUP(Z270, NPC_Raw_Data!A:Q, 16) * VLOOKUP(AA270, NPC_Scaling_Values!A:N, 14)* VLOOKUP(AB270, NPC_Scaling_Values!A:N, 14) * 1.07 ,0)</f>
        <v>215</v>
      </c>
      <c r="P270" s="2">
        <f>ROUND( VLOOKUP(Z270, NPC_Raw_Data!A:Q, 17) * VLOOKUP(AA270, NPC_Scaling_Values!A:N, 14) * VLOOKUP(AB270, NPC_Scaling_Values!A:N, 14)* 1.07 ,0)</f>
        <v>86</v>
      </c>
      <c r="Q270">
        <f> VLOOKUP(AA270, NPC_Scaling_Values!A:N, 9) * VLOOKUP(AB270, NPC_Scaling_Values!A:N, 9) * 1.07</f>
        <v>2.982625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343000.0</v>
      </c>
      <c r="AA270" s="1">
        <v>7003.0</v>
      </c>
      <c r="AB270" s="1">
        <v>7403.0</v>
      </c>
      <c r="AC270" s="8">
        <v>0.0</v>
      </c>
    </row>
    <row r="271">
      <c r="A271" s="1" t="s">
        <v>26</v>
      </c>
      <c r="B271" s="1" t="s">
        <v>27</v>
      </c>
      <c r="C271" s="5">
        <f>ROUND( VLOOKUP(Z271, NPC_Raw_Data!A:D, 4)*VLOOKUP(AA271, NPC_Scaling_Values!A:C, 3)*VLOOKUP(AB271, NPC_Scaling_Values!A:C, 3) * 1.07 ,0)</f>
        <v>3</v>
      </c>
      <c r="D271" s="5">
        <f>ROUND( VLOOKUP(Z271, NPC_Raw_Data!A:E, 5) * VLOOKUP(AA271, NPC_Scaling_Values!A:D, 4) * VLOOKUP(AB271,NPC_Scaling_Values!A:D, 4) * 1.07 ,0)</f>
        <v>0</v>
      </c>
      <c r="E271" s="5">
        <f>ROUND( VLOOKUP(Z271, NPC_Raw_Data!A:L, 6) * VLOOKUP(AA271, NPC_Scaling_Values!A:N, 5)* VLOOKUP(AB271, NPC_Scaling_Values!A:N, 5) * 1.07 ,0)</f>
        <v>0</v>
      </c>
      <c r="F271" s="5">
        <f>ROUND( VLOOKUP(Z271, NPC_Raw_Data!A:L, 7) * VLOOKUP(AA271, NPC_Scaling_Values!A:N, 6) * VLOOKUP(AB271,NPC_Scaling_Values!A:N, 6) * 1.07 ,0)</f>
        <v>0</v>
      </c>
      <c r="G271" s="5">
        <f>ROUND( VLOOKUP(Z271, NPC_Raw_Data!A:L, 8) * VLOOKUP(AA271, NPC_Scaling_Values!A:N, 7) * VLOOKUP(AB271, NPC_Scaling_Values!A:N, 7) * 1.07 ,0)</f>
        <v>0</v>
      </c>
      <c r="H271" s="5">
        <f>ROUND( VLOOKUP(Z271, NPC_Raw_Data!A:L, 9) * VLOOKUP(AA271, NPC_Scaling_Values!A:N, 8)* VLOOKUP(AB271, NPC_Scaling_Values!A:N, 8) * 1.07 ,0)</f>
        <v>0</v>
      </c>
      <c r="I271" s="5">
        <v>0.0</v>
      </c>
      <c r="J271" s="5">
        <v>0.0</v>
      </c>
      <c r="K271" s="5">
        <v>0.0</v>
      </c>
      <c r="L271" s="5">
        <f>ROUND( VLOOKUP(Z271, NPC_Raw_Data!A:O, 13),0)</f>
        <v>0</v>
      </c>
      <c r="M271" s="5">
        <f>ROUND( VLOOKUP(Z271, NPC_Raw_Data!A:O, 14),0)</f>
        <v>0</v>
      </c>
      <c r="N271" s="5">
        <f>ROUND( VLOOKUP(Z271, NPC_Raw_Data!A:O, 15),0)</f>
        <v>0</v>
      </c>
      <c r="O271" s="5">
        <f>ROUND( VLOOKUP(Z271, NPC_Raw_Data!A:Q, 16) * VLOOKUP(AA271, NPC_Scaling_Values!A:N, 14)* VLOOKUP(AB271, NPC_Scaling_Values!A:N, 14) * 1.07 ,0)</f>
        <v>215</v>
      </c>
      <c r="P271" s="2">
        <f>ROUND( VLOOKUP(Z271, NPC_Raw_Data!A:Q, 17) * VLOOKUP(AA271, NPC_Scaling_Values!A:N, 14) * VLOOKUP(AB271, NPC_Scaling_Values!A:N, 14)* 1.07 ,0)</f>
        <v>86</v>
      </c>
      <c r="Q271">
        <f> VLOOKUP(AA271, NPC_Scaling_Values!A:N, 9) * VLOOKUP(AB271, NPC_Scaling_Values!A:N, 9) * 1.07</f>
        <v>2.982625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343100.0</v>
      </c>
      <c r="AA271" s="1">
        <v>7003.0</v>
      </c>
      <c r="AB271" s="1">
        <v>7403.0</v>
      </c>
      <c r="AC271" s="8">
        <v>0.0</v>
      </c>
    </row>
    <row r="272">
      <c r="A272" s="9" t="s">
        <v>243</v>
      </c>
      <c r="B272" s="1" t="s">
        <v>37</v>
      </c>
      <c r="C272" s="5">
        <f>ROUND( VLOOKUP(Z272, NPC_Raw_Data!A:D, 4)*VLOOKUP(AA272, NPC_Scaling_Values!A:C, 3)*VLOOKUP(AB272, NPC_Scaling_Values!A:C, 3) * 1.07 ,0)</f>
        <v>2260</v>
      </c>
      <c r="D272" s="5">
        <f>ROUND( VLOOKUP(Z272, NPC_Raw_Data!A:E, 5) * VLOOKUP(AA272, NPC_Scaling_Values!A:D, 4) * VLOOKUP(AB272,NPC_Scaling_Values!A:D, 4) * 1.07 ,0)</f>
        <v>0</v>
      </c>
      <c r="E272" s="5">
        <f>ROUND( VLOOKUP(Z272, NPC_Raw_Data!A:L, 6) * VLOOKUP(AA272, NPC_Scaling_Values!A:N, 5)* VLOOKUP(AB272, NPC_Scaling_Values!A:N, 5) * 1.07 ,0)</f>
        <v>334</v>
      </c>
      <c r="F272" s="5">
        <f>ROUND( VLOOKUP(Z272, NPC_Raw_Data!A:L, 7) * VLOOKUP(AA272, NPC_Scaling_Values!A:N, 6) * VLOOKUP(AB272,NPC_Scaling_Values!A:N, 6) * 1.07 ,0)</f>
        <v>267</v>
      </c>
      <c r="G272" s="5">
        <f>ROUND( VLOOKUP(Z272, NPC_Raw_Data!A:L, 8) * VLOOKUP(AA272, NPC_Scaling_Values!A:N, 7) * VLOOKUP(AB272, NPC_Scaling_Values!A:N, 7) * 1.07 ,0)</f>
        <v>234</v>
      </c>
      <c r="H272" s="5">
        <f>ROUND( VLOOKUP(Z272, NPC_Raw_Data!A:L, 9) * VLOOKUP(AA272, NPC_Scaling_Values!A:N, 8)* VLOOKUP(AB272, NPC_Scaling_Values!A:N, 8) * 1.07 ,0)</f>
        <v>167</v>
      </c>
      <c r="I272" s="5">
        <v>0.0</v>
      </c>
      <c r="J272" s="5">
        <v>0.0</v>
      </c>
      <c r="K272" s="5">
        <v>0.0</v>
      </c>
      <c r="L272" s="5">
        <f>ROUND( VLOOKUP(Z272, NPC_Raw_Data!A:O, 13),0)</f>
        <v>999</v>
      </c>
      <c r="M272" s="5">
        <f>ROUND( VLOOKUP(Z272, NPC_Raw_Data!A:O, 14),0)</f>
        <v>999</v>
      </c>
      <c r="N272" s="5">
        <f>ROUND( VLOOKUP(Z272, NPC_Raw_Data!A:O, 15),0)</f>
        <v>999</v>
      </c>
      <c r="O272" s="5">
        <f>ROUND( VLOOKUP(Z272, NPC_Raw_Data!A:Q, 16) * VLOOKUP(AA272, NPC_Scaling_Values!A:N, 14)* VLOOKUP(AB272, NPC_Scaling_Values!A:N, 14) * 1.07 ,0)</f>
        <v>233</v>
      </c>
      <c r="P272" s="2">
        <f>ROUND( VLOOKUP(Z272, NPC_Raw_Data!A:Q, 17) * VLOOKUP(AA272, NPC_Scaling_Values!A:N, 14) * VLOOKUP(AB272, NPC_Scaling_Values!A:N, 14)* 1.07 ,0)</f>
        <v>93</v>
      </c>
      <c r="Q272">
        <f> VLOOKUP(AA272, NPC_Scaling_Values!A:N, 9) * VLOOKUP(AB272, NPC_Scaling_Values!A:N, 9) * 1.07</f>
        <v>3.43684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345000.0</v>
      </c>
      <c r="AA272" s="1">
        <v>7012.0</v>
      </c>
      <c r="AB272" s="1">
        <v>7412.0</v>
      </c>
      <c r="AC272" s="8">
        <v>0.0</v>
      </c>
    </row>
    <row r="273">
      <c r="A273" s="9" t="s">
        <v>36</v>
      </c>
      <c r="B273" s="1" t="s">
        <v>37</v>
      </c>
      <c r="C273" s="5">
        <f>ROUND( VLOOKUP(Z273, NPC_Raw_Data!A:D, 4)*VLOOKUP(AA273, NPC_Scaling_Values!A:C, 3)*VLOOKUP(AB273, NPC_Scaling_Values!A:C, 3) * 1.07 ,0)</f>
        <v>4</v>
      </c>
      <c r="D273" s="5">
        <f>ROUND( VLOOKUP(Z273, NPC_Raw_Data!A:E, 5) * VLOOKUP(AA273, NPC_Scaling_Values!A:D, 4) * VLOOKUP(AB273,NPC_Scaling_Values!A:D, 4) * 1.07 ,0)</f>
        <v>0</v>
      </c>
      <c r="E273" s="5">
        <f>ROUND( VLOOKUP(Z273, NPC_Raw_Data!A:L, 6) * VLOOKUP(AA273, NPC_Scaling_Values!A:N, 5)* VLOOKUP(AB273, NPC_Scaling_Values!A:N, 5) * 1.07 ,0)</f>
        <v>0</v>
      </c>
      <c r="F273" s="5">
        <f>ROUND( VLOOKUP(Z273, NPC_Raw_Data!A:L, 7) * VLOOKUP(AA273, NPC_Scaling_Values!A:N, 6) * VLOOKUP(AB273,NPC_Scaling_Values!A:N, 6) * 1.07 ,0)</f>
        <v>0</v>
      </c>
      <c r="G273" s="5">
        <f>ROUND( VLOOKUP(Z273, NPC_Raw_Data!A:L, 8) * VLOOKUP(AA273, NPC_Scaling_Values!A:N, 7) * VLOOKUP(AB273, NPC_Scaling_Values!A:N, 7) * 1.07 ,0)</f>
        <v>0</v>
      </c>
      <c r="H273" s="5">
        <f>ROUND( VLOOKUP(Z273, NPC_Raw_Data!A:L, 9) * VLOOKUP(AA273, NPC_Scaling_Values!A:N, 8)* VLOOKUP(AB273, NPC_Scaling_Values!A:N, 8) * 1.07 ,0)</f>
        <v>0</v>
      </c>
      <c r="I273" s="5">
        <v>0.0</v>
      </c>
      <c r="J273" s="5">
        <v>0.0</v>
      </c>
      <c r="K273" s="5">
        <v>0.0</v>
      </c>
      <c r="L273" s="5">
        <f>ROUND( VLOOKUP(Z273, NPC_Raw_Data!A:O, 13),0)</f>
        <v>0</v>
      </c>
      <c r="M273" s="5">
        <f>ROUND( VLOOKUP(Z273, NPC_Raw_Data!A:O, 14),0)</f>
        <v>0</v>
      </c>
      <c r="N273" s="5">
        <f>ROUND( VLOOKUP(Z273, NPC_Raw_Data!A:O, 15),0)</f>
        <v>0</v>
      </c>
      <c r="O273" s="5">
        <f>ROUND( VLOOKUP(Z273, NPC_Raw_Data!A:Q, 16) * VLOOKUP(AA273, NPC_Scaling_Values!A:N, 14)* VLOOKUP(AB273, NPC_Scaling_Values!A:N, 14) * 1.07 ,0)</f>
        <v>233</v>
      </c>
      <c r="P273" s="2">
        <f>ROUND( VLOOKUP(Z273, NPC_Raw_Data!A:Q, 17) * VLOOKUP(AA273, NPC_Scaling_Values!A:N, 14) * VLOOKUP(AB273, NPC_Scaling_Values!A:N, 14)* 1.07 ,0)</f>
        <v>93</v>
      </c>
      <c r="Q273">
        <f> VLOOKUP(AA273, NPC_Scaling_Values!A:N, 9) * VLOOKUP(AB273, NPC_Scaling_Values!A:N, 9) * 1.07</f>
        <v>3.43684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345100.0</v>
      </c>
      <c r="AA273" s="1">
        <v>7012.0</v>
      </c>
      <c r="AB273" s="1">
        <v>7412.0</v>
      </c>
      <c r="AC273" s="8">
        <v>0.0</v>
      </c>
    </row>
    <row r="274">
      <c r="A274" s="1" t="s">
        <v>253</v>
      </c>
      <c r="B274" s="1" t="s">
        <v>27</v>
      </c>
      <c r="C274" s="5">
        <f>ROUND( VLOOKUP(Z274, NPC_Raw_Data!A:D, 4)*VLOOKUP(AA274, NPC_Scaling_Values!A:C, 3)*VLOOKUP(AB274, NPC_Scaling_Values!A:C, 3) * 1.07 ,0)</f>
        <v>822</v>
      </c>
      <c r="D274" s="5">
        <f>ROUND( VLOOKUP(Z274, NPC_Raw_Data!A:E, 5) * VLOOKUP(AA274, NPC_Scaling_Values!A:D, 4) * VLOOKUP(AB274,NPC_Scaling_Values!A:D, 4) * 1.07 ,0)</f>
        <v>4013</v>
      </c>
      <c r="E274" s="5">
        <f>ROUND( VLOOKUP(Z274, NPC_Raw_Data!A:L, 6) * VLOOKUP(AA274, NPC_Scaling_Values!A:N, 5)* VLOOKUP(AB274, NPC_Scaling_Values!A:N, 5) * 1.07 ,0)</f>
        <v>532</v>
      </c>
      <c r="F274" s="5">
        <f>ROUND( VLOOKUP(Z274, NPC_Raw_Data!A:L, 7) * VLOOKUP(AA274, NPC_Scaling_Values!A:N, 6) * VLOOKUP(AB274,NPC_Scaling_Values!A:N, 6) * 1.07 ,0)</f>
        <v>511</v>
      </c>
      <c r="G274" s="5">
        <f>ROUND( VLOOKUP(Z274, NPC_Raw_Data!A:L, 8) * VLOOKUP(AA274, NPC_Scaling_Values!A:N, 7) * VLOOKUP(AB274, NPC_Scaling_Values!A:N, 7) * 1.07 ,0)</f>
        <v>382</v>
      </c>
      <c r="H274" s="5">
        <f>ROUND( VLOOKUP(Z274, NPC_Raw_Data!A:L, 9) * VLOOKUP(AA274, NPC_Scaling_Values!A:N, 8)* VLOOKUP(AB274, NPC_Scaling_Values!A:N, 8) * 1.07 ,0)</f>
        <v>73</v>
      </c>
      <c r="I274" s="5">
        <v>25.0</v>
      </c>
      <c r="J274" s="5">
        <v>-30.0</v>
      </c>
      <c r="K274" s="5">
        <v>0.0</v>
      </c>
      <c r="L274" s="5">
        <f>ROUND( VLOOKUP(Z274, NPC_Raw_Data!A:O, 13),0)</f>
        <v>75</v>
      </c>
      <c r="M274" s="5">
        <f>ROUND( VLOOKUP(Z274, NPC_Raw_Data!A:O, 14),0)</f>
        <v>75</v>
      </c>
      <c r="N274" s="5">
        <f>ROUND( VLOOKUP(Z274, NPC_Raw_Data!A:O, 15),0)</f>
        <v>999</v>
      </c>
      <c r="O274" s="5">
        <f>ROUND( VLOOKUP(Z274, NPC_Raw_Data!A:Q, 16) * VLOOKUP(AA274, NPC_Scaling_Values!A:N, 14)* VLOOKUP(AB274, NPC_Scaling_Values!A:N, 14) * 1.07 ,0)</f>
        <v>215</v>
      </c>
      <c r="P274" s="2">
        <f>ROUND( VLOOKUP(Z274, NPC_Raw_Data!A:Q, 17) * VLOOKUP(AA274, NPC_Scaling_Values!A:N, 14) * VLOOKUP(AB274, NPC_Scaling_Values!A:N, 14)* 1.07 ,0)</f>
        <v>86</v>
      </c>
      <c r="Q274">
        <f> VLOOKUP(AA274, NPC_Scaling_Values!A:N, 9) * VLOOKUP(AB274, NPC_Scaling_Values!A:N, 9) * 1.07</f>
        <v>2.982625</v>
      </c>
      <c r="R274" s="1">
        <v>3.0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346000.0</v>
      </c>
      <c r="AA274" s="1">
        <v>7003.0</v>
      </c>
      <c r="AB274" s="1">
        <v>7403.0</v>
      </c>
      <c r="AC274" s="8">
        <v>0.0</v>
      </c>
    </row>
    <row r="275">
      <c r="A275" s="1" t="s">
        <v>253</v>
      </c>
      <c r="B275" s="1" t="s">
        <v>30</v>
      </c>
      <c r="C275" s="5">
        <f>ROUND( VLOOKUP(Z275, NPC_Raw_Data!A:D, 4)*VLOOKUP(AA275, NPC_Scaling_Values!A:C, 3)*VLOOKUP(AB275, NPC_Scaling_Values!A:C, 3) * 1.07 ,0)</f>
        <v>1075</v>
      </c>
      <c r="D275" s="5">
        <f>ROUND( VLOOKUP(Z275, NPC_Raw_Data!A:E, 5) * VLOOKUP(AA275, NPC_Scaling_Values!A:D, 4) * VLOOKUP(AB275,NPC_Scaling_Values!A:D, 4) * 1.07 ,0)</f>
        <v>2140</v>
      </c>
      <c r="E275" s="5">
        <f>ROUND( VLOOKUP(Z275, NPC_Raw_Data!A:L, 6) * VLOOKUP(AA275, NPC_Scaling_Values!A:N, 5)* VLOOKUP(AB275, NPC_Scaling_Values!A:N, 5) * 1.07 ,0)</f>
        <v>788</v>
      </c>
      <c r="F275" s="5">
        <f>ROUND( VLOOKUP(Z275, NPC_Raw_Data!A:L, 7) * VLOOKUP(AA275, NPC_Scaling_Values!A:N, 6) * VLOOKUP(AB275,NPC_Scaling_Values!A:N, 6) * 1.07 ,0)</f>
        <v>756</v>
      </c>
      <c r="G275" s="5">
        <f>ROUND( VLOOKUP(Z275, NPC_Raw_Data!A:L, 8) * VLOOKUP(AA275, NPC_Scaling_Values!A:N, 7) * VLOOKUP(AB275, NPC_Scaling_Values!A:N, 7) * 1.07 ,0)</f>
        <v>566</v>
      </c>
      <c r="H275" s="5">
        <f>ROUND( VLOOKUP(Z275, NPC_Raw_Data!A:L, 9) * VLOOKUP(AA275, NPC_Scaling_Values!A:N, 8)* VLOOKUP(AB275, NPC_Scaling_Values!A:N, 8) * 1.07 ,0)</f>
        <v>108</v>
      </c>
      <c r="I275" s="5">
        <v>25.0</v>
      </c>
      <c r="J275" s="5">
        <v>-30.0</v>
      </c>
      <c r="K275" s="5">
        <v>0.0</v>
      </c>
      <c r="L275" s="5">
        <f>ROUND( VLOOKUP(Z275, NPC_Raw_Data!A:O, 13),0)</f>
        <v>75</v>
      </c>
      <c r="M275" s="5">
        <f>ROUND( VLOOKUP(Z275, NPC_Raw_Data!A:O, 14),0)</f>
        <v>75</v>
      </c>
      <c r="N275" s="5">
        <f>ROUND( VLOOKUP(Z275, NPC_Raw_Data!A:O, 15),0)</f>
        <v>999</v>
      </c>
      <c r="O275" s="5">
        <f>ROUND( VLOOKUP(Z275, NPC_Raw_Data!A:Q, 16) * VLOOKUP(AA275, NPC_Scaling_Values!A:N, 14)* VLOOKUP(AB275, NPC_Scaling_Values!A:N, 14) * 1.07 ,0)</f>
        <v>248</v>
      </c>
      <c r="P275" s="2">
        <f>ROUND( VLOOKUP(Z275, NPC_Raw_Data!A:Q, 17) * VLOOKUP(AA275, NPC_Scaling_Values!A:N, 14) * VLOOKUP(AB275, NPC_Scaling_Values!A:N, 14)* 1.07 ,0)</f>
        <v>99</v>
      </c>
      <c r="Q275">
        <f> VLOOKUP(AA275, NPC_Scaling_Values!A:N, 9) * VLOOKUP(AB275, NPC_Scaling_Values!A:N, 9) * 1.07</f>
        <v>3.56952</v>
      </c>
      <c r="R275" s="1">
        <v>3.0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346100.0</v>
      </c>
      <c r="AA275" s="1">
        <v>7014.0</v>
      </c>
      <c r="AB275" s="1">
        <v>7414.0</v>
      </c>
      <c r="AC275" s="8">
        <v>0.0</v>
      </c>
    </row>
    <row r="276">
      <c r="A276" s="9" t="s">
        <v>239</v>
      </c>
      <c r="B276" s="1" t="s">
        <v>32</v>
      </c>
      <c r="C276" s="5">
        <f>ROUND( VLOOKUP(Z276, NPC_Raw_Data!A:D, 4)*VLOOKUP(AA276, NPC_Scaling_Values!A:C, 3)*VLOOKUP(AB276, NPC_Scaling_Values!A:C, 3) * 1.07 ,0)</f>
        <v>2150</v>
      </c>
      <c r="D276" s="5">
        <f>ROUND( VLOOKUP(Z276, NPC_Raw_Data!A:E, 5) * VLOOKUP(AA276, NPC_Scaling_Values!A:D, 4) * VLOOKUP(AB276,NPC_Scaling_Values!A:D, 4) * 1.07 ,0)</f>
        <v>2140</v>
      </c>
      <c r="E276" s="5">
        <f>ROUND( VLOOKUP(Z276, NPC_Raw_Data!A:L, 6) * VLOOKUP(AA276, NPC_Scaling_Values!A:N, 5)* VLOOKUP(AB276, NPC_Scaling_Values!A:N, 5) * 1.07 ,0)</f>
        <v>318</v>
      </c>
      <c r="F276" s="5">
        <f>ROUND( VLOOKUP(Z276, NPC_Raw_Data!A:L, 7) * VLOOKUP(AA276, NPC_Scaling_Values!A:N, 6) * VLOOKUP(AB276,NPC_Scaling_Values!A:N, 6) * 1.07 ,0)</f>
        <v>0</v>
      </c>
      <c r="G276" s="5">
        <f>ROUND( VLOOKUP(Z276, NPC_Raw_Data!A:L, 8) * VLOOKUP(AA276, NPC_Scaling_Values!A:N, 7) * VLOOKUP(AB276, NPC_Scaling_Values!A:N, 7) * 1.07 ,0)</f>
        <v>0</v>
      </c>
      <c r="H276" s="5">
        <f>ROUND( VLOOKUP(Z276, NPC_Raw_Data!A:L, 9) * VLOOKUP(AA276, NPC_Scaling_Values!A:N, 8)* VLOOKUP(AB276, NPC_Scaling_Values!A:N, 8) * 1.07 ,0)</f>
        <v>159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100</v>
      </c>
      <c r="M276" s="5">
        <f>ROUND( VLOOKUP(Z276, NPC_Raw_Data!A:O, 14),0)</f>
        <v>100</v>
      </c>
      <c r="N276" s="5">
        <f>ROUND( VLOOKUP(Z276, NPC_Raw_Data!A:O, 15),0)</f>
        <v>100</v>
      </c>
      <c r="O276" s="5">
        <f>ROUND( VLOOKUP(Z276, NPC_Raw_Data!A:Q, 16) * VLOOKUP(AA276, NPC_Scaling_Values!A:N, 14)* VLOOKUP(AB276, NPC_Scaling_Values!A:N, 14) * 1.07 ,0)</f>
        <v>248</v>
      </c>
      <c r="P276" s="2">
        <f>ROUND( VLOOKUP(Z276, NPC_Raw_Data!A:Q, 17) * VLOOKUP(AA276, NPC_Scaling_Values!A:N, 14) * VLOOKUP(AB276, NPC_Scaling_Values!A:N, 14)* 1.07 ,0)</f>
        <v>99</v>
      </c>
      <c r="Q276">
        <f> VLOOKUP(AA276, NPC_Scaling_Values!A:N, 9) * VLOOKUP(AB276, NPC_Scaling_Values!A:N, 9) * 1.07</f>
        <v>3.56952</v>
      </c>
      <c r="R276" s="1">
        <v>3.0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347000.0</v>
      </c>
      <c r="AA276" s="1">
        <v>7014.0</v>
      </c>
      <c r="AB276" s="1">
        <v>7414.0</v>
      </c>
      <c r="AC276" s="8">
        <v>0.0</v>
      </c>
    </row>
    <row r="277">
      <c r="A277" s="9" t="s">
        <v>240</v>
      </c>
      <c r="B277" s="1" t="s">
        <v>32</v>
      </c>
      <c r="C277" s="5">
        <f>ROUND( VLOOKUP(Z277, NPC_Raw_Data!A:D, 4)*VLOOKUP(AA277, NPC_Scaling_Values!A:C, 3)*VLOOKUP(AB277, NPC_Scaling_Values!A:C, 3) * 1.07 ,0)</f>
        <v>4301</v>
      </c>
      <c r="D277" s="5">
        <f>ROUND( VLOOKUP(Z277, NPC_Raw_Data!A:E, 5) * VLOOKUP(AA277, NPC_Scaling_Values!A:D, 4) * VLOOKUP(AB277,NPC_Scaling_Values!A:D, 4) * 1.07 ,0)</f>
        <v>64200</v>
      </c>
      <c r="E277" s="5">
        <f>ROUND( VLOOKUP(Z277, NPC_Raw_Data!A:L, 6) * VLOOKUP(AA277, NPC_Scaling_Values!A:N, 5)* VLOOKUP(AB277, NPC_Scaling_Values!A:N, 5) * 1.07 ,0)</f>
        <v>318</v>
      </c>
      <c r="F277" s="5">
        <f>ROUND( VLOOKUP(Z277, NPC_Raw_Data!A:L, 7) * VLOOKUP(AA277, NPC_Scaling_Values!A:N, 6) * VLOOKUP(AB277,NPC_Scaling_Values!A:N, 6) * 1.07 ,0)</f>
        <v>814</v>
      </c>
      <c r="G277" s="5">
        <f>ROUND( VLOOKUP(Z277, NPC_Raw_Data!A:L, 8) * VLOOKUP(AA277, NPC_Scaling_Values!A:N, 7) * VLOOKUP(AB277, NPC_Scaling_Values!A:N, 7) * 1.07 ,0)</f>
        <v>508</v>
      </c>
      <c r="H277" s="5">
        <f>ROUND( VLOOKUP(Z277, NPC_Raw_Data!A:L, 9) * VLOOKUP(AA277, NPC_Scaling_Values!A:N, 8)* VLOOKUP(AB277, NPC_Scaling_Values!A:N, 8) * 1.07 ,0)</f>
        <v>1119</v>
      </c>
      <c r="I277" s="5">
        <v>0.0</v>
      </c>
      <c r="J277" s="5">
        <v>0.0</v>
      </c>
      <c r="K277" s="5">
        <v>0.0</v>
      </c>
      <c r="L277" s="5">
        <f>ROUND( VLOOKUP(Z277, NPC_Raw_Data!A:O, 13),0)</f>
        <v>250</v>
      </c>
      <c r="M277" s="5">
        <f>ROUND( VLOOKUP(Z277, NPC_Raw_Data!A:O, 14),0)</f>
        <v>250</v>
      </c>
      <c r="N277" s="5">
        <f>ROUND( VLOOKUP(Z277, NPC_Raw_Data!A:O, 15),0)</f>
        <v>100</v>
      </c>
      <c r="O277" s="5">
        <f>ROUND( VLOOKUP(Z277, NPC_Raw_Data!A:Q, 16) * VLOOKUP(AA277, NPC_Scaling_Values!A:N, 14)* VLOOKUP(AB277, NPC_Scaling_Values!A:N, 14) * 1.07 ,0)</f>
        <v>248</v>
      </c>
      <c r="P277" s="2">
        <f>ROUND( VLOOKUP(Z277, NPC_Raw_Data!A:Q, 17) * VLOOKUP(AA277, NPC_Scaling_Values!A:N, 14) * VLOOKUP(AB277, NPC_Scaling_Values!A:N, 14)* 1.07 ,0)</f>
        <v>99</v>
      </c>
      <c r="Q277">
        <f> VLOOKUP(AA277, NPC_Scaling_Values!A:N, 9) * VLOOKUP(AB277, NPC_Scaling_Values!A:N, 9) * 1.07</f>
        <v>3.56952</v>
      </c>
      <c r="R277" s="1">
        <v>1.0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347100.0</v>
      </c>
      <c r="AA277" s="1">
        <v>7014.0</v>
      </c>
      <c r="AB277" s="1">
        <v>7414.0</v>
      </c>
      <c r="AC277" s="10">
        <v>5151.0</v>
      </c>
    </row>
    <row r="278">
      <c r="A278" s="9" t="s">
        <v>241</v>
      </c>
      <c r="B278" s="1" t="s">
        <v>32</v>
      </c>
      <c r="C278" s="5">
        <f>ROUND( VLOOKUP(Z278, NPC_Raw_Data!A:D, 4)*VLOOKUP(AA278, NPC_Scaling_Values!A:C, 3)*VLOOKUP(AB278, NPC_Scaling_Values!A:C, 3) * 1.07 ,0)</f>
        <v>3410</v>
      </c>
      <c r="D278" s="5">
        <f>ROUND( VLOOKUP(Z278, NPC_Raw_Data!A:E, 5) * VLOOKUP(AA278, NPC_Scaling_Values!A:D, 4) * VLOOKUP(AB278,NPC_Scaling_Values!A:D, 4) * 1.07 ,0)</f>
        <v>6420</v>
      </c>
      <c r="E278" s="5">
        <f>ROUND( VLOOKUP(Z278, NPC_Raw_Data!A:L, 6) * VLOOKUP(AA278, NPC_Scaling_Values!A:N, 5)* VLOOKUP(AB278, NPC_Scaling_Values!A:N, 5) * 1.07 ,0)</f>
        <v>318</v>
      </c>
      <c r="F278" s="5">
        <f>ROUND( VLOOKUP(Z278, NPC_Raw_Data!A:L, 7) * VLOOKUP(AA278, NPC_Scaling_Values!A:N, 6) * VLOOKUP(AB278,NPC_Scaling_Values!A:N, 6) * 1.07 ,0)</f>
        <v>814</v>
      </c>
      <c r="G278" s="5">
        <f>ROUND( VLOOKUP(Z278, NPC_Raw_Data!A:L, 8) * VLOOKUP(AA278, NPC_Scaling_Values!A:N, 7) * VLOOKUP(AB278, NPC_Scaling_Values!A:N, 7) * 1.07 ,0)</f>
        <v>508</v>
      </c>
      <c r="H278" s="5">
        <f>ROUND( VLOOKUP(Z278, NPC_Raw_Data!A:L, 9) * VLOOKUP(AA278, NPC_Scaling_Values!A:N, 8)* VLOOKUP(AB278, NPC_Scaling_Values!A:N, 8) * 1.07 ,0)</f>
        <v>1119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14)* VLOOKUP(AB278, NPC_Scaling_Values!A:N, 14) * 1.07 ,0)</f>
        <v>248</v>
      </c>
      <c r="P278" s="2">
        <f>ROUND( VLOOKUP(Z278, NPC_Raw_Data!A:Q, 17) * VLOOKUP(AA278, NPC_Scaling_Values!A:N, 14) * VLOOKUP(AB278, NPC_Scaling_Values!A:N, 14)* 1.07 ,0)</f>
        <v>99</v>
      </c>
      <c r="Q278">
        <f> VLOOKUP(AA278, NPC_Scaling_Values!A:N, 9) * VLOOKUP(AB278, NPC_Scaling_Values!A:N, 9) * 1.07</f>
        <v>3.56952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347101.0</v>
      </c>
      <c r="AA278" s="1">
        <v>7014.0</v>
      </c>
      <c r="AB278" s="1">
        <v>7414.0</v>
      </c>
      <c r="AC278" s="10">
        <v>5151.0</v>
      </c>
    </row>
    <row r="279">
      <c r="A279" s="9" t="s">
        <v>31</v>
      </c>
      <c r="B279" s="1" t="s">
        <v>32</v>
      </c>
      <c r="C279" s="5">
        <f>ROUND( VLOOKUP(Z279, NPC_Raw_Data!A:D, 4)*VLOOKUP(AA279, NPC_Scaling_Values!A:C, 3)*VLOOKUP(AB279, NPC_Scaling_Values!A:C, 3) * 1.07 ,0)</f>
        <v>4</v>
      </c>
      <c r="D279" s="5">
        <f>ROUND( VLOOKUP(Z279, NPC_Raw_Data!A:E, 5) * VLOOKUP(AA279, NPC_Scaling_Values!A:D, 4) * VLOOKUP(AB279,NPC_Scaling_Values!A:D, 4) * 1.07 ,0)</f>
        <v>0</v>
      </c>
      <c r="E279" s="5">
        <f>ROUND( VLOOKUP(Z279, NPC_Raw_Data!A:L, 6) * VLOOKUP(AA279, NPC_Scaling_Values!A:N, 5)* VLOOKUP(AB279, NPC_Scaling_Values!A:N, 5) * 1.07 ,0)</f>
        <v>0</v>
      </c>
      <c r="F279" s="5">
        <f>ROUND( VLOOKUP(Z279, NPC_Raw_Data!A:L, 7) * VLOOKUP(AA279, NPC_Scaling_Values!A:N, 6) * VLOOKUP(AB279,NPC_Scaling_Values!A:N, 6) * 1.07 ,0)</f>
        <v>0</v>
      </c>
      <c r="G279" s="5">
        <f>ROUND( VLOOKUP(Z279, NPC_Raw_Data!A:L, 8) * VLOOKUP(AA279, NPC_Scaling_Values!A:N, 7) * VLOOKUP(AB279, NPC_Scaling_Values!A:N, 7) * 1.07 ,0)</f>
        <v>0</v>
      </c>
      <c r="H279" s="5">
        <f>ROUND( VLOOKUP(Z279, NPC_Raw_Data!A:L, 9) * VLOOKUP(AA279, NPC_Scaling_Values!A:N, 8)* VLOOKUP(AB279, NPC_Scaling_Values!A:N, 8) * 1.07 ,0)</f>
        <v>0</v>
      </c>
      <c r="I279" s="5">
        <v>0.0</v>
      </c>
      <c r="J279" s="5">
        <v>0.0</v>
      </c>
      <c r="K279" s="5">
        <v>0.0</v>
      </c>
      <c r="L279" s="5">
        <f>ROUND( VLOOKUP(Z279, NPC_Raw_Data!A:O, 13),0)</f>
        <v>0</v>
      </c>
      <c r="M279" s="5">
        <f>ROUND( VLOOKUP(Z279, NPC_Raw_Data!A:O, 14),0)</f>
        <v>0</v>
      </c>
      <c r="N279" s="5">
        <f>ROUND( VLOOKUP(Z279, NPC_Raw_Data!A:O, 15),0)</f>
        <v>0</v>
      </c>
      <c r="O279" s="5">
        <f>ROUND( VLOOKUP(Z279, NPC_Raw_Data!A:Q, 16) * VLOOKUP(AA279, NPC_Scaling_Values!A:N, 14)* VLOOKUP(AB279, NPC_Scaling_Values!A:N, 14) * 1.07 ,0)</f>
        <v>248</v>
      </c>
      <c r="P279" s="2">
        <f>ROUND( VLOOKUP(Z279, NPC_Raw_Data!A:Q, 17) * VLOOKUP(AA279, NPC_Scaling_Values!A:N, 14) * VLOOKUP(AB279, NPC_Scaling_Values!A:N, 14)* 1.07 ,0)</f>
        <v>99</v>
      </c>
      <c r="Q279">
        <f> VLOOKUP(AA279, NPC_Scaling_Values!A:N, 9) * VLOOKUP(AB279, NPC_Scaling_Values!A:N, 9) * 1.07</f>
        <v>3.56952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347200.0</v>
      </c>
      <c r="AA279" s="1">
        <v>7014.0</v>
      </c>
      <c r="AB279" s="1">
        <v>7414.0</v>
      </c>
      <c r="AC279" s="10">
        <v>5151.0</v>
      </c>
    </row>
    <row r="280">
      <c r="A280" s="9" t="s">
        <v>90</v>
      </c>
      <c r="B280" s="1" t="s">
        <v>91</v>
      </c>
      <c r="C280" s="5">
        <f>ROUND( VLOOKUP(Z280, NPC_Raw_Data!A:D, 4)*VLOOKUP(AA280, NPC_Scaling_Values!A:C, 3)*VLOOKUP(AB280, NPC_Scaling_Values!A:C, 3) * 1.07 ,0)</f>
        <v>136</v>
      </c>
      <c r="D280" s="5">
        <f>ROUND( VLOOKUP(Z280, NPC_Raw_Data!A:E, 5) * VLOOKUP(AA280, NPC_Scaling_Values!A:D, 4) * VLOOKUP(AB280,NPC_Scaling_Values!A:D, 4) * 1.07 ,0)</f>
        <v>64</v>
      </c>
      <c r="E280" s="5">
        <f>ROUND( VLOOKUP(Z280, NPC_Raw_Data!A:L, 6) * VLOOKUP(AA280, NPC_Scaling_Values!A:N, 5)* VLOOKUP(AB280, NPC_Scaling_Values!A:N, 5) * 1.07 ,0)</f>
        <v>145</v>
      </c>
      <c r="F280" s="5">
        <f>ROUND( VLOOKUP(Z280, NPC_Raw_Data!A:L, 7) * VLOOKUP(AA280, NPC_Scaling_Values!A:N, 6) * VLOOKUP(AB280,NPC_Scaling_Values!A:N, 6) * 1.07 ,0)</f>
        <v>87</v>
      </c>
      <c r="G280" s="5">
        <f>ROUND( VLOOKUP(Z280, NPC_Raw_Data!A:L, 8) * VLOOKUP(AA280, NPC_Scaling_Values!A:N, 7) * VLOOKUP(AB280, NPC_Scaling_Values!A:N, 7) * 1.07 ,0)</f>
        <v>726</v>
      </c>
      <c r="H280" s="5">
        <f>ROUND( VLOOKUP(Z280, NPC_Raw_Data!A:L, 9) * VLOOKUP(AA280, NPC_Scaling_Values!A:N, 8)* VLOOKUP(AB280, NPC_Scaling_Values!A:N, 8) * 1.07 ,0)</f>
        <v>145</v>
      </c>
      <c r="I280" s="5">
        <v>0.0</v>
      </c>
      <c r="J280" s="5">
        <v>0.0</v>
      </c>
      <c r="K280" s="5">
        <v>0.0</v>
      </c>
      <c r="L280" s="5">
        <f>ROUND( VLOOKUP(Z280, NPC_Raw_Data!A:O, 13),0)</f>
        <v>96</v>
      </c>
      <c r="M280" s="5">
        <f>ROUND( VLOOKUP(Z280, NPC_Raw_Data!A:O, 14),0)</f>
        <v>96</v>
      </c>
      <c r="N280" s="5">
        <f>ROUND( VLOOKUP(Z280, NPC_Raw_Data!A:O, 15),0)</f>
        <v>96</v>
      </c>
      <c r="O280" s="5">
        <f>ROUND( VLOOKUP(Z280, NPC_Raw_Data!A:Q, 16) * VLOOKUP(AA280, NPC_Scaling_Values!A:N, 14)* VLOOKUP(AB280, NPC_Scaling_Values!A:N, 14) * 1.07 ,0)</f>
        <v>480</v>
      </c>
      <c r="P280" s="2">
        <f>ROUND( VLOOKUP(Z280, NPC_Raw_Data!A:Q, 17) * VLOOKUP(AA280, NPC_Scaling_Values!A:N, 14) * VLOOKUP(AB280, NPC_Scaling_Values!A:N, 14)* 1.07 ,0)</f>
        <v>96</v>
      </c>
      <c r="Q280">
        <f> VLOOKUP(AA280, NPC_Scaling_Values!A:N, 9) * VLOOKUP(AB280, NPC_Scaling_Values!A:N, 9) * 1.07</f>
        <v>3.49462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348000.0</v>
      </c>
      <c r="AA280" s="1">
        <v>7013.0</v>
      </c>
      <c r="AB280" s="1">
        <v>7413.0</v>
      </c>
      <c r="AC280" s="8">
        <v>0.0</v>
      </c>
    </row>
    <row r="281">
      <c r="A281" s="1" t="s">
        <v>92</v>
      </c>
      <c r="B281" s="1" t="s">
        <v>91</v>
      </c>
      <c r="C281" s="5">
        <f>ROUND( VLOOKUP(Z281, NPC_Raw_Data!A:D, 4)*VLOOKUP(AA281, NPC_Scaling_Values!A:C, 3)*VLOOKUP(AB281, NPC_Scaling_Values!A:C, 3) * 1.07 ,0)</f>
        <v>136</v>
      </c>
      <c r="D281" s="5">
        <f>ROUND( VLOOKUP(Z281, NPC_Raw_Data!A:E, 5) * VLOOKUP(AA281, NPC_Scaling_Values!A:D, 4) * VLOOKUP(AB281,NPC_Scaling_Values!A:D, 4) * 1.07 ,0)</f>
        <v>214</v>
      </c>
      <c r="E281" s="5">
        <f>ROUND( VLOOKUP(Z281, NPC_Raw_Data!A:L, 6) * VLOOKUP(AA281, NPC_Scaling_Values!A:N, 5)* VLOOKUP(AB281, NPC_Scaling_Values!A:N, 5) * 1.07 ,0)</f>
        <v>145</v>
      </c>
      <c r="F281" s="5">
        <f>ROUND( VLOOKUP(Z281, NPC_Raw_Data!A:L, 7) * VLOOKUP(AA281, NPC_Scaling_Values!A:N, 6) * VLOOKUP(AB281,NPC_Scaling_Values!A:N, 6) * 1.07 ,0)</f>
        <v>87</v>
      </c>
      <c r="G281" s="5">
        <f>ROUND( VLOOKUP(Z281, NPC_Raw_Data!A:L, 8) * VLOOKUP(AA281, NPC_Scaling_Values!A:N, 7) * VLOOKUP(AB281, NPC_Scaling_Values!A:N, 7) * 1.07 ,0)</f>
        <v>726</v>
      </c>
      <c r="H281" s="5">
        <f>ROUND( VLOOKUP(Z281, NPC_Raw_Data!A:L, 9) * VLOOKUP(AA281, NPC_Scaling_Values!A:N, 8)* VLOOKUP(AB281, NPC_Scaling_Values!A:N, 8) * 1.07 ,0)</f>
        <v>145</v>
      </c>
      <c r="I281" s="5">
        <v>0.0</v>
      </c>
      <c r="J281" s="5">
        <v>0.0</v>
      </c>
      <c r="K281" s="5">
        <v>0.0</v>
      </c>
      <c r="L281" s="5">
        <f>ROUND( VLOOKUP(Z281, NPC_Raw_Data!A:O, 13),0)</f>
        <v>96</v>
      </c>
      <c r="M281" s="5">
        <f>ROUND( VLOOKUP(Z281, NPC_Raw_Data!A:O, 14),0)</f>
        <v>96</v>
      </c>
      <c r="N281" s="5">
        <f>ROUND( VLOOKUP(Z281, NPC_Raw_Data!A:O, 15),0)</f>
        <v>96</v>
      </c>
      <c r="O281" s="5">
        <f>ROUND( VLOOKUP(Z281, NPC_Raw_Data!A:Q, 16) * VLOOKUP(AA281, NPC_Scaling_Values!A:N, 14)* VLOOKUP(AB281, NPC_Scaling_Values!A:N, 14) * 1.07 ,0)</f>
        <v>480</v>
      </c>
      <c r="P281" s="2">
        <f>ROUND( VLOOKUP(Z281, NPC_Raw_Data!A:Q, 17) * VLOOKUP(AA281, NPC_Scaling_Values!A:N, 14) * VLOOKUP(AB281, NPC_Scaling_Values!A:N, 14)* 1.07 ,0)</f>
        <v>96</v>
      </c>
      <c r="Q281">
        <f> VLOOKUP(AA281, NPC_Scaling_Values!A:N, 9) * VLOOKUP(AB281, NPC_Scaling_Values!A:N, 9) * 1.07</f>
        <v>3.49462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348001.0</v>
      </c>
      <c r="AA281" s="1">
        <v>7013.0</v>
      </c>
      <c r="AB281" s="1">
        <v>7413.0</v>
      </c>
      <c r="AC281" s="8">
        <v>0.0</v>
      </c>
    </row>
    <row r="282">
      <c r="A282" s="1" t="s">
        <v>96</v>
      </c>
      <c r="B282" s="2" t="s">
        <v>97</v>
      </c>
      <c r="C282" s="5">
        <f>ROUND( VLOOKUP(Z282, NPC_Raw_Data!A:D, 4)*VLOOKUP(AA282, NPC_Scaling_Values!A:C, 3)*VLOOKUP(AB282, NPC_Scaling_Values!A:C, 3) * 1.07 ,0)</f>
        <v>179</v>
      </c>
      <c r="D282" s="5">
        <f>ROUND( VLOOKUP(Z282, NPC_Raw_Data!A:E, 5) * VLOOKUP(AA282, NPC_Scaling_Values!A:D, 4) * VLOOKUP(AB282,NPC_Scaling_Values!A:D, 4) * 1.07 ,0)</f>
        <v>535</v>
      </c>
      <c r="E282" s="5">
        <f>ROUND( VLOOKUP(Z282, NPC_Raw_Data!A:L, 6) * VLOOKUP(AA282, NPC_Scaling_Values!A:N, 5)* VLOOKUP(AB282, NPC_Scaling_Values!A:N, 5) * 1.07 ,0)</f>
        <v>247</v>
      </c>
      <c r="F282" s="5">
        <f>ROUND( VLOOKUP(Z282, NPC_Raw_Data!A:L, 7) * VLOOKUP(AA282, NPC_Scaling_Values!A:N, 6) * VLOOKUP(AB282,NPC_Scaling_Values!A:N, 6) * 1.07 ,0)</f>
        <v>186</v>
      </c>
      <c r="G282" s="5">
        <f>ROUND( VLOOKUP(Z282, NPC_Raw_Data!A:L, 8) * VLOOKUP(AA282, NPC_Scaling_Values!A:N, 7) * VLOOKUP(AB282, NPC_Scaling_Values!A:N, 7) * 1.07 ,0)</f>
        <v>173</v>
      </c>
      <c r="H282" s="5">
        <f>ROUND( VLOOKUP(Z282, NPC_Raw_Data!A:L, 9) * VLOOKUP(AA282, NPC_Scaling_Values!A:N, 8)* VLOOKUP(AB282, NPC_Scaling_Values!A:N, 8) * 1.07 ,0)</f>
        <v>247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14)* VLOOKUP(AB282, NPC_Scaling_Values!A:N, 14) * 1.07 ,0)</f>
        <v>219</v>
      </c>
      <c r="P282" s="2">
        <f>ROUND( VLOOKUP(Z282, NPC_Raw_Data!A:Q, 17) * VLOOKUP(AA282, NPC_Scaling_Values!A:N, 14) * VLOOKUP(AB282, NPC_Scaling_Values!A:N, 14)* 1.07 ,0)</f>
        <v>88</v>
      </c>
      <c r="Q282">
        <f> VLOOKUP(AA282, NPC_Scaling_Values!A:N, 9) * VLOOKUP(AB282, NPC_Scaling_Values!A:N, 9) * 1.07</f>
        <v>2.568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349000.0</v>
      </c>
      <c r="AA282" s="1">
        <v>7001.0</v>
      </c>
      <c r="AB282" s="1">
        <v>7401.0</v>
      </c>
      <c r="AC282" s="8">
        <v>0.0</v>
      </c>
    </row>
    <row r="283">
      <c r="A283" s="1" t="s">
        <v>96</v>
      </c>
      <c r="B283" s="2" t="s">
        <v>97</v>
      </c>
      <c r="C283" s="5">
        <f>ROUND( VLOOKUP(Z283, NPC_Raw_Data!A:D, 4)*VLOOKUP(AA283, NPC_Scaling_Values!A:C, 3)*VLOOKUP(AB283, NPC_Scaling_Values!A:C, 3) * 1.07 ,0)</f>
        <v>172</v>
      </c>
      <c r="D283" s="5">
        <f>ROUND( VLOOKUP(Z283, NPC_Raw_Data!A:E, 5) * VLOOKUP(AA283, NPC_Scaling_Values!A:D, 4) * VLOOKUP(AB283,NPC_Scaling_Values!A:D, 4) * 1.07 ,0)</f>
        <v>535</v>
      </c>
      <c r="E283" s="5">
        <f>ROUND( VLOOKUP(Z283, NPC_Raw_Data!A:L, 6) * VLOOKUP(AA283, NPC_Scaling_Values!A:N, 5)* VLOOKUP(AB283, NPC_Scaling_Values!A:N, 5) * 1.07 ,0)</f>
        <v>239</v>
      </c>
      <c r="F283" s="5">
        <f>ROUND( VLOOKUP(Z283, NPC_Raw_Data!A:L, 7) * VLOOKUP(AA283, NPC_Scaling_Values!A:N, 6) * VLOOKUP(AB283,NPC_Scaling_Values!A:N, 6) * 1.07 ,0)</f>
        <v>179</v>
      </c>
      <c r="G283" s="5">
        <f>ROUND( VLOOKUP(Z283, NPC_Raw_Data!A:L, 8) * VLOOKUP(AA283, NPC_Scaling_Values!A:N, 7) * VLOOKUP(AB283, NPC_Scaling_Values!A:N, 7) * 1.07 ,0)</f>
        <v>167</v>
      </c>
      <c r="H283" s="5">
        <f>ROUND( VLOOKUP(Z283, NPC_Raw_Data!A:L, 9) * VLOOKUP(AA283, NPC_Scaling_Values!A:N, 8)* VLOOKUP(AB283, NPC_Scaling_Values!A:N, 8) * 1.07 ,0)</f>
        <v>239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14)* VLOOKUP(AB283, NPC_Scaling_Values!A:N, 14) * 1.07 ,0)</f>
        <v>217</v>
      </c>
      <c r="P283" s="2">
        <f>ROUND( VLOOKUP(Z283, NPC_Raw_Data!A:Q, 17) * VLOOKUP(AA283, NPC_Scaling_Values!A:N, 14) * VLOOKUP(AB283, NPC_Scaling_Values!A:N, 14)* 1.07 ,0)</f>
        <v>87</v>
      </c>
      <c r="Q283">
        <f> VLOOKUP(AA283, NPC_Scaling_Values!A:N, 9) * VLOOKUP(AB283, NPC_Scaling_Values!A:N, 9) * 1.07</f>
        <v>2.7806625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349001.0</v>
      </c>
      <c r="AA283" s="1">
        <v>7002.0</v>
      </c>
      <c r="AB283" s="1">
        <v>7402.0</v>
      </c>
      <c r="AC283" s="8">
        <v>0.0</v>
      </c>
    </row>
    <row r="284">
      <c r="A284" s="1" t="s">
        <v>96</v>
      </c>
      <c r="B284" s="2" t="s">
        <v>97</v>
      </c>
      <c r="C284" s="5">
        <f>ROUND( VLOOKUP(Z284, NPC_Raw_Data!A:D, 4)*VLOOKUP(AA284, NPC_Scaling_Values!A:C, 3)*VLOOKUP(AB284, NPC_Scaling_Values!A:C, 3) * 1.07 ,0)</f>
        <v>199</v>
      </c>
      <c r="D284" s="5">
        <f>ROUND( VLOOKUP(Z284, NPC_Raw_Data!A:E, 5) * VLOOKUP(AA284, NPC_Scaling_Values!A:D, 4) * VLOOKUP(AB284,NPC_Scaling_Values!A:D, 4) * 1.07 ,0)</f>
        <v>535</v>
      </c>
      <c r="E284" s="5">
        <f>ROUND( VLOOKUP(Z284, NPC_Raw_Data!A:L, 6) * VLOOKUP(AA284, NPC_Scaling_Values!A:N, 5)* VLOOKUP(AB284, NPC_Scaling_Values!A:N, 5) * 1.07 ,0)</f>
        <v>292</v>
      </c>
      <c r="F284" s="5">
        <f>ROUND( VLOOKUP(Z284, NPC_Raw_Data!A:L, 7) * VLOOKUP(AA284, NPC_Scaling_Values!A:N, 6) * VLOOKUP(AB284,NPC_Scaling_Values!A:N, 6) * 1.07 ,0)</f>
        <v>219</v>
      </c>
      <c r="G284" s="5">
        <f>ROUND( VLOOKUP(Z284, NPC_Raw_Data!A:L, 8) * VLOOKUP(AA284, NPC_Scaling_Values!A:N, 7) * VLOOKUP(AB284, NPC_Scaling_Values!A:N, 7) * 1.07 ,0)</f>
        <v>204</v>
      </c>
      <c r="H284" s="5">
        <f>ROUND( VLOOKUP(Z284, NPC_Raw_Data!A:L, 9) * VLOOKUP(AA284, NPC_Scaling_Values!A:N, 8)* VLOOKUP(AB284, NPC_Scaling_Values!A:N, 8) * 1.07 ,0)</f>
        <v>292</v>
      </c>
      <c r="I284" s="5">
        <v>0.0</v>
      </c>
      <c r="J284" s="5">
        <v>0.0</v>
      </c>
      <c r="K284" s="5">
        <v>0.0</v>
      </c>
      <c r="L284" s="5">
        <f>ROUND( VLOOKUP(Z284, NPC_Raw_Data!A:O, 13),0)</f>
        <v>135</v>
      </c>
      <c r="M284" s="5">
        <f>ROUND( VLOOKUP(Z284, NPC_Raw_Data!A:O, 14),0)</f>
        <v>135</v>
      </c>
      <c r="N284" s="5">
        <f>ROUND( VLOOKUP(Z284, NPC_Raw_Data!A:O, 15),0)</f>
        <v>999</v>
      </c>
      <c r="O284" s="5">
        <f>ROUND( VLOOKUP(Z284, NPC_Raw_Data!A:Q, 16) * VLOOKUP(AA284, NPC_Scaling_Values!A:N, 14)* VLOOKUP(AB284, NPC_Scaling_Values!A:N, 14) * 1.07 ,0)</f>
        <v>215</v>
      </c>
      <c r="P284" s="2">
        <f>ROUND( VLOOKUP(Z284, NPC_Raw_Data!A:Q, 17) * VLOOKUP(AA284, NPC_Scaling_Values!A:N, 14) * VLOOKUP(AB284, NPC_Scaling_Values!A:N, 14)* 1.07 ,0)</f>
        <v>86</v>
      </c>
      <c r="Q284">
        <f> VLOOKUP(AA284, NPC_Scaling_Values!A:N, 9) * VLOOKUP(AB284, NPC_Scaling_Values!A:N, 9) * 1.07</f>
        <v>2.982625</v>
      </c>
      <c r="R284" s="1">
        <v>1.0</v>
      </c>
      <c r="S284" s="1">
        <v>-1.0</v>
      </c>
      <c r="T284" s="7" t="b">
        <v>0</v>
      </c>
      <c r="U284" s="7" t="b">
        <v>0</v>
      </c>
      <c r="V284" s="7" t="b">
        <v>0</v>
      </c>
      <c r="Z284" s="1">
        <v>349002.0</v>
      </c>
      <c r="AA284" s="1">
        <v>7003.0</v>
      </c>
      <c r="AB284" s="1">
        <v>7403.0</v>
      </c>
      <c r="AC284" s="8">
        <v>0.0</v>
      </c>
    </row>
    <row r="285">
      <c r="A285" s="1" t="s">
        <v>96</v>
      </c>
      <c r="B285" s="2" t="s">
        <v>97</v>
      </c>
      <c r="C285" s="5">
        <f>ROUND( VLOOKUP(Z285, NPC_Raw_Data!A:D, 4)*VLOOKUP(AA285, NPC_Scaling_Values!A:C, 3)*VLOOKUP(AB285, NPC_Scaling_Values!A:C, 3) * 1.07 ,0)</f>
        <v>227</v>
      </c>
      <c r="D285" s="5">
        <f>ROUND( VLOOKUP(Z285, NPC_Raw_Data!A:E, 5) * VLOOKUP(AA285, NPC_Scaling_Values!A:D, 4) * VLOOKUP(AB285,NPC_Scaling_Values!A:D, 4) * 1.07 ,0)</f>
        <v>535</v>
      </c>
      <c r="E285" s="5">
        <f>ROUND( VLOOKUP(Z285, NPC_Raw_Data!A:L, 6) * VLOOKUP(AA285, NPC_Scaling_Values!A:N, 5)* VLOOKUP(AB285, NPC_Scaling_Values!A:N, 5) * 1.07 ,0)</f>
        <v>374</v>
      </c>
      <c r="F285" s="5">
        <f>ROUND( VLOOKUP(Z285, NPC_Raw_Data!A:L, 7) * VLOOKUP(AA285, NPC_Scaling_Values!A:N, 6) * VLOOKUP(AB285,NPC_Scaling_Values!A:N, 6) * 1.07 ,0)</f>
        <v>281</v>
      </c>
      <c r="G285" s="5">
        <f>ROUND( VLOOKUP(Z285, NPC_Raw_Data!A:L, 8) * VLOOKUP(AA285, NPC_Scaling_Values!A:N, 7) * VLOOKUP(AB285, NPC_Scaling_Values!A:N, 7) * 1.07 ,0)</f>
        <v>261</v>
      </c>
      <c r="H285" s="5">
        <f>ROUND( VLOOKUP(Z285, NPC_Raw_Data!A:L, 9) * VLOOKUP(AA285, NPC_Scaling_Values!A:N, 8)* VLOOKUP(AB285, NPC_Scaling_Values!A:N, 8) * 1.07 ,0)</f>
        <v>374</v>
      </c>
      <c r="I285" s="5">
        <v>0.0</v>
      </c>
      <c r="J285" s="5">
        <v>0.0</v>
      </c>
      <c r="K285" s="5">
        <v>0.0</v>
      </c>
      <c r="L285" s="5">
        <f>ROUND( VLOOKUP(Z285, NPC_Raw_Data!A:O, 13),0)</f>
        <v>135</v>
      </c>
      <c r="M285" s="5">
        <f>ROUND( VLOOKUP(Z285, NPC_Raw_Data!A:O, 14),0)</f>
        <v>135</v>
      </c>
      <c r="N285" s="5">
        <f>ROUND( VLOOKUP(Z285, NPC_Raw_Data!A:O, 15),0)</f>
        <v>999</v>
      </c>
      <c r="O285" s="5">
        <f>ROUND( VLOOKUP(Z285, NPC_Raw_Data!A:Q, 16) * VLOOKUP(AA285, NPC_Scaling_Values!A:N, 14)* VLOOKUP(AB285, NPC_Scaling_Values!A:N, 14) * 1.07 ,0)</f>
        <v>220</v>
      </c>
      <c r="P285" s="2">
        <f>ROUND( VLOOKUP(Z285, NPC_Raw_Data!A:Q, 17) * VLOOKUP(AA285, NPC_Scaling_Values!A:N, 14) * VLOOKUP(AB285, NPC_Scaling_Values!A:N, 14)* 1.07 ,0)</f>
        <v>88</v>
      </c>
      <c r="Q285">
        <f> VLOOKUP(AA285, NPC_Scaling_Values!A:N, 9) * VLOOKUP(AB285, NPC_Scaling_Values!A:N, 9) * 1.07</f>
        <v>3.1926125</v>
      </c>
      <c r="R285" s="1">
        <v>1.0</v>
      </c>
      <c r="S285" s="1">
        <v>-1.0</v>
      </c>
      <c r="T285" s="7" t="b">
        <v>0</v>
      </c>
      <c r="U285" s="7" t="b">
        <v>0</v>
      </c>
      <c r="V285" s="7" t="b">
        <v>0</v>
      </c>
      <c r="Z285" s="1">
        <v>349003.0</v>
      </c>
      <c r="AA285" s="1">
        <v>7004.0</v>
      </c>
      <c r="AB285" s="1">
        <v>7404.0</v>
      </c>
      <c r="AC285" s="8">
        <v>0.0</v>
      </c>
    </row>
    <row r="286">
      <c r="A286" s="1" t="s">
        <v>96</v>
      </c>
      <c r="B286" s="2" t="s">
        <v>97</v>
      </c>
      <c r="C286" s="5">
        <f>ROUND( VLOOKUP(Z286, NPC_Raw_Data!A:D, 4)*VLOOKUP(AA286, NPC_Scaling_Values!A:C, 3)*VLOOKUP(AB286, NPC_Scaling_Values!A:C, 3) * 1.07 ,0)</f>
        <v>228</v>
      </c>
      <c r="D286" s="5">
        <f>ROUND( VLOOKUP(Z286, NPC_Raw_Data!A:E, 5) * VLOOKUP(AA286, NPC_Scaling_Values!A:D, 4) * VLOOKUP(AB286,NPC_Scaling_Values!A:D, 4) * 1.07 ,0)</f>
        <v>428</v>
      </c>
      <c r="E286" s="5">
        <f>ROUND( VLOOKUP(Z286, NPC_Raw_Data!A:L, 6) * VLOOKUP(AA286, NPC_Scaling_Values!A:N, 5)* VLOOKUP(AB286, NPC_Scaling_Values!A:N, 5) * 1.07 ,0)</f>
        <v>377</v>
      </c>
      <c r="F286" s="5">
        <f>ROUND( VLOOKUP(Z286, NPC_Raw_Data!A:L, 7) * VLOOKUP(AA286, NPC_Scaling_Values!A:N, 6) * VLOOKUP(AB286,NPC_Scaling_Values!A:N, 6) * 1.07 ,0)</f>
        <v>283</v>
      </c>
      <c r="G286" s="5">
        <f>ROUND( VLOOKUP(Z286, NPC_Raw_Data!A:L, 8) * VLOOKUP(AA286, NPC_Scaling_Values!A:N, 7) * VLOOKUP(AB286, NPC_Scaling_Values!A:N, 7) * 1.07 ,0)</f>
        <v>263</v>
      </c>
      <c r="H286" s="5">
        <f>ROUND( VLOOKUP(Z286, NPC_Raw_Data!A:L, 9) * VLOOKUP(AA286, NPC_Scaling_Values!A:N, 8)* VLOOKUP(AB286, NPC_Scaling_Values!A:N, 8) * 1.07 ,0)</f>
        <v>377</v>
      </c>
      <c r="I286" s="5">
        <v>0.0</v>
      </c>
      <c r="J286" s="5">
        <v>0.0</v>
      </c>
      <c r="K286" s="5">
        <v>0.0</v>
      </c>
      <c r="L286" s="5">
        <f>ROUND( VLOOKUP(Z286, NPC_Raw_Data!A:O, 13),0)</f>
        <v>135</v>
      </c>
      <c r="M286" s="5">
        <f>ROUND( VLOOKUP(Z286, NPC_Raw_Data!A:O, 14),0)</f>
        <v>135</v>
      </c>
      <c r="N286" s="5">
        <f>ROUND( VLOOKUP(Z286, NPC_Raw_Data!A:O, 15),0)</f>
        <v>999</v>
      </c>
      <c r="O286" s="5">
        <f>ROUND( VLOOKUP(Z286, NPC_Raw_Data!A:Q, 16) * VLOOKUP(AA286, NPC_Scaling_Values!A:N, 14)* VLOOKUP(AB286, NPC_Scaling_Values!A:N, 14) * 1.07 ,0)</f>
        <v>216</v>
      </c>
      <c r="P286" s="2">
        <f>ROUND( VLOOKUP(Z286, NPC_Raw_Data!A:Q, 17) * VLOOKUP(AA286, NPC_Scaling_Values!A:N, 14) * VLOOKUP(AB286, NPC_Scaling_Values!A:N, 14)* 1.07 ,0)</f>
        <v>86</v>
      </c>
      <c r="Q286">
        <f> VLOOKUP(AA286, NPC_Scaling_Values!A:N, 9) * VLOOKUP(AB286, NPC_Scaling_Values!A:N, 9) * 1.07</f>
        <v>3.2742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349004.0</v>
      </c>
      <c r="AA286" s="1">
        <v>7005.0</v>
      </c>
      <c r="AB286" s="1">
        <v>7405.0</v>
      </c>
      <c r="AC286" s="8">
        <v>0.0</v>
      </c>
    </row>
    <row r="287">
      <c r="A287" s="1" t="s">
        <v>96</v>
      </c>
      <c r="B287" s="2" t="s">
        <v>97</v>
      </c>
      <c r="C287" s="5">
        <f>ROUND( VLOOKUP(Z287, NPC_Raw_Data!A:D, 4)*VLOOKUP(AA287, NPC_Scaling_Values!A:C, 3)*VLOOKUP(AB287, NPC_Scaling_Values!A:C, 3) * 1.07 ,0)</f>
        <v>232</v>
      </c>
      <c r="D287" s="5">
        <f>ROUND( VLOOKUP(Z287, NPC_Raw_Data!A:E, 5) * VLOOKUP(AA287, NPC_Scaling_Values!A:D, 4) * VLOOKUP(AB287,NPC_Scaling_Values!A:D, 4) * 1.07 ,0)</f>
        <v>428</v>
      </c>
      <c r="E287" s="5">
        <f>ROUND( VLOOKUP(Z287, NPC_Raw_Data!A:L, 6) * VLOOKUP(AA287, NPC_Scaling_Values!A:N, 5)* VLOOKUP(AB287, NPC_Scaling_Values!A:N, 5) * 1.07 ,0)</f>
        <v>388</v>
      </c>
      <c r="F287" s="5">
        <f>ROUND( VLOOKUP(Z287, NPC_Raw_Data!A:L, 7) * VLOOKUP(AA287, NPC_Scaling_Values!A:N, 6) * VLOOKUP(AB287,NPC_Scaling_Values!A:N, 6) * 1.07 ,0)</f>
        <v>291</v>
      </c>
      <c r="G287" s="5">
        <f>ROUND( VLOOKUP(Z287, NPC_Raw_Data!A:L, 8) * VLOOKUP(AA287, NPC_Scaling_Values!A:N, 7) * VLOOKUP(AB287, NPC_Scaling_Values!A:N, 7) * 1.07 ,0)</f>
        <v>271</v>
      </c>
      <c r="H287" s="5">
        <f>ROUND( VLOOKUP(Z287, NPC_Raw_Data!A:L, 9) * VLOOKUP(AA287, NPC_Scaling_Values!A:N, 8)* VLOOKUP(AB287, NPC_Scaling_Values!A:N, 8) * 1.07 ,0)</f>
        <v>388</v>
      </c>
      <c r="I287" s="5">
        <v>0.0</v>
      </c>
      <c r="J287" s="5">
        <v>0.0</v>
      </c>
      <c r="K287" s="5">
        <v>0.0</v>
      </c>
      <c r="L287" s="5">
        <f>ROUND( VLOOKUP(Z287, NPC_Raw_Data!A:O, 13),0)</f>
        <v>135</v>
      </c>
      <c r="M287" s="5">
        <f>ROUND( VLOOKUP(Z287, NPC_Raw_Data!A:O, 14),0)</f>
        <v>135</v>
      </c>
      <c r="N287" s="5">
        <f>ROUND( VLOOKUP(Z287, NPC_Raw_Data!A:O, 15),0)</f>
        <v>999</v>
      </c>
      <c r="O287" s="5">
        <f>ROUND( VLOOKUP(Z287, NPC_Raw_Data!A:Q, 16) * VLOOKUP(AA287, NPC_Scaling_Values!A:N, 14)* VLOOKUP(AB287, NPC_Scaling_Values!A:N, 14) * 1.07 ,0)</f>
        <v>217</v>
      </c>
      <c r="P287" s="2">
        <f>ROUND( VLOOKUP(Z287, NPC_Raw_Data!A:Q, 17) * VLOOKUP(AA287, NPC_Scaling_Values!A:N, 14) * VLOOKUP(AB287, NPC_Scaling_Values!A:N, 14)* 1.07 ,0)</f>
        <v>87</v>
      </c>
      <c r="Q287">
        <f> VLOOKUP(AA287, NPC_Scaling_Values!A:N, 9) * VLOOKUP(AB287, NPC_Scaling_Values!A:N, 9) * 1.07</f>
        <v>3.32128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349005.0</v>
      </c>
      <c r="AA287" s="1">
        <v>7006.0</v>
      </c>
      <c r="AB287" s="1">
        <v>7406.0</v>
      </c>
      <c r="AC287" s="8">
        <v>0.0</v>
      </c>
    </row>
    <row r="288">
      <c r="A288" s="1" t="s">
        <v>96</v>
      </c>
      <c r="B288" s="2" t="s">
        <v>97</v>
      </c>
      <c r="C288" s="5">
        <f>ROUND( VLOOKUP(Z288, NPC_Raw_Data!A:D, 4)*VLOOKUP(AA288, NPC_Scaling_Values!A:C, 3)*VLOOKUP(AB288, NPC_Scaling_Values!A:C, 3) * 1.07 ,0)</f>
        <v>229</v>
      </c>
      <c r="D288" s="5">
        <f>ROUND( VLOOKUP(Z288, NPC_Raw_Data!A:E, 5) * VLOOKUP(AA288, NPC_Scaling_Values!A:D, 4) * VLOOKUP(AB288,NPC_Scaling_Values!A:D, 4) * 1.07 ,0)</f>
        <v>428</v>
      </c>
      <c r="E288" s="5">
        <f>ROUND( VLOOKUP(Z288, NPC_Raw_Data!A:L, 6) * VLOOKUP(AA288, NPC_Scaling_Values!A:N, 5)* VLOOKUP(AB288, NPC_Scaling_Values!A:N, 5) * 1.07 ,0)</f>
        <v>384</v>
      </c>
      <c r="F288" s="5">
        <f>ROUND( VLOOKUP(Z288, NPC_Raw_Data!A:L, 7) * VLOOKUP(AA288, NPC_Scaling_Values!A:N, 6) * VLOOKUP(AB288,NPC_Scaling_Values!A:N, 6) * 1.07 ,0)</f>
        <v>288</v>
      </c>
      <c r="G288" s="5">
        <f>ROUND( VLOOKUP(Z288, NPC_Raw_Data!A:L, 8) * VLOOKUP(AA288, NPC_Scaling_Values!A:N, 7) * VLOOKUP(AB288, NPC_Scaling_Values!A:N, 7) * 1.07 ,0)</f>
        <v>268</v>
      </c>
      <c r="H288" s="5">
        <f>ROUND( VLOOKUP(Z288, NPC_Raw_Data!A:L, 9) * VLOOKUP(AA288, NPC_Scaling_Values!A:N, 8)* VLOOKUP(AB288, NPC_Scaling_Values!A:N, 8) * 1.07 ,0)</f>
        <v>384</v>
      </c>
      <c r="I288" s="5">
        <v>0.0</v>
      </c>
      <c r="J288" s="5">
        <v>0.0</v>
      </c>
      <c r="K288" s="5">
        <v>0.0</v>
      </c>
      <c r="L288" s="5">
        <f>ROUND( VLOOKUP(Z288, NPC_Raw_Data!A:O, 13),0)</f>
        <v>135</v>
      </c>
      <c r="M288" s="5">
        <f>ROUND( VLOOKUP(Z288, NPC_Raw_Data!A:O, 14),0)</f>
        <v>135</v>
      </c>
      <c r="N288" s="5">
        <f>ROUND( VLOOKUP(Z288, NPC_Raw_Data!A:O, 15),0)</f>
        <v>999</v>
      </c>
      <c r="O288" s="5">
        <f>ROUND( VLOOKUP(Z288, NPC_Raw_Data!A:Q, 16) * VLOOKUP(AA288, NPC_Scaling_Values!A:N, 14)* VLOOKUP(AB288, NPC_Scaling_Values!A:N, 14) * 1.07 ,0)</f>
        <v>214</v>
      </c>
      <c r="P288" s="2">
        <f>ROUND( VLOOKUP(Z288, NPC_Raw_Data!A:Q, 17) * VLOOKUP(AA288, NPC_Scaling_Values!A:N, 14) * VLOOKUP(AB288, NPC_Scaling_Values!A:N, 14)* 1.07 ,0)</f>
        <v>86</v>
      </c>
      <c r="Q288">
        <f> VLOOKUP(AA288, NPC_Scaling_Values!A:N, 9) * VLOOKUP(AB288, NPC_Scaling_Values!A:N, 9) * 1.07</f>
        <v>3.2742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349006.0</v>
      </c>
      <c r="AA288" s="1">
        <v>7007.0</v>
      </c>
      <c r="AB288" s="1">
        <v>7407.0</v>
      </c>
      <c r="AC288" s="8">
        <v>0.0</v>
      </c>
    </row>
    <row r="289">
      <c r="A289" s="1" t="s">
        <v>96</v>
      </c>
      <c r="B289" s="2" t="s">
        <v>97</v>
      </c>
      <c r="C289" s="5">
        <f>ROUND( VLOOKUP(Z289, NPC_Raw_Data!A:D, 4)*VLOOKUP(AA289, NPC_Scaling_Values!A:C, 3)*VLOOKUP(AB289, NPC_Scaling_Values!A:C, 3) * 1.07 ,0)</f>
        <v>229</v>
      </c>
      <c r="D289" s="5">
        <f>ROUND( VLOOKUP(Z289, NPC_Raw_Data!A:E, 5) * VLOOKUP(AA289, NPC_Scaling_Values!A:D, 4) * VLOOKUP(AB289,NPC_Scaling_Values!A:D, 4) * 1.07 ,0)</f>
        <v>321</v>
      </c>
      <c r="E289" s="5">
        <f>ROUND( VLOOKUP(Z289, NPC_Raw_Data!A:L, 6) * VLOOKUP(AA289, NPC_Scaling_Values!A:N, 5)* VLOOKUP(AB289, NPC_Scaling_Values!A:N, 5) * 1.07 ,0)</f>
        <v>387</v>
      </c>
      <c r="F289" s="5">
        <f>ROUND( VLOOKUP(Z289, NPC_Raw_Data!A:L, 7) * VLOOKUP(AA289, NPC_Scaling_Values!A:N, 6) * VLOOKUP(AB289,NPC_Scaling_Values!A:N, 6) * 1.07 ,0)</f>
        <v>291</v>
      </c>
      <c r="G289" s="5">
        <f>ROUND( VLOOKUP(Z289, NPC_Raw_Data!A:L, 8) * VLOOKUP(AA289, NPC_Scaling_Values!A:N, 7) * VLOOKUP(AB289, NPC_Scaling_Values!A:N, 7) * 1.07 ,0)</f>
        <v>271</v>
      </c>
      <c r="H289" s="5">
        <f>ROUND( VLOOKUP(Z289, NPC_Raw_Data!A:L, 9) * VLOOKUP(AA289, NPC_Scaling_Values!A:N, 8)* VLOOKUP(AB289, NPC_Scaling_Values!A:N, 8) * 1.07 ,0)</f>
        <v>387</v>
      </c>
      <c r="I289" s="5">
        <v>0.0</v>
      </c>
      <c r="J289" s="5">
        <v>0.0</v>
      </c>
      <c r="K289" s="5">
        <v>0.0</v>
      </c>
      <c r="L289" s="5">
        <f>ROUND( VLOOKUP(Z289, NPC_Raw_Data!A:O, 13),0)</f>
        <v>135</v>
      </c>
      <c r="M289" s="5">
        <f>ROUND( VLOOKUP(Z289, NPC_Raw_Data!A:O, 14),0)</f>
        <v>135</v>
      </c>
      <c r="N289" s="5">
        <f>ROUND( VLOOKUP(Z289, NPC_Raw_Data!A:O, 15),0)</f>
        <v>999</v>
      </c>
      <c r="O289" s="5">
        <f>ROUND( VLOOKUP(Z289, NPC_Raw_Data!A:Q, 16) * VLOOKUP(AA289, NPC_Scaling_Values!A:N, 14)* VLOOKUP(AB289, NPC_Scaling_Values!A:N, 14) * 1.07 ,0)</f>
        <v>214</v>
      </c>
      <c r="P289" s="2">
        <f>ROUND( VLOOKUP(Z289, NPC_Raw_Data!A:Q, 17) * VLOOKUP(AA289, NPC_Scaling_Values!A:N, 14) * VLOOKUP(AB289, NPC_Scaling_Values!A:N, 14)* 1.07 ,0)</f>
        <v>86</v>
      </c>
      <c r="Q289">
        <f> VLOOKUP(AA289, NPC_Scaling_Values!A:N, 9) * VLOOKUP(AB289, NPC_Scaling_Values!A:N, 9) * 1.07</f>
        <v>3.2742</v>
      </c>
      <c r="R289" s="1">
        <v>1.0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349007.0</v>
      </c>
      <c r="AA289" s="1">
        <v>7008.0</v>
      </c>
      <c r="AB289" s="1">
        <v>7408.0</v>
      </c>
      <c r="AC289" s="8">
        <v>0.0</v>
      </c>
    </row>
    <row r="290">
      <c r="A290" s="1" t="s">
        <v>96</v>
      </c>
      <c r="B290" s="2" t="s">
        <v>97</v>
      </c>
      <c r="C290" s="5">
        <f>ROUND( VLOOKUP(Z290, NPC_Raw_Data!A:D, 4)*VLOOKUP(AA290, NPC_Scaling_Values!A:C, 3)*VLOOKUP(AB290, NPC_Scaling_Values!A:C, 3) * 1.07 ,0)</f>
        <v>243</v>
      </c>
      <c r="D290" s="5">
        <f>ROUND( VLOOKUP(Z290, NPC_Raw_Data!A:E, 5) * VLOOKUP(AA290, NPC_Scaling_Values!A:D, 4) * VLOOKUP(AB290,NPC_Scaling_Values!A:D, 4) * 1.07 ,0)</f>
        <v>321</v>
      </c>
      <c r="E290" s="5">
        <f>ROUND( VLOOKUP(Z290, NPC_Raw_Data!A:L, 6) * VLOOKUP(AA290, NPC_Scaling_Values!A:N, 5)* VLOOKUP(AB290, NPC_Scaling_Values!A:N, 5) * 1.07 ,0)</f>
        <v>390</v>
      </c>
      <c r="F290" s="5">
        <f>ROUND( VLOOKUP(Z290, NPC_Raw_Data!A:L, 7) * VLOOKUP(AA290, NPC_Scaling_Values!A:N, 6) * VLOOKUP(AB290,NPC_Scaling_Values!A:N, 6) * 1.07 ,0)</f>
        <v>292</v>
      </c>
      <c r="G290" s="5">
        <f>ROUND( VLOOKUP(Z290, NPC_Raw_Data!A:L, 8) * VLOOKUP(AA290, NPC_Scaling_Values!A:N, 7) * VLOOKUP(AB290, NPC_Scaling_Values!A:N, 7) * 1.07 ,0)</f>
        <v>272</v>
      </c>
      <c r="H290" s="5">
        <f>ROUND( VLOOKUP(Z290, NPC_Raw_Data!A:L, 9) * VLOOKUP(AA290, NPC_Scaling_Values!A:N, 8)* VLOOKUP(AB290, NPC_Scaling_Values!A:N, 8) * 1.07 ,0)</f>
        <v>390</v>
      </c>
      <c r="I290" s="5">
        <v>0.0</v>
      </c>
      <c r="J290" s="5">
        <v>0.0</v>
      </c>
      <c r="K290" s="5">
        <v>0.0</v>
      </c>
      <c r="L290" s="5">
        <f>ROUND( VLOOKUP(Z290, NPC_Raw_Data!A:O, 13),0)</f>
        <v>135</v>
      </c>
      <c r="M290" s="5">
        <f>ROUND( VLOOKUP(Z290, NPC_Raw_Data!A:O, 14),0)</f>
        <v>135</v>
      </c>
      <c r="N290" s="5">
        <f>ROUND( VLOOKUP(Z290, NPC_Raw_Data!A:O, 15),0)</f>
        <v>999</v>
      </c>
      <c r="O290" s="5">
        <f>ROUND( VLOOKUP(Z290, NPC_Raw_Data!A:Q, 16) * VLOOKUP(AA290, NPC_Scaling_Values!A:N, 14)* VLOOKUP(AB290, NPC_Scaling_Values!A:N, 14) * 1.07 ,0)</f>
        <v>217</v>
      </c>
      <c r="P290" s="2">
        <f>ROUND( VLOOKUP(Z290, NPC_Raw_Data!A:Q, 17) * VLOOKUP(AA290, NPC_Scaling_Values!A:N, 14) * VLOOKUP(AB290, NPC_Scaling_Values!A:N, 14)* 1.07 ,0)</f>
        <v>87</v>
      </c>
      <c r="Q290">
        <f> VLOOKUP(AA290, NPC_Scaling_Values!A:N, 9) * VLOOKUP(AB290, NPC_Scaling_Values!A:N, 9) * 1.07</f>
        <v>3.29346</v>
      </c>
      <c r="R290" s="1">
        <v>1.0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349008.0</v>
      </c>
      <c r="AA290" s="1">
        <v>7009.0</v>
      </c>
      <c r="AB290" s="1">
        <v>7409.0</v>
      </c>
      <c r="AC290" s="8">
        <v>0.0</v>
      </c>
    </row>
    <row r="291">
      <c r="A291" s="1" t="s">
        <v>96</v>
      </c>
      <c r="B291" s="2" t="s">
        <v>97</v>
      </c>
      <c r="C291" s="5">
        <f>ROUND( VLOOKUP(Z291, NPC_Raw_Data!A:D, 4)*VLOOKUP(AA291, NPC_Scaling_Values!A:C, 3)*VLOOKUP(AB291, NPC_Scaling_Values!A:C, 3) * 1.07 ,0)</f>
        <v>244</v>
      </c>
      <c r="D291" s="5">
        <f>ROUND( VLOOKUP(Z291, NPC_Raw_Data!A:E, 5) * VLOOKUP(AA291, NPC_Scaling_Values!A:D, 4) * VLOOKUP(AB291,NPC_Scaling_Values!A:D, 4) * 1.07 ,0)</f>
        <v>321</v>
      </c>
      <c r="E291" s="5">
        <f>ROUND( VLOOKUP(Z291, NPC_Raw_Data!A:L, 6) * VLOOKUP(AA291, NPC_Scaling_Values!A:N, 5)* VLOOKUP(AB291, NPC_Scaling_Values!A:N, 5) * 1.07 ,0)</f>
        <v>394</v>
      </c>
      <c r="F291" s="5">
        <f>ROUND( VLOOKUP(Z291, NPC_Raw_Data!A:L, 7) * VLOOKUP(AA291, NPC_Scaling_Values!A:N, 6) * VLOOKUP(AB291,NPC_Scaling_Values!A:N, 6) * 1.07 ,0)</f>
        <v>295</v>
      </c>
      <c r="G291" s="5">
        <f>ROUND( VLOOKUP(Z291, NPC_Raw_Data!A:L, 8) * VLOOKUP(AA291, NPC_Scaling_Values!A:N, 7) * VLOOKUP(AB291, NPC_Scaling_Values!A:N, 7) * 1.07 ,0)</f>
        <v>275</v>
      </c>
      <c r="H291" s="5">
        <f>ROUND( VLOOKUP(Z291, NPC_Raw_Data!A:L, 9) * VLOOKUP(AA291, NPC_Scaling_Values!A:N, 8)* VLOOKUP(AB291, NPC_Scaling_Values!A:N, 8) * 1.07 ,0)</f>
        <v>394</v>
      </c>
      <c r="I291" s="5">
        <v>0.0</v>
      </c>
      <c r="J291" s="5">
        <v>0.0</v>
      </c>
      <c r="K291" s="5">
        <v>0.0</v>
      </c>
      <c r="L291" s="5">
        <f>ROUND( VLOOKUP(Z291, NPC_Raw_Data!A:O, 13),0)</f>
        <v>135</v>
      </c>
      <c r="M291" s="5">
        <f>ROUND( VLOOKUP(Z291, NPC_Raw_Data!A:O, 14),0)</f>
        <v>135</v>
      </c>
      <c r="N291" s="5">
        <f>ROUND( VLOOKUP(Z291, NPC_Raw_Data!A:O, 15),0)</f>
        <v>999</v>
      </c>
      <c r="O291" s="5">
        <f>ROUND( VLOOKUP(Z291, NPC_Raw_Data!A:Q, 16) * VLOOKUP(AA291, NPC_Scaling_Values!A:N, 14)* VLOOKUP(AB291, NPC_Scaling_Values!A:N, 14) * 1.07 ,0)</f>
        <v>219</v>
      </c>
      <c r="P291" s="2">
        <f>ROUND( VLOOKUP(Z291, NPC_Raw_Data!A:Q, 17) * VLOOKUP(AA291, NPC_Scaling_Values!A:N, 14) * VLOOKUP(AB291, NPC_Scaling_Values!A:N, 14)* 1.07 ,0)</f>
        <v>88</v>
      </c>
      <c r="Q291">
        <f> VLOOKUP(AA291, NPC_Scaling_Values!A:N, 9) * VLOOKUP(AB291, NPC_Scaling_Values!A:N, 9) * 1.07</f>
        <v>3.3384</v>
      </c>
      <c r="R291" s="1">
        <v>1.0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349009.0</v>
      </c>
      <c r="AA291" s="1">
        <v>7010.0</v>
      </c>
      <c r="AB291" s="1">
        <v>7410.0</v>
      </c>
      <c r="AC291" s="8">
        <v>0.0</v>
      </c>
    </row>
    <row r="292">
      <c r="A292" s="1" t="s">
        <v>96</v>
      </c>
      <c r="B292" s="2" t="s">
        <v>97</v>
      </c>
      <c r="C292" s="5">
        <f>ROUND( VLOOKUP(Z292, NPC_Raw_Data!A:D, 4)*VLOOKUP(AA292, NPC_Scaling_Values!A:C, 3)*VLOOKUP(AB292, NPC_Scaling_Values!A:C, 3) * 1.07 ,0)</f>
        <v>247</v>
      </c>
      <c r="D292" s="5">
        <f>ROUND( VLOOKUP(Z292, NPC_Raw_Data!A:E, 5) * VLOOKUP(AA292, NPC_Scaling_Values!A:D, 4) * VLOOKUP(AB292,NPC_Scaling_Values!A:D, 4) * 1.07 ,0)</f>
        <v>321</v>
      </c>
      <c r="E292" s="5">
        <f>ROUND( VLOOKUP(Z292, NPC_Raw_Data!A:L, 6) * VLOOKUP(AA292, NPC_Scaling_Values!A:N, 5)* VLOOKUP(AB292, NPC_Scaling_Values!A:N, 5) * 1.07 ,0)</f>
        <v>405</v>
      </c>
      <c r="F292" s="5">
        <f>ROUND( VLOOKUP(Z292, NPC_Raw_Data!A:L, 7) * VLOOKUP(AA292, NPC_Scaling_Values!A:N, 6) * VLOOKUP(AB292,NPC_Scaling_Values!A:N, 6) * 1.07 ,0)</f>
        <v>304</v>
      </c>
      <c r="G292" s="5">
        <f>ROUND( VLOOKUP(Z292, NPC_Raw_Data!A:L, 8) * VLOOKUP(AA292, NPC_Scaling_Values!A:N, 7) * VLOOKUP(AB292, NPC_Scaling_Values!A:N, 7) * 1.07 ,0)</f>
        <v>283</v>
      </c>
      <c r="H292" s="5">
        <f>ROUND( VLOOKUP(Z292, NPC_Raw_Data!A:L, 9) * VLOOKUP(AA292, NPC_Scaling_Values!A:N, 8)* VLOOKUP(AB292, NPC_Scaling_Values!A:N, 8) * 1.07 ,0)</f>
        <v>405</v>
      </c>
      <c r="I292" s="5">
        <v>0.0</v>
      </c>
      <c r="J292" s="5">
        <v>0.0</v>
      </c>
      <c r="K292" s="5">
        <v>0.0</v>
      </c>
      <c r="L292" s="5">
        <f>ROUND( VLOOKUP(Z292, NPC_Raw_Data!A:O, 13),0)</f>
        <v>135</v>
      </c>
      <c r="M292" s="5">
        <f>ROUND( VLOOKUP(Z292, NPC_Raw_Data!A:O, 14),0)</f>
        <v>135</v>
      </c>
      <c r="N292" s="5">
        <f>ROUND( VLOOKUP(Z292, NPC_Raw_Data!A:O, 15),0)</f>
        <v>999</v>
      </c>
      <c r="O292" s="5">
        <f>ROUND( VLOOKUP(Z292, NPC_Raw_Data!A:Q, 16) * VLOOKUP(AA292, NPC_Scaling_Values!A:N, 14)* VLOOKUP(AB292, NPC_Scaling_Values!A:N, 14) * 1.07 ,0)</f>
        <v>226</v>
      </c>
      <c r="P292" s="2">
        <f>ROUND( VLOOKUP(Z292, NPC_Raw_Data!A:Q, 17) * VLOOKUP(AA292, NPC_Scaling_Values!A:N, 14) * VLOOKUP(AB292, NPC_Scaling_Values!A:N, 14)* 1.07 ,0)</f>
        <v>91</v>
      </c>
      <c r="Q292">
        <f> VLOOKUP(AA292, NPC_Scaling_Values!A:N, 9) * VLOOKUP(AB292, NPC_Scaling_Values!A:N, 9) * 1.07</f>
        <v>3.39297</v>
      </c>
      <c r="R292" s="1">
        <v>1.0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349010.0</v>
      </c>
      <c r="AA292" s="1">
        <v>7011.0</v>
      </c>
      <c r="AB292" s="1">
        <v>7411.0</v>
      </c>
      <c r="AC292" s="8">
        <v>0.0</v>
      </c>
    </row>
    <row r="293">
      <c r="A293" s="1" t="s">
        <v>96</v>
      </c>
      <c r="B293" s="2" t="s">
        <v>97</v>
      </c>
      <c r="C293" s="5">
        <f>ROUND( VLOOKUP(Z293, NPC_Raw_Data!A:D, 4)*VLOOKUP(AA293, NPC_Scaling_Values!A:C, 3)*VLOOKUP(AB293, NPC_Scaling_Values!A:C, 3) * 1.07 ,0)</f>
        <v>250</v>
      </c>
      <c r="D293" s="5">
        <f>ROUND( VLOOKUP(Z293, NPC_Raw_Data!A:E, 5) * VLOOKUP(AA293, NPC_Scaling_Values!A:D, 4) * VLOOKUP(AB293,NPC_Scaling_Values!A:D, 4) * 1.07 ,0)</f>
        <v>214</v>
      </c>
      <c r="E293" s="5">
        <f>ROUND( VLOOKUP(Z293, NPC_Raw_Data!A:L, 6) * VLOOKUP(AA293, NPC_Scaling_Values!A:N, 5)* VLOOKUP(AB293, NPC_Scaling_Values!A:N, 5) * 1.07 ,0)</f>
        <v>413</v>
      </c>
      <c r="F293" s="5">
        <f>ROUND( VLOOKUP(Z293, NPC_Raw_Data!A:L, 7) * VLOOKUP(AA293, NPC_Scaling_Values!A:N, 6) * VLOOKUP(AB293,NPC_Scaling_Values!A:N, 6) * 1.07 ,0)</f>
        <v>310</v>
      </c>
      <c r="G293" s="5">
        <f>ROUND( VLOOKUP(Z293, NPC_Raw_Data!A:L, 8) * VLOOKUP(AA293, NPC_Scaling_Values!A:N, 7) * VLOOKUP(AB293, NPC_Scaling_Values!A:N, 7) * 1.07 ,0)</f>
        <v>289</v>
      </c>
      <c r="H293" s="5">
        <f>ROUND( VLOOKUP(Z293, NPC_Raw_Data!A:L, 9) * VLOOKUP(AA293, NPC_Scaling_Values!A:N, 8)* VLOOKUP(AB293, NPC_Scaling_Values!A:N, 8) * 1.07 ,0)</f>
        <v>413</v>
      </c>
      <c r="I293" s="5">
        <v>0.0</v>
      </c>
      <c r="J293" s="5">
        <v>0.0</v>
      </c>
      <c r="K293" s="5">
        <v>0.0</v>
      </c>
      <c r="L293" s="5">
        <f>ROUND( VLOOKUP(Z293, NPC_Raw_Data!A:O, 13),0)</f>
        <v>135</v>
      </c>
      <c r="M293" s="5">
        <f>ROUND( VLOOKUP(Z293, NPC_Raw_Data!A:O, 14),0)</f>
        <v>135</v>
      </c>
      <c r="N293" s="5">
        <f>ROUND( VLOOKUP(Z293, NPC_Raw_Data!A:O, 15),0)</f>
        <v>999</v>
      </c>
      <c r="O293" s="5">
        <f>ROUND( VLOOKUP(Z293, NPC_Raw_Data!A:Q, 16) * VLOOKUP(AA293, NPC_Scaling_Values!A:N, 14)* VLOOKUP(AB293, NPC_Scaling_Values!A:N, 14) * 1.07 ,0)</f>
        <v>233</v>
      </c>
      <c r="P293" s="2">
        <f>ROUND( VLOOKUP(Z293, NPC_Raw_Data!A:Q, 17) * VLOOKUP(AA293, NPC_Scaling_Values!A:N, 14) * VLOOKUP(AB293, NPC_Scaling_Values!A:N, 14)* 1.07 ,0)</f>
        <v>93</v>
      </c>
      <c r="Q293">
        <f> VLOOKUP(AA293, NPC_Scaling_Values!A:N, 9) * VLOOKUP(AB293, NPC_Scaling_Values!A:N, 9) * 1.07</f>
        <v>3.43684</v>
      </c>
      <c r="R293" s="1">
        <v>1.0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349011.0</v>
      </c>
      <c r="AA293" s="1">
        <v>7012.0</v>
      </c>
      <c r="AB293" s="1">
        <v>7412.0</v>
      </c>
      <c r="AC293" s="8">
        <v>0.0</v>
      </c>
    </row>
    <row r="294">
      <c r="A294" s="1" t="s">
        <v>96</v>
      </c>
      <c r="B294" s="2" t="s">
        <v>97</v>
      </c>
      <c r="C294" s="5">
        <f>ROUND( VLOOKUP(Z294, NPC_Raw_Data!A:D, 4)*VLOOKUP(AA294, NPC_Scaling_Values!A:C, 3)*VLOOKUP(AB294, NPC_Scaling_Values!A:C, 3) * 1.07 ,0)</f>
        <v>255</v>
      </c>
      <c r="D294" s="5">
        <f>ROUND( VLOOKUP(Z294, NPC_Raw_Data!A:E, 5) * VLOOKUP(AA294, NPC_Scaling_Values!A:D, 4) * VLOOKUP(AB294,NPC_Scaling_Values!A:D, 4) * 1.07 ,0)</f>
        <v>214</v>
      </c>
      <c r="E294" s="5">
        <f>ROUND( VLOOKUP(Z294, NPC_Raw_Data!A:L, 6) * VLOOKUP(AA294, NPC_Scaling_Values!A:N, 5)* VLOOKUP(AB294, NPC_Scaling_Values!A:N, 5) * 1.07 ,0)</f>
        <v>420</v>
      </c>
      <c r="F294" s="5">
        <f>ROUND( VLOOKUP(Z294, NPC_Raw_Data!A:L, 7) * VLOOKUP(AA294, NPC_Scaling_Values!A:N, 6) * VLOOKUP(AB294,NPC_Scaling_Values!A:N, 6) * 1.07 ,0)</f>
        <v>315</v>
      </c>
      <c r="G294" s="5">
        <f>ROUND( VLOOKUP(Z294, NPC_Raw_Data!A:L, 8) * VLOOKUP(AA294, NPC_Scaling_Values!A:N, 7) * VLOOKUP(AB294, NPC_Scaling_Values!A:N, 7) * 1.07 ,0)</f>
        <v>294</v>
      </c>
      <c r="H294" s="5">
        <f>ROUND( VLOOKUP(Z294, NPC_Raw_Data!A:L, 9) * VLOOKUP(AA294, NPC_Scaling_Values!A:N, 8)* VLOOKUP(AB294, NPC_Scaling_Values!A:N, 8) * 1.07 ,0)</f>
        <v>420</v>
      </c>
      <c r="I294" s="5">
        <v>0.0</v>
      </c>
      <c r="J294" s="5">
        <v>0.0</v>
      </c>
      <c r="K294" s="5">
        <v>0.0</v>
      </c>
      <c r="L294" s="5">
        <f>ROUND( VLOOKUP(Z294, NPC_Raw_Data!A:O, 13),0)</f>
        <v>135</v>
      </c>
      <c r="M294" s="5">
        <f>ROUND( VLOOKUP(Z294, NPC_Raw_Data!A:O, 14),0)</f>
        <v>135</v>
      </c>
      <c r="N294" s="5">
        <f>ROUND( VLOOKUP(Z294, NPC_Raw_Data!A:O, 15),0)</f>
        <v>999</v>
      </c>
      <c r="O294" s="5">
        <f>ROUND( VLOOKUP(Z294, NPC_Raw_Data!A:Q, 16) * VLOOKUP(AA294, NPC_Scaling_Values!A:N, 14)* VLOOKUP(AB294, NPC_Scaling_Values!A:N, 14) * 1.07 ,0)</f>
        <v>240</v>
      </c>
      <c r="P294" s="2">
        <f>ROUND( VLOOKUP(Z294, NPC_Raw_Data!A:Q, 17) * VLOOKUP(AA294, NPC_Scaling_Values!A:N, 14) * VLOOKUP(AB294, NPC_Scaling_Values!A:N, 14)* 1.07 ,0)</f>
        <v>96</v>
      </c>
      <c r="Q294">
        <f> VLOOKUP(AA294, NPC_Scaling_Values!A:N, 9) * VLOOKUP(AB294, NPC_Scaling_Values!A:N, 9) * 1.07</f>
        <v>3.49462</v>
      </c>
      <c r="R294" s="1">
        <v>1.0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349012.0</v>
      </c>
      <c r="AA294" s="1">
        <v>7013.0</v>
      </c>
      <c r="AB294" s="1">
        <v>7413.0</v>
      </c>
      <c r="AC294" s="8">
        <v>0.0</v>
      </c>
    </row>
    <row r="295">
      <c r="A295" s="1" t="s">
        <v>96</v>
      </c>
      <c r="B295" s="2" t="s">
        <v>97</v>
      </c>
      <c r="C295" s="5">
        <f>ROUND( VLOOKUP(Z295, NPC_Raw_Data!A:D, 4)*VLOOKUP(AA295, NPC_Scaling_Values!A:C, 3)*VLOOKUP(AB295, NPC_Scaling_Values!A:C, 3) * 1.07 ,0)</f>
        <v>260</v>
      </c>
      <c r="D295" s="5">
        <f>ROUND( VLOOKUP(Z295, NPC_Raw_Data!A:E, 5) * VLOOKUP(AA295, NPC_Scaling_Values!A:D, 4) * VLOOKUP(AB295,NPC_Scaling_Values!A:D, 4) * 1.07 ,0)</f>
        <v>214</v>
      </c>
      <c r="E295" s="5">
        <f>ROUND( VLOOKUP(Z295, NPC_Raw_Data!A:L, 6) * VLOOKUP(AA295, NPC_Scaling_Values!A:N, 5)* VLOOKUP(AB295, NPC_Scaling_Values!A:N, 5) * 1.07 ,0)</f>
        <v>432</v>
      </c>
      <c r="F295" s="5">
        <f>ROUND( VLOOKUP(Z295, NPC_Raw_Data!A:L, 7) * VLOOKUP(AA295, NPC_Scaling_Values!A:N, 6) * VLOOKUP(AB295,NPC_Scaling_Values!A:N, 6) * 1.07 ,0)</f>
        <v>324</v>
      </c>
      <c r="G295" s="5">
        <f>ROUND( VLOOKUP(Z295, NPC_Raw_Data!A:L, 8) * VLOOKUP(AA295, NPC_Scaling_Values!A:N, 7) * VLOOKUP(AB295, NPC_Scaling_Values!A:N, 7) * 1.07 ,0)</f>
        <v>302</v>
      </c>
      <c r="H295" s="5">
        <f>ROUND( VLOOKUP(Z295, NPC_Raw_Data!A:L, 9) * VLOOKUP(AA295, NPC_Scaling_Values!A:N, 8)* VLOOKUP(AB295, NPC_Scaling_Values!A:N, 8) * 1.07 ,0)</f>
        <v>432</v>
      </c>
      <c r="I295" s="5">
        <v>0.0</v>
      </c>
      <c r="J295" s="5">
        <v>0.0</v>
      </c>
      <c r="K295" s="5">
        <v>0.0</v>
      </c>
      <c r="L295" s="5">
        <f>ROUND( VLOOKUP(Z295, NPC_Raw_Data!A:O, 13),0)</f>
        <v>135</v>
      </c>
      <c r="M295" s="5">
        <f>ROUND( VLOOKUP(Z295, NPC_Raw_Data!A:O, 14),0)</f>
        <v>135</v>
      </c>
      <c r="N295" s="5">
        <f>ROUND( VLOOKUP(Z295, NPC_Raw_Data!A:O, 15),0)</f>
        <v>999</v>
      </c>
      <c r="O295" s="5">
        <f>ROUND( VLOOKUP(Z295, NPC_Raw_Data!A:Q, 16) * VLOOKUP(AA295, NPC_Scaling_Values!A:N, 14)* VLOOKUP(AB295, NPC_Scaling_Values!A:N, 14) * 1.07 ,0)</f>
        <v>248</v>
      </c>
      <c r="P295" s="2">
        <f>ROUND( VLOOKUP(Z295, NPC_Raw_Data!A:Q, 17) * VLOOKUP(AA295, NPC_Scaling_Values!A:N, 14) * VLOOKUP(AB295, NPC_Scaling_Values!A:N, 14)* 1.07 ,0)</f>
        <v>99</v>
      </c>
      <c r="Q295">
        <f> VLOOKUP(AA295, NPC_Scaling_Values!A:N, 9) * VLOOKUP(AB295, NPC_Scaling_Values!A:N, 9) * 1.07</f>
        <v>3.56952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349013.0</v>
      </c>
      <c r="AA295" s="1">
        <v>7014.0</v>
      </c>
      <c r="AB295" s="1">
        <v>7414.0</v>
      </c>
      <c r="AC295" s="8">
        <v>0.0</v>
      </c>
    </row>
    <row r="296">
      <c r="A296" s="1" t="s">
        <v>96</v>
      </c>
      <c r="B296" s="2" t="s">
        <v>97</v>
      </c>
      <c r="C296" s="5">
        <f>ROUND( VLOOKUP(Z296, NPC_Raw_Data!A:D, 4)*VLOOKUP(AA296, NPC_Scaling_Values!A:C, 3)*VLOOKUP(AB296, NPC_Scaling_Values!A:C, 3) * 1.07 ,0)</f>
        <v>276</v>
      </c>
      <c r="D296" s="5">
        <f>ROUND( VLOOKUP(Z296, NPC_Raw_Data!A:E, 5) * VLOOKUP(AA296, NPC_Scaling_Values!A:D, 4) * VLOOKUP(AB296,NPC_Scaling_Values!A:D, 4) * 1.07 ,0)</f>
        <v>214</v>
      </c>
      <c r="E296" s="5">
        <f>ROUND( VLOOKUP(Z296, NPC_Raw_Data!A:L, 6) * VLOOKUP(AA296, NPC_Scaling_Values!A:N, 5)* VLOOKUP(AB296, NPC_Scaling_Values!A:N, 5) * 1.07 ,0)</f>
        <v>423</v>
      </c>
      <c r="F296" s="5">
        <f>ROUND( VLOOKUP(Z296, NPC_Raw_Data!A:L, 7) * VLOOKUP(AA296, NPC_Scaling_Values!A:N, 6) * VLOOKUP(AB296,NPC_Scaling_Values!A:N, 6) * 1.07 ,0)</f>
        <v>318</v>
      </c>
      <c r="G296" s="5">
        <f>ROUND( VLOOKUP(Z296, NPC_Raw_Data!A:L, 8) * VLOOKUP(AA296, NPC_Scaling_Values!A:N, 7) * VLOOKUP(AB296, NPC_Scaling_Values!A:N, 7) * 1.07 ,0)</f>
        <v>296</v>
      </c>
      <c r="H296" s="5">
        <f>ROUND( VLOOKUP(Z296, NPC_Raw_Data!A:L, 9) * VLOOKUP(AA296, NPC_Scaling_Values!A:N, 8)* VLOOKUP(AB296, NPC_Scaling_Values!A:N, 8) * 1.07 ,0)</f>
        <v>423</v>
      </c>
      <c r="I296" s="5">
        <v>0.0</v>
      </c>
      <c r="J296" s="5">
        <v>0.0</v>
      </c>
      <c r="K296" s="5">
        <v>0.0</v>
      </c>
      <c r="L296" s="5">
        <f>ROUND( VLOOKUP(Z296, NPC_Raw_Data!A:O, 13),0)</f>
        <v>135</v>
      </c>
      <c r="M296" s="5">
        <f>ROUND( VLOOKUP(Z296, NPC_Raw_Data!A:O, 14),0)</f>
        <v>135</v>
      </c>
      <c r="N296" s="5">
        <f>ROUND( VLOOKUP(Z296, NPC_Raw_Data!A:O, 15),0)</f>
        <v>999</v>
      </c>
      <c r="O296" s="5">
        <f>ROUND( VLOOKUP(Z296, NPC_Raw_Data!A:Q, 16) * VLOOKUP(AA296, NPC_Scaling_Values!A:N, 14)* VLOOKUP(AB296, NPC_Scaling_Values!A:N, 14) * 1.07 ,0)</f>
        <v>258</v>
      </c>
      <c r="P296" s="2">
        <f>ROUND( VLOOKUP(Z296, NPC_Raw_Data!A:Q, 17) * VLOOKUP(AA296, NPC_Scaling_Values!A:N, 14) * VLOOKUP(AB296, NPC_Scaling_Values!A:N, 14)* 1.07 ,0)</f>
        <v>103</v>
      </c>
      <c r="Q296">
        <f> VLOOKUP(AA296, NPC_Scaling_Values!A:N, 9) * VLOOKUP(AB296, NPC_Scaling_Values!A:N, 9) * 1.07</f>
        <v>3.66475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349014.0</v>
      </c>
      <c r="AA296" s="1">
        <v>7015.0</v>
      </c>
      <c r="AB296" s="1">
        <v>7415.0</v>
      </c>
      <c r="AC296" s="8">
        <v>0.0</v>
      </c>
    </row>
    <row r="297">
      <c r="A297" s="1" t="s">
        <v>98</v>
      </c>
      <c r="B297" s="2" t="s">
        <v>97</v>
      </c>
      <c r="C297" s="5">
        <f>ROUND( VLOOKUP(Z297, NPC_Raw_Data!A:D, 4)*VLOOKUP(AA297, NPC_Scaling_Values!A:C, 3)*VLOOKUP(AB297, NPC_Scaling_Values!A:C, 3) * 1.07 ,0)</f>
        <v>179</v>
      </c>
      <c r="D297" s="5">
        <f>ROUND( VLOOKUP(Z297, NPC_Raw_Data!A:E, 5) * VLOOKUP(AA297, NPC_Scaling_Values!A:D, 4) * VLOOKUP(AB297,NPC_Scaling_Values!A:D, 4) * 1.07 ,0)</f>
        <v>535</v>
      </c>
      <c r="E297" s="5">
        <f>ROUND( VLOOKUP(Z297, NPC_Raw_Data!A:L, 6) * VLOOKUP(AA297, NPC_Scaling_Values!A:N, 5)* VLOOKUP(AB297, NPC_Scaling_Values!A:N, 5) * 1.07 ,0)</f>
        <v>247</v>
      </c>
      <c r="F297" s="5">
        <f>ROUND( VLOOKUP(Z297, NPC_Raw_Data!A:L, 7) * VLOOKUP(AA297, NPC_Scaling_Values!A:N, 6) * VLOOKUP(AB297,NPC_Scaling_Values!A:N, 6) * 1.07 ,0)</f>
        <v>186</v>
      </c>
      <c r="G297" s="5">
        <f>ROUND( VLOOKUP(Z297, NPC_Raw_Data!A:L, 8) * VLOOKUP(AA297, NPC_Scaling_Values!A:N, 7) * VLOOKUP(AB297, NPC_Scaling_Values!A:N, 7) * 1.07 ,0)</f>
        <v>173</v>
      </c>
      <c r="H297" s="5">
        <f>ROUND( VLOOKUP(Z297, NPC_Raw_Data!A:L, 9) * VLOOKUP(AA297, NPC_Scaling_Values!A:N, 8)* VLOOKUP(AB297, NPC_Scaling_Values!A:N, 8) * 1.07 ,0)</f>
        <v>247</v>
      </c>
      <c r="I297" s="5">
        <v>0.0</v>
      </c>
      <c r="J297" s="5">
        <v>0.0</v>
      </c>
      <c r="K297" s="5">
        <v>0.0</v>
      </c>
      <c r="L297" s="5">
        <f>ROUND( VLOOKUP(Z297, NPC_Raw_Data!A:O, 13),0)</f>
        <v>135</v>
      </c>
      <c r="M297" s="5">
        <f>ROUND( VLOOKUP(Z297, NPC_Raw_Data!A:O, 14),0)</f>
        <v>135</v>
      </c>
      <c r="N297" s="5">
        <f>ROUND( VLOOKUP(Z297, NPC_Raw_Data!A:O, 15),0)</f>
        <v>999</v>
      </c>
      <c r="O297" s="5">
        <f>ROUND( VLOOKUP(Z297, NPC_Raw_Data!A:Q, 16) * VLOOKUP(AA297, NPC_Scaling_Values!A:N, 14)* VLOOKUP(AB297, NPC_Scaling_Values!A:N, 14) * 1.07 ,0)</f>
        <v>219</v>
      </c>
      <c r="P297" s="2">
        <f>ROUND( VLOOKUP(Z297, NPC_Raw_Data!A:Q, 17) * VLOOKUP(AA297, NPC_Scaling_Values!A:N, 14) * VLOOKUP(AB297, NPC_Scaling_Values!A:N, 14)* 1.07 ,0)</f>
        <v>88</v>
      </c>
      <c r="Q297">
        <f> VLOOKUP(AA297, NPC_Scaling_Values!A:N, 9) * VLOOKUP(AB297, NPC_Scaling_Values!A:N, 9) * 1.07</f>
        <v>2.568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349050.0</v>
      </c>
      <c r="AA297" s="1">
        <v>7001.0</v>
      </c>
      <c r="AB297" s="1">
        <v>7401.0</v>
      </c>
      <c r="AC297" s="10">
        <v>7100.0</v>
      </c>
    </row>
    <row r="298">
      <c r="A298" s="1" t="s">
        <v>98</v>
      </c>
      <c r="B298" s="2" t="s">
        <v>97</v>
      </c>
      <c r="C298" s="5">
        <f>ROUND( VLOOKUP(Z298, NPC_Raw_Data!A:D, 4)*VLOOKUP(AA298, NPC_Scaling_Values!A:C, 3)*VLOOKUP(AB298, NPC_Scaling_Values!A:C, 3) * 1.07 ,0)</f>
        <v>172</v>
      </c>
      <c r="D298" s="5">
        <f>ROUND( VLOOKUP(Z298, NPC_Raw_Data!A:E, 5) * VLOOKUP(AA298, NPC_Scaling_Values!A:D, 4) * VLOOKUP(AB298,NPC_Scaling_Values!A:D, 4) * 1.07 ,0)</f>
        <v>535</v>
      </c>
      <c r="E298" s="5">
        <f>ROUND( VLOOKUP(Z298, NPC_Raw_Data!A:L, 6) * VLOOKUP(AA298, NPC_Scaling_Values!A:N, 5)* VLOOKUP(AB298, NPC_Scaling_Values!A:N, 5) * 1.07 ,0)</f>
        <v>239</v>
      </c>
      <c r="F298" s="5">
        <f>ROUND( VLOOKUP(Z298, NPC_Raw_Data!A:L, 7) * VLOOKUP(AA298, NPC_Scaling_Values!A:N, 6) * VLOOKUP(AB298,NPC_Scaling_Values!A:N, 6) * 1.07 ,0)</f>
        <v>179</v>
      </c>
      <c r="G298" s="5">
        <f>ROUND( VLOOKUP(Z298, NPC_Raw_Data!A:L, 8) * VLOOKUP(AA298, NPC_Scaling_Values!A:N, 7) * VLOOKUP(AB298, NPC_Scaling_Values!A:N, 7) * 1.07 ,0)</f>
        <v>167</v>
      </c>
      <c r="H298" s="5">
        <f>ROUND( VLOOKUP(Z298, NPC_Raw_Data!A:L, 9) * VLOOKUP(AA298, NPC_Scaling_Values!A:N, 8)* VLOOKUP(AB298, NPC_Scaling_Values!A:N, 8) * 1.07 ,0)</f>
        <v>239</v>
      </c>
      <c r="I298" s="5">
        <v>0.0</v>
      </c>
      <c r="J298" s="5">
        <v>0.0</v>
      </c>
      <c r="K298" s="5">
        <v>0.0</v>
      </c>
      <c r="L298" s="5">
        <f>ROUND( VLOOKUP(Z298, NPC_Raw_Data!A:O, 13),0)</f>
        <v>135</v>
      </c>
      <c r="M298" s="5">
        <f>ROUND( VLOOKUP(Z298, NPC_Raw_Data!A:O, 14),0)</f>
        <v>135</v>
      </c>
      <c r="N298" s="5">
        <f>ROUND( VLOOKUP(Z298, NPC_Raw_Data!A:O, 15),0)</f>
        <v>999</v>
      </c>
      <c r="O298" s="5">
        <f>ROUND( VLOOKUP(Z298, NPC_Raw_Data!A:Q, 16) * VLOOKUP(AA298, NPC_Scaling_Values!A:N, 14)* VLOOKUP(AB298, NPC_Scaling_Values!A:N, 14) * 1.07 ,0)</f>
        <v>217</v>
      </c>
      <c r="P298" s="2">
        <f>ROUND( VLOOKUP(Z298, NPC_Raw_Data!A:Q, 17) * VLOOKUP(AA298, NPC_Scaling_Values!A:N, 14) * VLOOKUP(AB298, NPC_Scaling_Values!A:N, 14)* 1.07 ,0)</f>
        <v>87</v>
      </c>
      <c r="Q298">
        <f> VLOOKUP(AA298, NPC_Scaling_Values!A:N, 9) * VLOOKUP(AB298, NPC_Scaling_Values!A:N, 9) * 1.07</f>
        <v>2.7806625</v>
      </c>
      <c r="R298" s="1">
        <v>1.0</v>
      </c>
      <c r="S298" s="1">
        <v>-1.0</v>
      </c>
      <c r="T298" s="7" t="b">
        <v>0</v>
      </c>
      <c r="U298" s="7" t="b">
        <v>0</v>
      </c>
      <c r="V298" s="7" t="b">
        <v>0</v>
      </c>
      <c r="Z298" s="1">
        <v>349051.0</v>
      </c>
      <c r="AA298" s="1">
        <v>7002.0</v>
      </c>
      <c r="AB298" s="1">
        <v>7402.0</v>
      </c>
      <c r="AC298" s="10">
        <v>7100.0</v>
      </c>
    </row>
    <row r="299">
      <c r="A299" s="1" t="s">
        <v>98</v>
      </c>
      <c r="B299" s="2" t="s">
        <v>97</v>
      </c>
      <c r="C299" s="5">
        <f>ROUND( VLOOKUP(Z299, NPC_Raw_Data!A:D, 4)*VLOOKUP(AA299, NPC_Scaling_Values!A:C, 3)*VLOOKUP(AB299, NPC_Scaling_Values!A:C, 3) * 1.07 ,0)</f>
        <v>199</v>
      </c>
      <c r="D299" s="5">
        <f>ROUND( VLOOKUP(Z299, NPC_Raw_Data!A:E, 5) * VLOOKUP(AA299, NPC_Scaling_Values!A:D, 4) * VLOOKUP(AB299,NPC_Scaling_Values!A:D, 4) * 1.07 ,0)</f>
        <v>535</v>
      </c>
      <c r="E299" s="5">
        <f>ROUND( VLOOKUP(Z299, NPC_Raw_Data!A:L, 6) * VLOOKUP(AA299, NPC_Scaling_Values!A:N, 5)* VLOOKUP(AB299, NPC_Scaling_Values!A:N, 5) * 1.07 ,0)</f>
        <v>292</v>
      </c>
      <c r="F299" s="5">
        <f>ROUND( VLOOKUP(Z299, NPC_Raw_Data!A:L, 7) * VLOOKUP(AA299, NPC_Scaling_Values!A:N, 6) * VLOOKUP(AB299,NPC_Scaling_Values!A:N, 6) * 1.07 ,0)</f>
        <v>219</v>
      </c>
      <c r="G299" s="5">
        <f>ROUND( VLOOKUP(Z299, NPC_Raw_Data!A:L, 8) * VLOOKUP(AA299, NPC_Scaling_Values!A:N, 7) * VLOOKUP(AB299, NPC_Scaling_Values!A:N, 7) * 1.07 ,0)</f>
        <v>204</v>
      </c>
      <c r="H299" s="5">
        <f>ROUND( VLOOKUP(Z299, NPC_Raw_Data!A:L, 9) * VLOOKUP(AA299, NPC_Scaling_Values!A:N, 8)* VLOOKUP(AB299, NPC_Scaling_Values!A:N, 8) * 1.07 ,0)</f>
        <v>292</v>
      </c>
      <c r="I299" s="5">
        <v>0.0</v>
      </c>
      <c r="J299" s="5">
        <v>0.0</v>
      </c>
      <c r="K299" s="5">
        <v>0.0</v>
      </c>
      <c r="L299" s="5">
        <f>ROUND( VLOOKUP(Z299, NPC_Raw_Data!A:O, 13),0)</f>
        <v>135</v>
      </c>
      <c r="M299" s="5">
        <f>ROUND( VLOOKUP(Z299, NPC_Raw_Data!A:O, 14),0)</f>
        <v>135</v>
      </c>
      <c r="N299" s="5">
        <f>ROUND( VLOOKUP(Z299, NPC_Raw_Data!A:O, 15),0)</f>
        <v>999</v>
      </c>
      <c r="O299" s="5">
        <f>ROUND( VLOOKUP(Z299, NPC_Raw_Data!A:Q, 16) * VLOOKUP(AA299, NPC_Scaling_Values!A:N, 14)* VLOOKUP(AB299, NPC_Scaling_Values!A:N, 14) * 1.07 ,0)</f>
        <v>215</v>
      </c>
      <c r="P299" s="2">
        <f>ROUND( VLOOKUP(Z299, NPC_Raw_Data!A:Q, 17) * VLOOKUP(AA299, NPC_Scaling_Values!A:N, 14) * VLOOKUP(AB299, NPC_Scaling_Values!A:N, 14)* 1.07 ,0)</f>
        <v>86</v>
      </c>
      <c r="Q299">
        <f> VLOOKUP(AA299, NPC_Scaling_Values!A:N, 9) * VLOOKUP(AB299, NPC_Scaling_Values!A:N, 9) * 1.07</f>
        <v>2.982625</v>
      </c>
      <c r="R299" s="1">
        <v>1.0</v>
      </c>
      <c r="S299" s="1">
        <v>-1.0</v>
      </c>
      <c r="T299" s="7" t="b">
        <v>0</v>
      </c>
      <c r="U299" s="7" t="b">
        <v>0</v>
      </c>
      <c r="V299" s="7" t="b">
        <v>0</v>
      </c>
      <c r="Z299" s="1">
        <v>349052.0</v>
      </c>
      <c r="AA299" s="1">
        <v>7003.0</v>
      </c>
      <c r="AB299" s="1">
        <v>7403.0</v>
      </c>
      <c r="AC299" s="10">
        <v>7100.0</v>
      </c>
    </row>
    <row r="300">
      <c r="A300" s="1" t="s">
        <v>98</v>
      </c>
      <c r="B300" s="2" t="s">
        <v>97</v>
      </c>
      <c r="C300" s="5">
        <f>ROUND( VLOOKUP(Z300, NPC_Raw_Data!A:D, 4)*VLOOKUP(AA300, NPC_Scaling_Values!A:C, 3)*VLOOKUP(AB300, NPC_Scaling_Values!A:C, 3) * 1.07 ,0)</f>
        <v>227</v>
      </c>
      <c r="D300" s="5">
        <f>ROUND( VLOOKUP(Z300, NPC_Raw_Data!A:E, 5) * VLOOKUP(AA300, NPC_Scaling_Values!A:D, 4) * VLOOKUP(AB300,NPC_Scaling_Values!A:D, 4) * 1.07 ,0)</f>
        <v>535</v>
      </c>
      <c r="E300" s="5">
        <f>ROUND( VLOOKUP(Z300, NPC_Raw_Data!A:L, 6) * VLOOKUP(AA300, NPC_Scaling_Values!A:N, 5)* VLOOKUP(AB300, NPC_Scaling_Values!A:N, 5) * 1.07 ,0)</f>
        <v>374</v>
      </c>
      <c r="F300" s="5">
        <f>ROUND( VLOOKUP(Z300, NPC_Raw_Data!A:L, 7) * VLOOKUP(AA300, NPC_Scaling_Values!A:N, 6) * VLOOKUP(AB300,NPC_Scaling_Values!A:N, 6) * 1.07 ,0)</f>
        <v>281</v>
      </c>
      <c r="G300" s="5">
        <f>ROUND( VLOOKUP(Z300, NPC_Raw_Data!A:L, 8) * VLOOKUP(AA300, NPC_Scaling_Values!A:N, 7) * VLOOKUP(AB300, NPC_Scaling_Values!A:N, 7) * 1.07 ,0)</f>
        <v>261</v>
      </c>
      <c r="H300" s="5">
        <f>ROUND( VLOOKUP(Z300, NPC_Raw_Data!A:L, 9) * VLOOKUP(AA300, NPC_Scaling_Values!A:N, 8)* VLOOKUP(AB300, NPC_Scaling_Values!A:N, 8) * 1.07 ,0)</f>
        <v>374</v>
      </c>
      <c r="I300" s="5">
        <v>0.0</v>
      </c>
      <c r="J300" s="5">
        <v>0.0</v>
      </c>
      <c r="K300" s="5">
        <v>0.0</v>
      </c>
      <c r="L300" s="5">
        <f>ROUND( VLOOKUP(Z300, NPC_Raw_Data!A:O, 13),0)</f>
        <v>135</v>
      </c>
      <c r="M300" s="5">
        <f>ROUND( VLOOKUP(Z300, NPC_Raw_Data!A:O, 14),0)</f>
        <v>135</v>
      </c>
      <c r="N300" s="5">
        <f>ROUND( VLOOKUP(Z300, NPC_Raw_Data!A:O, 15),0)</f>
        <v>999</v>
      </c>
      <c r="O300" s="5">
        <f>ROUND( VLOOKUP(Z300, NPC_Raw_Data!A:Q, 16) * VLOOKUP(AA300, NPC_Scaling_Values!A:N, 14)* VLOOKUP(AB300, NPC_Scaling_Values!A:N, 14) * 1.07 ,0)</f>
        <v>220</v>
      </c>
      <c r="P300" s="2">
        <f>ROUND( VLOOKUP(Z300, NPC_Raw_Data!A:Q, 17) * VLOOKUP(AA300, NPC_Scaling_Values!A:N, 14) * VLOOKUP(AB300, NPC_Scaling_Values!A:N, 14)* 1.07 ,0)</f>
        <v>88</v>
      </c>
      <c r="Q300">
        <f> VLOOKUP(AA300, NPC_Scaling_Values!A:N, 9) * VLOOKUP(AB300, NPC_Scaling_Values!A:N, 9) * 1.07</f>
        <v>3.1926125</v>
      </c>
      <c r="R300" s="1">
        <v>1.0</v>
      </c>
      <c r="S300" s="1">
        <v>-1.0</v>
      </c>
      <c r="T300" s="7" t="b">
        <v>0</v>
      </c>
      <c r="U300" s="7" t="b">
        <v>0</v>
      </c>
      <c r="V300" s="7" t="b">
        <v>0</v>
      </c>
      <c r="Z300" s="1">
        <v>349053.0</v>
      </c>
      <c r="AA300" s="1">
        <v>7004.0</v>
      </c>
      <c r="AB300" s="1">
        <v>7404.0</v>
      </c>
      <c r="AC300" s="10">
        <v>7100.0</v>
      </c>
    </row>
    <row r="301">
      <c r="A301" s="1" t="s">
        <v>98</v>
      </c>
      <c r="B301" s="2" t="s">
        <v>97</v>
      </c>
      <c r="C301" s="5">
        <f>ROUND( VLOOKUP(Z301, NPC_Raw_Data!A:D, 4)*VLOOKUP(AA301, NPC_Scaling_Values!A:C, 3)*VLOOKUP(AB301, NPC_Scaling_Values!A:C, 3) * 1.07 ,0)</f>
        <v>228</v>
      </c>
      <c r="D301" s="5">
        <f>ROUND( VLOOKUP(Z301, NPC_Raw_Data!A:E, 5) * VLOOKUP(AA301, NPC_Scaling_Values!A:D, 4) * VLOOKUP(AB301,NPC_Scaling_Values!A:D, 4) * 1.07 ,0)</f>
        <v>428</v>
      </c>
      <c r="E301" s="5">
        <f>ROUND( VLOOKUP(Z301, NPC_Raw_Data!A:L, 6) * VLOOKUP(AA301, NPC_Scaling_Values!A:N, 5)* VLOOKUP(AB301, NPC_Scaling_Values!A:N, 5) * 1.07 ,0)</f>
        <v>377</v>
      </c>
      <c r="F301" s="5">
        <f>ROUND( VLOOKUP(Z301, NPC_Raw_Data!A:L, 7) * VLOOKUP(AA301, NPC_Scaling_Values!A:N, 6) * VLOOKUP(AB301,NPC_Scaling_Values!A:N, 6) * 1.07 ,0)</f>
        <v>283</v>
      </c>
      <c r="G301" s="5">
        <f>ROUND( VLOOKUP(Z301, NPC_Raw_Data!A:L, 8) * VLOOKUP(AA301, NPC_Scaling_Values!A:N, 7) * VLOOKUP(AB301, NPC_Scaling_Values!A:N, 7) * 1.07 ,0)</f>
        <v>263</v>
      </c>
      <c r="H301" s="5">
        <f>ROUND( VLOOKUP(Z301, NPC_Raw_Data!A:L, 9) * VLOOKUP(AA301, NPC_Scaling_Values!A:N, 8)* VLOOKUP(AB301, NPC_Scaling_Values!A:N, 8) * 1.07 ,0)</f>
        <v>377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14)* VLOOKUP(AB301, NPC_Scaling_Values!A:N, 14) * 1.07 ,0)</f>
        <v>216</v>
      </c>
      <c r="P301" s="2">
        <f>ROUND( VLOOKUP(Z301, NPC_Raw_Data!A:Q, 17) * VLOOKUP(AA301, NPC_Scaling_Values!A:N, 14) * VLOOKUP(AB301, NPC_Scaling_Values!A:N, 14)* 1.07 ,0)</f>
        <v>86</v>
      </c>
      <c r="Q301">
        <f> VLOOKUP(AA301, NPC_Scaling_Values!A:N, 9) * VLOOKUP(AB301, NPC_Scaling_Values!A:N, 9) * 1.07</f>
        <v>3.2742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349054.0</v>
      </c>
      <c r="AA301" s="1">
        <v>7005.0</v>
      </c>
      <c r="AB301" s="1">
        <v>7405.0</v>
      </c>
      <c r="AC301" s="10">
        <v>7100.0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3)*VLOOKUP(AB302, NPC_Scaling_Values!A:C, 3) * 1.07 ,0)</f>
        <v>232</v>
      </c>
      <c r="D302" s="5">
        <f>ROUND( VLOOKUP(Z302, NPC_Raw_Data!A:E, 5) * VLOOKUP(AA302, NPC_Scaling_Values!A:D, 4) * VLOOKUP(AB302,NPC_Scaling_Values!A:D, 4) * 1.07 ,0)</f>
        <v>428</v>
      </c>
      <c r="E302" s="5">
        <f>ROUND( VLOOKUP(Z302, NPC_Raw_Data!A:L, 6) * VLOOKUP(AA302, NPC_Scaling_Values!A:N, 5)* VLOOKUP(AB302, NPC_Scaling_Values!A:N, 5) * 1.07 ,0)</f>
        <v>388</v>
      </c>
      <c r="F302" s="5">
        <f>ROUND( VLOOKUP(Z302, NPC_Raw_Data!A:L, 7) * VLOOKUP(AA302, NPC_Scaling_Values!A:N, 6) * VLOOKUP(AB302,NPC_Scaling_Values!A:N, 6) * 1.07 ,0)</f>
        <v>291</v>
      </c>
      <c r="G302" s="5">
        <f>ROUND( VLOOKUP(Z302, NPC_Raw_Data!A:L, 8) * VLOOKUP(AA302, NPC_Scaling_Values!A:N, 7) * VLOOKUP(AB302, NPC_Scaling_Values!A:N, 7) * 1.07 ,0)</f>
        <v>271</v>
      </c>
      <c r="H302" s="5">
        <f>ROUND( VLOOKUP(Z302, NPC_Raw_Data!A:L, 9) * VLOOKUP(AA302, NPC_Scaling_Values!A:N, 8)* VLOOKUP(AB302, NPC_Scaling_Values!A:N, 8) * 1.07 ,0)</f>
        <v>388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14)* VLOOKUP(AB302, NPC_Scaling_Values!A:N, 14) * 1.07 ,0)</f>
        <v>217</v>
      </c>
      <c r="P302" s="2">
        <f>ROUND( VLOOKUP(Z302, NPC_Raw_Data!A:Q, 17) * VLOOKUP(AA302, NPC_Scaling_Values!A:N, 14) * VLOOKUP(AB302, NPC_Scaling_Values!A:N, 14)* 1.07 ,0)</f>
        <v>87</v>
      </c>
      <c r="Q302">
        <f> VLOOKUP(AA302, NPC_Scaling_Values!A:N, 9) * VLOOKUP(AB302, NPC_Scaling_Values!A:N, 9) * 1.07</f>
        <v>3.32128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349055.0</v>
      </c>
      <c r="AA302" s="1">
        <v>7006.0</v>
      </c>
      <c r="AB302" s="1">
        <v>7406.0</v>
      </c>
      <c r="AC302" s="10">
        <v>7100.0</v>
      </c>
    </row>
    <row r="303">
      <c r="A303" s="1" t="s">
        <v>98</v>
      </c>
      <c r="B303" s="2" t="s">
        <v>97</v>
      </c>
      <c r="C303" s="5">
        <f>ROUND( VLOOKUP(Z303, NPC_Raw_Data!A:D, 4)*VLOOKUP(AA303, NPC_Scaling_Values!A:C, 3)*VLOOKUP(AB303, NPC_Scaling_Values!A:C, 3) * 1.07 ,0)</f>
        <v>229</v>
      </c>
      <c r="D303" s="5">
        <f>ROUND( VLOOKUP(Z303, NPC_Raw_Data!A:E, 5) * VLOOKUP(AA303, NPC_Scaling_Values!A:D, 4) * VLOOKUP(AB303,NPC_Scaling_Values!A:D, 4) * 1.07 ,0)</f>
        <v>428</v>
      </c>
      <c r="E303" s="5">
        <f>ROUND( VLOOKUP(Z303, NPC_Raw_Data!A:L, 6) * VLOOKUP(AA303, NPC_Scaling_Values!A:N, 5)* VLOOKUP(AB303, NPC_Scaling_Values!A:N, 5) * 1.07 ,0)</f>
        <v>384</v>
      </c>
      <c r="F303" s="5">
        <f>ROUND( VLOOKUP(Z303, NPC_Raw_Data!A:L, 7) * VLOOKUP(AA303, NPC_Scaling_Values!A:N, 6) * VLOOKUP(AB303,NPC_Scaling_Values!A:N, 6) * 1.07 ,0)</f>
        <v>288</v>
      </c>
      <c r="G303" s="5">
        <f>ROUND( VLOOKUP(Z303, NPC_Raw_Data!A:L, 8) * VLOOKUP(AA303, NPC_Scaling_Values!A:N, 7) * VLOOKUP(AB303, NPC_Scaling_Values!A:N, 7) * 1.07 ,0)</f>
        <v>268</v>
      </c>
      <c r="H303" s="5">
        <f>ROUND( VLOOKUP(Z303, NPC_Raw_Data!A:L, 9) * VLOOKUP(AA303, NPC_Scaling_Values!A:N, 8)* VLOOKUP(AB303, NPC_Scaling_Values!A:N, 8) * 1.07 ,0)</f>
        <v>384</v>
      </c>
      <c r="I303" s="5">
        <v>0.0</v>
      </c>
      <c r="J303" s="5">
        <v>0.0</v>
      </c>
      <c r="K303" s="5">
        <v>0.0</v>
      </c>
      <c r="L303" s="5">
        <f>ROUND( VLOOKUP(Z303, NPC_Raw_Data!A:O, 13),0)</f>
        <v>135</v>
      </c>
      <c r="M303" s="5">
        <f>ROUND( VLOOKUP(Z303, NPC_Raw_Data!A:O, 14),0)</f>
        <v>135</v>
      </c>
      <c r="N303" s="5">
        <f>ROUND( VLOOKUP(Z303, NPC_Raw_Data!A:O, 15),0)</f>
        <v>999</v>
      </c>
      <c r="O303" s="5">
        <f>ROUND( VLOOKUP(Z303, NPC_Raw_Data!A:Q, 16) * VLOOKUP(AA303, NPC_Scaling_Values!A:N, 14)* VLOOKUP(AB303, NPC_Scaling_Values!A:N, 14) * 1.07 ,0)</f>
        <v>214</v>
      </c>
      <c r="P303" s="2">
        <f>ROUND( VLOOKUP(Z303, NPC_Raw_Data!A:Q, 17) * VLOOKUP(AA303, NPC_Scaling_Values!A:N, 14) * VLOOKUP(AB303, NPC_Scaling_Values!A:N, 14)* 1.07 ,0)</f>
        <v>86</v>
      </c>
      <c r="Q303">
        <f> VLOOKUP(AA303, NPC_Scaling_Values!A:N, 9) * VLOOKUP(AB303, NPC_Scaling_Values!A:N, 9) * 1.07</f>
        <v>3.2742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349056.0</v>
      </c>
      <c r="AA303" s="1">
        <v>7007.0</v>
      </c>
      <c r="AB303" s="1">
        <v>7407.0</v>
      </c>
      <c r="AC303" s="10">
        <v>7100.0</v>
      </c>
    </row>
    <row r="304">
      <c r="A304" s="1" t="s">
        <v>98</v>
      </c>
      <c r="B304" s="2" t="s">
        <v>97</v>
      </c>
      <c r="C304" s="5">
        <f>ROUND( VLOOKUP(Z304, NPC_Raw_Data!A:D, 4)*VLOOKUP(AA304, NPC_Scaling_Values!A:C, 3)*VLOOKUP(AB304, NPC_Scaling_Values!A:C, 3) * 1.07 ,0)</f>
        <v>229</v>
      </c>
      <c r="D304" s="5">
        <f>ROUND( VLOOKUP(Z304, NPC_Raw_Data!A:E, 5) * VLOOKUP(AA304, NPC_Scaling_Values!A:D, 4) * VLOOKUP(AB304,NPC_Scaling_Values!A:D, 4) * 1.07 ,0)</f>
        <v>321</v>
      </c>
      <c r="E304" s="5">
        <f>ROUND( VLOOKUP(Z304, NPC_Raw_Data!A:L, 6) * VLOOKUP(AA304, NPC_Scaling_Values!A:N, 5)* VLOOKUP(AB304, NPC_Scaling_Values!A:N, 5) * 1.07 ,0)</f>
        <v>387</v>
      </c>
      <c r="F304" s="5">
        <f>ROUND( VLOOKUP(Z304, NPC_Raw_Data!A:L, 7) * VLOOKUP(AA304, NPC_Scaling_Values!A:N, 6) * VLOOKUP(AB304,NPC_Scaling_Values!A:N, 6) * 1.07 ,0)</f>
        <v>291</v>
      </c>
      <c r="G304" s="5">
        <f>ROUND( VLOOKUP(Z304, NPC_Raw_Data!A:L, 8) * VLOOKUP(AA304, NPC_Scaling_Values!A:N, 7) * VLOOKUP(AB304, NPC_Scaling_Values!A:N, 7) * 1.07 ,0)</f>
        <v>271</v>
      </c>
      <c r="H304" s="5">
        <f>ROUND( VLOOKUP(Z304, NPC_Raw_Data!A:L, 9) * VLOOKUP(AA304, NPC_Scaling_Values!A:N, 8)* VLOOKUP(AB304, NPC_Scaling_Values!A:N, 8) * 1.07 ,0)</f>
        <v>387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14)* VLOOKUP(AB304, NPC_Scaling_Values!A:N, 14) * 1.07 ,0)</f>
        <v>214</v>
      </c>
      <c r="P304" s="2">
        <f>ROUND( VLOOKUP(Z304, NPC_Raw_Data!A:Q, 17) * VLOOKUP(AA304, NPC_Scaling_Values!A:N, 14) * VLOOKUP(AB304, NPC_Scaling_Values!A:N, 14)* 1.07 ,0)</f>
        <v>86</v>
      </c>
      <c r="Q304">
        <f> VLOOKUP(AA304, NPC_Scaling_Values!A:N, 9) * VLOOKUP(AB304, NPC_Scaling_Values!A:N, 9) * 1.07</f>
        <v>3.2742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349057.0</v>
      </c>
      <c r="AA304" s="1">
        <v>7008.0</v>
      </c>
      <c r="AB304" s="1">
        <v>7408.0</v>
      </c>
      <c r="AC304" s="10">
        <v>7100.0</v>
      </c>
    </row>
    <row r="305">
      <c r="A305" s="1" t="s">
        <v>98</v>
      </c>
      <c r="B305" s="2" t="s">
        <v>97</v>
      </c>
      <c r="C305" s="5">
        <f>ROUND( VLOOKUP(Z305, NPC_Raw_Data!A:D, 4)*VLOOKUP(AA305, NPC_Scaling_Values!A:C, 3)*VLOOKUP(AB305, NPC_Scaling_Values!A:C, 3) * 1.07 ,0)</f>
        <v>243</v>
      </c>
      <c r="D305" s="5">
        <f>ROUND( VLOOKUP(Z305, NPC_Raw_Data!A:E, 5) * VLOOKUP(AA305, NPC_Scaling_Values!A:D, 4) * VLOOKUP(AB305,NPC_Scaling_Values!A:D, 4) * 1.07 ,0)</f>
        <v>321</v>
      </c>
      <c r="E305" s="5">
        <f>ROUND( VLOOKUP(Z305, NPC_Raw_Data!A:L, 6) * VLOOKUP(AA305, NPC_Scaling_Values!A:N, 5)* VLOOKUP(AB305, NPC_Scaling_Values!A:N, 5) * 1.07 ,0)</f>
        <v>390</v>
      </c>
      <c r="F305" s="5">
        <f>ROUND( VLOOKUP(Z305, NPC_Raw_Data!A:L, 7) * VLOOKUP(AA305, NPC_Scaling_Values!A:N, 6) * VLOOKUP(AB305,NPC_Scaling_Values!A:N, 6) * 1.07 ,0)</f>
        <v>292</v>
      </c>
      <c r="G305" s="5">
        <f>ROUND( VLOOKUP(Z305, NPC_Raw_Data!A:L, 8) * VLOOKUP(AA305, NPC_Scaling_Values!A:N, 7) * VLOOKUP(AB305, NPC_Scaling_Values!A:N, 7) * 1.07 ,0)</f>
        <v>272</v>
      </c>
      <c r="H305" s="5">
        <f>ROUND( VLOOKUP(Z305, NPC_Raw_Data!A:L, 9) * VLOOKUP(AA305, NPC_Scaling_Values!A:N, 8)* VLOOKUP(AB305, NPC_Scaling_Values!A:N, 8) * 1.07 ,0)</f>
        <v>390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14)* VLOOKUP(AB305, NPC_Scaling_Values!A:N, 14) * 1.07 ,0)</f>
        <v>217</v>
      </c>
      <c r="P305" s="2">
        <f>ROUND( VLOOKUP(Z305, NPC_Raw_Data!A:Q, 17) * VLOOKUP(AA305, NPC_Scaling_Values!A:N, 14) * VLOOKUP(AB305, NPC_Scaling_Values!A:N, 14)* 1.07 ,0)</f>
        <v>87</v>
      </c>
      <c r="Q305">
        <f> VLOOKUP(AA305, NPC_Scaling_Values!A:N, 9) * VLOOKUP(AB305, NPC_Scaling_Values!A:N, 9) * 1.07</f>
        <v>3.29346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349058.0</v>
      </c>
      <c r="AA305" s="1">
        <v>7009.0</v>
      </c>
      <c r="AB305" s="1">
        <v>7409.0</v>
      </c>
      <c r="AC305" s="10">
        <v>7100.0</v>
      </c>
    </row>
    <row r="306">
      <c r="A306" s="1" t="s">
        <v>98</v>
      </c>
      <c r="B306" s="2" t="s">
        <v>97</v>
      </c>
      <c r="C306" s="5">
        <f>ROUND( VLOOKUP(Z306, NPC_Raw_Data!A:D, 4)*VLOOKUP(AA306, NPC_Scaling_Values!A:C, 3)*VLOOKUP(AB306, NPC_Scaling_Values!A:C, 3) * 1.07 ,0)</f>
        <v>244</v>
      </c>
      <c r="D306" s="5">
        <f>ROUND( VLOOKUP(Z306, NPC_Raw_Data!A:E, 5) * VLOOKUP(AA306, NPC_Scaling_Values!A:D, 4) * VLOOKUP(AB306,NPC_Scaling_Values!A:D, 4) * 1.07 ,0)</f>
        <v>321</v>
      </c>
      <c r="E306" s="5">
        <f>ROUND( VLOOKUP(Z306, NPC_Raw_Data!A:L, 6) * VLOOKUP(AA306, NPC_Scaling_Values!A:N, 5)* VLOOKUP(AB306, NPC_Scaling_Values!A:N, 5) * 1.07 ,0)</f>
        <v>394</v>
      </c>
      <c r="F306" s="5">
        <f>ROUND( VLOOKUP(Z306, NPC_Raw_Data!A:L, 7) * VLOOKUP(AA306, NPC_Scaling_Values!A:N, 6) * VLOOKUP(AB306,NPC_Scaling_Values!A:N, 6) * 1.07 ,0)</f>
        <v>295</v>
      </c>
      <c r="G306" s="5">
        <f>ROUND( VLOOKUP(Z306, NPC_Raw_Data!A:L, 8) * VLOOKUP(AA306, NPC_Scaling_Values!A:N, 7) * VLOOKUP(AB306, NPC_Scaling_Values!A:N, 7) * 1.07 ,0)</f>
        <v>275</v>
      </c>
      <c r="H306" s="5">
        <f>ROUND( VLOOKUP(Z306, NPC_Raw_Data!A:L, 9) * VLOOKUP(AA306, NPC_Scaling_Values!A:N, 8)* VLOOKUP(AB306, NPC_Scaling_Values!A:N, 8) * 1.07 ,0)</f>
        <v>394</v>
      </c>
      <c r="I306" s="5">
        <v>0.0</v>
      </c>
      <c r="J306" s="5">
        <v>0.0</v>
      </c>
      <c r="K306" s="5">
        <v>0.0</v>
      </c>
      <c r="L306" s="5">
        <f>ROUND( VLOOKUP(Z306, NPC_Raw_Data!A:O, 13),0)</f>
        <v>135</v>
      </c>
      <c r="M306" s="5">
        <f>ROUND( VLOOKUP(Z306, NPC_Raw_Data!A:O, 14),0)</f>
        <v>135</v>
      </c>
      <c r="N306" s="5">
        <f>ROUND( VLOOKUP(Z306, NPC_Raw_Data!A:O, 15),0)</f>
        <v>999</v>
      </c>
      <c r="O306" s="5">
        <f>ROUND( VLOOKUP(Z306, NPC_Raw_Data!A:Q, 16) * VLOOKUP(AA306, NPC_Scaling_Values!A:N, 14)* VLOOKUP(AB306, NPC_Scaling_Values!A:N, 14) * 1.07 ,0)</f>
        <v>219</v>
      </c>
      <c r="P306" s="2">
        <f>ROUND( VLOOKUP(Z306, NPC_Raw_Data!A:Q, 17) * VLOOKUP(AA306, NPC_Scaling_Values!A:N, 14) * VLOOKUP(AB306, NPC_Scaling_Values!A:N, 14)* 1.07 ,0)</f>
        <v>88</v>
      </c>
      <c r="Q306">
        <f> VLOOKUP(AA306, NPC_Scaling_Values!A:N, 9) * VLOOKUP(AB306, NPC_Scaling_Values!A:N, 9) * 1.07</f>
        <v>3.3384</v>
      </c>
      <c r="R306" s="1">
        <v>1.0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349059.0</v>
      </c>
      <c r="AA306" s="1">
        <v>7010.0</v>
      </c>
      <c r="AB306" s="1">
        <v>7410.0</v>
      </c>
      <c r="AC306" s="10">
        <v>7100.0</v>
      </c>
    </row>
    <row r="307">
      <c r="A307" s="1" t="s">
        <v>98</v>
      </c>
      <c r="B307" s="2" t="s">
        <v>97</v>
      </c>
      <c r="C307" s="5">
        <f>ROUND( VLOOKUP(Z307, NPC_Raw_Data!A:D, 4)*VLOOKUP(AA307, NPC_Scaling_Values!A:C, 3)*VLOOKUP(AB307, NPC_Scaling_Values!A:C, 3) * 1.07 ,0)</f>
        <v>247</v>
      </c>
      <c r="D307" s="5">
        <f>ROUND( VLOOKUP(Z307, NPC_Raw_Data!A:E, 5) * VLOOKUP(AA307, NPC_Scaling_Values!A:D, 4) * VLOOKUP(AB307,NPC_Scaling_Values!A:D, 4) * 1.07 ,0)</f>
        <v>321</v>
      </c>
      <c r="E307" s="5">
        <f>ROUND( VLOOKUP(Z307, NPC_Raw_Data!A:L, 6) * VLOOKUP(AA307, NPC_Scaling_Values!A:N, 5)* VLOOKUP(AB307, NPC_Scaling_Values!A:N, 5) * 1.07 ,0)</f>
        <v>405</v>
      </c>
      <c r="F307" s="5">
        <f>ROUND( VLOOKUP(Z307, NPC_Raw_Data!A:L, 7) * VLOOKUP(AA307, NPC_Scaling_Values!A:N, 6) * VLOOKUP(AB307,NPC_Scaling_Values!A:N, 6) * 1.07 ,0)</f>
        <v>304</v>
      </c>
      <c r="G307" s="5">
        <f>ROUND( VLOOKUP(Z307, NPC_Raw_Data!A:L, 8) * VLOOKUP(AA307, NPC_Scaling_Values!A:N, 7) * VLOOKUP(AB307, NPC_Scaling_Values!A:N, 7) * 1.07 ,0)</f>
        <v>283</v>
      </c>
      <c r="H307" s="5">
        <f>ROUND( VLOOKUP(Z307, NPC_Raw_Data!A:L, 9) * VLOOKUP(AA307, NPC_Scaling_Values!A:N, 8)* VLOOKUP(AB307, NPC_Scaling_Values!A:N, 8) * 1.07 ,0)</f>
        <v>405</v>
      </c>
      <c r="I307" s="5">
        <v>0.0</v>
      </c>
      <c r="J307" s="5">
        <v>0.0</v>
      </c>
      <c r="K307" s="5">
        <v>0.0</v>
      </c>
      <c r="L307" s="5">
        <f>ROUND( VLOOKUP(Z307, NPC_Raw_Data!A:O, 13),0)</f>
        <v>135</v>
      </c>
      <c r="M307" s="5">
        <f>ROUND( VLOOKUP(Z307, NPC_Raw_Data!A:O, 14),0)</f>
        <v>135</v>
      </c>
      <c r="N307" s="5">
        <f>ROUND( VLOOKUP(Z307, NPC_Raw_Data!A:O, 15),0)</f>
        <v>999</v>
      </c>
      <c r="O307" s="5">
        <f>ROUND( VLOOKUP(Z307, NPC_Raw_Data!A:Q, 16) * VLOOKUP(AA307, NPC_Scaling_Values!A:N, 14)* VLOOKUP(AB307, NPC_Scaling_Values!A:N, 14) * 1.07 ,0)</f>
        <v>226</v>
      </c>
      <c r="P307" s="2">
        <f>ROUND( VLOOKUP(Z307, NPC_Raw_Data!A:Q, 17) * VLOOKUP(AA307, NPC_Scaling_Values!A:N, 14) * VLOOKUP(AB307, NPC_Scaling_Values!A:N, 14)* 1.07 ,0)</f>
        <v>91</v>
      </c>
      <c r="Q307">
        <f> VLOOKUP(AA307, NPC_Scaling_Values!A:N, 9) * VLOOKUP(AB307, NPC_Scaling_Values!A:N, 9) * 1.07</f>
        <v>3.39297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349060.0</v>
      </c>
      <c r="AA307" s="1">
        <v>7011.0</v>
      </c>
      <c r="AB307" s="1">
        <v>7411.0</v>
      </c>
      <c r="AC307" s="10">
        <v>7100.0</v>
      </c>
    </row>
    <row r="308">
      <c r="A308" s="1" t="s">
        <v>98</v>
      </c>
      <c r="B308" s="2" t="s">
        <v>97</v>
      </c>
      <c r="C308" s="5">
        <f>ROUND( VLOOKUP(Z308, NPC_Raw_Data!A:D, 4)*VLOOKUP(AA308, NPC_Scaling_Values!A:C, 3)*VLOOKUP(AB308, NPC_Scaling_Values!A:C, 3) * 1.07 ,0)</f>
        <v>250</v>
      </c>
      <c r="D308" s="5">
        <f>ROUND( VLOOKUP(Z308, NPC_Raw_Data!A:E, 5) * VLOOKUP(AA308, NPC_Scaling_Values!A:D, 4) * VLOOKUP(AB308,NPC_Scaling_Values!A:D, 4) * 1.07 ,0)</f>
        <v>214</v>
      </c>
      <c r="E308" s="5">
        <f>ROUND( VLOOKUP(Z308, NPC_Raw_Data!A:L, 6) * VLOOKUP(AA308, NPC_Scaling_Values!A:N, 5)* VLOOKUP(AB308, NPC_Scaling_Values!A:N, 5) * 1.07 ,0)</f>
        <v>413</v>
      </c>
      <c r="F308" s="5">
        <f>ROUND( VLOOKUP(Z308, NPC_Raw_Data!A:L, 7) * VLOOKUP(AA308, NPC_Scaling_Values!A:N, 6) * VLOOKUP(AB308,NPC_Scaling_Values!A:N, 6) * 1.07 ,0)</f>
        <v>310</v>
      </c>
      <c r="G308" s="5">
        <f>ROUND( VLOOKUP(Z308, NPC_Raw_Data!A:L, 8) * VLOOKUP(AA308, NPC_Scaling_Values!A:N, 7) * VLOOKUP(AB308, NPC_Scaling_Values!A:N, 7) * 1.07 ,0)</f>
        <v>289</v>
      </c>
      <c r="H308" s="5">
        <f>ROUND( VLOOKUP(Z308, NPC_Raw_Data!A:L, 9) * VLOOKUP(AA308, NPC_Scaling_Values!A:N, 8)* VLOOKUP(AB308, NPC_Scaling_Values!A:N, 8) * 1.07 ,0)</f>
        <v>413</v>
      </c>
      <c r="I308" s="5">
        <v>0.0</v>
      </c>
      <c r="J308" s="5">
        <v>0.0</v>
      </c>
      <c r="K308" s="5">
        <v>0.0</v>
      </c>
      <c r="L308" s="5">
        <f>ROUND( VLOOKUP(Z308, NPC_Raw_Data!A:O, 13),0)</f>
        <v>135</v>
      </c>
      <c r="M308" s="5">
        <f>ROUND( VLOOKUP(Z308, NPC_Raw_Data!A:O, 14),0)</f>
        <v>135</v>
      </c>
      <c r="N308" s="5">
        <f>ROUND( VLOOKUP(Z308, NPC_Raw_Data!A:O, 15),0)</f>
        <v>999</v>
      </c>
      <c r="O308" s="5">
        <f>ROUND( VLOOKUP(Z308, NPC_Raw_Data!A:Q, 16) * VLOOKUP(AA308, NPC_Scaling_Values!A:N, 14)* VLOOKUP(AB308, NPC_Scaling_Values!A:N, 14) * 1.07 ,0)</f>
        <v>233</v>
      </c>
      <c r="P308" s="2">
        <f>ROUND( VLOOKUP(Z308, NPC_Raw_Data!A:Q, 17) * VLOOKUP(AA308, NPC_Scaling_Values!A:N, 14) * VLOOKUP(AB308, NPC_Scaling_Values!A:N, 14)* 1.07 ,0)</f>
        <v>93</v>
      </c>
      <c r="Q308">
        <f> VLOOKUP(AA308, NPC_Scaling_Values!A:N, 9) * VLOOKUP(AB308, NPC_Scaling_Values!A:N, 9) * 1.07</f>
        <v>3.43684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349061.0</v>
      </c>
      <c r="AA308" s="1">
        <v>7012.0</v>
      </c>
      <c r="AB308" s="1">
        <v>7412.0</v>
      </c>
      <c r="AC308" s="10">
        <v>7100.0</v>
      </c>
    </row>
    <row r="309">
      <c r="A309" s="1" t="s">
        <v>98</v>
      </c>
      <c r="B309" s="2" t="s">
        <v>97</v>
      </c>
      <c r="C309" s="5">
        <f>ROUND( VLOOKUP(Z309, NPC_Raw_Data!A:D, 4)*VLOOKUP(AA309, NPC_Scaling_Values!A:C, 3)*VLOOKUP(AB309, NPC_Scaling_Values!A:C, 3) * 1.07 ,0)</f>
        <v>255</v>
      </c>
      <c r="D309" s="5">
        <f>ROUND( VLOOKUP(Z309, NPC_Raw_Data!A:E, 5) * VLOOKUP(AA309, NPC_Scaling_Values!A:D, 4) * VLOOKUP(AB309,NPC_Scaling_Values!A:D, 4) * 1.07 ,0)</f>
        <v>214</v>
      </c>
      <c r="E309" s="5">
        <f>ROUND( VLOOKUP(Z309, NPC_Raw_Data!A:L, 6) * VLOOKUP(AA309, NPC_Scaling_Values!A:N, 5)* VLOOKUP(AB309, NPC_Scaling_Values!A:N, 5) * 1.07 ,0)</f>
        <v>420</v>
      </c>
      <c r="F309" s="5">
        <f>ROUND( VLOOKUP(Z309, NPC_Raw_Data!A:L, 7) * VLOOKUP(AA309, NPC_Scaling_Values!A:N, 6) * VLOOKUP(AB309,NPC_Scaling_Values!A:N, 6) * 1.07 ,0)</f>
        <v>315</v>
      </c>
      <c r="G309" s="5">
        <f>ROUND( VLOOKUP(Z309, NPC_Raw_Data!A:L, 8) * VLOOKUP(AA309, NPC_Scaling_Values!A:N, 7) * VLOOKUP(AB309, NPC_Scaling_Values!A:N, 7) * 1.07 ,0)</f>
        <v>294</v>
      </c>
      <c r="H309" s="5">
        <f>ROUND( VLOOKUP(Z309, NPC_Raw_Data!A:L, 9) * VLOOKUP(AA309, NPC_Scaling_Values!A:N, 8)* VLOOKUP(AB309, NPC_Scaling_Values!A:N, 8) * 1.07 ,0)</f>
        <v>420</v>
      </c>
      <c r="I309" s="5">
        <v>0.0</v>
      </c>
      <c r="J309" s="5">
        <v>0.0</v>
      </c>
      <c r="K309" s="5">
        <v>0.0</v>
      </c>
      <c r="L309" s="5">
        <f>ROUND( VLOOKUP(Z309, NPC_Raw_Data!A:O, 13),0)</f>
        <v>135</v>
      </c>
      <c r="M309" s="5">
        <f>ROUND( VLOOKUP(Z309, NPC_Raw_Data!A:O, 14),0)</f>
        <v>135</v>
      </c>
      <c r="N309" s="5">
        <f>ROUND( VLOOKUP(Z309, NPC_Raw_Data!A:O, 15),0)</f>
        <v>999</v>
      </c>
      <c r="O309" s="5">
        <f>ROUND( VLOOKUP(Z309, NPC_Raw_Data!A:Q, 16) * VLOOKUP(AA309, NPC_Scaling_Values!A:N, 14)* VLOOKUP(AB309, NPC_Scaling_Values!A:N, 14) * 1.07 ,0)</f>
        <v>240</v>
      </c>
      <c r="P309" s="2">
        <f>ROUND( VLOOKUP(Z309, NPC_Raw_Data!A:Q, 17) * VLOOKUP(AA309, NPC_Scaling_Values!A:N, 14) * VLOOKUP(AB309, NPC_Scaling_Values!A:N, 14)* 1.07 ,0)</f>
        <v>96</v>
      </c>
      <c r="Q309">
        <f> VLOOKUP(AA309, NPC_Scaling_Values!A:N, 9) * VLOOKUP(AB309, NPC_Scaling_Values!A:N, 9) * 1.07</f>
        <v>3.49462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349062.0</v>
      </c>
      <c r="AA309" s="1">
        <v>7013.0</v>
      </c>
      <c r="AB309" s="1">
        <v>7413.0</v>
      </c>
      <c r="AC309" s="10">
        <v>7100.0</v>
      </c>
    </row>
    <row r="310">
      <c r="A310" s="1" t="s">
        <v>98</v>
      </c>
      <c r="B310" s="2" t="s">
        <v>97</v>
      </c>
      <c r="C310" s="5">
        <f>ROUND( VLOOKUP(Z310, NPC_Raw_Data!A:D, 4)*VLOOKUP(AA310, NPC_Scaling_Values!A:C, 3)*VLOOKUP(AB310, NPC_Scaling_Values!A:C, 3) * 1.07 ,0)</f>
        <v>260</v>
      </c>
      <c r="D310" s="5">
        <f>ROUND( VLOOKUP(Z310, NPC_Raw_Data!A:E, 5) * VLOOKUP(AA310, NPC_Scaling_Values!A:D, 4) * VLOOKUP(AB310,NPC_Scaling_Values!A:D, 4) * 1.07 ,0)</f>
        <v>214</v>
      </c>
      <c r="E310" s="5">
        <f>ROUND( VLOOKUP(Z310, NPC_Raw_Data!A:L, 6) * VLOOKUP(AA310, NPC_Scaling_Values!A:N, 5)* VLOOKUP(AB310, NPC_Scaling_Values!A:N, 5) * 1.07 ,0)</f>
        <v>432</v>
      </c>
      <c r="F310" s="5">
        <f>ROUND( VLOOKUP(Z310, NPC_Raw_Data!A:L, 7) * VLOOKUP(AA310, NPC_Scaling_Values!A:N, 6) * VLOOKUP(AB310,NPC_Scaling_Values!A:N, 6) * 1.07 ,0)</f>
        <v>324</v>
      </c>
      <c r="G310" s="5">
        <f>ROUND( VLOOKUP(Z310, NPC_Raw_Data!A:L, 8) * VLOOKUP(AA310, NPC_Scaling_Values!A:N, 7) * VLOOKUP(AB310, NPC_Scaling_Values!A:N, 7) * 1.07 ,0)</f>
        <v>302</v>
      </c>
      <c r="H310" s="5">
        <f>ROUND( VLOOKUP(Z310, NPC_Raw_Data!A:L, 9) * VLOOKUP(AA310, NPC_Scaling_Values!A:N, 8)* VLOOKUP(AB310, NPC_Scaling_Values!A:N, 8) * 1.07 ,0)</f>
        <v>432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14)* VLOOKUP(AB310, NPC_Scaling_Values!A:N, 14) * 1.07 ,0)</f>
        <v>248</v>
      </c>
      <c r="P310" s="2">
        <f>ROUND( VLOOKUP(Z310, NPC_Raw_Data!A:Q, 17) * VLOOKUP(AA310, NPC_Scaling_Values!A:N, 14) * VLOOKUP(AB310, NPC_Scaling_Values!A:N, 14)* 1.07 ,0)</f>
        <v>99</v>
      </c>
      <c r="Q310">
        <f> VLOOKUP(AA310, NPC_Scaling_Values!A:N, 9) * VLOOKUP(AB310, NPC_Scaling_Values!A:N, 9) * 1.07</f>
        <v>3.56952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349063.0</v>
      </c>
      <c r="AA310" s="1">
        <v>7014.0</v>
      </c>
      <c r="AB310" s="1">
        <v>7414.0</v>
      </c>
      <c r="AC310" s="10">
        <v>7100.0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3)*VLOOKUP(AB311, NPC_Scaling_Values!A:C, 3) * 1.07 ,0)</f>
        <v>276</v>
      </c>
      <c r="D311" s="5">
        <f>ROUND( VLOOKUP(Z311, NPC_Raw_Data!A:E, 5) * VLOOKUP(AA311, NPC_Scaling_Values!A:D, 4) * VLOOKUP(AB311,NPC_Scaling_Values!A:D, 4) * 1.07 ,0)</f>
        <v>214</v>
      </c>
      <c r="E311" s="5">
        <f>ROUND( VLOOKUP(Z311, NPC_Raw_Data!A:L, 6) * VLOOKUP(AA311, NPC_Scaling_Values!A:N, 5)* VLOOKUP(AB311, NPC_Scaling_Values!A:N, 5) * 1.07 ,0)</f>
        <v>423</v>
      </c>
      <c r="F311" s="5">
        <f>ROUND( VLOOKUP(Z311, NPC_Raw_Data!A:L, 7) * VLOOKUP(AA311, NPC_Scaling_Values!A:N, 6) * VLOOKUP(AB311,NPC_Scaling_Values!A:N, 6) * 1.07 ,0)</f>
        <v>318</v>
      </c>
      <c r="G311" s="5">
        <f>ROUND( VLOOKUP(Z311, NPC_Raw_Data!A:L, 8) * VLOOKUP(AA311, NPC_Scaling_Values!A:N, 7) * VLOOKUP(AB311, NPC_Scaling_Values!A:N, 7) * 1.07 ,0)</f>
        <v>296</v>
      </c>
      <c r="H311" s="5">
        <f>ROUND( VLOOKUP(Z311, NPC_Raw_Data!A:L, 9) * VLOOKUP(AA311, NPC_Scaling_Values!A:N, 8)* VLOOKUP(AB311, NPC_Scaling_Values!A:N, 8) * 1.07 ,0)</f>
        <v>423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14)* VLOOKUP(AB311, NPC_Scaling_Values!A:N, 14) * 1.07 ,0)</f>
        <v>258</v>
      </c>
      <c r="P311" s="2">
        <f>ROUND( VLOOKUP(Z311, NPC_Raw_Data!A:Q, 17) * VLOOKUP(AA311, NPC_Scaling_Values!A:N, 14) * VLOOKUP(AB311, NPC_Scaling_Values!A:N, 14)* 1.07 ,0)</f>
        <v>103</v>
      </c>
      <c r="Q311">
        <f> VLOOKUP(AA311, NPC_Scaling_Values!A:N, 9) * VLOOKUP(AB311, NPC_Scaling_Values!A:N, 9) * 1.07</f>
        <v>3.66475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349064.0</v>
      </c>
      <c r="AA311" s="1">
        <v>7015.0</v>
      </c>
      <c r="AB311" s="1">
        <v>7415.0</v>
      </c>
      <c r="AC311" s="10">
        <v>7100.0</v>
      </c>
    </row>
    <row r="312">
      <c r="A312" s="1" t="s">
        <v>111</v>
      </c>
      <c r="B312" s="1" t="s">
        <v>97</v>
      </c>
      <c r="C312" s="5">
        <f>ROUND( VLOOKUP(Z312, NPC_Raw_Data!A:D, 4)*VLOOKUP(AA312, NPC_Scaling_Values!A:C, 3)*VLOOKUP(AB312, NPC_Scaling_Values!A:C, 3) * 1.07 ,0)</f>
        <v>214</v>
      </c>
      <c r="D312" s="5">
        <f>ROUND( VLOOKUP(Z312, NPC_Raw_Data!A:E, 5) * VLOOKUP(AA312, NPC_Scaling_Values!A:D, 4) * VLOOKUP(AB312,NPC_Scaling_Values!A:D, 4) * 1.07 ,0)</f>
        <v>535</v>
      </c>
      <c r="E312" s="5">
        <f>ROUND( VLOOKUP(Z312, NPC_Raw_Data!A:L, 6) * VLOOKUP(AA312, NPC_Scaling_Values!A:N, 5)* VLOOKUP(AB312, NPC_Scaling_Values!A:N, 5) * 1.07 ,0)</f>
        <v>266</v>
      </c>
      <c r="F312" s="5">
        <f>ROUND( VLOOKUP(Z312, NPC_Raw_Data!A:L, 7) * VLOOKUP(AA312, NPC_Scaling_Values!A:N, 6) * VLOOKUP(AB312,NPC_Scaling_Values!A:N, 6) * 1.07 ,0)</f>
        <v>200</v>
      </c>
      <c r="G312" s="5">
        <f>ROUND( VLOOKUP(Z312, NPC_Raw_Data!A:L, 8) * VLOOKUP(AA312, NPC_Scaling_Values!A:N, 7) * VLOOKUP(AB312, NPC_Scaling_Values!A:N, 7) * 1.07 ,0)</f>
        <v>186</v>
      </c>
      <c r="H312" s="5">
        <f>ROUND( VLOOKUP(Z312, NPC_Raw_Data!A:L, 9) * VLOOKUP(AA312, NPC_Scaling_Values!A:N, 8)* VLOOKUP(AB312, NPC_Scaling_Values!A:N, 8) * 1.07 ,0)</f>
        <v>266</v>
      </c>
      <c r="I312" s="5">
        <v>0.0</v>
      </c>
      <c r="J312" s="5">
        <v>0.0</v>
      </c>
      <c r="K312" s="5">
        <v>0.0</v>
      </c>
      <c r="L312" s="5">
        <f>ROUND( VLOOKUP(Z312, NPC_Raw_Data!A:O, 13),0)</f>
        <v>135</v>
      </c>
      <c r="M312" s="5">
        <f>ROUND( VLOOKUP(Z312, NPC_Raw_Data!A:O, 14),0)</f>
        <v>135</v>
      </c>
      <c r="N312" s="5">
        <f>ROUND( VLOOKUP(Z312, NPC_Raw_Data!A:O, 15),0)</f>
        <v>999</v>
      </c>
      <c r="O312" s="5">
        <f>ROUND( VLOOKUP(Z312, NPC_Raw_Data!A:Q, 16) * VLOOKUP(AA312, NPC_Scaling_Values!A:N, 14)* VLOOKUP(AB312, NPC_Scaling_Values!A:N, 14) * 1.07 ,0)</f>
        <v>219</v>
      </c>
      <c r="P312" s="2">
        <f>ROUND( VLOOKUP(Z312, NPC_Raw_Data!A:Q, 17) * VLOOKUP(AA312, NPC_Scaling_Values!A:N, 14) * VLOOKUP(AB312, NPC_Scaling_Values!A:N, 14)* 1.07 ,0)</f>
        <v>88</v>
      </c>
      <c r="Q312">
        <f> VLOOKUP(AA312, NPC_Scaling_Values!A:N, 9) * VLOOKUP(AB312, NPC_Scaling_Values!A:N, 9) * 1.07</f>
        <v>2.568</v>
      </c>
      <c r="R312" s="1">
        <v>1.0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349100.0</v>
      </c>
      <c r="AA312" s="1">
        <v>7001.0</v>
      </c>
      <c r="AB312" s="1">
        <v>7401.0</v>
      </c>
      <c r="AC312" s="8">
        <v>0.0</v>
      </c>
    </row>
    <row r="313">
      <c r="A313" s="1" t="s">
        <v>111</v>
      </c>
      <c r="B313" s="1" t="s">
        <v>97</v>
      </c>
      <c r="C313" s="5">
        <f>ROUND( VLOOKUP(Z313, NPC_Raw_Data!A:D, 4)*VLOOKUP(AA313, NPC_Scaling_Values!A:C, 3)*VLOOKUP(AB313, NPC_Scaling_Values!A:C, 3) * 1.07 ,0)</f>
        <v>206</v>
      </c>
      <c r="D313" s="5">
        <f>ROUND( VLOOKUP(Z313, NPC_Raw_Data!A:E, 5) * VLOOKUP(AA313, NPC_Scaling_Values!A:D, 4) * VLOOKUP(AB313,NPC_Scaling_Values!A:D, 4) * 1.07 ,0)</f>
        <v>535</v>
      </c>
      <c r="E313" s="5">
        <f>ROUND( VLOOKUP(Z313, NPC_Raw_Data!A:L, 6) * VLOOKUP(AA313, NPC_Scaling_Values!A:N, 5)* VLOOKUP(AB313, NPC_Scaling_Values!A:N, 5) * 1.07 ,0)</f>
        <v>256</v>
      </c>
      <c r="F313" s="5">
        <f>ROUND( VLOOKUP(Z313, NPC_Raw_Data!A:L, 7) * VLOOKUP(AA313, NPC_Scaling_Values!A:N, 6) * VLOOKUP(AB313,NPC_Scaling_Values!A:N, 6) * 1.07 ,0)</f>
        <v>193</v>
      </c>
      <c r="G313" s="5">
        <f>ROUND( VLOOKUP(Z313, NPC_Raw_Data!A:L, 8) * VLOOKUP(AA313, NPC_Scaling_Values!A:N, 7) * VLOOKUP(AB313, NPC_Scaling_Values!A:N, 7) * 1.07 ,0)</f>
        <v>179</v>
      </c>
      <c r="H313" s="5">
        <f>ROUND( VLOOKUP(Z313, NPC_Raw_Data!A:L, 9) * VLOOKUP(AA313, NPC_Scaling_Values!A:N, 8)* VLOOKUP(AB313, NPC_Scaling_Values!A:N, 8) * 1.07 ,0)</f>
        <v>256</v>
      </c>
      <c r="I313" s="5">
        <v>0.0</v>
      </c>
      <c r="J313" s="5">
        <v>0.0</v>
      </c>
      <c r="K313" s="5">
        <v>0.0</v>
      </c>
      <c r="L313" s="5">
        <f>ROUND( VLOOKUP(Z313, NPC_Raw_Data!A:O, 13),0)</f>
        <v>135</v>
      </c>
      <c r="M313" s="5">
        <f>ROUND( VLOOKUP(Z313, NPC_Raw_Data!A:O, 14),0)</f>
        <v>135</v>
      </c>
      <c r="N313" s="5">
        <f>ROUND( VLOOKUP(Z313, NPC_Raw_Data!A:O, 15),0)</f>
        <v>999</v>
      </c>
      <c r="O313" s="5">
        <f>ROUND( VLOOKUP(Z313, NPC_Raw_Data!A:Q, 16) * VLOOKUP(AA313, NPC_Scaling_Values!A:N, 14)* VLOOKUP(AB313, NPC_Scaling_Values!A:N, 14) * 1.07 ,0)</f>
        <v>217</v>
      </c>
      <c r="P313" s="2">
        <f>ROUND( VLOOKUP(Z313, NPC_Raw_Data!A:Q, 17) * VLOOKUP(AA313, NPC_Scaling_Values!A:N, 14) * VLOOKUP(AB313, NPC_Scaling_Values!A:N, 14)* 1.07 ,0)</f>
        <v>87</v>
      </c>
      <c r="Q313">
        <f> VLOOKUP(AA313, NPC_Scaling_Values!A:N, 9) * VLOOKUP(AB313, NPC_Scaling_Values!A:N, 9) * 1.07</f>
        <v>2.7806625</v>
      </c>
      <c r="R313" s="1">
        <v>1.0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349101.0</v>
      </c>
      <c r="AA313" s="1">
        <v>7002.0</v>
      </c>
      <c r="AB313" s="1">
        <v>7402.0</v>
      </c>
      <c r="AC313" s="8">
        <v>0.0</v>
      </c>
    </row>
    <row r="314">
      <c r="A314" s="1" t="s">
        <v>111</v>
      </c>
      <c r="B314" s="1" t="s">
        <v>97</v>
      </c>
      <c r="C314" s="5">
        <f>ROUND( VLOOKUP(Z314, NPC_Raw_Data!A:D, 4)*VLOOKUP(AA314, NPC_Scaling_Values!A:C, 3)*VLOOKUP(AB314, NPC_Scaling_Values!A:C, 3) * 1.07 ,0)</f>
        <v>238</v>
      </c>
      <c r="D314" s="5">
        <f>ROUND( VLOOKUP(Z314, NPC_Raw_Data!A:E, 5) * VLOOKUP(AA314, NPC_Scaling_Values!A:D, 4) * VLOOKUP(AB314,NPC_Scaling_Values!A:D, 4) * 1.07 ,0)</f>
        <v>535</v>
      </c>
      <c r="E314" s="5">
        <f>ROUND( VLOOKUP(Z314, NPC_Raw_Data!A:L, 6) * VLOOKUP(AA314, NPC_Scaling_Values!A:N, 5)* VLOOKUP(AB314, NPC_Scaling_Values!A:N, 5) * 1.07 ,0)</f>
        <v>313</v>
      </c>
      <c r="F314" s="5">
        <f>ROUND( VLOOKUP(Z314, NPC_Raw_Data!A:L, 7) * VLOOKUP(AA314, NPC_Scaling_Values!A:N, 6) * VLOOKUP(AB314,NPC_Scaling_Values!A:N, 6) * 1.07 ,0)</f>
        <v>236</v>
      </c>
      <c r="G314" s="5">
        <f>ROUND( VLOOKUP(Z314, NPC_Raw_Data!A:L, 8) * VLOOKUP(AA314, NPC_Scaling_Values!A:N, 7) * VLOOKUP(AB314, NPC_Scaling_Values!A:N, 7) * 1.07 ,0)</f>
        <v>219</v>
      </c>
      <c r="H314" s="5">
        <f>ROUND( VLOOKUP(Z314, NPC_Raw_Data!A:L, 9) * VLOOKUP(AA314, NPC_Scaling_Values!A:N, 8)* VLOOKUP(AB314, NPC_Scaling_Values!A:N, 8) * 1.07 ,0)</f>
        <v>313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135</v>
      </c>
      <c r="M314" s="5">
        <f>ROUND( VLOOKUP(Z314, NPC_Raw_Data!A:O, 14),0)</f>
        <v>135</v>
      </c>
      <c r="N314" s="5">
        <f>ROUND( VLOOKUP(Z314, NPC_Raw_Data!A:O, 15),0)</f>
        <v>999</v>
      </c>
      <c r="O314" s="5">
        <f>ROUND( VLOOKUP(Z314, NPC_Raw_Data!A:Q, 16) * VLOOKUP(AA314, NPC_Scaling_Values!A:N, 14)* VLOOKUP(AB314, NPC_Scaling_Values!A:N, 14) * 1.07 ,0)</f>
        <v>215</v>
      </c>
      <c r="P314" s="2">
        <f>ROUND( VLOOKUP(Z314, NPC_Raw_Data!A:Q, 17) * VLOOKUP(AA314, NPC_Scaling_Values!A:N, 14) * VLOOKUP(AB314, NPC_Scaling_Values!A:N, 14)* 1.07 ,0)</f>
        <v>86</v>
      </c>
      <c r="Q314">
        <f> VLOOKUP(AA314, NPC_Scaling_Values!A:N, 9) * VLOOKUP(AB314, NPC_Scaling_Values!A:N, 9) * 1.07</f>
        <v>2.982625</v>
      </c>
      <c r="R314" s="1">
        <v>1.0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349102.0</v>
      </c>
      <c r="AA314" s="1">
        <v>7003.0</v>
      </c>
      <c r="AB314" s="1">
        <v>7403.0</v>
      </c>
      <c r="AC314" s="8">
        <v>0.0</v>
      </c>
    </row>
    <row r="315">
      <c r="A315" s="1" t="s">
        <v>111</v>
      </c>
      <c r="B315" s="2" t="s">
        <v>97</v>
      </c>
      <c r="C315" s="5">
        <f>ROUND( VLOOKUP(Z315, NPC_Raw_Data!A:D, 4)*VLOOKUP(AA315, NPC_Scaling_Values!A:C, 3)*VLOOKUP(AB315, NPC_Scaling_Values!A:C, 3) * 1.07 ,0)</f>
        <v>270</v>
      </c>
      <c r="D315" s="5">
        <f>ROUND( VLOOKUP(Z315, NPC_Raw_Data!A:E, 5) * VLOOKUP(AA315, NPC_Scaling_Values!A:D, 4) * VLOOKUP(AB315,NPC_Scaling_Values!A:D, 4) * 1.07 ,0)</f>
        <v>535</v>
      </c>
      <c r="E315" s="5">
        <f>ROUND( VLOOKUP(Z315, NPC_Raw_Data!A:L, 6) * VLOOKUP(AA315, NPC_Scaling_Values!A:N, 5)* VLOOKUP(AB315, NPC_Scaling_Values!A:N, 5) * 1.07 ,0)</f>
        <v>402</v>
      </c>
      <c r="F315" s="5">
        <f>ROUND( VLOOKUP(Z315, NPC_Raw_Data!A:L, 7) * VLOOKUP(AA315, NPC_Scaling_Values!A:N, 6) * VLOOKUP(AB315,NPC_Scaling_Values!A:N, 6) * 1.07 ,0)</f>
        <v>303</v>
      </c>
      <c r="G315" s="5">
        <f>ROUND( VLOOKUP(Z315, NPC_Raw_Data!A:L, 8) * VLOOKUP(AA315, NPC_Scaling_Values!A:N, 7) * VLOOKUP(AB315, NPC_Scaling_Values!A:N, 7) * 1.07 ,0)</f>
        <v>281</v>
      </c>
      <c r="H315" s="5">
        <f>ROUND( VLOOKUP(Z315, NPC_Raw_Data!A:L, 9) * VLOOKUP(AA315, NPC_Scaling_Values!A:N, 8)* VLOOKUP(AB315, NPC_Scaling_Values!A:N, 8) * 1.07 ,0)</f>
        <v>402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14)* VLOOKUP(AB315, NPC_Scaling_Values!A:N, 14) * 1.07 ,0)</f>
        <v>220</v>
      </c>
      <c r="P315" s="2">
        <f>ROUND( VLOOKUP(Z315, NPC_Raw_Data!A:Q, 17) * VLOOKUP(AA315, NPC_Scaling_Values!A:N, 14) * VLOOKUP(AB315, NPC_Scaling_Values!A:N, 14)* 1.07 ,0)</f>
        <v>88</v>
      </c>
      <c r="Q315">
        <f> VLOOKUP(AA315, NPC_Scaling_Values!A:N, 9) * VLOOKUP(AB315, NPC_Scaling_Values!A:N, 9) * 1.07</f>
        <v>3.1926125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349103.0</v>
      </c>
      <c r="AA315" s="1">
        <v>7004.0</v>
      </c>
      <c r="AB315" s="1">
        <v>7404.0</v>
      </c>
      <c r="AC315" s="8">
        <v>0.0</v>
      </c>
    </row>
    <row r="316">
      <c r="A316" s="1" t="s">
        <v>111</v>
      </c>
      <c r="B316" s="1" t="s">
        <v>97</v>
      </c>
      <c r="C316" s="5">
        <f>ROUND( VLOOKUP(Z316, NPC_Raw_Data!A:D, 4)*VLOOKUP(AA316, NPC_Scaling_Values!A:C, 3)*VLOOKUP(AB316, NPC_Scaling_Values!A:C, 3) * 1.07 ,0)</f>
        <v>272</v>
      </c>
      <c r="D316" s="5">
        <f>ROUND( VLOOKUP(Z316, NPC_Raw_Data!A:E, 5) * VLOOKUP(AA316, NPC_Scaling_Values!A:D, 4) * VLOOKUP(AB316,NPC_Scaling_Values!A:D, 4) * 1.07 ,0)</f>
        <v>428</v>
      </c>
      <c r="E316" s="5">
        <f>ROUND( VLOOKUP(Z316, NPC_Raw_Data!A:L, 6) * VLOOKUP(AA316, NPC_Scaling_Values!A:N, 5)* VLOOKUP(AB316, NPC_Scaling_Values!A:N, 5) * 1.07 ,0)</f>
        <v>405</v>
      </c>
      <c r="F316" s="5">
        <f>ROUND( VLOOKUP(Z316, NPC_Raw_Data!A:L, 7) * VLOOKUP(AA316, NPC_Scaling_Values!A:N, 6) * VLOOKUP(AB316,NPC_Scaling_Values!A:N, 6) * 1.07 ,0)</f>
        <v>305</v>
      </c>
      <c r="G316" s="5">
        <f>ROUND( VLOOKUP(Z316, NPC_Raw_Data!A:L, 8) * VLOOKUP(AA316, NPC_Scaling_Values!A:N, 7) * VLOOKUP(AB316, NPC_Scaling_Values!A:N, 7) * 1.07 ,0)</f>
        <v>283</v>
      </c>
      <c r="H316" s="5">
        <f>ROUND( VLOOKUP(Z316, NPC_Raw_Data!A:L, 9) * VLOOKUP(AA316, NPC_Scaling_Values!A:N, 8)* VLOOKUP(AB316, NPC_Scaling_Values!A:N, 8) * 1.07 ,0)</f>
        <v>405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14)* VLOOKUP(AB316, NPC_Scaling_Values!A:N, 14) * 1.07 ,0)</f>
        <v>216</v>
      </c>
      <c r="P316" s="2">
        <f>ROUND( VLOOKUP(Z316, NPC_Raw_Data!A:Q, 17) * VLOOKUP(AA316, NPC_Scaling_Values!A:N, 14) * VLOOKUP(AB316, NPC_Scaling_Values!A:N, 14)* 1.07 ,0)</f>
        <v>86</v>
      </c>
      <c r="Q316">
        <f> VLOOKUP(AA316, NPC_Scaling_Values!A:N, 9) * VLOOKUP(AB316, NPC_Scaling_Values!A:N, 9) * 1.07</f>
        <v>3.2742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349104.0</v>
      </c>
      <c r="AA316" s="1">
        <v>7005.0</v>
      </c>
      <c r="AB316" s="1">
        <v>7405.0</v>
      </c>
      <c r="AC316" s="8">
        <v>0.0</v>
      </c>
    </row>
    <row r="317">
      <c r="A317" s="1" t="s">
        <v>111</v>
      </c>
      <c r="B317" s="1" t="s">
        <v>97</v>
      </c>
      <c r="C317" s="5">
        <f>ROUND( VLOOKUP(Z317, NPC_Raw_Data!A:D, 4)*VLOOKUP(AA317, NPC_Scaling_Values!A:C, 3)*VLOOKUP(AB317, NPC_Scaling_Values!A:C, 3) * 1.07 ,0)</f>
        <v>277</v>
      </c>
      <c r="D317" s="5">
        <f>ROUND( VLOOKUP(Z317, NPC_Raw_Data!A:E, 5) * VLOOKUP(AA317, NPC_Scaling_Values!A:D, 4) * VLOOKUP(AB317,NPC_Scaling_Values!A:D, 4) * 1.07 ,0)</f>
        <v>428</v>
      </c>
      <c r="E317" s="5">
        <f>ROUND( VLOOKUP(Z317, NPC_Raw_Data!A:L, 6) * VLOOKUP(AA317, NPC_Scaling_Values!A:N, 5)* VLOOKUP(AB317, NPC_Scaling_Values!A:N, 5) * 1.07 ,0)</f>
        <v>416</v>
      </c>
      <c r="F317" s="5">
        <f>ROUND( VLOOKUP(Z317, NPC_Raw_Data!A:L, 7) * VLOOKUP(AA317, NPC_Scaling_Values!A:N, 6) * VLOOKUP(AB317,NPC_Scaling_Values!A:N, 6) * 1.07 ,0)</f>
        <v>313</v>
      </c>
      <c r="G317" s="5">
        <f>ROUND( VLOOKUP(Z317, NPC_Raw_Data!A:L, 8) * VLOOKUP(AA317, NPC_Scaling_Values!A:N, 7) * VLOOKUP(AB317, NPC_Scaling_Values!A:N, 7) * 1.07 ,0)</f>
        <v>291</v>
      </c>
      <c r="H317" s="5">
        <f>ROUND( VLOOKUP(Z317, NPC_Raw_Data!A:L, 9) * VLOOKUP(AA317, NPC_Scaling_Values!A:N, 8)* VLOOKUP(AB317, NPC_Scaling_Values!A:N, 8) * 1.07 ,0)</f>
        <v>416</v>
      </c>
      <c r="I317" s="5">
        <v>0.0</v>
      </c>
      <c r="J317" s="5">
        <v>0.0</v>
      </c>
      <c r="K317" s="5">
        <v>0.0</v>
      </c>
      <c r="L317" s="5">
        <f>ROUND( VLOOKUP(Z317, NPC_Raw_Data!A:O, 13),0)</f>
        <v>135</v>
      </c>
      <c r="M317" s="5">
        <f>ROUND( VLOOKUP(Z317, NPC_Raw_Data!A:O, 14),0)</f>
        <v>135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 * 1.07 ,0)</f>
        <v>217</v>
      </c>
      <c r="P317" s="2">
        <f>ROUND( VLOOKUP(Z317, NPC_Raw_Data!A:Q, 17) * VLOOKUP(AA317, NPC_Scaling_Values!A:N, 14) * VLOOKUP(AB317, NPC_Scaling_Values!A:N, 14)* 1.07 ,0)</f>
        <v>87</v>
      </c>
      <c r="Q317">
        <f> VLOOKUP(AA317, NPC_Scaling_Values!A:N, 9) * VLOOKUP(AB317, NPC_Scaling_Values!A:N, 9) * 1.07</f>
        <v>3.32128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349105.0</v>
      </c>
      <c r="AA317" s="1">
        <v>7006.0</v>
      </c>
      <c r="AB317" s="1">
        <v>7406.0</v>
      </c>
      <c r="AC317" s="8">
        <v>0.0</v>
      </c>
    </row>
    <row r="318">
      <c r="A318" s="1" t="s">
        <v>111</v>
      </c>
      <c r="B318" s="1" t="s">
        <v>97</v>
      </c>
      <c r="C318" s="5">
        <f>ROUND( VLOOKUP(Z318, NPC_Raw_Data!A:D, 4)*VLOOKUP(AA318, NPC_Scaling_Values!A:C, 3)*VLOOKUP(AB318, NPC_Scaling_Values!A:C, 3) * 1.07 ,0)</f>
        <v>273</v>
      </c>
      <c r="D318" s="5">
        <f>ROUND( VLOOKUP(Z318, NPC_Raw_Data!A:E, 5) * VLOOKUP(AA318, NPC_Scaling_Values!A:D, 4) * VLOOKUP(AB318,NPC_Scaling_Values!A:D, 4) * 1.07 ,0)</f>
        <v>428</v>
      </c>
      <c r="E318" s="5">
        <f>ROUND( VLOOKUP(Z318, NPC_Raw_Data!A:L, 6) * VLOOKUP(AA318, NPC_Scaling_Values!A:N, 5)* VLOOKUP(AB318, NPC_Scaling_Values!A:N, 5) * 1.07 ,0)</f>
        <v>412</v>
      </c>
      <c r="F318" s="5">
        <f>ROUND( VLOOKUP(Z318, NPC_Raw_Data!A:L, 7) * VLOOKUP(AA318, NPC_Scaling_Values!A:N, 6) * VLOOKUP(AB318,NPC_Scaling_Values!A:N, 6) * 1.07 ,0)</f>
        <v>310</v>
      </c>
      <c r="G318" s="5">
        <f>ROUND( VLOOKUP(Z318, NPC_Raw_Data!A:L, 8) * VLOOKUP(AA318, NPC_Scaling_Values!A:N, 7) * VLOOKUP(AB318, NPC_Scaling_Values!A:N, 7) * 1.07 ,0)</f>
        <v>288</v>
      </c>
      <c r="H318" s="5">
        <f>ROUND( VLOOKUP(Z318, NPC_Raw_Data!A:L, 9) * VLOOKUP(AA318, NPC_Scaling_Values!A:N, 8)* VLOOKUP(AB318, NPC_Scaling_Values!A:N, 8) * 1.07 ,0)</f>
        <v>412</v>
      </c>
      <c r="I318" s="5">
        <v>0.0</v>
      </c>
      <c r="J318" s="5">
        <v>0.0</v>
      </c>
      <c r="K318" s="5">
        <v>0.0</v>
      </c>
      <c r="L318" s="5">
        <f>ROUND( VLOOKUP(Z318, NPC_Raw_Data!A:O, 13),0)</f>
        <v>135</v>
      </c>
      <c r="M318" s="5">
        <f>ROUND( VLOOKUP(Z318, NPC_Raw_Data!A:O, 14),0)</f>
        <v>135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 * 1.07 ,0)</f>
        <v>214</v>
      </c>
      <c r="P318" s="2">
        <f>ROUND( VLOOKUP(Z318, NPC_Raw_Data!A:Q, 17) * VLOOKUP(AA318, NPC_Scaling_Values!A:N, 14) * VLOOKUP(AB318, NPC_Scaling_Values!A:N, 14)* 1.07 ,0)</f>
        <v>86</v>
      </c>
      <c r="Q318">
        <f> VLOOKUP(AA318, NPC_Scaling_Values!A:N, 9) * VLOOKUP(AB318, NPC_Scaling_Values!A:N, 9) * 1.07</f>
        <v>3.2742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349106.0</v>
      </c>
      <c r="AA318" s="1">
        <v>7007.0</v>
      </c>
      <c r="AB318" s="1">
        <v>7407.0</v>
      </c>
      <c r="AC318" s="8">
        <v>0.0</v>
      </c>
    </row>
    <row r="319">
      <c r="A319" s="1" t="s">
        <v>111</v>
      </c>
      <c r="B319" s="1" t="s">
        <v>97</v>
      </c>
      <c r="C319" s="5">
        <f>ROUND( VLOOKUP(Z319, NPC_Raw_Data!A:D, 4)*VLOOKUP(AA319, NPC_Scaling_Values!A:C, 3)*VLOOKUP(AB319, NPC_Scaling_Values!A:C, 3) * 1.07 ,0)</f>
        <v>274</v>
      </c>
      <c r="D319" s="5">
        <f>ROUND( VLOOKUP(Z319, NPC_Raw_Data!A:E, 5) * VLOOKUP(AA319, NPC_Scaling_Values!A:D, 4) * VLOOKUP(AB319,NPC_Scaling_Values!A:D, 4) * 1.07 ,0)</f>
        <v>321</v>
      </c>
      <c r="E319" s="5">
        <f>ROUND( VLOOKUP(Z319, NPC_Raw_Data!A:L, 6) * VLOOKUP(AA319, NPC_Scaling_Values!A:N, 5)* VLOOKUP(AB319, NPC_Scaling_Values!A:N, 5) * 1.07 ,0)</f>
        <v>416</v>
      </c>
      <c r="F319" s="5">
        <f>ROUND( VLOOKUP(Z319, NPC_Raw_Data!A:L, 7) * VLOOKUP(AA319, NPC_Scaling_Values!A:N, 6) * VLOOKUP(AB319,NPC_Scaling_Values!A:N, 6) * 1.07 ,0)</f>
        <v>313</v>
      </c>
      <c r="G319" s="5">
        <f>ROUND( VLOOKUP(Z319, NPC_Raw_Data!A:L, 8) * VLOOKUP(AA319, NPC_Scaling_Values!A:N, 7) * VLOOKUP(AB319, NPC_Scaling_Values!A:N, 7) * 1.07 ,0)</f>
        <v>291</v>
      </c>
      <c r="H319" s="5">
        <f>ROUND( VLOOKUP(Z319, NPC_Raw_Data!A:L, 9) * VLOOKUP(AA319, NPC_Scaling_Values!A:N, 8)* VLOOKUP(AB319, NPC_Scaling_Values!A:N, 8) * 1.07 ,0)</f>
        <v>416</v>
      </c>
      <c r="I319" s="5">
        <v>0.0</v>
      </c>
      <c r="J319" s="5">
        <v>0.0</v>
      </c>
      <c r="K319" s="5">
        <v>0.0</v>
      </c>
      <c r="L319" s="5">
        <f>ROUND( VLOOKUP(Z319, NPC_Raw_Data!A:O, 13),0)</f>
        <v>135</v>
      </c>
      <c r="M319" s="5">
        <f>ROUND( VLOOKUP(Z319, NPC_Raw_Data!A:O, 14),0)</f>
        <v>135</v>
      </c>
      <c r="N319" s="5">
        <f>ROUND( VLOOKUP(Z319, NPC_Raw_Data!A:O, 15),0)</f>
        <v>999</v>
      </c>
      <c r="O319" s="5">
        <f>ROUND( VLOOKUP(Z319, NPC_Raw_Data!A:Q, 16) * VLOOKUP(AA319, NPC_Scaling_Values!A:N, 14)* VLOOKUP(AB319, NPC_Scaling_Values!A:N, 14) * 1.07 ,0)</f>
        <v>214</v>
      </c>
      <c r="P319" s="2">
        <f>ROUND( VLOOKUP(Z319, NPC_Raw_Data!A:Q, 17) * VLOOKUP(AA319, NPC_Scaling_Values!A:N, 14) * VLOOKUP(AB319, NPC_Scaling_Values!A:N, 14)* 1.07 ,0)</f>
        <v>86</v>
      </c>
      <c r="Q319">
        <f> VLOOKUP(AA319, NPC_Scaling_Values!A:N, 9) * VLOOKUP(AB319, NPC_Scaling_Values!A:N, 9) * 1.07</f>
        <v>3.2742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349107.0</v>
      </c>
      <c r="AA319" s="1">
        <v>7008.0</v>
      </c>
      <c r="AB319" s="1">
        <v>7408.0</v>
      </c>
      <c r="AC319" s="8">
        <v>0.0</v>
      </c>
    </row>
    <row r="320">
      <c r="A320" s="1" t="s">
        <v>111</v>
      </c>
      <c r="B320" s="1" t="s">
        <v>97</v>
      </c>
      <c r="C320" s="5">
        <f>ROUND( VLOOKUP(Z320, NPC_Raw_Data!A:D, 4)*VLOOKUP(AA320, NPC_Scaling_Values!A:C, 3)*VLOOKUP(AB320, NPC_Scaling_Values!A:C, 3) * 1.07 ,0)</f>
        <v>290</v>
      </c>
      <c r="D320" s="5">
        <f>ROUND( VLOOKUP(Z320, NPC_Raw_Data!A:E, 5) * VLOOKUP(AA320, NPC_Scaling_Values!A:D, 4) * VLOOKUP(AB320,NPC_Scaling_Values!A:D, 4) * 1.07 ,0)</f>
        <v>321</v>
      </c>
      <c r="E320" s="5">
        <f>ROUND( VLOOKUP(Z320, NPC_Raw_Data!A:L, 6) * VLOOKUP(AA320, NPC_Scaling_Values!A:N, 5)* VLOOKUP(AB320, NPC_Scaling_Values!A:N, 5) * 1.07 ,0)</f>
        <v>419</v>
      </c>
      <c r="F320" s="5">
        <f>ROUND( VLOOKUP(Z320, NPC_Raw_Data!A:L, 7) * VLOOKUP(AA320, NPC_Scaling_Values!A:N, 6) * VLOOKUP(AB320,NPC_Scaling_Values!A:N, 6) * 1.07 ,0)</f>
        <v>315</v>
      </c>
      <c r="G320" s="5">
        <f>ROUND( VLOOKUP(Z320, NPC_Raw_Data!A:L, 8) * VLOOKUP(AA320, NPC_Scaling_Values!A:N, 7) * VLOOKUP(AB320, NPC_Scaling_Values!A:N, 7) * 1.07 ,0)</f>
        <v>292</v>
      </c>
      <c r="H320" s="5">
        <f>ROUND( VLOOKUP(Z320, NPC_Raw_Data!A:L, 9) * VLOOKUP(AA320, NPC_Scaling_Values!A:N, 8)* VLOOKUP(AB320, NPC_Scaling_Values!A:N, 8) * 1.07 ,0)</f>
        <v>419</v>
      </c>
      <c r="I320" s="5">
        <v>0.0</v>
      </c>
      <c r="J320" s="5">
        <v>0.0</v>
      </c>
      <c r="K320" s="5">
        <v>0.0</v>
      </c>
      <c r="L320" s="5">
        <f>ROUND( VLOOKUP(Z320, NPC_Raw_Data!A:O, 13),0)</f>
        <v>135</v>
      </c>
      <c r="M320" s="5">
        <f>ROUND( VLOOKUP(Z320, NPC_Raw_Data!A:O, 14),0)</f>
        <v>135</v>
      </c>
      <c r="N320" s="5">
        <f>ROUND( VLOOKUP(Z320, NPC_Raw_Data!A:O, 15),0)</f>
        <v>999</v>
      </c>
      <c r="O320" s="5">
        <f>ROUND( VLOOKUP(Z320, NPC_Raw_Data!A:Q, 16) * VLOOKUP(AA320, NPC_Scaling_Values!A:N, 14)* VLOOKUP(AB320, NPC_Scaling_Values!A:N, 14) * 1.07 ,0)</f>
        <v>217</v>
      </c>
      <c r="P320" s="2">
        <f>ROUND( VLOOKUP(Z320, NPC_Raw_Data!A:Q, 17) * VLOOKUP(AA320, NPC_Scaling_Values!A:N, 14) * VLOOKUP(AB320, NPC_Scaling_Values!A:N, 14)* 1.07 ,0)</f>
        <v>87</v>
      </c>
      <c r="Q320">
        <f> VLOOKUP(AA320, NPC_Scaling_Values!A:N, 9) * VLOOKUP(AB320, NPC_Scaling_Values!A:N, 9) * 1.07</f>
        <v>3.29346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349108.0</v>
      </c>
      <c r="AA320" s="1">
        <v>7009.0</v>
      </c>
      <c r="AB320" s="1">
        <v>7409.0</v>
      </c>
      <c r="AC320" s="8">
        <v>0.0</v>
      </c>
    </row>
    <row r="321">
      <c r="A321" s="1" t="s">
        <v>111</v>
      </c>
      <c r="B321" s="1" t="s">
        <v>97</v>
      </c>
      <c r="C321" s="5">
        <f>ROUND( VLOOKUP(Z321, NPC_Raw_Data!A:D, 4)*VLOOKUP(AA321, NPC_Scaling_Values!A:C, 3)*VLOOKUP(AB321, NPC_Scaling_Values!A:C, 3) * 1.07 ,0)</f>
        <v>291</v>
      </c>
      <c r="D321" s="5">
        <f>ROUND( VLOOKUP(Z321, NPC_Raw_Data!A:E, 5) * VLOOKUP(AA321, NPC_Scaling_Values!A:D, 4) * VLOOKUP(AB321,NPC_Scaling_Values!A:D, 4) * 1.07 ,0)</f>
        <v>321</v>
      </c>
      <c r="E321" s="5">
        <f>ROUND( VLOOKUP(Z321, NPC_Raw_Data!A:L, 6) * VLOOKUP(AA321, NPC_Scaling_Values!A:N, 5)* VLOOKUP(AB321, NPC_Scaling_Values!A:N, 5) * 1.07 ,0)</f>
        <v>423</v>
      </c>
      <c r="F321" s="5">
        <f>ROUND( VLOOKUP(Z321, NPC_Raw_Data!A:L, 7) * VLOOKUP(AA321, NPC_Scaling_Values!A:N, 6) * VLOOKUP(AB321,NPC_Scaling_Values!A:N, 6) * 1.07 ,0)</f>
        <v>318</v>
      </c>
      <c r="G321" s="5">
        <f>ROUND( VLOOKUP(Z321, NPC_Raw_Data!A:L, 8) * VLOOKUP(AA321, NPC_Scaling_Values!A:N, 7) * VLOOKUP(AB321, NPC_Scaling_Values!A:N, 7) * 1.07 ,0)</f>
        <v>295</v>
      </c>
      <c r="H321" s="5">
        <f>ROUND( VLOOKUP(Z321, NPC_Raw_Data!A:L, 9) * VLOOKUP(AA321, NPC_Scaling_Values!A:N, 8)* VLOOKUP(AB321, NPC_Scaling_Values!A:N, 8) * 1.07 ,0)</f>
        <v>423</v>
      </c>
      <c r="I321" s="5">
        <v>0.0</v>
      </c>
      <c r="J321" s="5">
        <v>0.0</v>
      </c>
      <c r="K321" s="5">
        <v>0.0</v>
      </c>
      <c r="L321" s="5">
        <f>ROUND( VLOOKUP(Z321, NPC_Raw_Data!A:O, 13),0)</f>
        <v>135</v>
      </c>
      <c r="M321" s="5">
        <f>ROUND( VLOOKUP(Z321, NPC_Raw_Data!A:O, 14),0)</f>
        <v>135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 * 1.07 ,0)</f>
        <v>219</v>
      </c>
      <c r="P321" s="2">
        <f>ROUND( VLOOKUP(Z321, NPC_Raw_Data!A:Q, 17) * VLOOKUP(AA321, NPC_Scaling_Values!A:N, 14) * VLOOKUP(AB321, NPC_Scaling_Values!A:N, 14)* 1.07 ,0)</f>
        <v>88</v>
      </c>
      <c r="Q321">
        <f> VLOOKUP(AA321, NPC_Scaling_Values!A:N, 9) * VLOOKUP(AB321, NPC_Scaling_Values!A:N, 9) * 1.07</f>
        <v>3.3384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349109.0</v>
      </c>
      <c r="AA321" s="1">
        <v>7010.0</v>
      </c>
      <c r="AB321" s="1">
        <v>7410.0</v>
      </c>
      <c r="AC321" s="8">
        <v>0.0</v>
      </c>
    </row>
    <row r="322">
      <c r="A322" s="1" t="s">
        <v>111</v>
      </c>
      <c r="B322" s="1" t="s">
        <v>97</v>
      </c>
      <c r="C322" s="5">
        <f>ROUND( VLOOKUP(Z322, NPC_Raw_Data!A:D, 4)*VLOOKUP(AA322, NPC_Scaling_Values!A:C, 3)*VLOOKUP(AB322, NPC_Scaling_Values!A:C, 3) * 1.07 ,0)</f>
        <v>294</v>
      </c>
      <c r="D322" s="5">
        <f>ROUND( VLOOKUP(Z322, NPC_Raw_Data!A:E, 5) * VLOOKUP(AA322, NPC_Scaling_Values!A:D, 4) * VLOOKUP(AB322,NPC_Scaling_Values!A:D, 4) * 1.07 ,0)</f>
        <v>321</v>
      </c>
      <c r="E322" s="5">
        <f>ROUND( VLOOKUP(Z322, NPC_Raw_Data!A:L, 6) * VLOOKUP(AA322, NPC_Scaling_Values!A:N, 5)* VLOOKUP(AB322, NPC_Scaling_Values!A:N, 5) * 1.07 ,0)</f>
        <v>435</v>
      </c>
      <c r="F322" s="5">
        <f>ROUND( VLOOKUP(Z322, NPC_Raw_Data!A:L, 7) * VLOOKUP(AA322, NPC_Scaling_Values!A:N, 6) * VLOOKUP(AB322,NPC_Scaling_Values!A:N, 6) * 1.07 ,0)</f>
        <v>327</v>
      </c>
      <c r="G322" s="5">
        <f>ROUND( VLOOKUP(Z322, NPC_Raw_Data!A:L, 8) * VLOOKUP(AA322, NPC_Scaling_Values!A:N, 7) * VLOOKUP(AB322, NPC_Scaling_Values!A:N, 7) * 1.07 ,0)</f>
        <v>304</v>
      </c>
      <c r="H322" s="5">
        <f>ROUND( VLOOKUP(Z322, NPC_Raw_Data!A:L, 9) * VLOOKUP(AA322, NPC_Scaling_Values!A:N, 8)* VLOOKUP(AB322, NPC_Scaling_Values!A:N, 8) * 1.07 ,0)</f>
        <v>435</v>
      </c>
      <c r="I322" s="5">
        <v>0.0</v>
      </c>
      <c r="J322" s="5">
        <v>0.0</v>
      </c>
      <c r="K322" s="5">
        <v>0.0</v>
      </c>
      <c r="L322" s="5">
        <f>ROUND( VLOOKUP(Z322, NPC_Raw_Data!A:O, 13),0)</f>
        <v>135</v>
      </c>
      <c r="M322" s="5">
        <f>ROUND( VLOOKUP(Z322, NPC_Raw_Data!A:O, 14),0)</f>
        <v>135</v>
      </c>
      <c r="N322" s="5">
        <f>ROUND( VLOOKUP(Z322, NPC_Raw_Data!A:O, 15),0)</f>
        <v>999</v>
      </c>
      <c r="O322" s="5">
        <f>ROUND( VLOOKUP(Z322, NPC_Raw_Data!A:Q, 16) * VLOOKUP(AA322, NPC_Scaling_Values!A:N, 14)* VLOOKUP(AB322, NPC_Scaling_Values!A:N, 14) * 1.07 ,0)</f>
        <v>226</v>
      </c>
      <c r="P322" s="2">
        <f>ROUND( VLOOKUP(Z322, NPC_Raw_Data!A:Q, 17) * VLOOKUP(AA322, NPC_Scaling_Values!A:N, 14) * VLOOKUP(AB322, NPC_Scaling_Values!A:N, 14)* 1.07 ,0)</f>
        <v>91</v>
      </c>
      <c r="Q322">
        <f> VLOOKUP(AA322, NPC_Scaling_Values!A:N, 9) * VLOOKUP(AB322, NPC_Scaling_Values!A:N, 9) * 1.07</f>
        <v>3.39297</v>
      </c>
      <c r="R322" s="1">
        <v>1.0</v>
      </c>
      <c r="S322" s="1">
        <v>-1.0</v>
      </c>
      <c r="T322" s="7" t="b">
        <v>0</v>
      </c>
      <c r="U322" s="7" t="b">
        <v>0</v>
      </c>
      <c r="V322" s="7" t="b">
        <v>0</v>
      </c>
      <c r="Z322" s="1">
        <v>349110.0</v>
      </c>
      <c r="AA322" s="1">
        <v>7011.0</v>
      </c>
      <c r="AB322" s="1">
        <v>7411.0</v>
      </c>
      <c r="AC322" s="8">
        <v>0.0</v>
      </c>
    </row>
    <row r="323">
      <c r="A323" s="1" t="s">
        <v>111</v>
      </c>
      <c r="B323" s="1" t="s">
        <v>97</v>
      </c>
      <c r="C323" s="5">
        <f>ROUND( VLOOKUP(Z323, NPC_Raw_Data!A:D, 4)*VLOOKUP(AA323, NPC_Scaling_Values!A:C, 3)*VLOOKUP(AB323, NPC_Scaling_Values!A:C, 3) * 1.07 ,0)</f>
        <v>299</v>
      </c>
      <c r="D323" s="5">
        <f>ROUND( VLOOKUP(Z323, NPC_Raw_Data!A:E, 5) * VLOOKUP(AA323, NPC_Scaling_Values!A:D, 4) * VLOOKUP(AB323,NPC_Scaling_Values!A:D, 4) * 1.07 ,0)</f>
        <v>214</v>
      </c>
      <c r="E323" s="5">
        <f>ROUND( VLOOKUP(Z323, NPC_Raw_Data!A:L, 6) * VLOOKUP(AA323, NPC_Scaling_Values!A:N, 5)* VLOOKUP(AB323, NPC_Scaling_Values!A:N, 5) * 1.07 ,0)</f>
        <v>444</v>
      </c>
      <c r="F323" s="5">
        <f>ROUND( VLOOKUP(Z323, NPC_Raw_Data!A:L, 7) * VLOOKUP(AA323, NPC_Scaling_Values!A:N, 6) * VLOOKUP(AB323,NPC_Scaling_Values!A:N, 6) * 1.07 ,0)</f>
        <v>334</v>
      </c>
      <c r="G323" s="5">
        <f>ROUND( VLOOKUP(Z323, NPC_Raw_Data!A:L, 8) * VLOOKUP(AA323, NPC_Scaling_Values!A:N, 7) * VLOOKUP(AB323, NPC_Scaling_Values!A:N, 7) * 1.07 ,0)</f>
        <v>310</v>
      </c>
      <c r="H323" s="5">
        <f>ROUND( VLOOKUP(Z323, NPC_Raw_Data!A:L, 9) * VLOOKUP(AA323, NPC_Scaling_Values!A:N, 8)* VLOOKUP(AB323, NPC_Scaling_Values!A:N, 8) * 1.07 ,0)</f>
        <v>444</v>
      </c>
      <c r="I323" s="5">
        <v>0.0</v>
      </c>
      <c r="J323" s="5">
        <v>0.0</v>
      </c>
      <c r="K323" s="5">
        <v>0.0</v>
      </c>
      <c r="L323" s="5">
        <f>ROUND( VLOOKUP(Z323, NPC_Raw_Data!A:O, 13),0)</f>
        <v>135</v>
      </c>
      <c r="M323" s="5">
        <f>ROUND( VLOOKUP(Z323, NPC_Raw_Data!A:O, 14),0)</f>
        <v>135</v>
      </c>
      <c r="N323" s="5">
        <f>ROUND( VLOOKUP(Z323, NPC_Raw_Data!A:O, 15),0)</f>
        <v>999</v>
      </c>
      <c r="O323" s="5">
        <f>ROUND( VLOOKUP(Z323, NPC_Raw_Data!A:Q, 16) * VLOOKUP(AA323, NPC_Scaling_Values!A:N, 14)* VLOOKUP(AB323, NPC_Scaling_Values!A:N, 14) * 1.07 ,0)</f>
        <v>233</v>
      </c>
      <c r="P323" s="2">
        <f>ROUND( VLOOKUP(Z323, NPC_Raw_Data!A:Q, 17) * VLOOKUP(AA323, NPC_Scaling_Values!A:N, 14) * VLOOKUP(AB323, NPC_Scaling_Values!A:N, 14)* 1.07 ,0)</f>
        <v>93</v>
      </c>
      <c r="Q323">
        <f> VLOOKUP(AA323, NPC_Scaling_Values!A:N, 9) * VLOOKUP(AB323, NPC_Scaling_Values!A:N, 9) * 1.07</f>
        <v>3.43684</v>
      </c>
      <c r="R323" s="1">
        <v>1.0</v>
      </c>
      <c r="S323" s="1">
        <v>-1.0</v>
      </c>
      <c r="T323" s="7" t="b">
        <v>0</v>
      </c>
      <c r="U323" s="7" t="b">
        <v>0</v>
      </c>
      <c r="V323" s="7" t="b">
        <v>0</v>
      </c>
      <c r="Z323" s="1">
        <v>349111.0</v>
      </c>
      <c r="AA323" s="1">
        <v>7012.0</v>
      </c>
      <c r="AB323" s="1">
        <v>7412.0</v>
      </c>
      <c r="AC323" s="8">
        <v>0.0</v>
      </c>
    </row>
    <row r="324">
      <c r="A324" s="1" t="s">
        <v>111</v>
      </c>
      <c r="B324" s="1" t="s">
        <v>97</v>
      </c>
      <c r="C324" s="5">
        <f>ROUND( VLOOKUP(Z324, NPC_Raw_Data!A:D, 4)*VLOOKUP(AA324, NPC_Scaling_Values!A:C, 3)*VLOOKUP(AB324, NPC_Scaling_Values!A:C, 3) * 1.07 ,0)</f>
        <v>304</v>
      </c>
      <c r="D324" s="5">
        <f>ROUND( VLOOKUP(Z324, NPC_Raw_Data!A:E, 5) * VLOOKUP(AA324, NPC_Scaling_Values!A:D, 4) * VLOOKUP(AB324,NPC_Scaling_Values!A:D, 4) * 1.07 ,0)</f>
        <v>214</v>
      </c>
      <c r="E324" s="5">
        <f>ROUND( VLOOKUP(Z324, NPC_Raw_Data!A:L, 6) * VLOOKUP(AA324, NPC_Scaling_Values!A:N, 5)* VLOOKUP(AB324, NPC_Scaling_Values!A:N, 5) * 1.07 ,0)</f>
        <v>451</v>
      </c>
      <c r="F324" s="5">
        <f>ROUND( VLOOKUP(Z324, NPC_Raw_Data!A:L, 7) * VLOOKUP(AA324, NPC_Scaling_Values!A:N, 6) * VLOOKUP(AB324,NPC_Scaling_Values!A:N, 6) * 1.07 ,0)</f>
        <v>340</v>
      </c>
      <c r="G324" s="5">
        <f>ROUND( VLOOKUP(Z324, NPC_Raw_Data!A:L, 8) * VLOOKUP(AA324, NPC_Scaling_Values!A:N, 7) * VLOOKUP(AB324, NPC_Scaling_Values!A:N, 7) * 1.07 ,0)</f>
        <v>315</v>
      </c>
      <c r="H324" s="5">
        <f>ROUND( VLOOKUP(Z324, NPC_Raw_Data!A:L, 9) * VLOOKUP(AA324, NPC_Scaling_Values!A:N, 8)* VLOOKUP(AB324, NPC_Scaling_Values!A:N, 8) * 1.07 ,0)</f>
        <v>451</v>
      </c>
      <c r="I324" s="5">
        <v>0.0</v>
      </c>
      <c r="J324" s="5">
        <v>0.0</v>
      </c>
      <c r="K324" s="5">
        <v>0.0</v>
      </c>
      <c r="L324" s="5">
        <f>ROUND( VLOOKUP(Z324, NPC_Raw_Data!A:O, 13),0)</f>
        <v>135</v>
      </c>
      <c r="M324" s="5">
        <f>ROUND( VLOOKUP(Z324, NPC_Raw_Data!A:O, 14),0)</f>
        <v>135</v>
      </c>
      <c r="N324" s="5">
        <f>ROUND( VLOOKUP(Z324, NPC_Raw_Data!A:O, 15),0)</f>
        <v>999</v>
      </c>
      <c r="O324" s="5">
        <f>ROUND( VLOOKUP(Z324, NPC_Raw_Data!A:Q, 16) * VLOOKUP(AA324, NPC_Scaling_Values!A:N, 14)* VLOOKUP(AB324, NPC_Scaling_Values!A:N, 14) * 1.07 ,0)</f>
        <v>240</v>
      </c>
      <c r="P324" s="2">
        <f>ROUND( VLOOKUP(Z324, NPC_Raw_Data!A:Q, 17) * VLOOKUP(AA324, NPC_Scaling_Values!A:N, 14) * VLOOKUP(AB324, NPC_Scaling_Values!A:N, 14)* 1.07 ,0)</f>
        <v>96</v>
      </c>
      <c r="Q324">
        <f> VLOOKUP(AA324, NPC_Scaling_Values!A:N, 9) * VLOOKUP(AB324, NPC_Scaling_Values!A:N, 9) * 1.07</f>
        <v>3.49462</v>
      </c>
      <c r="R324" s="1">
        <v>1.0</v>
      </c>
      <c r="S324" s="1">
        <v>-1.0</v>
      </c>
      <c r="T324" s="7" t="b">
        <v>0</v>
      </c>
      <c r="U324" s="7" t="b">
        <v>0</v>
      </c>
      <c r="V324" s="7" t="b">
        <v>0</v>
      </c>
      <c r="Z324" s="1">
        <v>349112.0</v>
      </c>
      <c r="AA324" s="1">
        <v>7013.0</v>
      </c>
      <c r="AB324" s="1">
        <v>7413.0</v>
      </c>
      <c r="AC324" s="8">
        <v>0.0</v>
      </c>
    </row>
    <row r="325">
      <c r="A325" s="1" t="s">
        <v>111</v>
      </c>
      <c r="B325" s="1" t="s">
        <v>97</v>
      </c>
      <c r="C325" s="5">
        <f>ROUND( VLOOKUP(Z325, NPC_Raw_Data!A:D, 4)*VLOOKUP(AA325, NPC_Scaling_Values!A:C, 3)*VLOOKUP(AB325, NPC_Scaling_Values!A:C, 3) * 1.07 ,0)</f>
        <v>311</v>
      </c>
      <c r="D325" s="5">
        <f>ROUND( VLOOKUP(Z325, NPC_Raw_Data!A:E, 5) * VLOOKUP(AA325, NPC_Scaling_Values!A:D, 4) * VLOOKUP(AB325,NPC_Scaling_Values!A:D, 4) * 1.07 ,0)</f>
        <v>214</v>
      </c>
      <c r="E325" s="5">
        <f>ROUND( VLOOKUP(Z325, NPC_Raw_Data!A:L, 6) * VLOOKUP(AA325, NPC_Scaling_Values!A:N, 5)* VLOOKUP(AB325, NPC_Scaling_Values!A:N, 5) * 1.07 ,0)</f>
        <v>464</v>
      </c>
      <c r="F325" s="5">
        <f>ROUND( VLOOKUP(Z325, NPC_Raw_Data!A:L, 7) * VLOOKUP(AA325, NPC_Scaling_Values!A:N, 6) * VLOOKUP(AB325,NPC_Scaling_Values!A:N, 6) * 1.07 ,0)</f>
        <v>350</v>
      </c>
      <c r="G325" s="5">
        <f>ROUND( VLOOKUP(Z325, NPC_Raw_Data!A:L, 8) * VLOOKUP(AA325, NPC_Scaling_Values!A:N, 7) * VLOOKUP(AB325, NPC_Scaling_Values!A:N, 7) * 1.07 ,0)</f>
        <v>324</v>
      </c>
      <c r="H325" s="5">
        <f>ROUND( VLOOKUP(Z325, NPC_Raw_Data!A:L, 9) * VLOOKUP(AA325, NPC_Scaling_Values!A:N, 8)* VLOOKUP(AB325, NPC_Scaling_Values!A:N, 8) * 1.07 ,0)</f>
        <v>464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135</v>
      </c>
      <c r="M325" s="5">
        <f>ROUND( VLOOKUP(Z325, NPC_Raw_Data!A:O, 14),0)</f>
        <v>135</v>
      </c>
      <c r="N325" s="5">
        <f>ROUND( VLOOKUP(Z325, NPC_Raw_Data!A:O, 15),0)</f>
        <v>999</v>
      </c>
      <c r="O325" s="5">
        <f>ROUND( VLOOKUP(Z325, NPC_Raw_Data!A:Q, 16) * VLOOKUP(AA325, NPC_Scaling_Values!A:N, 14)* VLOOKUP(AB325, NPC_Scaling_Values!A:N, 14) * 1.07 ,0)</f>
        <v>248</v>
      </c>
      <c r="P325" s="2">
        <f>ROUND( VLOOKUP(Z325, NPC_Raw_Data!A:Q, 17) * VLOOKUP(AA325, NPC_Scaling_Values!A:N, 14) * VLOOKUP(AB325, NPC_Scaling_Values!A:N, 14)* 1.07 ,0)</f>
        <v>99</v>
      </c>
      <c r="Q325">
        <f> VLOOKUP(AA325, NPC_Scaling_Values!A:N, 9) * VLOOKUP(AB325, NPC_Scaling_Values!A:N, 9) * 1.07</f>
        <v>3.56952</v>
      </c>
      <c r="R325" s="1">
        <v>1.0</v>
      </c>
      <c r="S325" s="1">
        <v>-1.0</v>
      </c>
      <c r="T325" s="7" t="b">
        <v>0</v>
      </c>
      <c r="U325" s="7" t="b">
        <v>0</v>
      </c>
      <c r="V325" s="7" t="b">
        <v>0</v>
      </c>
      <c r="Z325" s="1">
        <v>349113.0</v>
      </c>
      <c r="AA325" s="1">
        <v>7014.0</v>
      </c>
      <c r="AB325" s="1">
        <v>7414.0</v>
      </c>
      <c r="AC325" s="8">
        <v>0.0</v>
      </c>
    </row>
    <row r="326">
      <c r="A326" s="1" t="s">
        <v>111</v>
      </c>
      <c r="B326" s="1" t="s">
        <v>97</v>
      </c>
      <c r="C326" s="5">
        <f>ROUND( VLOOKUP(Z326, NPC_Raw_Data!A:D, 4)*VLOOKUP(AA326, NPC_Scaling_Values!A:C, 3)*VLOOKUP(AB326, NPC_Scaling_Values!A:C, 3) * 1.07 ,0)</f>
        <v>329</v>
      </c>
      <c r="D326" s="5">
        <f>ROUND( VLOOKUP(Z326, NPC_Raw_Data!A:E, 5) * VLOOKUP(AA326, NPC_Scaling_Values!A:D, 4) * VLOOKUP(AB326,NPC_Scaling_Values!A:D, 4) * 1.07 ,0)</f>
        <v>214</v>
      </c>
      <c r="E326" s="5">
        <f>ROUND( VLOOKUP(Z326, NPC_Raw_Data!A:L, 6) * VLOOKUP(AA326, NPC_Scaling_Values!A:N, 5)* VLOOKUP(AB326, NPC_Scaling_Values!A:N, 5) * 1.07 ,0)</f>
        <v>455</v>
      </c>
      <c r="F326" s="5">
        <f>ROUND( VLOOKUP(Z326, NPC_Raw_Data!A:L, 7) * VLOOKUP(AA326, NPC_Scaling_Values!A:N, 6) * VLOOKUP(AB326,NPC_Scaling_Values!A:N, 6) * 1.07 ,0)</f>
        <v>343</v>
      </c>
      <c r="G326" s="5">
        <f>ROUND( VLOOKUP(Z326, NPC_Raw_Data!A:L, 8) * VLOOKUP(AA326, NPC_Scaling_Values!A:N, 7) * VLOOKUP(AB326, NPC_Scaling_Values!A:N, 7) * 1.07 ,0)</f>
        <v>318</v>
      </c>
      <c r="H326" s="5">
        <f>ROUND( VLOOKUP(Z326, NPC_Raw_Data!A:L, 9) * VLOOKUP(AA326, NPC_Scaling_Values!A:N, 8)* VLOOKUP(AB326, NPC_Scaling_Values!A:N, 8) * 1.07 ,0)</f>
        <v>455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14)* VLOOKUP(AB326, NPC_Scaling_Values!A:N, 14) * 1.07 ,0)</f>
        <v>258</v>
      </c>
      <c r="P326" s="2">
        <f>ROUND( VLOOKUP(Z326, NPC_Raw_Data!A:Q, 17) * VLOOKUP(AA326, NPC_Scaling_Values!A:N, 14) * VLOOKUP(AB326, NPC_Scaling_Values!A:N, 14)* 1.07 ,0)</f>
        <v>103</v>
      </c>
      <c r="Q326">
        <f> VLOOKUP(AA326, NPC_Scaling_Values!A:N, 9) * VLOOKUP(AB326, NPC_Scaling_Values!A:N, 9) * 1.07</f>
        <v>3.66475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349114.0</v>
      </c>
      <c r="AA326" s="1">
        <v>7015.0</v>
      </c>
      <c r="AB326" s="1">
        <v>7415.0</v>
      </c>
      <c r="AC326" s="8">
        <v>0.0</v>
      </c>
    </row>
    <row r="327">
      <c r="A327" s="1" t="s">
        <v>112</v>
      </c>
      <c r="B327" s="2" t="s">
        <v>97</v>
      </c>
      <c r="C327" s="5">
        <f>ROUND( VLOOKUP(Z327, NPC_Raw_Data!A:D, 4)*VLOOKUP(AA327, NPC_Scaling_Values!A:C, 3)*VLOOKUP(AB327, NPC_Scaling_Values!A:C, 3) * 1.07 ,0)</f>
        <v>214</v>
      </c>
      <c r="D327" s="5">
        <f>ROUND( VLOOKUP(Z327, NPC_Raw_Data!A:E, 5) * VLOOKUP(AA327, NPC_Scaling_Values!A:D, 4) * VLOOKUP(AB327,NPC_Scaling_Values!A:D, 4) * 1.07 ,0)</f>
        <v>535</v>
      </c>
      <c r="E327" s="5">
        <f>ROUND( VLOOKUP(Z327, NPC_Raw_Data!A:L, 6) * VLOOKUP(AA327, NPC_Scaling_Values!A:N, 5)* VLOOKUP(AB327, NPC_Scaling_Values!A:N, 5) * 1.07 ,0)</f>
        <v>266</v>
      </c>
      <c r="F327" s="5">
        <f>ROUND( VLOOKUP(Z327, NPC_Raw_Data!A:L, 7) * VLOOKUP(AA327, NPC_Scaling_Values!A:N, 6) * VLOOKUP(AB327,NPC_Scaling_Values!A:N, 6) * 1.07 ,0)</f>
        <v>200</v>
      </c>
      <c r="G327" s="5">
        <f>ROUND( VLOOKUP(Z327, NPC_Raw_Data!A:L, 8) * VLOOKUP(AA327, NPC_Scaling_Values!A:N, 7) * VLOOKUP(AB327, NPC_Scaling_Values!A:N, 7) * 1.07 ,0)</f>
        <v>186</v>
      </c>
      <c r="H327" s="5">
        <f>ROUND( VLOOKUP(Z327, NPC_Raw_Data!A:L, 9) * VLOOKUP(AA327, NPC_Scaling_Values!A:N, 8)* VLOOKUP(AB327, NPC_Scaling_Values!A:N, 8) * 1.07 ,0)</f>
        <v>266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14)* VLOOKUP(AB327, NPC_Scaling_Values!A:N, 14) * 1.07 ,0)</f>
        <v>219</v>
      </c>
      <c r="P327" s="2">
        <f>ROUND( VLOOKUP(Z327, NPC_Raw_Data!A:Q, 17) * VLOOKUP(AA327, NPC_Scaling_Values!A:N, 14) * VLOOKUP(AB327, NPC_Scaling_Values!A:N, 14)* 1.07 ,0)</f>
        <v>88</v>
      </c>
      <c r="Q327">
        <f> VLOOKUP(AA327, NPC_Scaling_Values!A:N, 9) * VLOOKUP(AB327, NPC_Scaling_Values!A:N, 9) * 1.07</f>
        <v>2.568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349200.0</v>
      </c>
      <c r="AA327" s="1">
        <v>7001.0</v>
      </c>
      <c r="AB327" s="1">
        <v>7401.0</v>
      </c>
      <c r="AC327" s="10">
        <v>7100.0</v>
      </c>
    </row>
    <row r="328">
      <c r="A328" s="1" t="s">
        <v>112</v>
      </c>
      <c r="B328" s="2" t="s">
        <v>97</v>
      </c>
      <c r="C328" s="5">
        <f>ROUND( VLOOKUP(Z328, NPC_Raw_Data!A:D, 4)*VLOOKUP(AA328, NPC_Scaling_Values!A:C, 3)*VLOOKUP(AB328, NPC_Scaling_Values!A:C, 3) * 1.07 ,0)</f>
        <v>206</v>
      </c>
      <c r="D328" s="5">
        <f>ROUND( VLOOKUP(Z328, NPC_Raw_Data!A:E, 5) * VLOOKUP(AA328, NPC_Scaling_Values!A:D, 4) * VLOOKUP(AB328,NPC_Scaling_Values!A:D, 4) * 1.07 ,0)</f>
        <v>535</v>
      </c>
      <c r="E328" s="5">
        <f>ROUND( VLOOKUP(Z328, NPC_Raw_Data!A:L, 6) * VLOOKUP(AA328, NPC_Scaling_Values!A:N, 5)* VLOOKUP(AB328, NPC_Scaling_Values!A:N, 5) * 1.07 ,0)</f>
        <v>256</v>
      </c>
      <c r="F328" s="5">
        <f>ROUND( VLOOKUP(Z328, NPC_Raw_Data!A:L, 7) * VLOOKUP(AA328, NPC_Scaling_Values!A:N, 6) * VLOOKUP(AB328,NPC_Scaling_Values!A:N, 6) * 1.07 ,0)</f>
        <v>193</v>
      </c>
      <c r="G328" s="5">
        <f>ROUND( VLOOKUP(Z328, NPC_Raw_Data!A:L, 8) * VLOOKUP(AA328, NPC_Scaling_Values!A:N, 7) * VLOOKUP(AB328, NPC_Scaling_Values!A:N, 7) * 1.07 ,0)</f>
        <v>179</v>
      </c>
      <c r="H328" s="5">
        <f>ROUND( VLOOKUP(Z328, NPC_Raw_Data!A:L, 9) * VLOOKUP(AA328, NPC_Scaling_Values!A:N, 8)* VLOOKUP(AB328, NPC_Scaling_Values!A:N, 8) * 1.07 ,0)</f>
        <v>256</v>
      </c>
      <c r="I328" s="5">
        <v>0.0</v>
      </c>
      <c r="J328" s="5">
        <v>0.0</v>
      </c>
      <c r="K328" s="5">
        <v>0.0</v>
      </c>
      <c r="L328" s="5">
        <f>ROUND( VLOOKUP(Z328, NPC_Raw_Data!A:O, 13),0)</f>
        <v>135</v>
      </c>
      <c r="M328" s="5">
        <f>ROUND( VLOOKUP(Z328, NPC_Raw_Data!A:O, 14),0)</f>
        <v>135</v>
      </c>
      <c r="N328" s="5">
        <f>ROUND( VLOOKUP(Z328, NPC_Raw_Data!A:O, 15),0)</f>
        <v>999</v>
      </c>
      <c r="O328" s="5">
        <f>ROUND( VLOOKUP(Z328, NPC_Raw_Data!A:Q, 16) * VLOOKUP(AA328, NPC_Scaling_Values!A:N, 14)* VLOOKUP(AB328, NPC_Scaling_Values!A:N, 14) * 1.07 ,0)</f>
        <v>217</v>
      </c>
      <c r="P328" s="2">
        <f>ROUND( VLOOKUP(Z328, NPC_Raw_Data!A:Q, 17) * VLOOKUP(AA328, NPC_Scaling_Values!A:N, 14) * VLOOKUP(AB328, NPC_Scaling_Values!A:N, 14)* 1.07 ,0)</f>
        <v>87</v>
      </c>
      <c r="Q328">
        <f> VLOOKUP(AA328, NPC_Scaling_Values!A:N, 9) * VLOOKUP(AB328, NPC_Scaling_Values!A:N, 9) * 1.07</f>
        <v>2.7806625</v>
      </c>
      <c r="R328" s="1">
        <v>1.0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349201.0</v>
      </c>
      <c r="AA328" s="1">
        <v>7002.0</v>
      </c>
      <c r="AB328" s="1">
        <v>7402.0</v>
      </c>
      <c r="AC328" s="10">
        <v>7100.0</v>
      </c>
    </row>
    <row r="329">
      <c r="A329" s="1" t="s">
        <v>112</v>
      </c>
      <c r="B329" s="2" t="s">
        <v>97</v>
      </c>
      <c r="C329" s="5">
        <f>ROUND( VLOOKUP(Z329, NPC_Raw_Data!A:D, 4)*VLOOKUP(AA329, NPC_Scaling_Values!A:C, 3)*VLOOKUP(AB329, NPC_Scaling_Values!A:C, 3) * 1.07 ,0)</f>
        <v>238</v>
      </c>
      <c r="D329" s="5">
        <f>ROUND( VLOOKUP(Z329, NPC_Raw_Data!A:E, 5) * VLOOKUP(AA329, NPC_Scaling_Values!A:D, 4) * VLOOKUP(AB329,NPC_Scaling_Values!A:D, 4) * 1.07 ,0)</f>
        <v>535</v>
      </c>
      <c r="E329" s="5">
        <f>ROUND( VLOOKUP(Z329, NPC_Raw_Data!A:L, 6) * VLOOKUP(AA329, NPC_Scaling_Values!A:N, 5)* VLOOKUP(AB329, NPC_Scaling_Values!A:N, 5) * 1.07 ,0)</f>
        <v>313</v>
      </c>
      <c r="F329" s="5">
        <f>ROUND( VLOOKUP(Z329, NPC_Raw_Data!A:L, 7) * VLOOKUP(AA329, NPC_Scaling_Values!A:N, 6) * VLOOKUP(AB329,NPC_Scaling_Values!A:N, 6) * 1.07 ,0)</f>
        <v>236</v>
      </c>
      <c r="G329" s="5">
        <f>ROUND( VLOOKUP(Z329, NPC_Raw_Data!A:L, 8) * VLOOKUP(AA329, NPC_Scaling_Values!A:N, 7) * VLOOKUP(AB329, NPC_Scaling_Values!A:N, 7) * 1.07 ,0)</f>
        <v>219</v>
      </c>
      <c r="H329" s="5">
        <f>ROUND( VLOOKUP(Z329, NPC_Raw_Data!A:L, 9) * VLOOKUP(AA329, NPC_Scaling_Values!A:N, 8)* VLOOKUP(AB329, NPC_Scaling_Values!A:N, 8) * 1.07 ,0)</f>
        <v>313</v>
      </c>
      <c r="I329" s="5">
        <v>0.0</v>
      </c>
      <c r="J329" s="5">
        <v>0.0</v>
      </c>
      <c r="K329" s="5">
        <v>0.0</v>
      </c>
      <c r="L329" s="5">
        <f>ROUND( VLOOKUP(Z329, NPC_Raw_Data!A:O, 13),0)</f>
        <v>135</v>
      </c>
      <c r="M329" s="5">
        <f>ROUND( VLOOKUP(Z329, NPC_Raw_Data!A:O, 14),0)</f>
        <v>135</v>
      </c>
      <c r="N329" s="5">
        <f>ROUND( VLOOKUP(Z329, NPC_Raw_Data!A:O, 15),0)</f>
        <v>999</v>
      </c>
      <c r="O329" s="5">
        <f>ROUND( VLOOKUP(Z329, NPC_Raw_Data!A:Q, 16) * VLOOKUP(AA329, NPC_Scaling_Values!A:N, 14)* VLOOKUP(AB329, NPC_Scaling_Values!A:N, 14) * 1.07 ,0)</f>
        <v>215</v>
      </c>
      <c r="P329" s="2">
        <f>ROUND( VLOOKUP(Z329, NPC_Raw_Data!A:Q, 17) * VLOOKUP(AA329, NPC_Scaling_Values!A:N, 14) * VLOOKUP(AB329, NPC_Scaling_Values!A:N, 14)* 1.07 ,0)</f>
        <v>86</v>
      </c>
      <c r="Q329">
        <f> VLOOKUP(AA329, NPC_Scaling_Values!A:N, 9) * VLOOKUP(AB329, NPC_Scaling_Values!A:N, 9) * 1.07</f>
        <v>2.982625</v>
      </c>
      <c r="R329" s="1">
        <v>1.0</v>
      </c>
      <c r="S329" s="1">
        <v>-1.0</v>
      </c>
      <c r="T329" s="7" t="b">
        <v>0</v>
      </c>
      <c r="U329" s="7" t="b">
        <v>0</v>
      </c>
      <c r="V329" s="7" t="b">
        <v>0</v>
      </c>
      <c r="Z329" s="1">
        <v>349202.0</v>
      </c>
      <c r="AA329" s="1">
        <v>7003.0</v>
      </c>
      <c r="AB329" s="1">
        <v>7403.0</v>
      </c>
      <c r="AC329" s="10">
        <v>7100.0</v>
      </c>
    </row>
    <row r="330">
      <c r="A330" s="1" t="s">
        <v>112</v>
      </c>
      <c r="B330" s="2" t="s">
        <v>97</v>
      </c>
      <c r="C330" s="5">
        <f>ROUND( VLOOKUP(Z330, NPC_Raw_Data!A:D, 4)*VLOOKUP(AA330, NPC_Scaling_Values!A:C, 3)*VLOOKUP(AB330, NPC_Scaling_Values!A:C, 3) * 1.07 ,0)</f>
        <v>270</v>
      </c>
      <c r="D330" s="5">
        <f>ROUND( VLOOKUP(Z330, NPC_Raw_Data!A:E, 5) * VLOOKUP(AA330, NPC_Scaling_Values!A:D, 4) * VLOOKUP(AB330,NPC_Scaling_Values!A:D, 4) * 1.07 ,0)</f>
        <v>535</v>
      </c>
      <c r="E330" s="5">
        <f>ROUND( VLOOKUP(Z330, NPC_Raw_Data!A:L, 6) * VLOOKUP(AA330, NPC_Scaling_Values!A:N, 5)* VLOOKUP(AB330, NPC_Scaling_Values!A:N, 5) * 1.07 ,0)</f>
        <v>402</v>
      </c>
      <c r="F330" s="5">
        <f>ROUND( VLOOKUP(Z330, NPC_Raw_Data!A:L, 7) * VLOOKUP(AA330, NPC_Scaling_Values!A:N, 6) * VLOOKUP(AB330,NPC_Scaling_Values!A:N, 6) * 1.07 ,0)</f>
        <v>303</v>
      </c>
      <c r="G330" s="5">
        <f>ROUND( VLOOKUP(Z330, NPC_Raw_Data!A:L, 8) * VLOOKUP(AA330, NPC_Scaling_Values!A:N, 7) * VLOOKUP(AB330, NPC_Scaling_Values!A:N, 7) * 1.07 ,0)</f>
        <v>281</v>
      </c>
      <c r="H330" s="5">
        <f>ROUND( VLOOKUP(Z330, NPC_Raw_Data!A:L, 9) * VLOOKUP(AA330, NPC_Scaling_Values!A:N, 8)* VLOOKUP(AB330, NPC_Scaling_Values!A:N, 8) * 1.07 ,0)</f>
        <v>402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14)* VLOOKUP(AB330, NPC_Scaling_Values!A:N, 14) * 1.07 ,0)</f>
        <v>220</v>
      </c>
      <c r="P330" s="2">
        <f>ROUND( VLOOKUP(Z330, NPC_Raw_Data!A:Q, 17) * VLOOKUP(AA330, NPC_Scaling_Values!A:N, 14) * VLOOKUP(AB330, NPC_Scaling_Values!A:N, 14)* 1.07 ,0)</f>
        <v>88</v>
      </c>
      <c r="Q330">
        <f> VLOOKUP(AA330, NPC_Scaling_Values!A:N, 9) * VLOOKUP(AB330, NPC_Scaling_Values!A:N, 9) * 1.07</f>
        <v>3.1926125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349203.0</v>
      </c>
      <c r="AA330" s="1">
        <v>7004.0</v>
      </c>
      <c r="AB330" s="1">
        <v>7404.0</v>
      </c>
      <c r="AC330" s="10">
        <v>7100.0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3)*VLOOKUP(AB331, NPC_Scaling_Values!A:C, 3) * 1.07 ,0)</f>
        <v>272</v>
      </c>
      <c r="D331" s="5">
        <f>ROUND( VLOOKUP(Z331, NPC_Raw_Data!A:E, 5) * VLOOKUP(AA331, NPC_Scaling_Values!A:D, 4) * VLOOKUP(AB331,NPC_Scaling_Values!A:D, 4) * 1.07 ,0)</f>
        <v>428</v>
      </c>
      <c r="E331" s="5">
        <f>ROUND( VLOOKUP(Z331, NPC_Raw_Data!A:L, 6) * VLOOKUP(AA331, NPC_Scaling_Values!A:N, 5)* VLOOKUP(AB331, NPC_Scaling_Values!A:N, 5) * 1.07 ,0)</f>
        <v>405</v>
      </c>
      <c r="F331" s="5">
        <f>ROUND( VLOOKUP(Z331, NPC_Raw_Data!A:L, 7) * VLOOKUP(AA331, NPC_Scaling_Values!A:N, 6) * VLOOKUP(AB331,NPC_Scaling_Values!A:N, 6) * 1.07 ,0)</f>
        <v>305</v>
      </c>
      <c r="G331" s="5">
        <f>ROUND( VLOOKUP(Z331, NPC_Raw_Data!A:L, 8) * VLOOKUP(AA331, NPC_Scaling_Values!A:N, 7) * VLOOKUP(AB331, NPC_Scaling_Values!A:N, 7) * 1.07 ,0)</f>
        <v>283</v>
      </c>
      <c r="H331" s="5">
        <f>ROUND( VLOOKUP(Z331, NPC_Raw_Data!A:L, 9) * VLOOKUP(AA331, NPC_Scaling_Values!A:N, 8)* VLOOKUP(AB331, NPC_Scaling_Values!A:N, 8) * 1.07 ,0)</f>
        <v>405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14)* VLOOKUP(AB331, NPC_Scaling_Values!A:N, 14) * 1.07 ,0)</f>
        <v>216</v>
      </c>
      <c r="P331" s="2">
        <f>ROUND( VLOOKUP(Z331, NPC_Raw_Data!A:Q, 17) * VLOOKUP(AA331, NPC_Scaling_Values!A:N, 14) * VLOOKUP(AB331, NPC_Scaling_Values!A:N, 14)* 1.07 ,0)</f>
        <v>86</v>
      </c>
      <c r="Q331">
        <f> VLOOKUP(AA331, NPC_Scaling_Values!A:N, 9) * VLOOKUP(AB331, NPC_Scaling_Values!A:N, 9) * 1.07</f>
        <v>3.2742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349204.0</v>
      </c>
      <c r="AA331" s="1">
        <v>7005.0</v>
      </c>
      <c r="AB331" s="1">
        <v>7405.0</v>
      </c>
      <c r="AC331" s="10">
        <v>7100.0</v>
      </c>
    </row>
    <row r="332">
      <c r="A332" s="1" t="s">
        <v>112</v>
      </c>
      <c r="B332" s="2" t="s">
        <v>97</v>
      </c>
      <c r="C332" s="5">
        <f>ROUND( VLOOKUP(Z332, NPC_Raw_Data!A:D, 4)*VLOOKUP(AA332, NPC_Scaling_Values!A:C, 3)*VLOOKUP(AB332, NPC_Scaling_Values!A:C, 3) * 1.07 ,0)</f>
        <v>277</v>
      </c>
      <c r="D332" s="5">
        <f>ROUND( VLOOKUP(Z332, NPC_Raw_Data!A:E, 5) * VLOOKUP(AA332, NPC_Scaling_Values!A:D, 4) * VLOOKUP(AB332,NPC_Scaling_Values!A:D, 4) * 1.07 ,0)</f>
        <v>428</v>
      </c>
      <c r="E332" s="5">
        <f>ROUND( VLOOKUP(Z332, NPC_Raw_Data!A:L, 6) * VLOOKUP(AA332, NPC_Scaling_Values!A:N, 5)* VLOOKUP(AB332, NPC_Scaling_Values!A:N, 5) * 1.07 ,0)</f>
        <v>416</v>
      </c>
      <c r="F332" s="5">
        <f>ROUND( VLOOKUP(Z332, NPC_Raw_Data!A:L, 7) * VLOOKUP(AA332, NPC_Scaling_Values!A:N, 6) * VLOOKUP(AB332,NPC_Scaling_Values!A:N, 6) * 1.07 ,0)</f>
        <v>313</v>
      </c>
      <c r="G332" s="5">
        <f>ROUND( VLOOKUP(Z332, NPC_Raw_Data!A:L, 8) * VLOOKUP(AA332, NPC_Scaling_Values!A:N, 7) * VLOOKUP(AB332, NPC_Scaling_Values!A:N, 7) * 1.07 ,0)</f>
        <v>291</v>
      </c>
      <c r="H332" s="5">
        <f>ROUND( VLOOKUP(Z332, NPC_Raw_Data!A:L, 9) * VLOOKUP(AA332, NPC_Scaling_Values!A:N, 8)* VLOOKUP(AB332, NPC_Scaling_Values!A:N, 8) * 1.07 ,0)</f>
        <v>416</v>
      </c>
      <c r="I332" s="5">
        <v>0.0</v>
      </c>
      <c r="J332" s="5">
        <v>0.0</v>
      </c>
      <c r="K332" s="5">
        <v>0.0</v>
      </c>
      <c r="L332" s="5">
        <f>ROUND( VLOOKUP(Z332, NPC_Raw_Data!A:O, 13),0)</f>
        <v>135</v>
      </c>
      <c r="M332" s="5">
        <f>ROUND( VLOOKUP(Z332, NPC_Raw_Data!A:O, 14),0)</f>
        <v>135</v>
      </c>
      <c r="N332" s="5">
        <f>ROUND( VLOOKUP(Z332, NPC_Raw_Data!A:O, 15),0)</f>
        <v>999</v>
      </c>
      <c r="O332" s="5">
        <f>ROUND( VLOOKUP(Z332, NPC_Raw_Data!A:Q, 16) * VLOOKUP(AA332, NPC_Scaling_Values!A:N, 14)* VLOOKUP(AB332, NPC_Scaling_Values!A:N, 14) * 1.07 ,0)</f>
        <v>217</v>
      </c>
      <c r="P332" s="2">
        <f>ROUND( VLOOKUP(Z332, NPC_Raw_Data!A:Q, 17) * VLOOKUP(AA332, NPC_Scaling_Values!A:N, 14) * VLOOKUP(AB332, NPC_Scaling_Values!A:N, 14)* 1.07 ,0)</f>
        <v>87</v>
      </c>
      <c r="Q332">
        <f> VLOOKUP(AA332, NPC_Scaling_Values!A:N, 9) * VLOOKUP(AB332, NPC_Scaling_Values!A:N, 9) * 1.07</f>
        <v>3.32128</v>
      </c>
      <c r="R332" s="1">
        <v>1.0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349205.0</v>
      </c>
      <c r="AA332" s="1">
        <v>7006.0</v>
      </c>
      <c r="AB332" s="1">
        <v>7406.0</v>
      </c>
      <c r="AC332" s="10">
        <v>7100.0</v>
      </c>
    </row>
    <row r="333">
      <c r="A333" s="1" t="s">
        <v>112</v>
      </c>
      <c r="B333" s="2" t="s">
        <v>97</v>
      </c>
      <c r="C333" s="5">
        <f>ROUND( VLOOKUP(Z333, NPC_Raw_Data!A:D, 4)*VLOOKUP(AA333, NPC_Scaling_Values!A:C, 3)*VLOOKUP(AB333, NPC_Scaling_Values!A:C, 3) * 1.07 ,0)</f>
        <v>273</v>
      </c>
      <c r="D333" s="5">
        <f>ROUND( VLOOKUP(Z333, NPC_Raw_Data!A:E, 5) * VLOOKUP(AA333, NPC_Scaling_Values!A:D, 4) * VLOOKUP(AB333,NPC_Scaling_Values!A:D, 4) * 1.07 ,0)</f>
        <v>428</v>
      </c>
      <c r="E333" s="5">
        <f>ROUND( VLOOKUP(Z333, NPC_Raw_Data!A:L, 6) * VLOOKUP(AA333, NPC_Scaling_Values!A:N, 5)* VLOOKUP(AB333, NPC_Scaling_Values!A:N, 5) * 1.07 ,0)</f>
        <v>412</v>
      </c>
      <c r="F333" s="5">
        <f>ROUND( VLOOKUP(Z333, NPC_Raw_Data!A:L, 7) * VLOOKUP(AA333, NPC_Scaling_Values!A:N, 6) * VLOOKUP(AB333,NPC_Scaling_Values!A:N, 6) * 1.07 ,0)</f>
        <v>310</v>
      </c>
      <c r="G333" s="5">
        <f>ROUND( VLOOKUP(Z333, NPC_Raw_Data!A:L, 8) * VLOOKUP(AA333, NPC_Scaling_Values!A:N, 7) * VLOOKUP(AB333, NPC_Scaling_Values!A:N, 7) * 1.07 ,0)</f>
        <v>288</v>
      </c>
      <c r="H333" s="5">
        <f>ROUND( VLOOKUP(Z333, NPC_Raw_Data!A:L, 9) * VLOOKUP(AA333, NPC_Scaling_Values!A:N, 8)* VLOOKUP(AB333, NPC_Scaling_Values!A:N, 8) * 1.07 ,0)</f>
        <v>412</v>
      </c>
      <c r="I333" s="5">
        <v>0.0</v>
      </c>
      <c r="J333" s="5">
        <v>0.0</v>
      </c>
      <c r="K333" s="5">
        <v>0.0</v>
      </c>
      <c r="L333" s="5">
        <f>ROUND( VLOOKUP(Z333, NPC_Raw_Data!A:O, 13),0)</f>
        <v>135</v>
      </c>
      <c r="M333" s="5">
        <f>ROUND( VLOOKUP(Z333, NPC_Raw_Data!A:O, 14),0)</f>
        <v>135</v>
      </c>
      <c r="N333" s="5">
        <f>ROUND( VLOOKUP(Z333, NPC_Raw_Data!A:O, 15),0)</f>
        <v>999</v>
      </c>
      <c r="O333" s="5">
        <f>ROUND( VLOOKUP(Z333, NPC_Raw_Data!A:Q, 16) * VLOOKUP(AA333, NPC_Scaling_Values!A:N, 14)* VLOOKUP(AB333, NPC_Scaling_Values!A:N, 14) * 1.07 ,0)</f>
        <v>214</v>
      </c>
      <c r="P333" s="2">
        <f>ROUND( VLOOKUP(Z333, NPC_Raw_Data!A:Q, 17) * VLOOKUP(AA333, NPC_Scaling_Values!A:N, 14) * VLOOKUP(AB333, NPC_Scaling_Values!A:N, 14)* 1.07 ,0)</f>
        <v>86</v>
      </c>
      <c r="Q333">
        <f> VLOOKUP(AA333, NPC_Scaling_Values!A:N, 9) * VLOOKUP(AB333, NPC_Scaling_Values!A:N, 9) * 1.07</f>
        <v>3.2742</v>
      </c>
      <c r="R333" s="1">
        <v>1.0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349206.0</v>
      </c>
      <c r="AA333" s="1">
        <v>7007.0</v>
      </c>
      <c r="AB333" s="1">
        <v>7407.0</v>
      </c>
      <c r="AC333" s="10">
        <v>7100.0</v>
      </c>
    </row>
    <row r="334">
      <c r="A334" s="1" t="s">
        <v>112</v>
      </c>
      <c r="B334" s="2" t="s">
        <v>97</v>
      </c>
      <c r="C334" s="5">
        <f>ROUND( VLOOKUP(Z334, NPC_Raw_Data!A:D, 4)*VLOOKUP(AA334, NPC_Scaling_Values!A:C, 3)*VLOOKUP(AB334, NPC_Scaling_Values!A:C, 3) * 1.07 ,0)</f>
        <v>274</v>
      </c>
      <c r="D334" s="5">
        <f>ROUND( VLOOKUP(Z334, NPC_Raw_Data!A:E, 5) * VLOOKUP(AA334, NPC_Scaling_Values!A:D, 4) * VLOOKUP(AB334,NPC_Scaling_Values!A:D, 4) * 1.07 ,0)</f>
        <v>321</v>
      </c>
      <c r="E334" s="5">
        <f>ROUND( VLOOKUP(Z334, NPC_Raw_Data!A:L, 6) * VLOOKUP(AA334, NPC_Scaling_Values!A:N, 5)* VLOOKUP(AB334, NPC_Scaling_Values!A:N, 5) * 1.07 ,0)</f>
        <v>416</v>
      </c>
      <c r="F334" s="5">
        <f>ROUND( VLOOKUP(Z334, NPC_Raw_Data!A:L, 7) * VLOOKUP(AA334, NPC_Scaling_Values!A:N, 6) * VLOOKUP(AB334,NPC_Scaling_Values!A:N, 6) * 1.07 ,0)</f>
        <v>313</v>
      </c>
      <c r="G334" s="5">
        <f>ROUND( VLOOKUP(Z334, NPC_Raw_Data!A:L, 8) * VLOOKUP(AA334, NPC_Scaling_Values!A:N, 7) * VLOOKUP(AB334, NPC_Scaling_Values!A:N, 7) * 1.07 ,0)</f>
        <v>291</v>
      </c>
      <c r="H334" s="5">
        <f>ROUND( VLOOKUP(Z334, NPC_Raw_Data!A:L, 9) * VLOOKUP(AA334, NPC_Scaling_Values!A:N, 8)* VLOOKUP(AB334, NPC_Scaling_Values!A:N, 8) * 1.07 ,0)</f>
        <v>416</v>
      </c>
      <c r="I334" s="5">
        <v>0.0</v>
      </c>
      <c r="J334" s="5">
        <v>0.0</v>
      </c>
      <c r="K334" s="5">
        <v>0.0</v>
      </c>
      <c r="L334" s="5">
        <f>ROUND( VLOOKUP(Z334, NPC_Raw_Data!A:O, 13),0)</f>
        <v>135</v>
      </c>
      <c r="M334" s="5">
        <f>ROUND( VLOOKUP(Z334, NPC_Raw_Data!A:O, 14),0)</f>
        <v>135</v>
      </c>
      <c r="N334" s="5">
        <f>ROUND( VLOOKUP(Z334, NPC_Raw_Data!A:O, 15),0)</f>
        <v>999</v>
      </c>
      <c r="O334" s="5">
        <f>ROUND( VLOOKUP(Z334, NPC_Raw_Data!A:Q, 16) * VLOOKUP(AA334, NPC_Scaling_Values!A:N, 14)* VLOOKUP(AB334, NPC_Scaling_Values!A:N, 14) * 1.07 ,0)</f>
        <v>214</v>
      </c>
      <c r="P334" s="2">
        <f>ROUND( VLOOKUP(Z334, NPC_Raw_Data!A:Q, 17) * VLOOKUP(AA334, NPC_Scaling_Values!A:N, 14) * VLOOKUP(AB334, NPC_Scaling_Values!A:N, 14)* 1.07 ,0)</f>
        <v>86</v>
      </c>
      <c r="Q334">
        <f> VLOOKUP(AA334, NPC_Scaling_Values!A:N, 9) * VLOOKUP(AB334, NPC_Scaling_Values!A:N, 9) * 1.07</f>
        <v>3.2742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0</v>
      </c>
      <c r="Z334" s="1">
        <v>349207.0</v>
      </c>
      <c r="AA334" s="1">
        <v>7008.0</v>
      </c>
      <c r="AB334" s="1">
        <v>7408.0</v>
      </c>
      <c r="AC334" s="10">
        <v>7100.0</v>
      </c>
    </row>
    <row r="335">
      <c r="A335" s="1" t="s">
        <v>112</v>
      </c>
      <c r="B335" s="2" t="s">
        <v>97</v>
      </c>
      <c r="C335" s="5">
        <f>ROUND( VLOOKUP(Z335, NPC_Raw_Data!A:D, 4)*VLOOKUP(AA335, NPC_Scaling_Values!A:C, 3)*VLOOKUP(AB335, NPC_Scaling_Values!A:C, 3) * 1.07 ,0)</f>
        <v>290</v>
      </c>
      <c r="D335" s="5">
        <f>ROUND( VLOOKUP(Z335, NPC_Raw_Data!A:E, 5) * VLOOKUP(AA335, NPC_Scaling_Values!A:D, 4) * VLOOKUP(AB335,NPC_Scaling_Values!A:D, 4) * 1.07 ,0)</f>
        <v>321</v>
      </c>
      <c r="E335" s="5">
        <f>ROUND( VLOOKUP(Z335, NPC_Raw_Data!A:L, 6) * VLOOKUP(AA335, NPC_Scaling_Values!A:N, 5)* VLOOKUP(AB335, NPC_Scaling_Values!A:N, 5) * 1.07 ,0)</f>
        <v>419</v>
      </c>
      <c r="F335" s="5">
        <f>ROUND( VLOOKUP(Z335, NPC_Raw_Data!A:L, 7) * VLOOKUP(AA335, NPC_Scaling_Values!A:N, 6) * VLOOKUP(AB335,NPC_Scaling_Values!A:N, 6) * 1.07 ,0)</f>
        <v>315</v>
      </c>
      <c r="G335" s="5">
        <f>ROUND( VLOOKUP(Z335, NPC_Raw_Data!A:L, 8) * VLOOKUP(AA335, NPC_Scaling_Values!A:N, 7) * VLOOKUP(AB335, NPC_Scaling_Values!A:N, 7) * 1.07 ,0)</f>
        <v>292</v>
      </c>
      <c r="H335" s="5">
        <f>ROUND( VLOOKUP(Z335, NPC_Raw_Data!A:L, 9) * VLOOKUP(AA335, NPC_Scaling_Values!A:N, 8)* VLOOKUP(AB335, NPC_Scaling_Values!A:N, 8) * 1.07 ,0)</f>
        <v>419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 * 1.07 ,0)</f>
        <v>217</v>
      </c>
      <c r="P335" s="2">
        <f>ROUND( VLOOKUP(Z335, NPC_Raw_Data!A:Q, 17) * VLOOKUP(AA335, NPC_Scaling_Values!A:N, 14) * VLOOKUP(AB335, NPC_Scaling_Values!A:N, 14)* 1.07 ,0)</f>
        <v>87</v>
      </c>
      <c r="Q335">
        <f> VLOOKUP(AA335, NPC_Scaling_Values!A:N, 9) * VLOOKUP(AB335, NPC_Scaling_Values!A:N, 9) * 1.07</f>
        <v>3.29346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349208.0</v>
      </c>
      <c r="AA335" s="1">
        <v>7009.0</v>
      </c>
      <c r="AB335" s="1">
        <v>7409.0</v>
      </c>
      <c r="AC335" s="10">
        <v>7100.0</v>
      </c>
    </row>
    <row r="336">
      <c r="A336" s="1" t="s">
        <v>112</v>
      </c>
      <c r="B336" s="2" t="s">
        <v>97</v>
      </c>
      <c r="C336" s="5">
        <f>ROUND( VLOOKUP(Z336, NPC_Raw_Data!A:D, 4)*VLOOKUP(AA336, NPC_Scaling_Values!A:C, 3)*VLOOKUP(AB336, NPC_Scaling_Values!A:C, 3) * 1.07 ,0)</f>
        <v>291</v>
      </c>
      <c r="D336" s="5">
        <f>ROUND( VLOOKUP(Z336, NPC_Raw_Data!A:E, 5) * VLOOKUP(AA336, NPC_Scaling_Values!A:D, 4) * VLOOKUP(AB336,NPC_Scaling_Values!A:D, 4) * 1.07 ,0)</f>
        <v>321</v>
      </c>
      <c r="E336" s="5">
        <f>ROUND( VLOOKUP(Z336, NPC_Raw_Data!A:L, 6) * VLOOKUP(AA336, NPC_Scaling_Values!A:N, 5)* VLOOKUP(AB336, NPC_Scaling_Values!A:N, 5) * 1.07 ,0)</f>
        <v>423</v>
      </c>
      <c r="F336" s="5">
        <f>ROUND( VLOOKUP(Z336, NPC_Raw_Data!A:L, 7) * VLOOKUP(AA336, NPC_Scaling_Values!A:N, 6) * VLOOKUP(AB336,NPC_Scaling_Values!A:N, 6) * 1.07 ,0)</f>
        <v>318</v>
      </c>
      <c r="G336" s="5">
        <f>ROUND( VLOOKUP(Z336, NPC_Raw_Data!A:L, 8) * VLOOKUP(AA336, NPC_Scaling_Values!A:N, 7) * VLOOKUP(AB336, NPC_Scaling_Values!A:N, 7) * 1.07 ,0)</f>
        <v>295</v>
      </c>
      <c r="H336" s="5">
        <f>ROUND( VLOOKUP(Z336, NPC_Raw_Data!A:L, 9) * VLOOKUP(AA336, NPC_Scaling_Values!A:N, 8)* VLOOKUP(AB336, NPC_Scaling_Values!A:N, 8) * 1.07 ,0)</f>
        <v>423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 * 1.07 ,0)</f>
        <v>219</v>
      </c>
      <c r="P336" s="2">
        <f>ROUND( VLOOKUP(Z336, NPC_Raw_Data!A:Q, 17) * VLOOKUP(AA336, NPC_Scaling_Values!A:N, 14) * VLOOKUP(AB336, NPC_Scaling_Values!A:N, 14)* 1.07 ,0)</f>
        <v>88</v>
      </c>
      <c r="Q336">
        <f> VLOOKUP(AA336, NPC_Scaling_Values!A:N, 9) * VLOOKUP(AB336, NPC_Scaling_Values!A:N, 9) * 1.07</f>
        <v>3.3384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349209.0</v>
      </c>
      <c r="AA336" s="1">
        <v>7010.0</v>
      </c>
      <c r="AB336" s="1">
        <v>7410.0</v>
      </c>
      <c r="AC336" s="10">
        <v>7100.0</v>
      </c>
    </row>
    <row r="337">
      <c r="A337" s="1" t="s">
        <v>112</v>
      </c>
      <c r="B337" s="2" t="s">
        <v>97</v>
      </c>
      <c r="C337" s="5">
        <f>ROUND( VLOOKUP(Z337, NPC_Raw_Data!A:D, 4)*VLOOKUP(AA337, NPC_Scaling_Values!A:C, 3)*VLOOKUP(AB337, NPC_Scaling_Values!A:C, 3) * 1.07 ,0)</f>
        <v>294</v>
      </c>
      <c r="D337" s="5">
        <f>ROUND( VLOOKUP(Z337, NPC_Raw_Data!A:E, 5) * VLOOKUP(AA337, NPC_Scaling_Values!A:D, 4) * VLOOKUP(AB337,NPC_Scaling_Values!A:D, 4) * 1.07 ,0)</f>
        <v>321</v>
      </c>
      <c r="E337" s="5">
        <f>ROUND( VLOOKUP(Z337, NPC_Raw_Data!A:L, 6) * VLOOKUP(AA337, NPC_Scaling_Values!A:N, 5)* VLOOKUP(AB337, NPC_Scaling_Values!A:N, 5) * 1.07 ,0)</f>
        <v>435</v>
      </c>
      <c r="F337" s="5">
        <f>ROUND( VLOOKUP(Z337, NPC_Raw_Data!A:L, 7) * VLOOKUP(AA337, NPC_Scaling_Values!A:N, 6) * VLOOKUP(AB337,NPC_Scaling_Values!A:N, 6) * 1.07 ,0)</f>
        <v>327</v>
      </c>
      <c r="G337" s="5">
        <f>ROUND( VLOOKUP(Z337, NPC_Raw_Data!A:L, 8) * VLOOKUP(AA337, NPC_Scaling_Values!A:N, 7) * VLOOKUP(AB337, NPC_Scaling_Values!A:N, 7) * 1.07 ,0)</f>
        <v>304</v>
      </c>
      <c r="H337" s="5">
        <f>ROUND( VLOOKUP(Z337, NPC_Raw_Data!A:L, 9) * VLOOKUP(AA337, NPC_Scaling_Values!A:N, 8)* VLOOKUP(AB337, NPC_Scaling_Values!A:N, 8) * 1.07 ,0)</f>
        <v>435</v>
      </c>
      <c r="I337" s="5">
        <v>0.0</v>
      </c>
      <c r="J337" s="5">
        <v>0.0</v>
      </c>
      <c r="K337" s="5">
        <v>0.0</v>
      </c>
      <c r="L337" s="5">
        <f>ROUND( VLOOKUP(Z337, NPC_Raw_Data!A:O, 13),0)</f>
        <v>135</v>
      </c>
      <c r="M337" s="5">
        <f>ROUND( VLOOKUP(Z337, NPC_Raw_Data!A:O, 14),0)</f>
        <v>135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 * 1.07 ,0)</f>
        <v>226</v>
      </c>
      <c r="P337" s="2">
        <f>ROUND( VLOOKUP(Z337, NPC_Raw_Data!A:Q, 17) * VLOOKUP(AA337, NPC_Scaling_Values!A:N, 14) * VLOOKUP(AB337, NPC_Scaling_Values!A:N, 14)* 1.07 ,0)</f>
        <v>91</v>
      </c>
      <c r="Q337">
        <f> VLOOKUP(AA337, NPC_Scaling_Values!A:N, 9) * VLOOKUP(AB337, NPC_Scaling_Values!A:N, 9) * 1.07</f>
        <v>3.39297</v>
      </c>
      <c r="R337" s="1">
        <v>1.0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349210.0</v>
      </c>
      <c r="AA337" s="1">
        <v>7011.0</v>
      </c>
      <c r="AB337" s="1">
        <v>7411.0</v>
      </c>
      <c r="AC337" s="10">
        <v>7100.0</v>
      </c>
    </row>
    <row r="338">
      <c r="A338" s="1" t="s">
        <v>112</v>
      </c>
      <c r="B338" s="2" t="s">
        <v>97</v>
      </c>
      <c r="C338" s="5">
        <f>ROUND( VLOOKUP(Z338, NPC_Raw_Data!A:D, 4)*VLOOKUP(AA338, NPC_Scaling_Values!A:C, 3)*VLOOKUP(AB338, NPC_Scaling_Values!A:C, 3) * 1.07 ,0)</f>
        <v>299</v>
      </c>
      <c r="D338" s="5">
        <f>ROUND( VLOOKUP(Z338, NPC_Raw_Data!A:E, 5) * VLOOKUP(AA338, NPC_Scaling_Values!A:D, 4) * VLOOKUP(AB338,NPC_Scaling_Values!A:D, 4) * 1.07 ,0)</f>
        <v>214</v>
      </c>
      <c r="E338" s="5">
        <f>ROUND( VLOOKUP(Z338, NPC_Raw_Data!A:L, 6) * VLOOKUP(AA338, NPC_Scaling_Values!A:N, 5)* VLOOKUP(AB338, NPC_Scaling_Values!A:N, 5) * 1.07 ,0)</f>
        <v>444</v>
      </c>
      <c r="F338" s="5">
        <f>ROUND( VLOOKUP(Z338, NPC_Raw_Data!A:L, 7) * VLOOKUP(AA338, NPC_Scaling_Values!A:N, 6) * VLOOKUP(AB338,NPC_Scaling_Values!A:N, 6) * 1.07 ,0)</f>
        <v>334</v>
      </c>
      <c r="G338" s="5">
        <f>ROUND( VLOOKUP(Z338, NPC_Raw_Data!A:L, 8) * VLOOKUP(AA338, NPC_Scaling_Values!A:N, 7) * VLOOKUP(AB338, NPC_Scaling_Values!A:N, 7) * 1.07 ,0)</f>
        <v>310</v>
      </c>
      <c r="H338" s="5">
        <f>ROUND( VLOOKUP(Z338, NPC_Raw_Data!A:L, 9) * VLOOKUP(AA338, NPC_Scaling_Values!A:N, 8)* VLOOKUP(AB338, NPC_Scaling_Values!A:N, 8) * 1.07 ,0)</f>
        <v>444</v>
      </c>
      <c r="I338" s="5">
        <v>0.0</v>
      </c>
      <c r="J338" s="5">
        <v>0.0</v>
      </c>
      <c r="K338" s="5">
        <v>0.0</v>
      </c>
      <c r="L338" s="5">
        <f>ROUND( VLOOKUP(Z338, NPC_Raw_Data!A:O, 13),0)</f>
        <v>135</v>
      </c>
      <c r="M338" s="5">
        <f>ROUND( VLOOKUP(Z338, NPC_Raw_Data!A:O, 14),0)</f>
        <v>135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 * 1.07 ,0)</f>
        <v>233</v>
      </c>
      <c r="P338" s="2">
        <f>ROUND( VLOOKUP(Z338, NPC_Raw_Data!A:Q, 17) * VLOOKUP(AA338, NPC_Scaling_Values!A:N, 14) * VLOOKUP(AB338, NPC_Scaling_Values!A:N, 14)* 1.07 ,0)</f>
        <v>93</v>
      </c>
      <c r="Q338">
        <f> VLOOKUP(AA338, NPC_Scaling_Values!A:N, 9) * VLOOKUP(AB338, NPC_Scaling_Values!A:N, 9) * 1.07</f>
        <v>3.43684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349211.0</v>
      </c>
      <c r="AA338" s="1">
        <v>7012.0</v>
      </c>
      <c r="AB338" s="1">
        <v>7412.0</v>
      </c>
      <c r="AC338" s="10">
        <v>7100.0</v>
      </c>
    </row>
    <row r="339">
      <c r="A339" s="1" t="s">
        <v>112</v>
      </c>
      <c r="B339" s="2" t="s">
        <v>97</v>
      </c>
      <c r="C339" s="5">
        <f>ROUND( VLOOKUP(Z339, NPC_Raw_Data!A:D, 4)*VLOOKUP(AA339, NPC_Scaling_Values!A:C, 3)*VLOOKUP(AB339, NPC_Scaling_Values!A:C, 3) * 1.07 ,0)</f>
        <v>304</v>
      </c>
      <c r="D339" s="5">
        <f>ROUND( VLOOKUP(Z339, NPC_Raw_Data!A:E, 5) * VLOOKUP(AA339, NPC_Scaling_Values!A:D, 4) * VLOOKUP(AB339,NPC_Scaling_Values!A:D, 4) * 1.07 ,0)</f>
        <v>214</v>
      </c>
      <c r="E339" s="5">
        <f>ROUND( VLOOKUP(Z339, NPC_Raw_Data!A:L, 6) * VLOOKUP(AA339, NPC_Scaling_Values!A:N, 5)* VLOOKUP(AB339, NPC_Scaling_Values!A:N, 5) * 1.07 ,0)</f>
        <v>451</v>
      </c>
      <c r="F339" s="5">
        <f>ROUND( VLOOKUP(Z339, NPC_Raw_Data!A:L, 7) * VLOOKUP(AA339, NPC_Scaling_Values!A:N, 6) * VLOOKUP(AB339,NPC_Scaling_Values!A:N, 6) * 1.07 ,0)</f>
        <v>340</v>
      </c>
      <c r="G339" s="5">
        <f>ROUND( VLOOKUP(Z339, NPC_Raw_Data!A:L, 8) * VLOOKUP(AA339, NPC_Scaling_Values!A:N, 7) * VLOOKUP(AB339, NPC_Scaling_Values!A:N, 7) * 1.07 ,0)</f>
        <v>315</v>
      </c>
      <c r="H339" s="5">
        <f>ROUND( VLOOKUP(Z339, NPC_Raw_Data!A:L, 9) * VLOOKUP(AA339, NPC_Scaling_Values!A:N, 8)* VLOOKUP(AB339, NPC_Scaling_Values!A:N, 8) * 1.07 ,0)</f>
        <v>451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 * 1.07 ,0)</f>
        <v>240</v>
      </c>
      <c r="P339" s="2">
        <f>ROUND( VLOOKUP(Z339, NPC_Raw_Data!A:Q, 17) * VLOOKUP(AA339, NPC_Scaling_Values!A:N, 14) * VLOOKUP(AB339, NPC_Scaling_Values!A:N, 14)* 1.07 ,0)</f>
        <v>96</v>
      </c>
      <c r="Q339">
        <f> VLOOKUP(AA339, NPC_Scaling_Values!A:N, 9) * VLOOKUP(AB339, NPC_Scaling_Values!A:N, 9) * 1.07</f>
        <v>3.49462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349212.0</v>
      </c>
      <c r="AA339" s="1">
        <v>7013.0</v>
      </c>
      <c r="AB339" s="1">
        <v>7413.0</v>
      </c>
      <c r="AC339" s="10">
        <v>7100.0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3)*VLOOKUP(AB340, NPC_Scaling_Values!A:C, 3) * 1.07 ,0)</f>
        <v>311</v>
      </c>
      <c r="D340" s="5">
        <f>ROUND( VLOOKUP(Z340, NPC_Raw_Data!A:E, 5) * VLOOKUP(AA340, NPC_Scaling_Values!A:D, 4) * VLOOKUP(AB340,NPC_Scaling_Values!A:D, 4) * 1.07 ,0)</f>
        <v>214</v>
      </c>
      <c r="E340" s="5">
        <f>ROUND( VLOOKUP(Z340, NPC_Raw_Data!A:L, 6) * VLOOKUP(AA340, NPC_Scaling_Values!A:N, 5)* VLOOKUP(AB340, NPC_Scaling_Values!A:N, 5) * 1.07 ,0)</f>
        <v>464</v>
      </c>
      <c r="F340" s="5">
        <f>ROUND( VLOOKUP(Z340, NPC_Raw_Data!A:L, 7) * VLOOKUP(AA340, NPC_Scaling_Values!A:N, 6) * VLOOKUP(AB340,NPC_Scaling_Values!A:N, 6) * 1.07 ,0)</f>
        <v>350</v>
      </c>
      <c r="G340" s="5">
        <f>ROUND( VLOOKUP(Z340, NPC_Raw_Data!A:L, 8) * VLOOKUP(AA340, NPC_Scaling_Values!A:N, 7) * VLOOKUP(AB340, NPC_Scaling_Values!A:N, 7) * 1.07 ,0)</f>
        <v>324</v>
      </c>
      <c r="H340" s="5">
        <f>ROUND( VLOOKUP(Z340, NPC_Raw_Data!A:L, 9) * VLOOKUP(AA340, NPC_Scaling_Values!A:N, 8)* VLOOKUP(AB340, NPC_Scaling_Values!A:N, 8) * 1.07 ,0)</f>
        <v>464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 * 1.07 ,0)</f>
        <v>248</v>
      </c>
      <c r="P340" s="2">
        <f>ROUND( VLOOKUP(Z340, NPC_Raw_Data!A:Q, 17) * VLOOKUP(AA340, NPC_Scaling_Values!A:N, 14) * VLOOKUP(AB340, NPC_Scaling_Values!A:N, 14)* 1.07 ,0)</f>
        <v>99</v>
      </c>
      <c r="Q340">
        <f> VLOOKUP(AA340, NPC_Scaling_Values!A:N, 9) * VLOOKUP(AB340, NPC_Scaling_Values!A:N, 9) * 1.07</f>
        <v>3.56952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349213.0</v>
      </c>
      <c r="AA340" s="1">
        <v>7014.0</v>
      </c>
      <c r="AB340" s="1">
        <v>7414.0</v>
      </c>
      <c r="AC340" s="10">
        <v>7100.0</v>
      </c>
    </row>
    <row r="341">
      <c r="A341" s="1" t="s">
        <v>112</v>
      </c>
      <c r="B341" s="2" t="s">
        <v>97</v>
      </c>
      <c r="C341" s="5">
        <f>ROUND( VLOOKUP(Z341, NPC_Raw_Data!A:D, 4)*VLOOKUP(AA341, NPC_Scaling_Values!A:C, 3)*VLOOKUP(AB341, NPC_Scaling_Values!A:C, 3) * 1.07 ,0)</f>
        <v>329</v>
      </c>
      <c r="D341" s="5">
        <f>ROUND( VLOOKUP(Z341, NPC_Raw_Data!A:E, 5) * VLOOKUP(AA341, NPC_Scaling_Values!A:D, 4) * VLOOKUP(AB341,NPC_Scaling_Values!A:D, 4) * 1.07 ,0)</f>
        <v>214</v>
      </c>
      <c r="E341" s="5">
        <f>ROUND( VLOOKUP(Z341, NPC_Raw_Data!A:L, 6) * VLOOKUP(AA341, NPC_Scaling_Values!A:N, 5)* VLOOKUP(AB341, NPC_Scaling_Values!A:N, 5) * 1.07 ,0)</f>
        <v>455</v>
      </c>
      <c r="F341" s="5">
        <f>ROUND( VLOOKUP(Z341, NPC_Raw_Data!A:L, 7) * VLOOKUP(AA341, NPC_Scaling_Values!A:N, 6) * VLOOKUP(AB341,NPC_Scaling_Values!A:N, 6) * 1.07 ,0)</f>
        <v>343</v>
      </c>
      <c r="G341" s="5">
        <f>ROUND( VLOOKUP(Z341, NPC_Raw_Data!A:L, 8) * VLOOKUP(AA341, NPC_Scaling_Values!A:N, 7) * VLOOKUP(AB341, NPC_Scaling_Values!A:N, 7) * 1.07 ,0)</f>
        <v>318</v>
      </c>
      <c r="H341" s="5">
        <f>ROUND( VLOOKUP(Z341, NPC_Raw_Data!A:L, 9) * VLOOKUP(AA341, NPC_Scaling_Values!A:N, 8)* VLOOKUP(AB341, NPC_Scaling_Values!A:N, 8) * 1.07 ,0)</f>
        <v>455</v>
      </c>
      <c r="I341" s="5">
        <v>0.0</v>
      </c>
      <c r="J341" s="5">
        <v>0.0</v>
      </c>
      <c r="K341" s="5">
        <v>0.0</v>
      </c>
      <c r="L341" s="5">
        <f>ROUND( VLOOKUP(Z341, NPC_Raw_Data!A:O, 13),0)</f>
        <v>135</v>
      </c>
      <c r="M341" s="5">
        <f>ROUND( VLOOKUP(Z341, NPC_Raw_Data!A:O, 14),0)</f>
        <v>135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 * 1.07 ,0)</f>
        <v>258</v>
      </c>
      <c r="P341" s="2">
        <f>ROUND( VLOOKUP(Z341, NPC_Raw_Data!A:Q, 17) * VLOOKUP(AA341, NPC_Scaling_Values!A:N, 14) * VLOOKUP(AB341, NPC_Scaling_Values!A:N, 14)* 1.07 ,0)</f>
        <v>103</v>
      </c>
      <c r="Q341">
        <f> VLOOKUP(AA341, NPC_Scaling_Values!A:N, 9) * VLOOKUP(AB341, NPC_Scaling_Values!A:N, 9) * 1.07</f>
        <v>3.66475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349214.0</v>
      </c>
      <c r="AA341" s="1">
        <v>7015.0</v>
      </c>
      <c r="AB341" s="1">
        <v>7415.0</v>
      </c>
      <c r="AC341" s="10">
        <v>7100.0</v>
      </c>
    </row>
    <row r="342">
      <c r="A342" s="9" t="s">
        <v>148</v>
      </c>
      <c r="B342" s="1" t="s">
        <v>49</v>
      </c>
      <c r="C342" s="5">
        <f>ROUND( VLOOKUP(Z342, NPC_Raw_Data!A:D, 4)*VLOOKUP(AA342, NPC_Scaling_Values!A:C, 3)*VLOOKUP(AB342, NPC_Scaling_Values!A:C, 3) * 1.07 ,0)</f>
        <v>3724</v>
      </c>
      <c r="D342" s="5">
        <f>ROUND( VLOOKUP(Z342, NPC_Raw_Data!A:E, 5) * VLOOKUP(AA342, NPC_Scaling_Values!A:D, 4) * VLOOKUP(AB342,NPC_Scaling_Values!A:D, 4) * 1.07 ,0)</f>
        <v>16050</v>
      </c>
      <c r="E342" s="5">
        <f>ROUND( VLOOKUP(Z342, NPC_Raw_Data!A:L, 6) * VLOOKUP(AA342, NPC_Scaling_Values!A:N, 5)* VLOOKUP(AB342, NPC_Scaling_Values!A:N, 5) * 1.07 ,0)</f>
        <v>217</v>
      </c>
      <c r="F342" s="5">
        <f>ROUND( VLOOKUP(Z342, NPC_Raw_Data!A:L, 7) * VLOOKUP(AA342, NPC_Scaling_Values!A:N, 6) * VLOOKUP(AB342,NPC_Scaling_Values!A:N, 6) * 1.07 ,0)</f>
        <v>164</v>
      </c>
      <c r="G342" s="5">
        <f>ROUND( VLOOKUP(Z342, NPC_Raw_Data!A:L, 8) * VLOOKUP(AA342, NPC_Scaling_Values!A:N, 7) * VLOOKUP(AB342, NPC_Scaling_Values!A:N, 7) * 1.07 ,0)</f>
        <v>140</v>
      </c>
      <c r="H342" s="5">
        <f>ROUND( VLOOKUP(Z342, NPC_Raw_Data!A:L, 9) * VLOOKUP(AA342, NPC_Scaling_Values!A:N, 8)* VLOOKUP(AB342, NPC_Scaling_Values!A:N, 8) * 1.07 ,0)</f>
        <v>164</v>
      </c>
      <c r="I342" s="5">
        <v>0.0</v>
      </c>
      <c r="J342" s="5">
        <v>25.0</v>
      </c>
      <c r="K342" s="5">
        <v>0.0</v>
      </c>
      <c r="L342" s="5">
        <f>ROUND( VLOOKUP(Z342, NPC_Raw_Data!A:O, 13),0)</f>
        <v>213</v>
      </c>
      <c r="M342" s="5">
        <f>ROUND( VLOOKUP(Z342, NPC_Raw_Data!A:O, 14),0)</f>
        <v>213</v>
      </c>
      <c r="N342" s="5">
        <f>ROUND( VLOOKUP(Z342, NPC_Raw_Data!A:O, 15),0)</f>
        <v>108</v>
      </c>
      <c r="O342" s="5">
        <f>ROUND( VLOOKUP(Z342, NPC_Raw_Data!A:Q, 16) * VLOOKUP(AA342, NPC_Scaling_Values!A:N, 14)* VLOOKUP(AB342, NPC_Scaling_Values!A:N, 14) * 1.07 ,0)</f>
        <v>453</v>
      </c>
      <c r="P342" s="2">
        <f>ROUND( VLOOKUP(Z342, NPC_Raw_Data!A:Q, 17) * VLOOKUP(AA342, NPC_Scaling_Values!A:N, 14) * VLOOKUP(AB342, NPC_Scaling_Values!A:N, 14)* 1.07 ,0)</f>
        <v>91</v>
      </c>
      <c r="Q342">
        <f> VLOOKUP(AA342, NPC_Scaling_Values!A:N, 9) * VLOOKUP(AB342, NPC_Scaling_Values!A:N, 9) * 1.07</f>
        <v>3.39297</v>
      </c>
      <c r="R342" s="1">
        <v>1.0</v>
      </c>
      <c r="S342" s="1">
        <v>50.0</v>
      </c>
      <c r="T342" s="7" t="b">
        <v>1</v>
      </c>
      <c r="U342" s="7" t="b">
        <v>0</v>
      </c>
      <c r="V342" s="7" t="b">
        <v>0</v>
      </c>
      <c r="Z342" s="1">
        <v>350000.0</v>
      </c>
      <c r="AA342" s="1">
        <v>7011.0</v>
      </c>
      <c r="AB342" s="1">
        <v>7411.0</v>
      </c>
      <c r="AC342" s="8">
        <v>0.0</v>
      </c>
    </row>
    <row r="343">
      <c r="A343" s="1" t="s">
        <v>47</v>
      </c>
      <c r="B343" s="1" t="s">
        <v>49</v>
      </c>
      <c r="C343" s="5">
        <f>ROUND( VLOOKUP(Z343, NPC_Raw_Data!A:D, 4)*VLOOKUP(AA343, NPC_Scaling_Values!A:C, 3)*VLOOKUP(AB343, NPC_Scaling_Values!A:C, 3) * 1.07 ,0)</f>
        <v>36</v>
      </c>
      <c r="D343" s="5">
        <f>ROUND( VLOOKUP(Z343, NPC_Raw_Data!A:E, 5) * VLOOKUP(AA343, NPC_Scaling_Values!A:D, 4) * VLOOKUP(AB343,NPC_Scaling_Values!A:D, 4) * 1.07 ,0)</f>
        <v>0</v>
      </c>
      <c r="E343" s="5">
        <f>ROUND( VLOOKUP(Z343, NPC_Raw_Data!A:L, 6) * VLOOKUP(AA343, NPC_Scaling_Values!A:N, 5)* VLOOKUP(AB343, NPC_Scaling_Values!A:N, 5) * 1.07 ,0)</f>
        <v>65</v>
      </c>
      <c r="F343" s="5">
        <f>ROUND( VLOOKUP(Z343, NPC_Raw_Data!A:L, 7) * VLOOKUP(AA343, NPC_Scaling_Values!A:N, 6) * VLOOKUP(AB343,NPC_Scaling_Values!A:N, 6) * 1.07 ,0)</f>
        <v>51</v>
      </c>
      <c r="G343" s="5">
        <f>ROUND( VLOOKUP(Z343, NPC_Raw_Data!A:L, 8) * VLOOKUP(AA343, NPC_Scaling_Values!A:N, 7) * VLOOKUP(AB343, NPC_Scaling_Values!A:N, 7) * 1.07 ,0)</f>
        <v>65</v>
      </c>
      <c r="H343" s="5">
        <f>ROUND( VLOOKUP(Z343, NPC_Raw_Data!A:L, 9) * VLOOKUP(AA343, NPC_Scaling_Values!A:N, 8)* VLOOKUP(AB343, NPC_Scaling_Values!A:N, 8) * 1.07 ,0)</f>
        <v>51</v>
      </c>
      <c r="I343" s="5">
        <v>0.0</v>
      </c>
      <c r="J343" s="5">
        <v>0.0</v>
      </c>
      <c r="K343" s="5">
        <v>0.0</v>
      </c>
      <c r="L343" s="5">
        <f>ROUND( VLOOKUP(Z343, NPC_Raw_Data!A:O, 13),0)</f>
        <v>999</v>
      </c>
      <c r="M343" s="5">
        <f>ROUND( VLOOKUP(Z343, NPC_Raw_Data!A:O, 14),0)</f>
        <v>999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 * 1.07 ,0)</f>
        <v>453</v>
      </c>
      <c r="P343" s="2">
        <f>ROUND( VLOOKUP(Z343, NPC_Raw_Data!A:Q, 17) * VLOOKUP(AA343, NPC_Scaling_Values!A:N, 14) * VLOOKUP(AB343, NPC_Scaling_Values!A:N, 14)* 1.07 ,0)</f>
        <v>91</v>
      </c>
      <c r="Q343">
        <f> VLOOKUP(AA343, NPC_Scaling_Values!A:N, 9) * VLOOKUP(AB343, NPC_Scaling_Values!A:N, 9) * 1.07</f>
        <v>3.39297</v>
      </c>
      <c r="R343" s="1">
        <v>1.0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350100.0</v>
      </c>
      <c r="AA343" s="1">
        <v>7011.0</v>
      </c>
      <c r="AB343" s="1">
        <v>7411.0</v>
      </c>
      <c r="AC343" s="8">
        <v>0.0</v>
      </c>
    </row>
    <row r="344">
      <c r="A344" s="1" t="s">
        <v>47</v>
      </c>
      <c r="B344" s="1" t="s">
        <v>48</v>
      </c>
      <c r="C344" s="5">
        <f>ROUND( VLOOKUP(Z344, NPC_Raw_Data!A:D, 4)*VLOOKUP(AA344, NPC_Scaling_Values!A:C, 3)*VLOOKUP(AB344, NPC_Scaling_Values!A:C, 3) * 1.07 ,0)</f>
        <v>33</v>
      </c>
      <c r="D344" s="5">
        <f>ROUND( VLOOKUP(Z344, NPC_Raw_Data!A:E, 5) * VLOOKUP(AA344, NPC_Scaling_Values!A:D, 4) * VLOOKUP(AB344,NPC_Scaling_Values!A:D, 4) * 1.07 ,0)</f>
        <v>0</v>
      </c>
      <c r="E344" s="5">
        <f>ROUND( VLOOKUP(Z344, NPC_Raw_Data!A:L, 6) * VLOOKUP(AA344, NPC_Scaling_Values!A:N, 5)* VLOOKUP(AB344, NPC_Scaling_Values!A:N, 5) * 1.07 ,0)</f>
        <v>62</v>
      </c>
      <c r="F344" s="5">
        <f>ROUND( VLOOKUP(Z344, NPC_Raw_Data!A:L, 7) * VLOOKUP(AA344, NPC_Scaling_Values!A:N, 6) * VLOOKUP(AB344,NPC_Scaling_Values!A:N, 6) * 1.07 ,0)</f>
        <v>48</v>
      </c>
      <c r="G344" s="5">
        <f>ROUND( VLOOKUP(Z344, NPC_Raw_Data!A:L, 8) * VLOOKUP(AA344, NPC_Scaling_Values!A:N, 7) * VLOOKUP(AB344, NPC_Scaling_Values!A:N, 7) * 1.07 ,0)</f>
        <v>62</v>
      </c>
      <c r="H344" s="5">
        <f>ROUND( VLOOKUP(Z344, NPC_Raw_Data!A:L, 9) * VLOOKUP(AA344, NPC_Scaling_Values!A:N, 8)* VLOOKUP(AB344, NPC_Scaling_Values!A:N, 8) * 1.07 ,0)</f>
        <v>48</v>
      </c>
      <c r="I344" s="5">
        <v>0.0</v>
      </c>
      <c r="J344" s="5">
        <v>0.0</v>
      </c>
      <c r="K344" s="5">
        <v>0.0</v>
      </c>
      <c r="L344" s="5">
        <f>ROUND( VLOOKUP(Z344, NPC_Raw_Data!A:O, 13),0)</f>
        <v>999</v>
      </c>
      <c r="M344" s="5">
        <f>ROUND( VLOOKUP(Z344, NPC_Raw_Data!A:O, 14),0)</f>
        <v>999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 * 1.07 ,0)</f>
        <v>428</v>
      </c>
      <c r="P344" s="2">
        <f>ROUND( VLOOKUP(Z344, NPC_Raw_Data!A:Q, 17) * VLOOKUP(AA344, NPC_Scaling_Values!A:N, 14) * VLOOKUP(AB344, NPC_Scaling_Values!A:N, 14)* 1.07 ,0)</f>
        <v>86</v>
      </c>
      <c r="Q344">
        <f> VLOOKUP(AA344, NPC_Scaling_Values!A:N, 9) * VLOOKUP(AB344, NPC_Scaling_Values!A:N, 9) * 1.07</f>
        <v>3.2742</v>
      </c>
      <c r="R344" s="1">
        <v>1.0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350101.0</v>
      </c>
      <c r="AA344" s="1">
        <v>7007.0</v>
      </c>
      <c r="AB344" s="1">
        <v>7407.0</v>
      </c>
      <c r="AC344" s="8">
        <v>0.0</v>
      </c>
    </row>
    <row r="345">
      <c r="A345" s="9" t="s">
        <v>67</v>
      </c>
      <c r="B345" s="11" t="s">
        <v>51</v>
      </c>
      <c r="C345" s="5">
        <f>ROUND( VLOOKUP(Z345, NPC_Raw_Data!A:D, 4)*VLOOKUP(AA345, NPC_Scaling_Values!A:C, 3)*VLOOKUP(AB345, NPC_Scaling_Values!A:C, 3) * 1.07 ,0)</f>
        <v>3227</v>
      </c>
      <c r="D345" s="5">
        <f>ROUND( VLOOKUP(Z345, NPC_Raw_Data!A:E, 5) * VLOOKUP(AA345, NPC_Scaling_Values!A:D, 4) * VLOOKUP(AB345,NPC_Scaling_Values!A:D, 4) * 1.07 ,0)</f>
        <v>26750</v>
      </c>
      <c r="E345" s="5">
        <f>ROUND( VLOOKUP(Z345, NPC_Raw_Data!A:L, 6) * VLOOKUP(AA345, NPC_Scaling_Values!A:N, 5)* VLOOKUP(AB345, NPC_Scaling_Values!A:N, 5) * 1.07 ,0)</f>
        <v>167</v>
      </c>
      <c r="F345" s="5">
        <f>ROUND( VLOOKUP(Z345, NPC_Raw_Data!A:L, 7) * VLOOKUP(AA345, NPC_Scaling_Values!A:N, 6) * VLOOKUP(AB345,NPC_Scaling_Values!A:N, 6) * 1.07 ,0)</f>
        <v>125</v>
      </c>
      <c r="G345" s="5">
        <f>ROUND( VLOOKUP(Z345, NPC_Raw_Data!A:L, 8) * VLOOKUP(AA345, NPC_Scaling_Values!A:N, 7) * VLOOKUP(AB345, NPC_Scaling_Values!A:N, 7) * 1.07 ,0)</f>
        <v>100</v>
      </c>
      <c r="H345" s="5">
        <f>ROUND( VLOOKUP(Z345, NPC_Raw_Data!A:L, 9) * VLOOKUP(AA345, NPC_Scaling_Values!A:N, 8)* VLOOKUP(AB345, NPC_Scaling_Values!A:N, 8) * 1.07 ,0)</f>
        <v>125</v>
      </c>
      <c r="I345" s="5">
        <v>0.0</v>
      </c>
      <c r="J345" s="5">
        <v>0.0</v>
      </c>
      <c r="K345" s="5">
        <v>0.0</v>
      </c>
      <c r="L345" s="5">
        <f>ROUND( VLOOKUP(Z345, NPC_Raw_Data!A:O, 13),0)</f>
        <v>999</v>
      </c>
      <c r="M345" s="5">
        <f>ROUND( VLOOKUP(Z345, NPC_Raw_Data!A:O, 14),0)</f>
        <v>999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 * 1.07 ,0)</f>
        <v>434</v>
      </c>
      <c r="P345" s="2">
        <f>ROUND( VLOOKUP(Z345, NPC_Raw_Data!A:Q, 17) * VLOOKUP(AA345, NPC_Scaling_Values!A:N, 14) * VLOOKUP(AB345, NPC_Scaling_Values!A:N, 14)* 1.07 ,0)</f>
        <v>87</v>
      </c>
      <c r="Q345">
        <f> VLOOKUP(AA345, NPC_Scaling_Values!A:N, 9) * VLOOKUP(AB345, NPC_Scaling_Values!A:N, 9) * 1.07</f>
        <v>2.7806625</v>
      </c>
      <c r="R345" s="1">
        <v>1.0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351000.0</v>
      </c>
      <c r="AA345" s="1">
        <v>7002.0</v>
      </c>
      <c r="AB345" s="1">
        <v>7402.0</v>
      </c>
      <c r="AC345" s="8">
        <v>0.0</v>
      </c>
    </row>
    <row r="346">
      <c r="A346" s="1" t="s">
        <v>252</v>
      </c>
      <c r="B346" s="1" t="s">
        <v>49</v>
      </c>
      <c r="C346" s="5">
        <f>ROUND( VLOOKUP(Z346, NPC_Raw_Data!A:D, 4)*VLOOKUP(AA346, NPC_Scaling_Values!A:C, 3)*VLOOKUP(AB346, NPC_Scaling_Values!A:C, 3) * 1.07 ,0)</f>
        <v>2085</v>
      </c>
      <c r="D346" s="5">
        <f>ROUND( VLOOKUP(Z346, NPC_Raw_Data!A:E, 5) * VLOOKUP(AA346, NPC_Scaling_Values!A:D, 4) * VLOOKUP(AB346,NPC_Scaling_Values!A:D, 4) * 1.07 ,0)</f>
        <v>3210</v>
      </c>
      <c r="E346" s="5">
        <f>ROUND( VLOOKUP(Z346, NPC_Raw_Data!A:L, 6) * VLOOKUP(AA346, NPC_Scaling_Values!A:N, 5)* VLOOKUP(AB346, NPC_Scaling_Values!A:N, 5) * 1.07 ,0)</f>
        <v>405</v>
      </c>
      <c r="F346" s="5">
        <f>ROUND( VLOOKUP(Z346, NPC_Raw_Data!A:L, 7) * VLOOKUP(AA346, NPC_Scaling_Values!A:N, 6) * VLOOKUP(AB346,NPC_Scaling_Values!A:N, 6) * 1.07 ,0)</f>
        <v>324</v>
      </c>
      <c r="G346" s="5">
        <f>ROUND( VLOOKUP(Z346, NPC_Raw_Data!A:L, 8) * VLOOKUP(AA346, NPC_Scaling_Values!A:N, 7) * VLOOKUP(AB346, NPC_Scaling_Values!A:N, 7) * 1.07 ,0)</f>
        <v>244</v>
      </c>
      <c r="H346" s="5">
        <f>ROUND( VLOOKUP(Z346, NPC_Raw_Data!A:L, 9) * VLOOKUP(AA346, NPC_Scaling_Values!A:N, 8)* VLOOKUP(AB346, NPC_Scaling_Values!A:N, 8) * 1.07 ,0)</f>
        <v>810</v>
      </c>
      <c r="I346" s="5">
        <v>0.0</v>
      </c>
      <c r="J346" s="5">
        <v>0.0</v>
      </c>
      <c r="K346" s="5">
        <v>0.0</v>
      </c>
      <c r="L346" s="5">
        <f>ROUND( VLOOKUP(Z346, NPC_Raw_Data!A:O, 13),0)</f>
        <v>242</v>
      </c>
      <c r="M346" s="5">
        <f>ROUND( VLOOKUP(Z346, NPC_Raw_Data!A:O, 14),0)</f>
        <v>242</v>
      </c>
      <c r="N346" s="5">
        <f>ROUND( VLOOKUP(Z346, NPC_Raw_Data!A:O, 15),0)</f>
        <v>120</v>
      </c>
      <c r="O346" s="5">
        <f>ROUND( VLOOKUP(Z346, NPC_Raw_Data!A:Q, 16) * VLOOKUP(AA346, NPC_Scaling_Values!A:N, 14)* VLOOKUP(AB346, NPC_Scaling_Values!A:N, 14) * 1.07 ,0)</f>
        <v>226</v>
      </c>
      <c r="P346" s="2">
        <f>ROUND( VLOOKUP(Z346, NPC_Raw_Data!A:Q, 17) * VLOOKUP(AA346, NPC_Scaling_Values!A:N, 14) * VLOOKUP(AB346, NPC_Scaling_Values!A:N, 14)* 1.07 ,0)</f>
        <v>91</v>
      </c>
      <c r="Q346">
        <f> VLOOKUP(AA346, NPC_Scaling_Values!A:N, 9) * VLOOKUP(AB346, NPC_Scaling_Values!A:N, 9) * 1.07</f>
        <v>3.39297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352002.0</v>
      </c>
      <c r="AA346" s="1">
        <v>7011.0</v>
      </c>
      <c r="AB346" s="1">
        <v>7411.0</v>
      </c>
      <c r="AC346" s="8">
        <v>0.0</v>
      </c>
    </row>
    <row r="347">
      <c r="A347" s="1" t="s">
        <v>252</v>
      </c>
      <c r="B347" s="1" t="s">
        <v>49</v>
      </c>
      <c r="C347" s="5">
        <f>ROUND( VLOOKUP(Z347, NPC_Raw_Data!A:D, 4)*VLOOKUP(AA347, NPC_Scaling_Values!A:C, 3)*VLOOKUP(AB347, NPC_Scaling_Values!A:C, 3) * 1.07 ,0)</f>
        <v>613</v>
      </c>
      <c r="D347" s="5">
        <f>ROUND( VLOOKUP(Z347, NPC_Raw_Data!A:E, 5) * VLOOKUP(AA347, NPC_Scaling_Values!A:D, 4) * VLOOKUP(AB347,NPC_Scaling_Values!A:D, 4) * 1.07 ,0)</f>
        <v>1605</v>
      </c>
      <c r="E347" s="5">
        <f>ROUND( VLOOKUP(Z347, NPC_Raw_Data!A:L, 6) * VLOOKUP(AA347, NPC_Scaling_Values!A:N, 5)* VLOOKUP(AB347, NPC_Scaling_Values!A:N, 5) * 1.07 ,0)</f>
        <v>357</v>
      </c>
      <c r="F347" s="5">
        <f>ROUND( VLOOKUP(Z347, NPC_Raw_Data!A:L, 7) * VLOOKUP(AA347, NPC_Scaling_Values!A:N, 6) * VLOOKUP(AB347,NPC_Scaling_Values!A:N, 6) * 1.07 ,0)</f>
        <v>0</v>
      </c>
      <c r="G347" s="5">
        <f>ROUND( VLOOKUP(Z347, NPC_Raw_Data!A:L, 8) * VLOOKUP(AA347, NPC_Scaling_Values!A:N, 7) * VLOOKUP(AB347, NPC_Scaling_Values!A:N, 7) * 1.07 ,0)</f>
        <v>0</v>
      </c>
      <c r="H347" s="5">
        <f>ROUND( VLOOKUP(Z347, NPC_Raw_Data!A:L, 9) * VLOOKUP(AA347, NPC_Scaling_Values!A:N, 8)* VLOOKUP(AB347, NPC_Scaling_Values!A:N, 8) * 1.07 ,0)</f>
        <v>0</v>
      </c>
      <c r="I347" s="5">
        <v>0.0</v>
      </c>
      <c r="J347" s="5">
        <v>0.0</v>
      </c>
      <c r="K347" s="5">
        <v>0.0</v>
      </c>
      <c r="L347" s="5">
        <f>ROUND( VLOOKUP(Z347, NPC_Raw_Data!A:O, 13),0)</f>
        <v>200</v>
      </c>
      <c r="M347" s="5">
        <f>ROUND( VLOOKUP(Z347, NPC_Raw_Data!A:O, 14),0)</f>
        <v>200</v>
      </c>
      <c r="N347" s="5">
        <f>ROUND( VLOOKUP(Z347, NPC_Raw_Data!A:O, 15),0)</f>
        <v>200</v>
      </c>
      <c r="O347" s="5">
        <f>ROUND( VLOOKUP(Z347, NPC_Raw_Data!A:Q, 16) * VLOOKUP(AA347, NPC_Scaling_Values!A:N, 14)* VLOOKUP(AB347, NPC_Scaling_Values!A:N, 14) * 1.07 ,0)</f>
        <v>226</v>
      </c>
      <c r="P347" s="2">
        <f>ROUND( VLOOKUP(Z347, NPC_Raw_Data!A:Q, 17) * VLOOKUP(AA347, NPC_Scaling_Values!A:N, 14) * VLOOKUP(AB347, NPC_Scaling_Values!A:N, 14)* 1.07 ,0)</f>
        <v>91</v>
      </c>
      <c r="Q347">
        <f> VLOOKUP(AA347, NPC_Scaling_Values!A:N, 9) * VLOOKUP(AB347, NPC_Scaling_Values!A:N, 9) * 1.07</f>
        <v>3.39297</v>
      </c>
      <c r="R347" s="1">
        <v>3.0</v>
      </c>
      <c r="S347" s="1">
        <v>-1.0</v>
      </c>
      <c r="T347" s="7" t="b">
        <v>0</v>
      </c>
      <c r="U347" s="7" t="b">
        <v>0</v>
      </c>
      <c r="V347" s="7" t="b">
        <v>0</v>
      </c>
      <c r="Z347" s="1">
        <v>352005.0</v>
      </c>
      <c r="AA347" s="1">
        <v>7011.0</v>
      </c>
      <c r="AB347" s="1">
        <v>7411.0</v>
      </c>
      <c r="AC347" s="8">
        <v>0.0</v>
      </c>
    </row>
    <row r="348">
      <c r="A348" s="13" t="s">
        <v>151</v>
      </c>
      <c r="B348" s="1" t="s">
        <v>37</v>
      </c>
      <c r="C348" s="5">
        <f>ROUND( VLOOKUP(Z348, NPC_Raw_Data!A:D, 4)*VLOOKUP(AA348, NPC_Scaling_Values!A:C, 3)*VLOOKUP(AB348, NPC_Scaling_Values!A:C, 3) * 1.07 ,0)</f>
        <v>6781</v>
      </c>
      <c r="D348" s="5">
        <f>ROUND( VLOOKUP(Z348, NPC_Raw_Data!A:E, 5) * VLOOKUP(AA348, NPC_Scaling_Values!A:D, 4) * VLOOKUP(AB348,NPC_Scaling_Values!A:D, 4) * 1.07 ,0)</f>
        <v>21400</v>
      </c>
      <c r="E348" s="5">
        <f>ROUND( VLOOKUP(Z348, NPC_Raw_Data!A:L, 6) * VLOOKUP(AA348, NPC_Scaling_Values!A:N, 5)* VLOOKUP(AB348, NPC_Scaling_Values!A:N, 5) * 1.07 ,0)</f>
        <v>328</v>
      </c>
      <c r="F348" s="5">
        <f>ROUND( VLOOKUP(Z348, NPC_Raw_Data!A:L, 7) * VLOOKUP(AA348, NPC_Scaling_Values!A:N, 6) * VLOOKUP(AB348,NPC_Scaling_Values!A:N, 6) * 1.07 ,0)</f>
        <v>261</v>
      </c>
      <c r="G348" s="5">
        <f>ROUND( VLOOKUP(Z348, NPC_Raw_Data!A:L, 8) * VLOOKUP(AA348, NPC_Scaling_Values!A:N, 7) * VLOOKUP(AB348, NPC_Scaling_Values!A:N, 7) * 1.07 ,0)</f>
        <v>197</v>
      </c>
      <c r="H348" s="5">
        <f>ROUND( VLOOKUP(Z348, NPC_Raw_Data!A:L, 9) * VLOOKUP(AA348, NPC_Scaling_Values!A:N, 8)* VLOOKUP(AB348, NPC_Scaling_Values!A:N, 8) * 1.07 ,0)</f>
        <v>261</v>
      </c>
      <c r="I348" s="5">
        <v>0.0</v>
      </c>
      <c r="J348" s="5">
        <v>0.0</v>
      </c>
      <c r="K348" s="5">
        <v>0.0</v>
      </c>
      <c r="L348" s="5">
        <f>ROUND( VLOOKUP(Z348, NPC_Raw_Data!A:O, 13),0)</f>
        <v>999</v>
      </c>
      <c r="M348" s="5">
        <f>ROUND( VLOOKUP(Z348, NPC_Raw_Data!A:O, 14),0)</f>
        <v>999</v>
      </c>
      <c r="N348" s="5">
        <f>ROUND( VLOOKUP(Z348, NPC_Raw_Data!A:O, 15),0)</f>
        <v>102</v>
      </c>
      <c r="O348" s="5">
        <f>ROUND( VLOOKUP(Z348, NPC_Raw_Data!A:Q, 16) * VLOOKUP(AA348, NPC_Scaling_Values!A:N, 14)* VLOOKUP(AB348, NPC_Scaling_Values!A:N, 14) * 1.07 ,0)</f>
        <v>233</v>
      </c>
      <c r="P348" s="2">
        <f>ROUND( VLOOKUP(Z348, NPC_Raw_Data!A:Q, 17) * VLOOKUP(AA348, NPC_Scaling_Values!A:N, 14) * VLOOKUP(AB348, NPC_Scaling_Values!A:N, 14)* 1.07 ,0)</f>
        <v>93</v>
      </c>
      <c r="Q348">
        <f> VLOOKUP(AA348, NPC_Scaling_Values!A:N, 9) * VLOOKUP(AB348, NPC_Scaling_Values!A:N, 9) * 1.07</f>
        <v>3.43684</v>
      </c>
      <c r="R348" s="1">
        <v>1.0</v>
      </c>
      <c r="S348" s="1">
        <v>-1.0</v>
      </c>
      <c r="T348" s="7" t="b">
        <v>0</v>
      </c>
      <c r="U348" s="7" t="b">
        <v>0</v>
      </c>
      <c r="V348" s="7" t="b">
        <v>0</v>
      </c>
      <c r="Z348" s="1">
        <v>353000.0</v>
      </c>
      <c r="AA348" s="1">
        <v>7012.0</v>
      </c>
      <c r="AB348" s="1">
        <v>7412.0</v>
      </c>
      <c r="AC348" s="10">
        <v>5151.0</v>
      </c>
    </row>
    <row r="349">
      <c r="A349" s="1" t="s">
        <v>151</v>
      </c>
      <c r="B349" s="1" t="s">
        <v>101</v>
      </c>
      <c r="C349" s="5">
        <f>ROUND( VLOOKUP(Z349, NPC_Raw_Data!A:D, 4)*VLOOKUP(AA349, NPC_Scaling_Values!A:C, 3)*VLOOKUP(AB349, NPC_Scaling_Values!A:C, 3) * 1.07 ,0)</f>
        <v>6175</v>
      </c>
      <c r="D349" s="5">
        <f>ROUND( VLOOKUP(Z349, NPC_Raw_Data!A:E, 5) * VLOOKUP(AA349, NPC_Scaling_Values!A:D, 4) * VLOOKUP(AB349,NPC_Scaling_Values!A:D, 4) * 1.07 ,0)</f>
        <v>21400</v>
      </c>
      <c r="E349" s="5">
        <f>ROUND( VLOOKUP(Z349, NPC_Raw_Data!A:L, 6) * VLOOKUP(AA349, NPC_Scaling_Values!A:N, 5)* VLOOKUP(AB349, NPC_Scaling_Values!A:N, 5) * 1.07 ,0)</f>
        <v>300</v>
      </c>
      <c r="F349" s="5">
        <f>ROUND( VLOOKUP(Z349, NPC_Raw_Data!A:L, 7) * VLOOKUP(AA349, NPC_Scaling_Values!A:N, 6) * VLOOKUP(AB349,NPC_Scaling_Values!A:N, 6) * 1.07 ,0)</f>
        <v>239</v>
      </c>
      <c r="G349" s="5">
        <f>ROUND( VLOOKUP(Z349, NPC_Raw_Data!A:L, 8) * VLOOKUP(AA349, NPC_Scaling_Values!A:N, 7) * VLOOKUP(AB349, NPC_Scaling_Values!A:N, 7) * 1.07 ,0)</f>
        <v>180</v>
      </c>
      <c r="H349" s="5">
        <f>ROUND( VLOOKUP(Z349, NPC_Raw_Data!A:L, 9) * VLOOKUP(AA349, NPC_Scaling_Values!A:N, 8)* VLOOKUP(AB349, NPC_Scaling_Values!A:N, 8) * 1.07 ,0)</f>
        <v>239</v>
      </c>
      <c r="I349" s="5">
        <v>0.0</v>
      </c>
      <c r="J349" s="5">
        <v>0.0</v>
      </c>
      <c r="K349" s="5">
        <v>0.0</v>
      </c>
      <c r="L349" s="5">
        <f>ROUND( VLOOKUP(Z349, NPC_Raw_Data!A:O, 13),0)</f>
        <v>999</v>
      </c>
      <c r="M349" s="5">
        <f>ROUND( VLOOKUP(Z349, NPC_Raw_Data!A:O, 14),0)</f>
        <v>999</v>
      </c>
      <c r="N349" s="5">
        <f>ROUND( VLOOKUP(Z349, NPC_Raw_Data!A:O, 15),0)</f>
        <v>102</v>
      </c>
      <c r="O349" s="5">
        <f>ROUND( VLOOKUP(Z349, NPC_Raw_Data!A:Q, 16) * VLOOKUP(AA349, NPC_Scaling_Values!A:N, 14)* VLOOKUP(AB349, NPC_Scaling_Values!A:N, 14) * 1.07 ,0)</f>
        <v>216</v>
      </c>
      <c r="P349" s="2">
        <f>ROUND( VLOOKUP(Z349, NPC_Raw_Data!A:Q, 17) * VLOOKUP(AA349, NPC_Scaling_Values!A:N, 14) * VLOOKUP(AB349, NPC_Scaling_Values!A:N, 14)* 1.07 ,0)</f>
        <v>86</v>
      </c>
      <c r="Q349">
        <f> VLOOKUP(AA349, NPC_Scaling_Values!A:N, 9) * VLOOKUP(AB349, NPC_Scaling_Values!A:N, 9) * 1.07</f>
        <v>3.2742</v>
      </c>
      <c r="R349" s="1">
        <v>1.0</v>
      </c>
      <c r="S349" s="1">
        <v>-1.0</v>
      </c>
      <c r="T349" s="7" t="b">
        <v>0</v>
      </c>
      <c r="U349" s="7" t="b">
        <v>0</v>
      </c>
      <c r="V349" s="7" t="b">
        <v>0</v>
      </c>
      <c r="Z349" s="1">
        <v>353001.0</v>
      </c>
      <c r="AA349" s="1">
        <v>7005.0</v>
      </c>
      <c r="AB349" s="1">
        <v>7405.0</v>
      </c>
      <c r="AC349" s="10">
        <v>5151.0</v>
      </c>
    </row>
    <row r="350">
      <c r="A350" s="9" t="s">
        <v>206</v>
      </c>
      <c r="B350" s="1" t="s">
        <v>32</v>
      </c>
      <c r="C350" s="5">
        <f>ROUND( VLOOKUP(Z350, NPC_Raw_Data!A:D, 4)*VLOOKUP(AA350, NPC_Scaling_Values!A:C, 3)*VLOOKUP(AB350, NPC_Scaling_Values!A:C, 3) * 1.07 ,0)</f>
        <v>2482</v>
      </c>
      <c r="D350" s="5">
        <f>ROUND( VLOOKUP(Z350, NPC_Raw_Data!A:E, 5) * VLOOKUP(AA350, NPC_Scaling_Values!A:D, 4) * VLOOKUP(AB350,NPC_Scaling_Values!A:D, 4) * 1.07 ,0)</f>
        <v>20341</v>
      </c>
      <c r="E350" s="5">
        <f>ROUND( VLOOKUP(Z350, NPC_Raw_Data!A:L, 6) * VLOOKUP(AA350, NPC_Scaling_Values!A:N, 5)* VLOOKUP(AB350, NPC_Scaling_Values!A:N, 5) * 1.07 ,0)</f>
        <v>270</v>
      </c>
      <c r="F350" s="5">
        <f>ROUND( VLOOKUP(Z350, NPC_Raw_Data!A:L, 7) * VLOOKUP(AA350, NPC_Scaling_Values!A:N, 6) * VLOOKUP(AB350,NPC_Scaling_Values!A:N, 6) * 1.07 ,0)</f>
        <v>489</v>
      </c>
      <c r="G350" s="5">
        <f>ROUND( VLOOKUP(Z350, NPC_Raw_Data!A:L, 8) * VLOOKUP(AA350, NPC_Scaling_Values!A:N, 7) * VLOOKUP(AB350, NPC_Scaling_Values!A:N, 7) * 1.07 ,0)</f>
        <v>394</v>
      </c>
      <c r="H350" s="5">
        <f>ROUND( VLOOKUP(Z350, NPC_Raw_Data!A:L, 9) * VLOOKUP(AA350, NPC_Scaling_Values!A:N, 8)* VLOOKUP(AB350, NPC_Scaling_Values!A:N, 8) * 1.07 ,0)</f>
        <v>585</v>
      </c>
      <c r="I350" s="5">
        <v>0.0</v>
      </c>
      <c r="J350" s="5">
        <v>0.0</v>
      </c>
      <c r="K350" s="5">
        <v>0.0</v>
      </c>
      <c r="L350" s="5">
        <f>ROUND( VLOOKUP(Z350, NPC_Raw_Data!A:O, 13),0)</f>
        <v>137</v>
      </c>
      <c r="M350" s="5">
        <f>ROUND( VLOOKUP(Z350, NPC_Raw_Data!A:O, 14),0)</f>
        <v>137</v>
      </c>
      <c r="N350" s="5">
        <f>ROUND( VLOOKUP(Z350, NPC_Raw_Data!A:O, 15),0)</f>
        <v>183</v>
      </c>
      <c r="O350" s="5">
        <f>ROUND( VLOOKUP(Z350, NPC_Raw_Data!A:Q, 16) * VLOOKUP(AA350, NPC_Scaling_Values!A:N, 14)* VLOOKUP(AB350, NPC_Scaling_Values!A:N, 14) * 1.07 ,0)</f>
        <v>248</v>
      </c>
      <c r="P350" s="2">
        <f>ROUND( VLOOKUP(Z350, NPC_Raw_Data!A:Q, 17) * VLOOKUP(AA350, NPC_Scaling_Values!A:N, 14) * VLOOKUP(AB350, NPC_Scaling_Values!A:N, 14)* 1.07 ,0)</f>
        <v>99</v>
      </c>
      <c r="Q350">
        <f> VLOOKUP(AA350, NPC_Scaling_Values!A:N, 9) * VLOOKUP(AB350, NPC_Scaling_Values!A:N, 9) * 1.07</f>
        <v>3.56952</v>
      </c>
      <c r="R350" s="1">
        <v>1.3</v>
      </c>
      <c r="S350" s="1">
        <v>-1.0</v>
      </c>
      <c r="T350" s="7" t="b">
        <v>0</v>
      </c>
      <c r="U350" s="7" t="b">
        <v>0</v>
      </c>
      <c r="V350" s="7" t="b">
        <v>0</v>
      </c>
      <c r="Z350" s="1">
        <v>409000.0</v>
      </c>
      <c r="AA350" s="1">
        <v>7014.0</v>
      </c>
      <c r="AB350" s="1">
        <v>7414.0</v>
      </c>
      <c r="AC350" s="10">
        <v>5151.0</v>
      </c>
    </row>
    <row r="351">
      <c r="A351" s="9" t="s">
        <v>207</v>
      </c>
      <c r="B351" s="1" t="s">
        <v>32</v>
      </c>
      <c r="C351" s="5">
        <f>ROUND( VLOOKUP(Z351, NPC_Raw_Data!A:D, 4)*VLOOKUP(AA351, NPC_Scaling_Values!A:C, 3)*VLOOKUP(AB351, NPC_Scaling_Values!A:C, 3) * 1.07 ,0)</f>
        <v>2482</v>
      </c>
      <c r="D351" s="5">
        <f>ROUND( VLOOKUP(Z351, NPC_Raw_Data!A:E, 5) * VLOOKUP(AA351, NPC_Scaling_Values!A:D, 4) * VLOOKUP(AB351,NPC_Scaling_Values!A:D, 4) * 1.07 ,0)</f>
        <v>20341</v>
      </c>
      <c r="E351" s="5">
        <f>ROUND( VLOOKUP(Z351, NPC_Raw_Data!A:L, 6) * VLOOKUP(AA351, NPC_Scaling_Values!A:N, 5)* VLOOKUP(AB351, NPC_Scaling_Values!A:N, 5) * 1.07 ,0)</f>
        <v>270</v>
      </c>
      <c r="F351" s="5">
        <f>ROUND( VLOOKUP(Z351, NPC_Raw_Data!A:L, 7) * VLOOKUP(AA351, NPC_Scaling_Values!A:N, 6) * VLOOKUP(AB351,NPC_Scaling_Values!A:N, 6) * 1.07 ,0)</f>
        <v>489</v>
      </c>
      <c r="G351" s="5">
        <f>ROUND( VLOOKUP(Z351, NPC_Raw_Data!A:L, 8) * VLOOKUP(AA351, NPC_Scaling_Values!A:N, 7) * VLOOKUP(AB351, NPC_Scaling_Values!A:N, 7) * 1.07 ,0)</f>
        <v>394</v>
      </c>
      <c r="H351" s="5">
        <f>ROUND( VLOOKUP(Z351, NPC_Raw_Data!A:L, 9) * VLOOKUP(AA351, NPC_Scaling_Values!A:N, 8)* VLOOKUP(AB351, NPC_Scaling_Values!A:N, 8) * 1.07 ,0)</f>
        <v>585</v>
      </c>
      <c r="I351" s="5">
        <v>0.0</v>
      </c>
      <c r="J351" s="5">
        <v>0.0</v>
      </c>
      <c r="K351" s="5">
        <v>0.0</v>
      </c>
      <c r="L351" s="5">
        <f>ROUND( VLOOKUP(Z351, NPC_Raw_Data!A:O, 13),0)</f>
        <v>137</v>
      </c>
      <c r="M351" s="5">
        <f>ROUND( VLOOKUP(Z351, NPC_Raw_Data!A:O, 14),0)</f>
        <v>137</v>
      </c>
      <c r="N351" s="5">
        <f>ROUND( VLOOKUP(Z351, NPC_Raw_Data!A:O, 15),0)</f>
        <v>183</v>
      </c>
      <c r="O351" s="5">
        <f>ROUND( VLOOKUP(Z351, NPC_Raw_Data!A:Q, 16) * VLOOKUP(AA351, NPC_Scaling_Values!A:N, 14)* VLOOKUP(AB351, NPC_Scaling_Values!A:N, 14) * 1.07 ,0)</f>
        <v>248</v>
      </c>
      <c r="P351" s="2">
        <f>ROUND( VLOOKUP(Z351, NPC_Raw_Data!A:Q, 17) * VLOOKUP(AA351, NPC_Scaling_Values!A:N, 14) * VLOOKUP(AB351, NPC_Scaling_Values!A:N, 14)* 1.07 ,0)</f>
        <v>99</v>
      </c>
      <c r="Q351">
        <f> VLOOKUP(AA351, NPC_Scaling_Values!A:N, 9) * VLOOKUP(AB351, NPC_Scaling_Values!A:N, 9) * 1.07</f>
        <v>3.56952</v>
      </c>
      <c r="R351" s="1">
        <v>1.3</v>
      </c>
      <c r="S351" s="1">
        <v>-1.0</v>
      </c>
      <c r="T351" s="7" t="b">
        <v>0</v>
      </c>
      <c r="U351" s="7" t="b">
        <v>0</v>
      </c>
      <c r="V351" s="7" t="b">
        <v>0</v>
      </c>
      <c r="Z351" s="1">
        <v>409010.0</v>
      </c>
      <c r="AA351" s="1">
        <v>7014.0</v>
      </c>
      <c r="AB351" s="1">
        <v>7414.0</v>
      </c>
      <c r="AC351" s="10">
        <v>5151.0</v>
      </c>
    </row>
    <row r="352">
      <c r="A352" s="1" t="s">
        <v>290</v>
      </c>
      <c r="B352" s="13" t="s">
        <v>32</v>
      </c>
      <c r="C352" s="5">
        <f>ROUND( VLOOKUP(Z352, NPC_Raw_Data!A:D, 4)*VLOOKUP(AA352, NPC_Scaling_Values!A:C, 3)*VLOOKUP(AB352, NPC_Scaling_Values!A:C, 3) * 1.07 ,0)</f>
        <v>6300</v>
      </c>
      <c r="D352" s="5">
        <f>ROUND( VLOOKUP(Z352, NPC_Raw_Data!A:E, 5) * VLOOKUP(AA352, NPC_Scaling_Values!A:D, 4) * VLOOKUP(AB352,NPC_Scaling_Values!A:D, 4) * 1.07 ,0)</f>
        <v>107000</v>
      </c>
      <c r="E352" s="5">
        <f>ROUND( VLOOKUP(Z352, NPC_Raw_Data!A:L, 6) * VLOOKUP(AA352, NPC_Scaling_Values!A:N, 5)* VLOOKUP(AB352, NPC_Scaling_Values!A:N, 5) * 1.07 ,0)</f>
        <v>423</v>
      </c>
      <c r="F352" s="5">
        <f>ROUND( VLOOKUP(Z352, NPC_Raw_Data!A:L, 7) * VLOOKUP(AA352, NPC_Scaling_Values!A:N, 6) * VLOOKUP(AB352,NPC_Scaling_Values!A:N, 6) * 1.07 ,0)</f>
        <v>728</v>
      </c>
      <c r="G352" s="5">
        <f>ROUND( VLOOKUP(Z352, NPC_Raw_Data!A:L, 8) * VLOOKUP(AA352, NPC_Scaling_Values!A:N, 7) * VLOOKUP(AB352, NPC_Scaling_Values!A:N, 7) * 1.07 ,0)</f>
        <v>674</v>
      </c>
      <c r="H352" s="5">
        <f>ROUND( VLOOKUP(Z352, NPC_Raw_Data!A:L, 9) * VLOOKUP(AA352, NPC_Scaling_Values!A:N, 8)* VLOOKUP(AB352, NPC_Scaling_Values!A:N, 8) * 1.07 ,0)</f>
        <v>626</v>
      </c>
      <c r="I352" s="5">
        <v>20.0</v>
      </c>
      <c r="J352" s="5">
        <v>-10.0</v>
      </c>
      <c r="K352" s="5">
        <v>20.0</v>
      </c>
      <c r="L352" s="5">
        <f>ROUND( VLOOKUP(Z352, NPC_Raw_Data!A:O, 13),0)</f>
        <v>999</v>
      </c>
      <c r="M352" s="5">
        <f>ROUND( VLOOKUP(Z352, NPC_Raw_Data!A:O, 14),0)</f>
        <v>999</v>
      </c>
      <c r="N352" s="5">
        <f>ROUND( VLOOKUP(Z352, NPC_Raw_Data!A:O, 15),0)</f>
        <v>999</v>
      </c>
      <c r="O352" s="5">
        <f>ROUND( VLOOKUP(Z352, NPC_Raw_Data!A:Q, 16) * VLOOKUP(AA352, NPC_Scaling_Values!A:N, 14)* VLOOKUP(AB352, NPC_Scaling_Values!A:N, 14) * 1.07 ,0)</f>
        <v>248</v>
      </c>
      <c r="P352" s="2">
        <f>ROUND( VLOOKUP(Z352, NPC_Raw_Data!A:Q, 17) * VLOOKUP(AA352, NPC_Scaling_Values!A:N, 14) * VLOOKUP(AB352, NPC_Scaling_Values!A:N, 14)* 1.07 ,0)</f>
        <v>99</v>
      </c>
      <c r="Q352">
        <f> VLOOKUP(AA352, NPC_Scaling_Values!A:N, 9) * VLOOKUP(AB352, NPC_Scaling_Values!A:N, 9) * 1.07</f>
        <v>3.56952</v>
      </c>
      <c r="R352" s="1">
        <v>1.1</v>
      </c>
      <c r="S352" s="1">
        <v>-1.0</v>
      </c>
      <c r="T352" s="7" t="b">
        <v>0</v>
      </c>
      <c r="U352" s="7" t="b">
        <v>0</v>
      </c>
      <c r="V352" s="7" t="b">
        <v>0</v>
      </c>
      <c r="Z352" s="1">
        <v>410000.0</v>
      </c>
      <c r="AA352" s="1">
        <v>7014.0</v>
      </c>
      <c r="AB352" s="1">
        <v>7414.0</v>
      </c>
      <c r="AC352" s="8">
        <v>0.0</v>
      </c>
    </row>
    <row r="353">
      <c r="A353" s="1" t="s">
        <v>308</v>
      </c>
      <c r="B353" s="1" t="s">
        <v>32</v>
      </c>
      <c r="C353" s="5">
        <f>ROUND( VLOOKUP(Z353, NPC_Raw_Data!A:D, 4)*VLOOKUP(AA353, NPC_Scaling_Values!A:C, 3)*VLOOKUP(AB353, NPC_Scaling_Values!A:C, 3) * 1.07 ,0)</f>
        <v>5376</v>
      </c>
      <c r="D353" s="5">
        <f>ROUND( VLOOKUP(Z353, NPC_Raw_Data!A:E, 5) * VLOOKUP(AA353, NPC_Scaling_Values!A:D, 4) * VLOOKUP(AB353,NPC_Scaling_Values!A:D, 4) * 1.07 ,0)</f>
        <v>42800</v>
      </c>
      <c r="E353" s="5">
        <f>ROUND( VLOOKUP(Z353, NPC_Raw_Data!A:L, 6) * VLOOKUP(AA353, NPC_Scaling_Values!A:N, 5)* VLOOKUP(AB353, NPC_Scaling_Values!A:N, 5) * 1.07 ,0)</f>
        <v>661</v>
      </c>
      <c r="F353" s="5">
        <f>ROUND( VLOOKUP(Z353, NPC_Raw_Data!A:L, 7) * VLOOKUP(AA353, NPC_Scaling_Values!A:N, 6) * VLOOKUP(AB353,NPC_Scaling_Values!A:N, 6) * 1.07 ,0)</f>
        <v>508</v>
      </c>
      <c r="G353" s="5">
        <f>ROUND( VLOOKUP(Z353, NPC_Raw_Data!A:L, 8) * VLOOKUP(AA353, NPC_Scaling_Values!A:N, 7) * VLOOKUP(AB353, NPC_Scaling_Values!A:N, 7) * 1.07 ,0)</f>
        <v>559</v>
      </c>
      <c r="H353" s="5">
        <f>ROUND( VLOOKUP(Z353, NPC_Raw_Data!A:L, 9) * VLOOKUP(AA353, NPC_Scaling_Values!A:N, 8)* VLOOKUP(AB353, NPC_Scaling_Values!A:N, 8) * 1.07 ,0)</f>
        <v>610</v>
      </c>
      <c r="I353" s="5">
        <v>0.0</v>
      </c>
      <c r="J353" s="5">
        <v>-4.0</v>
      </c>
      <c r="K353" s="5">
        <v>3.0</v>
      </c>
      <c r="L353" s="5">
        <f>ROUND( VLOOKUP(Z353, NPC_Raw_Data!A:O, 13),0)</f>
        <v>256</v>
      </c>
      <c r="M353" s="5">
        <f>ROUND( VLOOKUP(Z353, NPC_Raw_Data!A:O, 14),0)</f>
        <v>256</v>
      </c>
      <c r="N353" s="5">
        <f>ROUND( VLOOKUP(Z353, NPC_Raw_Data!A:O, 15),0)</f>
        <v>94</v>
      </c>
      <c r="O353" s="5">
        <f>ROUND( VLOOKUP(Z353, NPC_Raw_Data!A:Q, 16) * VLOOKUP(AA353, NPC_Scaling_Values!A:N, 14)* VLOOKUP(AB353, NPC_Scaling_Values!A:N, 14) * 1.07 ,0)</f>
        <v>248</v>
      </c>
      <c r="P353" s="2">
        <f>ROUND( VLOOKUP(Z353, NPC_Raw_Data!A:Q, 17) * VLOOKUP(AA353, NPC_Scaling_Values!A:N, 14) * VLOOKUP(AB353, NPC_Scaling_Values!A:N, 14)* 1.07 ,0)</f>
        <v>99</v>
      </c>
      <c r="Q353">
        <f> VLOOKUP(AA353, NPC_Scaling_Values!A:N, 9) * VLOOKUP(AB353, NPC_Scaling_Values!A:N, 9) * 1.07</f>
        <v>3.56952</v>
      </c>
      <c r="R353" s="1">
        <v>1.1</v>
      </c>
      <c r="S353" s="1">
        <v>-1.0</v>
      </c>
      <c r="T353" s="7" t="b">
        <v>0</v>
      </c>
      <c r="U353" s="7" t="b">
        <v>0</v>
      </c>
      <c r="V353" s="7" t="b">
        <v>0</v>
      </c>
      <c r="Z353" s="1">
        <v>411000.0</v>
      </c>
      <c r="AA353" s="1">
        <v>7014.0</v>
      </c>
      <c r="AB353" s="1">
        <v>7414.0</v>
      </c>
      <c r="AC353" s="10">
        <v>5151.0</v>
      </c>
    </row>
    <row r="354">
      <c r="A354" s="2" t="s">
        <v>310</v>
      </c>
      <c r="B354" s="1" t="s">
        <v>32</v>
      </c>
      <c r="C354" s="5">
        <f>ROUND( VLOOKUP(Z354, NPC_Raw_Data!A:D, 4)*VLOOKUP(AA354, NPC_Scaling_Values!A:C, 3)*VLOOKUP(AB354, NPC_Scaling_Values!A:C, 3) * 1.07 ,0)</f>
        <v>941</v>
      </c>
      <c r="D354" s="5">
        <f>ROUND( VLOOKUP(Z354, NPC_Raw_Data!A:E, 5) * VLOOKUP(AA354, NPC_Scaling_Values!A:D, 4) * VLOOKUP(AB354,NPC_Scaling_Values!A:D, 4) * 1.07 ,0)</f>
        <v>2140</v>
      </c>
      <c r="E354" s="5">
        <f>ROUND( VLOOKUP(Z354, NPC_Raw_Data!A:L, 6) * VLOOKUP(AA354, NPC_Scaling_Values!A:N, 5)* VLOOKUP(AB354, NPC_Scaling_Values!A:N, 5) * 1.07 ,0)</f>
        <v>788</v>
      </c>
      <c r="F354" s="5">
        <f>ROUND( VLOOKUP(Z354, NPC_Raw_Data!A:L, 7) * VLOOKUP(AA354, NPC_Scaling_Values!A:N, 6) * VLOOKUP(AB354,NPC_Scaling_Values!A:N, 6) * 1.07 ,0)</f>
        <v>636</v>
      </c>
      <c r="G354" s="5">
        <f>ROUND( VLOOKUP(Z354, NPC_Raw_Data!A:L, 8) * VLOOKUP(AA354, NPC_Scaling_Values!A:N, 7) * VLOOKUP(AB354, NPC_Scaling_Values!A:N, 7) * 1.07 ,0)</f>
        <v>674</v>
      </c>
      <c r="H354" s="5">
        <f>ROUND( VLOOKUP(Z354, NPC_Raw_Data!A:L, 9) * VLOOKUP(AA354, NPC_Scaling_Values!A:N, 8)* VLOOKUP(AB354, NPC_Scaling_Values!A:N, 8) * 1.07 ,0)</f>
        <v>1592</v>
      </c>
      <c r="I354" s="5">
        <v>25.0</v>
      </c>
      <c r="J354" s="5">
        <v>-35.0</v>
      </c>
      <c r="K354" s="5">
        <v>20.0</v>
      </c>
      <c r="L354" s="5">
        <f>ROUND( VLOOKUP(Z354, NPC_Raw_Data!A:O, 13),0)</f>
        <v>999</v>
      </c>
      <c r="M354" s="5">
        <f>ROUND( VLOOKUP(Z354, NPC_Raw_Data!A:O, 14),0)</f>
        <v>999</v>
      </c>
      <c r="N354" s="5">
        <f>ROUND( VLOOKUP(Z354, NPC_Raw_Data!A:O, 15),0)</f>
        <v>999</v>
      </c>
      <c r="O354" s="5">
        <f>ROUND( VLOOKUP(Z354, NPC_Raw_Data!A:Q, 16) * VLOOKUP(AA354, NPC_Scaling_Values!A:N, 14)* VLOOKUP(AB354, NPC_Scaling_Values!A:N, 14) * 1.07 ,0)</f>
        <v>397</v>
      </c>
      <c r="P354" s="2">
        <f>ROUND( VLOOKUP(Z354, NPC_Raw_Data!A:Q, 17) * VLOOKUP(AA354, NPC_Scaling_Values!A:N, 14) * VLOOKUP(AB354, NPC_Scaling_Values!A:N, 14)* 1.07 ,0)</f>
        <v>99</v>
      </c>
      <c r="Q354">
        <f> VLOOKUP(AA354, NPC_Scaling_Values!A:N, 9) * VLOOKUP(AB354, NPC_Scaling_Values!A:N, 9) * 1.07</f>
        <v>3.56952</v>
      </c>
      <c r="R354" s="1">
        <v>1.1</v>
      </c>
      <c r="S354" s="1">
        <v>-1.0</v>
      </c>
      <c r="T354" s="7" t="b">
        <v>0</v>
      </c>
      <c r="U354" s="7" t="b">
        <v>0</v>
      </c>
      <c r="V354" s="7" t="b">
        <v>0</v>
      </c>
      <c r="Z354" s="1">
        <v>412000.0</v>
      </c>
      <c r="AA354" s="1">
        <v>7014.0</v>
      </c>
      <c r="AB354" s="1">
        <v>7414.0</v>
      </c>
      <c r="AC354" s="8">
        <v>0.0</v>
      </c>
    </row>
    <row r="355">
      <c r="A355" s="2" t="s">
        <v>311</v>
      </c>
      <c r="B355" s="1" t="s">
        <v>32</v>
      </c>
      <c r="C355" s="5">
        <f>ROUND( VLOOKUP(Z355, NPC_Raw_Data!A:D, 4)*VLOOKUP(AA355, NPC_Scaling_Values!A:C, 3)*VLOOKUP(AB355, NPC_Scaling_Values!A:C, 3) * 1.07 ,0)</f>
        <v>941</v>
      </c>
      <c r="D355" s="5">
        <f>ROUND( VLOOKUP(Z355, NPC_Raw_Data!A:E, 5) * VLOOKUP(AA355, NPC_Scaling_Values!A:D, 4) * VLOOKUP(AB355,NPC_Scaling_Values!A:D, 4) * 1.07 ,0)</f>
        <v>2140</v>
      </c>
      <c r="E355" s="5">
        <f>ROUND( VLOOKUP(Z355, NPC_Raw_Data!A:L, 6) * VLOOKUP(AA355, NPC_Scaling_Values!A:N, 5)* VLOOKUP(AB355, NPC_Scaling_Values!A:N, 5) * 1.07 ,0)</f>
        <v>788</v>
      </c>
      <c r="F355" s="5">
        <f>ROUND( VLOOKUP(Z355, NPC_Raw_Data!A:L, 7) * VLOOKUP(AA355, NPC_Scaling_Values!A:N, 6) * VLOOKUP(AB355,NPC_Scaling_Values!A:N, 6) * 1.07 ,0)</f>
        <v>636</v>
      </c>
      <c r="G355" s="5">
        <f>ROUND( VLOOKUP(Z355, NPC_Raw_Data!A:L, 8) * VLOOKUP(AA355, NPC_Scaling_Values!A:N, 7) * VLOOKUP(AB355, NPC_Scaling_Values!A:N, 7) * 1.07 ,0)</f>
        <v>674</v>
      </c>
      <c r="H355" s="5">
        <f>ROUND( VLOOKUP(Z355, NPC_Raw_Data!A:L, 9) * VLOOKUP(AA355, NPC_Scaling_Values!A:N, 8)* VLOOKUP(AB355, NPC_Scaling_Values!A:N, 8) * 1.07 ,0)</f>
        <v>1592</v>
      </c>
      <c r="I355" s="5">
        <v>25.0</v>
      </c>
      <c r="J355" s="5">
        <v>-35.0</v>
      </c>
      <c r="K355" s="5">
        <v>20.0</v>
      </c>
      <c r="L355" s="5">
        <f>ROUND( VLOOKUP(Z355, NPC_Raw_Data!A:O, 13),0)</f>
        <v>999</v>
      </c>
      <c r="M355" s="5">
        <f>ROUND( VLOOKUP(Z355, NPC_Raw_Data!A:O, 14),0)</f>
        <v>999</v>
      </c>
      <c r="N355" s="5">
        <f>ROUND( VLOOKUP(Z355, NPC_Raw_Data!A:O, 15),0)</f>
        <v>999</v>
      </c>
      <c r="O355" s="5">
        <f>ROUND( VLOOKUP(Z355, NPC_Raw_Data!A:Q, 16) * VLOOKUP(AA355, NPC_Scaling_Values!A:N, 14)* VLOOKUP(AB355, NPC_Scaling_Values!A:N, 14) * 1.07 ,0)</f>
        <v>397</v>
      </c>
      <c r="P355" s="2">
        <f>ROUND( VLOOKUP(Z355, NPC_Raw_Data!A:Q, 17) * VLOOKUP(AA355, NPC_Scaling_Values!A:N, 14) * VLOOKUP(AB355, NPC_Scaling_Values!A:N, 14)* 1.07 ,0)</f>
        <v>99</v>
      </c>
      <c r="Q355">
        <f> VLOOKUP(AA355, NPC_Scaling_Values!A:N, 9) * VLOOKUP(AB355, NPC_Scaling_Values!A:N, 9) * 1.07</f>
        <v>3.56952</v>
      </c>
      <c r="R355" s="1">
        <v>1.1</v>
      </c>
      <c r="S355" s="1">
        <v>-1.0</v>
      </c>
      <c r="T355" s="7" t="b">
        <v>0</v>
      </c>
      <c r="U355" s="7" t="b">
        <v>0</v>
      </c>
      <c r="V355" s="7" t="b">
        <v>0</v>
      </c>
      <c r="Z355" s="1">
        <v>412001.0</v>
      </c>
      <c r="AA355" s="1">
        <v>7014.0</v>
      </c>
      <c r="AB355" s="1">
        <v>7414.0</v>
      </c>
      <c r="AC355" s="8">
        <v>7100.0</v>
      </c>
    </row>
    <row r="356">
      <c r="A356" s="2" t="s">
        <v>219</v>
      </c>
      <c r="B356" s="1" t="s">
        <v>32</v>
      </c>
      <c r="C356" s="5">
        <f>ROUND( VLOOKUP(Z356, NPC_Raw_Data!A:D, 4)*VLOOKUP(AA356, NPC_Scaling_Values!A:C, 3)*VLOOKUP(AB356, NPC_Scaling_Values!A:C, 3) * 1.07 ,0)</f>
        <v>538</v>
      </c>
      <c r="D356" s="5">
        <f>ROUND( VLOOKUP(Z356, NPC_Raw_Data!A:E, 5) * VLOOKUP(AA356, NPC_Scaling_Values!A:D, 4) * VLOOKUP(AB356,NPC_Scaling_Values!A:D, 4) * 1.07 ,0)</f>
        <v>428</v>
      </c>
      <c r="E356" s="5">
        <f>ROUND( VLOOKUP(Z356, NPC_Raw_Data!A:L, 6) * VLOOKUP(AA356, NPC_Scaling_Values!A:N, 5)* VLOOKUP(AB356, NPC_Scaling_Values!A:N, 5) * 1.07 ,0)</f>
        <v>280</v>
      </c>
      <c r="F356" s="5">
        <f>ROUND( VLOOKUP(Z356, NPC_Raw_Data!A:L, 7) * VLOOKUP(AA356, NPC_Scaling_Values!A:N, 6) * VLOOKUP(AB356,NPC_Scaling_Values!A:N, 6) * 1.07 ,0)</f>
        <v>254</v>
      </c>
      <c r="G356" s="5">
        <f>ROUND( VLOOKUP(Z356, NPC_Raw_Data!A:L, 8) * VLOOKUP(AA356, NPC_Scaling_Values!A:N, 7) * VLOOKUP(AB356, NPC_Scaling_Values!A:N, 7) * 1.07 ,0)</f>
        <v>127</v>
      </c>
      <c r="H356" s="5">
        <f>ROUND( VLOOKUP(Z356, NPC_Raw_Data!A:L, 9) * VLOOKUP(AA356, NPC_Scaling_Values!A:N, 8)* VLOOKUP(AB356, NPC_Scaling_Values!A:N, 8) * 1.07 ,0)</f>
        <v>350</v>
      </c>
      <c r="I356" s="5">
        <v>-10.0</v>
      </c>
      <c r="J356" s="5">
        <v>0.0</v>
      </c>
      <c r="K356" s="5">
        <v>0.0</v>
      </c>
      <c r="L356" s="5">
        <f>ROUND( VLOOKUP(Z356, NPC_Raw_Data!A:O, 13),0)</f>
        <v>77</v>
      </c>
      <c r="M356" s="5">
        <f>ROUND( VLOOKUP(Z356, NPC_Raw_Data!A:O, 14),0)</f>
        <v>77</v>
      </c>
      <c r="N356" s="5">
        <f>ROUND( VLOOKUP(Z356, NPC_Raw_Data!A:O, 15),0)</f>
        <v>999</v>
      </c>
      <c r="O356" s="5">
        <f>ROUND( VLOOKUP(Z356, NPC_Raw_Data!A:Q, 16) * VLOOKUP(AA356, NPC_Scaling_Values!A:N, 14)* VLOOKUP(AB356, NPC_Scaling_Values!A:N, 14) * 1.07 ,0)</f>
        <v>248</v>
      </c>
      <c r="P356" s="2">
        <f>ROUND( VLOOKUP(Z356, NPC_Raw_Data!A:Q, 17) * VLOOKUP(AA356, NPC_Scaling_Values!A:N, 14) * VLOOKUP(AB356, NPC_Scaling_Values!A:N, 14)* 1.07 ,0)</f>
        <v>99</v>
      </c>
      <c r="Q356">
        <f> VLOOKUP(AA356, NPC_Scaling_Values!A:N, 9) * VLOOKUP(AB356, NPC_Scaling_Values!A:N, 9) * 1.07</f>
        <v>3.56952</v>
      </c>
      <c r="R356" s="1">
        <v>1.5</v>
      </c>
      <c r="S356" s="1">
        <v>-1.0</v>
      </c>
      <c r="T356" s="7" t="b">
        <v>0</v>
      </c>
      <c r="U356" s="7" t="b">
        <v>0</v>
      </c>
      <c r="V356" s="7" t="b">
        <v>0</v>
      </c>
      <c r="Z356" s="1">
        <v>413000.0</v>
      </c>
      <c r="AA356" s="1">
        <v>7014.0</v>
      </c>
      <c r="AB356" s="1">
        <v>7414.0</v>
      </c>
      <c r="AC356" s="8">
        <v>0.0</v>
      </c>
    </row>
    <row r="357">
      <c r="A357" s="2" t="s">
        <v>219</v>
      </c>
      <c r="B357" s="1" t="s">
        <v>32</v>
      </c>
      <c r="C357" s="5">
        <f>ROUND( VLOOKUP(Z357, NPC_Raw_Data!A:D, 4)*VLOOKUP(AA357, NPC_Scaling_Values!A:C, 3)*VLOOKUP(AB357, NPC_Scaling_Values!A:C, 3) * 1.07 ,0)</f>
        <v>538</v>
      </c>
      <c r="D357" s="5">
        <f>ROUND( VLOOKUP(Z357, NPC_Raw_Data!A:E, 5) * VLOOKUP(AA357, NPC_Scaling_Values!A:D, 4) * VLOOKUP(AB357,NPC_Scaling_Values!A:D, 4) * 1.07 ,0)</f>
        <v>428</v>
      </c>
      <c r="E357" s="5">
        <f>ROUND( VLOOKUP(Z357, NPC_Raw_Data!A:L, 6) * VLOOKUP(AA357, NPC_Scaling_Values!A:N, 5)* VLOOKUP(AB357, NPC_Scaling_Values!A:N, 5) * 1.07 ,0)</f>
        <v>280</v>
      </c>
      <c r="F357" s="5">
        <f>ROUND( VLOOKUP(Z357, NPC_Raw_Data!A:L, 7) * VLOOKUP(AA357, NPC_Scaling_Values!A:N, 6) * VLOOKUP(AB357,NPC_Scaling_Values!A:N, 6) * 1.07 ,0)</f>
        <v>254</v>
      </c>
      <c r="G357" s="5">
        <f>ROUND( VLOOKUP(Z357, NPC_Raw_Data!A:L, 8) * VLOOKUP(AA357, NPC_Scaling_Values!A:N, 7) * VLOOKUP(AB357, NPC_Scaling_Values!A:N, 7) * 1.07 ,0)</f>
        <v>127</v>
      </c>
      <c r="H357" s="5">
        <f>ROUND( VLOOKUP(Z357, NPC_Raw_Data!A:L, 9) * VLOOKUP(AA357, NPC_Scaling_Values!A:N, 8)* VLOOKUP(AB357, NPC_Scaling_Values!A:N, 8) * 1.07 ,0)</f>
        <v>350</v>
      </c>
      <c r="I357" s="5">
        <v>-10.0</v>
      </c>
      <c r="J357" s="5">
        <v>0.0</v>
      </c>
      <c r="K357" s="5">
        <v>0.0</v>
      </c>
      <c r="L357" s="5">
        <f>ROUND( VLOOKUP(Z357, NPC_Raw_Data!A:O, 13),0)</f>
        <v>77</v>
      </c>
      <c r="M357" s="5">
        <f>ROUND( VLOOKUP(Z357, NPC_Raw_Data!A:O, 14),0)</f>
        <v>77</v>
      </c>
      <c r="N357" s="5">
        <f>ROUND( VLOOKUP(Z357, NPC_Raw_Data!A:O, 15),0)</f>
        <v>999</v>
      </c>
      <c r="O357" s="5">
        <f>ROUND( VLOOKUP(Z357, NPC_Raw_Data!A:Q, 16) * VLOOKUP(AA357, NPC_Scaling_Values!A:N, 14)* VLOOKUP(AB357, NPC_Scaling_Values!A:N, 14) * 1.07 ,0)</f>
        <v>248</v>
      </c>
      <c r="P357" s="2">
        <f>ROUND( VLOOKUP(Z357, NPC_Raw_Data!A:Q, 17) * VLOOKUP(AA357, NPC_Scaling_Values!A:N, 14) * VLOOKUP(AB357, NPC_Scaling_Values!A:N, 14)* 1.07 ,0)</f>
        <v>99</v>
      </c>
      <c r="Q357">
        <f> VLOOKUP(AA357, NPC_Scaling_Values!A:N, 9) * VLOOKUP(AB357, NPC_Scaling_Values!A:N, 9) * 1.07</f>
        <v>3.56952</v>
      </c>
      <c r="R357" s="1">
        <v>1.5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413001.0</v>
      </c>
      <c r="AA357" s="1">
        <v>7014.0</v>
      </c>
      <c r="AB357" s="1">
        <v>7414.0</v>
      </c>
      <c r="AC357" s="8">
        <v>0.0</v>
      </c>
    </row>
    <row r="358">
      <c r="A358" s="2" t="s">
        <v>219</v>
      </c>
      <c r="B358" s="1" t="s">
        <v>32</v>
      </c>
      <c r="C358" s="5">
        <f>ROUND( VLOOKUP(Z358, NPC_Raw_Data!A:D, 4)*VLOOKUP(AA358, NPC_Scaling_Values!A:C, 3)*VLOOKUP(AB358, NPC_Scaling_Values!A:C, 3) * 1.07 ,0)</f>
        <v>538</v>
      </c>
      <c r="D358" s="5">
        <f>ROUND( VLOOKUP(Z358, NPC_Raw_Data!A:E, 5) * VLOOKUP(AA358, NPC_Scaling_Values!A:D, 4) * VLOOKUP(AB358,NPC_Scaling_Values!A:D, 4) * 1.07 ,0)</f>
        <v>428</v>
      </c>
      <c r="E358" s="5">
        <f>ROUND( VLOOKUP(Z358, NPC_Raw_Data!A:L, 6) * VLOOKUP(AA358, NPC_Scaling_Values!A:N, 5)* VLOOKUP(AB358, NPC_Scaling_Values!A:N, 5) * 1.07 ,0)</f>
        <v>280</v>
      </c>
      <c r="F358" s="5">
        <f>ROUND( VLOOKUP(Z358, NPC_Raw_Data!A:L, 7) * VLOOKUP(AA358, NPC_Scaling_Values!A:N, 6) * VLOOKUP(AB358,NPC_Scaling_Values!A:N, 6) * 1.07 ,0)</f>
        <v>254</v>
      </c>
      <c r="G358" s="5">
        <f>ROUND( VLOOKUP(Z358, NPC_Raw_Data!A:L, 8) * VLOOKUP(AA358, NPC_Scaling_Values!A:N, 7) * VLOOKUP(AB358, NPC_Scaling_Values!A:N, 7) * 1.07 ,0)</f>
        <v>127</v>
      </c>
      <c r="H358" s="5">
        <f>ROUND( VLOOKUP(Z358, NPC_Raw_Data!A:L, 9) * VLOOKUP(AA358, NPC_Scaling_Values!A:N, 8)* VLOOKUP(AB358, NPC_Scaling_Values!A:N, 8) * 1.07 ,0)</f>
        <v>350</v>
      </c>
      <c r="I358" s="5">
        <v>-10.0</v>
      </c>
      <c r="J358" s="5">
        <v>0.0</v>
      </c>
      <c r="K358" s="5">
        <v>0.0</v>
      </c>
      <c r="L358" s="5">
        <f>ROUND( VLOOKUP(Z358, NPC_Raw_Data!A:O, 13),0)</f>
        <v>77</v>
      </c>
      <c r="M358" s="5">
        <f>ROUND( VLOOKUP(Z358, NPC_Raw_Data!A:O, 14),0)</f>
        <v>77</v>
      </c>
      <c r="N358" s="5">
        <f>ROUND( VLOOKUP(Z358, NPC_Raw_Data!A:O, 15),0)</f>
        <v>999</v>
      </c>
      <c r="O358" s="5">
        <f>ROUND( VLOOKUP(Z358, NPC_Raw_Data!A:Q, 16) * VLOOKUP(AA358, NPC_Scaling_Values!A:N, 14)* VLOOKUP(AB358, NPC_Scaling_Values!A:N, 14) * 1.07 ,0)</f>
        <v>248</v>
      </c>
      <c r="P358" s="2">
        <f>ROUND( VLOOKUP(Z358, NPC_Raw_Data!A:Q, 17) * VLOOKUP(AA358, NPC_Scaling_Values!A:N, 14) * VLOOKUP(AB358, NPC_Scaling_Values!A:N, 14)* 1.07 ,0)</f>
        <v>99</v>
      </c>
      <c r="Q358">
        <f> VLOOKUP(AA358, NPC_Scaling_Values!A:N, 9) * VLOOKUP(AB358, NPC_Scaling_Values!A:N, 9) * 1.07</f>
        <v>3.56952</v>
      </c>
      <c r="R358" s="1">
        <v>1.5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413002.0</v>
      </c>
      <c r="AA358" s="1">
        <v>7014.0</v>
      </c>
      <c r="AB358" s="1">
        <v>7414.0</v>
      </c>
      <c r="AC358" s="8">
        <v>0.0</v>
      </c>
    </row>
    <row r="359">
      <c r="A359" s="2" t="s">
        <v>219</v>
      </c>
      <c r="B359" s="1" t="s">
        <v>32</v>
      </c>
      <c r="C359" s="5">
        <f>ROUND( VLOOKUP(Z359, NPC_Raw_Data!A:D, 4)*VLOOKUP(AA359, NPC_Scaling_Values!A:C, 3)*VLOOKUP(AB359, NPC_Scaling_Values!A:C, 3) * 1.07 ,0)</f>
        <v>538</v>
      </c>
      <c r="D359" s="5">
        <f>ROUND( VLOOKUP(Z359, NPC_Raw_Data!A:E, 5) * VLOOKUP(AA359, NPC_Scaling_Values!A:D, 4) * VLOOKUP(AB359,NPC_Scaling_Values!A:D, 4) * 1.07 ,0)</f>
        <v>428</v>
      </c>
      <c r="E359" s="5">
        <f>ROUND( VLOOKUP(Z359, NPC_Raw_Data!A:L, 6) * VLOOKUP(AA359, NPC_Scaling_Values!A:N, 5)* VLOOKUP(AB359, NPC_Scaling_Values!A:N, 5) * 1.07 ,0)</f>
        <v>280</v>
      </c>
      <c r="F359" s="5">
        <f>ROUND( VLOOKUP(Z359, NPC_Raw_Data!A:L, 7) * VLOOKUP(AA359, NPC_Scaling_Values!A:N, 6) * VLOOKUP(AB359,NPC_Scaling_Values!A:N, 6) * 1.07 ,0)</f>
        <v>254</v>
      </c>
      <c r="G359" s="5">
        <f>ROUND( VLOOKUP(Z359, NPC_Raw_Data!A:L, 8) * VLOOKUP(AA359, NPC_Scaling_Values!A:N, 7) * VLOOKUP(AB359, NPC_Scaling_Values!A:N, 7) * 1.07 ,0)</f>
        <v>127</v>
      </c>
      <c r="H359" s="5">
        <f>ROUND( VLOOKUP(Z359, NPC_Raw_Data!A:L, 9) * VLOOKUP(AA359, NPC_Scaling_Values!A:N, 8)* VLOOKUP(AB359, NPC_Scaling_Values!A:N, 8) * 1.07 ,0)</f>
        <v>350</v>
      </c>
      <c r="I359" s="5">
        <v>-10.0</v>
      </c>
      <c r="J359" s="5">
        <v>0.0</v>
      </c>
      <c r="K359" s="5">
        <v>0.0</v>
      </c>
      <c r="L359" s="5">
        <f>ROUND( VLOOKUP(Z359, NPC_Raw_Data!A:O, 13),0)</f>
        <v>77</v>
      </c>
      <c r="M359" s="5">
        <f>ROUND( VLOOKUP(Z359, NPC_Raw_Data!A:O, 14),0)</f>
        <v>77</v>
      </c>
      <c r="N359" s="5">
        <f>ROUND( VLOOKUP(Z359, NPC_Raw_Data!A:O, 15),0)</f>
        <v>999</v>
      </c>
      <c r="O359" s="5">
        <f>ROUND( VLOOKUP(Z359, NPC_Raw_Data!A:Q, 16) * VLOOKUP(AA359, NPC_Scaling_Values!A:N, 14)* VLOOKUP(AB359, NPC_Scaling_Values!A:N, 14) * 1.07 ,0)</f>
        <v>248</v>
      </c>
      <c r="P359" s="2">
        <f>ROUND( VLOOKUP(Z359, NPC_Raw_Data!A:Q, 17) * VLOOKUP(AA359, NPC_Scaling_Values!A:N, 14) * VLOOKUP(AB359, NPC_Scaling_Values!A:N, 14)* 1.07 ,0)</f>
        <v>99</v>
      </c>
      <c r="Q359">
        <f> VLOOKUP(AA359, NPC_Scaling_Values!A:N, 9) * VLOOKUP(AB359, NPC_Scaling_Values!A:N, 9) * 1.07</f>
        <v>3.56952</v>
      </c>
      <c r="R359" s="1">
        <v>1.5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413003.0</v>
      </c>
      <c r="AA359" s="1">
        <v>7014.0</v>
      </c>
      <c r="AB359" s="1">
        <v>7414.0</v>
      </c>
      <c r="AC359" s="8">
        <v>0.0</v>
      </c>
    </row>
    <row r="360">
      <c r="A360" s="2" t="s">
        <v>220</v>
      </c>
      <c r="B360" s="1" t="s">
        <v>32</v>
      </c>
      <c r="C360" s="5">
        <f>ROUND( VLOOKUP(Z360, NPC_Raw_Data!A:D, 4)*VLOOKUP(AA360, NPC_Scaling_Values!A:C, 3)*VLOOKUP(AB360, NPC_Scaling_Values!A:C, 3) * 1.07 ,0)</f>
        <v>538</v>
      </c>
      <c r="D360" s="5">
        <f>ROUND( VLOOKUP(Z360, NPC_Raw_Data!A:E, 5) * VLOOKUP(AA360, NPC_Scaling_Values!A:D, 4) * VLOOKUP(AB360,NPC_Scaling_Values!A:D, 4) * 1.07 ,0)</f>
        <v>428</v>
      </c>
      <c r="E360" s="5">
        <f>ROUND( VLOOKUP(Z360, NPC_Raw_Data!A:L, 6) * VLOOKUP(AA360, NPC_Scaling_Values!A:N, 5)* VLOOKUP(AB360, NPC_Scaling_Values!A:N, 5) * 1.07 ,0)</f>
        <v>280</v>
      </c>
      <c r="F360" s="5">
        <f>ROUND( VLOOKUP(Z360, NPC_Raw_Data!A:L, 7) * VLOOKUP(AA360, NPC_Scaling_Values!A:N, 6) * VLOOKUP(AB360,NPC_Scaling_Values!A:N, 6) * 1.07 ,0)</f>
        <v>254</v>
      </c>
      <c r="G360" s="5">
        <f>ROUND( VLOOKUP(Z360, NPC_Raw_Data!A:L, 8) * VLOOKUP(AA360, NPC_Scaling_Values!A:N, 7) * VLOOKUP(AB360, NPC_Scaling_Values!A:N, 7) * 1.07 ,0)</f>
        <v>127</v>
      </c>
      <c r="H360" s="5">
        <f>ROUND( VLOOKUP(Z360, NPC_Raw_Data!A:L, 9) * VLOOKUP(AA360, NPC_Scaling_Values!A:N, 8)* VLOOKUP(AB360, NPC_Scaling_Values!A:N, 8) * 1.07 ,0)</f>
        <v>350</v>
      </c>
      <c r="I360" s="5">
        <v>-10.0</v>
      </c>
      <c r="J360" s="5">
        <v>0.0</v>
      </c>
      <c r="K360" s="5">
        <v>0.0</v>
      </c>
      <c r="L360" s="5">
        <f>ROUND( VLOOKUP(Z360, NPC_Raw_Data!A:O, 13),0)</f>
        <v>77</v>
      </c>
      <c r="M360" s="5">
        <f>ROUND( VLOOKUP(Z360, NPC_Raw_Data!A:O, 14),0)</f>
        <v>77</v>
      </c>
      <c r="N360" s="5">
        <f>ROUND( VLOOKUP(Z360, NPC_Raw_Data!A:O, 15),0)</f>
        <v>999</v>
      </c>
      <c r="O360" s="5">
        <f>ROUND( VLOOKUP(Z360, NPC_Raw_Data!A:Q, 16) * VLOOKUP(AA360, NPC_Scaling_Values!A:N, 14)* VLOOKUP(AB360, NPC_Scaling_Values!A:N, 14) * 1.07 ,0)</f>
        <v>248</v>
      </c>
      <c r="P360" s="2">
        <f>ROUND( VLOOKUP(Z360, NPC_Raw_Data!A:Q, 17) * VLOOKUP(AA360, NPC_Scaling_Values!A:N, 14) * VLOOKUP(AB360, NPC_Scaling_Values!A:N, 14)* 1.07 ,0)</f>
        <v>99</v>
      </c>
      <c r="Q360">
        <f> VLOOKUP(AA360, NPC_Scaling_Values!A:N, 9) * VLOOKUP(AB360, NPC_Scaling_Values!A:N, 9) * 1.07</f>
        <v>3.56952</v>
      </c>
      <c r="R360" s="1">
        <v>1.5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413004.0</v>
      </c>
      <c r="AA360" s="1">
        <v>7014.0</v>
      </c>
      <c r="AB360" s="1">
        <v>7414.0</v>
      </c>
      <c r="AC360" s="8">
        <v>7100.0</v>
      </c>
    </row>
    <row r="361">
      <c r="A361" s="2" t="s">
        <v>221</v>
      </c>
      <c r="B361" s="1" t="s">
        <v>32</v>
      </c>
      <c r="C361" s="5">
        <f>ROUND( VLOOKUP(Z361, NPC_Raw_Data!A:D, 4)*VLOOKUP(AA361, NPC_Scaling_Values!A:C, 3)*VLOOKUP(AB361, NPC_Scaling_Values!A:C, 3) * 1.07 ,0)</f>
        <v>538</v>
      </c>
      <c r="D361" s="5">
        <f>ROUND( VLOOKUP(Z361, NPC_Raw_Data!A:E, 5) * VLOOKUP(AA361, NPC_Scaling_Values!A:D, 4) * VLOOKUP(AB361,NPC_Scaling_Values!A:D, 4) * 1.07 ,0)</f>
        <v>428</v>
      </c>
      <c r="E361" s="5">
        <f>ROUND( VLOOKUP(Z361, NPC_Raw_Data!A:L, 6) * VLOOKUP(AA361, NPC_Scaling_Values!A:N, 5)* VLOOKUP(AB361, NPC_Scaling_Values!A:N, 5) * 1.07 ,0)</f>
        <v>280</v>
      </c>
      <c r="F361" s="5">
        <f>ROUND( VLOOKUP(Z361, NPC_Raw_Data!A:L, 7) * VLOOKUP(AA361, NPC_Scaling_Values!A:N, 6) * VLOOKUP(AB361,NPC_Scaling_Values!A:N, 6) * 1.07 ,0)</f>
        <v>254</v>
      </c>
      <c r="G361" s="5">
        <f>ROUND( VLOOKUP(Z361, NPC_Raw_Data!A:L, 8) * VLOOKUP(AA361, NPC_Scaling_Values!A:N, 7) * VLOOKUP(AB361, NPC_Scaling_Values!A:N, 7) * 1.07 ,0)</f>
        <v>127</v>
      </c>
      <c r="H361" s="5">
        <f>ROUND( VLOOKUP(Z361, NPC_Raw_Data!A:L, 9) * VLOOKUP(AA361, NPC_Scaling_Values!A:N, 8)* VLOOKUP(AB361, NPC_Scaling_Values!A:N, 8) * 1.07 ,0)</f>
        <v>350</v>
      </c>
      <c r="I361" s="5">
        <v>-10.0</v>
      </c>
      <c r="J361" s="5">
        <v>0.0</v>
      </c>
      <c r="K361" s="5">
        <v>0.0</v>
      </c>
      <c r="L361" s="5">
        <f>ROUND( VLOOKUP(Z361, NPC_Raw_Data!A:O, 13),0)</f>
        <v>77</v>
      </c>
      <c r="M361" s="5">
        <f>ROUND( VLOOKUP(Z361, NPC_Raw_Data!A:O, 14),0)</f>
        <v>77</v>
      </c>
      <c r="N361" s="5">
        <f>ROUND( VLOOKUP(Z361, NPC_Raw_Data!A:O, 15),0)</f>
        <v>999</v>
      </c>
      <c r="O361" s="5">
        <f>ROUND( VLOOKUP(Z361, NPC_Raw_Data!A:Q, 16) * VLOOKUP(AA361, NPC_Scaling_Values!A:N, 14)* VLOOKUP(AB361, NPC_Scaling_Values!A:N, 14) * 1.07 ,0)</f>
        <v>248</v>
      </c>
      <c r="P361" s="2">
        <f>ROUND( VLOOKUP(Z361, NPC_Raw_Data!A:Q, 17) * VLOOKUP(AA361, NPC_Scaling_Values!A:N, 14) * VLOOKUP(AB361, NPC_Scaling_Values!A:N, 14)* 1.07 ,0)</f>
        <v>99</v>
      </c>
      <c r="Q361">
        <f> VLOOKUP(AA361, NPC_Scaling_Values!A:N, 9) * VLOOKUP(AB361, NPC_Scaling_Values!A:N, 9) * 1.07</f>
        <v>3.56952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413010.0</v>
      </c>
      <c r="AA361" s="1">
        <v>7014.0</v>
      </c>
      <c r="AB361" s="1">
        <v>7414.0</v>
      </c>
      <c r="AC361" s="8">
        <v>0.0</v>
      </c>
    </row>
    <row r="362">
      <c r="A362" s="2" t="s">
        <v>221</v>
      </c>
      <c r="B362" s="1" t="s">
        <v>32</v>
      </c>
      <c r="C362" s="5">
        <f>ROUND( VLOOKUP(Z362, NPC_Raw_Data!A:D, 4)*VLOOKUP(AA362, NPC_Scaling_Values!A:C, 3)*VLOOKUP(AB362, NPC_Scaling_Values!A:C, 3) * 1.07 ,0)</f>
        <v>538</v>
      </c>
      <c r="D362" s="5">
        <f>ROUND( VLOOKUP(Z362, NPC_Raw_Data!A:E, 5) * VLOOKUP(AA362, NPC_Scaling_Values!A:D, 4) * VLOOKUP(AB362,NPC_Scaling_Values!A:D, 4) * 1.07 ,0)</f>
        <v>428</v>
      </c>
      <c r="E362" s="5">
        <f>ROUND( VLOOKUP(Z362, NPC_Raw_Data!A:L, 6) * VLOOKUP(AA362, NPC_Scaling_Values!A:N, 5)* VLOOKUP(AB362, NPC_Scaling_Values!A:N, 5) * 1.07 ,0)</f>
        <v>280</v>
      </c>
      <c r="F362" s="5">
        <f>ROUND( VLOOKUP(Z362, NPC_Raw_Data!A:L, 7) * VLOOKUP(AA362, NPC_Scaling_Values!A:N, 6) * VLOOKUP(AB362,NPC_Scaling_Values!A:N, 6) * 1.07 ,0)</f>
        <v>254</v>
      </c>
      <c r="G362" s="5">
        <f>ROUND( VLOOKUP(Z362, NPC_Raw_Data!A:L, 8) * VLOOKUP(AA362, NPC_Scaling_Values!A:N, 7) * VLOOKUP(AB362, NPC_Scaling_Values!A:N, 7) * 1.07 ,0)</f>
        <v>127</v>
      </c>
      <c r="H362" s="5">
        <f>ROUND( VLOOKUP(Z362, NPC_Raw_Data!A:L, 9) * VLOOKUP(AA362, NPC_Scaling_Values!A:N, 8)* VLOOKUP(AB362, NPC_Scaling_Values!A:N, 8) * 1.07 ,0)</f>
        <v>350</v>
      </c>
      <c r="I362" s="5">
        <v>-10.0</v>
      </c>
      <c r="J362" s="5">
        <v>0.0</v>
      </c>
      <c r="K362" s="5">
        <v>0.0</v>
      </c>
      <c r="L362" s="5">
        <f>ROUND( VLOOKUP(Z362, NPC_Raw_Data!A:O, 13),0)</f>
        <v>77</v>
      </c>
      <c r="M362" s="5">
        <f>ROUND( VLOOKUP(Z362, NPC_Raw_Data!A:O, 14),0)</f>
        <v>77</v>
      </c>
      <c r="N362" s="5">
        <f>ROUND( VLOOKUP(Z362, NPC_Raw_Data!A:O, 15),0)</f>
        <v>999</v>
      </c>
      <c r="O362" s="5">
        <f>ROUND( VLOOKUP(Z362, NPC_Raw_Data!A:Q, 16) * VLOOKUP(AA362, NPC_Scaling_Values!A:N, 14)* VLOOKUP(AB362, NPC_Scaling_Values!A:N, 14) * 1.07 ,0)</f>
        <v>248</v>
      </c>
      <c r="P362" s="2">
        <f>ROUND( VLOOKUP(Z362, NPC_Raw_Data!A:Q, 17) * VLOOKUP(AA362, NPC_Scaling_Values!A:N, 14) * VLOOKUP(AB362, NPC_Scaling_Values!A:N, 14)* 1.07 ,0)</f>
        <v>99</v>
      </c>
      <c r="Q362">
        <f> VLOOKUP(AA362, NPC_Scaling_Values!A:N, 9) * VLOOKUP(AB362, NPC_Scaling_Values!A:N, 9) * 1.07</f>
        <v>3.56952</v>
      </c>
      <c r="R362" s="1">
        <v>1.5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413011.0</v>
      </c>
      <c r="AA362" s="1">
        <v>7014.0</v>
      </c>
      <c r="AB362" s="1">
        <v>7414.0</v>
      </c>
      <c r="AC362" s="8">
        <v>0.0</v>
      </c>
    </row>
    <row r="363">
      <c r="A363" s="2" t="s">
        <v>219</v>
      </c>
      <c r="B363" s="1" t="s">
        <v>32</v>
      </c>
      <c r="C363" s="5">
        <f>ROUND( VLOOKUP(Z363, NPC_Raw_Data!A:D, 4)*VLOOKUP(AA363, NPC_Scaling_Values!A:C, 3)*VLOOKUP(AB363, NPC_Scaling_Values!A:C, 3) * 1.07 ,0)</f>
        <v>538</v>
      </c>
      <c r="D363" s="5">
        <f>ROUND( VLOOKUP(Z363, NPC_Raw_Data!A:E, 5) * VLOOKUP(AA363, NPC_Scaling_Values!A:D, 4) * VLOOKUP(AB363,NPC_Scaling_Values!A:D, 4) * 1.07 ,0)</f>
        <v>428</v>
      </c>
      <c r="E363" s="5">
        <f>ROUND( VLOOKUP(Z363, NPC_Raw_Data!A:L, 6) * VLOOKUP(AA363, NPC_Scaling_Values!A:N, 5)* VLOOKUP(AB363, NPC_Scaling_Values!A:N, 5) * 1.07 ,0)</f>
        <v>280</v>
      </c>
      <c r="F363" s="5">
        <f>ROUND( VLOOKUP(Z363, NPC_Raw_Data!A:L, 7) * VLOOKUP(AA363, NPC_Scaling_Values!A:N, 6) * VLOOKUP(AB363,NPC_Scaling_Values!A:N, 6) * 1.07 ,0)</f>
        <v>254</v>
      </c>
      <c r="G363" s="5">
        <f>ROUND( VLOOKUP(Z363, NPC_Raw_Data!A:L, 8) * VLOOKUP(AA363, NPC_Scaling_Values!A:N, 7) * VLOOKUP(AB363, NPC_Scaling_Values!A:N, 7) * 1.07 ,0)</f>
        <v>127</v>
      </c>
      <c r="H363" s="5">
        <f>ROUND( VLOOKUP(Z363, NPC_Raw_Data!A:L, 9) * VLOOKUP(AA363, NPC_Scaling_Values!A:N, 8)* VLOOKUP(AB363, NPC_Scaling_Values!A:N, 8) * 1.07 ,0)</f>
        <v>350</v>
      </c>
      <c r="I363" s="5">
        <v>-10.0</v>
      </c>
      <c r="J363" s="5">
        <v>0.0</v>
      </c>
      <c r="K363" s="5">
        <v>0.0</v>
      </c>
      <c r="L363" s="5">
        <f>ROUND( VLOOKUP(Z363, NPC_Raw_Data!A:O, 13),0)</f>
        <v>77</v>
      </c>
      <c r="M363" s="5">
        <f>ROUND( VLOOKUP(Z363, NPC_Raw_Data!A:O, 14),0)</f>
        <v>77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 * 1.07 ,0)</f>
        <v>248</v>
      </c>
      <c r="P363" s="2">
        <f>ROUND( VLOOKUP(Z363, NPC_Raw_Data!A:Q, 17) * VLOOKUP(AA363, NPC_Scaling_Values!A:N, 14) * VLOOKUP(AB363, NPC_Scaling_Values!A:N, 14)* 1.07 ,0)</f>
        <v>99</v>
      </c>
      <c r="Q363">
        <f> VLOOKUP(AA363, NPC_Scaling_Values!A:N, 9) * VLOOKUP(AB363, NPC_Scaling_Values!A:N, 9) * 1.07</f>
        <v>3.56952</v>
      </c>
      <c r="R363" s="1">
        <v>1.5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413012.0</v>
      </c>
      <c r="AA363" s="1">
        <v>7014.0</v>
      </c>
      <c r="AB363" s="1">
        <v>7414.0</v>
      </c>
      <c r="AC363" s="8">
        <v>0.0</v>
      </c>
    </row>
    <row r="364">
      <c r="A364" s="2" t="s">
        <v>219</v>
      </c>
      <c r="B364" s="1" t="s">
        <v>32</v>
      </c>
      <c r="C364" s="5">
        <f>ROUND( VLOOKUP(Z364, NPC_Raw_Data!A:D, 4)*VLOOKUP(AA364, NPC_Scaling_Values!A:C, 3)*VLOOKUP(AB364, NPC_Scaling_Values!A:C, 3) * 1.07 ,0)</f>
        <v>538</v>
      </c>
      <c r="D364" s="5">
        <f>ROUND( VLOOKUP(Z364, NPC_Raw_Data!A:E, 5) * VLOOKUP(AA364, NPC_Scaling_Values!A:D, 4) * VLOOKUP(AB364,NPC_Scaling_Values!A:D, 4) * 1.07 ,0)</f>
        <v>428</v>
      </c>
      <c r="E364" s="5">
        <f>ROUND( VLOOKUP(Z364, NPC_Raw_Data!A:L, 6) * VLOOKUP(AA364, NPC_Scaling_Values!A:N, 5)* VLOOKUP(AB364, NPC_Scaling_Values!A:N, 5) * 1.07 ,0)</f>
        <v>280</v>
      </c>
      <c r="F364" s="5">
        <f>ROUND( VLOOKUP(Z364, NPC_Raw_Data!A:L, 7) * VLOOKUP(AA364, NPC_Scaling_Values!A:N, 6) * VLOOKUP(AB364,NPC_Scaling_Values!A:N, 6) * 1.07 ,0)</f>
        <v>254</v>
      </c>
      <c r="G364" s="5">
        <f>ROUND( VLOOKUP(Z364, NPC_Raw_Data!A:L, 8) * VLOOKUP(AA364, NPC_Scaling_Values!A:N, 7) * VLOOKUP(AB364, NPC_Scaling_Values!A:N, 7) * 1.07 ,0)</f>
        <v>127</v>
      </c>
      <c r="H364" s="5">
        <f>ROUND( VLOOKUP(Z364, NPC_Raw_Data!A:L, 9) * VLOOKUP(AA364, NPC_Scaling_Values!A:N, 8)* VLOOKUP(AB364, NPC_Scaling_Values!A:N, 8) * 1.07 ,0)</f>
        <v>350</v>
      </c>
      <c r="I364" s="5">
        <v>-10.0</v>
      </c>
      <c r="J364" s="5">
        <v>0.0</v>
      </c>
      <c r="K364" s="5">
        <v>0.0</v>
      </c>
      <c r="L364" s="5">
        <f>ROUND( VLOOKUP(Z364, NPC_Raw_Data!A:O, 13),0)</f>
        <v>77</v>
      </c>
      <c r="M364" s="5">
        <f>ROUND( VLOOKUP(Z364, NPC_Raw_Data!A:O, 14),0)</f>
        <v>77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 * 1.07 ,0)</f>
        <v>248</v>
      </c>
      <c r="P364" s="2">
        <f>ROUND( VLOOKUP(Z364, NPC_Raw_Data!A:Q, 17) * VLOOKUP(AA364, NPC_Scaling_Values!A:N, 14) * VLOOKUP(AB364, NPC_Scaling_Values!A:N, 14)* 1.07 ,0)</f>
        <v>99</v>
      </c>
      <c r="Q364">
        <f> VLOOKUP(AA364, NPC_Scaling_Values!A:N, 9) * VLOOKUP(AB364, NPC_Scaling_Values!A:N, 9) * 1.07</f>
        <v>3.56952</v>
      </c>
      <c r="R364" s="1">
        <v>1.5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413013.0</v>
      </c>
      <c r="AA364" s="1">
        <v>7014.0</v>
      </c>
      <c r="AB364" s="1">
        <v>7414.0</v>
      </c>
      <c r="AC364" s="8">
        <v>0.0</v>
      </c>
    </row>
    <row r="365">
      <c r="A365" s="2" t="s">
        <v>222</v>
      </c>
      <c r="B365" s="1" t="s">
        <v>32</v>
      </c>
      <c r="C365" s="5">
        <f>ROUND( VLOOKUP(Z365, NPC_Raw_Data!A:D, 4)*VLOOKUP(AA365, NPC_Scaling_Values!A:C, 3)*VLOOKUP(AB365, NPC_Scaling_Values!A:C, 3) * 1.07 ,0)</f>
        <v>538</v>
      </c>
      <c r="D365" s="5">
        <f>ROUND( VLOOKUP(Z365, NPC_Raw_Data!A:E, 5) * VLOOKUP(AA365, NPC_Scaling_Values!A:D, 4) * VLOOKUP(AB365,NPC_Scaling_Values!A:D, 4) * 1.07 ,0)</f>
        <v>428</v>
      </c>
      <c r="E365" s="5">
        <f>ROUND( VLOOKUP(Z365, NPC_Raw_Data!A:L, 6) * VLOOKUP(AA365, NPC_Scaling_Values!A:N, 5)* VLOOKUP(AB365, NPC_Scaling_Values!A:N, 5) * 1.07 ,0)</f>
        <v>280</v>
      </c>
      <c r="F365" s="5">
        <f>ROUND( VLOOKUP(Z365, NPC_Raw_Data!A:L, 7) * VLOOKUP(AA365, NPC_Scaling_Values!A:N, 6) * VLOOKUP(AB365,NPC_Scaling_Values!A:N, 6) * 1.07 ,0)</f>
        <v>254</v>
      </c>
      <c r="G365" s="5">
        <f>ROUND( VLOOKUP(Z365, NPC_Raw_Data!A:L, 8) * VLOOKUP(AA365, NPC_Scaling_Values!A:N, 7) * VLOOKUP(AB365, NPC_Scaling_Values!A:N, 7) * 1.07 ,0)</f>
        <v>127</v>
      </c>
      <c r="H365" s="5">
        <f>ROUND( VLOOKUP(Z365, NPC_Raw_Data!A:L, 9) * VLOOKUP(AA365, NPC_Scaling_Values!A:N, 8)* VLOOKUP(AB365, NPC_Scaling_Values!A:N, 8) * 1.07 ,0)</f>
        <v>350</v>
      </c>
      <c r="I365" s="5">
        <v>-10.0</v>
      </c>
      <c r="J365" s="5">
        <v>0.0</v>
      </c>
      <c r="K365" s="5">
        <v>0.0</v>
      </c>
      <c r="L365" s="5">
        <f>ROUND( VLOOKUP(Z365, NPC_Raw_Data!A:O, 13),0)</f>
        <v>77</v>
      </c>
      <c r="M365" s="5">
        <f>ROUND( VLOOKUP(Z365, NPC_Raw_Data!A:O, 14),0)</f>
        <v>77</v>
      </c>
      <c r="N365" s="5">
        <f>ROUND( VLOOKUP(Z365, NPC_Raw_Data!A:O, 15),0)</f>
        <v>999</v>
      </c>
      <c r="O365" s="5">
        <f>ROUND( VLOOKUP(Z365, NPC_Raw_Data!A:Q, 16) * VLOOKUP(AA365, NPC_Scaling_Values!A:N, 14)* VLOOKUP(AB365, NPC_Scaling_Values!A:N, 14) * 1.07 ,0)</f>
        <v>248</v>
      </c>
      <c r="P365" s="2">
        <f>ROUND( VLOOKUP(Z365, NPC_Raw_Data!A:Q, 17) * VLOOKUP(AA365, NPC_Scaling_Values!A:N, 14) * VLOOKUP(AB365, NPC_Scaling_Values!A:N, 14)* 1.07 ,0)</f>
        <v>99</v>
      </c>
      <c r="Q365">
        <f> VLOOKUP(AA365, NPC_Scaling_Values!A:N, 9) * VLOOKUP(AB365, NPC_Scaling_Values!A:N, 9) * 1.07</f>
        <v>3.56952</v>
      </c>
      <c r="R365" s="1">
        <v>1.5</v>
      </c>
      <c r="S365" s="1">
        <v>-1.0</v>
      </c>
      <c r="T365" s="7" t="b">
        <v>0</v>
      </c>
      <c r="U365" s="7" t="b">
        <v>0</v>
      </c>
      <c r="V365" s="7" t="b">
        <v>0</v>
      </c>
      <c r="Z365" s="1">
        <v>413014.0</v>
      </c>
      <c r="AA365" s="1">
        <v>7014.0</v>
      </c>
      <c r="AB365" s="1">
        <v>7414.0</v>
      </c>
      <c r="AC365" s="8">
        <v>7100.0</v>
      </c>
    </row>
    <row r="366">
      <c r="A366" s="2" t="s">
        <v>188</v>
      </c>
      <c r="B366" s="1" t="s">
        <v>32</v>
      </c>
      <c r="C366" s="5">
        <f>ROUND( VLOOKUP(Z366, NPC_Raw_Data!A:D, 4)*VLOOKUP(AA366, NPC_Scaling_Values!A:C, 3)*VLOOKUP(AB366, NPC_Scaling_Values!A:C, 3) * 1.07 ,0)</f>
        <v>638</v>
      </c>
      <c r="D366" s="5">
        <f>ROUND( VLOOKUP(Z366, NPC_Raw_Data!A:E, 5) * VLOOKUP(AA366, NPC_Scaling_Values!A:D, 4) * VLOOKUP(AB366,NPC_Scaling_Values!A:D, 4) * 1.07 ,0)</f>
        <v>856</v>
      </c>
      <c r="E366" s="5">
        <f>ROUND( VLOOKUP(Z366, NPC_Raw_Data!A:L, 6) * VLOOKUP(AA366, NPC_Scaling_Values!A:N, 5)* VLOOKUP(AB366, NPC_Scaling_Values!A:N, 5) * 1.07 ,0)</f>
        <v>245</v>
      </c>
      <c r="F366" s="5">
        <f>ROUND( VLOOKUP(Z366, NPC_Raw_Data!A:L, 7) * VLOOKUP(AA366, NPC_Scaling_Values!A:N, 6) * VLOOKUP(AB366,NPC_Scaling_Values!A:N, 6) * 1.07 ,0)</f>
        <v>203</v>
      </c>
      <c r="G366" s="5">
        <f>ROUND( VLOOKUP(Z366, NPC_Raw_Data!A:L, 8) * VLOOKUP(AA366, NPC_Scaling_Values!A:N, 7) * VLOOKUP(AB366, NPC_Scaling_Values!A:N, 7) * 1.07 ,0)</f>
        <v>216</v>
      </c>
      <c r="H366" s="5">
        <f>ROUND( VLOOKUP(Z366, NPC_Raw_Data!A:L, 9) * VLOOKUP(AA366, NPC_Scaling_Values!A:N, 8)* VLOOKUP(AB366, NPC_Scaling_Values!A:N, 8) * 1.07 ,0)</f>
        <v>197</v>
      </c>
      <c r="I366" s="5">
        <v>0.0</v>
      </c>
      <c r="J366" s="5">
        <v>0.0</v>
      </c>
      <c r="K366" s="5">
        <v>0.0</v>
      </c>
      <c r="L366" s="5">
        <f>ROUND( VLOOKUP(Z366, NPC_Raw_Data!A:O, 13),0)</f>
        <v>80</v>
      </c>
      <c r="M366" s="5">
        <f>ROUND( VLOOKUP(Z366, NPC_Raw_Data!A:O, 14),0)</f>
        <v>80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 * 1.07 ,0)</f>
        <v>248</v>
      </c>
      <c r="P366" s="2">
        <f>ROUND( VLOOKUP(Z366, NPC_Raw_Data!A:Q, 17) * VLOOKUP(AA366, NPC_Scaling_Values!A:N, 14) * VLOOKUP(AB366, NPC_Scaling_Values!A:N, 14)* 1.07 ,0)</f>
        <v>99</v>
      </c>
      <c r="Q366">
        <f> VLOOKUP(AA366, NPC_Scaling_Values!A:N, 9) * VLOOKUP(AB366, NPC_Scaling_Values!A:N, 9) * 1.07</f>
        <v>3.56952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415000.0</v>
      </c>
      <c r="AA366" s="1">
        <v>7014.0</v>
      </c>
      <c r="AB366" s="1">
        <v>7414.0</v>
      </c>
      <c r="AC366" s="8">
        <v>0.0</v>
      </c>
    </row>
    <row r="367">
      <c r="A367" s="2" t="s">
        <v>189</v>
      </c>
      <c r="B367" s="1" t="s">
        <v>32</v>
      </c>
      <c r="C367" s="5">
        <f>ROUND( VLOOKUP(Z367, NPC_Raw_Data!A:D, 4)*VLOOKUP(AA367, NPC_Scaling_Values!A:C, 3)*VLOOKUP(AB367, NPC_Scaling_Values!A:C, 3) * 1.07 ,0)</f>
        <v>638</v>
      </c>
      <c r="D367" s="5">
        <f>ROUND( VLOOKUP(Z367, NPC_Raw_Data!A:E, 5) * VLOOKUP(AA367, NPC_Scaling_Values!A:D, 4) * VLOOKUP(AB367,NPC_Scaling_Values!A:D, 4) * 1.07 ,0)</f>
        <v>856</v>
      </c>
      <c r="E367" s="5">
        <f>ROUND( VLOOKUP(Z367, NPC_Raw_Data!A:L, 6) * VLOOKUP(AA367, NPC_Scaling_Values!A:N, 5)* VLOOKUP(AB367, NPC_Scaling_Values!A:N, 5) * 1.07 ,0)</f>
        <v>245</v>
      </c>
      <c r="F367" s="5">
        <f>ROUND( VLOOKUP(Z367, NPC_Raw_Data!A:L, 7) * VLOOKUP(AA367, NPC_Scaling_Values!A:N, 6) * VLOOKUP(AB367,NPC_Scaling_Values!A:N, 6) * 1.07 ,0)</f>
        <v>203</v>
      </c>
      <c r="G367" s="5">
        <f>ROUND( VLOOKUP(Z367, NPC_Raw_Data!A:L, 8) * VLOOKUP(AA367, NPC_Scaling_Values!A:N, 7) * VLOOKUP(AB367, NPC_Scaling_Values!A:N, 7) * 1.07 ,0)</f>
        <v>216</v>
      </c>
      <c r="H367" s="5">
        <f>ROUND( VLOOKUP(Z367, NPC_Raw_Data!A:L, 9) * VLOOKUP(AA367, NPC_Scaling_Values!A:N, 8)* VLOOKUP(AB367, NPC_Scaling_Values!A:N, 8) * 1.07 ,0)</f>
        <v>197</v>
      </c>
      <c r="I367" s="5">
        <v>0.0</v>
      </c>
      <c r="J367" s="5">
        <v>0.0</v>
      </c>
      <c r="K367" s="5">
        <v>0.0</v>
      </c>
      <c r="L367" s="5">
        <f>ROUND( VLOOKUP(Z367, NPC_Raw_Data!A:O, 13),0)</f>
        <v>80</v>
      </c>
      <c r="M367" s="5">
        <f>ROUND( VLOOKUP(Z367, NPC_Raw_Data!A:O, 14),0)</f>
        <v>80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 * 1.07 ,0)</f>
        <v>248</v>
      </c>
      <c r="P367" s="2">
        <f>ROUND( VLOOKUP(Z367, NPC_Raw_Data!A:Q, 17) * VLOOKUP(AA367, NPC_Scaling_Values!A:N, 14) * VLOOKUP(AB367, NPC_Scaling_Values!A:N, 14)* 1.07 ,0)</f>
        <v>99</v>
      </c>
      <c r="Q367">
        <f> VLOOKUP(AA367, NPC_Scaling_Values!A:N, 9) * VLOOKUP(AB367, NPC_Scaling_Values!A:N, 9) * 1.07</f>
        <v>3.56952</v>
      </c>
      <c r="R367" s="1">
        <v>1.3</v>
      </c>
      <c r="S367" s="1">
        <v>6.0</v>
      </c>
      <c r="T367" s="7" t="b">
        <v>0</v>
      </c>
      <c r="U367" s="7" t="b">
        <v>0</v>
      </c>
      <c r="V367" s="7" t="b">
        <v>0</v>
      </c>
      <c r="Z367" s="1">
        <v>415001.0</v>
      </c>
      <c r="AA367" s="1">
        <v>7014.0</v>
      </c>
      <c r="AB367" s="1">
        <v>7414.0</v>
      </c>
      <c r="AC367" s="10">
        <v>7100.0</v>
      </c>
    </row>
    <row r="368">
      <c r="A368" s="2" t="s">
        <v>190</v>
      </c>
      <c r="B368" s="1" t="s">
        <v>32</v>
      </c>
      <c r="C368" s="5">
        <f>ROUND( VLOOKUP(Z368, NPC_Raw_Data!A:D, 4)*VLOOKUP(AA368, NPC_Scaling_Values!A:C, 3)*VLOOKUP(AB368, NPC_Scaling_Values!A:C, 3) * 1.07 ,0)</f>
        <v>638</v>
      </c>
      <c r="D368" s="5">
        <f>ROUND( VLOOKUP(Z368, NPC_Raw_Data!A:E, 5) * VLOOKUP(AA368, NPC_Scaling_Values!A:D, 4) * VLOOKUP(AB368,NPC_Scaling_Values!A:D, 4) * 1.07 ,0)</f>
        <v>1284</v>
      </c>
      <c r="E368" s="5">
        <f>ROUND( VLOOKUP(Z368, NPC_Raw_Data!A:L, 6) * VLOOKUP(AA368, NPC_Scaling_Values!A:N, 5)* VLOOKUP(AB368, NPC_Scaling_Values!A:N, 5) * 1.07 ,0)</f>
        <v>245</v>
      </c>
      <c r="F368" s="5">
        <f>ROUND( VLOOKUP(Z368, NPC_Raw_Data!A:L, 7) * VLOOKUP(AA368, NPC_Scaling_Values!A:N, 6) * VLOOKUP(AB368,NPC_Scaling_Values!A:N, 6) * 1.07 ,0)</f>
        <v>203</v>
      </c>
      <c r="G368" s="5">
        <f>ROUND( VLOOKUP(Z368, NPC_Raw_Data!A:L, 8) * VLOOKUP(AA368, NPC_Scaling_Values!A:N, 7) * VLOOKUP(AB368, NPC_Scaling_Values!A:N, 7) * 1.07 ,0)</f>
        <v>216</v>
      </c>
      <c r="H368" s="5">
        <f>ROUND( VLOOKUP(Z368, NPC_Raw_Data!A:L, 9) * VLOOKUP(AA368, NPC_Scaling_Values!A:N, 8)* VLOOKUP(AB368, NPC_Scaling_Values!A:N, 8) * 1.07 ,0)</f>
        <v>197</v>
      </c>
      <c r="I368" s="5">
        <v>0.0</v>
      </c>
      <c r="J368" s="5">
        <v>0.0</v>
      </c>
      <c r="K368" s="5">
        <v>0.0</v>
      </c>
      <c r="L368" s="5">
        <f>ROUND( VLOOKUP(Z368, NPC_Raw_Data!A:O, 13),0)</f>
        <v>80</v>
      </c>
      <c r="M368" s="5">
        <f>ROUND( VLOOKUP(Z368, NPC_Raw_Data!A:O, 14),0)</f>
        <v>80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 * 1.07 ,0)</f>
        <v>248</v>
      </c>
      <c r="P368" s="2">
        <f>ROUND( VLOOKUP(Z368, NPC_Raw_Data!A:Q, 17) * VLOOKUP(AA368, NPC_Scaling_Values!A:N, 14) * VLOOKUP(AB368, NPC_Scaling_Values!A:N, 14)* 1.07 ,0)</f>
        <v>99</v>
      </c>
      <c r="Q368">
        <f> VLOOKUP(AA368, NPC_Scaling_Values!A:N, 9) * VLOOKUP(AB368, NPC_Scaling_Values!A:N, 9) * 1.07</f>
        <v>3.56952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415020.0</v>
      </c>
      <c r="AA368" s="1">
        <v>7014.0</v>
      </c>
      <c r="AB368" s="1">
        <v>7414.0</v>
      </c>
      <c r="AC368" s="10">
        <v>5581.0</v>
      </c>
    </row>
    <row r="369">
      <c r="A369" s="2" t="s">
        <v>170</v>
      </c>
      <c r="B369" s="13" t="s">
        <v>32</v>
      </c>
      <c r="C369" s="5">
        <f>ROUND( VLOOKUP(Z369, NPC_Raw_Data!A:D, 4)*VLOOKUP(AA369, NPC_Scaling_Values!A:C, 3)*VLOOKUP(AB369, NPC_Scaling_Values!A:C, 3) * 1.07 ,0)</f>
        <v>504</v>
      </c>
      <c r="D369" s="5">
        <f>ROUND( VLOOKUP(Z369, NPC_Raw_Data!A:E, 5) * VLOOKUP(AA369, NPC_Scaling_Values!A:D, 4) * VLOOKUP(AB369,NPC_Scaling_Values!A:D, 4) * 1.07 ,0)</f>
        <v>1498</v>
      </c>
      <c r="E369" s="5">
        <f>ROUND( VLOOKUP(Z369, NPC_Raw_Data!A:L, 6) * VLOOKUP(AA369, NPC_Scaling_Values!A:N, 5)* VLOOKUP(AB369, NPC_Scaling_Values!A:N, 5) * 1.07 ,0)</f>
        <v>229</v>
      </c>
      <c r="F369" s="5">
        <f>ROUND( VLOOKUP(Z369, NPC_Raw_Data!A:L, 7) * VLOOKUP(AA369, NPC_Scaling_Values!A:N, 6) * VLOOKUP(AB369,NPC_Scaling_Values!A:N, 6) * 1.07 ,0)</f>
        <v>305</v>
      </c>
      <c r="G369" s="5">
        <f>ROUND( VLOOKUP(Z369, NPC_Raw_Data!A:L, 8) * VLOOKUP(AA369, NPC_Scaling_Values!A:N, 7) * VLOOKUP(AB369, NPC_Scaling_Values!A:N, 7) * 1.07 ,0)</f>
        <v>203</v>
      </c>
      <c r="H369" s="5">
        <f>ROUND( VLOOKUP(Z369, NPC_Raw_Data!A:L, 9) * VLOOKUP(AA369, NPC_Scaling_Values!A:N, 8)* VLOOKUP(AB369, NPC_Scaling_Values!A:N, 8) * 1.07 ,0)</f>
        <v>210</v>
      </c>
      <c r="I369" s="5">
        <v>0.0</v>
      </c>
      <c r="J369" s="5">
        <v>0.0</v>
      </c>
      <c r="K369" s="5">
        <v>0.0</v>
      </c>
      <c r="L369" s="5">
        <f>ROUND( VLOOKUP(Z369, NPC_Raw_Data!A:O, 13),0)</f>
        <v>199</v>
      </c>
      <c r="M369" s="5">
        <f>ROUND( VLOOKUP(Z369, NPC_Raw_Data!A:O, 14),0)</f>
        <v>199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 * 1.07 ,0)</f>
        <v>248</v>
      </c>
      <c r="P369" s="2">
        <f>ROUND( VLOOKUP(Z369, NPC_Raw_Data!A:Q, 17) * VLOOKUP(AA369, NPC_Scaling_Values!A:N, 14) * VLOOKUP(AB369, NPC_Scaling_Values!A:N, 14)* 1.07 ,0)</f>
        <v>99</v>
      </c>
      <c r="Q369">
        <f> VLOOKUP(AA369, NPC_Scaling_Values!A:N, 9) * VLOOKUP(AB369, NPC_Scaling_Values!A:N, 9) * 1.07</f>
        <v>3.56952</v>
      </c>
      <c r="R369" s="1">
        <v>1.3</v>
      </c>
      <c r="S369" s="1">
        <v>6.0</v>
      </c>
      <c r="T369" s="7" t="b">
        <v>0</v>
      </c>
      <c r="U369" s="7" t="b">
        <v>0</v>
      </c>
      <c r="V369" s="7" t="b">
        <v>0</v>
      </c>
      <c r="Z369" s="1">
        <v>416000.0</v>
      </c>
      <c r="AA369" s="1">
        <v>7014.0</v>
      </c>
      <c r="AB369" s="1">
        <v>7414.0</v>
      </c>
      <c r="AC369" s="8">
        <v>0.0</v>
      </c>
    </row>
    <row r="370">
      <c r="A370" s="1" t="s">
        <v>171</v>
      </c>
      <c r="B370" s="13" t="s">
        <v>32</v>
      </c>
      <c r="C370" s="5">
        <f>ROUND( VLOOKUP(Z370, NPC_Raw_Data!A:D, 4)*VLOOKUP(AA370, NPC_Scaling_Values!A:C, 3)*VLOOKUP(AB370, NPC_Scaling_Values!A:C, 3) * 1.07 ,0)</f>
        <v>504</v>
      </c>
      <c r="D370" s="5">
        <f>ROUND( VLOOKUP(Z370, NPC_Raw_Data!A:E, 5) * VLOOKUP(AA370, NPC_Scaling_Values!A:D, 4) * VLOOKUP(AB370,NPC_Scaling_Values!A:D, 4) * 1.07 ,0)</f>
        <v>1498</v>
      </c>
      <c r="E370" s="5">
        <f>ROUND( VLOOKUP(Z370, NPC_Raw_Data!A:L, 6) * VLOOKUP(AA370, NPC_Scaling_Values!A:N, 5)* VLOOKUP(AB370, NPC_Scaling_Values!A:N, 5) * 1.07 ,0)</f>
        <v>229</v>
      </c>
      <c r="F370" s="5">
        <f>ROUND( VLOOKUP(Z370, NPC_Raw_Data!A:L, 7) * VLOOKUP(AA370, NPC_Scaling_Values!A:N, 6) * VLOOKUP(AB370,NPC_Scaling_Values!A:N, 6) * 1.07 ,0)</f>
        <v>305</v>
      </c>
      <c r="G370" s="5">
        <f>ROUND( VLOOKUP(Z370, NPC_Raw_Data!A:L, 8) * VLOOKUP(AA370, NPC_Scaling_Values!A:N, 7) * VLOOKUP(AB370, NPC_Scaling_Values!A:N, 7) * 1.07 ,0)</f>
        <v>203</v>
      </c>
      <c r="H370" s="5">
        <f>ROUND( VLOOKUP(Z370, NPC_Raw_Data!A:L, 9) * VLOOKUP(AA370, NPC_Scaling_Values!A:N, 8)* VLOOKUP(AB370, NPC_Scaling_Values!A:N, 8) * 1.07 ,0)</f>
        <v>210</v>
      </c>
      <c r="I370" s="5">
        <v>0.0</v>
      </c>
      <c r="J370" s="5">
        <v>0.0</v>
      </c>
      <c r="K370" s="5">
        <v>0.0</v>
      </c>
      <c r="L370" s="5">
        <f>ROUND( VLOOKUP(Z370, NPC_Raw_Data!A:O, 13),0)</f>
        <v>199</v>
      </c>
      <c r="M370" s="5">
        <f>ROUND( VLOOKUP(Z370, NPC_Raw_Data!A:O, 14),0)</f>
        <v>199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 * 1.07 ,0)</f>
        <v>248</v>
      </c>
      <c r="P370" s="2">
        <f>ROUND( VLOOKUP(Z370, NPC_Raw_Data!A:Q, 17) * VLOOKUP(AA370, NPC_Scaling_Values!A:N, 14) * VLOOKUP(AB370, NPC_Scaling_Values!A:N, 14)* 1.07 ,0)</f>
        <v>99</v>
      </c>
      <c r="Q370">
        <f> VLOOKUP(AA370, NPC_Scaling_Values!A:N, 9) * VLOOKUP(AB370, NPC_Scaling_Values!A:N, 9) * 1.07</f>
        <v>3.56952</v>
      </c>
      <c r="R370" s="1">
        <v>1.3</v>
      </c>
      <c r="S370" s="1">
        <v>10.0</v>
      </c>
      <c r="T370" s="7" t="b">
        <v>0</v>
      </c>
      <c r="U370" s="7" t="b">
        <v>0</v>
      </c>
      <c r="V370" s="7" t="b">
        <v>0</v>
      </c>
      <c r="Z370" s="1">
        <v>416001.0</v>
      </c>
      <c r="AA370" s="1">
        <v>7014.0</v>
      </c>
      <c r="AB370" s="1">
        <v>7414.0</v>
      </c>
      <c r="AC370" s="8">
        <v>7100.0</v>
      </c>
    </row>
    <row r="371">
      <c r="A371" s="2" t="s">
        <v>172</v>
      </c>
      <c r="B371" s="13" t="s">
        <v>32</v>
      </c>
      <c r="C371" s="5">
        <f>ROUND( VLOOKUP(Z371, NPC_Raw_Data!A:D, 4)*VLOOKUP(AA371, NPC_Scaling_Values!A:C, 3)*VLOOKUP(AB371, NPC_Scaling_Values!A:C, 3) * 1.07 ,0)</f>
        <v>504</v>
      </c>
      <c r="D371" s="5">
        <f>ROUND( VLOOKUP(Z371, NPC_Raw_Data!A:E, 5) * VLOOKUP(AA371, NPC_Scaling_Values!A:D, 4) * VLOOKUP(AB371,NPC_Scaling_Values!A:D, 4) * 1.07 ,0)</f>
        <v>1926</v>
      </c>
      <c r="E371" s="5">
        <f>ROUND( VLOOKUP(Z371, NPC_Raw_Data!A:L, 6) * VLOOKUP(AA371, NPC_Scaling_Values!A:N, 5)* VLOOKUP(AB371, NPC_Scaling_Values!A:N, 5) * 1.07 ,0)</f>
        <v>229</v>
      </c>
      <c r="F371" s="5">
        <f>ROUND( VLOOKUP(Z371, NPC_Raw_Data!A:L, 7) * VLOOKUP(AA371, NPC_Scaling_Values!A:N, 6) * VLOOKUP(AB371,NPC_Scaling_Values!A:N, 6) * 1.07 ,0)</f>
        <v>305</v>
      </c>
      <c r="G371" s="5">
        <f>ROUND( VLOOKUP(Z371, NPC_Raw_Data!A:L, 8) * VLOOKUP(AA371, NPC_Scaling_Values!A:N, 7) * VLOOKUP(AB371, NPC_Scaling_Values!A:N, 7) * 1.07 ,0)</f>
        <v>203</v>
      </c>
      <c r="H371" s="5">
        <f>ROUND( VLOOKUP(Z371, NPC_Raw_Data!A:L, 9) * VLOOKUP(AA371, NPC_Scaling_Values!A:N, 8)* VLOOKUP(AB371, NPC_Scaling_Values!A:N, 8) * 1.07 ,0)</f>
        <v>210</v>
      </c>
      <c r="I371" s="5">
        <v>0.0</v>
      </c>
      <c r="J371" s="5">
        <v>0.0</v>
      </c>
      <c r="K371" s="5">
        <v>0.0</v>
      </c>
      <c r="L371" s="5">
        <f>ROUND( VLOOKUP(Z371, NPC_Raw_Data!A:O, 13),0)</f>
        <v>199</v>
      </c>
      <c r="M371" s="5">
        <f>ROUND( VLOOKUP(Z371, NPC_Raw_Data!A:O, 14),0)</f>
        <v>199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 * 1.07 ,0)</f>
        <v>248</v>
      </c>
      <c r="P371" s="2">
        <f>ROUND( VLOOKUP(Z371, NPC_Raw_Data!A:Q, 17) * VLOOKUP(AA371, NPC_Scaling_Values!A:N, 14) * VLOOKUP(AB371, NPC_Scaling_Values!A:N, 14)* 1.07 ,0)</f>
        <v>99</v>
      </c>
      <c r="Q371">
        <f> VLOOKUP(AA371, NPC_Scaling_Values!A:N, 9) * VLOOKUP(AB371, NPC_Scaling_Values!A:N, 9) * 1.07</f>
        <v>3.56952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416020.0</v>
      </c>
      <c r="AA371" s="1">
        <v>7014.0</v>
      </c>
      <c r="AB371" s="1">
        <v>7414.0</v>
      </c>
      <c r="AC371" s="10">
        <v>5582.0</v>
      </c>
    </row>
    <row r="372">
      <c r="A372" s="2" t="s">
        <v>156</v>
      </c>
      <c r="B372" s="1" t="s">
        <v>32</v>
      </c>
      <c r="C372" s="5">
        <f>ROUND( VLOOKUP(Z372, NPC_Raw_Data!A:D, 4)*VLOOKUP(AA372, NPC_Scaling_Values!A:C, 3)*VLOOKUP(AB372, NPC_Scaling_Values!A:C, 3) * 1.07 ,0)</f>
        <v>1176</v>
      </c>
      <c r="D372" s="5">
        <f>ROUND( VLOOKUP(Z372, NPC_Raw_Data!A:E, 5) * VLOOKUP(AA372, NPC_Scaling_Values!A:D, 4) * VLOOKUP(AB372,NPC_Scaling_Values!A:D, 4) * 1.07 ,0)</f>
        <v>43</v>
      </c>
      <c r="E372" s="5">
        <f>ROUND( VLOOKUP(Z372, NPC_Raw_Data!A:L, 6) * VLOOKUP(AA372, NPC_Scaling_Values!A:N, 5)* VLOOKUP(AB372, NPC_Scaling_Values!A:N, 5) * 1.07 ,0)</f>
        <v>213</v>
      </c>
      <c r="F372" s="5">
        <f>ROUND( VLOOKUP(Z372, NPC_Raw_Data!A:L, 7) * VLOOKUP(AA372, NPC_Scaling_Values!A:N, 6) * VLOOKUP(AB372,NPC_Scaling_Values!A:N, 6) * 1.07 ,0)</f>
        <v>321</v>
      </c>
      <c r="G372" s="5">
        <f>ROUND( VLOOKUP(Z372, NPC_Raw_Data!A:L, 8) * VLOOKUP(AA372, NPC_Scaling_Values!A:N, 7) * VLOOKUP(AB372, NPC_Scaling_Values!A:N, 7) * 1.07 ,0)</f>
        <v>372</v>
      </c>
      <c r="H372" s="5">
        <f>ROUND( VLOOKUP(Z372, NPC_Raw_Data!A:L, 9) * VLOOKUP(AA372, NPC_Scaling_Values!A:N, 8)* VLOOKUP(AB372, NPC_Scaling_Values!A:N, 8) * 1.07 ,0)</f>
        <v>346</v>
      </c>
      <c r="I372" s="5">
        <v>0.0</v>
      </c>
      <c r="J372" s="5">
        <v>0.0</v>
      </c>
      <c r="K372" s="5">
        <v>0.0</v>
      </c>
      <c r="L372" s="5">
        <f>ROUND( VLOOKUP(Z372, NPC_Raw_Data!A:O, 13),0)</f>
        <v>999</v>
      </c>
      <c r="M372" s="5">
        <f>ROUND( VLOOKUP(Z372, NPC_Raw_Data!A:O, 14),0)</f>
        <v>999</v>
      </c>
      <c r="N372" s="5">
        <f>ROUND( VLOOKUP(Z372, NPC_Raw_Data!A:O, 15),0)</f>
        <v>999</v>
      </c>
      <c r="O372" s="5">
        <f>ROUND( VLOOKUP(Z372, NPC_Raw_Data!A:Q, 16) * VLOOKUP(AA372, NPC_Scaling_Values!A:N, 14)* VLOOKUP(AB372, NPC_Scaling_Values!A:N, 14) * 1.07 ,0)</f>
        <v>248</v>
      </c>
      <c r="P372" s="2">
        <f>ROUND( VLOOKUP(Z372, NPC_Raw_Data!A:Q, 17) * VLOOKUP(AA372, NPC_Scaling_Values!A:N, 14) * VLOOKUP(AB372, NPC_Scaling_Values!A:N, 14)* 1.07 ,0)</f>
        <v>99</v>
      </c>
      <c r="Q372">
        <f> VLOOKUP(AA372, NPC_Scaling_Values!A:N, 9) * VLOOKUP(AB372, NPC_Scaling_Values!A:N, 9) * 1.07</f>
        <v>3.56952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417000.0</v>
      </c>
      <c r="AA372" s="1">
        <v>7014.0</v>
      </c>
      <c r="AB372" s="1">
        <v>7414.0</v>
      </c>
      <c r="AC372" s="8">
        <v>0.0</v>
      </c>
    </row>
    <row r="373">
      <c r="A373" s="2" t="s">
        <v>157</v>
      </c>
      <c r="B373" s="1" t="s">
        <v>32</v>
      </c>
      <c r="C373" s="5">
        <f>ROUND( VLOOKUP(Z373, NPC_Raw_Data!A:D, 4)*VLOOKUP(AA373, NPC_Scaling_Values!A:C, 3)*VLOOKUP(AB373, NPC_Scaling_Values!A:C, 3) * 1.07 ,0)</f>
        <v>672</v>
      </c>
      <c r="D373" s="5">
        <f>ROUND( VLOOKUP(Z373, NPC_Raw_Data!A:E, 5) * VLOOKUP(AA373, NPC_Scaling_Values!A:D, 4) * VLOOKUP(AB373,NPC_Scaling_Values!A:D, 4) * 1.07 ,0)</f>
        <v>21</v>
      </c>
      <c r="E373" s="5">
        <f>ROUND( VLOOKUP(Z373, NPC_Raw_Data!A:L, 6) * VLOOKUP(AA373, NPC_Scaling_Values!A:N, 5)* VLOOKUP(AB373, NPC_Scaling_Values!A:N, 5) * 1.07 ,0)</f>
        <v>213</v>
      </c>
      <c r="F373" s="5">
        <f>ROUND( VLOOKUP(Z373, NPC_Raw_Data!A:L, 7) * VLOOKUP(AA373, NPC_Scaling_Values!A:N, 6) * VLOOKUP(AB373,NPC_Scaling_Values!A:N, 6) * 1.07 ,0)</f>
        <v>321</v>
      </c>
      <c r="G373" s="5">
        <f>ROUND( VLOOKUP(Z373, NPC_Raw_Data!A:L, 8) * VLOOKUP(AA373, NPC_Scaling_Values!A:N, 7) * VLOOKUP(AB373, NPC_Scaling_Values!A:N, 7) * 1.07 ,0)</f>
        <v>372</v>
      </c>
      <c r="H373" s="5">
        <f>ROUND( VLOOKUP(Z373, NPC_Raw_Data!A:L, 9) * VLOOKUP(AA373, NPC_Scaling_Values!A:N, 8)* VLOOKUP(AB373, NPC_Scaling_Values!A:N, 8) * 1.07 ,0)</f>
        <v>346</v>
      </c>
      <c r="I373" s="5">
        <v>0.0</v>
      </c>
      <c r="J373" s="5">
        <v>0.0</v>
      </c>
      <c r="K373" s="5">
        <v>0.0</v>
      </c>
      <c r="L373" s="5">
        <f>ROUND( VLOOKUP(Z373, NPC_Raw_Data!A:O, 13),0)</f>
        <v>999</v>
      </c>
      <c r="M373" s="5">
        <f>ROUND( VLOOKUP(Z373, NPC_Raw_Data!A:O, 14),0)</f>
        <v>999</v>
      </c>
      <c r="N373" s="5">
        <f>ROUND( VLOOKUP(Z373, NPC_Raw_Data!A:O, 15),0)</f>
        <v>999</v>
      </c>
      <c r="O373" s="5">
        <f>ROUND( VLOOKUP(Z373, NPC_Raw_Data!A:Q, 16) * VLOOKUP(AA373, NPC_Scaling_Values!A:N, 14)* VLOOKUP(AB373, NPC_Scaling_Values!A:N, 14) * 1.07 ,0)</f>
        <v>248</v>
      </c>
      <c r="P373" s="2">
        <f>ROUND( VLOOKUP(Z373, NPC_Raw_Data!A:Q, 17) * VLOOKUP(AA373, NPC_Scaling_Values!A:N, 14) * VLOOKUP(AB373, NPC_Scaling_Values!A:N, 14)* 1.07 ,0)</f>
        <v>99</v>
      </c>
      <c r="Q373">
        <f> VLOOKUP(AA373, NPC_Scaling_Values!A:N, 9) * VLOOKUP(AB373, NPC_Scaling_Values!A:N, 9) * 1.07</f>
        <v>3.56952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417100.0</v>
      </c>
      <c r="AA373" s="1">
        <v>7014.0</v>
      </c>
      <c r="AB373" s="1">
        <v>7414.0</v>
      </c>
      <c r="AC373" s="8">
        <v>0.0</v>
      </c>
    </row>
    <row r="374">
      <c r="A374" s="2" t="s">
        <v>158</v>
      </c>
      <c r="B374" s="1" t="s">
        <v>32</v>
      </c>
      <c r="C374" s="5">
        <f>ROUND( VLOOKUP(Z374, NPC_Raw_Data!A:D, 4)*VLOOKUP(AA374, NPC_Scaling_Values!A:C, 3)*VLOOKUP(AB374, NPC_Scaling_Values!A:C, 3) * 1.07 ,0)</f>
        <v>336</v>
      </c>
      <c r="D374" s="5">
        <f>ROUND( VLOOKUP(Z374, NPC_Raw_Data!A:E, 5) * VLOOKUP(AA374, NPC_Scaling_Values!A:D, 4) * VLOOKUP(AB374,NPC_Scaling_Values!A:D, 4) * 1.07 ,0)</f>
        <v>11</v>
      </c>
      <c r="E374" s="5">
        <f>ROUND( VLOOKUP(Z374, NPC_Raw_Data!A:L, 6) * VLOOKUP(AA374, NPC_Scaling_Values!A:N, 5)* VLOOKUP(AB374, NPC_Scaling_Values!A:N, 5) * 1.07 ,0)</f>
        <v>213</v>
      </c>
      <c r="F374" s="5">
        <f>ROUND( VLOOKUP(Z374, NPC_Raw_Data!A:L, 7) * VLOOKUP(AA374, NPC_Scaling_Values!A:N, 6) * VLOOKUP(AB374,NPC_Scaling_Values!A:N, 6) * 1.07 ,0)</f>
        <v>321</v>
      </c>
      <c r="G374" s="5">
        <f>ROUND( VLOOKUP(Z374, NPC_Raw_Data!A:L, 8) * VLOOKUP(AA374, NPC_Scaling_Values!A:N, 7) * VLOOKUP(AB374, NPC_Scaling_Values!A:N, 7) * 1.07 ,0)</f>
        <v>372</v>
      </c>
      <c r="H374" s="5">
        <f>ROUND( VLOOKUP(Z374, NPC_Raw_Data!A:L, 9) * VLOOKUP(AA374, NPC_Scaling_Values!A:N, 8)* VLOOKUP(AB374, NPC_Scaling_Values!A:N, 8) * 1.07 ,0)</f>
        <v>346</v>
      </c>
      <c r="I374" s="5">
        <v>0.0</v>
      </c>
      <c r="J374" s="5">
        <v>0.0</v>
      </c>
      <c r="K374" s="5">
        <v>0.0</v>
      </c>
      <c r="L374" s="5">
        <f>ROUND( VLOOKUP(Z374, NPC_Raw_Data!A:O, 13),0)</f>
        <v>999</v>
      </c>
      <c r="M374" s="5">
        <f>ROUND( VLOOKUP(Z374, NPC_Raw_Data!A:O, 14),0)</f>
        <v>999</v>
      </c>
      <c r="N374" s="5">
        <f>ROUND( VLOOKUP(Z374, NPC_Raw_Data!A:O, 15),0)</f>
        <v>999</v>
      </c>
      <c r="O374" s="5">
        <f>ROUND( VLOOKUP(Z374, NPC_Raw_Data!A:Q, 16) * VLOOKUP(AA374, NPC_Scaling_Values!A:N, 14)* VLOOKUP(AB374, NPC_Scaling_Values!A:N, 14) * 1.07 ,0)</f>
        <v>248</v>
      </c>
      <c r="P374" s="2">
        <f>ROUND( VLOOKUP(Z374, NPC_Raw_Data!A:Q, 17) * VLOOKUP(AA374, NPC_Scaling_Values!A:N, 14) * VLOOKUP(AB374, NPC_Scaling_Values!A:N, 14)* 1.07 ,0)</f>
        <v>99</v>
      </c>
      <c r="Q374">
        <f> VLOOKUP(AA374, NPC_Scaling_Values!A:N, 9) * VLOOKUP(AB374, NPC_Scaling_Values!A:N, 9) * 1.07</f>
        <v>3.56952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417200.0</v>
      </c>
      <c r="AA374" s="1">
        <v>7014.0</v>
      </c>
      <c r="AB374" s="1">
        <v>7414.0</v>
      </c>
      <c r="AC374" s="8">
        <v>0.0</v>
      </c>
    </row>
    <row r="375">
      <c r="A375" s="1" t="s">
        <v>280</v>
      </c>
      <c r="B375" s="1" t="s">
        <v>32</v>
      </c>
      <c r="C375" s="5">
        <f>ROUND( VLOOKUP(Z375, NPC_Raw_Data!A:D, 4)*VLOOKUP(AA375, NPC_Scaling_Values!A:C, 3)*VLOOKUP(AB375, NPC_Scaling_Values!A:C, 3) * 1.07 ,0)</f>
        <v>2150</v>
      </c>
      <c r="D375" s="5">
        <f>ROUND( VLOOKUP(Z375, NPC_Raw_Data!A:E, 5) * VLOOKUP(AA375, NPC_Scaling_Values!A:D, 4) * VLOOKUP(AB375,NPC_Scaling_Values!A:D, 4) * 1.07 ,0)</f>
        <v>2140</v>
      </c>
      <c r="E375" s="5">
        <f>ROUND( VLOOKUP(Z375, NPC_Raw_Data!A:L, 6) * VLOOKUP(AA375, NPC_Scaling_Values!A:N, 5)* VLOOKUP(AB375, NPC_Scaling_Values!A:N, 5) * 1.07 ,0)</f>
        <v>404</v>
      </c>
      <c r="F375" s="5">
        <f>ROUND( VLOOKUP(Z375, NPC_Raw_Data!A:L, 7) * VLOOKUP(AA375, NPC_Scaling_Values!A:N, 6) * VLOOKUP(AB375,NPC_Scaling_Values!A:N, 6) * 1.07 ,0)</f>
        <v>597</v>
      </c>
      <c r="G375" s="5">
        <f>ROUND( VLOOKUP(Z375, NPC_Raw_Data!A:L, 8) * VLOOKUP(AA375, NPC_Scaling_Values!A:N, 7) * VLOOKUP(AB375, NPC_Scaling_Values!A:N, 7) * 1.07 ,0)</f>
        <v>709</v>
      </c>
      <c r="H375" s="5">
        <f>ROUND( VLOOKUP(Z375, NPC_Raw_Data!A:L, 9) * VLOOKUP(AA375, NPC_Scaling_Values!A:N, 8)* VLOOKUP(AB375, NPC_Scaling_Values!A:N, 8) * 1.07 ,0)</f>
        <v>350</v>
      </c>
      <c r="I375" s="5">
        <v>25.0</v>
      </c>
      <c r="J375" s="5">
        <v>-10.0</v>
      </c>
      <c r="K375" s="5">
        <v>-30.0</v>
      </c>
      <c r="L375" s="5">
        <f>ROUND( VLOOKUP(Z375, NPC_Raw_Data!A:O, 13),0)</f>
        <v>250</v>
      </c>
      <c r="M375" s="5">
        <f>ROUND( VLOOKUP(Z375, NPC_Raw_Data!A:O, 14),0)</f>
        <v>250</v>
      </c>
      <c r="N375" s="5">
        <f>ROUND( VLOOKUP(Z375, NPC_Raw_Data!A:O, 15),0)</f>
        <v>250</v>
      </c>
      <c r="O375" s="5">
        <f>ROUND( VLOOKUP(Z375, NPC_Raw_Data!A:Q, 16) * VLOOKUP(AA375, NPC_Scaling_Values!A:N, 14)* VLOOKUP(AB375, NPC_Scaling_Values!A:N, 14) * 1.07 ,0)</f>
        <v>124</v>
      </c>
      <c r="P375" s="2">
        <f>ROUND( VLOOKUP(Z375, NPC_Raw_Data!A:Q, 17) * VLOOKUP(AA375, NPC_Scaling_Values!A:N, 14) * VLOOKUP(AB375, NPC_Scaling_Values!A:N, 14)* 1.07 ,0)</f>
        <v>99</v>
      </c>
      <c r="Q375">
        <f> VLOOKUP(AA375, NPC_Scaling_Values!A:N, 9) * VLOOKUP(AB375, NPC_Scaling_Values!A:N, 9) * 1.07</f>
        <v>3.56952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418000.0</v>
      </c>
      <c r="AA375" s="1">
        <v>7014.0</v>
      </c>
      <c r="AB375" s="1">
        <v>7414.0</v>
      </c>
      <c r="AC375" s="8">
        <v>0.0</v>
      </c>
    </row>
    <row r="376">
      <c r="A376" s="1" t="s">
        <v>281</v>
      </c>
      <c r="B376" s="1" t="s">
        <v>32</v>
      </c>
      <c r="C376" s="5">
        <f>ROUND( VLOOKUP(Z376, NPC_Raw_Data!A:D, 4)*VLOOKUP(AA376, NPC_Scaling_Values!A:C, 3)*VLOOKUP(AB376, NPC_Scaling_Values!A:C, 3) * 1.07 ,0)</f>
        <v>2150</v>
      </c>
      <c r="D376" s="5">
        <f>ROUND( VLOOKUP(Z376, NPC_Raw_Data!A:E, 5) * VLOOKUP(AA376, NPC_Scaling_Values!A:D, 4) * VLOOKUP(AB376,NPC_Scaling_Values!A:D, 4) * 1.07 ,0)</f>
        <v>2140</v>
      </c>
      <c r="E376" s="5">
        <f>ROUND( VLOOKUP(Z376, NPC_Raw_Data!A:L, 6) * VLOOKUP(AA376, NPC_Scaling_Values!A:N, 5)* VLOOKUP(AB376, NPC_Scaling_Values!A:N, 5) * 1.07 ,0)</f>
        <v>404</v>
      </c>
      <c r="F376" s="5">
        <f>ROUND( VLOOKUP(Z376, NPC_Raw_Data!A:L, 7) * VLOOKUP(AA376, NPC_Scaling_Values!A:N, 6) * VLOOKUP(AB376,NPC_Scaling_Values!A:N, 6) * 1.07 ,0)</f>
        <v>597</v>
      </c>
      <c r="G376" s="5">
        <f>ROUND( VLOOKUP(Z376, NPC_Raw_Data!A:L, 8) * VLOOKUP(AA376, NPC_Scaling_Values!A:N, 7) * VLOOKUP(AB376, NPC_Scaling_Values!A:N, 7) * 1.07 ,0)</f>
        <v>709</v>
      </c>
      <c r="H376" s="5">
        <f>ROUND( VLOOKUP(Z376, NPC_Raw_Data!A:L, 9) * VLOOKUP(AA376, NPC_Scaling_Values!A:N, 8)* VLOOKUP(AB376, NPC_Scaling_Values!A:N, 8) * 1.07 ,0)</f>
        <v>350</v>
      </c>
      <c r="I376" s="5">
        <v>25.0</v>
      </c>
      <c r="J376" s="5">
        <v>-10.0</v>
      </c>
      <c r="K376" s="5">
        <v>-30.0</v>
      </c>
      <c r="L376" s="5">
        <f>ROUND( VLOOKUP(Z376, NPC_Raw_Data!A:O, 13),0)</f>
        <v>250</v>
      </c>
      <c r="M376" s="5">
        <f>ROUND( VLOOKUP(Z376, NPC_Raw_Data!A:O, 14),0)</f>
        <v>250</v>
      </c>
      <c r="N376" s="5">
        <f>ROUND( VLOOKUP(Z376, NPC_Raw_Data!A:O, 15),0)</f>
        <v>250</v>
      </c>
      <c r="O376" s="5">
        <f>ROUND( VLOOKUP(Z376, NPC_Raw_Data!A:Q, 16) * VLOOKUP(AA376, NPC_Scaling_Values!A:N, 14)* VLOOKUP(AB376, NPC_Scaling_Values!A:N, 14) * 1.07 ,0)</f>
        <v>124</v>
      </c>
      <c r="P376" s="2">
        <f>ROUND( VLOOKUP(Z376, NPC_Raw_Data!A:Q, 17) * VLOOKUP(AA376, NPC_Scaling_Values!A:N, 14) * VLOOKUP(AB376, NPC_Scaling_Values!A:N, 14)* 1.07 ,0)</f>
        <v>99</v>
      </c>
      <c r="Q376">
        <f> VLOOKUP(AA376, NPC_Scaling_Values!A:N, 9) * VLOOKUP(AB376, NPC_Scaling_Values!A:N, 9) * 1.07</f>
        <v>3.56952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418001.0</v>
      </c>
      <c r="AA376" s="1">
        <v>7014.0</v>
      </c>
      <c r="AB376" s="1">
        <v>7414.0</v>
      </c>
      <c r="AC376" s="8">
        <v>7100.0</v>
      </c>
    </row>
    <row r="377">
      <c r="A377" s="1" t="s">
        <v>69</v>
      </c>
      <c r="B377" s="1" t="s">
        <v>32</v>
      </c>
      <c r="C377" s="5">
        <f>ROUND( VLOOKUP(Z377, NPC_Raw_Data!A:D, 4)*VLOOKUP(AA377, NPC_Scaling_Values!A:C, 3)*VLOOKUP(AB377, NPC_Scaling_Values!A:C, 3) * 1.07 ,0)</f>
        <v>353</v>
      </c>
      <c r="D377" s="5">
        <f>ROUND( VLOOKUP(Z377, NPC_Raw_Data!A:E, 5) * VLOOKUP(AA377, NPC_Scaling_Values!A:D, 4) * VLOOKUP(AB377,NPC_Scaling_Values!A:D, 4) * 1.07 ,0)</f>
        <v>642</v>
      </c>
      <c r="E377" s="5">
        <f>ROUND( VLOOKUP(Z377, NPC_Raw_Data!A:L, 6) * VLOOKUP(AA377, NPC_Scaling_Values!A:N, 5)* VLOOKUP(AB377, NPC_Scaling_Values!A:N, 5) * 1.07 ,0)</f>
        <v>251</v>
      </c>
      <c r="F377" s="5">
        <f>ROUND( VLOOKUP(Z377, NPC_Raw_Data!A:L, 7) * VLOOKUP(AA377, NPC_Scaling_Values!A:N, 6) * VLOOKUP(AB377,NPC_Scaling_Values!A:N, 6) * 1.07 ,0)</f>
        <v>187</v>
      </c>
      <c r="G377" s="5">
        <f>ROUND( VLOOKUP(Z377, NPC_Raw_Data!A:L, 8) * VLOOKUP(AA377, NPC_Scaling_Values!A:N, 7) * VLOOKUP(AB377, NPC_Scaling_Values!A:N, 7) * 1.07 ,0)</f>
        <v>149</v>
      </c>
      <c r="H377" s="5">
        <f>ROUND( VLOOKUP(Z377, NPC_Raw_Data!A:L, 9) * VLOOKUP(AA377, NPC_Scaling_Values!A:N, 8)* VLOOKUP(AB377, NPC_Scaling_Values!A:N, 8) * 1.07 ,0)</f>
        <v>187</v>
      </c>
      <c r="I377" s="5">
        <v>0.0</v>
      </c>
      <c r="J377" s="5">
        <v>0.0</v>
      </c>
      <c r="K377" s="5">
        <v>0.0</v>
      </c>
      <c r="L377" s="5">
        <f>ROUND( VLOOKUP(Z377, NPC_Raw_Data!A:O, 13),0)</f>
        <v>150</v>
      </c>
      <c r="M377" s="5">
        <f>ROUND( VLOOKUP(Z377, NPC_Raw_Data!A:O, 14),0)</f>
        <v>150</v>
      </c>
      <c r="N377" s="5">
        <f>ROUND( VLOOKUP(Z377, NPC_Raw_Data!A:O, 15),0)</f>
        <v>100</v>
      </c>
      <c r="O377" s="5">
        <f>ROUND( VLOOKUP(Z377, NPC_Raw_Data!A:Q, 16) * VLOOKUP(AA377, NPC_Scaling_Values!A:N, 14)* VLOOKUP(AB377, NPC_Scaling_Values!A:N, 14) * 1.07 ,0)</f>
        <v>248</v>
      </c>
      <c r="P377" s="2">
        <f>ROUND( VLOOKUP(Z377, NPC_Raw_Data!A:Q, 17) * VLOOKUP(AA377, NPC_Scaling_Values!A:N, 14) * VLOOKUP(AB377, NPC_Scaling_Values!A:N, 14)* 1.07 ,0)</f>
        <v>99</v>
      </c>
      <c r="Q377">
        <f> VLOOKUP(AA377, NPC_Scaling_Values!A:N, 9) * VLOOKUP(AB377, NPC_Scaling_Values!A:N, 9) * 1.07</f>
        <v>3.56952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419000.0</v>
      </c>
      <c r="AA377" s="1">
        <v>7014.0</v>
      </c>
      <c r="AB377" s="1">
        <v>7414.0</v>
      </c>
      <c r="AC377" s="8">
        <v>0.0</v>
      </c>
    </row>
    <row r="378">
      <c r="A378" s="1" t="s">
        <v>264</v>
      </c>
      <c r="B378" s="1" t="s">
        <v>32</v>
      </c>
      <c r="C378" s="5">
        <f>ROUND( VLOOKUP(Z378, NPC_Raw_Data!A:D, 4)*VLOOKUP(AA378, NPC_Scaling_Values!A:C, 3)*VLOOKUP(AB378, NPC_Scaling_Values!A:C, 3) * 1.07 ,0)</f>
        <v>11197</v>
      </c>
      <c r="D378" s="5">
        <f>ROUND( VLOOKUP(Z378, NPC_Raw_Data!A:E, 5) * VLOOKUP(AA378, NPC_Scaling_Values!A:D, 4) * VLOOKUP(AB378,NPC_Scaling_Values!A:D, 4) * 1.07 ,0)</f>
        <v>128400</v>
      </c>
      <c r="E378" s="5">
        <f>ROUND( VLOOKUP(Z378, NPC_Raw_Data!A:L, 6) * VLOOKUP(AA378, NPC_Scaling_Values!A:N, 5)* VLOOKUP(AB378, NPC_Scaling_Values!A:N, 5) * 1.07 ,0)</f>
        <v>343</v>
      </c>
      <c r="F378" s="5">
        <f>ROUND( VLOOKUP(Z378, NPC_Raw_Data!A:L, 7) * VLOOKUP(AA378, NPC_Scaling_Values!A:N, 6) * VLOOKUP(AB378,NPC_Scaling_Values!A:N, 6) * 1.07 ,0)</f>
        <v>814</v>
      </c>
      <c r="G378" s="5">
        <f>ROUND( VLOOKUP(Z378, NPC_Raw_Data!A:L, 8) * VLOOKUP(AA378, NPC_Scaling_Values!A:N, 7) * VLOOKUP(AB378, NPC_Scaling_Values!A:N, 7) * 1.07 ,0)</f>
        <v>661</v>
      </c>
      <c r="H378" s="5">
        <f>ROUND( VLOOKUP(Z378, NPC_Raw_Data!A:L, 9) * VLOOKUP(AA378, NPC_Scaling_Values!A:N, 8)* VLOOKUP(AB378, NPC_Scaling_Values!A:N, 8) * 1.07 ,0)</f>
        <v>763</v>
      </c>
      <c r="I378" s="5">
        <v>0.0</v>
      </c>
      <c r="J378" s="5">
        <v>0.0</v>
      </c>
      <c r="K378" s="5">
        <v>0.0</v>
      </c>
      <c r="L378" s="5">
        <f>ROUND( VLOOKUP(Z378, NPC_Raw_Data!A:O, 13),0)</f>
        <v>999</v>
      </c>
      <c r="M378" s="5">
        <f>ROUND( VLOOKUP(Z378, NPC_Raw_Data!A:O, 14),0)</f>
        <v>999</v>
      </c>
      <c r="N378" s="5">
        <f>ROUND( VLOOKUP(Z378, NPC_Raw_Data!A:O, 15),0)</f>
        <v>999</v>
      </c>
      <c r="O378" s="5">
        <f>ROUND( VLOOKUP(Z378, NPC_Raw_Data!A:Q, 16) * VLOOKUP(AA378, NPC_Scaling_Values!A:N, 14)* VLOOKUP(AB378, NPC_Scaling_Values!A:N, 14) * 1.07 ,0)</f>
        <v>248</v>
      </c>
      <c r="P378" s="2">
        <f>ROUND( VLOOKUP(Z378, NPC_Raw_Data!A:Q, 17) * VLOOKUP(AA378, NPC_Scaling_Values!A:N, 14) * VLOOKUP(AB378, NPC_Scaling_Values!A:N, 14)* 1.07 ,0)</f>
        <v>99</v>
      </c>
      <c r="Q378">
        <f> VLOOKUP(AA378, NPC_Scaling_Values!A:N, 9) * VLOOKUP(AB378, NPC_Scaling_Values!A:N, 9) * 1.07</f>
        <v>3.56952</v>
      </c>
      <c r="R378" s="1">
        <v>1.5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450000.0</v>
      </c>
      <c r="AA378" s="1">
        <v>7014.0</v>
      </c>
      <c r="AB378" s="1">
        <v>7414.0</v>
      </c>
      <c r="AC378" s="8">
        <v>0.0</v>
      </c>
    </row>
    <row r="379">
      <c r="A379" s="9" t="s">
        <v>306</v>
      </c>
      <c r="B379" s="1" t="s">
        <v>32</v>
      </c>
      <c r="C379" s="5">
        <f>ROUND( VLOOKUP(Z379, NPC_Raw_Data!A:D, 4)*VLOOKUP(AA379, NPC_Scaling_Values!A:C, 3)*VLOOKUP(AB379, NPC_Scaling_Values!A:C, 3) * 1.07 ,0)</f>
        <v>9071</v>
      </c>
      <c r="D379" s="5">
        <f>ROUND( VLOOKUP(Z379, NPC_Raw_Data!A:E, 5) * VLOOKUP(AA379, NPC_Scaling_Values!A:D, 4) * VLOOKUP(AB379,NPC_Scaling_Values!A:D, 4) * 1.07 ,0)</f>
        <v>128400</v>
      </c>
      <c r="E379" s="5">
        <f>ROUND( VLOOKUP(Z379, NPC_Raw_Data!A:L, 6) * VLOOKUP(AA379, NPC_Scaling_Values!A:N, 5)* VLOOKUP(AB379, NPC_Scaling_Values!A:N, 5) * 1.07 ,0)</f>
        <v>496</v>
      </c>
      <c r="F379" s="5">
        <f>ROUND( VLOOKUP(Z379, NPC_Raw_Data!A:L, 7) * VLOOKUP(AA379, NPC_Scaling_Values!A:N, 6) * VLOOKUP(AB379,NPC_Scaling_Values!A:N, 6) * 1.07 ,0)</f>
        <v>953</v>
      </c>
      <c r="G379" s="5">
        <f>ROUND( VLOOKUP(Z379, NPC_Raw_Data!A:L, 8) * VLOOKUP(AA379, NPC_Scaling_Values!A:N, 7) * VLOOKUP(AB379, NPC_Scaling_Values!A:N, 7) * 1.07 ,0)</f>
        <v>953</v>
      </c>
      <c r="H379" s="5">
        <f>ROUND( VLOOKUP(Z379, NPC_Raw_Data!A:L, 9) * VLOOKUP(AA379, NPC_Scaling_Values!A:N, 8)* VLOOKUP(AB379, NPC_Scaling_Values!A:N, 8) * 1.07 ,0)</f>
        <v>807</v>
      </c>
      <c r="I379" s="5">
        <v>0.0</v>
      </c>
      <c r="J379" s="5">
        <v>-20.0</v>
      </c>
      <c r="K379" s="5">
        <v>0.0</v>
      </c>
      <c r="L379" s="5">
        <f>ROUND( VLOOKUP(Z379, NPC_Raw_Data!A:O, 13),0)</f>
        <v>999</v>
      </c>
      <c r="M379" s="5">
        <f>ROUND( VLOOKUP(Z379, NPC_Raw_Data!A:O, 14),0)</f>
        <v>999</v>
      </c>
      <c r="N379" s="5">
        <f>ROUND( VLOOKUP(Z379, NPC_Raw_Data!A:O, 15),0)</f>
        <v>333</v>
      </c>
      <c r="O379" s="5">
        <f>ROUND( VLOOKUP(Z379, NPC_Raw_Data!A:Q, 16) * VLOOKUP(AA379, NPC_Scaling_Values!A:N, 14)* VLOOKUP(AB379, NPC_Scaling_Values!A:N, 14) * 1.07 ,0)</f>
        <v>262</v>
      </c>
      <c r="P379" s="2">
        <f>ROUND( VLOOKUP(Z379, NPC_Raw_Data!A:Q, 17) * VLOOKUP(AA379, NPC_Scaling_Values!A:N, 14) * VLOOKUP(AB379, NPC_Scaling_Values!A:N, 14)* 1.07 ,0)</f>
        <v>105</v>
      </c>
      <c r="Q379">
        <f> VLOOKUP(AA379, NPC_Scaling_Values!A:N, 9) * VLOOKUP(AB379, NPC_Scaling_Values!A:N, 9) * 1.07</f>
        <v>3.71825</v>
      </c>
      <c r="R379" s="1">
        <v>3.0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451000.0</v>
      </c>
      <c r="AA379" s="1">
        <v>7015.0</v>
      </c>
      <c r="AB379" s="1">
        <v>7414.0</v>
      </c>
      <c r="AC379" s="10">
        <v>5151.0</v>
      </c>
    </row>
    <row r="380">
      <c r="A380" s="9" t="s">
        <v>33</v>
      </c>
      <c r="B380" s="1" t="s">
        <v>32</v>
      </c>
      <c r="C380" s="5">
        <f>ROUND( VLOOKUP(Z380, NPC_Raw_Data!A:D, 4)*VLOOKUP(AA380, NPC_Scaling_Values!A:C, 3)*VLOOKUP(AB380, NPC_Scaling_Values!A:C, 3) * 1.07 ,0)</f>
        <v>4</v>
      </c>
      <c r="D380" s="5">
        <f>ROUND( VLOOKUP(Z380, NPC_Raw_Data!A:E, 5) * VLOOKUP(AA380, NPC_Scaling_Values!A:D, 4) * VLOOKUP(AB380,NPC_Scaling_Values!A:D, 4) * 1.07 ,0)</f>
        <v>0</v>
      </c>
      <c r="E380" s="5">
        <f>ROUND( VLOOKUP(Z380, NPC_Raw_Data!A:L, 6) * VLOOKUP(AA380, NPC_Scaling_Values!A:N, 5)* VLOOKUP(AB380, NPC_Scaling_Values!A:N, 5) * 1.07 ,0)</f>
        <v>0</v>
      </c>
      <c r="F380" s="5">
        <f>ROUND( VLOOKUP(Z380, NPC_Raw_Data!A:L, 7) * VLOOKUP(AA380, NPC_Scaling_Values!A:N, 6) * VLOOKUP(AB380,NPC_Scaling_Values!A:N, 6) * 1.07 ,0)</f>
        <v>0</v>
      </c>
      <c r="G380" s="5">
        <f>ROUND( VLOOKUP(Z380, NPC_Raw_Data!A:L, 8) * VLOOKUP(AA380, NPC_Scaling_Values!A:N, 7) * VLOOKUP(AB380, NPC_Scaling_Values!A:N, 7) * 1.07 ,0)</f>
        <v>0</v>
      </c>
      <c r="H380" s="5">
        <f>ROUND( VLOOKUP(Z380, NPC_Raw_Data!A:L, 9) * VLOOKUP(AA380, NPC_Scaling_Values!A:N, 8)* VLOOKUP(AB380, NPC_Scaling_Values!A:N, 8) * 1.07 ,0)</f>
        <v>0</v>
      </c>
      <c r="I380" s="5">
        <v>0.0</v>
      </c>
      <c r="J380" s="5">
        <v>0.0</v>
      </c>
      <c r="K380" s="5">
        <v>0.0</v>
      </c>
      <c r="L380" s="5">
        <f>ROUND( VLOOKUP(Z380, NPC_Raw_Data!A:O, 13),0)</f>
        <v>0</v>
      </c>
      <c r="M380" s="5">
        <f>ROUND( VLOOKUP(Z380, NPC_Raw_Data!A:O, 14),0)</f>
        <v>0</v>
      </c>
      <c r="N380" s="5">
        <f>ROUND( VLOOKUP(Z380, NPC_Raw_Data!A:O, 15),0)</f>
        <v>0</v>
      </c>
      <c r="O380" s="5">
        <f>ROUND( VLOOKUP(Z380, NPC_Raw_Data!A:Q, 16) * VLOOKUP(AA380, NPC_Scaling_Values!A:N, 14)* VLOOKUP(AB380, NPC_Scaling_Values!A:N, 14) * 1.07 ,0)</f>
        <v>248</v>
      </c>
      <c r="P380" s="2">
        <f>ROUND( VLOOKUP(Z380, NPC_Raw_Data!A:Q, 17) * VLOOKUP(AA380, NPC_Scaling_Values!A:N, 14) * VLOOKUP(AB380, NPC_Scaling_Values!A:N, 14)* 1.07 ,0)</f>
        <v>99</v>
      </c>
      <c r="Q380">
        <f> VLOOKUP(AA380, NPC_Scaling_Values!A:N, 9) * VLOOKUP(AB380, NPC_Scaling_Values!A:N, 9) * 1.07</f>
        <v>3.56952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451100.0</v>
      </c>
      <c r="AA380" s="1">
        <v>7014.0</v>
      </c>
      <c r="AB380" s="1">
        <v>7414.0</v>
      </c>
      <c r="AC380" s="10">
        <v>5151.0</v>
      </c>
    </row>
    <row r="381">
      <c r="A381" s="1" t="s">
        <v>242</v>
      </c>
      <c r="B381" s="1" t="s">
        <v>32</v>
      </c>
      <c r="C381" s="5">
        <f>ROUND( VLOOKUP(Z381, NPC_Raw_Data!A:D, 4)*VLOOKUP(AA381, NPC_Scaling_Values!A:C, 3)*VLOOKUP(AB381, NPC_Scaling_Values!A:C, 3) * 1.07 ,0)</f>
        <v>10079</v>
      </c>
      <c r="D381" s="5">
        <f>ROUND( VLOOKUP(Z381, NPC_Raw_Data!A:E, 5) * VLOOKUP(AA381, NPC_Scaling_Values!A:D, 4) * VLOOKUP(AB381,NPC_Scaling_Values!A:D, 4) * 1.07 ,0)</f>
        <v>0</v>
      </c>
      <c r="E381" s="5">
        <f>ROUND( VLOOKUP(Z381, NPC_Raw_Data!A:L, 6) * VLOOKUP(AA381, NPC_Scaling_Values!A:N, 5)* VLOOKUP(AB381, NPC_Scaling_Values!A:N, 5) * 1.07 ,0)</f>
        <v>318</v>
      </c>
      <c r="F381" s="5">
        <f>ROUND( VLOOKUP(Z381, NPC_Raw_Data!A:L, 7) * VLOOKUP(AA381, NPC_Scaling_Values!A:N, 6) * VLOOKUP(AB381,NPC_Scaling_Values!A:N, 6) * 1.07 ,0)</f>
        <v>445</v>
      </c>
      <c r="G381" s="5">
        <f>ROUND( VLOOKUP(Z381, NPC_Raw_Data!A:L, 8) * VLOOKUP(AA381, NPC_Scaling_Values!A:N, 7) * VLOOKUP(AB381, NPC_Scaling_Values!A:N, 7) * 1.07 ,0)</f>
        <v>222</v>
      </c>
      <c r="H381" s="5">
        <f>ROUND( VLOOKUP(Z381, NPC_Raw_Data!A:L, 9) * VLOOKUP(AA381, NPC_Scaling_Values!A:N, 8)* VLOOKUP(AB381, NPC_Scaling_Values!A:N, 8) * 1.07 ,0)</f>
        <v>238</v>
      </c>
      <c r="I381" s="5">
        <v>0.0</v>
      </c>
      <c r="J381" s="5">
        <v>0.0</v>
      </c>
      <c r="K381" s="5">
        <v>0.0</v>
      </c>
      <c r="L381" s="5">
        <f>ROUND( VLOOKUP(Z381, NPC_Raw_Data!A:O, 13),0)</f>
        <v>999</v>
      </c>
      <c r="M381" s="5">
        <f>ROUND( VLOOKUP(Z381, NPC_Raw_Data!A:O, 14),0)</f>
        <v>999</v>
      </c>
      <c r="N381" s="5">
        <f>ROUND( VLOOKUP(Z381, NPC_Raw_Data!A:O, 15),0)</f>
        <v>999</v>
      </c>
      <c r="O381" s="5">
        <f>ROUND( VLOOKUP(Z381, NPC_Raw_Data!A:Q, 16) * VLOOKUP(AA381, NPC_Scaling_Values!A:N, 14)* VLOOKUP(AB381, NPC_Scaling_Values!A:N, 14) * 1.07 ,0)</f>
        <v>248</v>
      </c>
      <c r="P381" s="2">
        <f>ROUND( VLOOKUP(Z381, NPC_Raw_Data!A:Q, 17) * VLOOKUP(AA381, NPC_Scaling_Values!A:N, 14) * VLOOKUP(AB381, NPC_Scaling_Values!A:N, 14)* 1.07 ,0)</f>
        <v>99</v>
      </c>
      <c r="Q381">
        <f> VLOOKUP(AA381, NPC_Scaling_Values!A:N, 9) * VLOOKUP(AB381, NPC_Scaling_Values!A:N, 9) * 1.07</f>
        <v>3.56952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452010.0</v>
      </c>
      <c r="AA381" s="1">
        <v>7014.0</v>
      </c>
      <c r="AB381" s="1">
        <v>7414.0</v>
      </c>
      <c r="AC381" s="10">
        <v>5151.0</v>
      </c>
    </row>
    <row r="382">
      <c r="A382" s="9" t="s">
        <v>159</v>
      </c>
      <c r="B382" s="1" t="s">
        <v>160</v>
      </c>
      <c r="C382" s="5">
        <f>ROUND( VLOOKUP(Z382, NPC_Raw_Data!A:D, 4)*VLOOKUP(AA382, NPC_Scaling_Values!A:C, 3)*VLOOKUP(AB382, NPC_Scaling_Values!A:C, 3) * 1.07 ,0)</f>
        <v>1074</v>
      </c>
      <c r="D382" s="5">
        <f>ROUND( VLOOKUP(Z382, NPC_Raw_Data!A:E, 5) * VLOOKUP(AA382, NPC_Scaling_Values!A:D, 4) * VLOOKUP(AB382,NPC_Scaling_Values!A:D, 4) * 1.07 ,0)</f>
        <v>3210</v>
      </c>
      <c r="E382" s="5">
        <f>ROUND( VLOOKUP(Z382, NPC_Raw_Data!A:L, 6) * VLOOKUP(AA382, NPC_Scaling_Values!A:N, 5)* VLOOKUP(AB382, NPC_Scaling_Values!A:N, 5) * 1.07 ,0)</f>
        <v>232</v>
      </c>
      <c r="F382" s="5">
        <f>ROUND( VLOOKUP(Z382, NPC_Raw_Data!A:L, 7) * VLOOKUP(AA382, NPC_Scaling_Values!A:N, 6) * VLOOKUP(AB382,NPC_Scaling_Values!A:N, 6) * 1.07 ,0)</f>
        <v>196</v>
      </c>
      <c r="G382" s="5">
        <f>ROUND( VLOOKUP(Z382, NPC_Raw_Data!A:L, 8) * VLOOKUP(AA382, NPC_Scaling_Values!A:N, 7) * VLOOKUP(AB382, NPC_Scaling_Values!A:N, 7) * 1.07 ,0)</f>
        <v>140</v>
      </c>
      <c r="H382" s="5">
        <f>ROUND( VLOOKUP(Z382, NPC_Raw_Data!A:L, 9) * VLOOKUP(AA382, NPC_Scaling_Values!A:N, 8)* VLOOKUP(AB382, NPC_Scaling_Values!A:N, 8) * 1.07 ,0)</f>
        <v>176</v>
      </c>
      <c r="I382" s="5">
        <v>0.0</v>
      </c>
      <c r="J382" s="5">
        <v>0.0</v>
      </c>
      <c r="K382" s="5">
        <v>0.0</v>
      </c>
      <c r="L382" s="5">
        <f>ROUND( VLOOKUP(Z382, NPC_Raw_Data!A:O, 13),0)</f>
        <v>120</v>
      </c>
      <c r="M382" s="5">
        <f>ROUND( VLOOKUP(Z382, NPC_Raw_Data!A:O, 14),0)</f>
        <v>120</v>
      </c>
      <c r="N382" s="5">
        <f>ROUND( VLOOKUP(Z382, NPC_Raw_Data!A:O, 15),0)</f>
        <v>120</v>
      </c>
      <c r="O382" s="5">
        <f>ROUND( VLOOKUP(Z382, NPC_Raw_Data!A:Q, 16) * VLOOKUP(AA382, NPC_Scaling_Values!A:N, 14)* VLOOKUP(AB382, NPC_Scaling_Values!A:N, 14) * 1.07 ,0)</f>
        <v>226</v>
      </c>
      <c r="P382" s="2">
        <f>ROUND( VLOOKUP(Z382, NPC_Raw_Data!A:Q, 17) * VLOOKUP(AA382, NPC_Scaling_Values!A:N, 14) * VLOOKUP(AB382, NPC_Scaling_Values!A:N, 14)* 1.07 ,0)</f>
        <v>91</v>
      </c>
      <c r="Q382">
        <f> VLOOKUP(AA382, NPC_Scaling_Values!A:N, 9) * VLOOKUP(AB382, NPC_Scaling_Values!A:N, 9) * 1.07</f>
        <v>3.39297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453100.0</v>
      </c>
      <c r="AA382" s="1">
        <v>7011.0</v>
      </c>
      <c r="AB382" s="1">
        <v>7411.0</v>
      </c>
      <c r="AC382" s="10">
        <v>5151.0</v>
      </c>
    </row>
    <row r="383">
      <c r="A383" s="9" t="s">
        <v>225</v>
      </c>
      <c r="B383" s="1" t="s">
        <v>91</v>
      </c>
      <c r="C383" s="5">
        <f>ROUND( VLOOKUP(Z383, NPC_Raw_Data!A:D, 4)*VLOOKUP(AA383, NPC_Scaling_Values!A:C, 3)*VLOOKUP(AB383, NPC_Scaling_Values!A:C, 3) * 1.07 ,0)</f>
        <v>5876</v>
      </c>
      <c r="D383" s="5">
        <f>ROUND( VLOOKUP(Z383, NPC_Raw_Data!A:E, 5) * VLOOKUP(AA383, NPC_Scaling_Values!A:D, 4) * VLOOKUP(AB383,NPC_Scaling_Values!A:D, 4) * 1.07 ,0)</f>
        <v>85600</v>
      </c>
      <c r="E383" s="5">
        <f>ROUND( VLOOKUP(Z383, NPC_Raw_Data!A:L, 6) * VLOOKUP(AA383, NPC_Scaling_Values!A:N, 5)* VLOOKUP(AB383, NPC_Scaling_Values!A:N, 5) * 1.07 ,0)</f>
        <v>291</v>
      </c>
      <c r="F383" s="5">
        <f>ROUND( VLOOKUP(Z383, NPC_Raw_Data!A:L, 7) * VLOOKUP(AA383, NPC_Scaling_Values!A:N, 6) * VLOOKUP(AB383,NPC_Scaling_Values!A:N, 6) * 1.07 ,0)</f>
        <v>189</v>
      </c>
      <c r="G383" s="5">
        <f>ROUND( VLOOKUP(Z383, NPC_Raw_Data!A:L, 8) * VLOOKUP(AA383, NPC_Scaling_Values!A:N, 7) * VLOOKUP(AB383, NPC_Scaling_Values!A:N, 7) * 1.07 ,0)</f>
        <v>30905</v>
      </c>
      <c r="H383" s="5">
        <f>ROUND( VLOOKUP(Z383, NPC_Raw_Data!A:L, 9) * VLOOKUP(AA383, NPC_Scaling_Values!A:N, 8)* VLOOKUP(AB383, NPC_Scaling_Values!A:N, 8) * 1.07 ,0)</f>
        <v>232</v>
      </c>
      <c r="I383" s="5">
        <v>0.0</v>
      </c>
      <c r="J383" s="5">
        <v>0.0</v>
      </c>
      <c r="K383" s="5">
        <v>0.0</v>
      </c>
      <c r="L383" s="5">
        <f>ROUND( VLOOKUP(Z383, NPC_Raw_Data!A:O, 13),0)</f>
        <v>230</v>
      </c>
      <c r="M383" s="5">
        <f>ROUND( VLOOKUP(Z383, NPC_Raw_Data!A:O, 14),0)</f>
        <v>230</v>
      </c>
      <c r="N383" s="5">
        <f>ROUND( VLOOKUP(Z383, NPC_Raw_Data!A:O, 15),0)</f>
        <v>195</v>
      </c>
      <c r="O383" s="5">
        <f>ROUND( VLOOKUP(Z383, NPC_Raw_Data!A:Q, 16) * VLOOKUP(AA383, NPC_Scaling_Values!A:N, 14)* VLOOKUP(AB383, NPC_Scaling_Values!A:N, 14) * 1.07 ,0)</f>
        <v>240</v>
      </c>
      <c r="P383" s="2">
        <f>ROUND( VLOOKUP(Z383, NPC_Raw_Data!A:Q, 17) * VLOOKUP(AA383, NPC_Scaling_Values!A:N, 14) * VLOOKUP(AB383, NPC_Scaling_Values!A:N, 14)* 1.07 ,0)</f>
        <v>96</v>
      </c>
      <c r="Q383">
        <f> VLOOKUP(AA383, NPC_Scaling_Values!A:N, 9) * VLOOKUP(AB383, NPC_Scaling_Values!A:N, 9) * 1.07</f>
        <v>3.49462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520000.0</v>
      </c>
      <c r="AA383" s="1">
        <v>7013.0</v>
      </c>
      <c r="AB383" s="1">
        <v>7413.0</v>
      </c>
      <c r="AC383" s="10">
        <v>5151.0</v>
      </c>
    </row>
    <row r="384">
      <c r="A384" s="9" t="s">
        <v>199</v>
      </c>
      <c r="B384" s="1" t="s">
        <v>91</v>
      </c>
      <c r="C384" s="5">
        <f>ROUND( VLOOKUP(Z384, NPC_Raw_Data!A:D, 4)*VLOOKUP(AA384, NPC_Scaling_Values!A:C, 3)*VLOOKUP(AB384, NPC_Scaling_Values!A:C, 3) * 1.07 ,0)</f>
        <v>616</v>
      </c>
      <c r="D384" s="5">
        <f>ROUND( VLOOKUP(Z384, NPC_Raw_Data!A:E, 5) * VLOOKUP(AA384, NPC_Scaling_Values!A:D, 4) * VLOOKUP(AB384,NPC_Scaling_Values!A:D, 4) * 1.07 ,0)</f>
        <v>2140</v>
      </c>
      <c r="E384" s="5">
        <f>ROUND( VLOOKUP(Z384, NPC_Raw_Data!A:L, 6) * VLOOKUP(AA384, NPC_Scaling_Values!A:N, 5)* VLOOKUP(AB384, NPC_Scaling_Values!A:N, 5) * 1.07 ,0)</f>
        <v>266</v>
      </c>
      <c r="F384" s="5">
        <f>ROUND( VLOOKUP(Z384, NPC_Raw_Data!A:L, 7) * VLOOKUP(AA384, NPC_Scaling_Values!A:N, 6) * VLOOKUP(AB384,NPC_Scaling_Values!A:N, 6) * 1.07 ,0)</f>
        <v>173</v>
      </c>
      <c r="G384" s="5">
        <f>ROUND( VLOOKUP(Z384, NPC_Raw_Data!A:L, 8) * VLOOKUP(AA384, NPC_Scaling_Values!A:N, 7) * VLOOKUP(AB384, NPC_Scaling_Values!A:N, 7) * 1.07 ,0)</f>
        <v>30905</v>
      </c>
      <c r="H384" s="5">
        <f>ROUND( VLOOKUP(Z384, NPC_Raw_Data!A:L, 9) * VLOOKUP(AA384, NPC_Scaling_Values!A:N, 8)* VLOOKUP(AB384, NPC_Scaling_Values!A:N, 8) * 1.07 ,0)</f>
        <v>213</v>
      </c>
      <c r="I384" s="5">
        <v>0.0</v>
      </c>
      <c r="J384" s="5">
        <v>0.0</v>
      </c>
      <c r="K384" s="5">
        <v>0.0</v>
      </c>
      <c r="L384" s="5">
        <f>ROUND( VLOOKUP(Z384, NPC_Raw_Data!A:O, 13),0)</f>
        <v>230</v>
      </c>
      <c r="M384" s="5">
        <f>ROUND( VLOOKUP(Z384, NPC_Raw_Data!A:O, 14),0)</f>
        <v>230</v>
      </c>
      <c r="N384" s="5">
        <f>ROUND( VLOOKUP(Z384, NPC_Raw_Data!A:O, 15),0)</f>
        <v>195</v>
      </c>
      <c r="O384" s="5">
        <f>ROUND( VLOOKUP(Z384, NPC_Raw_Data!A:Q, 16) * VLOOKUP(AA384, NPC_Scaling_Values!A:N, 14)* VLOOKUP(AB384, NPC_Scaling_Values!A:N, 14) * 1.07 ,0)</f>
        <v>240</v>
      </c>
      <c r="P384" s="2">
        <f>ROUND( VLOOKUP(Z384, NPC_Raw_Data!A:Q, 17) * VLOOKUP(AA384, NPC_Scaling_Values!A:N, 14) * VLOOKUP(AB384, NPC_Scaling_Values!A:N, 14)* 1.07 ,0)</f>
        <v>96</v>
      </c>
      <c r="Q384">
        <f> VLOOKUP(AA384, NPC_Scaling_Values!A:N, 9) * VLOOKUP(AB384, NPC_Scaling_Values!A:N, 9) * 1.07</f>
        <v>3.49462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520100.0</v>
      </c>
      <c r="AA384" s="1">
        <v>7013.0</v>
      </c>
      <c r="AB384" s="1">
        <v>7413.0</v>
      </c>
      <c r="AC384" s="10">
        <v>5151.0</v>
      </c>
    </row>
    <row r="385">
      <c r="A385" s="9" t="s">
        <v>200</v>
      </c>
      <c r="B385" s="1" t="s">
        <v>91</v>
      </c>
      <c r="C385" s="5">
        <f>ROUND( VLOOKUP(Z385, NPC_Raw_Data!A:D, 4)*VLOOKUP(AA385, NPC_Scaling_Values!A:C, 3)*VLOOKUP(AB385, NPC_Scaling_Values!A:C, 3) * 1.07 ,0)</f>
        <v>542</v>
      </c>
      <c r="D385" s="5">
        <f>ROUND( VLOOKUP(Z385, NPC_Raw_Data!A:E, 5) * VLOOKUP(AA385, NPC_Scaling_Values!A:D, 4) * VLOOKUP(AB385,NPC_Scaling_Values!A:D, 4) * 1.07 ,0)</f>
        <v>0</v>
      </c>
      <c r="E385" s="5">
        <f>ROUND( VLOOKUP(Z385, NPC_Raw_Data!A:L, 6) * VLOOKUP(AA385, NPC_Scaling_Values!A:N, 5)* VLOOKUP(AB385, NPC_Scaling_Values!A:N, 5) * 1.07 ,0)</f>
        <v>266</v>
      </c>
      <c r="F385" s="5">
        <f>ROUND( VLOOKUP(Z385, NPC_Raw_Data!A:L, 7) * VLOOKUP(AA385, NPC_Scaling_Values!A:N, 6) * VLOOKUP(AB385,NPC_Scaling_Values!A:N, 6) * 1.07 ,0)</f>
        <v>173</v>
      </c>
      <c r="G385" s="5">
        <f>ROUND( VLOOKUP(Z385, NPC_Raw_Data!A:L, 8) * VLOOKUP(AA385, NPC_Scaling_Values!A:N, 7) * VLOOKUP(AB385, NPC_Scaling_Values!A:N, 7) * 1.07 ,0)</f>
        <v>30905</v>
      </c>
      <c r="H385" s="5">
        <f>ROUND( VLOOKUP(Z385, NPC_Raw_Data!A:L, 9) * VLOOKUP(AA385, NPC_Scaling_Values!A:N, 8)* VLOOKUP(AB385, NPC_Scaling_Values!A:N, 8) * 1.07 ,0)</f>
        <v>213</v>
      </c>
      <c r="I385" s="5">
        <v>0.0</v>
      </c>
      <c r="J385" s="5">
        <v>0.0</v>
      </c>
      <c r="K385" s="5">
        <v>0.0</v>
      </c>
      <c r="L385" s="5">
        <f>ROUND( VLOOKUP(Z385, NPC_Raw_Data!A:O, 13),0)</f>
        <v>230</v>
      </c>
      <c r="M385" s="5">
        <f>ROUND( VLOOKUP(Z385, NPC_Raw_Data!A:O, 14),0)</f>
        <v>230</v>
      </c>
      <c r="N385" s="5">
        <f>ROUND( VLOOKUP(Z385, NPC_Raw_Data!A:O, 15),0)</f>
        <v>195</v>
      </c>
      <c r="O385" s="5">
        <f>ROUND( VLOOKUP(Z385, NPC_Raw_Data!A:Q, 16) * VLOOKUP(AA385, NPC_Scaling_Values!A:N, 14)* VLOOKUP(AB385, NPC_Scaling_Values!A:N, 14) * 1.07 ,0)</f>
        <v>240</v>
      </c>
      <c r="P385" s="2">
        <f>ROUND( VLOOKUP(Z385, NPC_Raw_Data!A:Q, 17) * VLOOKUP(AA385, NPC_Scaling_Values!A:N, 14) * VLOOKUP(AB385, NPC_Scaling_Values!A:N, 14)* 1.07 ,0)</f>
        <v>96</v>
      </c>
      <c r="Q385">
        <f> VLOOKUP(AA385, NPC_Scaling_Values!A:N, 9) * VLOOKUP(AB385, NPC_Scaling_Values!A:N, 9) * 1.07</f>
        <v>3.49462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520200.0</v>
      </c>
      <c r="AA385" s="1">
        <v>7013.0</v>
      </c>
      <c r="AB385" s="1">
        <v>7413.0</v>
      </c>
      <c r="AC385" s="10">
        <v>5151.0</v>
      </c>
    </row>
    <row r="386">
      <c r="A386" s="9" t="s">
        <v>212</v>
      </c>
      <c r="B386" s="1" t="s">
        <v>77</v>
      </c>
      <c r="C386" s="5">
        <f>ROUND( VLOOKUP(Z386, NPC_Raw_Data!A:D, 4)*VLOOKUP(AA386, NPC_Scaling_Values!A:C, 3)*VLOOKUP(AB386, NPC_Scaling_Values!A:C, 3) * 1.07 ,0)</f>
        <v>6206</v>
      </c>
      <c r="D386" s="5">
        <f>ROUND( VLOOKUP(Z386, NPC_Raw_Data!A:E, 5) * VLOOKUP(AA386, NPC_Scaling_Values!A:D, 4) * VLOOKUP(AB386,NPC_Scaling_Values!A:D, 4) * 1.07 ,0)</f>
        <v>128400</v>
      </c>
      <c r="E386" s="5">
        <f>ROUND( VLOOKUP(Z386, NPC_Raw_Data!A:L, 6) * VLOOKUP(AA386, NPC_Scaling_Values!A:N, 5)* VLOOKUP(AB386, NPC_Scaling_Values!A:N, 5) * 1.07 ,0)</f>
        <v>298</v>
      </c>
      <c r="F386" s="5">
        <f>ROUND( VLOOKUP(Z386, NPC_Raw_Data!A:L, 7) * VLOOKUP(AA386, NPC_Scaling_Values!A:N, 6) * VLOOKUP(AB386,NPC_Scaling_Values!A:N, 6) * 1.07 ,0)</f>
        <v>223</v>
      </c>
      <c r="G386" s="5">
        <f>ROUND( VLOOKUP(Z386, NPC_Raw_Data!A:L, 8) * VLOOKUP(AA386, NPC_Scaling_Values!A:N, 7) * VLOOKUP(AB386, NPC_Scaling_Values!A:N, 7) * 1.07 ,0)</f>
        <v>208</v>
      </c>
      <c r="H386" s="5">
        <f>ROUND( VLOOKUP(Z386, NPC_Raw_Data!A:L, 9) * VLOOKUP(AA386, NPC_Scaling_Values!A:N, 8)* VLOOKUP(AB386, NPC_Scaling_Values!A:N, 8) * 1.07 ,0)</f>
        <v>223</v>
      </c>
      <c r="I386" s="5">
        <v>0.0</v>
      </c>
      <c r="J386" s="5">
        <v>0.0</v>
      </c>
      <c r="K386" s="5">
        <v>0.0</v>
      </c>
      <c r="L386" s="5">
        <f>ROUND( VLOOKUP(Z386, NPC_Raw_Data!A:O, 13),0)</f>
        <v>320</v>
      </c>
      <c r="M386" s="5">
        <f>ROUND( VLOOKUP(Z386, NPC_Raw_Data!A:O, 14),0)</f>
        <v>320</v>
      </c>
      <c r="N386" s="5">
        <f>ROUND( VLOOKUP(Z386, NPC_Raw_Data!A:O, 15),0)</f>
        <v>200</v>
      </c>
      <c r="O386" s="5">
        <f>ROUND( VLOOKUP(Z386, NPC_Raw_Data!A:Q, 16) * VLOOKUP(AA386, NPC_Scaling_Values!A:N, 14)* VLOOKUP(AB386, NPC_Scaling_Values!A:N, 14) * 1.07 ,0)</f>
        <v>226</v>
      </c>
      <c r="P386" s="2">
        <f>ROUND( VLOOKUP(Z386, NPC_Raw_Data!A:Q, 17) * VLOOKUP(AA386, NPC_Scaling_Values!A:N, 14) * VLOOKUP(AB386, NPC_Scaling_Values!A:N, 14)* 1.07 ,0)</f>
        <v>91</v>
      </c>
      <c r="Q386">
        <f> VLOOKUP(AA386, NPC_Scaling_Values!A:N, 9) * VLOOKUP(AB386, NPC_Scaling_Values!A:N, 9) * 1.07</f>
        <v>3.39297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521000.0</v>
      </c>
      <c r="AA386" s="1">
        <v>7011.0</v>
      </c>
      <c r="AB386" s="1">
        <v>7411.0</v>
      </c>
      <c r="AC386" s="10">
        <v>5151.0</v>
      </c>
    </row>
    <row r="387">
      <c r="A387" s="9" t="s">
        <v>261</v>
      </c>
      <c r="B387" s="1" t="s">
        <v>164</v>
      </c>
      <c r="C387" s="5">
        <f>ROUND( VLOOKUP(Z387, NPC_Raw_Data!A:D, 4)*VLOOKUP(AA387, NPC_Scaling_Values!A:C, 3)*VLOOKUP(AB387, NPC_Scaling_Values!A:C, 3) * 1.07 ,0)</f>
        <v>7576</v>
      </c>
      <c r="D387" s="5">
        <f>ROUND( VLOOKUP(Z387, NPC_Raw_Data!A:E, 5) * VLOOKUP(AA387, NPC_Scaling_Values!A:D, 4) * VLOOKUP(AB387,NPC_Scaling_Values!A:D, 4) * 1.07 ,0)</f>
        <v>128400</v>
      </c>
      <c r="E387" s="5">
        <f>ROUND( VLOOKUP(Z387, NPC_Raw_Data!A:L, 6) * VLOOKUP(AA387, NPC_Scaling_Values!A:N, 5)* VLOOKUP(AB387, NPC_Scaling_Values!A:N, 5) * 1.07 ,0)</f>
        <v>352</v>
      </c>
      <c r="F387" s="5">
        <f>ROUND( VLOOKUP(Z387, NPC_Raw_Data!A:L, 7) * VLOOKUP(AA387, NPC_Scaling_Values!A:N, 6) * VLOOKUP(AB387,NPC_Scaling_Values!A:N, 6) * 1.07 ,0)</f>
        <v>264</v>
      </c>
      <c r="G387" s="5">
        <f>ROUND( VLOOKUP(Z387, NPC_Raw_Data!A:L, 8) * VLOOKUP(AA387, NPC_Scaling_Values!A:N, 7) * VLOOKUP(AB387, NPC_Scaling_Values!A:N, 7) * 1.07 ,0)</f>
        <v>246</v>
      </c>
      <c r="H387" s="5">
        <f>ROUND( VLOOKUP(Z387, NPC_Raw_Data!A:L, 9) * VLOOKUP(AA387, NPC_Scaling_Values!A:N, 8)* VLOOKUP(AB387, NPC_Scaling_Values!A:N, 8) * 1.07 ,0)</f>
        <v>352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14)* VLOOKUP(AB387, NPC_Scaling_Values!A:N, 14) * 1.07 ,0)</f>
        <v>233</v>
      </c>
      <c r="P387" s="2">
        <f>ROUND( VLOOKUP(Z387, NPC_Raw_Data!A:Q, 17) * VLOOKUP(AA387, NPC_Scaling_Values!A:N, 14) * VLOOKUP(AB387, NPC_Scaling_Values!A:N, 14)* 1.07 ,0)</f>
        <v>93</v>
      </c>
      <c r="Q387">
        <f> VLOOKUP(AA387, NPC_Scaling_Values!A:N, 9) * VLOOKUP(AB387, NPC_Scaling_Values!A:N, 9) * 1.07</f>
        <v>3.43684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522000.0</v>
      </c>
      <c r="AA387" s="1">
        <v>7012.0</v>
      </c>
      <c r="AB387" s="1">
        <v>7412.0</v>
      </c>
      <c r="AC387" s="8">
        <v>0.0</v>
      </c>
    </row>
    <row r="388">
      <c r="A388" s="2" t="s">
        <v>201</v>
      </c>
      <c r="B388" s="1" t="s">
        <v>53</v>
      </c>
      <c r="C388" s="5">
        <f>ROUND( VLOOKUP(Z388, NPC_Raw_Data!A:D, 4)*VLOOKUP(AA388, NPC_Scaling_Values!A:C, 3)*VLOOKUP(AB388, NPC_Scaling_Values!A:C, 3) * 1.07 ,0)</f>
        <v>1220</v>
      </c>
      <c r="D388" s="5">
        <f>ROUND( VLOOKUP(Z388, NPC_Raw_Data!A:E, 5) * VLOOKUP(AA388, NPC_Scaling_Values!A:D, 4) * VLOOKUP(AB388,NPC_Scaling_Values!A:D, 4) * 1.07 ,0)</f>
        <v>3210</v>
      </c>
      <c r="E388" s="5">
        <f>ROUND( VLOOKUP(Z388, NPC_Raw_Data!A:L, 6) * VLOOKUP(AA388, NPC_Scaling_Values!A:N, 5)* VLOOKUP(AB388, NPC_Scaling_Values!A:N, 5) * 1.07 ,0)</f>
        <v>319</v>
      </c>
      <c r="F388" s="5">
        <f>ROUND( VLOOKUP(Z388, NPC_Raw_Data!A:L, 7) * VLOOKUP(AA388, NPC_Scaling_Values!A:N, 6) * VLOOKUP(AB388,NPC_Scaling_Values!A:N, 6) * 1.07 ,0)</f>
        <v>191</v>
      </c>
      <c r="G388" s="5">
        <f>ROUND( VLOOKUP(Z388, NPC_Raw_Data!A:L, 8) * VLOOKUP(AA388, NPC_Scaling_Values!A:N, 7) * VLOOKUP(AB388, NPC_Scaling_Values!A:N, 7) * 1.07 ,0)</f>
        <v>319</v>
      </c>
      <c r="H388" s="5">
        <f>ROUND( VLOOKUP(Z388, NPC_Raw_Data!A:L, 9) * VLOOKUP(AA388, NPC_Scaling_Values!A:N, 8)* VLOOKUP(AB388, NPC_Scaling_Values!A:N, 8) * 1.07 ,0)</f>
        <v>191</v>
      </c>
      <c r="I388" s="5">
        <v>-25.0</v>
      </c>
      <c r="J388" s="5">
        <v>25.0</v>
      </c>
      <c r="K388" s="5">
        <v>0.0</v>
      </c>
      <c r="L388" s="5">
        <f>ROUND( VLOOKUP(Z388, NPC_Raw_Data!A:O, 13),0)</f>
        <v>156</v>
      </c>
      <c r="M388" s="5">
        <f>ROUND( VLOOKUP(Z388, NPC_Raw_Data!A:O, 14),0)</f>
        <v>156</v>
      </c>
      <c r="N388" s="5">
        <f>ROUND( VLOOKUP(Z388, NPC_Raw_Data!A:O, 15),0)</f>
        <v>73</v>
      </c>
      <c r="O388" s="5">
        <f>ROUND( VLOOKUP(Z388, NPC_Raw_Data!A:Q, 16) * VLOOKUP(AA388, NPC_Scaling_Values!A:N, 14)* VLOOKUP(AB388, NPC_Scaling_Values!A:N, 14) * 1.07 ,0)</f>
        <v>214</v>
      </c>
      <c r="P388" s="2">
        <f>ROUND( VLOOKUP(Z388, NPC_Raw_Data!A:Q, 17) * VLOOKUP(AA388, NPC_Scaling_Values!A:N, 14) * VLOOKUP(AB388, NPC_Scaling_Values!A:N, 14)* 1.07 ,0)</f>
        <v>86</v>
      </c>
      <c r="Q388">
        <f> VLOOKUP(AA388, NPC_Scaling_Values!A:N, 9) * VLOOKUP(AB388, NPC_Scaling_Values!A:N, 9) * 1.07</f>
        <v>3.2742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524000.0</v>
      </c>
      <c r="AA388" s="1">
        <v>7008.0</v>
      </c>
      <c r="AB388" s="1">
        <v>7408.0</v>
      </c>
      <c r="AC388" s="8">
        <v>0.0</v>
      </c>
    </row>
    <row r="389">
      <c r="A389" s="9" t="s">
        <v>255</v>
      </c>
      <c r="B389" s="1" t="s">
        <v>91</v>
      </c>
      <c r="C389" s="5">
        <f>ROUND( VLOOKUP(Z389, NPC_Raw_Data!A:D, 4)*VLOOKUP(AA389, NPC_Scaling_Values!A:C, 3)*VLOOKUP(AB389, NPC_Scaling_Values!A:C, 3) * 1.07 ,0)</f>
        <v>7190</v>
      </c>
      <c r="D389" s="5">
        <f>ROUND( VLOOKUP(Z389, NPC_Raw_Data!A:E, 5) * VLOOKUP(AA389, NPC_Scaling_Values!A:D, 4) * VLOOKUP(AB389,NPC_Scaling_Values!A:D, 4) * 1.07 ,0)</f>
        <v>42800</v>
      </c>
      <c r="E389" s="5">
        <f>ROUND( VLOOKUP(Z389, NPC_Raw_Data!A:L, 6) * VLOOKUP(AA389, NPC_Scaling_Values!A:N, 5)* VLOOKUP(AB389, NPC_Scaling_Values!A:N, 5) * 1.07 ,0)</f>
        <v>340</v>
      </c>
      <c r="F389" s="5">
        <f>ROUND( VLOOKUP(Z389, NPC_Raw_Data!A:L, 7) * VLOOKUP(AA389, NPC_Scaling_Values!A:N, 6) * VLOOKUP(AB389,NPC_Scaling_Values!A:N, 6) * 1.07 ,0)</f>
        <v>238</v>
      </c>
      <c r="G389" s="5">
        <f>ROUND( VLOOKUP(Z389, NPC_Raw_Data!A:L, 8) * VLOOKUP(AA389, NPC_Scaling_Values!A:N, 7) * VLOOKUP(AB389, NPC_Scaling_Values!A:N, 7) * 1.07 ,0)</f>
        <v>30905</v>
      </c>
      <c r="H389" s="5">
        <f>ROUND( VLOOKUP(Z389, NPC_Raw_Data!A:L, 9) * VLOOKUP(AA389, NPC_Scaling_Values!A:N, 8)* VLOOKUP(AB389, NPC_Scaling_Values!A:N, 8) * 1.07 ,0)</f>
        <v>272</v>
      </c>
      <c r="I389" s="5">
        <v>0.0</v>
      </c>
      <c r="J389" s="5">
        <v>0.0</v>
      </c>
      <c r="K389" s="5">
        <v>0.0</v>
      </c>
      <c r="L389" s="5">
        <f>ROUND( VLOOKUP(Z389, NPC_Raw_Data!A:O, 13),0)</f>
        <v>999</v>
      </c>
      <c r="M389" s="5">
        <f>ROUND( VLOOKUP(Z389, NPC_Raw_Data!A:O, 14),0)</f>
        <v>999</v>
      </c>
      <c r="N389" s="5">
        <f>ROUND( VLOOKUP(Z389, NPC_Raw_Data!A:O, 15),0)</f>
        <v>999</v>
      </c>
      <c r="O389" s="5">
        <f>ROUND( VLOOKUP(Z389, NPC_Raw_Data!A:Q, 16) * VLOOKUP(AA389, NPC_Scaling_Values!A:N, 14)* VLOOKUP(AB389, NPC_Scaling_Values!A:N, 14) * 1.07 ,0)</f>
        <v>240</v>
      </c>
      <c r="P389" s="2">
        <f>ROUND( VLOOKUP(Z389, NPC_Raw_Data!A:Q, 17) * VLOOKUP(AA389, NPC_Scaling_Values!A:N, 14) * VLOOKUP(AB389, NPC_Scaling_Values!A:N, 14)* 1.07 ,0)</f>
        <v>96</v>
      </c>
      <c r="Q389">
        <f> VLOOKUP(AA389, NPC_Scaling_Values!A:N, 9) * VLOOKUP(AB389, NPC_Scaling_Values!A:N, 9) * 1.07</f>
        <v>3.49462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525000.0</v>
      </c>
      <c r="AA389" s="1">
        <v>7013.0</v>
      </c>
      <c r="AB389" s="1">
        <v>7413.0</v>
      </c>
      <c r="AC389" s="10">
        <v>5132.0</v>
      </c>
    </row>
    <row r="390">
      <c r="A390" s="9" t="s">
        <v>135</v>
      </c>
      <c r="B390" s="1" t="s">
        <v>35</v>
      </c>
      <c r="C390" s="5">
        <f>ROUND( VLOOKUP(Z390, NPC_Raw_Data!A:D, 4)*VLOOKUP(AA390, NPC_Scaling_Values!A:C, 3)*VLOOKUP(AB390, NPC_Scaling_Values!A:C, 3) * 1.07 ,0)</f>
        <v>9574</v>
      </c>
      <c r="D390" s="5">
        <f>ROUND( VLOOKUP(Z390, NPC_Raw_Data!A:E, 5) * VLOOKUP(AA390, NPC_Scaling_Values!A:D, 4) * VLOOKUP(AB390,NPC_Scaling_Values!A:D, 4) * 1.07 ,0)</f>
        <v>80250</v>
      </c>
      <c r="E390" s="5">
        <f>ROUND( VLOOKUP(Z390, NPC_Raw_Data!A:L, 6) * VLOOKUP(AA390, NPC_Scaling_Values!A:N, 5)* VLOOKUP(AB390, NPC_Scaling_Values!A:N, 5) * 1.07 ,0)</f>
        <v>216</v>
      </c>
      <c r="F390" s="5">
        <f>ROUND( VLOOKUP(Z390, NPC_Raw_Data!A:L, 7) * VLOOKUP(AA390, NPC_Scaling_Values!A:N, 6) * VLOOKUP(AB390,NPC_Scaling_Values!A:N, 6) * 1.07 ,0)</f>
        <v>151</v>
      </c>
      <c r="G390" s="5">
        <f>ROUND( VLOOKUP(Z390, NPC_Raw_Data!A:L, 8) * VLOOKUP(AA390, NPC_Scaling_Values!A:N, 7) * VLOOKUP(AB390, NPC_Scaling_Values!A:N, 7) * 1.07 ,0)</f>
        <v>140</v>
      </c>
      <c r="H390" s="5">
        <f>ROUND( VLOOKUP(Z390, NPC_Raw_Data!A:L, 9) * VLOOKUP(AA390, NPC_Scaling_Values!A:N, 8)* VLOOKUP(AB390, NPC_Scaling_Values!A:N, 8) * 1.07 ,0)</f>
        <v>108</v>
      </c>
      <c r="I390" s="5">
        <v>0.0</v>
      </c>
      <c r="J390" s="5">
        <v>0.0</v>
      </c>
      <c r="K390" s="5">
        <v>0.0</v>
      </c>
      <c r="L390" s="5">
        <f>ROUND( VLOOKUP(Z390, NPC_Raw_Data!A:O, 13),0)</f>
        <v>999</v>
      </c>
      <c r="M390" s="5">
        <f>ROUND( VLOOKUP(Z390, NPC_Raw_Data!A:O, 14),0)</f>
        <v>999</v>
      </c>
      <c r="N390" s="5">
        <f>ROUND( VLOOKUP(Z390, NPC_Raw_Data!A:O, 15),0)</f>
        <v>118</v>
      </c>
      <c r="O390" s="5">
        <f>ROUND( VLOOKUP(Z390, NPC_Raw_Data!A:Q, 16) * VLOOKUP(AA390, NPC_Scaling_Values!A:N, 14)* VLOOKUP(AB390, NPC_Scaling_Values!A:N, 14) * 1.07 ,0)</f>
        <v>214</v>
      </c>
      <c r="P390" s="2">
        <f>ROUND( VLOOKUP(Z390, NPC_Raw_Data!A:Q, 17) * VLOOKUP(AA390, NPC_Scaling_Values!A:N, 14) * VLOOKUP(AB390, NPC_Scaling_Values!A:N, 14)* 1.07 ,0)</f>
        <v>86</v>
      </c>
      <c r="Q390">
        <f> VLOOKUP(AA390, NPC_Scaling_Values!A:N, 9) * VLOOKUP(AB390, NPC_Scaling_Values!A:N, 9) * 1.07</f>
        <v>3.2742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526000.0</v>
      </c>
      <c r="AA390" s="1">
        <v>7008.0</v>
      </c>
      <c r="AB390" s="1">
        <v>7408.0</v>
      </c>
      <c r="AC390" s="10">
        <v>5151.0</v>
      </c>
    </row>
    <row r="391">
      <c r="A391" s="9" t="s">
        <v>34</v>
      </c>
      <c r="B391" s="1" t="s">
        <v>35</v>
      </c>
      <c r="C391" s="5">
        <f>ROUND( VLOOKUP(Z391, NPC_Raw_Data!A:D, 4)*VLOOKUP(AA391, NPC_Scaling_Values!A:C, 3)*VLOOKUP(AB391, NPC_Scaling_Values!A:C, 3) * 1.07 ,0)</f>
        <v>4</v>
      </c>
      <c r="D391" s="5">
        <f>ROUND( VLOOKUP(Z391, NPC_Raw_Data!A:E, 5) * VLOOKUP(AA391, NPC_Scaling_Values!A:D, 4) * VLOOKUP(AB391,NPC_Scaling_Values!A:D, 4) * 1.07 ,0)</f>
        <v>0</v>
      </c>
      <c r="E391" s="5">
        <f>ROUND( VLOOKUP(Z391, NPC_Raw_Data!A:L, 6) * VLOOKUP(AA391, NPC_Scaling_Values!A:N, 5)* VLOOKUP(AB391, NPC_Scaling_Values!A:N, 5) * 1.07 ,0)</f>
        <v>0</v>
      </c>
      <c r="F391" s="5">
        <f>ROUND( VLOOKUP(Z391, NPC_Raw_Data!A:L, 7) * VLOOKUP(AA391, NPC_Scaling_Values!A:N, 6) * VLOOKUP(AB391,NPC_Scaling_Values!A:N, 6) * 1.07 ,0)</f>
        <v>0</v>
      </c>
      <c r="G391" s="5">
        <f>ROUND( VLOOKUP(Z391, NPC_Raw_Data!A:L, 8) * VLOOKUP(AA391, NPC_Scaling_Values!A:N, 7) * VLOOKUP(AB391, NPC_Scaling_Values!A:N, 7) * 1.07 ,0)</f>
        <v>0</v>
      </c>
      <c r="H391" s="5">
        <f>ROUND( VLOOKUP(Z391, NPC_Raw_Data!A:L, 9) * VLOOKUP(AA391, NPC_Scaling_Values!A:N, 8)* VLOOKUP(AB391, NPC_Scaling_Values!A:N, 8) * 1.07 ,0)</f>
        <v>0</v>
      </c>
      <c r="I391" s="5">
        <v>0.0</v>
      </c>
      <c r="J391" s="5">
        <v>0.0</v>
      </c>
      <c r="K391" s="5">
        <v>0.0</v>
      </c>
      <c r="L391" s="5">
        <f>ROUND( VLOOKUP(Z391, NPC_Raw_Data!A:O, 13),0)</f>
        <v>0</v>
      </c>
      <c r="M391" s="5">
        <f>ROUND( VLOOKUP(Z391, NPC_Raw_Data!A:O, 14),0)</f>
        <v>0</v>
      </c>
      <c r="N391" s="5">
        <f>ROUND( VLOOKUP(Z391, NPC_Raw_Data!A:O, 15),0)</f>
        <v>0</v>
      </c>
      <c r="O391" s="5">
        <f>ROUND( VLOOKUP(Z391, NPC_Raw_Data!A:Q, 16) * VLOOKUP(AA391, NPC_Scaling_Values!A:N, 14)* VLOOKUP(AB391, NPC_Scaling_Values!A:N, 14) * 1.07 ,0)</f>
        <v>214</v>
      </c>
      <c r="P391" s="2">
        <f>ROUND( VLOOKUP(Z391, NPC_Raw_Data!A:Q, 17) * VLOOKUP(AA391, NPC_Scaling_Values!A:N, 14) * VLOOKUP(AB391, NPC_Scaling_Values!A:N, 14)* 1.07 ,0)</f>
        <v>86</v>
      </c>
      <c r="Q391">
        <f> VLOOKUP(AA391, NPC_Scaling_Values!A:N, 9) * VLOOKUP(AB391, NPC_Scaling_Values!A:N, 9) * 1.07</f>
        <v>3.2742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526100.0</v>
      </c>
      <c r="AA391" s="1">
        <v>7008.0</v>
      </c>
      <c r="AB391" s="1">
        <v>7408.0</v>
      </c>
      <c r="AC391" s="8">
        <v>0.0</v>
      </c>
    </row>
    <row r="392">
      <c r="A392" s="1" t="s">
        <v>273</v>
      </c>
      <c r="B392" s="1" t="s">
        <v>39</v>
      </c>
      <c r="C392" s="5">
        <f>ROUND( VLOOKUP(Z392, NPC_Raw_Data!A:D, 4)*VLOOKUP(AA392, NPC_Scaling_Values!A:C, 3)*VLOOKUP(AB392, NPC_Scaling_Values!A:C, 3) * 1.07 ,0)</f>
        <v>3075</v>
      </c>
      <c r="D392" s="5">
        <f>ROUND( VLOOKUP(Z392, NPC_Raw_Data!A:E, 5) * VLOOKUP(AA392, NPC_Scaling_Values!A:D, 4) * VLOOKUP(AB392,NPC_Scaling_Values!A:D, 4) * 1.07 ,0)</f>
        <v>160500</v>
      </c>
      <c r="E392" s="5">
        <f>ROUND( VLOOKUP(Z392, NPC_Raw_Data!A:L, 6) * VLOOKUP(AA392, NPC_Scaling_Values!A:N, 5)* VLOOKUP(AB392, NPC_Scaling_Values!A:N, 5) * 1.07 ,0)</f>
        <v>411</v>
      </c>
      <c r="F392" s="5">
        <f>ROUND( VLOOKUP(Z392, NPC_Raw_Data!A:L, 7) * VLOOKUP(AA392, NPC_Scaling_Values!A:N, 6) * VLOOKUP(AB392,NPC_Scaling_Values!A:N, 6) * 1.07 ,0)</f>
        <v>266</v>
      </c>
      <c r="G392" s="5">
        <f>ROUND( VLOOKUP(Z392, NPC_Raw_Data!A:L, 8) * VLOOKUP(AA392, NPC_Scaling_Values!A:N, 7) * VLOOKUP(AB392, NPC_Scaling_Values!A:N, 7) * 1.07 ,0)</f>
        <v>310</v>
      </c>
      <c r="H392" s="5">
        <f>ROUND( VLOOKUP(Z392, NPC_Raw_Data!A:L, 9) * VLOOKUP(AA392, NPC_Scaling_Values!A:N, 8)* VLOOKUP(AB392, NPC_Scaling_Values!A:N, 8) * 1.07 ,0)</f>
        <v>2056</v>
      </c>
      <c r="I392" s="5">
        <v>0.0</v>
      </c>
      <c r="J392" s="5">
        <v>0.0</v>
      </c>
      <c r="K392" s="5">
        <v>0.0</v>
      </c>
      <c r="L392" s="5">
        <f>ROUND( VLOOKUP(Z392, NPC_Raw_Data!A:O, 13),0)</f>
        <v>130</v>
      </c>
      <c r="M392" s="5">
        <f>ROUND( VLOOKUP(Z392, NPC_Raw_Data!A:O, 14),0)</f>
        <v>130</v>
      </c>
      <c r="N392" s="5">
        <f>ROUND( VLOOKUP(Z392, NPC_Raw_Data!A:O, 15),0)</f>
        <v>240</v>
      </c>
      <c r="O392" s="5">
        <f>ROUND( VLOOKUP(Z392, NPC_Raw_Data!A:Q, 16) * VLOOKUP(AA392, NPC_Scaling_Values!A:N, 14)* VLOOKUP(AB392, NPC_Scaling_Values!A:N, 14) * 1.07 ,0)</f>
        <v>219</v>
      </c>
      <c r="P392" s="2">
        <f>ROUND( VLOOKUP(Z392, NPC_Raw_Data!A:Q, 17) * VLOOKUP(AA392, NPC_Scaling_Values!A:N, 14) * VLOOKUP(AB392, NPC_Scaling_Values!A:N, 14)* 1.07 ,0)</f>
        <v>88</v>
      </c>
      <c r="Q392">
        <f> VLOOKUP(AA392, NPC_Scaling_Values!A:N, 9) * VLOOKUP(AB392, NPC_Scaling_Values!A:N, 9) * 1.07</f>
        <v>3.3384</v>
      </c>
      <c r="R392" s="1">
        <v>1.1</v>
      </c>
      <c r="S392" s="1">
        <v>-1.0</v>
      </c>
      <c r="T392" s="7" t="b">
        <v>0</v>
      </c>
      <c r="U392" s="7" t="b">
        <v>1</v>
      </c>
      <c r="V392" s="7" t="b">
        <v>0</v>
      </c>
      <c r="Z392" s="1">
        <v>527000.0</v>
      </c>
      <c r="AA392" s="1">
        <v>7010.0</v>
      </c>
      <c r="AB392" s="1">
        <v>7410.0</v>
      </c>
      <c r="AC392" s="10">
        <v>5151.0</v>
      </c>
    </row>
    <row r="393">
      <c r="A393" s="1" t="s">
        <v>315</v>
      </c>
      <c r="B393" s="1" t="s">
        <v>39</v>
      </c>
      <c r="C393" s="5">
        <f>ROUND( VLOOKUP(Z393, NPC_Raw_Data!A:D, 4)*VLOOKUP(AA393, NPC_Scaling_Values!A:C, 3)*VLOOKUP(AB393, NPC_Scaling_Values!A:C, 3) * 1.07 ,0)</f>
        <v>5584</v>
      </c>
      <c r="D393" s="5">
        <f>ROUND( VLOOKUP(Z393, NPC_Raw_Data!A:E, 5) * VLOOKUP(AA393, NPC_Scaling_Values!A:D, 4) * VLOOKUP(AB393,NPC_Scaling_Values!A:D, 4) * 1.07 ,0)</f>
        <v>160500</v>
      </c>
      <c r="E393" s="5">
        <f>ROUND( VLOOKUP(Z393, NPC_Raw_Data!A:L, 6) * VLOOKUP(AA393, NPC_Scaling_Values!A:N, 5)* VLOOKUP(AB393, NPC_Scaling_Values!A:N, 5) * 1.07 ,0)</f>
        <v>400</v>
      </c>
      <c r="F393" s="5">
        <f>ROUND( VLOOKUP(Z393, NPC_Raw_Data!A:L, 7) * VLOOKUP(AA393, NPC_Scaling_Values!A:N, 6) * VLOOKUP(AB393,NPC_Scaling_Values!A:N, 6) * 1.07 ,0)</f>
        <v>261</v>
      </c>
      <c r="G393" s="5">
        <f>ROUND( VLOOKUP(Z393, NPC_Raw_Data!A:L, 8) * VLOOKUP(AA393, NPC_Scaling_Values!A:N, 7) * VLOOKUP(AB393, NPC_Scaling_Values!A:N, 7) * 1.07 ,0)</f>
        <v>301</v>
      </c>
      <c r="H393" s="5">
        <f>ROUND( VLOOKUP(Z393, NPC_Raw_Data!A:L, 9) * VLOOKUP(AA393, NPC_Scaling_Values!A:N, 8)* VLOOKUP(AB393, NPC_Scaling_Values!A:N, 8) * 1.07 ,0)</f>
        <v>1998</v>
      </c>
      <c r="I393" s="5">
        <v>0.0</v>
      </c>
      <c r="J393" s="5">
        <v>0.0</v>
      </c>
      <c r="K393" s="5">
        <v>0.0</v>
      </c>
      <c r="L393" s="5">
        <f>ROUND( VLOOKUP(Z393, NPC_Raw_Data!A:O, 13),0)</f>
        <v>130</v>
      </c>
      <c r="M393" s="5">
        <f>ROUND( VLOOKUP(Z393, NPC_Raw_Data!A:O, 14),0)</f>
        <v>130</v>
      </c>
      <c r="N393" s="5">
        <f>ROUND( VLOOKUP(Z393, NPC_Raw_Data!A:O, 15),0)</f>
        <v>240</v>
      </c>
      <c r="O393" s="5">
        <f>ROUND( VLOOKUP(Z393, NPC_Raw_Data!A:Q, 16) * VLOOKUP(AA393, NPC_Scaling_Values!A:N, 14)* VLOOKUP(AB393, NPC_Scaling_Values!A:N, 14) * 1.07 ,0)</f>
        <v>219</v>
      </c>
      <c r="P393" s="2">
        <f>ROUND( VLOOKUP(Z393, NPC_Raw_Data!A:Q, 17) * VLOOKUP(AA393, NPC_Scaling_Values!A:N, 14) * VLOOKUP(AB393, NPC_Scaling_Values!A:N, 14)* 1.07 ,0)</f>
        <v>88</v>
      </c>
      <c r="Q393">
        <f> VLOOKUP(AA393, NPC_Scaling_Values!A:N, 9) * VLOOKUP(AB393, NPC_Scaling_Values!A:N, 9) * 1.07</f>
        <v>3.3384</v>
      </c>
      <c r="R393" s="1">
        <v>1.0</v>
      </c>
      <c r="S393" s="1">
        <v>-1.0</v>
      </c>
      <c r="T393" s="7" t="b">
        <v>0</v>
      </c>
      <c r="U393" s="7" t="b">
        <v>1</v>
      </c>
      <c r="V393" s="7" t="b">
        <v>0</v>
      </c>
      <c r="Z393" s="1">
        <v>527100.0</v>
      </c>
      <c r="AA393" s="1">
        <v>7010.0</v>
      </c>
      <c r="AB393" s="1">
        <v>7410.0</v>
      </c>
      <c r="AC393" s="10">
        <v>5151.0</v>
      </c>
    </row>
    <row r="394">
      <c r="A394" s="9" t="s">
        <v>209</v>
      </c>
      <c r="B394" s="1" t="s">
        <v>53</v>
      </c>
      <c r="C394" s="5">
        <f>ROUND( VLOOKUP(Z394, NPC_Raw_Data!A:D, 4)*VLOOKUP(AA394, NPC_Scaling_Values!A:C, 3)*VLOOKUP(AB394, NPC_Scaling_Values!A:C, 3) * 1.07 ,0)</f>
        <v>6449</v>
      </c>
      <c r="D394" s="5">
        <f>ROUND( VLOOKUP(Z394, NPC_Raw_Data!A:E, 5) * VLOOKUP(AA394, NPC_Scaling_Values!A:D, 4) * VLOOKUP(AB394,NPC_Scaling_Values!A:D, 4) * 1.07 ,0)</f>
        <v>64200</v>
      </c>
      <c r="E394" s="5">
        <f>ROUND( VLOOKUP(Z394, NPC_Raw_Data!A:L, 6) * VLOOKUP(AA394, NPC_Scaling_Values!A:N, 5)* VLOOKUP(AB394, NPC_Scaling_Values!A:N, 5) * 1.07 ,0)</f>
        <v>330</v>
      </c>
      <c r="F394" s="5">
        <f>ROUND( VLOOKUP(Z394, NPC_Raw_Data!A:L, 7) * VLOOKUP(AA394, NPC_Scaling_Values!A:N, 6) * VLOOKUP(AB394,NPC_Scaling_Values!A:N, 6) * 1.07 ,0)</f>
        <v>296</v>
      </c>
      <c r="G394" s="5">
        <f>ROUND( VLOOKUP(Z394, NPC_Raw_Data!A:L, 8) * VLOOKUP(AA394, NPC_Scaling_Values!A:N, 7) * VLOOKUP(AB394, NPC_Scaling_Values!A:N, 7) * 1.07 ,0)</f>
        <v>28481</v>
      </c>
      <c r="H394" s="5">
        <f>ROUND( VLOOKUP(Z394, NPC_Raw_Data!A:L, 9) * VLOOKUP(AA394, NPC_Scaling_Values!A:N, 8)* VLOOKUP(AB394, NPC_Scaling_Values!A:N, 8) * 1.07 ,0)</f>
        <v>265</v>
      </c>
      <c r="I394" s="5">
        <v>0.0</v>
      </c>
      <c r="J394" s="5">
        <v>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110</v>
      </c>
      <c r="O394" s="5">
        <f>ROUND( VLOOKUP(Z394, NPC_Raw_Data!A:Q, 16) * VLOOKUP(AA394, NPC_Scaling_Values!A:N, 14)* VLOOKUP(AB394, NPC_Scaling_Values!A:N, 14) * 1.07 ,0)</f>
        <v>214</v>
      </c>
      <c r="P394" s="2">
        <f>ROUND( VLOOKUP(Z394, NPC_Raw_Data!A:Q, 17) * VLOOKUP(AA394, NPC_Scaling_Values!A:N, 14) * VLOOKUP(AB394, NPC_Scaling_Values!A:N, 14)* 1.07 ,0)</f>
        <v>86</v>
      </c>
      <c r="Q394">
        <f> VLOOKUP(AA394, NPC_Scaling_Values!A:N, 9) * VLOOKUP(AB394, NPC_Scaling_Values!A:N, 9) * 1.07</f>
        <v>3.2742</v>
      </c>
      <c r="R394" s="1">
        <v>1.0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528000.0</v>
      </c>
      <c r="AA394" s="1">
        <v>7008.0</v>
      </c>
      <c r="AB394" s="1">
        <v>7408.0</v>
      </c>
      <c r="AC394" s="10">
        <v>5151.0</v>
      </c>
    </row>
    <row r="395">
      <c r="A395" s="1" t="s">
        <v>270</v>
      </c>
      <c r="B395" s="1" t="s">
        <v>30</v>
      </c>
      <c r="C395" s="5">
        <f>ROUND( VLOOKUP(Z395, NPC_Raw_Data!A:D, 4)*VLOOKUP(AA395, NPC_Scaling_Values!A:C, 3)*VLOOKUP(AB395, NPC_Scaling_Values!A:C, 3) * 1.07 ,0)</f>
        <v>9281</v>
      </c>
      <c r="D395" s="5">
        <f>ROUND( VLOOKUP(Z395, NPC_Raw_Data!A:E, 5) * VLOOKUP(AA395, NPC_Scaling_Values!A:D, 4) * VLOOKUP(AB395,NPC_Scaling_Values!A:D, 4) * 1.07 ,0)</f>
        <v>128400</v>
      </c>
      <c r="E395" s="5">
        <f>ROUND( VLOOKUP(Z395, NPC_Raw_Data!A:L, 6) * VLOOKUP(AA395, NPC_Scaling_Values!A:N, 5)* VLOOKUP(AB395, NPC_Scaling_Values!A:N, 5) * 1.07 ,0)</f>
        <v>365</v>
      </c>
      <c r="F395" s="5">
        <f>ROUND( VLOOKUP(Z395, NPC_Raw_Data!A:L, 7) * VLOOKUP(AA395, NPC_Scaling_Values!A:N, 6) * VLOOKUP(AB395,NPC_Scaling_Values!A:N, 6) * 1.07 ,0)</f>
        <v>731</v>
      </c>
      <c r="G395" s="5">
        <f>ROUND( VLOOKUP(Z395, NPC_Raw_Data!A:L, 8) * VLOOKUP(AA395, NPC_Scaling_Values!A:N, 7) * VLOOKUP(AB395, NPC_Scaling_Values!A:N, 7) * 1.07 ,0)</f>
        <v>219</v>
      </c>
      <c r="H395" s="5">
        <f>ROUND( VLOOKUP(Z395, NPC_Raw_Data!A:L, 9) * VLOOKUP(AA395, NPC_Scaling_Values!A:N, 8)* VLOOKUP(AB395, NPC_Scaling_Values!A:N, 8) * 1.07 ,0)</f>
        <v>219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14)* VLOOKUP(AB395, NPC_Scaling_Values!A:N, 14) * 1.07 ,0)</f>
        <v>248</v>
      </c>
      <c r="P395" s="2">
        <f>ROUND( VLOOKUP(Z395, NPC_Raw_Data!A:Q, 17) * VLOOKUP(AA395, NPC_Scaling_Values!A:N, 14) * VLOOKUP(AB395, NPC_Scaling_Values!A:N, 14)* 1.07 ,0)</f>
        <v>99</v>
      </c>
      <c r="Q395">
        <f> VLOOKUP(AA395, NPC_Scaling_Values!A:N, 9) * VLOOKUP(AB395, NPC_Scaling_Values!A:N, 9) * 1.07</f>
        <v>3.56952</v>
      </c>
      <c r="R395" s="1">
        <v>1.5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529000.0</v>
      </c>
      <c r="AA395" s="1">
        <v>7014.0</v>
      </c>
      <c r="AB395" s="1">
        <v>7414.0</v>
      </c>
      <c r="AC395" s="8">
        <v>0.0</v>
      </c>
    </row>
    <row r="396">
      <c r="A396" s="9" t="s">
        <v>29</v>
      </c>
      <c r="B396" s="1" t="s">
        <v>30</v>
      </c>
      <c r="C396" s="5">
        <f>ROUND( VLOOKUP(Z396, NPC_Raw_Data!A:D, 4)*VLOOKUP(AA396, NPC_Scaling_Values!A:C, 3)*VLOOKUP(AB396, NPC_Scaling_Values!A:C, 3) * 1.07 ,0)</f>
        <v>4</v>
      </c>
      <c r="D396" s="5">
        <f>ROUND( VLOOKUP(Z396, NPC_Raw_Data!A:E, 5) * VLOOKUP(AA396, NPC_Scaling_Values!A:D, 4) * VLOOKUP(AB396,NPC_Scaling_Values!A:D, 4) * 1.07 ,0)</f>
        <v>0</v>
      </c>
      <c r="E396" s="5">
        <f>ROUND( VLOOKUP(Z396, NPC_Raw_Data!A:L, 6) * VLOOKUP(AA396, NPC_Scaling_Values!A:N, 5)* VLOOKUP(AB396, NPC_Scaling_Values!A:N, 5) * 1.07 ,0)</f>
        <v>0</v>
      </c>
      <c r="F396" s="5">
        <f>ROUND( VLOOKUP(Z396, NPC_Raw_Data!A:L, 7) * VLOOKUP(AA396, NPC_Scaling_Values!A:N, 6) * VLOOKUP(AB396,NPC_Scaling_Values!A:N, 6) * 1.07 ,0)</f>
        <v>0</v>
      </c>
      <c r="G396" s="5">
        <f>ROUND( VLOOKUP(Z396, NPC_Raw_Data!A:L, 8) * VLOOKUP(AA396, NPC_Scaling_Values!A:N, 7) * VLOOKUP(AB396, NPC_Scaling_Values!A:N, 7) * 1.07 ,0)</f>
        <v>0</v>
      </c>
      <c r="H396" s="5">
        <f>ROUND( VLOOKUP(Z396, NPC_Raw_Data!A:L, 9) * VLOOKUP(AA396, NPC_Scaling_Values!A:N, 8)* VLOOKUP(AB396, NPC_Scaling_Values!A:N, 8) * 1.07 ,0)</f>
        <v>0</v>
      </c>
      <c r="I396" s="5">
        <v>0.0</v>
      </c>
      <c r="J396" s="5">
        <v>0.0</v>
      </c>
      <c r="K396" s="5">
        <v>0.0</v>
      </c>
      <c r="L396" s="5">
        <f>ROUND( VLOOKUP(Z396, NPC_Raw_Data!A:O, 13),0)</f>
        <v>0</v>
      </c>
      <c r="M396" s="5">
        <f>ROUND( VLOOKUP(Z396, NPC_Raw_Data!A:O, 14),0)</f>
        <v>0</v>
      </c>
      <c r="N396" s="5">
        <f>ROUND( VLOOKUP(Z396, NPC_Raw_Data!A:O, 15),0)</f>
        <v>0</v>
      </c>
      <c r="O396" s="5">
        <f>ROUND( VLOOKUP(Z396, NPC_Raw_Data!A:Q, 16) * VLOOKUP(AA396, NPC_Scaling_Values!A:N, 14)* VLOOKUP(AB396, NPC_Scaling_Values!A:N, 14) * 1.07 ,0)</f>
        <v>248</v>
      </c>
      <c r="P396" s="2">
        <f>ROUND( VLOOKUP(Z396, NPC_Raw_Data!A:Q, 17) * VLOOKUP(AA396, NPC_Scaling_Values!A:N, 14) * VLOOKUP(AB396, NPC_Scaling_Values!A:N, 14)* 1.07 ,0)</f>
        <v>99</v>
      </c>
      <c r="Q396">
        <f> VLOOKUP(AA396, NPC_Scaling_Values!A:N, 9) * VLOOKUP(AB396, NPC_Scaling_Values!A:N, 9) * 1.07</f>
        <v>3.56952</v>
      </c>
      <c r="R396" s="1">
        <v>1.0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529100.0</v>
      </c>
      <c r="AA396" s="1">
        <v>7014.0</v>
      </c>
      <c r="AB396" s="1">
        <v>7414.0</v>
      </c>
      <c r="AC396" s="8">
        <v>0.0</v>
      </c>
    </row>
    <row r="397">
      <c r="A397" s="9" t="s">
        <v>95</v>
      </c>
      <c r="B397" s="1" t="s">
        <v>39</v>
      </c>
      <c r="C397" s="5">
        <f>ROUND( VLOOKUP(Z397, NPC_Raw_Data!A:D, 4)*VLOOKUP(AA397, NPC_Scaling_Values!A:C, 3)*VLOOKUP(AB397, NPC_Scaling_Values!A:C, 3) * 1.07 ,0)</f>
        <v>4</v>
      </c>
      <c r="D397" s="5">
        <f>ROUND( VLOOKUP(Z397, NPC_Raw_Data!A:E, 5) * VLOOKUP(AA397, NPC_Scaling_Values!A:D, 4) * VLOOKUP(AB397,NPC_Scaling_Values!A:D, 4) * 1.07 ,0)</f>
        <v>0</v>
      </c>
      <c r="E397" s="5">
        <f>ROUND( VLOOKUP(Z397, NPC_Raw_Data!A:L, 6) * VLOOKUP(AA397, NPC_Scaling_Values!A:N, 5)* VLOOKUP(AB397, NPC_Scaling_Values!A:N, 5) * 1.07 ,0)</f>
        <v>159</v>
      </c>
      <c r="F397" s="5">
        <f>ROUND( VLOOKUP(Z397, NPC_Raw_Data!A:L, 7) * VLOOKUP(AA397, NPC_Scaling_Values!A:N, 6) * VLOOKUP(AB397,NPC_Scaling_Values!A:N, 6) * 1.07 ,0)</f>
        <v>119</v>
      </c>
      <c r="G397" s="5">
        <f>ROUND( VLOOKUP(Z397, NPC_Raw_Data!A:L, 8) * VLOOKUP(AA397, NPC_Scaling_Values!A:N, 7) * VLOOKUP(AB397, NPC_Scaling_Values!A:N, 7) * 1.07 ,0)</f>
        <v>113</v>
      </c>
      <c r="H397" s="5">
        <f>ROUND( VLOOKUP(Z397, NPC_Raw_Data!A:L, 9) * VLOOKUP(AA397, NPC_Scaling_Values!A:N, 8)* VLOOKUP(AB397, NPC_Scaling_Values!A:N, 8) * 1.07 ,0)</f>
        <v>119</v>
      </c>
      <c r="I397" s="5">
        <v>0.0</v>
      </c>
      <c r="J397" s="5">
        <v>0.0</v>
      </c>
      <c r="K397" s="5">
        <v>0.0</v>
      </c>
      <c r="L397" s="5">
        <f>ROUND( VLOOKUP(Z397, NPC_Raw_Data!A:O, 13),0)</f>
        <v>999</v>
      </c>
      <c r="M397" s="5">
        <f>ROUND( VLOOKUP(Z397, NPC_Raw_Data!A:O, 14),0)</f>
        <v>999</v>
      </c>
      <c r="N397" s="5">
        <f>ROUND( VLOOKUP(Z397, NPC_Raw_Data!A:O, 15),0)</f>
        <v>999</v>
      </c>
      <c r="O397" s="5">
        <f>ROUND( VLOOKUP(Z397, NPC_Raw_Data!A:Q, 16) * VLOOKUP(AA397, NPC_Scaling_Values!A:N, 14)* VLOOKUP(AB397, NPC_Scaling_Values!A:N, 14) * 1.07 ,0)</f>
        <v>219</v>
      </c>
      <c r="P397" s="2">
        <f>ROUND( VLOOKUP(Z397, NPC_Raw_Data!A:Q, 17) * VLOOKUP(AA397, NPC_Scaling_Values!A:N, 14) * VLOOKUP(AB397, NPC_Scaling_Values!A:N, 14)* 1.07 ,0)</f>
        <v>88</v>
      </c>
      <c r="Q397">
        <f> VLOOKUP(AA397, NPC_Scaling_Values!A:N, 9) * VLOOKUP(AB397, NPC_Scaling_Values!A:N, 9) * 1.07</f>
        <v>3.3384</v>
      </c>
      <c r="R397" s="1">
        <v>1.0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531000.0</v>
      </c>
      <c r="AA397" s="1">
        <v>7010.0</v>
      </c>
      <c r="AB397" s="1">
        <v>7410.0</v>
      </c>
      <c r="AC397" s="8">
        <v>0.0</v>
      </c>
    </row>
    <row r="398">
      <c r="A398" s="1" t="s">
        <v>205</v>
      </c>
      <c r="B398" s="1" t="s">
        <v>39</v>
      </c>
      <c r="C398" s="5">
        <f>ROUND( VLOOKUP(Z398, NPC_Raw_Data!A:D, 4)*VLOOKUP(AA398, NPC_Scaling_Values!A:C, 3)*VLOOKUP(AB398, NPC_Scaling_Values!A:C, 3) * 1.07 ,0)</f>
        <v>3767</v>
      </c>
      <c r="D398" s="5">
        <f>ROUND( VLOOKUP(Z398, NPC_Raw_Data!A:E, 5) * VLOOKUP(AA398, NPC_Scaling_Values!A:D, 4) * VLOOKUP(AB398,NPC_Scaling_Values!A:D, 4) * 1.07 ,0)</f>
        <v>128400</v>
      </c>
      <c r="E398" s="5">
        <f>ROUND( VLOOKUP(Z398, NPC_Raw_Data!A:L, 6) * VLOOKUP(AA398, NPC_Scaling_Values!A:N, 5)* VLOOKUP(AB398, NPC_Scaling_Values!A:N, 5) * 1.07 ,0)</f>
        <v>295</v>
      </c>
      <c r="F398" s="5">
        <f>ROUND( VLOOKUP(Z398, NPC_Raw_Data!A:L, 7) * VLOOKUP(AA398, NPC_Scaling_Values!A:N, 6) * VLOOKUP(AB398,NPC_Scaling_Values!A:N, 6) * 1.07 ,0)</f>
        <v>295</v>
      </c>
      <c r="G398" s="5">
        <f>ROUND( VLOOKUP(Z398, NPC_Raw_Data!A:L, 8) * VLOOKUP(AA398, NPC_Scaling_Values!A:N, 7) * VLOOKUP(AB398, NPC_Scaling_Values!A:N, 7) * 1.07 ,0)</f>
        <v>182</v>
      </c>
      <c r="H398" s="5">
        <f>ROUND( VLOOKUP(Z398, NPC_Raw_Data!A:L, 9) * VLOOKUP(AA398, NPC_Scaling_Values!A:N, 8)* VLOOKUP(AB398, NPC_Scaling_Values!A:N, 8) * 1.07 ,0)</f>
        <v>295</v>
      </c>
      <c r="I398" s="5">
        <v>0.0</v>
      </c>
      <c r="J398" s="5">
        <v>0.0</v>
      </c>
      <c r="K398" s="5">
        <v>0.0</v>
      </c>
      <c r="L398" s="5">
        <f>ROUND( VLOOKUP(Z398, NPC_Raw_Data!A:O, 13),0)</f>
        <v>318</v>
      </c>
      <c r="M398" s="5">
        <f>ROUND( VLOOKUP(Z398, NPC_Raw_Data!A:O, 14),0)</f>
        <v>318</v>
      </c>
      <c r="N398" s="5">
        <f>ROUND( VLOOKUP(Z398, NPC_Raw_Data!A:O, 15),0)</f>
        <v>160</v>
      </c>
      <c r="O398" s="5">
        <f>ROUND( VLOOKUP(Z398, NPC_Raw_Data!A:Q, 16) * VLOOKUP(AA398, NPC_Scaling_Values!A:N, 14)* VLOOKUP(AB398, NPC_Scaling_Values!A:N, 14) * 1.07 ,0)</f>
        <v>219</v>
      </c>
      <c r="P398" s="2">
        <f>ROUND( VLOOKUP(Z398, NPC_Raw_Data!A:Q, 17) * VLOOKUP(AA398, NPC_Scaling_Values!A:N, 14) * VLOOKUP(AB398, NPC_Scaling_Values!A:N, 14)* 1.07 ,0)</f>
        <v>88</v>
      </c>
      <c r="Q398">
        <f> VLOOKUP(AA398, NPC_Scaling_Values!A:N, 9) * VLOOKUP(AB398, NPC_Scaling_Values!A:N, 9) * 1.07</f>
        <v>3.3384</v>
      </c>
      <c r="R398" s="1">
        <v>1.3</v>
      </c>
      <c r="S398" s="1">
        <v>-1.0</v>
      </c>
      <c r="T398" s="7" t="b">
        <v>0</v>
      </c>
      <c r="U398" s="7" t="b">
        <v>1</v>
      </c>
      <c r="V398" s="7" t="b">
        <v>0</v>
      </c>
      <c r="Z398" s="1">
        <v>532000.0</v>
      </c>
      <c r="AA398" s="1">
        <v>7010.0</v>
      </c>
      <c r="AB398" s="1">
        <v>7410.0</v>
      </c>
      <c r="AC398" s="10">
        <v>5151.0</v>
      </c>
    </row>
    <row r="399">
      <c r="A399" s="9" t="s">
        <v>104</v>
      </c>
      <c r="B399" s="1" t="s">
        <v>51</v>
      </c>
      <c r="C399" s="5">
        <f>ROUND( VLOOKUP(Z399, NPC_Raw_Data!A:D, 4)*VLOOKUP(AA399, NPC_Scaling_Values!A:C, 3)*VLOOKUP(AB399, NPC_Scaling_Values!A:C, 3) * 1.07 ,0)</f>
        <v>30936</v>
      </c>
      <c r="D399" s="5">
        <f>ROUND( VLOOKUP(Z399, NPC_Raw_Data!A:E, 5) * VLOOKUP(AA399, NPC_Scaling_Values!A:D, 4) * VLOOKUP(AB399,NPC_Scaling_Values!A:D, 4) * 1.07 ,0)</f>
        <v>26750</v>
      </c>
      <c r="E399" s="5">
        <f>ROUND( VLOOKUP(Z399, NPC_Raw_Data!A:L, 6) * VLOOKUP(AA399, NPC_Scaling_Values!A:N, 5)* VLOOKUP(AB399, NPC_Scaling_Values!A:N, 5) * 1.07 ,0)</f>
        <v>246</v>
      </c>
      <c r="F399" s="5">
        <f>ROUND( VLOOKUP(Z399, NPC_Raw_Data!A:L, 7) * VLOOKUP(AA399, NPC_Scaling_Values!A:N, 6) * VLOOKUP(AB399,NPC_Scaling_Values!A:N, 6) * 1.07 ,0)</f>
        <v>184</v>
      </c>
      <c r="G399" s="5">
        <f>ROUND( VLOOKUP(Z399, NPC_Raw_Data!A:L, 8) * VLOOKUP(AA399, NPC_Scaling_Values!A:N, 7) * VLOOKUP(AB399, NPC_Scaling_Values!A:N, 7) * 1.07 ,0)</f>
        <v>172</v>
      </c>
      <c r="H399" s="5">
        <f>ROUND( VLOOKUP(Z399, NPC_Raw_Data!A:L, 9) * VLOOKUP(AA399, NPC_Scaling_Values!A:N, 8)* VLOOKUP(AB399, NPC_Scaling_Values!A:N, 8) * 1.07 ,0)</f>
        <v>184</v>
      </c>
      <c r="I399" s="5">
        <v>0.0</v>
      </c>
      <c r="J399" s="5">
        <v>0.0</v>
      </c>
      <c r="K399" s="5">
        <v>0.0</v>
      </c>
      <c r="L399" s="5">
        <f>ROUND( VLOOKUP(Z399, NPC_Raw_Data!A:O, 13),0)</f>
        <v>999</v>
      </c>
      <c r="M399" s="5">
        <f>ROUND( VLOOKUP(Z399, NPC_Raw_Data!A:O, 14),0)</f>
        <v>999</v>
      </c>
      <c r="N399" s="5">
        <f>ROUND( VLOOKUP(Z399, NPC_Raw_Data!A:O, 15),0)</f>
        <v>999</v>
      </c>
      <c r="O399" s="5">
        <f>ROUND( VLOOKUP(Z399, NPC_Raw_Data!A:Q, 16) * VLOOKUP(AA399, NPC_Scaling_Values!A:N, 14)* VLOOKUP(AB399, NPC_Scaling_Values!A:N, 14) * 1.07 ,0)</f>
        <v>217</v>
      </c>
      <c r="P399" s="2">
        <f>ROUND( VLOOKUP(Z399, NPC_Raw_Data!A:Q, 17) * VLOOKUP(AA399, NPC_Scaling_Values!A:N, 14) * VLOOKUP(AB399, NPC_Scaling_Values!A:N, 14)* 1.07 ,0)</f>
        <v>87</v>
      </c>
      <c r="Q399">
        <f> VLOOKUP(AA399, NPC_Scaling_Values!A:N, 9) * VLOOKUP(AB399, NPC_Scaling_Values!A:N, 9) * 1.07</f>
        <v>2.7806625</v>
      </c>
      <c r="R399" s="1">
        <v>1.0</v>
      </c>
      <c r="S399" s="1">
        <v>-1.0</v>
      </c>
      <c r="T399" s="7" t="b">
        <v>0</v>
      </c>
      <c r="U399" s="7" t="b">
        <v>0</v>
      </c>
      <c r="V399" s="7" t="b">
        <v>1</v>
      </c>
      <c r="Z399" s="1">
        <v>533000.0</v>
      </c>
      <c r="AA399" s="1">
        <v>7002.0</v>
      </c>
      <c r="AB399" s="1">
        <v>7402.0</v>
      </c>
      <c r="AC399" s="8">
        <v>0.0</v>
      </c>
    </row>
    <row r="400">
      <c r="A400" s="9" t="s">
        <v>278</v>
      </c>
      <c r="B400" s="1" t="s">
        <v>49</v>
      </c>
      <c r="C400" s="5">
        <f>ROUND( VLOOKUP(Z400, NPC_Raw_Data!A:D, 4)*VLOOKUP(AA400, NPC_Scaling_Values!A:C, 3)*VLOOKUP(AB400, NPC_Scaling_Values!A:C, 3) * 1.07 ,0)</f>
        <v>44238</v>
      </c>
      <c r="D400" s="5">
        <f>ROUND( VLOOKUP(Z400, NPC_Raw_Data!A:E, 5) * VLOOKUP(AA400, NPC_Scaling_Values!A:D, 4) * VLOOKUP(AB400,NPC_Scaling_Values!A:D, 4) * 1.07 ,0)</f>
        <v>16050</v>
      </c>
      <c r="E400" s="5">
        <f>ROUND( VLOOKUP(Z400, NPC_Raw_Data!A:L, 6) * VLOOKUP(AA400, NPC_Scaling_Values!A:N, 5)* VLOOKUP(AB400, NPC_Scaling_Values!A:N, 5) * 1.07 ,0)</f>
        <v>417</v>
      </c>
      <c r="F400" s="5">
        <f>ROUND( VLOOKUP(Z400, NPC_Raw_Data!A:L, 7) * VLOOKUP(AA400, NPC_Scaling_Values!A:N, 6) * VLOOKUP(AB400,NPC_Scaling_Values!A:N, 6) * 1.07 ,0)</f>
        <v>313</v>
      </c>
      <c r="G400" s="5">
        <f>ROUND( VLOOKUP(Z400, NPC_Raw_Data!A:L, 8) * VLOOKUP(AA400, NPC_Scaling_Values!A:N, 7) * VLOOKUP(AB400, NPC_Scaling_Values!A:N, 7) * 1.07 ,0)</f>
        <v>292</v>
      </c>
      <c r="H400" s="5">
        <f>ROUND( VLOOKUP(Z400, NPC_Raw_Data!A:L, 9) * VLOOKUP(AA400, NPC_Scaling_Values!A:N, 8)* VLOOKUP(AB400, NPC_Scaling_Values!A:N, 8) * 1.07 ,0)</f>
        <v>313</v>
      </c>
      <c r="I400" s="5">
        <v>0.0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14)* VLOOKUP(AB400, NPC_Scaling_Values!A:N, 14) * 1.07 ,0)</f>
        <v>226</v>
      </c>
      <c r="P400" s="2">
        <f>ROUND( VLOOKUP(Z400, NPC_Raw_Data!A:Q, 17) * VLOOKUP(AA400, NPC_Scaling_Values!A:N, 14) * VLOOKUP(AB400, NPC_Scaling_Values!A:N, 14)* 1.07 ,0)</f>
        <v>91</v>
      </c>
      <c r="Q400">
        <f> VLOOKUP(AA400, NPC_Scaling_Values!A:N, 9) * VLOOKUP(AB400, NPC_Scaling_Values!A:N, 9) * 1.07</f>
        <v>3.39297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1</v>
      </c>
      <c r="Z400" s="1">
        <v>533001.0</v>
      </c>
      <c r="AA400" s="1">
        <v>7011.0</v>
      </c>
      <c r="AB400" s="1">
        <v>7411.0</v>
      </c>
      <c r="AC400" s="8">
        <v>0.0</v>
      </c>
    </row>
    <row r="401">
      <c r="A401" s="9" t="s">
        <v>103</v>
      </c>
      <c r="B401" s="1" t="s">
        <v>53</v>
      </c>
      <c r="C401" s="5">
        <f>ROUND( VLOOKUP(Z401, NPC_Raw_Data!A:D, 4)*VLOOKUP(AA401, NPC_Scaling_Values!A:C, 3)*VLOOKUP(AB401, NPC_Scaling_Values!A:C, 3) * 1.07 ,0)</f>
        <v>555</v>
      </c>
      <c r="D401" s="5">
        <f>ROUND( VLOOKUP(Z401, NPC_Raw_Data!A:E, 5) * VLOOKUP(AA401, NPC_Scaling_Values!A:D, 4) * VLOOKUP(AB401,NPC_Scaling_Values!A:D, 4) * 1.07 ,0)</f>
        <v>16050</v>
      </c>
      <c r="E401" s="5">
        <f>ROUND( VLOOKUP(Z401, NPC_Raw_Data!A:L, 6) * VLOOKUP(AA401, NPC_Scaling_Values!A:N, 5)* VLOOKUP(AB401, NPC_Scaling_Values!A:N, 5) * 1.07 ,0)</f>
        <v>179</v>
      </c>
      <c r="F401" s="5">
        <f>ROUND( VLOOKUP(Z401, NPC_Raw_Data!A:L, 7) * VLOOKUP(AA401, NPC_Scaling_Values!A:N, 6) * VLOOKUP(AB401,NPC_Scaling_Values!A:N, 6) * 1.07 ,0)</f>
        <v>134</v>
      </c>
      <c r="G401" s="5">
        <f>ROUND( VLOOKUP(Z401, NPC_Raw_Data!A:L, 8) * VLOOKUP(AA401, NPC_Scaling_Values!A:N, 7) * VLOOKUP(AB401, NPC_Scaling_Values!A:N, 7) * 1.07 ,0)</f>
        <v>359</v>
      </c>
      <c r="H401" s="5">
        <f>ROUND( VLOOKUP(Z401, NPC_Raw_Data!A:L, 9) * VLOOKUP(AA401, NPC_Scaling_Values!A:N, 8)* VLOOKUP(AB401, NPC_Scaling_Values!A:N, 8) * 1.07 ,0)</f>
        <v>142</v>
      </c>
      <c r="I401" s="5">
        <v>0.0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110</v>
      </c>
      <c r="O401" s="5">
        <f>ROUND( VLOOKUP(Z401, NPC_Raw_Data!A:Q, 16) * VLOOKUP(AA401, NPC_Scaling_Values!A:N, 14)* VLOOKUP(AB401, NPC_Scaling_Values!A:N, 14) * 1.07 ,0)</f>
        <v>214</v>
      </c>
      <c r="P401" s="2">
        <f>ROUND( VLOOKUP(Z401, NPC_Raw_Data!A:Q, 17) * VLOOKUP(AA401, NPC_Scaling_Values!A:N, 14) * VLOOKUP(AB401, NPC_Scaling_Values!A:N, 14)* 1.07 ,0)</f>
        <v>86</v>
      </c>
      <c r="Q401">
        <f> VLOOKUP(AA401, NPC_Scaling_Values!A:N, 9) * VLOOKUP(AB401, NPC_Scaling_Values!A:N, 9) * 1.07</f>
        <v>3.2742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534000.0</v>
      </c>
      <c r="AA401" s="1">
        <v>7008.0</v>
      </c>
      <c r="AB401" s="1">
        <v>7408.0</v>
      </c>
      <c r="AC401" s="10">
        <v>5151.0</v>
      </c>
    </row>
    <row r="402">
      <c r="A402" s="9" t="s">
        <v>88</v>
      </c>
      <c r="B402" s="1" t="s">
        <v>27</v>
      </c>
      <c r="C402" s="5">
        <f>ROUND( VLOOKUP(Z402, NPC_Raw_Data!A:D, 4)*VLOOKUP(AA402, NPC_Scaling_Values!A:C, 3)*VLOOKUP(AB402, NPC_Scaling_Values!A:C, 3) * 1.07 ,0)</f>
        <v>2674</v>
      </c>
      <c r="D402" s="5">
        <f>ROUND( VLOOKUP(Z402, NPC_Raw_Data!A:E, 5) * VLOOKUP(AA402, NPC_Scaling_Values!A:D, 4) * VLOOKUP(AB402,NPC_Scaling_Values!A:D, 4) * 1.07 ,0)</f>
        <v>53500</v>
      </c>
      <c r="E402" s="5">
        <f>ROUND( VLOOKUP(Z402, NPC_Raw_Data!A:L, 6) * VLOOKUP(AA402, NPC_Scaling_Values!A:N, 5)* VLOOKUP(AB402, NPC_Scaling_Values!A:N, 5) * 1.07 ,0)</f>
        <v>225</v>
      </c>
      <c r="F402" s="5">
        <f>ROUND( VLOOKUP(Z402, NPC_Raw_Data!A:L, 7) * VLOOKUP(AA402, NPC_Scaling_Values!A:N, 6) * VLOOKUP(AB402,NPC_Scaling_Values!A:N, 6) * 1.07 ,0)</f>
        <v>174</v>
      </c>
      <c r="G402" s="5">
        <f>ROUND( VLOOKUP(Z402, NPC_Raw_Data!A:L, 8) * VLOOKUP(AA402, NPC_Scaling_Values!A:N, 7) * VLOOKUP(AB402, NPC_Scaling_Values!A:N, 7) * 1.07 ,0)</f>
        <v>165</v>
      </c>
      <c r="H402" s="5">
        <f>ROUND( VLOOKUP(Z402, NPC_Raw_Data!A:L, 9) * VLOOKUP(AA402, NPC_Scaling_Values!A:N, 8)* VLOOKUP(AB402, NPC_Scaling_Values!A:N, 8) * 1.07 ,0)</f>
        <v>176</v>
      </c>
      <c r="I402" s="5">
        <v>0.0</v>
      </c>
      <c r="J402" s="5">
        <v>0.0</v>
      </c>
      <c r="K402" s="5">
        <v>0.0</v>
      </c>
      <c r="L402" s="5">
        <f>ROUND( VLOOKUP(Z402, NPC_Raw_Data!A:O, 13),0)</f>
        <v>260</v>
      </c>
      <c r="M402" s="5">
        <f>ROUND( VLOOKUP(Z402, NPC_Raw_Data!A:O, 14),0)</f>
        <v>260</v>
      </c>
      <c r="N402" s="5">
        <f>ROUND( VLOOKUP(Z402, NPC_Raw_Data!A:O, 15),0)</f>
        <v>230</v>
      </c>
      <c r="O402" s="5">
        <f>ROUND( VLOOKUP(Z402, NPC_Raw_Data!A:Q, 16) * VLOOKUP(AA402, NPC_Scaling_Values!A:N, 14)* VLOOKUP(AB402, NPC_Scaling_Values!A:N, 14) * 1.07 ,0)</f>
        <v>215</v>
      </c>
      <c r="P402" s="2">
        <f>ROUND( VLOOKUP(Z402, NPC_Raw_Data!A:Q, 17) * VLOOKUP(AA402, NPC_Scaling_Values!A:N, 14) * VLOOKUP(AB402, NPC_Scaling_Values!A:N, 14)* 1.07 ,0)</f>
        <v>86</v>
      </c>
      <c r="Q402">
        <f> VLOOKUP(AA402, NPC_Scaling_Values!A:N, 9) * VLOOKUP(AB402, NPC_Scaling_Values!A:N, 9) * 1.07</f>
        <v>2.982625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535000.0</v>
      </c>
      <c r="AA402" s="1">
        <v>7003.0</v>
      </c>
      <c r="AB402" s="1">
        <v>7403.0</v>
      </c>
      <c r="AC402" s="10">
        <v>5151.0</v>
      </c>
    </row>
    <row r="403">
      <c r="A403" s="9" t="s">
        <v>89</v>
      </c>
      <c r="B403" s="1" t="s">
        <v>27</v>
      </c>
      <c r="C403" s="5">
        <f>ROUND( VLOOKUP(Z403, NPC_Raw_Data!A:D, 4)*VLOOKUP(AA403, NPC_Scaling_Values!A:C, 3)*VLOOKUP(AB403, NPC_Scaling_Values!A:C, 3) * 1.07 ,0)</f>
        <v>1284</v>
      </c>
      <c r="D403" s="5">
        <f>ROUND( VLOOKUP(Z403, NPC_Raw_Data!A:E, 5) * VLOOKUP(AA403, NPC_Scaling_Values!A:D, 4) * VLOOKUP(AB403,NPC_Scaling_Values!A:D, 4) * 1.07 ,0)</f>
        <v>53500</v>
      </c>
      <c r="E403" s="5">
        <f>ROUND( VLOOKUP(Z403, NPC_Raw_Data!A:L, 6) * VLOOKUP(AA403, NPC_Scaling_Values!A:N, 5)* VLOOKUP(AB403, NPC_Scaling_Values!A:N, 5) * 1.07 ,0)</f>
        <v>225</v>
      </c>
      <c r="F403" s="5">
        <f>ROUND( VLOOKUP(Z403, NPC_Raw_Data!A:L, 7) * VLOOKUP(AA403, NPC_Scaling_Values!A:N, 6) * VLOOKUP(AB403,NPC_Scaling_Values!A:N, 6) * 1.07 ,0)</f>
        <v>174</v>
      </c>
      <c r="G403" s="5">
        <f>ROUND( VLOOKUP(Z403, NPC_Raw_Data!A:L, 8) * VLOOKUP(AA403, NPC_Scaling_Values!A:N, 7) * VLOOKUP(AB403, NPC_Scaling_Values!A:N, 7) * 1.07 ,0)</f>
        <v>165</v>
      </c>
      <c r="H403" s="5">
        <f>ROUND( VLOOKUP(Z403, NPC_Raw_Data!A:L, 9) * VLOOKUP(AA403, NPC_Scaling_Values!A:N, 8)* VLOOKUP(AB403, NPC_Scaling_Values!A:N, 8) * 1.07 ,0)</f>
        <v>176</v>
      </c>
      <c r="I403" s="5">
        <v>0.0</v>
      </c>
      <c r="J403" s="5">
        <v>0.0</v>
      </c>
      <c r="K403" s="5">
        <v>0.0</v>
      </c>
      <c r="L403" s="5">
        <f>ROUND( VLOOKUP(Z403, NPC_Raw_Data!A:O, 13),0)</f>
        <v>260</v>
      </c>
      <c r="M403" s="5">
        <f>ROUND( VLOOKUP(Z403, NPC_Raw_Data!A:O, 14),0)</f>
        <v>260</v>
      </c>
      <c r="N403" s="5">
        <f>ROUND( VLOOKUP(Z403, NPC_Raw_Data!A:O, 15),0)</f>
        <v>230</v>
      </c>
      <c r="O403" s="5">
        <f>ROUND( VLOOKUP(Z403, NPC_Raw_Data!A:Q, 16) * VLOOKUP(AA403, NPC_Scaling_Values!A:N, 14)* VLOOKUP(AB403, NPC_Scaling_Values!A:N, 14) * 1.07 ,0)</f>
        <v>215</v>
      </c>
      <c r="P403" s="2">
        <f>ROUND( VLOOKUP(Z403, NPC_Raw_Data!A:Q, 17) * VLOOKUP(AA403, NPC_Scaling_Values!A:N, 14) * VLOOKUP(AB403, NPC_Scaling_Values!A:N, 14)* 1.07 ,0)</f>
        <v>86</v>
      </c>
      <c r="Q403">
        <f> VLOOKUP(AA403, NPC_Scaling_Values!A:N, 9) * VLOOKUP(AB403, NPC_Scaling_Values!A:N, 9) * 1.07</f>
        <v>2.982625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535001.0</v>
      </c>
      <c r="AA403" s="1">
        <v>7003.0</v>
      </c>
      <c r="AB403" s="1">
        <v>7403.0</v>
      </c>
      <c r="AC403" s="10">
        <v>5151.0</v>
      </c>
    </row>
    <row r="404">
      <c r="A404" s="1" t="s">
        <v>211</v>
      </c>
      <c r="B404" s="1" t="s">
        <v>39</v>
      </c>
      <c r="C404" s="5">
        <f>ROUND( VLOOKUP(Z404, NPC_Raw_Data!A:D, 4)*VLOOKUP(AA404, NPC_Scaling_Values!A:C, 3)*VLOOKUP(AB404, NPC_Scaling_Values!A:C, 3) * 1.07 ,0)</f>
        <v>2096</v>
      </c>
      <c r="D404" s="5">
        <f>ROUND( VLOOKUP(Z404, NPC_Raw_Data!A:E, 5) * VLOOKUP(AA404, NPC_Scaling_Values!A:D, 4) * VLOOKUP(AB404,NPC_Scaling_Values!A:D, 4) * 1.07 ,0)</f>
        <v>8025</v>
      </c>
      <c r="E404" s="5">
        <f>ROUND( VLOOKUP(Z404, NPC_Raw_Data!A:L, 6) * VLOOKUP(AA404, NPC_Scaling_Values!A:N, 5)* VLOOKUP(AB404, NPC_Scaling_Values!A:N, 5) * 1.07 ,0)</f>
        <v>304</v>
      </c>
      <c r="F404" s="5">
        <f>ROUND( VLOOKUP(Z404, NPC_Raw_Data!A:L, 7) * VLOOKUP(AA404, NPC_Scaling_Values!A:N, 6) * VLOOKUP(AB404,NPC_Scaling_Values!A:N, 6) * 1.07 ,0)</f>
        <v>235</v>
      </c>
      <c r="G404" s="5">
        <f>ROUND( VLOOKUP(Z404, NPC_Raw_Data!A:L, 8) * VLOOKUP(AA404, NPC_Scaling_Values!A:N, 7) * VLOOKUP(AB404, NPC_Scaling_Values!A:N, 7) * 1.07 ,0)</f>
        <v>191</v>
      </c>
      <c r="H404" s="5">
        <f>ROUND( VLOOKUP(Z404, NPC_Raw_Data!A:L, 9) * VLOOKUP(AA404, NPC_Scaling_Values!A:N, 8)* VLOOKUP(AB404, NPC_Scaling_Values!A:N, 8) * 1.07 ,0)</f>
        <v>295</v>
      </c>
      <c r="I404" s="5">
        <v>0.0</v>
      </c>
      <c r="J404" s="5">
        <v>0.0</v>
      </c>
      <c r="K404" s="5">
        <v>0.0</v>
      </c>
      <c r="L404" s="5">
        <f>ROUND( VLOOKUP(Z404, NPC_Raw_Data!A:O, 13),0)</f>
        <v>220</v>
      </c>
      <c r="M404" s="5">
        <f>ROUND( VLOOKUP(Z404, NPC_Raw_Data!A:O, 14),0)</f>
        <v>220</v>
      </c>
      <c r="N404" s="5">
        <f>ROUND( VLOOKUP(Z404, NPC_Raw_Data!A:O, 15),0)</f>
        <v>210</v>
      </c>
      <c r="O404" s="5">
        <f>ROUND( VLOOKUP(Z404, NPC_Raw_Data!A:Q, 16) * VLOOKUP(AA404, NPC_Scaling_Values!A:N, 14)* VLOOKUP(AB404, NPC_Scaling_Values!A:N, 14) * 1.07 ,0)</f>
        <v>219</v>
      </c>
      <c r="P404" s="2">
        <f>ROUND( VLOOKUP(Z404, NPC_Raw_Data!A:Q, 17) * VLOOKUP(AA404, NPC_Scaling_Values!A:N, 14) * VLOOKUP(AB404, NPC_Scaling_Values!A:N, 14)* 1.07 ,0)</f>
        <v>88</v>
      </c>
      <c r="Q404">
        <f> VLOOKUP(AA404, NPC_Scaling_Values!A:N, 9) * VLOOKUP(AB404, NPC_Scaling_Values!A:N, 9) * 1.07</f>
        <v>3.3384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535100.0</v>
      </c>
      <c r="AA404" s="1">
        <v>7010.0</v>
      </c>
      <c r="AB404" s="1">
        <v>7410.0</v>
      </c>
      <c r="AC404" s="10">
        <v>5151.0</v>
      </c>
    </row>
    <row r="405">
      <c r="A405" s="9" t="s">
        <v>28</v>
      </c>
      <c r="B405" s="1" t="s">
        <v>27</v>
      </c>
      <c r="C405" s="5">
        <f>ROUND( VLOOKUP(Z405, NPC_Raw_Data!A:D, 4)*VLOOKUP(AA405, NPC_Scaling_Values!A:C, 3)*VLOOKUP(AB405, NPC_Scaling_Values!A:C, 3) * 1.07 ,0)</f>
        <v>3</v>
      </c>
      <c r="D405" s="5">
        <f>ROUND( VLOOKUP(Z405, NPC_Raw_Data!A:E, 5) * VLOOKUP(AA405, NPC_Scaling_Values!A:D, 4) * VLOOKUP(AB405,NPC_Scaling_Values!A:D, 4) * 1.07 ,0)</f>
        <v>0</v>
      </c>
      <c r="E405" s="5">
        <f>ROUND( VLOOKUP(Z405, NPC_Raw_Data!A:L, 6) * VLOOKUP(AA405, NPC_Scaling_Values!A:N, 5)* VLOOKUP(AB405, NPC_Scaling_Values!A:N, 5) * 1.07 ,0)</f>
        <v>0</v>
      </c>
      <c r="F405" s="5">
        <f>ROUND( VLOOKUP(Z405, NPC_Raw_Data!A:L, 7) * VLOOKUP(AA405, NPC_Scaling_Values!A:N, 6) * VLOOKUP(AB405,NPC_Scaling_Values!A:N, 6) * 1.07 ,0)</f>
        <v>0</v>
      </c>
      <c r="G405" s="5">
        <f>ROUND( VLOOKUP(Z405, NPC_Raw_Data!A:L, 8) * VLOOKUP(AA405, NPC_Scaling_Values!A:N, 7) * VLOOKUP(AB405, NPC_Scaling_Values!A:N, 7) * 1.07 ,0)</f>
        <v>0</v>
      </c>
      <c r="H405" s="5">
        <f>ROUND( VLOOKUP(Z405, NPC_Raw_Data!A:L, 9) * VLOOKUP(AA405, NPC_Scaling_Values!A:N, 8)* VLOOKUP(AB405, NPC_Scaling_Values!A:N, 8) * 1.07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 * 1.07 ,0)</f>
        <v>215</v>
      </c>
      <c r="P405" s="2">
        <f>ROUND( VLOOKUP(Z405, NPC_Raw_Data!A:Q, 17) * VLOOKUP(AA405, NPC_Scaling_Values!A:N, 14) * VLOOKUP(AB405, NPC_Scaling_Values!A:N, 14)* 1.07 ,0)</f>
        <v>86</v>
      </c>
      <c r="Q405">
        <f> VLOOKUP(AA405, NPC_Scaling_Values!A:N, 9) * VLOOKUP(AB405, NPC_Scaling_Values!A:N, 9) * 1.07</f>
        <v>2.982625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535200.0</v>
      </c>
      <c r="AA405" s="1">
        <v>7003.0</v>
      </c>
      <c r="AB405" s="1">
        <v>7403.0</v>
      </c>
      <c r="AC405" s="8">
        <v>0.0</v>
      </c>
    </row>
    <row r="406">
      <c r="A406" s="1" t="s">
        <v>38</v>
      </c>
      <c r="B406" s="1" t="s">
        <v>39</v>
      </c>
      <c r="C406" s="5">
        <f>ROUND( VLOOKUP(Z406, NPC_Raw_Data!A:D, 4)*VLOOKUP(AA406, NPC_Scaling_Values!A:C, 3)*VLOOKUP(AB406, NPC_Scaling_Values!A:C, 3) * 1.07 ,0)</f>
        <v>4</v>
      </c>
      <c r="D406" s="5">
        <f>ROUND( VLOOKUP(Z406, NPC_Raw_Data!A:E, 5) * VLOOKUP(AA406, NPC_Scaling_Values!A:D, 4) * VLOOKUP(AB406,NPC_Scaling_Values!A:D, 4) * 1.07 ,0)</f>
        <v>0</v>
      </c>
      <c r="E406" s="5">
        <f>ROUND( VLOOKUP(Z406, NPC_Raw_Data!A:L, 6) * VLOOKUP(AA406, NPC_Scaling_Values!A:N, 5)* VLOOKUP(AB406, NPC_Scaling_Values!A:N, 5) * 1.07 ,0)</f>
        <v>0</v>
      </c>
      <c r="F406" s="5">
        <f>ROUND( VLOOKUP(Z406, NPC_Raw_Data!A:L, 7) * VLOOKUP(AA406, NPC_Scaling_Values!A:N, 6) * VLOOKUP(AB406,NPC_Scaling_Values!A:N, 6) * 1.07 ,0)</f>
        <v>0</v>
      </c>
      <c r="G406" s="5">
        <f>ROUND( VLOOKUP(Z406, NPC_Raw_Data!A:L, 8) * VLOOKUP(AA406, NPC_Scaling_Values!A:N, 7) * VLOOKUP(AB406, NPC_Scaling_Values!A:N, 7) * 1.07 ,0)</f>
        <v>0</v>
      </c>
      <c r="H406" s="5">
        <f>ROUND( VLOOKUP(Z406, NPC_Raw_Data!A:L, 9) * VLOOKUP(AA406, NPC_Scaling_Values!A:N, 8)* VLOOKUP(AB406, NPC_Scaling_Values!A:N, 8) * 1.07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 * 1.07 ,0)</f>
        <v>219</v>
      </c>
      <c r="P406" s="2">
        <f>ROUND( VLOOKUP(Z406, NPC_Raw_Data!A:Q, 17) * VLOOKUP(AA406, NPC_Scaling_Values!A:N, 14) * VLOOKUP(AB406, NPC_Scaling_Values!A:N, 14)* 1.07 ,0)</f>
        <v>88</v>
      </c>
      <c r="Q406">
        <f> VLOOKUP(AA406, NPC_Scaling_Values!A:N, 9) * VLOOKUP(AB406, NPC_Scaling_Values!A:N, 9) * 1.07</f>
        <v>3.3384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535300.0</v>
      </c>
      <c r="AA406" s="1">
        <v>7010.0</v>
      </c>
      <c r="AB406" s="1">
        <v>7410.0</v>
      </c>
      <c r="AC406" s="8">
        <v>0.0</v>
      </c>
    </row>
    <row r="407">
      <c r="A407" s="9" t="s">
        <v>149</v>
      </c>
      <c r="B407" s="1" t="s">
        <v>77</v>
      </c>
      <c r="C407" s="5">
        <f>ROUND( VLOOKUP(Z407, NPC_Raw_Data!A:D, 4)*VLOOKUP(AA407, NPC_Scaling_Values!A:C, 3)*VLOOKUP(AB407, NPC_Scaling_Values!A:C, 3) * 1.07 ,0)</f>
        <v>2650</v>
      </c>
      <c r="D407" s="5">
        <f>ROUND( VLOOKUP(Z407, NPC_Raw_Data!A:E, 5) * VLOOKUP(AA407, NPC_Scaling_Values!A:D, 4) * VLOOKUP(AB407,NPC_Scaling_Values!A:D, 4) * 1.07 ,0)</f>
        <v>6420</v>
      </c>
      <c r="E407" s="5">
        <f>ROUND( VLOOKUP(Z407, NPC_Raw_Data!A:L, 6) * VLOOKUP(AA407, NPC_Scaling_Values!A:N, 5)* VLOOKUP(AB407, NPC_Scaling_Values!A:N, 5) * 1.07 ,0)</f>
        <v>217</v>
      </c>
      <c r="F407" s="5">
        <f>ROUND( VLOOKUP(Z407, NPC_Raw_Data!A:L, 7) * VLOOKUP(AA407, NPC_Scaling_Values!A:N, 6) * VLOOKUP(AB407,NPC_Scaling_Values!A:N, 6) * 1.07 ,0)</f>
        <v>185</v>
      </c>
      <c r="G407" s="5">
        <f>ROUND( VLOOKUP(Z407, NPC_Raw_Data!A:L, 8) * VLOOKUP(AA407, NPC_Scaling_Values!A:N, 7) * VLOOKUP(AB407, NPC_Scaling_Values!A:N, 7) * 1.07 ,0)</f>
        <v>131</v>
      </c>
      <c r="H407" s="5">
        <f>ROUND( VLOOKUP(Z407, NPC_Raw_Data!A:L, 9) * VLOOKUP(AA407, NPC_Scaling_Values!A:N, 8)* VLOOKUP(AB407, NPC_Scaling_Values!A:N, 8) * 1.07 ,0)</f>
        <v>164</v>
      </c>
      <c r="I407" s="5">
        <v>0.0</v>
      </c>
      <c r="J407" s="5">
        <v>0.0</v>
      </c>
      <c r="K407" s="5">
        <v>0.0</v>
      </c>
      <c r="L407" s="5">
        <f>ROUND( VLOOKUP(Z407, NPC_Raw_Data!A:O, 13),0)</f>
        <v>135</v>
      </c>
      <c r="M407" s="5">
        <f>ROUND( VLOOKUP(Z407, NPC_Raw_Data!A:O, 14),0)</f>
        <v>135</v>
      </c>
      <c r="N407" s="5">
        <f>ROUND( VLOOKUP(Z407, NPC_Raw_Data!A:O, 15),0)</f>
        <v>135</v>
      </c>
      <c r="O407" s="5">
        <f>ROUND( VLOOKUP(Z407, NPC_Raw_Data!A:Q, 16) * VLOOKUP(AA407, NPC_Scaling_Values!A:N, 14)* VLOOKUP(AB407, NPC_Scaling_Values!A:N, 14) * 1.07 ,0)</f>
        <v>226</v>
      </c>
      <c r="P407" s="2">
        <f>ROUND( VLOOKUP(Z407, NPC_Raw_Data!A:Q, 17) * VLOOKUP(AA407, NPC_Scaling_Values!A:N, 14) * VLOOKUP(AB407, NPC_Scaling_Values!A:N, 14)* 1.07 ,0)</f>
        <v>91</v>
      </c>
      <c r="Q407">
        <f> VLOOKUP(AA407, NPC_Scaling_Values!A:N, 9) * VLOOKUP(AB407, NPC_Scaling_Values!A:N, 9) * 1.07</f>
        <v>3.39297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536000.0</v>
      </c>
      <c r="AA407" s="1">
        <v>7011.0</v>
      </c>
      <c r="AB407" s="1">
        <v>7411.0</v>
      </c>
      <c r="AC407" s="8">
        <v>0.0</v>
      </c>
    </row>
    <row r="408">
      <c r="A408" s="9" t="s">
        <v>159</v>
      </c>
      <c r="B408" s="1" t="s">
        <v>77</v>
      </c>
      <c r="C408" s="5">
        <f>ROUND( VLOOKUP(Z408, NPC_Raw_Data!A:D, 4)*VLOOKUP(AA408, NPC_Scaling_Values!A:C, 3)*VLOOKUP(AB408, NPC_Scaling_Values!A:C, 3) * 1.07 ,0)</f>
        <v>1074</v>
      </c>
      <c r="D408" s="5">
        <f>ROUND( VLOOKUP(Z408, NPC_Raw_Data!A:E, 5) * VLOOKUP(AA408, NPC_Scaling_Values!A:D, 4) * VLOOKUP(AB408,NPC_Scaling_Values!A:D, 4) * 1.07 ,0)</f>
        <v>3210</v>
      </c>
      <c r="E408" s="5">
        <f>ROUND( VLOOKUP(Z408, NPC_Raw_Data!A:L, 6) * VLOOKUP(AA408, NPC_Scaling_Values!A:N, 5)* VLOOKUP(AB408, NPC_Scaling_Values!A:N, 5) * 1.07 ,0)</f>
        <v>232</v>
      </c>
      <c r="F408" s="5">
        <f>ROUND( VLOOKUP(Z408, NPC_Raw_Data!A:L, 7) * VLOOKUP(AA408, NPC_Scaling_Values!A:N, 6) * VLOOKUP(AB408,NPC_Scaling_Values!A:N, 6) * 1.07 ,0)</f>
        <v>196</v>
      </c>
      <c r="G408" s="5">
        <f>ROUND( VLOOKUP(Z408, NPC_Raw_Data!A:L, 8) * VLOOKUP(AA408, NPC_Scaling_Values!A:N, 7) * VLOOKUP(AB408, NPC_Scaling_Values!A:N, 7) * 1.07 ,0)</f>
        <v>140</v>
      </c>
      <c r="H408" s="5">
        <f>ROUND( VLOOKUP(Z408, NPC_Raw_Data!A:L, 9) * VLOOKUP(AA408, NPC_Scaling_Values!A:N, 8)* VLOOKUP(AB408, NPC_Scaling_Values!A:N, 8) * 1.07 ,0)</f>
        <v>176</v>
      </c>
      <c r="I408" s="5">
        <v>0.0</v>
      </c>
      <c r="J408" s="5">
        <v>0.0</v>
      </c>
      <c r="K408" s="5">
        <v>0.0</v>
      </c>
      <c r="L408" s="5">
        <f>ROUND( VLOOKUP(Z408, NPC_Raw_Data!A:O, 13),0)</f>
        <v>120</v>
      </c>
      <c r="M408" s="5">
        <f>ROUND( VLOOKUP(Z408, NPC_Raw_Data!A:O, 14),0)</f>
        <v>120</v>
      </c>
      <c r="N408" s="5">
        <f>ROUND( VLOOKUP(Z408, NPC_Raw_Data!A:O, 15),0)</f>
        <v>120</v>
      </c>
      <c r="O408" s="5">
        <f>ROUND( VLOOKUP(Z408, NPC_Raw_Data!A:Q, 16) * VLOOKUP(AA408, NPC_Scaling_Values!A:N, 14)* VLOOKUP(AB408, NPC_Scaling_Values!A:N, 14) * 1.07 ,0)</f>
        <v>226</v>
      </c>
      <c r="P408" s="2">
        <f>ROUND( VLOOKUP(Z408, NPC_Raw_Data!A:Q, 17) * VLOOKUP(AA408, NPC_Scaling_Values!A:N, 14) * VLOOKUP(AB408, NPC_Scaling_Values!A:N, 14)* 1.07 ,0)</f>
        <v>91</v>
      </c>
      <c r="Q408">
        <f> VLOOKUP(AA408, NPC_Scaling_Values!A:N, 9) * VLOOKUP(AB408, NPC_Scaling_Values!A:N, 9) * 1.07</f>
        <v>3.39297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536100.0</v>
      </c>
      <c r="AA408" s="1">
        <v>7011.0</v>
      </c>
      <c r="AB408" s="1">
        <v>7411.0</v>
      </c>
      <c r="AC408" s="10">
        <v>5151.0</v>
      </c>
    </row>
    <row r="409">
      <c r="A409" s="9" t="s">
        <v>274</v>
      </c>
      <c r="B409" s="1" t="s">
        <v>275</v>
      </c>
      <c r="C409" s="5">
        <f>ROUND( VLOOKUP(Z409, NPC_Raw_Data!A:D, 4)*VLOOKUP(AA409, NPC_Scaling_Values!A:C, 3)*VLOOKUP(AB409, NPC_Scaling_Values!A:C, 3) * 1.07 ,0)</f>
        <v>6896</v>
      </c>
      <c r="D409" s="5">
        <f>ROUND( VLOOKUP(Z409, NPC_Raw_Data!A:E, 5) * VLOOKUP(AA409, NPC_Scaling_Values!A:D, 4) * VLOOKUP(AB409,NPC_Scaling_Values!A:D, 4) * 1.07 ,0)</f>
        <v>149800</v>
      </c>
      <c r="E409" s="5">
        <f>ROUND( VLOOKUP(Z409, NPC_Raw_Data!A:L, 6) * VLOOKUP(AA409, NPC_Scaling_Values!A:N, 5)* VLOOKUP(AB409, NPC_Scaling_Values!A:N, 5) * 1.07 ,0)</f>
        <v>367</v>
      </c>
      <c r="F409" s="5">
        <f>ROUND( VLOOKUP(Z409, NPC_Raw_Data!A:L, 7) * VLOOKUP(AA409, NPC_Scaling_Values!A:N, 6) * VLOOKUP(AB409,NPC_Scaling_Values!A:N, 6) * 1.07 ,0)</f>
        <v>277</v>
      </c>
      <c r="G409" s="5">
        <f>ROUND( VLOOKUP(Z409, NPC_Raw_Data!A:L, 8) * VLOOKUP(AA409, NPC_Scaling_Values!A:N, 7) * VLOOKUP(AB409, NPC_Scaling_Values!A:N, 7) * 1.07 ,0)</f>
        <v>258</v>
      </c>
      <c r="H409" s="5">
        <f>ROUND( VLOOKUP(Z409, NPC_Raw_Data!A:L, 9) * VLOOKUP(AA409, NPC_Scaling_Values!A:N, 8)* VLOOKUP(AB409, NPC_Scaling_Values!A:N, 8) * 1.07 ,0)</f>
        <v>1837</v>
      </c>
      <c r="I409" s="5">
        <v>0.0</v>
      </c>
      <c r="J409" s="5">
        <v>0.0</v>
      </c>
      <c r="K409" s="5">
        <v>0.0</v>
      </c>
      <c r="L409" s="5">
        <f>ROUND( VLOOKUP(Z409, NPC_Raw_Data!A:O, 13),0)</f>
        <v>999</v>
      </c>
      <c r="M409" s="5">
        <f>ROUND( VLOOKUP(Z409, NPC_Raw_Data!A:O, 14),0)</f>
        <v>999</v>
      </c>
      <c r="N409" s="5">
        <f>ROUND( VLOOKUP(Z409, NPC_Raw_Data!A:O, 15),0)</f>
        <v>240</v>
      </c>
      <c r="O409" s="5">
        <f>ROUND( VLOOKUP(Z409, NPC_Raw_Data!A:Q, 16) * VLOOKUP(AA409, NPC_Scaling_Values!A:N, 14)* VLOOKUP(AB409, NPC_Scaling_Values!A:N, 14) * 1.07 ,0)</f>
        <v>258</v>
      </c>
      <c r="P409" s="2">
        <f>ROUND( VLOOKUP(Z409, NPC_Raw_Data!A:Q, 17) * VLOOKUP(AA409, NPC_Scaling_Values!A:N, 14) * VLOOKUP(AB409, NPC_Scaling_Values!A:N, 14)* 1.07 ,0)</f>
        <v>103</v>
      </c>
      <c r="Q409">
        <f> VLOOKUP(AA409, NPC_Scaling_Values!A:N, 9) * VLOOKUP(AB409, NPC_Scaling_Values!A:N, 9) * 1.07</f>
        <v>3.66475</v>
      </c>
      <c r="R409" s="1">
        <v>1.0</v>
      </c>
      <c r="S409" s="1">
        <v>-1.0</v>
      </c>
      <c r="T409" s="7" t="b">
        <v>0</v>
      </c>
      <c r="U409" s="7" t="b">
        <v>1</v>
      </c>
      <c r="V409" s="7" t="b">
        <v>0</v>
      </c>
      <c r="Z409" s="1">
        <v>537000.0</v>
      </c>
      <c r="AA409" s="1">
        <v>7015.0</v>
      </c>
      <c r="AB409" s="1">
        <v>7415.0</v>
      </c>
      <c r="AC409" s="10">
        <v>5151.0</v>
      </c>
    </row>
    <row r="410">
      <c r="A410" s="1" t="s">
        <v>235</v>
      </c>
      <c r="B410" s="1" t="s">
        <v>49</v>
      </c>
      <c r="C410" s="5">
        <f>ROUND( VLOOKUP(Z410, NPC_Raw_Data!A:D, 4)*VLOOKUP(AA410, NPC_Scaling_Values!A:C, 3)*VLOOKUP(AB410, NPC_Scaling_Values!A:C, 3) * 1.07 ,0)</f>
        <v>17186</v>
      </c>
      <c r="D410" s="5">
        <f>ROUND( VLOOKUP(Z410, NPC_Raw_Data!A:E, 5) * VLOOKUP(AA410, NPC_Scaling_Values!A:D, 4) * VLOOKUP(AB410,NPC_Scaling_Values!A:D, 4) * 1.07 ,0)</f>
        <v>0</v>
      </c>
      <c r="E410" s="5">
        <f>ROUND( VLOOKUP(Z410, NPC_Raw_Data!A:L, 6) * VLOOKUP(AA410, NPC_Scaling_Values!A:N, 5)* VLOOKUP(AB410, NPC_Scaling_Values!A:N, 5) * 1.07 ,0)</f>
        <v>342</v>
      </c>
      <c r="F410" s="5">
        <f>ROUND( VLOOKUP(Z410, NPC_Raw_Data!A:L, 7) * VLOOKUP(AA410, NPC_Scaling_Values!A:N, 6) * VLOOKUP(AB410,NPC_Scaling_Values!A:N, 6) * 1.07 ,0)</f>
        <v>235</v>
      </c>
      <c r="G410" s="5">
        <f>ROUND( VLOOKUP(Z410, NPC_Raw_Data!A:L, 8) * VLOOKUP(AA410, NPC_Scaling_Values!A:N, 7) * VLOOKUP(AB410, NPC_Scaling_Values!A:N, 7) * 1.07 ,0)</f>
        <v>220</v>
      </c>
      <c r="H410" s="5">
        <f>ROUND( VLOOKUP(Z410, NPC_Raw_Data!A:L, 9) * VLOOKUP(AA410, NPC_Scaling_Values!A:N, 8)* VLOOKUP(AB410, NPC_Scaling_Values!A:N, 8) * 1.07 ,0)</f>
        <v>202</v>
      </c>
      <c r="I410" s="5">
        <v>0.0</v>
      </c>
      <c r="J410" s="5">
        <v>0.0</v>
      </c>
      <c r="K410" s="5">
        <v>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14)* VLOOKUP(AB410, NPC_Scaling_Values!A:N, 14) * 1.07 ,0)</f>
        <v>226</v>
      </c>
      <c r="P410" s="2">
        <f>ROUND( VLOOKUP(Z410, NPC_Raw_Data!A:Q, 17) * VLOOKUP(AA410, NPC_Scaling_Values!A:N, 14) * VLOOKUP(AB410, NPC_Scaling_Values!A:N, 14)* 1.07 ,0)</f>
        <v>91</v>
      </c>
      <c r="Q410">
        <f> VLOOKUP(AA410, NPC_Scaling_Values!A:N, 9) * VLOOKUP(AB410, NPC_Scaling_Values!A:N, 9) * 1.07</f>
        <v>3.39297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1</v>
      </c>
      <c r="Z410" s="1">
        <v>539000.0</v>
      </c>
      <c r="AA410" s="1">
        <v>7011.0</v>
      </c>
      <c r="AB410" s="1">
        <v>7411.0</v>
      </c>
      <c r="AC410" s="8">
        <v>0.0</v>
      </c>
    </row>
    <row r="411">
      <c r="A411" s="1" t="s">
        <v>236</v>
      </c>
      <c r="B411" s="1" t="s">
        <v>49</v>
      </c>
      <c r="C411" s="5">
        <f>ROUND( VLOOKUP(Z411, NPC_Raw_Data!A:D, 4)*VLOOKUP(AA411, NPC_Scaling_Values!A:C, 3)*VLOOKUP(AB411, NPC_Scaling_Values!A:C, 3) * 1.07 ,0)</f>
        <v>4297</v>
      </c>
      <c r="D411" s="5">
        <f>ROUND( VLOOKUP(Z411, NPC_Raw_Data!A:E, 5) * VLOOKUP(AA411, NPC_Scaling_Values!A:D, 4) * VLOOKUP(AB411,NPC_Scaling_Values!A:D, 4) * 1.07 ,0)</f>
        <v>192600</v>
      </c>
      <c r="E411" s="5">
        <f>ROUND( VLOOKUP(Z411, NPC_Raw_Data!A:L, 6) * VLOOKUP(AA411, NPC_Scaling_Values!A:N, 5)* VLOOKUP(AB411, NPC_Scaling_Values!A:N, 5) * 1.07 ,0)</f>
        <v>342</v>
      </c>
      <c r="F411" s="5">
        <f>ROUND( VLOOKUP(Z411, NPC_Raw_Data!A:L, 7) * VLOOKUP(AA411, NPC_Scaling_Values!A:N, 6) * VLOOKUP(AB411,NPC_Scaling_Values!A:N, 6) * 1.07 ,0)</f>
        <v>235</v>
      </c>
      <c r="G411" s="5">
        <f>ROUND( VLOOKUP(Z411, NPC_Raw_Data!A:L, 8) * VLOOKUP(AA411, NPC_Scaling_Values!A:N, 7) * VLOOKUP(AB411, NPC_Scaling_Values!A:N, 7) * 1.07 ,0)</f>
        <v>220</v>
      </c>
      <c r="H411" s="5">
        <f>ROUND( VLOOKUP(Z411, NPC_Raw_Data!A:L, 9) * VLOOKUP(AA411, NPC_Scaling_Values!A:N, 8)* VLOOKUP(AB411, NPC_Scaling_Values!A:N, 8) * 1.07 ,0)</f>
        <v>202</v>
      </c>
      <c r="I411" s="5">
        <v>0.0</v>
      </c>
      <c r="J411" s="5">
        <v>0.0</v>
      </c>
      <c r="K411" s="5">
        <v>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14)* VLOOKUP(AB411, NPC_Scaling_Values!A:N, 14) * 1.07 ,0)</f>
        <v>226</v>
      </c>
      <c r="P411" s="2">
        <f>ROUND( VLOOKUP(Z411, NPC_Raw_Data!A:Q, 17) * VLOOKUP(AA411, NPC_Scaling_Values!A:N, 14) * VLOOKUP(AB411, NPC_Scaling_Values!A:N, 14)* 1.07 ,0)</f>
        <v>91</v>
      </c>
      <c r="Q411">
        <f> VLOOKUP(AA411, NPC_Scaling_Values!A:N, 9) * VLOOKUP(AB411, NPC_Scaling_Values!A:N, 9) * 1.07</f>
        <v>3.39297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1</v>
      </c>
      <c r="Z411" s="1">
        <v>539001.0</v>
      </c>
      <c r="AA411" s="1">
        <v>7011.0</v>
      </c>
      <c r="AB411" s="1">
        <v>7411.0</v>
      </c>
      <c r="AC411" s="8">
        <v>0.0</v>
      </c>
    </row>
    <row r="412">
      <c r="A412" s="2" t="s">
        <v>45</v>
      </c>
      <c r="B412" s="1" t="s">
        <v>46</v>
      </c>
      <c r="C412" s="5">
        <f>ROUND( VLOOKUP(Z412, NPC_Raw_Data!A:D, 4)*VLOOKUP(AA412, NPC_Scaling_Values!A:C, 3)*VLOOKUP(AB412, NPC_Scaling_Values!A:C, 3) * 1.07 ,0)</f>
        <v>4</v>
      </c>
      <c r="D412" s="5">
        <f>ROUND( VLOOKUP(Z412, NPC_Raw_Data!A:E, 5) * VLOOKUP(AA412, NPC_Scaling_Values!A:D, 4) * VLOOKUP(AB412,NPC_Scaling_Values!A:D, 4) * 1.07 ,0)</f>
        <v>128400</v>
      </c>
      <c r="E412" s="5">
        <f>ROUND( VLOOKUP(Z412, NPC_Raw_Data!A:L, 6) * VLOOKUP(AA412, NPC_Scaling_Values!A:N, 5)* VLOOKUP(AB412, NPC_Scaling_Values!A:N, 5) * 1.07 ,0)</f>
        <v>32</v>
      </c>
      <c r="F412" s="5">
        <f>ROUND( VLOOKUP(Z412, NPC_Raw_Data!A:L, 7) * VLOOKUP(AA412, NPC_Scaling_Values!A:N, 6) * VLOOKUP(AB412,NPC_Scaling_Values!A:N, 6) * 1.07 ,0)</f>
        <v>25</v>
      </c>
      <c r="G412" s="5">
        <f>ROUND( VLOOKUP(Z412, NPC_Raw_Data!A:L, 8) * VLOOKUP(AA412, NPC_Scaling_Values!A:N, 7) * VLOOKUP(AB412, NPC_Scaling_Values!A:N, 7) * 1.07 ,0)</f>
        <v>64</v>
      </c>
      <c r="H412" s="5">
        <f>ROUND( VLOOKUP(Z412, NPC_Raw_Data!A:L, 9) * VLOOKUP(AA412, NPC_Scaling_Values!A:N, 8)* VLOOKUP(AB412, NPC_Scaling_Values!A:N, 8) * 1.07 ,0)</f>
        <v>25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14)* VLOOKUP(AB412, NPC_Scaling_Values!A:N, 14) * 1.07 ,0)</f>
        <v>248</v>
      </c>
      <c r="P412" s="2">
        <f>ROUND( VLOOKUP(Z412, NPC_Raw_Data!A:Q, 17) * VLOOKUP(AA412, NPC_Scaling_Values!A:N, 14) * VLOOKUP(AB412, NPC_Scaling_Values!A:N, 14)* 1.07 ,0)</f>
        <v>99</v>
      </c>
      <c r="Q412">
        <f> VLOOKUP(AA412, NPC_Scaling_Values!A:N, 9) * VLOOKUP(AB412, NPC_Scaling_Values!A:N, 9) * 1.07</f>
        <v>3.56952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540100.0</v>
      </c>
      <c r="AA412" s="1">
        <v>7014.0</v>
      </c>
      <c r="AB412" s="1">
        <v>7414.0</v>
      </c>
      <c r="AC412" s="10">
        <v>5400.0</v>
      </c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9" t="s">
        <v>168</v>
      </c>
      <c r="B2" s="1" t="s">
        <v>48</v>
      </c>
      <c r="C2" s="5">
        <f>ROUND( VLOOKUP(Z2, NPC_Raw_Data!A:D, 4)*VLOOKUP(AA2, NPC_Scaling_Values!A:C, 3)*VLOOKUP(AB2, NPC_Scaling_Values!A:C, 3) * 1.1 ,0)</f>
        <v>4764</v>
      </c>
      <c r="D2" s="5">
        <f>ROUND( VLOOKUP(Z2, NPC_Raw_Data!A:E, 5) * VLOOKUP(AA2, NPC_Scaling_Values!A:D, 4) * VLOOKUP(AB2,NPC_Scaling_Values!A:D, 4) * 1.1 ,0)</f>
        <v>8800</v>
      </c>
      <c r="E2" s="5">
        <f>ROUND( VLOOKUP(Z2, NPC_Raw_Data!A:L, 6) * VLOOKUP(AA2, NPC_Scaling_Values!A:N, 5)* VLOOKUP(AB2, NPC_Scaling_Values!A:N, 5) * 1.1 ,0)</f>
        <v>487</v>
      </c>
      <c r="F2" s="5">
        <f>ROUND( VLOOKUP(Z2, NPC_Raw_Data!A:L, 7) * VLOOKUP(AA2, NPC_Scaling_Values!A:N, 6) * VLOOKUP(AB2,NPC_Scaling_Values!A:N, 6) * 1.1 ,0)</f>
        <v>348</v>
      </c>
      <c r="G2" s="5">
        <f>ROUND( VLOOKUP(Z2, NPC_Raw_Data!A:L, 8) * VLOOKUP(AA2, NPC_Scaling_Values!A:N, 7) * VLOOKUP(AB2, NPC_Scaling_Values!A:N, 7) * 1.1 ,0)</f>
        <v>348</v>
      </c>
      <c r="H2" s="5">
        <f>ROUND( VLOOKUP(Z2, NPC_Raw_Data!A:L, 9) * VLOOKUP(AA2, NPC_Scaling_Values!A:N, 8)* VLOOKUP(AB2, NPC_Scaling_Values!A:N, 8) * 1.1 ,0)</f>
        <v>307</v>
      </c>
      <c r="I2" s="5">
        <v>0.0</v>
      </c>
      <c r="J2" s="5">
        <v>0.0</v>
      </c>
      <c r="K2" s="5">
        <v>0.0</v>
      </c>
      <c r="L2" s="5">
        <f>ROUND( VLOOKUP(Z2, NPC_Raw_Data!A:O, 13),0)</f>
        <v>999</v>
      </c>
      <c r="M2" s="5">
        <f>ROUND( VLOOKUP(Z2, NPC_Raw_Data!A:O, 14),0)</f>
        <v>999</v>
      </c>
      <c r="N2" s="5">
        <f>ROUND( VLOOKUP(Z2, NPC_Raw_Data!A:O, 15),0)</f>
        <v>999</v>
      </c>
      <c r="O2" s="5">
        <f>ROUND( VLOOKUP(Z2, NPC_Raw_Data!A:Q, 16) * VLOOKUP(AA2, NPC_Scaling_Values!A:N, 14)* VLOOKUP(AB2, NPC_Scaling_Values!A:N, 14) * 1.1 ,0)</f>
        <v>220</v>
      </c>
      <c r="P2" s="2">
        <f>ROUND( VLOOKUP(Z2, NPC_Raw_Data!A:Q, 17) * VLOOKUP(AA2, NPC_Scaling_Values!A:N, 14) * VLOOKUP(AB2, NPC_Scaling_Values!A:N, 14)* 1.1 ,0)</f>
        <v>88</v>
      </c>
      <c r="Q2">
        <f> VLOOKUP(AA2, NPC_Scaling_Values!A:N, 9) * VLOOKUP(AB2, NPC_Scaling_Values!A:N, 9) * 1.1</f>
        <v>3.366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230000.0</v>
      </c>
      <c r="AA2" s="1">
        <v>7007.0</v>
      </c>
      <c r="AB2" s="1">
        <v>7407.0</v>
      </c>
      <c r="AC2" s="8">
        <v>0.0</v>
      </c>
    </row>
    <row r="3">
      <c r="A3" s="9" t="s">
        <v>168</v>
      </c>
      <c r="B3" s="1" t="s">
        <v>27</v>
      </c>
      <c r="C3" s="5">
        <f>ROUND( VLOOKUP(Z3, NPC_Raw_Data!A:D, 4)*VLOOKUP(AA3, NPC_Scaling_Values!A:C, 3)*VLOOKUP(AB3, NPC_Scaling_Values!A:C, 3) * 1.1 ,0)</f>
        <v>4142</v>
      </c>
      <c r="D3" s="5">
        <f>ROUND( VLOOKUP(Z3, NPC_Raw_Data!A:E, 5) * VLOOKUP(AA3, NPC_Scaling_Values!A:D, 4) * VLOOKUP(AB3,NPC_Scaling_Values!A:D, 4) * 1.1 ,0)</f>
        <v>11000</v>
      </c>
      <c r="E3" s="5">
        <f>ROUND( VLOOKUP(Z3, NPC_Raw_Data!A:L, 6) * VLOOKUP(AA3, NPC_Scaling_Values!A:N, 5)* VLOOKUP(AB3, NPC_Scaling_Values!A:N, 5) * 1.1 ,0)</f>
        <v>371</v>
      </c>
      <c r="F3" s="5">
        <f>ROUND( VLOOKUP(Z3, NPC_Raw_Data!A:L, 7) * VLOOKUP(AA3, NPC_Scaling_Values!A:N, 6) * VLOOKUP(AB3,NPC_Scaling_Values!A:N, 6) * 1.1 ,0)</f>
        <v>265</v>
      </c>
      <c r="G3" s="5">
        <f>ROUND( VLOOKUP(Z3, NPC_Raw_Data!A:L, 8) * VLOOKUP(AA3, NPC_Scaling_Values!A:N, 7) * VLOOKUP(AB3, NPC_Scaling_Values!A:N, 7) * 1.1 ,0)</f>
        <v>265</v>
      </c>
      <c r="H3" s="5">
        <f>ROUND( VLOOKUP(Z3, NPC_Raw_Data!A:L, 9) * VLOOKUP(AA3, NPC_Scaling_Values!A:N, 8)* VLOOKUP(AB3, NPC_Scaling_Values!A:N, 8) * 1.1 ,0)</f>
        <v>234</v>
      </c>
      <c r="I3" s="5">
        <v>0.0</v>
      </c>
      <c r="J3" s="5">
        <v>0.0</v>
      </c>
      <c r="K3" s="5">
        <v>0.0</v>
      </c>
      <c r="L3" s="5">
        <f>ROUND( VLOOKUP(Z3, NPC_Raw_Data!A:O, 13),0)</f>
        <v>999</v>
      </c>
      <c r="M3" s="5">
        <f>ROUND( VLOOKUP(Z3, NPC_Raw_Data!A:O, 14),0)</f>
        <v>999</v>
      </c>
      <c r="N3" s="5">
        <f>ROUND( VLOOKUP(Z3, NPC_Raw_Data!A:O, 15),0)</f>
        <v>999</v>
      </c>
      <c r="O3" s="5">
        <f>ROUND( VLOOKUP(Z3, NPC_Raw_Data!A:Q, 16) * VLOOKUP(AA3, NPC_Scaling_Values!A:N, 14)* VLOOKUP(AB3, NPC_Scaling_Values!A:N, 14) * 1.1 ,0)</f>
        <v>222</v>
      </c>
      <c r="P3" s="2">
        <f>ROUND( VLOOKUP(Z3, NPC_Raw_Data!A:Q, 17) * VLOOKUP(AA3, NPC_Scaling_Values!A:N, 14) * VLOOKUP(AB3, NPC_Scaling_Values!A:N, 14)* 1.1 ,0)</f>
        <v>89</v>
      </c>
      <c r="Q3">
        <f> VLOOKUP(AA3, NPC_Scaling_Values!A:N, 9) * VLOOKUP(AB3, NPC_Scaling_Values!A:N, 9) * 1.1</f>
        <v>3.06625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230001.0</v>
      </c>
      <c r="AA3" s="1">
        <v>7003.0</v>
      </c>
      <c r="AB3" s="1">
        <v>7403.0</v>
      </c>
      <c r="AC3" s="8">
        <v>0.0</v>
      </c>
    </row>
    <row r="4">
      <c r="A4" s="9" t="s">
        <v>168</v>
      </c>
      <c r="B4" s="1" t="s">
        <v>166</v>
      </c>
      <c r="C4" s="5">
        <f>ROUND( VLOOKUP(Z4, NPC_Raw_Data!A:D, 4)*VLOOKUP(AA4, NPC_Scaling_Values!A:C, 3)*VLOOKUP(AB4, NPC_Scaling_Values!A:C, 3) * 1.1 ,0)</f>
        <v>5053</v>
      </c>
      <c r="D4" s="5">
        <f>ROUND( VLOOKUP(Z4, NPC_Raw_Data!A:E, 5) * VLOOKUP(AA4, NPC_Scaling_Values!A:D, 4) * VLOOKUP(AB4,NPC_Scaling_Values!A:D, 4) * 1.1 ,0)</f>
        <v>9900</v>
      </c>
      <c r="E4" s="5">
        <f>ROUND( VLOOKUP(Z4, NPC_Raw_Data!A:L, 6) * VLOOKUP(AA4, NPC_Scaling_Values!A:N, 5)* VLOOKUP(AB4, NPC_Scaling_Values!A:N, 5) * 1.1 ,0)</f>
        <v>495</v>
      </c>
      <c r="F4" s="5">
        <f>ROUND( VLOOKUP(Z4, NPC_Raw_Data!A:L, 7) * VLOOKUP(AA4, NPC_Scaling_Values!A:N, 6) * VLOOKUP(AB4,NPC_Scaling_Values!A:N, 6) * 1.1 ,0)</f>
        <v>354</v>
      </c>
      <c r="G4" s="5">
        <f>ROUND( VLOOKUP(Z4, NPC_Raw_Data!A:L, 8) * VLOOKUP(AA4, NPC_Scaling_Values!A:N, 7) * VLOOKUP(AB4, NPC_Scaling_Values!A:N, 7) * 1.1 ,0)</f>
        <v>354</v>
      </c>
      <c r="H4" s="5">
        <f>ROUND( VLOOKUP(Z4, NPC_Raw_Data!A:L, 9) * VLOOKUP(AA4, NPC_Scaling_Values!A:N, 8)* VLOOKUP(AB4, NPC_Scaling_Values!A:N, 8) * 1.1 ,0)</f>
        <v>312</v>
      </c>
      <c r="I4" s="5">
        <v>0.0</v>
      </c>
      <c r="J4" s="5">
        <v>0.0</v>
      </c>
      <c r="K4" s="5">
        <v>0.0</v>
      </c>
      <c r="L4" s="5">
        <f>ROUND( VLOOKUP(Z4, NPC_Raw_Data!A:O, 13),0)</f>
        <v>999</v>
      </c>
      <c r="M4" s="5">
        <f>ROUND( VLOOKUP(Z4, NPC_Raw_Data!A:O, 14),0)</f>
        <v>999</v>
      </c>
      <c r="N4" s="5">
        <f>ROUND( VLOOKUP(Z4, NPC_Raw_Data!A:O, 15),0)</f>
        <v>999</v>
      </c>
      <c r="O4" s="5">
        <f>ROUND( VLOOKUP(Z4, NPC_Raw_Data!A:Q, 16) * VLOOKUP(AA4, NPC_Scaling_Values!A:N, 14)* VLOOKUP(AB4, NPC_Scaling_Values!A:N, 14) * 1.1 ,0)</f>
        <v>223</v>
      </c>
      <c r="P4" s="2">
        <f>ROUND( VLOOKUP(Z4, NPC_Raw_Data!A:Q, 17) * VLOOKUP(AA4, NPC_Scaling_Values!A:N, 14) * VLOOKUP(AB4, NPC_Scaling_Values!A:N, 14)* 1.1 ,0)</f>
        <v>89</v>
      </c>
      <c r="Q4">
        <f> VLOOKUP(AA4, NPC_Scaling_Values!A:N, 9) * VLOOKUP(AB4, NPC_Scaling_Values!A:N, 9) * 1.1</f>
        <v>3.3858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230002.0</v>
      </c>
      <c r="AA4" s="1">
        <v>7009.0</v>
      </c>
      <c r="AB4" s="1">
        <v>7409.0</v>
      </c>
      <c r="AC4" s="8">
        <v>0.0</v>
      </c>
    </row>
    <row r="5">
      <c r="A5" s="9" t="s">
        <v>168</v>
      </c>
      <c r="B5" s="1" t="s">
        <v>166</v>
      </c>
      <c r="C5" s="5">
        <f>ROUND( VLOOKUP(Z5, NPC_Raw_Data!A:D, 4)*VLOOKUP(AA5, NPC_Scaling_Values!A:C, 3)*VLOOKUP(AB5, NPC_Scaling_Values!A:C, 3) * 1.1 ,0)</f>
        <v>5053</v>
      </c>
      <c r="D5" s="5">
        <f>ROUND( VLOOKUP(Z5, NPC_Raw_Data!A:E, 5) * VLOOKUP(AA5, NPC_Scaling_Values!A:D, 4) * VLOOKUP(AB5,NPC_Scaling_Values!A:D, 4) * 1.1 ,0)</f>
        <v>9900</v>
      </c>
      <c r="E5" s="5">
        <f>ROUND( VLOOKUP(Z5, NPC_Raw_Data!A:L, 6) * VLOOKUP(AA5, NPC_Scaling_Values!A:N, 5)* VLOOKUP(AB5, NPC_Scaling_Values!A:N, 5) * 1.1 ,0)</f>
        <v>495</v>
      </c>
      <c r="F5" s="5">
        <f>ROUND( VLOOKUP(Z5, NPC_Raw_Data!A:L, 7) * VLOOKUP(AA5, NPC_Scaling_Values!A:N, 6) * VLOOKUP(AB5,NPC_Scaling_Values!A:N, 6) * 1.1 ,0)</f>
        <v>354</v>
      </c>
      <c r="G5" s="5">
        <f>ROUND( VLOOKUP(Z5, NPC_Raw_Data!A:L, 8) * VLOOKUP(AA5, NPC_Scaling_Values!A:N, 7) * VLOOKUP(AB5, NPC_Scaling_Values!A:N, 7) * 1.1 ,0)</f>
        <v>354</v>
      </c>
      <c r="H5" s="5">
        <f>ROUND( VLOOKUP(Z5, NPC_Raw_Data!A:L, 9) * VLOOKUP(AA5, NPC_Scaling_Values!A:N, 8)* VLOOKUP(AB5, NPC_Scaling_Values!A:N, 8) * 1.1 ,0)</f>
        <v>312</v>
      </c>
      <c r="I5" s="5">
        <v>0.0</v>
      </c>
      <c r="J5" s="5">
        <v>0.0</v>
      </c>
      <c r="K5" s="5">
        <v>0.0</v>
      </c>
      <c r="L5" s="5">
        <f>ROUND( VLOOKUP(Z5, NPC_Raw_Data!A:O, 13),0)</f>
        <v>999</v>
      </c>
      <c r="M5" s="5">
        <f>ROUND( VLOOKUP(Z5, NPC_Raw_Data!A:O, 14),0)</f>
        <v>999</v>
      </c>
      <c r="N5" s="5">
        <f>ROUND( VLOOKUP(Z5, NPC_Raw_Data!A:O, 15),0)</f>
        <v>999</v>
      </c>
      <c r="O5" s="5">
        <f>ROUND( VLOOKUP(Z5, NPC_Raw_Data!A:Q, 16) * VLOOKUP(AA5, NPC_Scaling_Values!A:N, 14)* VLOOKUP(AB5, NPC_Scaling_Values!A:N, 14) * 1.1 ,0)</f>
        <v>223</v>
      </c>
      <c r="P5" s="2">
        <f>ROUND( VLOOKUP(Z5, NPC_Raw_Data!A:Q, 17) * VLOOKUP(AA5, NPC_Scaling_Values!A:N, 14) * VLOOKUP(AB5, NPC_Scaling_Values!A:N, 14)* 1.1 ,0)</f>
        <v>89</v>
      </c>
      <c r="Q5">
        <f> VLOOKUP(AA5, NPC_Scaling_Values!A:N, 9) * VLOOKUP(AB5, NPC_Scaling_Values!A:N, 9) * 1.1</f>
        <v>3.3858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230003.0</v>
      </c>
      <c r="AA5" s="1">
        <v>7009.0</v>
      </c>
      <c r="AB5" s="1">
        <v>7409.0</v>
      </c>
      <c r="AC5" s="8">
        <v>0.0</v>
      </c>
    </row>
    <row r="6">
      <c r="A6" s="9" t="s">
        <v>168</v>
      </c>
      <c r="B6" s="1" t="s">
        <v>39</v>
      </c>
      <c r="C6" s="5">
        <f>ROUND( VLOOKUP(Z6, NPC_Raw_Data!A:D, 4)*VLOOKUP(AA6, NPC_Scaling_Values!A:C, 3)*VLOOKUP(AB6, NPC_Scaling_Values!A:C, 3) * 1.1 ,0)</f>
        <v>5073</v>
      </c>
      <c r="D6" s="5">
        <f>ROUND( VLOOKUP(Z6, NPC_Raw_Data!A:E, 5) * VLOOKUP(AA6, NPC_Scaling_Values!A:D, 4) * VLOOKUP(AB6,NPC_Scaling_Values!A:D, 4) * 1.1 ,0)</f>
        <v>16500</v>
      </c>
      <c r="E6" s="5">
        <f>ROUND( VLOOKUP(Z6, NPC_Raw_Data!A:L, 6) * VLOOKUP(AA6, NPC_Scaling_Values!A:N, 5)* VLOOKUP(AB6, NPC_Scaling_Values!A:N, 5) * 1.1 ,0)</f>
        <v>500</v>
      </c>
      <c r="F6" s="5">
        <f>ROUND( VLOOKUP(Z6, NPC_Raw_Data!A:L, 7) * VLOOKUP(AA6, NPC_Scaling_Values!A:N, 6) * VLOOKUP(AB6,NPC_Scaling_Values!A:N, 6) * 1.1 ,0)</f>
        <v>357</v>
      </c>
      <c r="G6" s="5">
        <f>ROUND( VLOOKUP(Z6, NPC_Raw_Data!A:L, 8) * VLOOKUP(AA6, NPC_Scaling_Values!A:N, 7) * VLOOKUP(AB6, NPC_Scaling_Values!A:N, 7) * 1.1 ,0)</f>
        <v>357</v>
      </c>
      <c r="H6" s="5">
        <f>ROUND( VLOOKUP(Z6, NPC_Raw_Data!A:L, 9) * VLOOKUP(AA6, NPC_Scaling_Values!A:N, 8)* VLOOKUP(AB6, NPC_Scaling_Values!A:N, 8) * 1.1 ,0)</f>
        <v>316</v>
      </c>
      <c r="I6" s="5">
        <v>0.0</v>
      </c>
      <c r="J6" s="5">
        <v>0.0</v>
      </c>
      <c r="K6" s="5">
        <v>0.0</v>
      </c>
      <c r="L6" s="5">
        <f>ROUND( VLOOKUP(Z6, NPC_Raw_Data!A:O, 13),0)</f>
        <v>999</v>
      </c>
      <c r="M6" s="5">
        <f>ROUND( VLOOKUP(Z6, NPC_Raw_Data!A:O, 14),0)</f>
        <v>999</v>
      </c>
      <c r="N6" s="5">
        <f>ROUND( VLOOKUP(Z6, NPC_Raw_Data!A:O, 15),0)</f>
        <v>999</v>
      </c>
      <c r="O6" s="5">
        <f>ROUND( VLOOKUP(Z6, NPC_Raw_Data!A:Q, 16) * VLOOKUP(AA6, NPC_Scaling_Values!A:N, 14)* VLOOKUP(AB6, NPC_Scaling_Values!A:N, 14) * 1.1 ,0)</f>
        <v>225</v>
      </c>
      <c r="P6" s="2">
        <f>ROUND( VLOOKUP(Z6, NPC_Raw_Data!A:Q, 17) * VLOOKUP(AA6, NPC_Scaling_Values!A:N, 14) * VLOOKUP(AB6, NPC_Scaling_Values!A:N, 14)* 1.1 ,0)</f>
        <v>90</v>
      </c>
      <c r="Q6">
        <f> VLOOKUP(AA6, NPC_Scaling_Values!A:N, 9) * VLOOKUP(AB6, NPC_Scaling_Values!A:N, 9) * 1.1</f>
        <v>3.432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230004.0</v>
      </c>
      <c r="AA6" s="1">
        <v>7010.0</v>
      </c>
      <c r="AB6" s="1">
        <v>7410.0</v>
      </c>
      <c r="AC6" s="8">
        <v>0.0</v>
      </c>
    </row>
    <row r="7">
      <c r="A7" s="9" t="s">
        <v>168</v>
      </c>
      <c r="B7" s="1" t="s">
        <v>46</v>
      </c>
      <c r="C7" s="5">
        <f>ROUND( VLOOKUP(Z7, NPC_Raw_Data!A:D, 4)*VLOOKUP(AA7, NPC_Scaling_Values!A:C, 3)*VLOOKUP(AB7, NPC_Scaling_Values!A:C, 3) * 1.1 ,0)</f>
        <v>5418</v>
      </c>
      <c r="D7" s="5">
        <f>ROUND( VLOOKUP(Z7, NPC_Raw_Data!A:E, 5) * VLOOKUP(AA7, NPC_Scaling_Values!A:D, 4) * VLOOKUP(AB7,NPC_Scaling_Values!A:D, 4) * 1.1 ,0)</f>
        <v>11000</v>
      </c>
      <c r="E7" s="5">
        <f>ROUND( VLOOKUP(Z7, NPC_Raw_Data!A:L, 6) * VLOOKUP(AA7, NPC_Scaling_Values!A:N, 5)* VLOOKUP(AB7, NPC_Scaling_Values!A:N, 5) * 1.1 ,0)</f>
        <v>549</v>
      </c>
      <c r="F7" s="5">
        <f>ROUND( VLOOKUP(Z7, NPC_Raw_Data!A:L, 7) * VLOOKUP(AA7, NPC_Scaling_Values!A:N, 6) * VLOOKUP(AB7,NPC_Scaling_Values!A:N, 6) * 1.1 ,0)</f>
        <v>392</v>
      </c>
      <c r="G7" s="5">
        <f>ROUND( VLOOKUP(Z7, NPC_Raw_Data!A:L, 8) * VLOOKUP(AA7, NPC_Scaling_Values!A:N, 7) * VLOOKUP(AB7, NPC_Scaling_Values!A:N, 7) * 1.1 ,0)</f>
        <v>392</v>
      </c>
      <c r="H7" s="5">
        <f>ROUND( VLOOKUP(Z7, NPC_Raw_Data!A:L, 9) * VLOOKUP(AA7, NPC_Scaling_Values!A:N, 8)* VLOOKUP(AB7, NPC_Scaling_Values!A:N, 8) * 1.1 ,0)</f>
        <v>346</v>
      </c>
      <c r="I7" s="5">
        <v>0.0</v>
      </c>
      <c r="J7" s="5">
        <v>0.0</v>
      </c>
      <c r="K7" s="5">
        <v>0.0</v>
      </c>
      <c r="L7" s="5">
        <f>ROUND( VLOOKUP(Z7, NPC_Raw_Data!A:O, 13),0)</f>
        <v>999</v>
      </c>
      <c r="M7" s="5">
        <f>ROUND( VLOOKUP(Z7, NPC_Raw_Data!A:O, 14),0)</f>
        <v>999</v>
      </c>
      <c r="N7" s="5">
        <f>ROUND( VLOOKUP(Z7, NPC_Raw_Data!A:O, 15),0)</f>
        <v>999</v>
      </c>
      <c r="O7" s="5">
        <f>ROUND( VLOOKUP(Z7, NPC_Raw_Data!A:Q, 16) * VLOOKUP(AA7, NPC_Scaling_Values!A:N, 14)* VLOOKUP(AB7, NPC_Scaling_Values!A:N, 14) * 1.1 ,0)</f>
        <v>255</v>
      </c>
      <c r="P7" s="2">
        <f>ROUND( VLOOKUP(Z7, NPC_Raw_Data!A:Q, 17) * VLOOKUP(AA7, NPC_Scaling_Values!A:N, 14) * VLOOKUP(AB7, NPC_Scaling_Values!A:N, 14)* 1.1 ,0)</f>
        <v>102</v>
      </c>
      <c r="Q7">
        <f> VLOOKUP(AA7, NPC_Scaling_Values!A:N, 9) * VLOOKUP(AB7, NPC_Scaling_Values!A:N, 9) * 1.1</f>
        <v>3.6696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230005.0</v>
      </c>
      <c r="AA7" s="1">
        <v>7014.0</v>
      </c>
      <c r="AB7" s="1">
        <v>7414.0</v>
      </c>
      <c r="AC7" s="8">
        <v>0.0</v>
      </c>
    </row>
    <row r="8">
      <c r="A8" s="1" t="s">
        <v>293</v>
      </c>
      <c r="B8" s="1" t="s">
        <v>166</v>
      </c>
      <c r="C8" s="5">
        <f>ROUND( VLOOKUP(Z8, NPC_Raw_Data!A:D, 4)*VLOOKUP(AA8, NPC_Scaling_Values!A:C, 3)*VLOOKUP(AB8, NPC_Scaling_Values!A:C, 3) * 1.1 ,0)</f>
        <v>5797</v>
      </c>
      <c r="D8" s="5">
        <f>ROUND( VLOOKUP(Z8, NPC_Raw_Data!A:E, 5) * VLOOKUP(AA8, NPC_Scaling_Values!A:D, 4) * VLOOKUP(AB8,NPC_Scaling_Values!A:D, 4) * 1.1 ,0)</f>
        <v>132000</v>
      </c>
      <c r="E8" s="5">
        <f>ROUND( VLOOKUP(Z8, NPC_Raw_Data!A:L, 6) * VLOOKUP(AA8, NPC_Scaling_Values!A:N, 5)* VLOOKUP(AB8, NPC_Scaling_Values!A:N, 5) * 1.1 ,0)</f>
        <v>516</v>
      </c>
      <c r="F8" s="5">
        <f>ROUND( VLOOKUP(Z8, NPC_Raw_Data!A:L, 7) * VLOOKUP(AA8, NPC_Scaling_Values!A:N, 6) * VLOOKUP(AB8,NPC_Scaling_Values!A:N, 6) * 1.1 ,0)</f>
        <v>413</v>
      </c>
      <c r="G8" s="5">
        <f>ROUND( VLOOKUP(Z8, NPC_Raw_Data!A:L, 8) * VLOOKUP(AA8, NPC_Scaling_Values!A:N, 7) * VLOOKUP(AB8, NPC_Scaling_Values!A:N, 7) * 1.1 ,0)</f>
        <v>386</v>
      </c>
      <c r="H8" s="5">
        <f>ROUND( VLOOKUP(Z8, NPC_Raw_Data!A:L, 9) * VLOOKUP(AA8, NPC_Scaling_Values!A:N, 8)* VLOOKUP(AB8, NPC_Scaling_Values!A:N, 8) * 1.1 ,0)</f>
        <v>309</v>
      </c>
      <c r="I8" s="5">
        <v>25.0</v>
      </c>
      <c r="J8" s="5">
        <v>-25.0</v>
      </c>
      <c r="K8" s="5">
        <v>0.0</v>
      </c>
      <c r="L8" s="5">
        <f>ROUND( VLOOKUP(Z8, NPC_Raw_Data!A:O, 13),0)</f>
        <v>999</v>
      </c>
      <c r="M8" s="5">
        <f>ROUND( VLOOKUP(Z8, NPC_Raw_Data!A:O, 14),0)</f>
        <v>999</v>
      </c>
      <c r="N8" s="5">
        <f>ROUND( VLOOKUP(Z8, NPC_Raw_Data!A:O, 15),0)</f>
        <v>999</v>
      </c>
      <c r="O8" s="5">
        <f>ROUND( VLOOKUP(Z8, NPC_Raw_Data!A:Q, 16) * VLOOKUP(AA8, NPC_Scaling_Values!A:N, 14)* VLOOKUP(AB8, NPC_Scaling_Values!A:N, 14) * 1.1 ,0)</f>
        <v>223</v>
      </c>
      <c r="P8" s="2">
        <f>ROUND( VLOOKUP(Z8, NPC_Raw_Data!A:Q, 17) * VLOOKUP(AA8, NPC_Scaling_Values!A:N, 14) * VLOOKUP(AB8, NPC_Scaling_Values!A:N, 14)* 1.1 ,0)</f>
        <v>89</v>
      </c>
      <c r="Q8">
        <f> VLOOKUP(AA8, NPC_Scaling_Values!A:N, 9) * VLOOKUP(AB8, NPC_Scaling_Values!A:N, 9) * 1.1</f>
        <v>3.3858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232000.0</v>
      </c>
      <c r="AA8" s="1">
        <v>7009.0</v>
      </c>
      <c r="AB8" s="1">
        <v>7409.0</v>
      </c>
      <c r="AC8" s="8">
        <v>0.0</v>
      </c>
    </row>
    <row r="9">
      <c r="A9" s="1" t="s">
        <v>303</v>
      </c>
      <c r="B9" s="1" t="s">
        <v>101</v>
      </c>
      <c r="C9" s="5">
        <f>ROUND( VLOOKUP(Z9, NPC_Raw_Data!A:D, 4)*VLOOKUP(AA9, NPC_Scaling_Values!A:C, 3)*VLOOKUP(AB9, NPC_Scaling_Values!A:C, 3) * 1.1 ,0)</f>
        <v>480</v>
      </c>
      <c r="D9" s="5">
        <f>ROUND( VLOOKUP(Z9, NPC_Raw_Data!A:E, 5) * VLOOKUP(AA9, NPC_Scaling_Values!A:D, 4) * VLOOKUP(AB9,NPC_Scaling_Values!A:D, 4) * 1.1 ,0)</f>
        <v>2640</v>
      </c>
      <c r="E9" s="5">
        <f>ROUND( VLOOKUP(Z9, NPC_Raw_Data!A:L, 6) * VLOOKUP(AA9, NPC_Scaling_Values!A:N, 5)* VLOOKUP(AB9, NPC_Scaling_Values!A:N, 5) * 1.1 ,0)</f>
        <v>707</v>
      </c>
      <c r="F9" s="5">
        <f>ROUND( VLOOKUP(Z9, NPC_Raw_Data!A:L, 7) * VLOOKUP(AA9, NPC_Scaling_Values!A:N, 6) * VLOOKUP(AB9,NPC_Scaling_Values!A:N, 6) * 1.1 ,0)</f>
        <v>565</v>
      </c>
      <c r="G9" s="5">
        <f>ROUND( VLOOKUP(Z9, NPC_Raw_Data!A:L, 8) * VLOOKUP(AA9, NPC_Scaling_Values!A:N, 7) * VLOOKUP(AB9, NPC_Scaling_Values!A:N, 7) * 1.1 ,0)</f>
        <v>565</v>
      </c>
      <c r="H9" s="5">
        <f>ROUND( VLOOKUP(Z9, NPC_Raw_Data!A:L, 9) * VLOOKUP(AA9, NPC_Scaling_Values!A:N, 8)* VLOOKUP(AB9, NPC_Scaling_Values!A:N, 8) * 1.1 ,0)</f>
        <v>1414</v>
      </c>
      <c r="I9" s="5">
        <v>25.0</v>
      </c>
      <c r="J9" s="5">
        <v>-60.0</v>
      </c>
      <c r="K9" s="5">
        <v>0.0</v>
      </c>
      <c r="L9" s="5">
        <f>ROUND( VLOOKUP(Z9, NPC_Raw_Data!A:O, 13),0)</f>
        <v>999</v>
      </c>
      <c r="M9" s="5">
        <f>ROUND( VLOOKUP(Z9, NPC_Raw_Data!A:O, 14),0)</f>
        <v>999</v>
      </c>
      <c r="N9" s="5">
        <f>ROUND( VLOOKUP(Z9, NPC_Raw_Data!A:O, 15),0)</f>
        <v>999</v>
      </c>
      <c r="O9" s="5">
        <f>ROUND( VLOOKUP(Z9, NPC_Raw_Data!A:Q, 16) * VLOOKUP(AA9, NPC_Scaling_Values!A:N, 14)* VLOOKUP(AB9, NPC_Scaling_Values!A:N, 14) * 1.1 ,0)</f>
        <v>355</v>
      </c>
      <c r="P9" s="2">
        <f>ROUND( VLOOKUP(Z9, NPC_Raw_Data!A:Q, 17) * VLOOKUP(AA9, NPC_Scaling_Values!A:N, 14) * VLOOKUP(AB9, NPC_Scaling_Values!A:N, 14)* 1.1 ,0)</f>
        <v>89</v>
      </c>
      <c r="Q9">
        <f> VLOOKUP(AA9, NPC_Scaling_Values!A:N, 9) * VLOOKUP(AB9, NPC_Scaling_Values!A:N, 9) * 1.1</f>
        <v>3.366</v>
      </c>
      <c r="R9" s="1">
        <v>3.0</v>
      </c>
      <c r="S9" s="1">
        <v>-1.0</v>
      </c>
      <c r="T9" s="7" t="b">
        <v>0</v>
      </c>
      <c r="U9" s="7" t="b">
        <v>0</v>
      </c>
      <c r="V9" s="7" t="b">
        <v>0</v>
      </c>
      <c r="Z9" s="1">
        <v>238000.0</v>
      </c>
      <c r="AA9" s="1">
        <v>7005.0</v>
      </c>
      <c r="AB9" s="1">
        <v>7405.0</v>
      </c>
      <c r="AC9" s="8">
        <v>0.0</v>
      </c>
    </row>
    <row r="10">
      <c r="A10" s="1" t="s">
        <v>303</v>
      </c>
      <c r="B10" s="1" t="s">
        <v>77</v>
      </c>
      <c r="C10" s="5">
        <f>ROUND( VLOOKUP(Z10, NPC_Raw_Data!A:D, 4)*VLOOKUP(AA10, NPC_Scaling_Values!A:C, 3)*VLOOKUP(AB10, NPC_Scaling_Values!A:C, 3) * 1.1 ,0)</f>
        <v>519</v>
      </c>
      <c r="D10" s="5">
        <f>ROUND( VLOOKUP(Z10, NPC_Raw_Data!A:E, 5) * VLOOKUP(AA10, NPC_Scaling_Values!A:D, 4) * VLOOKUP(AB10,NPC_Scaling_Values!A:D, 4) * 1.1 ,0)</f>
        <v>2970</v>
      </c>
      <c r="E10" s="5">
        <f>ROUND( VLOOKUP(Z10, NPC_Raw_Data!A:L, 6) * VLOOKUP(AA10, NPC_Scaling_Values!A:N, 5)* VLOOKUP(AB10, NPC_Scaling_Values!A:N, 5) * 1.1 ,0)</f>
        <v>759</v>
      </c>
      <c r="F10" s="5">
        <f>ROUND( VLOOKUP(Z10, NPC_Raw_Data!A:L, 7) * VLOOKUP(AA10, NPC_Scaling_Values!A:N, 6) * VLOOKUP(AB10,NPC_Scaling_Values!A:N, 6) * 1.1 ,0)</f>
        <v>606</v>
      </c>
      <c r="G10" s="5">
        <f>ROUND( VLOOKUP(Z10, NPC_Raw_Data!A:L, 8) * VLOOKUP(AA10, NPC_Scaling_Values!A:N, 7) * VLOOKUP(AB10, NPC_Scaling_Values!A:N, 7) * 1.1 ,0)</f>
        <v>606</v>
      </c>
      <c r="H10" s="5">
        <f>ROUND( VLOOKUP(Z10, NPC_Raw_Data!A:L, 9) * VLOOKUP(AA10, NPC_Scaling_Values!A:N, 8)* VLOOKUP(AB10, NPC_Scaling_Values!A:N, 8) * 1.1 ,0)</f>
        <v>1518</v>
      </c>
      <c r="I10" s="5">
        <v>25.0</v>
      </c>
      <c r="J10" s="5">
        <v>-60.0</v>
      </c>
      <c r="K10" s="5">
        <v>0.0</v>
      </c>
      <c r="L10" s="5">
        <f>ROUND( VLOOKUP(Z10, NPC_Raw_Data!A:O, 13),0)</f>
        <v>999</v>
      </c>
      <c r="M10" s="5">
        <f>ROUND( VLOOKUP(Z10, NPC_Raw_Data!A:O, 14),0)</f>
        <v>999</v>
      </c>
      <c r="N10" s="5">
        <f>ROUND( VLOOKUP(Z10, NPC_Raw_Data!A:O, 15),0)</f>
        <v>999</v>
      </c>
      <c r="O10" s="5">
        <f>ROUND( VLOOKUP(Z10, NPC_Raw_Data!A:Q, 16) * VLOOKUP(AA10, NPC_Scaling_Values!A:N, 14)* VLOOKUP(AB10, NPC_Scaling_Values!A:N, 14) * 1.1 ,0)</f>
        <v>372</v>
      </c>
      <c r="P10" s="2">
        <f>ROUND( VLOOKUP(Z10, NPC_Raw_Data!A:Q, 17) * VLOOKUP(AA10, NPC_Scaling_Values!A:N, 14) * VLOOKUP(AB10, NPC_Scaling_Values!A:N, 14)* 1.1 ,0)</f>
        <v>93</v>
      </c>
      <c r="Q10">
        <f> VLOOKUP(AA10, NPC_Scaling_Values!A:N, 9) * VLOOKUP(AB10, NPC_Scaling_Values!A:N, 9) * 1.1</f>
        <v>3.4881</v>
      </c>
      <c r="R10" s="1">
        <v>3.0</v>
      </c>
      <c r="S10" s="1">
        <v>-1.0</v>
      </c>
      <c r="T10" s="7" t="b">
        <v>0</v>
      </c>
      <c r="U10" s="7" t="b">
        <v>0</v>
      </c>
      <c r="V10" s="7" t="b">
        <v>0</v>
      </c>
      <c r="Z10" s="1">
        <v>238001.0</v>
      </c>
      <c r="AA10" s="1">
        <v>7011.0</v>
      </c>
      <c r="AB10" s="1">
        <v>7411.0</v>
      </c>
      <c r="AC10" s="8">
        <v>0.0</v>
      </c>
    </row>
    <row r="11">
      <c r="A11" s="1" t="s">
        <v>304</v>
      </c>
      <c r="B11" s="1" t="s">
        <v>101</v>
      </c>
      <c r="C11" s="5">
        <f>ROUND( VLOOKUP(Z11, NPC_Raw_Data!A:D, 4)*VLOOKUP(AA11, NPC_Scaling_Values!A:C, 3)*VLOOKUP(AB11, NPC_Scaling_Values!A:C, 3) * 1.1 ,0)</f>
        <v>480</v>
      </c>
      <c r="D11" s="5">
        <f>ROUND( VLOOKUP(Z11, NPC_Raw_Data!A:E, 5) * VLOOKUP(AA11, NPC_Scaling_Values!A:D, 4) * VLOOKUP(AB11,NPC_Scaling_Values!A:D, 4) * 1.1 ,0)</f>
        <v>2640</v>
      </c>
      <c r="E11" s="5">
        <f>ROUND( VLOOKUP(Z11, NPC_Raw_Data!A:L, 6) * VLOOKUP(AA11, NPC_Scaling_Values!A:N, 5)* VLOOKUP(AB11, NPC_Scaling_Values!A:N, 5) * 1.1 ,0)</f>
        <v>707</v>
      </c>
      <c r="F11" s="5">
        <f>ROUND( VLOOKUP(Z11, NPC_Raw_Data!A:L, 7) * VLOOKUP(AA11, NPC_Scaling_Values!A:N, 6) * VLOOKUP(AB11,NPC_Scaling_Values!A:N, 6) * 1.1 ,0)</f>
        <v>565</v>
      </c>
      <c r="G11" s="5">
        <f>ROUND( VLOOKUP(Z11, NPC_Raw_Data!A:L, 8) * VLOOKUP(AA11, NPC_Scaling_Values!A:N, 7) * VLOOKUP(AB11, NPC_Scaling_Values!A:N, 7) * 1.1 ,0)</f>
        <v>565</v>
      </c>
      <c r="H11" s="5">
        <f>ROUND( VLOOKUP(Z11, NPC_Raw_Data!A:L, 9) * VLOOKUP(AA11, NPC_Scaling_Values!A:N, 8)* VLOOKUP(AB11, NPC_Scaling_Values!A:N, 8) * 1.1 ,0)</f>
        <v>1414</v>
      </c>
      <c r="I11" s="5">
        <v>25.0</v>
      </c>
      <c r="J11" s="5">
        <v>-60.0</v>
      </c>
      <c r="K11" s="5">
        <v>0.0</v>
      </c>
      <c r="L11" s="5">
        <f>ROUND( VLOOKUP(Z11, NPC_Raw_Data!A:O, 13),0)</f>
        <v>999</v>
      </c>
      <c r="M11" s="5">
        <f>ROUND( VLOOKUP(Z11, NPC_Raw_Data!A:O, 14),0)</f>
        <v>999</v>
      </c>
      <c r="N11" s="5">
        <f>ROUND( VLOOKUP(Z11, NPC_Raw_Data!A:O, 15),0)</f>
        <v>999</v>
      </c>
      <c r="O11" s="5">
        <f>ROUND( VLOOKUP(Z11, NPC_Raw_Data!A:Q, 16) * VLOOKUP(AA11, NPC_Scaling_Values!A:N, 14)* VLOOKUP(AB11, NPC_Scaling_Values!A:N, 14) * 1.1 ,0)</f>
        <v>355</v>
      </c>
      <c r="P11" s="2">
        <f>ROUND( VLOOKUP(Z11, NPC_Raw_Data!A:Q, 17) * VLOOKUP(AA11, NPC_Scaling_Values!A:N, 14) * VLOOKUP(AB11, NPC_Scaling_Values!A:N, 14)* 1.1 ,0)</f>
        <v>89</v>
      </c>
      <c r="Q11">
        <f> VLOOKUP(AA11, NPC_Scaling_Values!A:N, 9) * VLOOKUP(AB11, NPC_Scaling_Values!A:N, 9) * 1.1</f>
        <v>3.366</v>
      </c>
      <c r="R11" s="1">
        <v>3.0</v>
      </c>
      <c r="S11" s="1">
        <v>-1.0</v>
      </c>
      <c r="T11" s="7" t="b">
        <v>0</v>
      </c>
      <c r="U11" s="7" t="b">
        <v>0</v>
      </c>
      <c r="V11" s="7" t="b">
        <v>0</v>
      </c>
      <c r="Z11" s="1">
        <v>238002.0</v>
      </c>
      <c r="AA11" s="1">
        <v>7005.0</v>
      </c>
      <c r="AB11" s="1">
        <v>7405.0</v>
      </c>
      <c r="AC11" s="10">
        <v>7100.0</v>
      </c>
    </row>
    <row r="12">
      <c r="A12" s="9" t="s">
        <v>301</v>
      </c>
      <c r="B12" s="1" t="s">
        <v>91</v>
      </c>
      <c r="C12" s="5">
        <f>ROUND( VLOOKUP(Z12, NPC_Raw_Data!A:D, 4)*VLOOKUP(AA12, NPC_Scaling_Values!A:C, 3)*VLOOKUP(AB12, NPC_Scaling_Values!A:C, 3) * 1.1 ,0)</f>
        <v>346</v>
      </c>
      <c r="D12" s="5">
        <f>ROUND( VLOOKUP(Z12, NPC_Raw_Data!A:E, 5) * VLOOKUP(AA12, NPC_Scaling_Values!A:D, 4) * VLOOKUP(AB12,NPC_Scaling_Values!A:D, 4) * 1.1 ,0)</f>
        <v>660</v>
      </c>
      <c r="E12" s="5">
        <f>ROUND( VLOOKUP(Z12, NPC_Raw_Data!A:L, 6) * VLOOKUP(AA12, NPC_Scaling_Values!A:N, 5)* VLOOKUP(AB12, NPC_Scaling_Values!A:N, 5) * 1.1 ,0)</f>
        <v>483</v>
      </c>
      <c r="F12" s="5">
        <f>ROUND( VLOOKUP(Z12, NPC_Raw_Data!A:L, 7) * VLOOKUP(AA12, NPC_Scaling_Values!A:N, 6) * VLOOKUP(AB12,NPC_Scaling_Values!A:N, 6) * 1.1 ,0)</f>
        <v>315</v>
      </c>
      <c r="G12" s="5">
        <f>ROUND( VLOOKUP(Z12, NPC_Raw_Data!A:L, 8) * VLOOKUP(AA12, NPC_Scaling_Values!A:N, 7) * VLOOKUP(AB12, NPC_Scaling_Values!A:N, 7) * 1.1 ,0)</f>
        <v>966</v>
      </c>
      <c r="H12" s="5">
        <f>ROUND( VLOOKUP(Z12, NPC_Raw_Data!A:L, 9) * VLOOKUP(AA12, NPC_Scaling_Values!A:N, 8)* VLOOKUP(AB12, NPC_Scaling_Values!A:N, 8) * 1.1 ,0)</f>
        <v>966</v>
      </c>
      <c r="I12" s="5">
        <v>0.0</v>
      </c>
      <c r="J12" s="5">
        <v>0.0</v>
      </c>
      <c r="K12" s="5">
        <v>0.0</v>
      </c>
      <c r="L12" s="5">
        <f>ROUND( VLOOKUP(Z12, NPC_Raw_Data!A:O, 13),0)</f>
        <v>999</v>
      </c>
      <c r="M12" s="5">
        <f>ROUND( VLOOKUP(Z12, NPC_Raw_Data!A:O, 14),0)</f>
        <v>999</v>
      </c>
      <c r="N12" s="5">
        <f>ROUND( VLOOKUP(Z12, NPC_Raw_Data!A:O, 15),0)</f>
        <v>999</v>
      </c>
      <c r="O12" s="5">
        <f>ROUND( VLOOKUP(Z12, NPC_Raw_Data!A:Q, 16) * VLOOKUP(AA12, NPC_Scaling_Values!A:N, 14)* VLOOKUP(AB12, NPC_Scaling_Values!A:N, 14) * 1.1 ,0)</f>
        <v>247</v>
      </c>
      <c r="P12" s="2">
        <f>ROUND( VLOOKUP(Z12, NPC_Raw_Data!A:Q, 17) * VLOOKUP(AA12, NPC_Scaling_Values!A:N, 14) * VLOOKUP(AB12, NPC_Scaling_Values!A:N, 14)* 1.1 ,0)</f>
        <v>99</v>
      </c>
      <c r="Q12">
        <f> VLOOKUP(AA12, NPC_Scaling_Values!A:N, 9) * VLOOKUP(AB12, NPC_Scaling_Values!A:N, 9) * 1.1</f>
        <v>3.5926</v>
      </c>
      <c r="R12" s="1">
        <v>1.0</v>
      </c>
      <c r="S12" s="1">
        <v>-1.0</v>
      </c>
      <c r="T12" s="7" t="b">
        <v>0</v>
      </c>
      <c r="U12" s="7" t="b">
        <v>0</v>
      </c>
      <c r="V12" s="7" t="b">
        <v>0</v>
      </c>
      <c r="Z12" s="1">
        <v>243000.0</v>
      </c>
      <c r="AA12" s="1">
        <v>7013.0</v>
      </c>
      <c r="AB12" s="1">
        <v>7413.0</v>
      </c>
      <c r="AC12" s="8">
        <v>0.0</v>
      </c>
    </row>
    <row r="13">
      <c r="A13" s="9" t="s">
        <v>301</v>
      </c>
      <c r="B13" s="1" t="s">
        <v>46</v>
      </c>
      <c r="C13" s="5">
        <f>ROUND( VLOOKUP(Z13, NPC_Raw_Data!A:D, 4)*VLOOKUP(AA13, NPC_Scaling_Values!A:C, 3)*VLOOKUP(AB13, NPC_Scaling_Values!A:C, 3) * 1.1 ,0)</f>
        <v>354</v>
      </c>
      <c r="D13" s="5">
        <f>ROUND( VLOOKUP(Z13, NPC_Raw_Data!A:E, 5) * VLOOKUP(AA13, NPC_Scaling_Values!A:D, 4) * VLOOKUP(AB13,NPC_Scaling_Values!A:D, 4) * 1.1 ,0)</f>
        <v>660</v>
      </c>
      <c r="E13" s="5">
        <f>ROUND( VLOOKUP(Z13, NPC_Raw_Data!A:L, 6) * VLOOKUP(AA13, NPC_Scaling_Values!A:N, 5)* VLOOKUP(AB13, NPC_Scaling_Values!A:N, 5) * 1.1 ,0)</f>
        <v>497</v>
      </c>
      <c r="F13" s="5">
        <f>ROUND( VLOOKUP(Z13, NPC_Raw_Data!A:L, 7) * VLOOKUP(AA13, NPC_Scaling_Values!A:N, 6) * VLOOKUP(AB13,NPC_Scaling_Values!A:N, 6) * 1.1 ,0)</f>
        <v>323</v>
      </c>
      <c r="G13" s="5">
        <f>ROUND( VLOOKUP(Z13, NPC_Raw_Data!A:L, 8) * VLOOKUP(AA13, NPC_Scaling_Values!A:N, 7) * VLOOKUP(AB13, NPC_Scaling_Values!A:N, 7) * 1.1 ,0)</f>
        <v>993</v>
      </c>
      <c r="H13" s="5">
        <f>ROUND( VLOOKUP(Z13, NPC_Raw_Data!A:L, 9) * VLOOKUP(AA13, NPC_Scaling_Values!A:N, 8)* VLOOKUP(AB13, NPC_Scaling_Values!A:N, 8) * 1.1 ,0)</f>
        <v>993</v>
      </c>
      <c r="I13" s="5">
        <v>0.0</v>
      </c>
      <c r="J13" s="5">
        <v>0.0</v>
      </c>
      <c r="K13" s="5">
        <v>0.0</v>
      </c>
      <c r="L13" s="5">
        <f>ROUND( VLOOKUP(Z13, NPC_Raw_Data!A:O, 13),0)</f>
        <v>999</v>
      </c>
      <c r="M13" s="5">
        <f>ROUND( VLOOKUP(Z13, NPC_Raw_Data!A:O, 14),0)</f>
        <v>999</v>
      </c>
      <c r="N13" s="5">
        <f>ROUND( VLOOKUP(Z13, NPC_Raw_Data!A:O, 15),0)</f>
        <v>999</v>
      </c>
      <c r="O13" s="5">
        <f>ROUND( VLOOKUP(Z13, NPC_Raw_Data!A:Q, 16) * VLOOKUP(AA13, NPC_Scaling_Values!A:N, 14)* VLOOKUP(AB13, NPC_Scaling_Values!A:N, 14) * 1.1 ,0)</f>
        <v>255</v>
      </c>
      <c r="P13" s="2">
        <f>ROUND( VLOOKUP(Z13, NPC_Raw_Data!A:Q, 17) * VLOOKUP(AA13, NPC_Scaling_Values!A:N, 14) * VLOOKUP(AB13, NPC_Scaling_Values!A:N, 14)* 1.1 ,0)</f>
        <v>102</v>
      </c>
      <c r="Q13">
        <f> VLOOKUP(AA13, NPC_Scaling_Values!A:N, 9) * VLOOKUP(AB13, NPC_Scaling_Values!A:N, 9) * 1.1</f>
        <v>3.6696</v>
      </c>
      <c r="R13" s="1">
        <v>1.0</v>
      </c>
      <c r="S13" s="1">
        <v>-1.0</v>
      </c>
      <c r="T13" s="7" t="b">
        <v>0</v>
      </c>
      <c r="U13" s="7" t="b">
        <v>0</v>
      </c>
      <c r="V13" s="7" t="b">
        <v>0</v>
      </c>
      <c r="Z13" s="1">
        <v>243001.0</v>
      </c>
      <c r="AA13" s="1">
        <v>7014.0</v>
      </c>
      <c r="AB13" s="1">
        <v>7414.0</v>
      </c>
      <c r="AC13" s="8">
        <v>0.0</v>
      </c>
    </row>
    <row r="14">
      <c r="A14" s="1" t="s">
        <v>134</v>
      </c>
      <c r="B14" s="1" t="s">
        <v>49</v>
      </c>
      <c r="C14" s="5">
        <f>ROUND( VLOOKUP(Z14, NPC_Raw_Data!A:D, 4)*VLOOKUP(AA14, NPC_Scaling_Values!A:C, 3)*VLOOKUP(AB14, NPC_Scaling_Values!A:C, 3) * 1.1 ,0)</f>
        <v>516</v>
      </c>
      <c r="D14" s="5">
        <f>ROUND( VLOOKUP(Z14, NPC_Raw_Data!A:E, 5) * VLOOKUP(AA14, NPC_Scaling_Values!A:D, 4) * VLOOKUP(AB14,NPC_Scaling_Values!A:D, 4) * 1.1 ,0)</f>
        <v>880</v>
      </c>
      <c r="E14" s="5">
        <f>ROUND( VLOOKUP(Z14, NPC_Raw_Data!A:L, 6) * VLOOKUP(AA14, NPC_Scaling_Values!A:N, 5)* VLOOKUP(AB14, NPC_Scaling_Values!A:N, 5) * 1.1 ,0)</f>
        <v>235</v>
      </c>
      <c r="F14" s="5">
        <f>ROUND( VLOOKUP(Z14, NPC_Raw_Data!A:L, 7) * VLOOKUP(AA14, NPC_Scaling_Values!A:N, 6) * VLOOKUP(AB14,NPC_Scaling_Values!A:N, 6) * 1.1 ,0)</f>
        <v>177</v>
      </c>
      <c r="G14" s="5">
        <f>ROUND( VLOOKUP(Z14, NPC_Raw_Data!A:L, 8) * VLOOKUP(AA14, NPC_Scaling_Values!A:N, 7) * VLOOKUP(AB14, NPC_Scaling_Values!A:N, 7) * 1.1 ,0)</f>
        <v>119</v>
      </c>
      <c r="H14" s="5">
        <f>ROUND( VLOOKUP(Z14, NPC_Raw_Data!A:L, 9) * VLOOKUP(AA14, NPC_Scaling_Values!A:N, 8)* VLOOKUP(AB14, NPC_Scaling_Values!A:N, 8) * 1.1 ,0)</f>
        <v>470</v>
      </c>
      <c r="I14" s="5">
        <v>0.0</v>
      </c>
      <c r="J14" s="5">
        <v>0.0</v>
      </c>
      <c r="K14" s="5">
        <v>0.0</v>
      </c>
      <c r="L14" s="5">
        <f>ROUND( VLOOKUP(Z14, NPC_Raw_Data!A:O, 13),0)</f>
        <v>999</v>
      </c>
      <c r="M14" s="5">
        <f>ROUND( VLOOKUP(Z14, NPC_Raw_Data!A:O, 14),0)</f>
        <v>999</v>
      </c>
      <c r="N14" s="5">
        <f>ROUND( VLOOKUP(Z14, NPC_Raw_Data!A:O, 15),0)</f>
        <v>999</v>
      </c>
      <c r="O14" s="5">
        <f>ROUND( VLOOKUP(Z14, NPC_Raw_Data!A:Q, 16) * VLOOKUP(AA14, NPC_Scaling_Values!A:N, 14)* VLOOKUP(AB14, NPC_Scaling_Values!A:N, 14) * 1.1 ,0)</f>
        <v>220</v>
      </c>
      <c r="P14" s="2">
        <f>ROUND( VLOOKUP(Z14, NPC_Raw_Data!A:Q, 17) * VLOOKUP(AA14, NPC_Scaling_Values!A:N, 14) * VLOOKUP(AB14, NPC_Scaling_Values!A:N, 14)* 1.1 ,0)</f>
        <v>88</v>
      </c>
      <c r="Q14">
        <f> VLOOKUP(AA14, NPC_Scaling_Values!A:N, 9) * VLOOKUP(AB14, NPC_Scaling_Values!A:N, 9) * 1.1</f>
        <v>3.366</v>
      </c>
      <c r="R14" s="1">
        <v>1.0</v>
      </c>
      <c r="S14" s="1">
        <v>-1.0</v>
      </c>
      <c r="T14" s="7" t="b">
        <v>0</v>
      </c>
      <c r="U14" s="7" t="b">
        <v>0</v>
      </c>
      <c r="V14" s="7" t="b">
        <v>0</v>
      </c>
      <c r="Z14" s="1">
        <v>267000.0</v>
      </c>
      <c r="AA14" s="1">
        <v>7007.0</v>
      </c>
      <c r="AB14" s="1">
        <v>7407.0</v>
      </c>
      <c r="AC14" s="8">
        <v>0.0</v>
      </c>
    </row>
    <row r="15">
      <c r="A15" s="1" t="s">
        <v>136</v>
      </c>
      <c r="B15" s="1" t="s">
        <v>49</v>
      </c>
      <c r="C15" s="5">
        <f>ROUND( VLOOKUP(Z15, NPC_Raw_Data!A:D, 4)*VLOOKUP(AA15, NPC_Scaling_Values!A:C, 3)*VLOOKUP(AB15, NPC_Scaling_Values!A:C, 3) * 1.1 ,0)</f>
        <v>649</v>
      </c>
      <c r="D15" s="5">
        <f>ROUND( VLOOKUP(Z15, NPC_Raw_Data!A:E, 5) * VLOOKUP(AA15, NPC_Scaling_Values!A:D, 4) * VLOOKUP(AB15,NPC_Scaling_Values!A:D, 4) * 1.1 ,0)</f>
        <v>1760</v>
      </c>
      <c r="E15" s="5">
        <f>ROUND( VLOOKUP(Z15, NPC_Raw_Data!A:L, 6) * VLOOKUP(AA15, NPC_Scaling_Values!A:N, 5)* VLOOKUP(AB15, NPC_Scaling_Values!A:N, 5) * 1.1 ,0)</f>
        <v>241</v>
      </c>
      <c r="F15" s="5">
        <f>ROUND( VLOOKUP(Z15, NPC_Raw_Data!A:L, 7) * VLOOKUP(AA15, NPC_Scaling_Values!A:N, 6) * VLOOKUP(AB15,NPC_Scaling_Values!A:N, 6) * 1.1 ,0)</f>
        <v>180</v>
      </c>
      <c r="G15" s="5">
        <f>ROUND( VLOOKUP(Z15, NPC_Raw_Data!A:L, 8) * VLOOKUP(AA15, NPC_Scaling_Values!A:N, 7) * VLOOKUP(AB15, NPC_Scaling_Values!A:N, 7) * 1.1 ,0)</f>
        <v>122</v>
      </c>
      <c r="H15" s="5">
        <f>ROUND( VLOOKUP(Z15, NPC_Raw_Data!A:L, 9) * VLOOKUP(AA15, NPC_Scaling_Values!A:N, 8)* VLOOKUP(AB15, NPC_Scaling_Values!A:N, 8) * 1.1 ,0)</f>
        <v>481</v>
      </c>
      <c r="I15" s="5">
        <v>0.0</v>
      </c>
      <c r="J15" s="5">
        <v>0.0</v>
      </c>
      <c r="K15" s="5">
        <v>0.0</v>
      </c>
      <c r="L15" s="5">
        <f>ROUND( VLOOKUP(Z15, NPC_Raw_Data!A:O, 13),0)</f>
        <v>999</v>
      </c>
      <c r="M15" s="5">
        <f>ROUND( VLOOKUP(Z15, NPC_Raw_Data!A:O, 14),0)</f>
        <v>999</v>
      </c>
      <c r="N15" s="5">
        <f>ROUND( VLOOKUP(Z15, NPC_Raw_Data!A:O, 15),0)</f>
        <v>999</v>
      </c>
      <c r="O15" s="5">
        <f>ROUND( VLOOKUP(Z15, NPC_Raw_Data!A:Q, 16) * VLOOKUP(AA15, NPC_Scaling_Values!A:N, 14)* VLOOKUP(AB15, NPC_Scaling_Values!A:N, 14) * 1.1 ,0)</f>
        <v>220</v>
      </c>
      <c r="P15" s="2">
        <f>ROUND( VLOOKUP(Z15, NPC_Raw_Data!A:Q, 17) * VLOOKUP(AA15, NPC_Scaling_Values!A:N, 14) * VLOOKUP(AB15, NPC_Scaling_Values!A:N, 14)* 1.1 ,0)</f>
        <v>88</v>
      </c>
      <c r="Q15">
        <f> VLOOKUP(AA15, NPC_Scaling_Values!A:N, 9) * VLOOKUP(AB15, NPC_Scaling_Values!A:N, 9) * 1.1</f>
        <v>3.366</v>
      </c>
      <c r="R15" s="1">
        <v>1.0</v>
      </c>
      <c r="S15" s="1">
        <v>-1.0</v>
      </c>
      <c r="T15" s="7" t="b">
        <v>0</v>
      </c>
      <c r="U15" s="7" t="b">
        <v>0</v>
      </c>
      <c r="V15" s="7" t="b">
        <v>0</v>
      </c>
      <c r="Z15" s="1">
        <v>268000.0</v>
      </c>
      <c r="AA15" s="1">
        <v>7007.0</v>
      </c>
      <c r="AB15" s="1">
        <v>7407.0</v>
      </c>
      <c r="AC15" s="8">
        <v>0.0</v>
      </c>
    </row>
    <row r="16">
      <c r="A16" s="2" t="s">
        <v>194</v>
      </c>
      <c r="B16" s="1" t="s">
        <v>30</v>
      </c>
      <c r="C16" s="5">
        <f>ROUND( VLOOKUP(Z16, NPC_Raw_Data!A:D, 4)*VLOOKUP(AA16, NPC_Scaling_Values!A:C, 3)*VLOOKUP(AB16, NPC_Scaling_Values!A:C, 3) * 1.1 ,0)</f>
        <v>1174</v>
      </c>
      <c r="D16" s="5">
        <f>ROUND( VLOOKUP(Z16, NPC_Raw_Data!A:E, 5) * VLOOKUP(AA16, NPC_Scaling_Values!A:D, 4) * VLOOKUP(AB16,NPC_Scaling_Values!A:D, 4) * 1.1 ,0)</f>
        <v>2640</v>
      </c>
      <c r="E16" s="5">
        <f>ROUND( VLOOKUP(Z16, NPC_Raw_Data!A:L, 6) * VLOOKUP(AA16, NPC_Scaling_Values!A:N, 5)* VLOOKUP(AB16, NPC_Scaling_Values!A:N, 5) * 1.1 ,0)</f>
        <v>441</v>
      </c>
      <c r="F16" s="5">
        <f>ROUND( VLOOKUP(Z16, NPC_Raw_Data!A:L, 7) * VLOOKUP(AA16, NPC_Scaling_Values!A:N, 6) * VLOOKUP(AB16,NPC_Scaling_Values!A:N, 6) * 1.1 ,0)</f>
        <v>882</v>
      </c>
      <c r="G16" s="5">
        <f>ROUND( VLOOKUP(Z16, NPC_Raw_Data!A:L, 8) * VLOOKUP(AA16, NPC_Scaling_Values!A:N, 7) * VLOOKUP(AB16, NPC_Scaling_Values!A:N, 7) * 1.1 ,0)</f>
        <v>353</v>
      </c>
      <c r="H16" s="5">
        <f>ROUND( VLOOKUP(Z16, NPC_Raw_Data!A:L, 9) * VLOOKUP(AA16, NPC_Scaling_Values!A:N, 8)* VLOOKUP(AB16, NPC_Scaling_Values!A:N, 8) * 1.1 ,0)</f>
        <v>287</v>
      </c>
      <c r="I16" s="5">
        <v>0.0</v>
      </c>
      <c r="J16" s="5">
        <v>-25.0</v>
      </c>
      <c r="K16" s="5">
        <v>0.0</v>
      </c>
      <c r="L16" s="5">
        <f>ROUND( VLOOKUP(Z16, NPC_Raw_Data!A:O, 13),0)</f>
        <v>999</v>
      </c>
      <c r="M16" s="5">
        <f>ROUND( VLOOKUP(Z16, NPC_Raw_Data!A:O, 14),0)</f>
        <v>999</v>
      </c>
      <c r="N16" s="5">
        <f>ROUND( VLOOKUP(Z16, NPC_Raw_Data!A:O, 15),0)</f>
        <v>999</v>
      </c>
      <c r="O16" s="5">
        <f>ROUND( VLOOKUP(Z16, NPC_Raw_Data!A:Q, 16) * VLOOKUP(AA16, NPC_Scaling_Values!A:N, 14)* VLOOKUP(AB16, NPC_Scaling_Values!A:N, 14) * 1.1 ,0)</f>
        <v>255</v>
      </c>
      <c r="P16" s="2">
        <f>ROUND( VLOOKUP(Z16, NPC_Raw_Data!A:Q, 17) * VLOOKUP(AA16, NPC_Scaling_Values!A:N, 14) * VLOOKUP(AB16, NPC_Scaling_Values!A:N, 14)* 1.1 ,0)</f>
        <v>102</v>
      </c>
      <c r="Q16">
        <f> VLOOKUP(AA16, NPC_Scaling_Values!A:N, 9) * VLOOKUP(AB16, NPC_Scaling_Values!A:N, 9) * 1.1</f>
        <v>3.6696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271000.0</v>
      </c>
      <c r="AA16" s="1">
        <v>7014.0</v>
      </c>
      <c r="AB16" s="1">
        <v>7414.0</v>
      </c>
      <c r="AC16" s="8">
        <v>0.0</v>
      </c>
    </row>
    <row r="17">
      <c r="A17" s="2" t="s">
        <v>194</v>
      </c>
      <c r="B17" s="1" t="s">
        <v>101</v>
      </c>
      <c r="C17" s="5">
        <f>ROUND( VLOOKUP(Z17, NPC_Raw_Data!A:D, 4)*VLOOKUP(AA17, NPC_Scaling_Values!A:C, 3)*VLOOKUP(AB17, NPC_Scaling_Values!A:C, 3) * 1.1 ,0)</f>
        <v>1028</v>
      </c>
      <c r="D17" s="5">
        <f>ROUND( VLOOKUP(Z17, NPC_Raw_Data!A:E, 5) * VLOOKUP(AA17, NPC_Scaling_Values!A:D, 4) * VLOOKUP(AB17,NPC_Scaling_Values!A:D, 4) * 1.1 ,0)</f>
        <v>880</v>
      </c>
      <c r="E17" s="5">
        <f>ROUND( VLOOKUP(Z17, NPC_Raw_Data!A:L, 6) * VLOOKUP(AA17, NPC_Scaling_Values!A:N, 5)* VLOOKUP(AB17, NPC_Scaling_Values!A:N, 5) * 1.1 ,0)</f>
        <v>385</v>
      </c>
      <c r="F17" s="5">
        <f>ROUND( VLOOKUP(Z17, NPC_Raw_Data!A:L, 7) * VLOOKUP(AA17, NPC_Scaling_Values!A:N, 6) * VLOOKUP(AB17,NPC_Scaling_Values!A:N, 6) * 1.1 ,0)</f>
        <v>770</v>
      </c>
      <c r="G17" s="5">
        <f>ROUND( VLOOKUP(Z17, NPC_Raw_Data!A:L, 8) * VLOOKUP(AA17, NPC_Scaling_Values!A:N, 7) * VLOOKUP(AB17, NPC_Scaling_Values!A:N, 7) * 1.1 ,0)</f>
        <v>308</v>
      </c>
      <c r="H17" s="5">
        <f>ROUND( VLOOKUP(Z17, NPC_Raw_Data!A:L, 9) * VLOOKUP(AA17, NPC_Scaling_Values!A:N, 8)* VLOOKUP(AB17, NPC_Scaling_Values!A:N, 8) * 1.1 ,0)</f>
        <v>251</v>
      </c>
      <c r="I17" s="5">
        <v>0.0</v>
      </c>
      <c r="J17" s="5">
        <v>-25.0</v>
      </c>
      <c r="K17" s="5">
        <v>0.0</v>
      </c>
      <c r="L17" s="5">
        <f>ROUND( VLOOKUP(Z17, NPC_Raw_Data!A:O, 13),0)</f>
        <v>999</v>
      </c>
      <c r="M17" s="5">
        <f>ROUND( VLOOKUP(Z17, NPC_Raw_Data!A:O, 14),0)</f>
        <v>999</v>
      </c>
      <c r="N17" s="5">
        <f>ROUND( VLOOKUP(Z17, NPC_Raw_Data!A:O, 15),0)</f>
        <v>999</v>
      </c>
      <c r="O17" s="5">
        <f>ROUND( VLOOKUP(Z17, NPC_Raw_Data!A:Q, 16) * VLOOKUP(AA17, NPC_Scaling_Values!A:N, 14)* VLOOKUP(AB17, NPC_Scaling_Values!A:N, 14) * 1.1 ,0)</f>
        <v>222</v>
      </c>
      <c r="P17" s="2">
        <f>ROUND( VLOOKUP(Z17, NPC_Raw_Data!A:Q, 17) * VLOOKUP(AA17, NPC_Scaling_Values!A:N, 14) * VLOOKUP(AB17, NPC_Scaling_Values!A:N, 14)* 1.1 ,0)</f>
        <v>89</v>
      </c>
      <c r="Q17">
        <f> VLOOKUP(AA17, NPC_Scaling_Values!A:N, 9) * VLOOKUP(AB17, NPC_Scaling_Values!A:N, 9) * 1.1</f>
        <v>3.366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271001.0</v>
      </c>
      <c r="AA17" s="1">
        <v>7005.0</v>
      </c>
      <c r="AB17" s="1">
        <v>7405.0</v>
      </c>
      <c r="AC17" s="8">
        <v>0.0</v>
      </c>
    </row>
    <row r="18">
      <c r="A18" s="2" t="s">
        <v>292</v>
      </c>
      <c r="B18" s="1" t="s">
        <v>30</v>
      </c>
      <c r="C18" s="5">
        <f>ROUND( VLOOKUP(Z18, NPC_Raw_Data!A:D, 4)*VLOOKUP(AA18, NPC_Scaling_Values!A:C, 3)*VLOOKUP(AB18, NPC_Scaling_Values!A:C, 3) * 1.1 ,0)</f>
        <v>1174</v>
      </c>
      <c r="D18" s="5">
        <f>ROUND( VLOOKUP(Z18, NPC_Raw_Data!A:E, 5) * VLOOKUP(AA18, NPC_Scaling_Values!A:D, 4) * VLOOKUP(AB18,NPC_Scaling_Values!A:D, 4) * 1.1 ,0)</f>
        <v>2640</v>
      </c>
      <c r="E18" s="5">
        <f>ROUND( VLOOKUP(Z18, NPC_Raw_Data!A:L, 6) * VLOOKUP(AA18, NPC_Scaling_Values!A:N, 5)* VLOOKUP(AB18, NPC_Scaling_Values!A:N, 5) * 1.1 ,0)</f>
        <v>441</v>
      </c>
      <c r="F18" s="5">
        <f>ROUND( VLOOKUP(Z18, NPC_Raw_Data!A:L, 7) * VLOOKUP(AA18, NPC_Scaling_Values!A:N, 6) * VLOOKUP(AB18,NPC_Scaling_Values!A:N, 6) * 1.1 ,0)</f>
        <v>882</v>
      </c>
      <c r="G18" s="5">
        <f>ROUND( VLOOKUP(Z18, NPC_Raw_Data!A:L, 8) * VLOOKUP(AA18, NPC_Scaling_Values!A:N, 7) * VLOOKUP(AB18, NPC_Scaling_Values!A:N, 7) * 1.1 ,0)</f>
        <v>353</v>
      </c>
      <c r="H18" s="5">
        <f>ROUND( VLOOKUP(Z18, NPC_Raw_Data!A:L, 9) * VLOOKUP(AA18, NPC_Scaling_Values!A:N, 8)* VLOOKUP(AB18, NPC_Scaling_Values!A:N, 8) * 1.1 ,0)</f>
        <v>287</v>
      </c>
      <c r="I18" s="5">
        <v>0.0</v>
      </c>
      <c r="J18" s="5">
        <v>-25.0</v>
      </c>
      <c r="K18" s="5">
        <v>0.0</v>
      </c>
      <c r="L18" s="5">
        <f>ROUND( VLOOKUP(Z18, NPC_Raw_Data!A:O, 13),0)</f>
        <v>999</v>
      </c>
      <c r="M18" s="5">
        <f>ROUND( VLOOKUP(Z18, NPC_Raw_Data!A:O, 14),0)</f>
        <v>999</v>
      </c>
      <c r="N18" s="5">
        <f>ROUND( VLOOKUP(Z18, NPC_Raw_Data!A:O, 15),0)</f>
        <v>999</v>
      </c>
      <c r="O18" s="5">
        <f>ROUND( VLOOKUP(Z18, NPC_Raw_Data!A:Q, 16) * VLOOKUP(AA18, NPC_Scaling_Values!A:N, 14)* VLOOKUP(AB18, NPC_Scaling_Values!A:N, 14) * 1.1 ,0)</f>
        <v>255</v>
      </c>
      <c r="P18" s="2">
        <f>ROUND( VLOOKUP(Z18, NPC_Raw_Data!A:Q, 17) * VLOOKUP(AA18, NPC_Scaling_Values!A:N, 14) * VLOOKUP(AB18, NPC_Scaling_Values!A:N, 14)* 1.1 ,0)</f>
        <v>102</v>
      </c>
      <c r="Q18">
        <f> VLOOKUP(AA18, NPC_Scaling_Values!A:N, 9) * VLOOKUP(AB18, NPC_Scaling_Values!A:N, 9) * 1.1</f>
        <v>3.6696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271002.0</v>
      </c>
      <c r="AA18" s="1">
        <v>7014.0</v>
      </c>
      <c r="AB18" s="1">
        <v>7414.0</v>
      </c>
      <c r="AC18" s="10">
        <v>7100.0</v>
      </c>
    </row>
    <row r="19">
      <c r="A19" s="2" t="s">
        <v>213</v>
      </c>
      <c r="B19" s="1" t="s">
        <v>101</v>
      </c>
      <c r="C19" s="5">
        <f>ROUND( VLOOKUP(Z19, NPC_Raw_Data!A:D, 4)*VLOOKUP(AA19, NPC_Scaling_Values!A:C, 3)*VLOOKUP(AB19, NPC_Scaling_Values!A:C, 3) * 1.1 ,0)</f>
        <v>2056</v>
      </c>
      <c r="D19" s="5">
        <f>ROUND( VLOOKUP(Z19, NPC_Raw_Data!A:E, 5) * VLOOKUP(AA19, NPC_Scaling_Values!A:D, 4) * VLOOKUP(AB19,NPC_Scaling_Values!A:D, 4) * 1.1 ,0)</f>
        <v>6600</v>
      </c>
      <c r="E19" s="5">
        <f>ROUND( VLOOKUP(Z19, NPC_Raw_Data!A:L, 6) * VLOOKUP(AA19, NPC_Scaling_Values!A:N, 5)* VLOOKUP(AB19, NPC_Scaling_Values!A:N, 5) * 1.1 ,0)</f>
        <v>413</v>
      </c>
      <c r="F19" s="5">
        <f>ROUND( VLOOKUP(Z19, NPC_Raw_Data!A:L, 7) * VLOOKUP(AA19, NPC_Scaling_Values!A:N, 6) * VLOOKUP(AB19,NPC_Scaling_Values!A:N, 6) * 1.1 ,0)</f>
        <v>2067</v>
      </c>
      <c r="G19" s="5">
        <f>ROUND( VLOOKUP(Z19, NPC_Raw_Data!A:L, 8) * VLOOKUP(AA19, NPC_Scaling_Values!A:N, 7) * VLOOKUP(AB19, NPC_Scaling_Values!A:N, 7) * 1.1 ,0)</f>
        <v>413</v>
      </c>
      <c r="H19" s="5">
        <f>ROUND( VLOOKUP(Z19, NPC_Raw_Data!A:L, 9) * VLOOKUP(AA19, NPC_Scaling_Values!A:N, 8)* VLOOKUP(AB19, NPC_Scaling_Values!A:N, 8) * 1.1 ,0)</f>
        <v>268</v>
      </c>
      <c r="I19" s="5">
        <v>0.0</v>
      </c>
      <c r="J19" s="5">
        <v>-25.0</v>
      </c>
      <c r="K19" s="5">
        <v>0.0</v>
      </c>
      <c r="L19" s="5">
        <f>ROUND( VLOOKUP(Z19, NPC_Raw_Data!A:O, 13),0)</f>
        <v>999</v>
      </c>
      <c r="M19" s="5">
        <f>ROUND( VLOOKUP(Z19, NPC_Raw_Data!A:O, 14),0)</f>
        <v>999</v>
      </c>
      <c r="N19" s="5">
        <f>ROUND( VLOOKUP(Z19, NPC_Raw_Data!A:O, 15),0)</f>
        <v>999</v>
      </c>
      <c r="O19" s="5">
        <f>ROUND( VLOOKUP(Z19, NPC_Raw_Data!A:Q, 16) * VLOOKUP(AA19, NPC_Scaling_Values!A:N, 14)* VLOOKUP(AB19, NPC_Scaling_Values!A:N, 14) * 1.1 ,0)</f>
        <v>222</v>
      </c>
      <c r="P19" s="2">
        <f>ROUND( VLOOKUP(Z19, NPC_Raw_Data!A:Q, 17) * VLOOKUP(AA19, NPC_Scaling_Values!A:N, 14) * VLOOKUP(AB19, NPC_Scaling_Values!A:N, 14)* 1.1 ,0)</f>
        <v>89</v>
      </c>
      <c r="Q19">
        <f> VLOOKUP(AA19, NPC_Scaling_Values!A:N, 9) * VLOOKUP(AB19, NPC_Scaling_Values!A:N, 9) * 1.1</f>
        <v>3.366</v>
      </c>
      <c r="R19" s="1">
        <v>1.0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271100.0</v>
      </c>
      <c r="AA19" s="1">
        <v>7005.0</v>
      </c>
      <c r="AB19" s="1">
        <v>7405.0</v>
      </c>
      <c r="AC19" s="8">
        <v>0.0</v>
      </c>
    </row>
    <row r="20">
      <c r="A20" s="1" t="s">
        <v>300</v>
      </c>
      <c r="B20" s="1" t="s">
        <v>30</v>
      </c>
      <c r="C20" s="5">
        <f>ROUND( VLOOKUP(Z20, NPC_Raw_Data!A:D, 4)*VLOOKUP(AA20, NPC_Scaling_Values!A:C, 3)*VLOOKUP(AB20, NPC_Scaling_Values!A:C, 3) * 1.1 ,0)</f>
        <v>2349</v>
      </c>
      <c r="D20" s="5">
        <f>ROUND( VLOOKUP(Z20, NPC_Raw_Data!A:E, 5) * VLOOKUP(AA20, NPC_Scaling_Values!A:D, 4) * VLOOKUP(AB20,NPC_Scaling_Values!A:D, 4) * 1.1 ,0)</f>
        <v>5500</v>
      </c>
      <c r="E20" s="5">
        <f>ROUND( VLOOKUP(Z20, NPC_Raw_Data!A:L, 6) * VLOOKUP(AA20, NPC_Scaling_Values!A:N, 5)* VLOOKUP(AB20, NPC_Scaling_Values!A:N, 5) * 1.1 ,0)</f>
        <v>474</v>
      </c>
      <c r="F20" s="5">
        <f>ROUND( VLOOKUP(Z20, NPC_Raw_Data!A:L, 7) * VLOOKUP(AA20, NPC_Scaling_Values!A:N, 6) * VLOOKUP(AB20,NPC_Scaling_Values!A:N, 6) * 1.1 ,0)</f>
        <v>2369</v>
      </c>
      <c r="G20" s="5">
        <f>ROUND( VLOOKUP(Z20, NPC_Raw_Data!A:L, 8) * VLOOKUP(AA20, NPC_Scaling_Values!A:N, 7) * VLOOKUP(AB20, NPC_Scaling_Values!A:N, 7) * 1.1 ,0)</f>
        <v>474</v>
      </c>
      <c r="H20" s="5">
        <f>ROUND( VLOOKUP(Z20, NPC_Raw_Data!A:L, 9) * VLOOKUP(AA20, NPC_Scaling_Values!A:N, 8)* VLOOKUP(AB20, NPC_Scaling_Values!A:N, 8) * 1.1 ,0)</f>
        <v>307</v>
      </c>
      <c r="I20" s="5">
        <v>0.0</v>
      </c>
      <c r="J20" s="5">
        <v>-25.0</v>
      </c>
      <c r="K20" s="5">
        <v>0.0</v>
      </c>
      <c r="L20" s="5">
        <f>ROUND( VLOOKUP(Z20, NPC_Raw_Data!A:O, 13),0)</f>
        <v>999</v>
      </c>
      <c r="M20" s="5">
        <f>ROUND( VLOOKUP(Z20, NPC_Raw_Data!A:O, 14),0)</f>
        <v>999</v>
      </c>
      <c r="N20" s="5">
        <f>ROUND( VLOOKUP(Z20, NPC_Raw_Data!A:O, 15),0)</f>
        <v>999</v>
      </c>
      <c r="O20" s="5">
        <f>ROUND( VLOOKUP(Z20, NPC_Raw_Data!A:Q, 16) * VLOOKUP(AA20, NPC_Scaling_Values!A:N, 14)* VLOOKUP(AB20, NPC_Scaling_Values!A:N, 14) * 1.1 ,0)</f>
        <v>255</v>
      </c>
      <c r="P20" s="2">
        <f>ROUND( VLOOKUP(Z20, NPC_Raw_Data!A:Q, 17) * VLOOKUP(AA20, NPC_Scaling_Values!A:N, 14) * VLOOKUP(AB20, NPC_Scaling_Values!A:N, 14)* 1.1 ,0)</f>
        <v>102</v>
      </c>
      <c r="Q20">
        <f> VLOOKUP(AA20, NPC_Scaling_Values!A:N, 9) * VLOOKUP(AB20, NPC_Scaling_Values!A:N, 9) * 1.1</f>
        <v>3.6696</v>
      </c>
      <c r="R20" s="1">
        <v>1.0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271101.0</v>
      </c>
      <c r="AA20" s="1">
        <v>7014.0</v>
      </c>
      <c r="AB20" s="1">
        <v>7414.0</v>
      </c>
      <c r="AC20" s="8">
        <v>0.0</v>
      </c>
    </row>
    <row r="21">
      <c r="A21" s="1" t="s">
        <v>66</v>
      </c>
      <c r="B21" s="1" t="s">
        <v>51</v>
      </c>
      <c r="C21" s="5">
        <f>ROUND( VLOOKUP(Z21, NPC_Raw_Data!A:D, 4)*VLOOKUP(AA21, NPC_Scaling_Values!A:C, 3)*VLOOKUP(AB21, NPC_Scaling_Values!A:C, 3) * 1.1 ,0)</f>
        <v>92</v>
      </c>
      <c r="D21" s="5">
        <f>ROUND( VLOOKUP(Z21, NPC_Raw_Data!A:E, 5) * VLOOKUP(AA21, NPC_Scaling_Values!A:D, 4) * VLOOKUP(AB21,NPC_Scaling_Values!A:D, 4) * 1.1 ,0)</f>
        <v>0</v>
      </c>
      <c r="E21" s="5">
        <f>ROUND( VLOOKUP(Z21, NPC_Raw_Data!A:L, 6) * VLOOKUP(AA21, NPC_Scaling_Values!A:N, 5)* VLOOKUP(AB21, NPC_Scaling_Values!A:N, 5) * 1.1 ,0)</f>
        <v>162</v>
      </c>
      <c r="F21" s="5">
        <f>ROUND( VLOOKUP(Z21, NPC_Raw_Data!A:L, 7) * VLOOKUP(AA21, NPC_Scaling_Values!A:N, 6) * VLOOKUP(AB21,NPC_Scaling_Values!A:N, 6) * 1.1 ,0)</f>
        <v>123</v>
      </c>
      <c r="G21" s="5">
        <f>ROUND( VLOOKUP(Z21, NPC_Raw_Data!A:L, 8) * VLOOKUP(AA21, NPC_Scaling_Values!A:N, 7) * VLOOKUP(AB21, NPC_Scaling_Values!A:N, 7) * 1.1 ,0)</f>
        <v>114</v>
      </c>
      <c r="H21" s="5">
        <f>ROUND( VLOOKUP(Z21, NPC_Raw_Data!A:L, 9) * VLOOKUP(AA21, NPC_Scaling_Values!A:N, 8)* VLOOKUP(AB21, NPC_Scaling_Values!A:N, 8) * 1.1 ,0)</f>
        <v>123</v>
      </c>
      <c r="I21" s="5">
        <v>0.0</v>
      </c>
      <c r="J21" s="5">
        <v>0.0</v>
      </c>
      <c r="K21" s="5">
        <v>0.0</v>
      </c>
      <c r="L21" s="5">
        <f>ROUND( VLOOKUP(Z21, NPC_Raw_Data!A:O, 13),0)</f>
        <v>999</v>
      </c>
      <c r="M21" s="5">
        <f>ROUND( VLOOKUP(Z21, NPC_Raw_Data!A:O, 14),0)</f>
        <v>999</v>
      </c>
      <c r="N21" s="5">
        <f>ROUND( VLOOKUP(Z21, NPC_Raw_Data!A:O, 15),0)</f>
        <v>999</v>
      </c>
      <c r="O21" s="5">
        <f>ROUND( VLOOKUP(Z21, NPC_Raw_Data!A:Q, 16) * VLOOKUP(AA21, NPC_Scaling_Values!A:N, 14)* VLOOKUP(AB21, NPC_Scaling_Values!A:N, 14) * 1.1 ,0)</f>
        <v>223</v>
      </c>
      <c r="P21" s="2">
        <f>ROUND( VLOOKUP(Z21, NPC_Raw_Data!A:Q, 17) * VLOOKUP(AA21, NPC_Scaling_Values!A:N, 14) * VLOOKUP(AB21, NPC_Scaling_Values!A:N, 14)* 1.1 ,0)</f>
        <v>89</v>
      </c>
      <c r="Q21">
        <f> VLOOKUP(AA21, NPC_Scaling_Values!A:N, 9) * VLOOKUP(AB21, NPC_Scaling_Values!A:N, 9) * 1.1</f>
        <v>2.858625</v>
      </c>
      <c r="R21" s="1">
        <v>1.0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275000.0</v>
      </c>
      <c r="AA21" s="1">
        <v>7002.0</v>
      </c>
      <c r="AB21" s="1">
        <v>7402.0</v>
      </c>
      <c r="AC21" s="10">
        <v>5151.0</v>
      </c>
    </row>
    <row r="22">
      <c r="A22" s="9" t="s">
        <v>202</v>
      </c>
      <c r="B22" s="1" t="s">
        <v>51</v>
      </c>
      <c r="C22" s="5">
        <f>ROUND( VLOOKUP(Z22, NPC_Raw_Data!A:D, 4)*VLOOKUP(AA22, NPC_Scaling_Values!A:C, 3)*VLOOKUP(AB22, NPC_Scaling_Values!A:C, 3) * 1.1 ,0)</f>
        <v>443</v>
      </c>
      <c r="D22" s="5">
        <f>ROUND( VLOOKUP(Z22, NPC_Raw_Data!A:E, 5) * VLOOKUP(AA22, NPC_Scaling_Values!A:D, 4) * VLOOKUP(AB22,NPC_Scaling_Values!A:D, 4) * 1.1 ,0)</f>
        <v>220</v>
      </c>
      <c r="E22" s="5">
        <f>ROUND( VLOOKUP(Z22, NPC_Raw_Data!A:L, 6) * VLOOKUP(AA22, NPC_Scaling_Values!A:N, 5)* VLOOKUP(AB22, NPC_Scaling_Values!A:N, 5) * 1.1 ,0)</f>
        <v>375</v>
      </c>
      <c r="F22" s="5">
        <f>ROUND( VLOOKUP(Z22, NPC_Raw_Data!A:L, 7) * VLOOKUP(AA22, NPC_Scaling_Values!A:N, 6) * VLOOKUP(AB22,NPC_Scaling_Values!A:N, 6) * 1.1 ,0)</f>
        <v>290</v>
      </c>
      <c r="G22" s="5">
        <f>ROUND( VLOOKUP(Z22, NPC_Raw_Data!A:L, 8) * VLOOKUP(AA22, NPC_Scaling_Values!A:N, 7) * VLOOKUP(AB22, NPC_Scaling_Values!A:N, 7) * 1.1 ,0)</f>
        <v>255</v>
      </c>
      <c r="H22" s="5">
        <f>ROUND( VLOOKUP(Z22, NPC_Raw_Data!A:L, 9) * VLOOKUP(AA22, NPC_Scaling_Values!A:N, 8)* VLOOKUP(AB22, NPC_Scaling_Values!A:N, 8) * 1.1 ,0)</f>
        <v>404</v>
      </c>
      <c r="I22" s="5">
        <v>0.0</v>
      </c>
      <c r="J22" s="5">
        <v>-30.0</v>
      </c>
      <c r="K22" s="5">
        <v>25.0</v>
      </c>
      <c r="L22" s="5">
        <f>ROUND( VLOOKUP(Z22, NPC_Raw_Data!A:O, 13),0)</f>
        <v>999</v>
      </c>
      <c r="M22" s="5">
        <f>ROUND( VLOOKUP(Z22, NPC_Raw_Data!A:O, 14),0)</f>
        <v>999</v>
      </c>
      <c r="N22" s="5">
        <f>ROUND( VLOOKUP(Z22, NPC_Raw_Data!A:O, 15),0)</f>
        <v>999</v>
      </c>
      <c r="O22" s="5">
        <f>ROUND( VLOOKUP(Z22, NPC_Raw_Data!A:Q, 16) * VLOOKUP(AA22, NPC_Scaling_Values!A:N, 14)* VLOOKUP(AB22, NPC_Scaling_Values!A:N, 14) * 1.1 ,0)</f>
        <v>223</v>
      </c>
      <c r="P22" s="2">
        <f>ROUND( VLOOKUP(Z22, NPC_Raw_Data!A:Q, 17) * VLOOKUP(AA22, NPC_Scaling_Values!A:N, 14) * VLOOKUP(AB22, NPC_Scaling_Values!A:N, 14)* 1.1 ,0)</f>
        <v>89</v>
      </c>
      <c r="Q22">
        <f> VLOOKUP(AA22, NPC_Scaling_Values!A:N, 9) * VLOOKUP(AB22, NPC_Scaling_Values!A:N, 9) * 1.1</f>
        <v>3.4144</v>
      </c>
      <c r="R22" s="1">
        <v>1.0</v>
      </c>
      <c r="S22" s="1">
        <v>-1.0</v>
      </c>
      <c r="T22" s="7" t="b">
        <v>1</v>
      </c>
      <c r="U22" s="7" t="b">
        <v>0</v>
      </c>
      <c r="V22" s="7" t="b">
        <v>0</v>
      </c>
      <c r="Z22" s="1">
        <v>290000.0</v>
      </c>
      <c r="AA22" s="1">
        <v>7006.0</v>
      </c>
      <c r="AB22" s="1">
        <v>7406.0</v>
      </c>
      <c r="AC22" s="8">
        <v>0.0</v>
      </c>
    </row>
    <row r="23">
      <c r="A23" s="1" t="s">
        <v>203</v>
      </c>
      <c r="B23" s="1" t="s">
        <v>51</v>
      </c>
      <c r="C23" s="5">
        <f>ROUND( VLOOKUP(Z23, NPC_Raw_Data!A:D, 4)*VLOOKUP(AA23, NPC_Scaling_Values!A:C, 3)*VLOOKUP(AB23, NPC_Scaling_Values!A:C, 3) * 1.1 ,0)</f>
        <v>347</v>
      </c>
      <c r="D23" s="5">
        <f>ROUND( VLOOKUP(Z23, NPC_Raw_Data!A:E, 5) * VLOOKUP(AA23, NPC_Scaling_Values!A:D, 4) * VLOOKUP(AB23,NPC_Scaling_Values!A:D, 4) * 1.1 ,0)</f>
        <v>220</v>
      </c>
      <c r="E23" s="5">
        <f>ROUND( VLOOKUP(Z23, NPC_Raw_Data!A:L, 6) * VLOOKUP(AA23, NPC_Scaling_Values!A:N, 5)* VLOOKUP(AB23, NPC_Scaling_Values!A:N, 5) * 1.1 ,0)</f>
        <v>375</v>
      </c>
      <c r="F23" s="5">
        <f>ROUND( VLOOKUP(Z23, NPC_Raw_Data!A:L, 7) * VLOOKUP(AA23, NPC_Scaling_Values!A:N, 6) * VLOOKUP(AB23,NPC_Scaling_Values!A:N, 6) * 1.1 ,0)</f>
        <v>290</v>
      </c>
      <c r="G23" s="5">
        <f>ROUND( VLOOKUP(Z23, NPC_Raw_Data!A:L, 8) * VLOOKUP(AA23, NPC_Scaling_Values!A:N, 7) * VLOOKUP(AB23, NPC_Scaling_Values!A:N, 7) * 1.1 ,0)</f>
        <v>255</v>
      </c>
      <c r="H23" s="5">
        <f>ROUND( VLOOKUP(Z23, NPC_Raw_Data!A:L, 9) * VLOOKUP(AA23, NPC_Scaling_Values!A:N, 8)* VLOOKUP(AB23, NPC_Scaling_Values!A:N, 8) * 1.1 ,0)</f>
        <v>404</v>
      </c>
      <c r="I23" s="5">
        <v>0.0</v>
      </c>
      <c r="J23" s="5">
        <v>-30.0</v>
      </c>
      <c r="K23" s="5">
        <v>25.0</v>
      </c>
      <c r="L23" s="5">
        <f>ROUND( VLOOKUP(Z23, NPC_Raw_Data!A:O, 13),0)</f>
        <v>999</v>
      </c>
      <c r="M23" s="5">
        <f>ROUND( VLOOKUP(Z23, NPC_Raw_Data!A:O, 14),0)</f>
        <v>999</v>
      </c>
      <c r="N23" s="5">
        <f>ROUND( VLOOKUP(Z23, NPC_Raw_Data!A:O, 15),0)</f>
        <v>999</v>
      </c>
      <c r="O23" s="5">
        <f>ROUND( VLOOKUP(Z23, NPC_Raw_Data!A:Q, 16) * VLOOKUP(AA23, NPC_Scaling_Values!A:N, 14)* VLOOKUP(AB23, NPC_Scaling_Values!A:N, 14) * 1.1 ,0)</f>
        <v>223</v>
      </c>
      <c r="P23" s="2">
        <f>ROUND( VLOOKUP(Z23, NPC_Raw_Data!A:Q, 17) * VLOOKUP(AA23, NPC_Scaling_Values!A:N, 14) * VLOOKUP(AB23, NPC_Scaling_Values!A:N, 14)* 1.1 ,0)</f>
        <v>89</v>
      </c>
      <c r="Q23">
        <f> VLOOKUP(AA23, NPC_Scaling_Values!A:N, 9) * VLOOKUP(AB23, NPC_Scaling_Values!A:N, 9) * 1.1</f>
        <v>3.4144</v>
      </c>
      <c r="R23" s="1">
        <v>1.0</v>
      </c>
      <c r="S23" s="1">
        <v>-1.0</v>
      </c>
      <c r="T23" s="7" t="b">
        <v>1</v>
      </c>
      <c r="U23" s="7" t="b">
        <v>0</v>
      </c>
      <c r="V23" s="7" t="b">
        <v>0</v>
      </c>
      <c r="Z23" s="1">
        <v>290001.0</v>
      </c>
      <c r="AA23" s="1">
        <v>7006.0</v>
      </c>
      <c r="AB23" s="1">
        <v>7406.0</v>
      </c>
      <c r="AC23" s="8">
        <v>0.0</v>
      </c>
    </row>
    <row r="24">
      <c r="A24" s="1" t="s">
        <v>204</v>
      </c>
      <c r="B24" s="1" t="s">
        <v>51</v>
      </c>
      <c r="C24" s="5">
        <f>ROUND( VLOOKUP(Z24, NPC_Raw_Data!A:D, 4)*VLOOKUP(AA24, NPC_Scaling_Values!A:C, 3)*VLOOKUP(AB24, NPC_Scaling_Values!A:C, 3) * 1.1 ,0)</f>
        <v>378</v>
      </c>
      <c r="D24" s="5">
        <f>ROUND( VLOOKUP(Z24, NPC_Raw_Data!A:E, 5) * VLOOKUP(AA24, NPC_Scaling_Values!A:D, 4) * VLOOKUP(AB24,NPC_Scaling_Values!A:D, 4) * 1.1 ,0)</f>
        <v>220</v>
      </c>
      <c r="E24" s="5">
        <f>ROUND( VLOOKUP(Z24, NPC_Raw_Data!A:L, 6) * VLOOKUP(AA24, NPC_Scaling_Values!A:N, 5)* VLOOKUP(AB24, NPC_Scaling_Values!A:N, 5) * 1.1 ,0)</f>
        <v>375</v>
      </c>
      <c r="F24" s="5">
        <f>ROUND( VLOOKUP(Z24, NPC_Raw_Data!A:L, 7) * VLOOKUP(AA24, NPC_Scaling_Values!A:N, 6) * VLOOKUP(AB24,NPC_Scaling_Values!A:N, 6) * 1.1 ,0)</f>
        <v>290</v>
      </c>
      <c r="G24" s="5">
        <f>ROUND( VLOOKUP(Z24, NPC_Raw_Data!A:L, 8) * VLOOKUP(AA24, NPC_Scaling_Values!A:N, 7) * VLOOKUP(AB24, NPC_Scaling_Values!A:N, 7) * 1.1 ,0)</f>
        <v>255</v>
      </c>
      <c r="H24" s="5">
        <f>ROUND( VLOOKUP(Z24, NPC_Raw_Data!A:L, 9) * VLOOKUP(AA24, NPC_Scaling_Values!A:N, 8)* VLOOKUP(AB24, NPC_Scaling_Values!A:N, 8) * 1.1 ,0)</f>
        <v>404</v>
      </c>
      <c r="I24" s="5">
        <v>0.0</v>
      </c>
      <c r="J24" s="5">
        <v>-30.0</v>
      </c>
      <c r="K24" s="5">
        <v>25.0</v>
      </c>
      <c r="L24" s="5">
        <f>ROUND( VLOOKUP(Z24, NPC_Raw_Data!A:O, 13),0)</f>
        <v>999</v>
      </c>
      <c r="M24" s="5">
        <f>ROUND( VLOOKUP(Z24, NPC_Raw_Data!A:O, 14),0)</f>
        <v>999</v>
      </c>
      <c r="N24" s="5">
        <f>ROUND( VLOOKUP(Z24, NPC_Raw_Data!A:O, 15),0)</f>
        <v>999</v>
      </c>
      <c r="O24" s="5">
        <f>ROUND( VLOOKUP(Z24, NPC_Raw_Data!A:Q, 16) * VLOOKUP(AA24, NPC_Scaling_Values!A:N, 14)* VLOOKUP(AB24, NPC_Scaling_Values!A:N, 14) * 1.1 ,0)</f>
        <v>223</v>
      </c>
      <c r="P24" s="2">
        <f>ROUND( VLOOKUP(Z24, NPC_Raw_Data!A:Q, 17) * VLOOKUP(AA24, NPC_Scaling_Values!A:N, 14) * VLOOKUP(AB24, NPC_Scaling_Values!A:N, 14)* 1.1 ,0)</f>
        <v>89</v>
      </c>
      <c r="Q24">
        <f> VLOOKUP(AA24, NPC_Scaling_Values!A:N, 9) * VLOOKUP(AB24, NPC_Scaling_Values!A:N, 9) * 1.1</f>
        <v>3.4144</v>
      </c>
      <c r="R24" s="1">
        <v>1.0</v>
      </c>
      <c r="S24" s="1">
        <v>-1.0</v>
      </c>
      <c r="T24" s="7" t="b">
        <v>1</v>
      </c>
      <c r="U24" s="7" t="b">
        <v>0</v>
      </c>
      <c r="V24" s="7" t="b">
        <v>0</v>
      </c>
      <c r="Z24" s="1">
        <v>290002.0</v>
      </c>
      <c r="AA24" s="1">
        <v>7006.0</v>
      </c>
      <c r="AB24" s="1">
        <v>7406.0</v>
      </c>
      <c r="AC24" s="8">
        <v>0.0</v>
      </c>
    </row>
    <row r="25">
      <c r="A25" s="9" t="s">
        <v>202</v>
      </c>
      <c r="B25" s="1" t="s">
        <v>48</v>
      </c>
      <c r="C25" s="5">
        <f>ROUND( VLOOKUP(Z25, NPC_Raw_Data!A:D, 4)*VLOOKUP(AA25, NPC_Scaling_Values!A:C, 3)*VLOOKUP(AB25, NPC_Scaling_Values!A:C, 3) * 1.1 ,0)</f>
        <v>437</v>
      </c>
      <c r="D25" s="5">
        <f>ROUND( VLOOKUP(Z25, NPC_Raw_Data!A:E, 5) * VLOOKUP(AA25, NPC_Scaling_Values!A:D, 4) * VLOOKUP(AB25,NPC_Scaling_Values!A:D, 4) * 1.1 ,0)</f>
        <v>440</v>
      </c>
      <c r="E25" s="5">
        <f>ROUND( VLOOKUP(Z25, NPC_Raw_Data!A:L, 6) * VLOOKUP(AA25, NPC_Scaling_Values!A:N, 5)* VLOOKUP(AB25, NPC_Scaling_Values!A:N, 5) * 1.1 ,0)</f>
        <v>371</v>
      </c>
      <c r="F25" s="5">
        <f>ROUND( VLOOKUP(Z25, NPC_Raw_Data!A:L, 7) * VLOOKUP(AA25, NPC_Scaling_Values!A:N, 6) * VLOOKUP(AB25,NPC_Scaling_Values!A:N, 6) * 1.1 ,0)</f>
        <v>287</v>
      </c>
      <c r="G25" s="5">
        <f>ROUND( VLOOKUP(Z25, NPC_Raw_Data!A:L, 8) * VLOOKUP(AA25, NPC_Scaling_Values!A:N, 7) * VLOOKUP(AB25, NPC_Scaling_Values!A:N, 7) * 1.1 ,0)</f>
        <v>252</v>
      </c>
      <c r="H25" s="5">
        <f>ROUND( VLOOKUP(Z25, NPC_Raw_Data!A:L, 9) * VLOOKUP(AA25, NPC_Scaling_Values!A:N, 8)* VLOOKUP(AB25, NPC_Scaling_Values!A:N, 8) * 1.1 ,0)</f>
        <v>400</v>
      </c>
      <c r="I25" s="5">
        <v>0.0</v>
      </c>
      <c r="J25" s="5">
        <v>-30.0</v>
      </c>
      <c r="K25" s="5">
        <v>25.0</v>
      </c>
      <c r="L25" s="5">
        <f>ROUND( VLOOKUP(Z25, NPC_Raw_Data!A:O, 13),0)</f>
        <v>999</v>
      </c>
      <c r="M25" s="5">
        <f>ROUND( VLOOKUP(Z25, NPC_Raw_Data!A:O, 14),0)</f>
        <v>999</v>
      </c>
      <c r="N25" s="5">
        <f>ROUND( VLOOKUP(Z25, NPC_Raw_Data!A:O, 15),0)</f>
        <v>999</v>
      </c>
      <c r="O25" s="5">
        <f>ROUND( VLOOKUP(Z25, NPC_Raw_Data!A:Q, 16) * VLOOKUP(AA25, NPC_Scaling_Values!A:N, 14)* VLOOKUP(AB25, NPC_Scaling_Values!A:N, 14) * 1.1 ,0)</f>
        <v>220</v>
      </c>
      <c r="P25" s="2">
        <f>ROUND( VLOOKUP(Z25, NPC_Raw_Data!A:Q, 17) * VLOOKUP(AA25, NPC_Scaling_Values!A:N, 14) * VLOOKUP(AB25, NPC_Scaling_Values!A:N, 14)* 1.1 ,0)</f>
        <v>88</v>
      </c>
      <c r="Q25">
        <f> VLOOKUP(AA25, NPC_Scaling_Values!A:N, 9) * VLOOKUP(AB25, NPC_Scaling_Values!A:N, 9) * 1.1</f>
        <v>3.366</v>
      </c>
      <c r="R25" s="1">
        <v>1.0</v>
      </c>
      <c r="S25" s="1">
        <v>2.0</v>
      </c>
      <c r="T25" s="7" t="b">
        <v>1</v>
      </c>
      <c r="U25" s="7" t="b">
        <v>0</v>
      </c>
      <c r="V25" s="7" t="b">
        <v>0</v>
      </c>
      <c r="Z25" s="1">
        <v>290010.0</v>
      </c>
      <c r="AA25" s="1">
        <v>7007.0</v>
      </c>
      <c r="AB25" s="1">
        <v>7407.0</v>
      </c>
      <c r="AC25" s="8">
        <v>0.0</v>
      </c>
    </row>
    <row r="26">
      <c r="A26" s="1" t="s">
        <v>203</v>
      </c>
      <c r="B26" s="1" t="s">
        <v>48</v>
      </c>
      <c r="C26" s="5">
        <f>ROUND( VLOOKUP(Z26, NPC_Raw_Data!A:D, 4)*VLOOKUP(AA26, NPC_Scaling_Values!A:C, 3)*VLOOKUP(AB26, NPC_Scaling_Values!A:C, 3) * 1.1 ,0)</f>
        <v>342</v>
      </c>
      <c r="D26" s="5">
        <f>ROUND( VLOOKUP(Z26, NPC_Raw_Data!A:E, 5) * VLOOKUP(AA26, NPC_Scaling_Values!A:D, 4) * VLOOKUP(AB26,NPC_Scaling_Values!A:D, 4) * 1.1 ,0)</f>
        <v>440</v>
      </c>
      <c r="E26" s="5">
        <f>ROUND( VLOOKUP(Z26, NPC_Raw_Data!A:L, 6) * VLOOKUP(AA26, NPC_Scaling_Values!A:N, 5)* VLOOKUP(AB26, NPC_Scaling_Values!A:N, 5) * 1.1 ,0)</f>
        <v>371</v>
      </c>
      <c r="F26" s="5">
        <f>ROUND( VLOOKUP(Z26, NPC_Raw_Data!A:L, 7) * VLOOKUP(AA26, NPC_Scaling_Values!A:N, 6) * VLOOKUP(AB26,NPC_Scaling_Values!A:N, 6) * 1.1 ,0)</f>
        <v>287</v>
      </c>
      <c r="G26" s="5">
        <f>ROUND( VLOOKUP(Z26, NPC_Raw_Data!A:L, 8) * VLOOKUP(AA26, NPC_Scaling_Values!A:N, 7) * VLOOKUP(AB26, NPC_Scaling_Values!A:N, 7) * 1.1 ,0)</f>
        <v>252</v>
      </c>
      <c r="H26" s="5">
        <f>ROUND( VLOOKUP(Z26, NPC_Raw_Data!A:L, 9) * VLOOKUP(AA26, NPC_Scaling_Values!A:N, 8)* VLOOKUP(AB26, NPC_Scaling_Values!A:N, 8) * 1.1 ,0)</f>
        <v>400</v>
      </c>
      <c r="I26" s="5">
        <v>0.0</v>
      </c>
      <c r="J26" s="5">
        <v>-30.0</v>
      </c>
      <c r="K26" s="5">
        <v>25.0</v>
      </c>
      <c r="L26" s="5">
        <f>ROUND( VLOOKUP(Z26, NPC_Raw_Data!A:O, 13),0)</f>
        <v>999</v>
      </c>
      <c r="M26" s="5">
        <f>ROUND( VLOOKUP(Z26, NPC_Raw_Data!A:O, 14),0)</f>
        <v>999</v>
      </c>
      <c r="N26" s="5">
        <f>ROUND( VLOOKUP(Z26, NPC_Raw_Data!A:O, 15),0)</f>
        <v>999</v>
      </c>
      <c r="O26" s="5">
        <f>ROUND( VLOOKUP(Z26, NPC_Raw_Data!A:Q, 16) * VLOOKUP(AA26, NPC_Scaling_Values!A:N, 14)* VLOOKUP(AB26, NPC_Scaling_Values!A:N, 14) * 1.1 ,0)</f>
        <v>220</v>
      </c>
      <c r="P26" s="2">
        <f>ROUND( VLOOKUP(Z26, NPC_Raw_Data!A:Q, 17) * VLOOKUP(AA26, NPC_Scaling_Values!A:N, 14) * VLOOKUP(AB26, NPC_Scaling_Values!A:N, 14)* 1.1 ,0)</f>
        <v>88</v>
      </c>
      <c r="Q26">
        <f> VLOOKUP(AA26, NPC_Scaling_Values!A:N, 9) * VLOOKUP(AB26, NPC_Scaling_Values!A:N, 9) * 1.1</f>
        <v>3.366</v>
      </c>
      <c r="R26" s="1">
        <v>1.0</v>
      </c>
      <c r="S26" s="1">
        <v>2.0</v>
      </c>
      <c r="T26" s="7" t="b">
        <v>1</v>
      </c>
      <c r="U26" s="7" t="b">
        <v>0</v>
      </c>
      <c r="V26" s="7" t="b">
        <v>0</v>
      </c>
      <c r="Z26" s="1">
        <v>290011.0</v>
      </c>
      <c r="AA26" s="1">
        <v>7007.0</v>
      </c>
      <c r="AB26" s="1">
        <v>7407.0</v>
      </c>
      <c r="AC26" s="8">
        <v>0.0</v>
      </c>
    </row>
    <row r="27">
      <c r="A27" s="9" t="s">
        <v>204</v>
      </c>
      <c r="B27" s="1" t="s">
        <v>48</v>
      </c>
      <c r="C27" s="5">
        <f>ROUND( VLOOKUP(Z27, NPC_Raw_Data!A:D, 4)*VLOOKUP(AA27, NPC_Scaling_Values!A:C, 3)*VLOOKUP(AB27, NPC_Scaling_Values!A:C, 3) * 1.1 ,0)</f>
        <v>372</v>
      </c>
      <c r="D27" s="5">
        <f>ROUND( VLOOKUP(Z27, NPC_Raw_Data!A:E, 5) * VLOOKUP(AA27, NPC_Scaling_Values!A:D, 4) * VLOOKUP(AB27,NPC_Scaling_Values!A:D, 4) * 1.1 ,0)</f>
        <v>440</v>
      </c>
      <c r="E27" s="5">
        <f>ROUND( VLOOKUP(Z27, NPC_Raw_Data!A:L, 6) * VLOOKUP(AA27, NPC_Scaling_Values!A:N, 5)* VLOOKUP(AB27, NPC_Scaling_Values!A:N, 5) * 1.1 ,0)</f>
        <v>371</v>
      </c>
      <c r="F27" s="5">
        <f>ROUND( VLOOKUP(Z27, NPC_Raw_Data!A:L, 7) * VLOOKUP(AA27, NPC_Scaling_Values!A:N, 6) * VLOOKUP(AB27,NPC_Scaling_Values!A:N, 6) * 1.1 ,0)</f>
        <v>287</v>
      </c>
      <c r="G27" s="5">
        <f>ROUND( VLOOKUP(Z27, NPC_Raw_Data!A:L, 8) * VLOOKUP(AA27, NPC_Scaling_Values!A:N, 7) * VLOOKUP(AB27, NPC_Scaling_Values!A:N, 7) * 1.1 ,0)</f>
        <v>252</v>
      </c>
      <c r="H27" s="5">
        <f>ROUND( VLOOKUP(Z27, NPC_Raw_Data!A:L, 9) * VLOOKUP(AA27, NPC_Scaling_Values!A:N, 8)* VLOOKUP(AB27, NPC_Scaling_Values!A:N, 8) * 1.1 ,0)</f>
        <v>400</v>
      </c>
      <c r="I27" s="5">
        <v>0.0</v>
      </c>
      <c r="J27" s="5">
        <v>-30.0</v>
      </c>
      <c r="K27" s="5">
        <v>25.0</v>
      </c>
      <c r="L27" s="5">
        <f>ROUND( VLOOKUP(Z27, NPC_Raw_Data!A:O, 13),0)</f>
        <v>999</v>
      </c>
      <c r="M27" s="5">
        <f>ROUND( VLOOKUP(Z27, NPC_Raw_Data!A:O, 14),0)</f>
        <v>999</v>
      </c>
      <c r="N27" s="5">
        <f>ROUND( VLOOKUP(Z27, NPC_Raw_Data!A:O, 15),0)</f>
        <v>999</v>
      </c>
      <c r="O27" s="5">
        <f>ROUND( VLOOKUP(Z27, NPC_Raw_Data!A:Q, 16) * VLOOKUP(AA27, NPC_Scaling_Values!A:N, 14)* VLOOKUP(AB27, NPC_Scaling_Values!A:N, 14) * 1.1 ,0)</f>
        <v>220</v>
      </c>
      <c r="P27" s="2">
        <f>ROUND( VLOOKUP(Z27, NPC_Raw_Data!A:Q, 17) * VLOOKUP(AA27, NPC_Scaling_Values!A:N, 14) * VLOOKUP(AB27, NPC_Scaling_Values!A:N, 14)* 1.1 ,0)</f>
        <v>88</v>
      </c>
      <c r="Q27">
        <f> VLOOKUP(AA27, NPC_Scaling_Values!A:N, 9) * VLOOKUP(AB27, NPC_Scaling_Values!A:N, 9) * 1.1</f>
        <v>3.366</v>
      </c>
      <c r="R27" s="1">
        <v>1.0</v>
      </c>
      <c r="S27" s="1">
        <v>2.0</v>
      </c>
      <c r="T27" s="7" t="b">
        <v>1</v>
      </c>
      <c r="U27" s="7" t="b">
        <v>0</v>
      </c>
      <c r="V27" s="7" t="b">
        <v>0</v>
      </c>
      <c r="Z27" s="1">
        <v>290012.0</v>
      </c>
      <c r="AA27" s="1">
        <v>7007.0</v>
      </c>
      <c r="AB27" s="1">
        <v>7407.0</v>
      </c>
      <c r="AC27" s="8">
        <v>0.0</v>
      </c>
    </row>
    <row r="28">
      <c r="A28" s="9" t="s">
        <v>214</v>
      </c>
      <c r="B28" s="1" t="s">
        <v>48</v>
      </c>
      <c r="C28" s="5">
        <f>ROUND( VLOOKUP(Z28, NPC_Raw_Data!A:D, 4)*VLOOKUP(AA28, NPC_Scaling_Values!A:C, 3)*VLOOKUP(AB28, NPC_Scaling_Values!A:C, 3) * 1.1 ,0)</f>
        <v>437</v>
      </c>
      <c r="D28" s="5">
        <f>ROUND( VLOOKUP(Z28, NPC_Raw_Data!A:E, 5) * VLOOKUP(AA28, NPC_Scaling_Values!A:D, 4) * VLOOKUP(AB28,NPC_Scaling_Values!A:D, 4) * 1.1 ,0)</f>
        <v>440</v>
      </c>
      <c r="E28" s="5">
        <f>ROUND( VLOOKUP(Z28, NPC_Raw_Data!A:L, 6) * VLOOKUP(AA28, NPC_Scaling_Values!A:N, 5)* VLOOKUP(AB28, NPC_Scaling_Values!A:N, 5) * 1.1 ,0)</f>
        <v>371</v>
      </c>
      <c r="F28" s="5">
        <f>ROUND( VLOOKUP(Z28, NPC_Raw_Data!A:L, 7) * VLOOKUP(AA28, NPC_Scaling_Values!A:N, 6) * VLOOKUP(AB28,NPC_Scaling_Values!A:N, 6) * 1.1 ,0)</f>
        <v>287</v>
      </c>
      <c r="G28" s="5">
        <f>ROUND( VLOOKUP(Z28, NPC_Raw_Data!A:L, 8) * VLOOKUP(AA28, NPC_Scaling_Values!A:N, 7) * VLOOKUP(AB28, NPC_Scaling_Values!A:N, 7) * 1.1 ,0)</f>
        <v>252</v>
      </c>
      <c r="H28" s="5">
        <f>ROUND( VLOOKUP(Z28, NPC_Raw_Data!A:L, 9) * VLOOKUP(AA28, NPC_Scaling_Values!A:N, 8)* VLOOKUP(AB28, NPC_Scaling_Values!A:N, 8) * 1.1 ,0)</f>
        <v>400</v>
      </c>
      <c r="I28" s="5">
        <v>0.0</v>
      </c>
      <c r="J28" s="5">
        <v>-30.0</v>
      </c>
      <c r="K28" s="5">
        <v>25.0</v>
      </c>
      <c r="L28" s="5">
        <f>ROUND( VLOOKUP(Z28, NPC_Raw_Data!A:O, 13),0)</f>
        <v>999</v>
      </c>
      <c r="M28" s="5">
        <f>ROUND( VLOOKUP(Z28, NPC_Raw_Data!A:O, 14),0)</f>
        <v>999</v>
      </c>
      <c r="N28" s="5">
        <f>ROUND( VLOOKUP(Z28, NPC_Raw_Data!A:O, 15),0)</f>
        <v>999</v>
      </c>
      <c r="O28" s="5">
        <f>ROUND( VLOOKUP(Z28, NPC_Raw_Data!A:Q, 16) * VLOOKUP(AA28, NPC_Scaling_Values!A:N, 14)* VLOOKUP(AB28, NPC_Scaling_Values!A:N, 14) * 1.1 ,0)</f>
        <v>220</v>
      </c>
      <c r="P28" s="2">
        <f>ROUND( VLOOKUP(Z28, NPC_Raw_Data!A:Q, 17) * VLOOKUP(AA28, NPC_Scaling_Values!A:N, 14) * VLOOKUP(AB28, NPC_Scaling_Values!A:N, 14)* 1.1 ,0)</f>
        <v>88</v>
      </c>
      <c r="Q28">
        <f> VLOOKUP(AA28, NPC_Scaling_Values!A:N, 9) * VLOOKUP(AB28, NPC_Scaling_Values!A:N, 9) * 1.1</f>
        <v>3.366</v>
      </c>
      <c r="R28" s="1">
        <v>1.0</v>
      </c>
      <c r="S28" s="1">
        <v>3.0</v>
      </c>
      <c r="T28" s="7" t="b">
        <v>1</v>
      </c>
      <c r="U28" s="7" t="b">
        <v>0</v>
      </c>
      <c r="V28" s="7" t="b">
        <v>0</v>
      </c>
      <c r="Z28" s="1">
        <v>290013.0</v>
      </c>
      <c r="AA28" s="1">
        <v>7007.0</v>
      </c>
      <c r="AB28" s="1">
        <v>7407.0</v>
      </c>
      <c r="AC28" s="10">
        <v>7100.0</v>
      </c>
    </row>
    <row r="29">
      <c r="A29" s="9" t="s">
        <v>215</v>
      </c>
      <c r="B29" s="1" t="s">
        <v>48</v>
      </c>
      <c r="C29" s="5">
        <f>ROUND( VLOOKUP(Z29, NPC_Raw_Data!A:D, 4)*VLOOKUP(AA29, NPC_Scaling_Values!A:C, 3)*VLOOKUP(AB29, NPC_Scaling_Values!A:C, 3) * 1.1 ,0)</f>
        <v>372</v>
      </c>
      <c r="D29" s="5">
        <f>ROUND( VLOOKUP(Z29, NPC_Raw_Data!A:E, 5) * VLOOKUP(AA29, NPC_Scaling_Values!A:D, 4) * VLOOKUP(AB29,NPC_Scaling_Values!A:D, 4) * 1.1 ,0)</f>
        <v>440</v>
      </c>
      <c r="E29" s="5">
        <f>ROUND( VLOOKUP(Z29, NPC_Raw_Data!A:L, 6) * VLOOKUP(AA29, NPC_Scaling_Values!A:N, 5)* VLOOKUP(AB29, NPC_Scaling_Values!A:N, 5) * 1.1 ,0)</f>
        <v>371</v>
      </c>
      <c r="F29" s="5">
        <f>ROUND( VLOOKUP(Z29, NPC_Raw_Data!A:L, 7) * VLOOKUP(AA29, NPC_Scaling_Values!A:N, 6) * VLOOKUP(AB29,NPC_Scaling_Values!A:N, 6) * 1.1 ,0)</f>
        <v>287</v>
      </c>
      <c r="G29" s="5">
        <f>ROUND( VLOOKUP(Z29, NPC_Raw_Data!A:L, 8) * VLOOKUP(AA29, NPC_Scaling_Values!A:N, 7) * VLOOKUP(AB29, NPC_Scaling_Values!A:N, 7) * 1.1 ,0)</f>
        <v>252</v>
      </c>
      <c r="H29" s="5">
        <f>ROUND( VLOOKUP(Z29, NPC_Raw_Data!A:L, 9) * VLOOKUP(AA29, NPC_Scaling_Values!A:N, 8)* VLOOKUP(AB29, NPC_Scaling_Values!A:N, 8) * 1.1 ,0)</f>
        <v>400</v>
      </c>
      <c r="I29" s="5">
        <v>0.0</v>
      </c>
      <c r="J29" s="5">
        <v>-30.0</v>
      </c>
      <c r="K29" s="5">
        <v>25.0</v>
      </c>
      <c r="L29" s="5">
        <f>ROUND( VLOOKUP(Z29, NPC_Raw_Data!A:O, 13),0)</f>
        <v>999</v>
      </c>
      <c r="M29" s="5">
        <f>ROUND( VLOOKUP(Z29, NPC_Raw_Data!A:O, 14),0)</f>
        <v>999</v>
      </c>
      <c r="N29" s="5">
        <f>ROUND( VLOOKUP(Z29, NPC_Raw_Data!A:O, 15),0)</f>
        <v>999</v>
      </c>
      <c r="O29" s="5">
        <f>ROUND( VLOOKUP(Z29, NPC_Raw_Data!A:Q, 16) * VLOOKUP(AA29, NPC_Scaling_Values!A:N, 14)* VLOOKUP(AB29, NPC_Scaling_Values!A:N, 14) * 1.1 ,0)</f>
        <v>220</v>
      </c>
      <c r="P29" s="2">
        <f>ROUND( VLOOKUP(Z29, NPC_Raw_Data!A:Q, 17) * VLOOKUP(AA29, NPC_Scaling_Values!A:N, 14) * VLOOKUP(AB29, NPC_Scaling_Values!A:N, 14)* 1.1 ,0)</f>
        <v>88</v>
      </c>
      <c r="Q29">
        <f> VLOOKUP(AA29, NPC_Scaling_Values!A:N, 9) * VLOOKUP(AB29, NPC_Scaling_Values!A:N, 9) * 1.1</f>
        <v>3.366</v>
      </c>
      <c r="R29" s="1">
        <v>1.0</v>
      </c>
      <c r="S29" s="1">
        <v>3.0</v>
      </c>
      <c r="T29" s="7" t="b">
        <v>1</v>
      </c>
      <c r="U29" s="7" t="b">
        <v>0</v>
      </c>
      <c r="V29" s="7" t="b">
        <v>0</v>
      </c>
      <c r="Z29" s="1">
        <v>290014.0</v>
      </c>
      <c r="AA29" s="1">
        <v>7007.0</v>
      </c>
      <c r="AB29" s="1">
        <v>7407.0</v>
      </c>
      <c r="AC29" s="10">
        <v>7100.0</v>
      </c>
    </row>
    <row r="30">
      <c r="A30" s="9" t="s">
        <v>216</v>
      </c>
      <c r="B30" s="1" t="s">
        <v>48</v>
      </c>
      <c r="C30" s="5">
        <f>ROUND( VLOOKUP(Z30, NPC_Raw_Data!A:D, 4)*VLOOKUP(AA30, NPC_Scaling_Values!A:C, 3)*VLOOKUP(AB30, NPC_Scaling_Values!A:C, 3) * 1.1 ,0)</f>
        <v>437</v>
      </c>
      <c r="D30" s="5">
        <f>ROUND( VLOOKUP(Z30, NPC_Raw_Data!A:E, 5) * VLOOKUP(AA30, NPC_Scaling_Values!A:D, 4) * VLOOKUP(AB30,NPC_Scaling_Values!A:D, 4) * 1.1 ,0)</f>
        <v>440</v>
      </c>
      <c r="E30" s="5">
        <f>ROUND( VLOOKUP(Z30, NPC_Raw_Data!A:L, 6) * VLOOKUP(AA30, NPC_Scaling_Values!A:N, 5)* VLOOKUP(AB30, NPC_Scaling_Values!A:N, 5) * 1.1 ,0)</f>
        <v>371</v>
      </c>
      <c r="F30" s="5">
        <f>ROUND( VLOOKUP(Z30, NPC_Raw_Data!A:L, 7) * VLOOKUP(AA30, NPC_Scaling_Values!A:N, 6) * VLOOKUP(AB30,NPC_Scaling_Values!A:N, 6) * 1.1 ,0)</f>
        <v>287</v>
      </c>
      <c r="G30" s="5">
        <f>ROUND( VLOOKUP(Z30, NPC_Raw_Data!A:L, 8) * VLOOKUP(AA30, NPC_Scaling_Values!A:N, 7) * VLOOKUP(AB30, NPC_Scaling_Values!A:N, 7) * 1.1 ,0)</f>
        <v>252</v>
      </c>
      <c r="H30" s="5">
        <f>ROUND( VLOOKUP(Z30, NPC_Raw_Data!A:L, 9) * VLOOKUP(AA30, NPC_Scaling_Values!A:N, 8)* VLOOKUP(AB30, NPC_Scaling_Values!A:N, 8) * 1.1 ,0)</f>
        <v>400</v>
      </c>
      <c r="I30" s="5">
        <v>0.0</v>
      </c>
      <c r="J30" s="5">
        <v>-30.0</v>
      </c>
      <c r="K30" s="5">
        <v>25.0</v>
      </c>
      <c r="L30" s="5">
        <f>ROUND( VLOOKUP(Z30, NPC_Raw_Data!A:O, 13),0)</f>
        <v>999</v>
      </c>
      <c r="M30" s="5">
        <f>ROUND( VLOOKUP(Z30, NPC_Raw_Data!A:O, 14),0)</f>
        <v>999</v>
      </c>
      <c r="N30" s="5">
        <f>ROUND( VLOOKUP(Z30, NPC_Raw_Data!A:O, 15),0)</f>
        <v>999</v>
      </c>
      <c r="O30" s="5">
        <f>ROUND( VLOOKUP(Z30, NPC_Raw_Data!A:Q, 16) * VLOOKUP(AA30, NPC_Scaling_Values!A:N, 14)* VLOOKUP(AB30, NPC_Scaling_Values!A:N, 14) * 1.1 ,0)</f>
        <v>220</v>
      </c>
      <c r="P30" s="2">
        <f>ROUND( VLOOKUP(Z30, NPC_Raw_Data!A:Q, 17) * VLOOKUP(AA30, NPC_Scaling_Values!A:N, 14) * VLOOKUP(AB30, NPC_Scaling_Values!A:N, 14)* 1.1 ,0)</f>
        <v>88</v>
      </c>
      <c r="Q30">
        <f> VLOOKUP(AA30, NPC_Scaling_Values!A:N, 9) * VLOOKUP(AB30, NPC_Scaling_Values!A:N, 9) * 1.1</f>
        <v>3.366</v>
      </c>
      <c r="R30" s="1">
        <v>1.0</v>
      </c>
      <c r="S30" s="1">
        <v>2.0</v>
      </c>
      <c r="T30" s="7" t="b">
        <v>1</v>
      </c>
      <c r="U30" s="7" t="b">
        <v>0</v>
      </c>
      <c r="V30" s="7" t="b">
        <v>0</v>
      </c>
      <c r="Z30" s="1">
        <v>290020.0</v>
      </c>
      <c r="AA30" s="1">
        <v>7007.0</v>
      </c>
      <c r="AB30" s="1">
        <v>7407.0</v>
      </c>
      <c r="AC30" s="8">
        <v>0.0</v>
      </c>
    </row>
    <row r="31">
      <c r="A31" s="1" t="s">
        <v>217</v>
      </c>
      <c r="B31" s="1" t="s">
        <v>48</v>
      </c>
      <c r="C31" s="5">
        <f>ROUND( VLOOKUP(Z31, NPC_Raw_Data!A:D, 4)*VLOOKUP(AA31, NPC_Scaling_Values!A:C, 3)*VLOOKUP(AB31, NPC_Scaling_Values!A:C, 3) * 1.1 ,0)</f>
        <v>342</v>
      </c>
      <c r="D31" s="5">
        <f>ROUND( VLOOKUP(Z31, NPC_Raw_Data!A:E, 5) * VLOOKUP(AA31, NPC_Scaling_Values!A:D, 4) * VLOOKUP(AB31,NPC_Scaling_Values!A:D, 4) * 1.1 ,0)</f>
        <v>440</v>
      </c>
      <c r="E31" s="5">
        <f>ROUND( VLOOKUP(Z31, NPC_Raw_Data!A:L, 6) * VLOOKUP(AA31, NPC_Scaling_Values!A:N, 5)* VLOOKUP(AB31, NPC_Scaling_Values!A:N, 5) * 1.1 ,0)</f>
        <v>371</v>
      </c>
      <c r="F31" s="5">
        <f>ROUND( VLOOKUP(Z31, NPC_Raw_Data!A:L, 7) * VLOOKUP(AA31, NPC_Scaling_Values!A:N, 6) * VLOOKUP(AB31,NPC_Scaling_Values!A:N, 6) * 1.1 ,0)</f>
        <v>287</v>
      </c>
      <c r="G31" s="5">
        <f>ROUND( VLOOKUP(Z31, NPC_Raw_Data!A:L, 8) * VLOOKUP(AA31, NPC_Scaling_Values!A:N, 7) * VLOOKUP(AB31, NPC_Scaling_Values!A:N, 7) * 1.1 ,0)</f>
        <v>252</v>
      </c>
      <c r="H31" s="5">
        <f>ROUND( VLOOKUP(Z31, NPC_Raw_Data!A:L, 9) * VLOOKUP(AA31, NPC_Scaling_Values!A:N, 8)* VLOOKUP(AB31, NPC_Scaling_Values!A:N, 8) * 1.1 ,0)</f>
        <v>400</v>
      </c>
      <c r="I31" s="5">
        <v>0.0</v>
      </c>
      <c r="J31" s="5">
        <v>-30.0</v>
      </c>
      <c r="K31" s="5">
        <v>25.0</v>
      </c>
      <c r="L31" s="5">
        <f>ROUND( VLOOKUP(Z31, NPC_Raw_Data!A:O, 13),0)</f>
        <v>999</v>
      </c>
      <c r="M31" s="5">
        <f>ROUND( VLOOKUP(Z31, NPC_Raw_Data!A:O, 14),0)</f>
        <v>999</v>
      </c>
      <c r="N31" s="5">
        <f>ROUND( VLOOKUP(Z31, NPC_Raw_Data!A:O, 15),0)</f>
        <v>999</v>
      </c>
      <c r="O31" s="5">
        <f>ROUND( VLOOKUP(Z31, NPC_Raw_Data!A:Q, 16) * VLOOKUP(AA31, NPC_Scaling_Values!A:N, 14)* VLOOKUP(AB31, NPC_Scaling_Values!A:N, 14) * 1.1 ,0)</f>
        <v>220</v>
      </c>
      <c r="P31" s="2">
        <f>ROUND( VLOOKUP(Z31, NPC_Raw_Data!A:Q, 17) * VLOOKUP(AA31, NPC_Scaling_Values!A:N, 14) * VLOOKUP(AB31, NPC_Scaling_Values!A:N, 14)* 1.1 ,0)</f>
        <v>88</v>
      </c>
      <c r="Q31">
        <f> VLOOKUP(AA31, NPC_Scaling_Values!A:N, 9) * VLOOKUP(AB31, NPC_Scaling_Values!A:N, 9) * 1.1</f>
        <v>3.366</v>
      </c>
      <c r="R31" s="1">
        <v>1.0</v>
      </c>
      <c r="S31" s="1">
        <v>2.0</v>
      </c>
      <c r="T31" s="7" t="b">
        <v>1</v>
      </c>
      <c r="U31" s="7" t="b">
        <v>0</v>
      </c>
      <c r="V31" s="7" t="b">
        <v>0</v>
      </c>
      <c r="Z31" s="1">
        <v>290021.0</v>
      </c>
      <c r="AA31" s="1">
        <v>7007.0</v>
      </c>
      <c r="AB31" s="1">
        <v>7407.0</v>
      </c>
      <c r="AC31" s="8">
        <v>0.0</v>
      </c>
    </row>
    <row r="32">
      <c r="A32" s="9" t="s">
        <v>218</v>
      </c>
      <c r="B32" s="1" t="s">
        <v>48</v>
      </c>
      <c r="C32" s="5">
        <f>ROUND( VLOOKUP(Z32, NPC_Raw_Data!A:D, 4)*VLOOKUP(AA32, NPC_Scaling_Values!A:C, 3)*VLOOKUP(AB32, NPC_Scaling_Values!A:C, 3) * 1.1 ,0)</f>
        <v>372</v>
      </c>
      <c r="D32" s="5">
        <f>ROUND( VLOOKUP(Z32, NPC_Raw_Data!A:E, 5) * VLOOKUP(AA32, NPC_Scaling_Values!A:D, 4) * VLOOKUP(AB32,NPC_Scaling_Values!A:D, 4) * 1.1 ,0)</f>
        <v>440</v>
      </c>
      <c r="E32" s="5">
        <f>ROUND( VLOOKUP(Z32, NPC_Raw_Data!A:L, 6) * VLOOKUP(AA32, NPC_Scaling_Values!A:N, 5)* VLOOKUP(AB32, NPC_Scaling_Values!A:N, 5) * 1.1 ,0)</f>
        <v>371</v>
      </c>
      <c r="F32" s="5">
        <f>ROUND( VLOOKUP(Z32, NPC_Raw_Data!A:L, 7) * VLOOKUP(AA32, NPC_Scaling_Values!A:N, 6) * VLOOKUP(AB32,NPC_Scaling_Values!A:N, 6) * 1.1 ,0)</f>
        <v>287</v>
      </c>
      <c r="G32" s="5">
        <f>ROUND( VLOOKUP(Z32, NPC_Raw_Data!A:L, 8) * VLOOKUP(AA32, NPC_Scaling_Values!A:N, 7) * VLOOKUP(AB32, NPC_Scaling_Values!A:N, 7) * 1.1 ,0)</f>
        <v>252</v>
      </c>
      <c r="H32" s="5">
        <f>ROUND( VLOOKUP(Z32, NPC_Raw_Data!A:L, 9) * VLOOKUP(AA32, NPC_Scaling_Values!A:N, 8)* VLOOKUP(AB32, NPC_Scaling_Values!A:N, 8) * 1.1 ,0)</f>
        <v>400</v>
      </c>
      <c r="I32" s="5">
        <v>0.0</v>
      </c>
      <c r="J32" s="5">
        <v>-30.0</v>
      </c>
      <c r="K32" s="5">
        <v>25.0</v>
      </c>
      <c r="L32" s="5">
        <f>ROUND( VLOOKUP(Z32, NPC_Raw_Data!A:O, 13),0)</f>
        <v>999</v>
      </c>
      <c r="M32" s="5">
        <f>ROUND( VLOOKUP(Z32, NPC_Raw_Data!A:O, 14),0)</f>
        <v>999</v>
      </c>
      <c r="N32" s="5">
        <f>ROUND( VLOOKUP(Z32, NPC_Raw_Data!A:O, 15),0)</f>
        <v>999</v>
      </c>
      <c r="O32" s="5">
        <f>ROUND( VLOOKUP(Z32, NPC_Raw_Data!A:Q, 16) * VLOOKUP(AA32, NPC_Scaling_Values!A:N, 14)* VLOOKUP(AB32, NPC_Scaling_Values!A:N, 14) * 1.1 ,0)</f>
        <v>220</v>
      </c>
      <c r="P32" s="2">
        <f>ROUND( VLOOKUP(Z32, NPC_Raw_Data!A:Q, 17) * VLOOKUP(AA32, NPC_Scaling_Values!A:N, 14) * VLOOKUP(AB32, NPC_Scaling_Values!A:N, 14)* 1.1 ,0)</f>
        <v>88</v>
      </c>
      <c r="Q32">
        <f> VLOOKUP(AA32, NPC_Scaling_Values!A:N, 9) * VLOOKUP(AB32, NPC_Scaling_Values!A:N, 9) * 1.1</f>
        <v>3.366</v>
      </c>
      <c r="R32" s="1">
        <v>1.0</v>
      </c>
      <c r="S32" s="1">
        <v>2.0</v>
      </c>
      <c r="T32" s="7" t="b">
        <v>1</v>
      </c>
      <c r="U32" s="7" t="b">
        <v>0</v>
      </c>
      <c r="V32" s="7" t="b">
        <v>0</v>
      </c>
      <c r="Z32" s="1">
        <v>290022.0</v>
      </c>
      <c r="AA32" s="1">
        <v>7007.0</v>
      </c>
      <c r="AB32" s="1">
        <v>7407.0</v>
      </c>
      <c r="AC32" s="8">
        <v>0.0</v>
      </c>
    </row>
    <row r="33">
      <c r="A33" s="9" t="s">
        <v>216</v>
      </c>
      <c r="B33" s="1" t="s">
        <v>164</v>
      </c>
      <c r="C33" s="5">
        <f>ROUND( VLOOKUP(Z33, NPC_Raw_Data!A:D, 4)*VLOOKUP(AA33, NPC_Scaling_Values!A:C, 3)*VLOOKUP(AB33, NPC_Scaling_Values!A:C, 3) * 1.1 ,0)</f>
        <v>361</v>
      </c>
      <c r="D33" s="5">
        <f>ROUND( VLOOKUP(Z33, NPC_Raw_Data!A:E, 5) * VLOOKUP(AA33, NPC_Scaling_Values!A:D, 4) * VLOOKUP(AB33,NPC_Scaling_Values!A:D, 4) * 1.1 ,0)</f>
        <v>825</v>
      </c>
      <c r="E33" s="5">
        <f>ROUND( VLOOKUP(Z33, NPC_Raw_Data!A:L, 6) * VLOOKUP(AA33, NPC_Scaling_Values!A:N, 5)* VLOOKUP(AB33, NPC_Scaling_Values!A:N, 5) * 1.1 ,0)</f>
        <v>375</v>
      </c>
      <c r="F33" s="5">
        <f>ROUND( VLOOKUP(Z33, NPC_Raw_Data!A:L, 7) * VLOOKUP(AA33, NPC_Scaling_Values!A:N, 6) * VLOOKUP(AB33,NPC_Scaling_Values!A:N, 6) * 1.1 ,0)</f>
        <v>290</v>
      </c>
      <c r="G33" s="5">
        <f>ROUND( VLOOKUP(Z33, NPC_Raw_Data!A:L, 8) * VLOOKUP(AA33, NPC_Scaling_Values!A:N, 7) * VLOOKUP(AB33, NPC_Scaling_Values!A:N, 7) * 1.1 ,0)</f>
        <v>255</v>
      </c>
      <c r="H33" s="5">
        <f>ROUND( VLOOKUP(Z33, NPC_Raw_Data!A:L, 9) * VLOOKUP(AA33, NPC_Scaling_Values!A:N, 8)* VLOOKUP(AB33, NPC_Scaling_Values!A:N, 8) * 1.1 ,0)</f>
        <v>404</v>
      </c>
      <c r="I33" s="5">
        <v>0.0</v>
      </c>
      <c r="J33" s="5">
        <v>-30.0</v>
      </c>
      <c r="K33" s="5">
        <v>25.0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 * 1.1 ,0)</f>
        <v>220</v>
      </c>
      <c r="P33" s="2">
        <f>ROUND( VLOOKUP(Z33, NPC_Raw_Data!A:Q, 17) * VLOOKUP(AA33, NPC_Scaling_Values!A:N, 14) * VLOOKUP(AB33, NPC_Scaling_Values!A:N, 14)* 1.1 ,0)</f>
        <v>88</v>
      </c>
      <c r="Q33">
        <f> VLOOKUP(AA33, NPC_Scaling_Values!A:N, 9) * VLOOKUP(AB33, NPC_Scaling_Values!A:N, 9) * 1.1</f>
        <v>3.366</v>
      </c>
      <c r="R33" s="1">
        <v>1.0</v>
      </c>
      <c r="S33" s="1">
        <v>-1.0</v>
      </c>
      <c r="T33" s="7" t="b">
        <v>1</v>
      </c>
      <c r="U33" s="7" t="b">
        <v>0</v>
      </c>
      <c r="V33" s="7" t="b">
        <v>0</v>
      </c>
      <c r="Z33" s="1">
        <v>290030.0</v>
      </c>
      <c r="AA33" s="1">
        <v>7008.0</v>
      </c>
      <c r="AB33" s="1">
        <v>7408.0</v>
      </c>
      <c r="AC33" s="8">
        <v>0.0</v>
      </c>
    </row>
    <row r="34">
      <c r="A34" s="1" t="s">
        <v>217</v>
      </c>
      <c r="B34" s="1" t="s">
        <v>164</v>
      </c>
      <c r="C34" s="5">
        <f>ROUND( VLOOKUP(Z34, NPC_Raw_Data!A:D, 4)*VLOOKUP(AA34, NPC_Scaling_Values!A:C, 3)*VLOOKUP(AB34, NPC_Scaling_Values!A:C, 3) * 1.1 ,0)</f>
        <v>266</v>
      </c>
      <c r="D34" s="5">
        <f>ROUND( VLOOKUP(Z34, NPC_Raw_Data!A:E, 5) * VLOOKUP(AA34, NPC_Scaling_Values!A:D, 4) * VLOOKUP(AB34,NPC_Scaling_Values!A:D, 4) * 1.1 ,0)</f>
        <v>825</v>
      </c>
      <c r="E34" s="5">
        <f>ROUND( VLOOKUP(Z34, NPC_Raw_Data!A:L, 6) * VLOOKUP(AA34, NPC_Scaling_Values!A:N, 5)* VLOOKUP(AB34, NPC_Scaling_Values!A:N, 5) * 1.1 ,0)</f>
        <v>375</v>
      </c>
      <c r="F34" s="5">
        <f>ROUND( VLOOKUP(Z34, NPC_Raw_Data!A:L, 7) * VLOOKUP(AA34, NPC_Scaling_Values!A:N, 6) * VLOOKUP(AB34,NPC_Scaling_Values!A:N, 6) * 1.1 ,0)</f>
        <v>290</v>
      </c>
      <c r="G34" s="5">
        <f>ROUND( VLOOKUP(Z34, NPC_Raw_Data!A:L, 8) * VLOOKUP(AA34, NPC_Scaling_Values!A:N, 7) * VLOOKUP(AB34, NPC_Scaling_Values!A:N, 7) * 1.1 ,0)</f>
        <v>255</v>
      </c>
      <c r="H34" s="5">
        <f>ROUND( VLOOKUP(Z34, NPC_Raw_Data!A:L, 9) * VLOOKUP(AA34, NPC_Scaling_Values!A:N, 8)* VLOOKUP(AB34, NPC_Scaling_Values!A:N, 8) * 1.1 ,0)</f>
        <v>404</v>
      </c>
      <c r="I34" s="5">
        <v>0.0</v>
      </c>
      <c r="J34" s="5">
        <v>-30.0</v>
      </c>
      <c r="K34" s="5">
        <v>25.0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 * 1.1 ,0)</f>
        <v>220</v>
      </c>
      <c r="P34" s="2">
        <f>ROUND( VLOOKUP(Z34, NPC_Raw_Data!A:Q, 17) * VLOOKUP(AA34, NPC_Scaling_Values!A:N, 14) * VLOOKUP(AB34, NPC_Scaling_Values!A:N, 14)* 1.1 ,0)</f>
        <v>88</v>
      </c>
      <c r="Q34">
        <f> VLOOKUP(AA34, NPC_Scaling_Values!A:N, 9) * VLOOKUP(AB34, NPC_Scaling_Values!A:N, 9) * 1.1</f>
        <v>3.366</v>
      </c>
      <c r="R34" s="1">
        <v>1.0</v>
      </c>
      <c r="S34" s="1">
        <v>-1.0</v>
      </c>
      <c r="T34" s="7" t="b">
        <v>1</v>
      </c>
      <c r="U34" s="7" t="b">
        <v>0</v>
      </c>
      <c r="V34" s="7" t="b">
        <v>0</v>
      </c>
      <c r="Z34" s="1">
        <v>290031.0</v>
      </c>
      <c r="AA34" s="1">
        <v>7008.0</v>
      </c>
      <c r="AB34" s="1">
        <v>7408.0</v>
      </c>
      <c r="AC34" s="8">
        <v>0.0</v>
      </c>
    </row>
    <row r="35">
      <c r="A35" s="9" t="s">
        <v>218</v>
      </c>
      <c r="B35" s="1" t="s">
        <v>164</v>
      </c>
      <c r="C35" s="5">
        <f>ROUND( VLOOKUP(Z35, NPC_Raw_Data!A:D, 4)*VLOOKUP(AA35, NPC_Scaling_Values!A:C, 3)*VLOOKUP(AB35, NPC_Scaling_Values!A:C, 3) * 1.1 ,0)</f>
        <v>297</v>
      </c>
      <c r="D35" s="5">
        <f>ROUND( VLOOKUP(Z35, NPC_Raw_Data!A:E, 5) * VLOOKUP(AA35, NPC_Scaling_Values!A:D, 4) * VLOOKUP(AB35,NPC_Scaling_Values!A:D, 4) * 1.1 ,0)</f>
        <v>825</v>
      </c>
      <c r="E35" s="5">
        <f>ROUND( VLOOKUP(Z35, NPC_Raw_Data!A:L, 6) * VLOOKUP(AA35, NPC_Scaling_Values!A:N, 5)* VLOOKUP(AB35, NPC_Scaling_Values!A:N, 5) * 1.1 ,0)</f>
        <v>375</v>
      </c>
      <c r="F35" s="5">
        <f>ROUND( VLOOKUP(Z35, NPC_Raw_Data!A:L, 7) * VLOOKUP(AA35, NPC_Scaling_Values!A:N, 6) * VLOOKUP(AB35,NPC_Scaling_Values!A:N, 6) * 1.1 ,0)</f>
        <v>290</v>
      </c>
      <c r="G35" s="5">
        <f>ROUND( VLOOKUP(Z35, NPC_Raw_Data!A:L, 8) * VLOOKUP(AA35, NPC_Scaling_Values!A:N, 7) * VLOOKUP(AB35, NPC_Scaling_Values!A:N, 7) * 1.1 ,0)</f>
        <v>255</v>
      </c>
      <c r="H35" s="5">
        <f>ROUND( VLOOKUP(Z35, NPC_Raw_Data!A:L, 9) * VLOOKUP(AA35, NPC_Scaling_Values!A:N, 8)* VLOOKUP(AB35, NPC_Scaling_Values!A:N, 8) * 1.1 ,0)</f>
        <v>404</v>
      </c>
      <c r="I35" s="5">
        <v>0.0</v>
      </c>
      <c r="J35" s="5">
        <v>-30.0</v>
      </c>
      <c r="K35" s="5">
        <v>25.0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 * 1.1 ,0)</f>
        <v>220</v>
      </c>
      <c r="P35" s="2">
        <f>ROUND( VLOOKUP(Z35, NPC_Raw_Data!A:Q, 17) * VLOOKUP(AA35, NPC_Scaling_Values!A:N, 14) * VLOOKUP(AB35, NPC_Scaling_Values!A:N, 14)* 1.1 ,0)</f>
        <v>88</v>
      </c>
      <c r="Q35">
        <f> VLOOKUP(AA35, NPC_Scaling_Values!A:N, 9) * VLOOKUP(AB35, NPC_Scaling_Values!A:N, 9) * 1.1</f>
        <v>3.366</v>
      </c>
      <c r="R35" s="1">
        <v>1.0</v>
      </c>
      <c r="S35" s="1">
        <v>-1.0</v>
      </c>
      <c r="T35" s="7" t="b">
        <v>1</v>
      </c>
      <c r="U35" s="7" t="b">
        <v>0</v>
      </c>
      <c r="V35" s="7" t="b">
        <v>0</v>
      </c>
      <c r="Z35" s="1">
        <v>290032.0</v>
      </c>
      <c r="AA35" s="1">
        <v>7008.0</v>
      </c>
      <c r="AB35" s="1">
        <v>7408.0</v>
      </c>
      <c r="AC35" s="8">
        <v>0.0</v>
      </c>
    </row>
    <row r="36">
      <c r="A36" s="1" t="s">
        <v>229</v>
      </c>
      <c r="B36" s="1" t="s">
        <v>51</v>
      </c>
      <c r="C36" s="5">
        <f>ROUND( VLOOKUP(Z36, NPC_Raw_Data!A:D, 4)*VLOOKUP(AA36, NPC_Scaling_Values!A:C, 3)*VLOOKUP(AB36, NPC_Scaling_Values!A:C, 3) * 1.1 ,0)</f>
        <v>648</v>
      </c>
      <c r="D36" s="5">
        <f>ROUND( VLOOKUP(Z36, NPC_Raw_Data!A:E, 5) * VLOOKUP(AA36, NPC_Scaling_Values!A:D, 4) * VLOOKUP(AB36,NPC_Scaling_Values!A:D, 4) * 1.1 ,0)</f>
        <v>2200</v>
      </c>
      <c r="E36" s="5">
        <f>ROUND( VLOOKUP(Z36, NPC_Raw_Data!A:L, 6) * VLOOKUP(AA36, NPC_Scaling_Values!A:N, 5)* VLOOKUP(AB36, NPC_Scaling_Values!A:N, 5) * 1.1 ,0)</f>
        <v>428</v>
      </c>
      <c r="F36" s="5">
        <f>ROUND( VLOOKUP(Z36, NPC_Raw_Data!A:L, 7) * VLOOKUP(AA36, NPC_Scaling_Values!A:N, 6) * VLOOKUP(AB36,NPC_Scaling_Values!A:N, 6) * 1.1 ,0)</f>
        <v>328</v>
      </c>
      <c r="G36" s="5">
        <f>ROUND( VLOOKUP(Z36, NPC_Raw_Data!A:L, 8) * VLOOKUP(AA36, NPC_Scaling_Values!A:N, 7) * VLOOKUP(AB36, NPC_Scaling_Values!A:N, 7) * 1.1 ,0)</f>
        <v>290</v>
      </c>
      <c r="H36" s="5">
        <f>ROUND( VLOOKUP(Z36, NPC_Raw_Data!A:L, 9) * VLOOKUP(AA36, NPC_Scaling_Values!A:N, 8)* VLOOKUP(AB36, NPC_Scaling_Values!A:N, 8) * 1.1 ,0)</f>
        <v>445</v>
      </c>
      <c r="I36" s="5">
        <v>0.0</v>
      </c>
      <c r="J36" s="5">
        <v>-30.0</v>
      </c>
      <c r="K36" s="5">
        <v>25.0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 * 1.1 ,0)</f>
        <v>356</v>
      </c>
      <c r="P36" s="2">
        <f>ROUND( VLOOKUP(Z36, NPC_Raw_Data!A:Q, 17) * VLOOKUP(AA36, NPC_Scaling_Values!A:N, 14) * VLOOKUP(AB36, NPC_Scaling_Values!A:N, 14)* 1.1 ,0)</f>
        <v>89</v>
      </c>
      <c r="Q36">
        <f> VLOOKUP(AA36, NPC_Scaling_Values!A:N, 9) * VLOOKUP(AB36, NPC_Scaling_Values!A:N, 9) * 1.1</f>
        <v>3.4144</v>
      </c>
      <c r="R36" s="1">
        <v>1.0</v>
      </c>
      <c r="S36" s="1">
        <v>-1.0</v>
      </c>
      <c r="T36" s="7" t="b">
        <v>1</v>
      </c>
      <c r="U36" s="7" t="b">
        <v>0</v>
      </c>
      <c r="V36" s="7" t="b">
        <v>0</v>
      </c>
      <c r="Z36" s="1">
        <v>291000.0</v>
      </c>
      <c r="AA36" s="1">
        <v>7006.0</v>
      </c>
      <c r="AB36" s="1">
        <v>7406.0</v>
      </c>
      <c r="AC36" s="8">
        <v>0.0</v>
      </c>
    </row>
    <row r="37">
      <c r="A37" s="1" t="s">
        <v>244</v>
      </c>
      <c r="B37" s="1" t="s">
        <v>48</v>
      </c>
      <c r="C37" s="5">
        <f>ROUND( VLOOKUP(Z37, NPC_Raw_Data!A:D, 4)*VLOOKUP(AA37, NPC_Scaling_Values!A:C, 3)*VLOOKUP(AB37, NPC_Scaling_Values!A:C, 3) * 1.1 ,0)</f>
        <v>433</v>
      </c>
      <c r="D37" s="5">
        <f>ROUND( VLOOKUP(Z37, NPC_Raw_Data!A:E, 5) * VLOOKUP(AA37, NPC_Scaling_Values!A:D, 4) * VLOOKUP(AB37,NPC_Scaling_Values!A:D, 4) * 1.1 ,0)</f>
        <v>3520</v>
      </c>
      <c r="E37" s="5">
        <f>ROUND( VLOOKUP(Z37, NPC_Raw_Data!A:L, 6) * VLOOKUP(AA37, NPC_Scaling_Values!A:N, 5)* VLOOKUP(AB37, NPC_Scaling_Values!A:N, 5) * 1.1 ,0)</f>
        <v>423</v>
      </c>
      <c r="F37" s="5">
        <f>ROUND( VLOOKUP(Z37, NPC_Raw_Data!A:L, 7) * VLOOKUP(AA37, NPC_Scaling_Values!A:N, 6) * VLOOKUP(AB37,NPC_Scaling_Values!A:N, 6) * 1.1 ,0)</f>
        <v>325</v>
      </c>
      <c r="G37" s="5">
        <f>ROUND( VLOOKUP(Z37, NPC_Raw_Data!A:L, 8) * VLOOKUP(AA37, NPC_Scaling_Values!A:N, 7) * VLOOKUP(AB37, NPC_Scaling_Values!A:N, 7) * 1.1 ,0)</f>
        <v>287</v>
      </c>
      <c r="H37" s="5">
        <f>ROUND( VLOOKUP(Z37, NPC_Raw_Data!A:L, 9) * VLOOKUP(AA37, NPC_Scaling_Values!A:N, 8)* VLOOKUP(AB37, NPC_Scaling_Values!A:N, 8) * 1.1 ,0)</f>
        <v>441</v>
      </c>
      <c r="I37" s="5">
        <v>0.0</v>
      </c>
      <c r="J37" s="5">
        <v>-30.0</v>
      </c>
      <c r="K37" s="5">
        <v>25.0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 * 1.1 ,0)</f>
        <v>220</v>
      </c>
      <c r="P37" s="2">
        <f>ROUND( VLOOKUP(Z37, NPC_Raw_Data!A:Q, 17) * VLOOKUP(AA37, NPC_Scaling_Values!A:N, 14) * VLOOKUP(AB37, NPC_Scaling_Values!A:N, 14)* 1.1 ,0)</f>
        <v>88</v>
      </c>
      <c r="Q37">
        <f> VLOOKUP(AA37, NPC_Scaling_Values!A:N, 9) * VLOOKUP(AB37, NPC_Scaling_Values!A:N, 9) * 1.1</f>
        <v>3.366</v>
      </c>
      <c r="R37" s="1">
        <v>1.0</v>
      </c>
      <c r="S37" s="1">
        <v>-1.0</v>
      </c>
      <c r="T37" s="7" t="b">
        <v>1</v>
      </c>
      <c r="U37" s="7" t="b">
        <v>0</v>
      </c>
      <c r="V37" s="7" t="b">
        <v>0</v>
      </c>
      <c r="Z37" s="1">
        <v>291001.0</v>
      </c>
      <c r="AA37" s="1">
        <v>7007.0</v>
      </c>
      <c r="AB37" s="1">
        <v>7407.0</v>
      </c>
      <c r="AC37" s="8">
        <v>0.0</v>
      </c>
    </row>
    <row r="38">
      <c r="A38" s="1" t="s">
        <v>245</v>
      </c>
      <c r="B38" s="1" t="s">
        <v>48</v>
      </c>
      <c r="C38" s="5">
        <f>ROUND( VLOOKUP(Z38, NPC_Raw_Data!A:D, 4)*VLOOKUP(AA38, NPC_Scaling_Values!A:C, 3)*VLOOKUP(AB38, NPC_Scaling_Values!A:C, 3) * 1.1 ,0)</f>
        <v>638</v>
      </c>
      <c r="D38" s="5">
        <f>ROUND( VLOOKUP(Z38, NPC_Raw_Data!A:E, 5) * VLOOKUP(AA38, NPC_Scaling_Values!A:D, 4) * VLOOKUP(AB38,NPC_Scaling_Values!A:D, 4) * 1.1 ,0)</f>
        <v>3520</v>
      </c>
      <c r="E38" s="5">
        <f>ROUND( VLOOKUP(Z38, NPC_Raw_Data!A:L, 6) * VLOOKUP(AA38, NPC_Scaling_Values!A:N, 5)* VLOOKUP(AB38, NPC_Scaling_Values!A:N, 5) * 1.1 ,0)</f>
        <v>423</v>
      </c>
      <c r="F38" s="5">
        <f>ROUND( VLOOKUP(Z38, NPC_Raw_Data!A:L, 7) * VLOOKUP(AA38, NPC_Scaling_Values!A:N, 6) * VLOOKUP(AB38,NPC_Scaling_Values!A:N, 6) * 1.1 ,0)</f>
        <v>325</v>
      </c>
      <c r="G38" s="5">
        <f>ROUND( VLOOKUP(Z38, NPC_Raw_Data!A:L, 8) * VLOOKUP(AA38, NPC_Scaling_Values!A:N, 7) * VLOOKUP(AB38, NPC_Scaling_Values!A:N, 7) * 1.1 ,0)</f>
        <v>287</v>
      </c>
      <c r="H38" s="5">
        <f>ROUND( VLOOKUP(Z38, NPC_Raw_Data!A:L, 9) * VLOOKUP(AA38, NPC_Scaling_Values!A:N, 8)* VLOOKUP(AB38, NPC_Scaling_Values!A:N, 8) * 1.1 ,0)</f>
        <v>441</v>
      </c>
      <c r="I38" s="5">
        <v>0.0</v>
      </c>
      <c r="J38" s="5">
        <v>-30.0</v>
      </c>
      <c r="K38" s="5">
        <v>25.0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 * 1.1 ,0)</f>
        <v>352</v>
      </c>
      <c r="P38" s="2">
        <f>ROUND( VLOOKUP(Z38, NPC_Raw_Data!A:Q, 17) * VLOOKUP(AA38, NPC_Scaling_Values!A:N, 14) * VLOOKUP(AB38, NPC_Scaling_Values!A:N, 14)* 1.1 ,0)</f>
        <v>88</v>
      </c>
      <c r="Q38">
        <f> VLOOKUP(AA38, NPC_Scaling_Values!A:N, 9) * VLOOKUP(AB38, NPC_Scaling_Values!A:N, 9) * 1.1</f>
        <v>3.366</v>
      </c>
      <c r="R38" s="1">
        <v>1.0</v>
      </c>
      <c r="S38" s="1">
        <v>-1.0</v>
      </c>
      <c r="T38" s="7" t="b">
        <v>1</v>
      </c>
      <c r="U38" s="7" t="b">
        <v>0</v>
      </c>
      <c r="V38" s="7" t="b">
        <v>0</v>
      </c>
      <c r="Z38" s="1">
        <v>291002.0</v>
      </c>
      <c r="AA38" s="1">
        <v>7007.0</v>
      </c>
      <c r="AB38" s="1">
        <v>7407.0</v>
      </c>
      <c r="AC38" s="8">
        <v>0.0</v>
      </c>
    </row>
    <row r="39">
      <c r="A39" s="1" t="s">
        <v>244</v>
      </c>
      <c r="B39" s="1" t="s">
        <v>164</v>
      </c>
      <c r="C39" s="5">
        <f>ROUND( VLOOKUP(Z39, NPC_Raw_Data!A:D, 4)*VLOOKUP(AA39, NPC_Scaling_Values!A:C, 3)*VLOOKUP(AB39, NPC_Scaling_Values!A:C, 3) * 1.1 ,0)</f>
        <v>473</v>
      </c>
      <c r="D39" s="5">
        <f>ROUND( VLOOKUP(Z39, NPC_Raw_Data!A:E, 5) * VLOOKUP(AA39, NPC_Scaling_Values!A:D, 4) * VLOOKUP(AB39,NPC_Scaling_Values!A:D, 4) * 1.1 ,0)</f>
        <v>2200</v>
      </c>
      <c r="E39" s="5">
        <f>ROUND( VLOOKUP(Z39, NPC_Raw_Data!A:L, 6) * VLOOKUP(AA39, NPC_Scaling_Values!A:N, 5)* VLOOKUP(AB39, NPC_Scaling_Values!A:N, 5) * 1.1 ,0)</f>
        <v>456</v>
      </c>
      <c r="F39" s="5">
        <f>ROUND( VLOOKUP(Z39, NPC_Raw_Data!A:L, 7) * VLOOKUP(AA39, NPC_Scaling_Values!A:N, 6) * VLOOKUP(AB39,NPC_Scaling_Values!A:N, 6) * 1.1 ,0)</f>
        <v>350</v>
      </c>
      <c r="G39" s="5">
        <f>ROUND( VLOOKUP(Z39, NPC_Raw_Data!A:L, 8) * VLOOKUP(AA39, NPC_Scaling_Values!A:N, 7) * VLOOKUP(AB39, NPC_Scaling_Values!A:N, 7) * 1.1 ,0)</f>
        <v>309</v>
      </c>
      <c r="H39" s="5">
        <f>ROUND( VLOOKUP(Z39, NPC_Raw_Data!A:L, 9) * VLOOKUP(AA39, NPC_Scaling_Values!A:N, 8)* VLOOKUP(AB39, NPC_Scaling_Values!A:N, 8) * 1.1 ,0)</f>
        <v>475</v>
      </c>
      <c r="I39" s="5">
        <v>0.0</v>
      </c>
      <c r="J39" s="5">
        <v>-30.0</v>
      </c>
      <c r="K39" s="5">
        <v>25.0</v>
      </c>
      <c r="L39" s="5">
        <f>ROUND( VLOOKUP(Z39, NPC_Raw_Data!A:O, 13),0)</f>
        <v>999</v>
      </c>
      <c r="M39" s="5">
        <f>ROUND( VLOOKUP(Z39, NPC_Raw_Data!A:O, 14),0)</f>
        <v>999</v>
      </c>
      <c r="N39" s="5">
        <f>ROUND( VLOOKUP(Z39, NPC_Raw_Data!A:O, 15),0)</f>
        <v>999</v>
      </c>
      <c r="O39" s="5">
        <f>ROUND( VLOOKUP(Z39, NPC_Raw_Data!A:Q, 16) * VLOOKUP(AA39, NPC_Scaling_Values!A:N, 14)* VLOOKUP(AB39, NPC_Scaling_Values!A:N, 14) * 1.1 ,0)</f>
        <v>239</v>
      </c>
      <c r="P39" s="2">
        <f>ROUND( VLOOKUP(Z39, NPC_Raw_Data!A:Q, 17) * VLOOKUP(AA39, NPC_Scaling_Values!A:N, 14) * VLOOKUP(AB39, NPC_Scaling_Values!A:N, 14)* 1.1 ,0)</f>
        <v>96</v>
      </c>
      <c r="Q39">
        <f> VLOOKUP(AA39, NPC_Scaling_Values!A:N, 9) * VLOOKUP(AB39, NPC_Scaling_Values!A:N, 9) * 1.1</f>
        <v>3.5332</v>
      </c>
      <c r="R39" s="1">
        <v>1.0</v>
      </c>
      <c r="S39" s="1">
        <v>-1.0</v>
      </c>
      <c r="T39" s="7" t="b">
        <v>1</v>
      </c>
      <c r="U39" s="7" t="b">
        <v>0</v>
      </c>
      <c r="V39" s="7" t="b">
        <v>0</v>
      </c>
      <c r="Z39" s="1">
        <v>291010.0</v>
      </c>
      <c r="AA39" s="1">
        <v>7012.0</v>
      </c>
      <c r="AB39" s="1">
        <v>7412.0</v>
      </c>
      <c r="AC39" s="8">
        <v>0.0</v>
      </c>
    </row>
    <row r="40">
      <c r="A40" s="1" t="s">
        <v>245</v>
      </c>
      <c r="B40" s="1" t="s">
        <v>164</v>
      </c>
      <c r="C40" s="5">
        <f>ROUND( VLOOKUP(Z40, NPC_Raw_Data!A:D, 4)*VLOOKUP(AA40, NPC_Scaling_Values!A:C, 3)*VLOOKUP(AB40, NPC_Scaling_Values!A:C, 3) * 1.1 ,0)</f>
        <v>697</v>
      </c>
      <c r="D40" s="5">
        <f>ROUND( VLOOKUP(Z40, NPC_Raw_Data!A:E, 5) * VLOOKUP(AA40, NPC_Scaling_Values!A:D, 4) * VLOOKUP(AB40,NPC_Scaling_Values!A:D, 4) * 1.1 ,0)</f>
        <v>2200</v>
      </c>
      <c r="E40" s="5">
        <f>ROUND( VLOOKUP(Z40, NPC_Raw_Data!A:L, 6) * VLOOKUP(AA40, NPC_Scaling_Values!A:N, 5)* VLOOKUP(AB40, NPC_Scaling_Values!A:N, 5) * 1.1 ,0)</f>
        <v>456</v>
      </c>
      <c r="F40" s="5">
        <f>ROUND( VLOOKUP(Z40, NPC_Raw_Data!A:L, 7) * VLOOKUP(AA40, NPC_Scaling_Values!A:N, 6) * VLOOKUP(AB40,NPC_Scaling_Values!A:N, 6) * 1.1 ,0)</f>
        <v>350</v>
      </c>
      <c r="G40" s="5">
        <f>ROUND( VLOOKUP(Z40, NPC_Raw_Data!A:L, 8) * VLOOKUP(AA40, NPC_Scaling_Values!A:N, 7) * VLOOKUP(AB40, NPC_Scaling_Values!A:N, 7) * 1.1 ,0)</f>
        <v>309</v>
      </c>
      <c r="H40" s="5">
        <f>ROUND( VLOOKUP(Z40, NPC_Raw_Data!A:L, 9) * VLOOKUP(AA40, NPC_Scaling_Values!A:N, 8)* VLOOKUP(AB40, NPC_Scaling_Values!A:N, 8) * 1.1 ,0)</f>
        <v>475</v>
      </c>
      <c r="I40" s="5">
        <v>0.0</v>
      </c>
      <c r="J40" s="5">
        <v>-30.0</v>
      </c>
      <c r="K40" s="5">
        <v>25.0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 * 1.1 ,0)</f>
        <v>383</v>
      </c>
      <c r="P40" s="2">
        <f>ROUND( VLOOKUP(Z40, NPC_Raw_Data!A:Q, 17) * VLOOKUP(AA40, NPC_Scaling_Values!A:N, 14) * VLOOKUP(AB40, NPC_Scaling_Values!A:N, 14)* 1.1 ,0)</f>
        <v>96</v>
      </c>
      <c r="Q40">
        <f> VLOOKUP(AA40, NPC_Scaling_Values!A:N, 9) * VLOOKUP(AB40, NPC_Scaling_Values!A:N, 9) * 1.1</f>
        <v>3.5332</v>
      </c>
      <c r="R40" s="1">
        <v>1.0</v>
      </c>
      <c r="S40" s="1">
        <v>-1.0</v>
      </c>
      <c r="T40" s="7" t="b">
        <v>1</v>
      </c>
      <c r="U40" s="7" t="b">
        <v>0</v>
      </c>
      <c r="V40" s="7" t="b">
        <v>0</v>
      </c>
      <c r="Z40" s="1">
        <v>291011.0</v>
      </c>
      <c r="AA40" s="1">
        <v>7012.0</v>
      </c>
      <c r="AB40" s="1">
        <v>7412.0</v>
      </c>
      <c r="AC40" s="8">
        <v>0.0</v>
      </c>
    </row>
    <row r="41">
      <c r="A41" s="1" t="s">
        <v>262</v>
      </c>
      <c r="B41" s="1" t="s">
        <v>164</v>
      </c>
      <c r="C41" s="5">
        <f>ROUND( VLOOKUP(Z41, NPC_Raw_Data!A:D, 4)*VLOOKUP(AA41, NPC_Scaling_Values!A:C, 3)*VLOOKUP(AB41, NPC_Scaling_Values!A:C, 3) * 1.1 ,0)</f>
        <v>532</v>
      </c>
      <c r="D41" s="5">
        <f>ROUND( VLOOKUP(Z41, NPC_Raw_Data!A:E, 5) * VLOOKUP(AA41, NPC_Scaling_Values!A:D, 4) * VLOOKUP(AB41,NPC_Scaling_Values!A:D, 4) * 1.1 ,0)</f>
        <v>3300</v>
      </c>
      <c r="E41" s="5">
        <f>ROUND( VLOOKUP(Z41, NPC_Raw_Data!A:L, 6) * VLOOKUP(AA41, NPC_Scaling_Values!A:N, 5)* VLOOKUP(AB41, NPC_Scaling_Values!A:N, 5) * 1.1 ,0)</f>
        <v>428</v>
      </c>
      <c r="F41" s="5">
        <f>ROUND( VLOOKUP(Z41, NPC_Raw_Data!A:L, 7) * VLOOKUP(AA41, NPC_Scaling_Values!A:N, 6) * VLOOKUP(AB41,NPC_Scaling_Values!A:N, 6) * 1.1 ,0)</f>
        <v>328</v>
      </c>
      <c r="G41" s="5">
        <f>ROUND( VLOOKUP(Z41, NPC_Raw_Data!A:L, 8) * VLOOKUP(AA41, NPC_Scaling_Values!A:N, 7) * VLOOKUP(AB41, NPC_Scaling_Values!A:N, 7) * 1.1 ,0)</f>
        <v>290</v>
      </c>
      <c r="H41" s="5">
        <f>ROUND( VLOOKUP(Z41, NPC_Raw_Data!A:L, 9) * VLOOKUP(AA41, NPC_Scaling_Values!A:N, 8)* VLOOKUP(AB41, NPC_Scaling_Values!A:N, 8) * 1.1 ,0)</f>
        <v>445</v>
      </c>
      <c r="I41" s="5">
        <v>0.0</v>
      </c>
      <c r="J41" s="5">
        <v>-30.0</v>
      </c>
      <c r="K41" s="5">
        <v>25.0</v>
      </c>
      <c r="L41" s="5">
        <f>ROUND( VLOOKUP(Z41, NPC_Raw_Data!A:O, 13),0)</f>
        <v>999</v>
      </c>
      <c r="M41" s="5">
        <f>ROUND( VLOOKUP(Z41, NPC_Raw_Data!A:O, 14),0)</f>
        <v>999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 * 1.1 ,0)</f>
        <v>352</v>
      </c>
      <c r="P41" s="2">
        <f>ROUND( VLOOKUP(Z41, NPC_Raw_Data!A:Q, 17) * VLOOKUP(AA41, NPC_Scaling_Values!A:N, 14) * VLOOKUP(AB41, NPC_Scaling_Values!A:N, 14)* 1.1 ,0)</f>
        <v>88</v>
      </c>
      <c r="Q41">
        <f> VLOOKUP(AA41, NPC_Scaling_Values!A:N, 9) * VLOOKUP(AB41, NPC_Scaling_Values!A:N, 9) * 1.1</f>
        <v>3.366</v>
      </c>
      <c r="R41" s="1">
        <v>1.0</v>
      </c>
      <c r="S41" s="1">
        <v>-1.0</v>
      </c>
      <c r="T41" s="7" t="b">
        <v>1</v>
      </c>
      <c r="U41" s="7" t="b">
        <v>0</v>
      </c>
      <c r="V41" s="7" t="b">
        <v>0</v>
      </c>
      <c r="Z41" s="1">
        <v>291012.0</v>
      </c>
      <c r="AA41" s="1">
        <v>7008.0</v>
      </c>
      <c r="AB41" s="1">
        <v>7408.0</v>
      </c>
      <c r="AC41" s="8">
        <v>0.0</v>
      </c>
    </row>
    <row r="42">
      <c r="A42" s="1" t="s">
        <v>287</v>
      </c>
      <c r="B42" s="1" t="s">
        <v>164</v>
      </c>
      <c r="C42" s="5">
        <f>ROUND( VLOOKUP(Z42, NPC_Raw_Data!A:D, 4)*VLOOKUP(AA42, NPC_Scaling_Values!A:C, 3)*VLOOKUP(AB42, NPC_Scaling_Values!A:C, 3) * 1.1 ,0)</f>
        <v>473</v>
      </c>
      <c r="D42" s="5">
        <f>ROUND( VLOOKUP(Z42, NPC_Raw_Data!A:E, 5) * VLOOKUP(AA42, NPC_Scaling_Values!A:D, 4) * VLOOKUP(AB42,NPC_Scaling_Values!A:D, 4) * 1.1 ,0)</f>
        <v>2860</v>
      </c>
      <c r="E42" s="5">
        <f>ROUND( VLOOKUP(Z42, NPC_Raw_Data!A:L, 6) * VLOOKUP(AA42, NPC_Scaling_Values!A:N, 5)* VLOOKUP(AB42, NPC_Scaling_Values!A:N, 5) * 1.1 ,0)</f>
        <v>456</v>
      </c>
      <c r="F42" s="5">
        <f>ROUND( VLOOKUP(Z42, NPC_Raw_Data!A:L, 7) * VLOOKUP(AA42, NPC_Scaling_Values!A:N, 6) * VLOOKUP(AB42,NPC_Scaling_Values!A:N, 6) * 1.1 ,0)</f>
        <v>350</v>
      </c>
      <c r="G42" s="5">
        <f>ROUND( VLOOKUP(Z42, NPC_Raw_Data!A:L, 8) * VLOOKUP(AA42, NPC_Scaling_Values!A:N, 7) * VLOOKUP(AB42, NPC_Scaling_Values!A:N, 7) * 1.1 ,0)</f>
        <v>309</v>
      </c>
      <c r="H42" s="5">
        <f>ROUND( VLOOKUP(Z42, NPC_Raw_Data!A:L, 9) * VLOOKUP(AA42, NPC_Scaling_Values!A:N, 8)* VLOOKUP(AB42, NPC_Scaling_Values!A:N, 8) * 1.1 ,0)</f>
        <v>475</v>
      </c>
      <c r="I42" s="5">
        <v>0.0</v>
      </c>
      <c r="J42" s="5">
        <v>-30.0</v>
      </c>
      <c r="K42" s="5">
        <v>25.0</v>
      </c>
      <c r="L42" s="5">
        <f>ROUND( VLOOKUP(Z42, NPC_Raw_Data!A:O, 13),0)</f>
        <v>999</v>
      </c>
      <c r="M42" s="5">
        <f>ROUND( VLOOKUP(Z42, NPC_Raw_Data!A:O, 14),0)</f>
        <v>999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 * 1.1 ,0)</f>
        <v>239</v>
      </c>
      <c r="P42" s="2">
        <f>ROUND( VLOOKUP(Z42, NPC_Raw_Data!A:Q, 17) * VLOOKUP(AA42, NPC_Scaling_Values!A:N, 14) * VLOOKUP(AB42, NPC_Scaling_Values!A:N, 14)* 1.1 ,0)</f>
        <v>96</v>
      </c>
      <c r="Q42">
        <f> VLOOKUP(AA42, NPC_Scaling_Values!A:N, 9) * VLOOKUP(AB42, NPC_Scaling_Values!A:N, 9) * 1.1</f>
        <v>3.5332</v>
      </c>
      <c r="R42" s="1">
        <v>1.0</v>
      </c>
      <c r="S42" s="1">
        <v>-1.0</v>
      </c>
      <c r="T42" s="7" t="b">
        <v>1</v>
      </c>
      <c r="U42" s="7" t="b">
        <v>0</v>
      </c>
      <c r="V42" s="7" t="b">
        <v>0</v>
      </c>
      <c r="Z42" s="1">
        <v>291013.0</v>
      </c>
      <c r="AA42" s="1">
        <v>7012.0</v>
      </c>
      <c r="AB42" s="1">
        <v>7412.0</v>
      </c>
      <c r="AC42" s="8">
        <v>0.0</v>
      </c>
    </row>
    <row r="43">
      <c r="A43" s="1" t="s">
        <v>288</v>
      </c>
      <c r="B43" s="1" t="s">
        <v>164</v>
      </c>
      <c r="C43" s="5">
        <f>ROUND( VLOOKUP(Z43, NPC_Raw_Data!A:D, 4)*VLOOKUP(AA43, NPC_Scaling_Values!A:C, 3)*VLOOKUP(AB43, NPC_Scaling_Values!A:C, 3) * 1.1 ,0)</f>
        <v>697</v>
      </c>
      <c r="D43" s="5">
        <f>ROUND( VLOOKUP(Z43, NPC_Raw_Data!A:E, 5) * VLOOKUP(AA43, NPC_Scaling_Values!A:D, 4) * VLOOKUP(AB43,NPC_Scaling_Values!A:D, 4) * 1.1 ,0)</f>
        <v>2860</v>
      </c>
      <c r="E43" s="5">
        <f>ROUND( VLOOKUP(Z43, NPC_Raw_Data!A:L, 6) * VLOOKUP(AA43, NPC_Scaling_Values!A:N, 5)* VLOOKUP(AB43, NPC_Scaling_Values!A:N, 5) * 1.1 ,0)</f>
        <v>456</v>
      </c>
      <c r="F43" s="5">
        <f>ROUND( VLOOKUP(Z43, NPC_Raw_Data!A:L, 7) * VLOOKUP(AA43, NPC_Scaling_Values!A:N, 6) * VLOOKUP(AB43,NPC_Scaling_Values!A:N, 6) * 1.1 ,0)</f>
        <v>350</v>
      </c>
      <c r="G43" s="5">
        <f>ROUND( VLOOKUP(Z43, NPC_Raw_Data!A:L, 8) * VLOOKUP(AA43, NPC_Scaling_Values!A:N, 7) * VLOOKUP(AB43, NPC_Scaling_Values!A:N, 7) * 1.1 ,0)</f>
        <v>309</v>
      </c>
      <c r="H43" s="5">
        <f>ROUND( VLOOKUP(Z43, NPC_Raw_Data!A:L, 9) * VLOOKUP(AA43, NPC_Scaling_Values!A:N, 8)* VLOOKUP(AB43, NPC_Scaling_Values!A:N, 8) * 1.1 ,0)</f>
        <v>475</v>
      </c>
      <c r="I43" s="5">
        <v>0.0</v>
      </c>
      <c r="J43" s="5">
        <v>-30.0</v>
      </c>
      <c r="K43" s="5">
        <v>25.0</v>
      </c>
      <c r="L43" s="5">
        <f>ROUND( VLOOKUP(Z43, NPC_Raw_Data!A:O, 13),0)</f>
        <v>999</v>
      </c>
      <c r="M43" s="5">
        <f>ROUND( VLOOKUP(Z43, NPC_Raw_Data!A:O, 14),0)</f>
        <v>999</v>
      </c>
      <c r="N43" s="5">
        <f>ROUND( VLOOKUP(Z43, NPC_Raw_Data!A:O, 15),0)</f>
        <v>999</v>
      </c>
      <c r="O43" s="5">
        <f>ROUND( VLOOKUP(Z43, NPC_Raw_Data!A:Q, 16) * VLOOKUP(AA43, NPC_Scaling_Values!A:N, 14)* VLOOKUP(AB43, NPC_Scaling_Values!A:N, 14) * 1.1 ,0)</f>
        <v>383</v>
      </c>
      <c r="P43" s="2">
        <f>ROUND( VLOOKUP(Z43, NPC_Raw_Data!A:Q, 17) * VLOOKUP(AA43, NPC_Scaling_Values!A:N, 14) * VLOOKUP(AB43, NPC_Scaling_Values!A:N, 14)* 1.1 ,0)</f>
        <v>96</v>
      </c>
      <c r="Q43">
        <f> VLOOKUP(AA43, NPC_Scaling_Values!A:N, 9) * VLOOKUP(AB43, NPC_Scaling_Values!A:N, 9) * 1.1</f>
        <v>3.5332</v>
      </c>
      <c r="R43" s="1">
        <v>1.0</v>
      </c>
      <c r="S43" s="1">
        <v>-1.0</v>
      </c>
      <c r="T43" s="7" t="b">
        <v>1</v>
      </c>
      <c r="U43" s="7" t="b">
        <v>0</v>
      </c>
      <c r="V43" s="7" t="b">
        <v>0</v>
      </c>
      <c r="Z43" s="1">
        <v>291014.0</v>
      </c>
      <c r="AA43" s="1">
        <v>7012.0</v>
      </c>
      <c r="AB43" s="1">
        <v>7412.0</v>
      </c>
      <c r="AC43" s="8">
        <v>0.0</v>
      </c>
    </row>
    <row r="44">
      <c r="A44" s="1" t="s">
        <v>289</v>
      </c>
      <c r="B44" s="1" t="s">
        <v>164</v>
      </c>
      <c r="C44" s="5">
        <f>ROUND( VLOOKUP(Z44, NPC_Raw_Data!A:D, 4)*VLOOKUP(AA44, NPC_Scaling_Values!A:C, 3)*VLOOKUP(AB44, NPC_Scaling_Values!A:C, 3) * 1.1 ,0)</f>
        <v>697</v>
      </c>
      <c r="D44" s="5">
        <f>ROUND( VLOOKUP(Z44, NPC_Raw_Data!A:E, 5) * VLOOKUP(AA44, NPC_Scaling_Values!A:D, 4) * VLOOKUP(AB44,NPC_Scaling_Values!A:D, 4) * 1.1 ,0)</f>
        <v>2200</v>
      </c>
      <c r="E44" s="5">
        <f>ROUND( VLOOKUP(Z44, NPC_Raw_Data!A:L, 6) * VLOOKUP(AA44, NPC_Scaling_Values!A:N, 5)* VLOOKUP(AB44, NPC_Scaling_Values!A:N, 5) * 1.1 ,0)</f>
        <v>456</v>
      </c>
      <c r="F44" s="5">
        <f>ROUND( VLOOKUP(Z44, NPC_Raw_Data!A:L, 7) * VLOOKUP(AA44, NPC_Scaling_Values!A:N, 6) * VLOOKUP(AB44,NPC_Scaling_Values!A:N, 6) * 1.1 ,0)</f>
        <v>350</v>
      </c>
      <c r="G44" s="5">
        <f>ROUND( VLOOKUP(Z44, NPC_Raw_Data!A:L, 8) * VLOOKUP(AA44, NPC_Scaling_Values!A:N, 7) * VLOOKUP(AB44, NPC_Scaling_Values!A:N, 7) * 1.1 ,0)</f>
        <v>309</v>
      </c>
      <c r="H44" s="5">
        <f>ROUND( VLOOKUP(Z44, NPC_Raw_Data!A:L, 9) * VLOOKUP(AA44, NPC_Scaling_Values!A:N, 8)* VLOOKUP(AB44, NPC_Scaling_Values!A:N, 8) * 1.1 ,0)</f>
        <v>475</v>
      </c>
      <c r="I44" s="5">
        <v>0.0</v>
      </c>
      <c r="J44" s="5">
        <v>-30.0</v>
      </c>
      <c r="K44" s="5">
        <v>25.0</v>
      </c>
      <c r="L44" s="5">
        <f>ROUND( VLOOKUP(Z44, NPC_Raw_Data!A:O, 13),0)</f>
        <v>999</v>
      </c>
      <c r="M44" s="5">
        <f>ROUND( VLOOKUP(Z44, NPC_Raw_Data!A:O, 14),0)</f>
        <v>999</v>
      </c>
      <c r="N44" s="5">
        <f>ROUND( VLOOKUP(Z44, NPC_Raw_Data!A:O, 15),0)</f>
        <v>999</v>
      </c>
      <c r="O44" s="5">
        <f>ROUND( VLOOKUP(Z44, NPC_Raw_Data!A:Q, 16) * VLOOKUP(AA44, NPC_Scaling_Values!A:N, 14)* VLOOKUP(AB44, NPC_Scaling_Values!A:N, 14) * 1.1 ,0)</f>
        <v>383</v>
      </c>
      <c r="P44" s="2">
        <f>ROUND( VLOOKUP(Z44, NPC_Raw_Data!A:Q, 17) * VLOOKUP(AA44, NPC_Scaling_Values!A:N, 14) * VLOOKUP(AB44, NPC_Scaling_Values!A:N, 14)* 1.1 ,0)</f>
        <v>96</v>
      </c>
      <c r="Q44">
        <f> VLOOKUP(AA44, NPC_Scaling_Values!A:N, 9) * VLOOKUP(AB44, NPC_Scaling_Values!A:N, 9) * 1.1</f>
        <v>3.5332</v>
      </c>
      <c r="R44" s="1">
        <v>1.0</v>
      </c>
      <c r="S44" s="1">
        <v>-1.0</v>
      </c>
      <c r="T44" s="7" t="b">
        <v>1</v>
      </c>
      <c r="U44" s="7" t="b">
        <v>0</v>
      </c>
      <c r="V44" s="7" t="b">
        <v>0</v>
      </c>
      <c r="Z44" s="1">
        <v>291015.0</v>
      </c>
      <c r="AA44" s="1">
        <v>7012.0</v>
      </c>
      <c r="AB44" s="1">
        <v>7412.0</v>
      </c>
      <c r="AC44" s="10">
        <v>7100.0</v>
      </c>
    </row>
    <row r="45">
      <c r="A45" s="9" t="s">
        <v>224</v>
      </c>
      <c r="B45" s="1" t="s">
        <v>48</v>
      </c>
      <c r="C45" s="5">
        <f>ROUND( VLOOKUP(Z45, NPC_Raw_Data!A:D, 4)*VLOOKUP(AA45, NPC_Scaling_Values!A:C, 3)*VLOOKUP(AB45, NPC_Scaling_Values!A:C, 3) * 1.1 ,0)</f>
        <v>2107</v>
      </c>
      <c r="D45" s="5">
        <f>ROUND( VLOOKUP(Z45, NPC_Raw_Data!A:E, 5) * VLOOKUP(AA45, NPC_Scaling_Values!A:D, 4) * VLOOKUP(AB45,NPC_Scaling_Values!A:D, 4) * 1.1 ,0)</f>
        <v>4400</v>
      </c>
      <c r="E45" s="5">
        <f>ROUND( VLOOKUP(Z45, NPC_Raw_Data!A:L, 6) * VLOOKUP(AA45, NPC_Scaling_Values!A:N, 5)* VLOOKUP(AB45, NPC_Scaling_Values!A:N, 5) * 1.1 ,0)</f>
        <v>377</v>
      </c>
      <c r="F45" s="5">
        <f>ROUND( VLOOKUP(Z45, NPC_Raw_Data!A:L, 7) * VLOOKUP(AA45, NPC_Scaling_Values!A:N, 6) * VLOOKUP(AB45,NPC_Scaling_Values!A:N, 6) * 1.1 ,0)</f>
        <v>290</v>
      </c>
      <c r="G45" s="5">
        <f>ROUND( VLOOKUP(Z45, NPC_Raw_Data!A:L, 8) * VLOOKUP(AA45, NPC_Scaling_Values!A:N, 7) * VLOOKUP(AB45, NPC_Scaling_Values!A:N, 7) * 1.1 ,0)</f>
        <v>255</v>
      </c>
      <c r="H45" s="5">
        <f>ROUND( VLOOKUP(Z45, NPC_Raw_Data!A:L, 9) * VLOOKUP(AA45, NPC_Scaling_Values!A:N, 8)* VLOOKUP(AB45, NPC_Scaling_Values!A:N, 8) * 1.1 ,0)</f>
        <v>406</v>
      </c>
      <c r="I45" s="5">
        <v>0.0</v>
      </c>
      <c r="J45" s="5">
        <v>-25.0</v>
      </c>
      <c r="K45" s="5">
        <v>25.0</v>
      </c>
      <c r="L45" s="5">
        <f>ROUND( VLOOKUP(Z45, NPC_Raw_Data!A:O, 13),0)</f>
        <v>999</v>
      </c>
      <c r="M45" s="5">
        <f>ROUND( VLOOKUP(Z45, NPC_Raw_Data!A:O, 14),0)</f>
        <v>999</v>
      </c>
      <c r="N45" s="5">
        <f>ROUND( VLOOKUP(Z45, NPC_Raw_Data!A:O, 15),0)</f>
        <v>999</v>
      </c>
      <c r="O45" s="5">
        <f>ROUND( VLOOKUP(Z45, NPC_Raw_Data!A:Q, 16) * VLOOKUP(AA45, NPC_Scaling_Values!A:N, 14)* VLOOKUP(AB45, NPC_Scaling_Values!A:N, 14) * 1.1 ,0)</f>
        <v>352</v>
      </c>
      <c r="P45" s="2">
        <f>ROUND( VLOOKUP(Z45, NPC_Raw_Data!A:Q, 17) * VLOOKUP(AA45, NPC_Scaling_Values!A:N, 14) * VLOOKUP(AB45, NPC_Scaling_Values!A:N, 14)* 1.1 ,0)</f>
        <v>88</v>
      </c>
      <c r="Q45">
        <f> VLOOKUP(AA45, NPC_Scaling_Values!A:N, 9) * VLOOKUP(AB45, NPC_Scaling_Values!A:N, 9) * 1.1</f>
        <v>3.366</v>
      </c>
      <c r="R45" s="1">
        <v>1.0</v>
      </c>
      <c r="S45" s="1">
        <v>-1.0</v>
      </c>
      <c r="T45" s="7" t="b">
        <v>1</v>
      </c>
      <c r="U45" s="7" t="b">
        <v>0</v>
      </c>
      <c r="V45" s="7" t="b">
        <v>0</v>
      </c>
      <c r="Z45" s="1">
        <v>292000.0</v>
      </c>
      <c r="AA45" s="1">
        <v>7007.0</v>
      </c>
      <c r="AB45" s="1">
        <v>7407.0</v>
      </c>
      <c r="AC45" s="8">
        <v>0.0</v>
      </c>
    </row>
    <row r="46">
      <c r="A46" s="9" t="s">
        <v>191</v>
      </c>
      <c r="B46" s="1" t="s">
        <v>48</v>
      </c>
      <c r="C46" s="5">
        <f>ROUND( VLOOKUP(Z46, NPC_Raw_Data!A:D, 4)*VLOOKUP(AA46, NPC_Scaling_Values!A:C, 3)*VLOOKUP(AB46, NPC_Scaling_Values!A:C, 3) * 1.1 ,0)</f>
        <v>300</v>
      </c>
      <c r="D46" s="5">
        <f>ROUND( VLOOKUP(Z46, NPC_Raw_Data!A:E, 5) * VLOOKUP(AA46, NPC_Scaling_Values!A:D, 4) * VLOOKUP(AB46,NPC_Scaling_Values!A:D, 4) * 1.1 ,0)</f>
        <v>1760</v>
      </c>
      <c r="E46" s="5">
        <f>ROUND( VLOOKUP(Z46, NPC_Raw_Data!A:L, 6) * VLOOKUP(AA46, NPC_Scaling_Values!A:N, 5)* VLOOKUP(AB46, NPC_Scaling_Values!A:N, 5) * 1.1 ,0)</f>
        <v>336</v>
      </c>
      <c r="F46" s="5">
        <f>ROUND( VLOOKUP(Z46, NPC_Raw_Data!A:L, 7) * VLOOKUP(AA46, NPC_Scaling_Values!A:N, 6) * VLOOKUP(AB46,NPC_Scaling_Values!A:N, 6) * 1.1 ,0)</f>
        <v>258</v>
      </c>
      <c r="G46" s="5">
        <f>ROUND( VLOOKUP(Z46, NPC_Raw_Data!A:L, 8) * VLOOKUP(AA46, NPC_Scaling_Values!A:N, 7) * VLOOKUP(AB46, NPC_Scaling_Values!A:N, 7) * 1.1 ,0)</f>
        <v>229</v>
      </c>
      <c r="H46" s="5">
        <f>ROUND( VLOOKUP(Z46, NPC_Raw_Data!A:L, 9) * VLOOKUP(AA46, NPC_Scaling_Values!A:N, 8)* VLOOKUP(AB46, NPC_Scaling_Values!A:N, 8) * 1.1 ,0)</f>
        <v>354</v>
      </c>
      <c r="I46" s="5">
        <v>0.0</v>
      </c>
      <c r="J46" s="5">
        <v>-30.0</v>
      </c>
      <c r="K46" s="5">
        <v>25.0</v>
      </c>
      <c r="L46" s="5">
        <f>ROUND( VLOOKUP(Z46, NPC_Raw_Data!A:O, 13),0)</f>
        <v>999</v>
      </c>
      <c r="M46" s="5">
        <f>ROUND( VLOOKUP(Z46, NPC_Raw_Data!A:O, 14),0)</f>
        <v>999</v>
      </c>
      <c r="N46" s="5">
        <f>ROUND( VLOOKUP(Z46, NPC_Raw_Data!A:O, 15),0)</f>
        <v>999</v>
      </c>
      <c r="O46" s="5">
        <f>ROUND( VLOOKUP(Z46, NPC_Raw_Data!A:Q, 16) * VLOOKUP(AA46, NPC_Scaling_Values!A:N, 14)* VLOOKUP(AB46, NPC_Scaling_Values!A:N, 14) * 1.1 ,0)</f>
        <v>220</v>
      </c>
      <c r="P46" s="2">
        <f>ROUND( VLOOKUP(Z46, NPC_Raw_Data!A:Q, 17) * VLOOKUP(AA46, NPC_Scaling_Values!A:N, 14) * VLOOKUP(AB46, NPC_Scaling_Values!A:N, 14)* 1.1 ,0)</f>
        <v>88</v>
      </c>
      <c r="Q46">
        <f> VLOOKUP(AA46, NPC_Scaling_Values!A:N, 9) * VLOOKUP(AB46, NPC_Scaling_Values!A:N, 9) * 1.1</f>
        <v>3.366</v>
      </c>
      <c r="R46" s="1">
        <v>1.0</v>
      </c>
      <c r="S46" s="1">
        <v>6.0</v>
      </c>
      <c r="T46" s="7" t="b">
        <v>1</v>
      </c>
      <c r="U46" s="7" t="b">
        <v>0</v>
      </c>
      <c r="V46" s="7" t="b">
        <v>0</v>
      </c>
      <c r="Z46" s="1">
        <v>293000.0</v>
      </c>
      <c r="AA46" s="1">
        <v>7007.0</v>
      </c>
      <c r="AB46" s="1">
        <v>7407.0</v>
      </c>
      <c r="AC46" s="8">
        <v>0.0</v>
      </c>
    </row>
    <row r="47">
      <c r="A47" s="9" t="s">
        <v>191</v>
      </c>
      <c r="B47" s="1" t="s">
        <v>41</v>
      </c>
      <c r="C47" s="5">
        <f>ROUND( VLOOKUP(Z47, NPC_Raw_Data!A:D, 4)*VLOOKUP(AA47, NPC_Scaling_Values!A:C, 3)*VLOOKUP(AB47, NPC_Scaling_Values!A:C, 3) * 1.1 ,0)</f>
        <v>341</v>
      </c>
      <c r="D47" s="5">
        <f>ROUND( VLOOKUP(Z47, NPC_Raw_Data!A:E, 5) * VLOOKUP(AA47, NPC_Scaling_Values!A:D, 4) * VLOOKUP(AB47,NPC_Scaling_Values!A:D, 4) * 1.1 ,0)</f>
        <v>1760</v>
      </c>
      <c r="E47" s="5">
        <f>ROUND( VLOOKUP(Z47, NPC_Raw_Data!A:L, 6) * VLOOKUP(AA47, NPC_Scaling_Values!A:N, 5)* VLOOKUP(AB47, NPC_Scaling_Values!A:N, 5) * 1.1 ,0)</f>
        <v>379</v>
      </c>
      <c r="F47" s="5">
        <f>ROUND( VLOOKUP(Z47, NPC_Raw_Data!A:L, 7) * VLOOKUP(AA47, NPC_Scaling_Values!A:N, 6) * VLOOKUP(AB47,NPC_Scaling_Values!A:N, 6) * 1.1 ,0)</f>
        <v>291</v>
      </c>
      <c r="G47" s="5">
        <f>ROUND( VLOOKUP(Z47, NPC_Raw_Data!A:L, 8) * VLOOKUP(AA47, NPC_Scaling_Values!A:N, 7) * VLOOKUP(AB47, NPC_Scaling_Values!A:N, 7) * 1.1 ,0)</f>
        <v>258</v>
      </c>
      <c r="H47" s="5">
        <f>ROUND( VLOOKUP(Z47, NPC_Raw_Data!A:L, 9) * VLOOKUP(AA47, NPC_Scaling_Values!A:N, 8)* VLOOKUP(AB47, NPC_Scaling_Values!A:N, 8) * 1.1 ,0)</f>
        <v>399</v>
      </c>
      <c r="I47" s="5">
        <v>0.0</v>
      </c>
      <c r="J47" s="5">
        <v>-30.0</v>
      </c>
      <c r="K47" s="5">
        <v>25.0</v>
      </c>
      <c r="L47" s="5">
        <f>ROUND( VLOOKUP(Z47, NPC_Raw_Data!A:O, 13),0)</f>
        <v>999</v>
      </c>
      <c r="M47" s="5">
        <f>ROUND( VLOOKUP(Z47, NPC_Raw_Data!A:O, 14),0)</f>
        <v>999</v>
      </c>
      <c r="N47" s="5">
        <f>ROUND( VLOOKUP(Z47, NPC_Raw_Data!A:O, 15),0)</f>
        <v>999</v>
      </c>
      <c r="O47" s="5">
        <f>ROUND( VLOOKUP(Z47, NPC_Raw_Data!A:Q, 16) * VLOOKUP(AA47, NPC_Scaling_Values!A:N, 14)* VLOOKUP(AB47, NPC_Scaling_Values!A:N, 14) * 1.1 ,0)</f>
        <v>255</v>
      </c>
      <c r="P47" s="2">
        <f>ROUND( VLOOKUP(Z47, NPC_Raw_Data!A:Q, 17) * VLOOKUP(AA47, NPC_Scaling_Values!A:N, 14) * VLOOKUP(AB47, NPC_Scaling_Values!A:N, 14)* 1.1 ,0)</f>
        <v>102</v>
      </c>
      <c r="Q47">
        <f> VLOOKUP(AA47, NPC_Scaling_Values!A:N, 9) * VLOOKUP(AB47, NPC_Scaling_Values!A:N, 9) * 1.1</f>
        <v>3.6696</v>
      </c>
      <c r="R47" s="1">
        <v>1.0</v>
      </c>
      <c r="S47" s="1">
        <v>-1.0</v>
      </c>
      <c r="T47" s="7" t="b">
        <v>1</v>
      </c>
      <c r="U47" s="7" t="b">
        <v>0</v>
      </c>
      <c r="V47" s="7" t="b">
        <v>0</v>
      </c>
      <c r="Z47" s="1">
        <v>293001.0</v>
      </c>
      <c r="AA47" s="1">
        <v>7014.0</v>
      </c>
      <c r="AB47" s="1">
        <v>7414.0</v>
      </c>
      <c r="AC47" s="8">
        <v>0.0</v>
      </c>
    </row>
    <row r="48">
      <c r="A48" s="9" t="s">
        <v>192</v>
      </c>
      <c r="B48" s="1" t="s">
        <v>41</v>
      </c>
      <c r="C48" s="5">
        <f>ROUND( VLOOKUP(Z48, NPC_Raw_Data!A:D, 4)*VLOOKUP(AA48, NPC_Scaling_Values!A:C, 3)*VLOOKUP(AB48, NPC_Scaling_Values!A:C, 3) * 1.1 ,0)</f>
        <v>341</v>
      </c>
      <c r="D48" s="5">
        <f>ROUND( VLOOKUP(Z48, NPC_Raw_Data!A:E, 5) * VLOOKUP(AA48, NPC_Scaling_Values!A:D, 4) * VLOOKUP(AB48,NPC_Scaling_Values!A:D, 4) * 1.1 ,0)</f>
        <v>1760</v>
      </c>
      <c r="E48" s="5">
        <f>ROUND( VLOOKUP(Z48, NPC_Raw_Data!A:L, 6) * VLOOKUP(AA48, NPC_Scaling_Values!A:N, 5)* VLOOKUP(AB48, NPC_Scaling_Values!A:N, 5) * 1.1 ,0)</f>
        <v>379</v>
      </c>
      <c r="F48" s="5">
        <f>ROUND( VLOOKUP(Z48, NPC_Raw_Data!A:L, 7) * VLOOKUP(AA48, NPC_Scaling_Values!A:N, 6) * VLOOKUP(AB48,NPC_Scaling_Values!A:N, 6) * 1.1 ,0)</f>
        <v>291</v>
      </c>
      <c r="G48" s="5">
        <f>ROUND( VLOOKUP(Z48, NPC_Raw_Data!A:L, 8) * VLOOKUP(AA48, NPC_Scaling_Values!A:N, 7) * VLOOKUP(AB48, NPC_Scaling_Values!A:N, 7) * 1.1 ,0)</f>
        <v>258</v>
      </c>
      <c r="H48" s="5">
        <f>ROUND( VLOOKUP(Z48, NPC_Raw_Data!A:L, 9) * VLOOKUP(AA48, NPC_Scaling_Values!A:N, 8)* VLOOKUP(AB48, NPC_Scaling_Values!A:N, 8) * 1.1 ,0)</f>
        <v>399</v>
      </c>
      <c r="I48" s="5">
        <v>0.0</v>
      </c>
      <c r="J48" s="5">
        <v>-30.0</v>
      </c>
      <c r="K48" s="5">
        <v>25.0</v>
      </c>
      <c r="L48" s="5">
        <f>ROUND( VLOOKUP(Z48, NPC_Raw_Data!A:O, 13),0)</f>
        <v>999</v>
      </c>
      <c r="M48" s="5">
        <f>ROUND( VLOOKUP(Z48, NPC_Raw_Data!A:O, 14),0)</f>
        <v>999</v>
      </c>
      <c r="N48" s="5">
        <f>ROUND( VLOOKUP(Z48, NPC_Raw_Data!A:O, 15),0)</f>
        <v>999</v>
      </c>
      <c r="O48" s="5">
        <f>ROUND( VLOOKUP(Z48, NPC_Raw_Data!A:Q, 16) * VLOOKUP(AA48, NPC_Scaling_Values!A:N, 14)* VLOOKUP(AB48, NPC_Scaling_Values!A:N, 14) * 1.1 ,0)</f>
        <v>255</v>
      </c>
      <c r="P48" s="2">
        <f>ROUND( VLOOKUP(Z48, NPC_Raw_Data!A:Q, 17) * VLOOKUP(AA48, NPC_Scaling_Values!A:N, 14) * VLOOKUP(AB48, NPC_Scaling_Values!A:N, 14)* 1.1 ,0)</f>
        <v>102</v>
      </c>
      <c r="Q48">
        <f> VLOOKUP(AA48, NPC_Scaling_Values!A:N, 9) * VLOOKUP(AB48, NPC_Scaling_Values!A:N, 9) * 1.1</f>
        <v>3.6696</v>
      </c>
      <c r="R48" s="1">
        <v>1.0</v>
      </c>
      <c r="S48" s="1">
        <v>-1.0</v>
      </c>
      <c r="T48" s="7" t="b">
        <v>1</v>
      </c>
      <c r="U48" s="7" t="b">
        <v>0</v>
      </c>
      <c r="V48" s="7" t="b">
        <v>0</v>
      </c>
      <c r="Z48" s="1">
        <v>293002.0</v>
      </c>
      <c r="AA48" s="1">
        <v>7014.0</v>
      </c>
      <c r="AB48" s="1">
        <v>7414.0</v>
      </c>
      <c r="AC48" s="10">
        <v>7100.0</v>
      </c>
    </row>
    <row r="49">
      <c r="A49" s="9" t="s">
        <v>192</v>
      </c>
      <c r="B49" s="1" t="s">
        <v>48</v>
      </c>
      <c r="C49" s="5">
        <f>ROUND( VLOOKUP(Z49, NPC_Raw_Data!A:D, 4)*VLOOKUP(AA49, NPC_Scaling_Values!A:C, 3)*VLOOKUP(AB49, NPC_Scaling_Values!A:C, 3) * 1.1 ,0)</f>
        <v>300</v>
      </c>
      <c r="D49" s="5">
        <f>ROUND( VLOOKUP(Z49, NPC_Raw_Data!A:E, 5) * VLOOKUP(AA49, NPC_Scaling_Values!A:D, 4) * VLOOKUP(AB49,NPC_Scaling_Values!A:D, 4) * 1.1 ,0)</f>
        <v>1760</v>
      </c>
      <c r="E49" s="5">
        <f>ROUND( VLOOKUP(Z49, NPC_Raw_Data!A:L, 6) * VLOOKUP(AA49, NPC_Scaling_Values!A:N, 5)* VLOOKUP(AB49, NPC_Scaling_Values!A:N, 5) * 1.1 ,0)</f>
        <v>336</v>
      </c>
      <c r="F49" s="5">
        <f>ROUND( VLOOKUP(Z49, NPC_Raw_Data!A:L, 7) * VLOOKUP(AA49, NPC_Scaling_Values!A:N, 6) * VLOOKUP(AB49,NPC_Scaling_Values!A:N, 6) * 1.1 ,0)</f>
        <v>258</v>
      </c>
      <c r="G49" s="5">
        <f>ROUND( VLOOKUP(Z49, NPC_Raw_Data!A:L, 8) * VLOOKUP(AA49, NPC_Scaling_Values!A:N, 7) * VLOOKUP(AB49, NPC_Scaling_Values!A:N, 7) * 1.1 ,0)</f>
        <v>229</v>
      </c>
      <c r="H49" s="5">
        <f>ROUND( VLOOKUP(Z49, NPC_Raw_Data!A:L, 9) * VLOOKUP(AA49, NPC_Scaling_Values!A:N, 8)* VLOOKUP(AB49, NPC_Scaling_Values!A:N, 8) * 1.1 ,0)</f>
        <v>354</v>
      </c>
      <c r="I49" s="5">
        <v>0.0</v>
      </c>
      <c r="J49" s="5">
        <v>-30.0</v>
      </c>
      <c r="K49" s="5">
        <v>25.0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 * 1.1 ,0)</f>
        <v>220</v>
      </c>
      <c r="P49" s="2">
        <f>ROUND( VLOOKUP(Z49, NPC_Raw_Data!A:Q, 17) * VLOOKUP(AA49, NPC_Scaling_Values!A:N, 14) * VLOOKUP(AB49, NPC_Scaling_Values!A:N, 14)* 1.1 ,0)</f>
        <v>88</v>
      </c>
      <c r="Q49">
        <f> VLOOKUP(AA49, NPC_Scaling_Values!A:N, 9) * VLOOKUP(AB49, NPC_Scaling_Values!A:N, 9) * 1.1</f>
        <v>3.366</v>
      </c>
      <c r="R49" s="1">
        <v>1.0</v>
      </c>
      <c r="S49" s="1">
        <v>10.0</v>
      </c>
      <c r="T49" s="7" t="b">
        <v>1</v>
      </c>
      <c r="U49" s="7" t="b">
        <v>0</v>
      </c>
      <c r="V49" s="7" t="b">
        <v>0</v>
      </c>
      <c r="Z49" s="1">
        <v>293003.0</v>
      </c>
      <c r="AA49" s="1">
        <v>7007.0</v>
      </c>
      <c r="AB49" s="1">
        <v>7407.0</v>
      </c>
      <c r="AC49" s="10">
        <v>7100.0</v>
      </c>
    </row>
    <row r="50">
      <c r="A50" s="2" t="s">
        <v>163</v>
      </c>
      <c r="B50" s="1" t="s">
        <v>164</v>
      </c>
      <c r="C50" s="5">
        <f>ROUND( VLOOKUP(Z50, NPC_Raw_Data!A:D, 4)*VLOOKUP(AA50, NPC_Scaling_Values!A:C, 3)*VLOOKUP(AB50, NPC_Scaling_Values!A:C, 3) * 1.1 ,0)</f>
        <v>62</v>
      </c>
      <c r="D50" s="5">
        <f>ROUND( VLOOKUP(Z50, NPC_Raw_Data!A:E, 5) * VLOOKUP(AA50, NPC_Scaling_Values!A:D, 4) * VLOOKUP(AB50,NPC_Scaling_Values!A:D, 4) * 1.1 ,0)</f>
        <v>220</v>
      </c>
      <c r="E50" s="5">
        <f>ROUND( VLOOKUP(Z50, NPC_Raw_Data!A:L, 6) * VLOOKUP(AA50, NPC_Scaling_Values!A:N, 5)* VLOOKUP(AB50, NPC_Scaling_Values!A:N, 5) * 1.1 ,0)</f>
        <v>237</v>
      </c>
      <c r="F50" s="5">
        <f>ROUND( VLOOKUP(Z50, NPC_Raw_Data!A:L, 7) * VLOOKUP(AA50, NPC_Scaling_Values!A:N, 6) * VLOOKUP(AB50,NPC_Scaling_Values!A:N, 6) * 1.1 ,0)</f>
        <v>184</v>
      </c>
      <c r="G50" s="5">
        <f>ROUND( VLOOKUP(Z50, NPC_Raw_Data!A:L, 8) * VLOOKUP(AA50, NPC_Scaling_Values!A:N, 7) * VLOOKUP(AB50, NPC_Scaling_Values!A:N, 7) * 1.1 ,0)</f>
        <v>162</v>
      </c>
      <c r="H50" s="5">
        <f>ROUND( VLOOKUP(Z50, NPC_Raw_Data!A:L, 9) * VLOOKUP(AA50, NPC_Scaling_Values!A:N, 8)* VLOOKUP(AB50, NPC_Scaling_Values!A:N, 8) * 1.1 ,0)</f>
        <v>300</v>
      </c>
      <c r="I50" s="5">
        <v>0.0</v>
      </c>
      <c r="J50" s="5">
        <v>-30.0</v>
      </c>
      <c r="K50" s="5">
        <v>25.0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 * 1.1 ,0)</f>
        <v>239</v>
      </c>
      <c r="P50" s="2">
        <f>ROUND( VLOOKUP(Z50, NPC_Raw_Data!A:Q, 17) * VLOOKUP(AA50, NPC_Scaling_Values!A:N, 14) * VLOOKUP(AB50, NPC_Scaling_Values!A:N, 14)* 1.1 ,0)</f>
        <v>96</v>
      </c>
      <c r="Q50">
        <f> VLOOKUP(AA50, NPC_Scaling_Values!A:N, 9) * VLOOKUP(AB50, NPC_Scaling_Values!A:N, 9) * 1.1</f>
        <v>3.5332</v>
      </c>
      <c r="R50" s="1">
        <v>1.0</v>
      </c>
      <c r="S50" s="1">
        <v>-1.0</v>
      </c>
      <c r="T50" s="7" t="b">
        <v>1</v>
      </c>
      <c r="U50" s="7" t="b">
        <v>0</v>
      </c>
      <c r="V50" s="7" t="b">
        <v>0</v>
      </c>
      <c r="Z50" s="1">
        <v>294000.0</v>
      </c>
      <c r="AA50" s="1">
        <v>7012.0</v>
      </c>
      <c r="AB50" s="1">
        <v>7412.0</v>
      </c>
      <c r="AC50" s="8">
        <v>0.0</v>
      </c>
    </row>
    <row r="51">
      <c r="A51" s="2" t="s">
        <v>265</v>
      </c>
      <c r="B51" s="1" t="s">
        <v>164</v>
      </c>
      <c r="C51" s="5">
        <f>ROUND( VLOOKUP(Z51, NPC_Raw_Data!A:D, 4)*VLOOKUP(AA51, NPC_Scaling_Values!A:C, 3)*VLOOKUP(AB51, NPC_Scaling_Values!A:C, 3) * 1.1 ,0)</f>
        <v>805</v>
      </c>
      <c r="D51" s="5">
        <f>ROUND( VLOOKUP(Z51, NPC_Raw_Data!A:E, 5) * VLOOKUP(AA51, NPC_Scaling_Values!A:D, 4) * VLOOKUP(AB51,NPC_Scaling_Values!A:D, 4) * 1.1 ,0)</f>
        <v>3300</v>
      </c>
      <c r="E51" s="5">
        <f>ROUND( VLOOKUP(Z51, NPC_Raw_Data!A:L, 6) * VLOOKUP(AA51, NPC_Scaling_Values!A:N, 5)* VLOOKUP(AB51, NPC_Scaling_Values!A:N, 5) * 1.1 ,0)</f>
        <v>387</v>
      </c>
      <c r="F51" s="5">
        <f>ROUND( VLOOKUP(Z51, NPC_Raw_Data!A:L, 7) * VLOOKUP(AA51, NPC_Scaling_Values!A:N, 6) * VLOOKUP(AB51,NPC_Scaling_Values!A:N, 6) * 1.1 ,0)</f>
        <v>297</v>
      </c>
      <c r="G51" s="5">
        <f>ROUND( VLOOKUP(Z51, NPC_Raw_Data!A:L, 8) * VLOOKUP(AA51, NPC_Scaling_Values!A:N, 7) * VLOOKUP(AB51, NPC_Scaling_Values!A:N, 7) * 1.1 ,0)</f>
        <v>262</v>
      </c>
      <c r="H51" s="5">
        <f>ROUND( VLOOKUP(Z51, NPC_Raw_Data!A:L, 9) * VLOOKUP(AA51, NPC_Scaling_Values!A:N, 8)* VLOOKUP(AB51, NPC_Scaling_Values!A:N, 8) * 1.1 ,0)</f>
        <v>450</v>
      </c>
      <c r="I51" s="5">
        <v>0.0</v>
      </c>
      <c r="J51" s="5">
        <v>-30.0</v>
      </c>
      <c r="K51" s="5">
        <v>25.0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 * 1.1 ,0)</f>
        <v>239</v>
      </c>
      <c r="P51" s="2">
        <f>ROUND( VLOOKUP(Z51, NPC_Raw_Data!A:Q, 17) * VLOOKUP(AA51, NPC_Scaling_Values!A:N, 14) * VLOOKUP(AB51, NPC_Scaling_Values!A:N, 14)* 1.1 ,0)</f>
        <v>96</v>
      </c>
      <c r="Q51">
        <f> VLOOKUP(AA51, NPC_Scaling_Values!A:N, 9) * VLOOKUP(AB51, NPC_Scaling_Values!A:N, 9) * 1.1</f>
        <v>3.5332</v>
      </c>
      <c r="R51" s="1">
        <v>1.0</v>
      </c>
      <c r="S51" s="1">
        <v>-1.0</v>
      </c>
      <c r="T51" s="7" t="b">
        <v>1</v>
      </c>
      <c r="U51" s="7" t="b">
        <v>0</v>
      </c>
      <c r="V51" s="7" t="b">
        <v>0</v>
      </c>
      <c r="Z51" s="1">
        <v>295000.0</v>
      </c>
      <c r="AA51" s="1">
        <v>7012.0</v>
      </c>
      <c r="AB51" s="1">
        <v>7412.0</v>
      </c>
      <c r="AC51" s="8">
        <v>0.0</v>
      </c>
    </row>
    <row r="52">
      <c r="A52" s="2" t="s">
        <v>266</v>
      </c>
      <c r="B52" s="1" t="s">
        <v>164</v>
      </c>
      <c r="C52" s="5">
        <f>ROUND( VLOOKUP(Z52, NPC_Raw_Data!A:D, 4)*VLOOKUP(AA52, NPC_Scaling_Values!A:C, 3)*VLOOKUP(AB52, NPC_Scaling_Values!A:C, 3) * 1.1 ,0)</f>
        <v>805</v>
      </c>
      <c r="D52" s="5">
        <f>ROUND( VLOOKUP(Z52, NPC_Raw_Data!A:E, 5) * VLOOKUP(AA52, NPC_Scaling_Values!A:D, 4) * VLOOKUP(AB52,NPC_Scaling_Values!A:D, 4) * 1.1 ,0)</f>
        <v>3300</v>
      </c>
      <c r="E52" s="5">
        <f>ROUND( VLOOKUP(Z52, NPC_Raw_Data!A:L, 6) * VLOOKUP(AA52, NPC_Scaling_Values!A:N, 5)* VLOOKUP(AB52, NPC_Scaling_Values!A:N, 5) * 1.1 ,0)</f>
        <v>387</v>
      </c>
      <c r="F52" s="5">
        <f>ROUND( VLOOKUP(Z52, NPC_Raw_Data!A:L, 7) * VLOOKUP(AA52, NPC_Scaling_Values!A:N, 6) * VLOOKUP(AB52,NPC_Scaling_Values!A:N, 6) * 1.1 ,0)</f>
        <v>297</v>
      </c>
      <c r="G52" s="5">
        <f>ROUND( VLOOKUP(Z52, NPC_Raw_Data!A:L, 8) * VLOOKUP(AA52, NPC_Scaling_Values!A:N, 7) * VLOOKUP(AB52, NPC_Scaling_Values!A:N, 7) * 1.1 ,0)</f>
        <v>262</v>
      </c>
      <c r="H52" s="5">
        <f>ROUND( VLOOKUP(Z52, NPC_Raw_Data!A:L, 9) * VLOOKUP(AA52, NPC_Scaling_Values!A:N, 8)* VLOOKUP(AB52, NPC_Scaling_Values!A:N, 8) * 1.1 ,0)</f>
        <v>450</v>
      </c>
      <c r="I52" s="5">
        <v>0.0</v>
      </c>
      <c r="J52" s="5">
        <v>-30.0</v>
      </c>
      <c r="K52" s="5">
        <v>25.0</v>
      </c>
      <c r="L52" s="5">
        <f>ROUND( VLOOKUP(Z52, NPC_Raw_Data!A:O, 13),0)</f>
        <v>999</v>
      </c>
      <c r="M52" s="5">
        <f>ROUND( VLOOKUP(Z52, NPC_Raw_Data!A:O, 14),0)</f>
        <v>999</v>
      </c>
      <c r="N52" s="5">
        <f>ROUND( VLOOKUP(Z52, NPC_Raw_Data!A:O, 15),0)</f>
        <v>999</v>
      </c>
      <c r="O52" s="5">
        <f>ROUND( VLOOKUP(Z52, NPC_Raw_Data!A:Q, 16) * VLOOKUP(AA52, NPC_Scaling_Values!A:N, 14)* VLOOKUP(AB52, NPC_Scaling_Values!A:N, 14) * 1.1 ,0)</f>
        <v>239</v>
      </c>
      <c r="P52" s="2">
        <f>ROUND( VLOOKUP(Z52, NPC_Raw_Data!A:Q, 17) * VLOOKUP(AA52, NPC_Scaling_Values!A:N, 14) * VLOOKUP(AB52, NPC_Scaling_Values!A:N, 14)* 1.1 ,0)</f>
        <v>96</v>
      </c>
      <c r="Q52">
        <f> VLOOKUP(AA52, NPC_Scaling_Values!A:N, 9) * VLOOKUP(AB52, NPC_Scaling_Values!A:N, 9) * 1.1</f>
        <v>3.5332</v>
      </c>
      <c r="R52" s="1">
        <v>1.0</v>
      </c>
      <c r="S52" s="1">
        <v>-1.0</v>
      </c>
      <c r="T52" s="7" t="b">
        <v>1</v>
      </c>
      <c r="U52" s="7" t="b">
        <v>0</v>
      </c>
      <c r="V52" s="7" t="b">
        <v>0</v>
      </c>
      <c r="Z52" s="1">
        <v>295001.0</v>
      </c>
      <c r="AA52" s="1">
        <v>7012.0</v>
      </c>
      <c r="AB52" s="1">
        <v>7412.0</v>
      </c>
      <c r="AC52" s="10">
        <v>7100.0</v>
      </c>
    </row>
    <row r="53">
      <c r="A53" s="2" t="s">
        <v>279</v>
      </c>
      <c r="B53" s="1" t="s">
        <v>164</v>
      </c>
      <c r="C53" s="5">
        <f>ROUND( VLOOKUP(Z53, NPC_Raw_Data!A:D, 4)*VLOOKUP(AA53, NPC_Scaling_Values!A:C, 3)*VLOOKUP(AB53, NPC_Scaling_Values!A:C, 3) * 1.1 ,0)</f>
        <v>527</v>
      </c>
      <c r="D53" s="5">
        <f>ROUND( VLOOKUP(Z53, NPC_Raw_Data!A:E, 5) * VLOOKUP(AA53, NPC_Scaling_Values!A:D, 4) * VLOOKUP(AB53,NPC_Scaling_Values!A:D, 4) * 1.1 ,0)</f>
        <v>550</v>
      </c>
      <c r="E53" s="5">
        <f>ROUND( VLOOKUP(Z53, NPC_Raw_Data!A:L, 6) * VLOOKUP(AA53, NPC_Scaling_Values!A:N, 5)* VLOOKUP(AB53, NPC_Scaling_Values!A:N, 5) * 1.1 ,0)</f>
        <v>425</v>
      </c>
      <c r="F53" s="5">
        <f>ROUND( VLOOKUP(Z53, NPC_Raw_Data!A:L, 7) * VLOOKUP(AA53, NPC_Scaling_Values!A:N, 6) * VLOOKUP(AB53,NPC_Scaling_Values!A:N, 6) * 1.1 ,0)</f>
        <v>328</v>
      </c>
      <c r="G53" s="5">
        <f>ROUND( VLOOKUP(Z53, NPC_Raw_Data!A:L, 8) * VLOOKUP(AA53, NPC_Scaling_Values!A:N, 7) * VLOOKUP(AB53, NPC_Scaling_Values!A:N, 7) * 1.1 ,0)</f>
        <v>287</v>
      </c>
      <c r="H53" s="5">
        <f>ROUND( VLOOKUP(Z53, NPC_Raw_Data!A:L, 9) * VLOOKUP(AA53, NPC_Scaling_Values!A:N, 8)* VLOOKUP(AB53, NPC_Scaling_Values!A:N, 8) * 1.1 ,0)</f>
        <v>468</v>
      </c>
      <c r="I53" s="5">
        <v>0.0</v>
      </c>
      <c r="J53" s="5">
        <v>-30.0</v>
      </c>
      <c r="K53" s="5">
        <v>25.0</v>
      </c>
      <c r="L53" s="5">
        <f>ROUND( VLOOKUP(Z53, NPC_Raw_Data!A:O, 13),0)</f>
        <v>999</v>
      </c>
      <c r="M53" s="5">
        <f>ROUND( VLOOKUP(Z53, NPC_Raw_Data!A:O, 14),0)</f>
        <v>999</v>
      </c>
      <c r="N53" s="5">
        <f>ROUND( VLOOKUP(Z53, NPC_Raw_Data!A:O, 15),0)</f>
        <v>999</v>
      </c>
      <c r="O53" s="5">
        <f>ROUND( VLOOKUP(Z53, NPC_Raw_Data!A:Q, 16) * VLOOKUP(AA53, NPC_Scaling_Values!A:N, 14)* VLOOKUP(AB53, NPC_Scaling_Values!A:N, 14) * 1.1 ,0)</f>
        <v>239</v>
      </c>
      <c r="P53" s="2">
        <f>ROUND( VLOOKUP(Z53, NPC_Raw_Data!A:Q, 17) * VLOOKUP(AA53, NPC_Scaling_Values!A:N, 14) * VLOOKUP(AB53, NPC_Scaling_Values!A:N, 14)* 1.1 ,0)</f>
        <v>96</v>
      </c>
      <c r="Q53">
        <f> VLOOKUP(AA53, NPC_Scaling_Values!A:N, 9) * VLOOKUP(AB53, NPC_Scaling_Values!A:N, 9) * 1.1</f>
        <v>3.5332</v>
      </c>
      <c r="R53" s="1">
        <v>1.0</v>
      </c>
      <c r="S53" s="1">
        <v>-1.0</v>
      </c>
      <c r="T53" s="7" t="b">
        <v>1</v>
      </c>
      <c r="U53" s="7" t="b">
        <v>0</v>
      </c>
      <c r="V53" s="7" t="b">
        <v>0</v>
      </c>
      <c r="Z53" s="1">
        <v>296000.0</v>
      </c>
      <c r="AA53" s="1">
        <v>7012.0</v>
      </c>
      <c r="AB53" s="1">
        <v>7412.0</v>
      </c>
      <c r="AC53" s="8">
        <v>0.0</v>
      </c>
    </row>
    <row r="54">
      <c r="A54" s="1" t="s">
        <v>312</v>
      </c>
      <c r="B54" s="1" t="s">
        <v>35</v>
      </c>
      <c r="C54" s="5">
        <f>ROUND( VLOOKUP(Z54, NPC_Raw_Data!A:D, 4)*VLOOKUP(AA54, NPC_Scaling_Values!A:C, 3)*VLOOKUP(AB54, NPC_Scaling_Values!A:C, 3) * 1.1 ,0)</f>
        <v>383</v>
      </c>
      <c r="D54" s="5">
        <f>ROUND( VLOOKUP(Z54, NPC_Raw_Data!A:E, 5) * VLOOKUP(AA54, NPC_Scaling_Values!A:D, 4) * VLOOKUP(AB54,NPC_Scaling_Values!A:D, 4) * 1.1 ,0)</f>
        <v>550</v>
      </c>
      <c r="E54" s="5">
        <f>ROUND( VLOOKUP(Z54, NPC_Raw_Data!A:L, 6) * VLOOKUP(AA54, NPC_Scaling_Values!A:N, 5)* VLOOKUP(AB54, NPC_Scaling_Values!A:N, 5) * 1.1 ,0)</f>
        <v>2540</v>
      </c>
      <c r="F54" s="5">
        <f>ROUND( VLOOKUP(Z54, NPC_Raw_Data!A:L, 7) * VLOOKUP(AA54, NPC_Scaling_Values!A:N, 6) * VLOOKUP(AB54,NPC_Scaling_Values!A:N, 6) * 1.1 ,0)</f>
        <v>826</v>
      </c>
      <c r="G54" s="5">
        <f>ROUND( VLOOKUP(Z54, NPC_Raw_Data!A:L, 8) * VLOOKUP(AA54, NPC_Scaling_Values!A:N, 7) * VLOOKUP(AB54, NPC_Scaling_Values!A:N, 7) * 1.1 ,0)</f>
        <v>127</v>
      </c>
      <c r="H54" s="5">
        <f>ROUND( VLOOKUP(Z54, NPC_Raw_Data!A:L, 9) * VLOOKUP(AA54, NPC_Scaling_Values!A:N, 8)* VLOOKUP(AB54, NPC_Scaling_Values!A:N, 8) * 1.1 ,0)</f>
        <v>826</v>
      </c>
      <c r="I54" s="5">
        <v>0.0</v>
      </c>
      <c r="J54" s="5">
        <v>0.0</v>
      </c>
      <c r="K54" s="5">
        <v>0.0</v>
      </c>
      <c r="L54" s="5">
        <f>ROUND( VLOOKUP(Z54, NPC_Raw_Data!A:O, 13),0)</f>
        <v>999</v>
      </c>
      <c r="M54" s="5">
        <f>ROUND( VLOOKUP(Z54, NPC_Raw_Data!A:O, 14),0)</f>
        <v>999</v>
      </c>
      <c r="N54" s="5">
        <f>ROUND( VLOOKUP(Z54, NPC_Raw_Data!A:O, 15),0)</f>
        <v>999</v>
      </c>
      <c r="O54" s="5">
        <f>ROUND( VLOOKUP(Z54, NPC_Raw_Data!A:Q, 16) * VLOOKUP(AA54, NPC_Scaling_Values!A:N, 14)* VLOOKUP(AB54, NPC_Scaling_Values!A:N, 14) * 1.1 ,0)</f>
        <v>226</v>
      </c>
      <c r="P54" s="2">
        <f>ROUND( VLOOKUP(Z54, NPC_Raw_Data!A:Q, 17) * VLOOKUP(AA54, NPC_Scaling_Values!A:N, 14) * VLOOKUP(AB54, NPC_Scaling_Values!A:N, 14)* 1.1 ,0)</f>
        <v>90</v>
      </c>
      <c r="Q54">
        <f> VLOOKUP(AA54, NPC_Scaling_Values!A:N, 9) * VLOOKUP(AB54, NPC_Scaling_Values!A:N, 9) * 1.1</f>
        <v>3.282125</v>
      </c>
      <c r="R54" s="1">
        <v>1.0</v>
      </c>
      <c r="S54" s="1">
        <v>-1.0</v>
      </c>
      <c r="T54" s="7" t="b">
        <v>0</v>
      </c>
      <c r="U54" s="7" t="b">
        <v>0</v>
      </c>
      <c r="V54" s="7" t="b">
        <v>0</v>
      </c>
      <c r="Z54" s="1">
        <v>320000.0</v>
      </c>
      <c r="AA54" s="1">
        <v>7004.0</v>
      </c>
      <c r="AB54" s="1">
        <v>7404.0</v>
      </c>
      <c r="AC54" s="8">
        <v>0.0</v>
      </c>
    </row>
    <row r="55">
      <c r="A55" s="1" t="s">
        <v>146</v>
      </c>
      <c r="B55" s="1" t="s">
        <v>101</v>
      </c>
      <c r="C55" s="5">
        <f>ROUND( VLOOKUP(Z55, NPC_Raw_Data!A:D, 4)*VLOOKUP(AA55, NPC_Scaling_Values!A:C, 3)*VLOOKUP(AB55, NPC_Scaling_Values!A:C, 3) * 1.1 ,0)</f>
        <v>3794</v>
      </c>
      <c r="D55" s="5">
        <f>ROUND( VLOOKUP(Z55, NPC_Raw_Data!A:E, 5) * VLOOKUP(AA55, NPC_Scaling_Values!A:D, 4) * VLOOKUP(AB55,NPC_Scaling_Values!A:D, 4) * 1.1 ,0)</f>
        <v>44000</v>
      </c>
      <c r="E55" s="5">
        <f>ROUND( VLOOKUP(Z55, NPC_Raw_Data!A:L, 6) * VLOOKUP(AA55, NPC_Scaling_Values!A:N, 5)* VLOOKUP(AB55, NPC_Scaling_Values!A:N, 5) * 1.1 ,0)</f>
        <v>291</v>
      </c>
      <c r="F55" s="5">
        <f>ROUND( VLOOKUP(Z55, NPC_Raw_Data!A:L, 7) * VLOOKUP(AA55, NPC_Scaling_Values!A:N, 6) * VLOOKUP(AB55,NPC_Scaling_Values!A:N, 6) * 1.1 ,0)</f>
        <v>365</v>
      </c>
      <c r="G55" s="5">
        <f>ROUND( VLOOKUP(Z55, NPC_Raw_Data!A:L, 8) * VLOOKUP(AA55, NPC_Scaling_Values!A:N, 7) * VLOOKUP(AB55, NPC_Scaling_Values!A:N, 7) * 1.1 ,0)</f>
        <v>174</v>
      </c>
      <c r="H55" s="5">
        <f>ROUND( VLOOKUP(Z55, NPC_Raw_Data!A:L, 9) * VLOOKUP(AA55, NPC_Scaling_Values!A:N, 8)* VLOOKUP(AB55, NPC_Scaling_Values!A:N, 8) * 1.1 ,0)</f>
        <v>234</v>
      </c>
      <c r="I55" s="5">
        <v>0.0</v>
      </c>
      <c r="J55" s="5">
        <v>0.0</v>
      </c>
      <c r="K55" s="5">
        <v>0.0</v>
      </c>
      <c r="L55" s="5">
        <f>ROUND( VLOOKUP(Z55, NPC_Raw_Data!A:O, 13),0)</f>
        <v>999</v>
      </c>
      <c r="M55" s="5">
        <f>ROUND( VLOOKUP(Z55, NPC_Raw_Data!A:O, 14),0)</f>
        <v>999</v>
      </c>
      <c r="N55" s="5">
        <f>ROUND( VLOOKUP(Z55, NPC_Raw_Data!A:O, 15),0)</f>
        <v>999</v>
      </c>
      <c r="O55" s="5">
        <f>ROUND( VLOOKUP(Z55, NPC_Raw_Data!A:Q, 16) * VLOOKUP(AA55, NPC_Scaling_Values!A:N, 14)* VLOOKUP(AB55, NPC_Scaling_Values!A:N, 14) * 1.1 ,0)</f>
        <v>222</v>
      </c>
      <c r="P55" s="2">
        <f>ROUND( VLOOKUP(Z55, NPC_Raw_Data!A:Q, 17) * VLOOKUP(AA55, NPC_Scaling_Values!A:N, 14) * VLOOKUP(AB55, NPC_Scaling_Values!A:N, 14)* 1.1 ,0)</f>
        <v>89</v>
      </c>
      <c r="Q55">
        <f> VLOOKUP(AA55, NPC_Scaling_Values!A:N, 9) * VLOOKUP(AB55, NPC_Scaling_Values!A:N, 9) * 1.1</f>
        <v>3.366</v>
      </c>
      <c r="R55" s="1">
        <v>1.0</v>
      </c>
      <c r="S55" s="1">
        <v>-1.0</v>
      </c>
      <c r="T55" s="7" t="b">
        <v>0</v>
      </c>
      <c r="U55" s="7" t="b">
        <v>0</v>
      </c>
      <c r="V55" s="7" t="b">
        <v>0</v>
      </c>
      <c r="Z55" s="1">
        <v>323000.0</v>
      </c>
      <c r="AA55" s="1">
        <v>7005.0</v>
      </c>
      <c r="AB55" s="1">
        <v>7405.0</v>
      </c>
      <c r="AC55" s="8">
        <v>0.0</v>
      </c>
    </row>
    <row r="56">
      <c r="A56" s="1" t="s">
        <v>246</v>
      </c>
      <c r="B56" s="1" t="s">
        <v>30</v>
      </c>
      <c r="C56" s="5">
        <f>ROUND( VLOOKUP(Z56, NPC_Raw_Data!A:D, 4)*VLOOKUP(AA56, NPC_Scaling_Values!A:C, 3)*VLOOKUP(AB56, NPC_Scaling_Values!A:C, 3) * 1.1 ,0)</f>
        <v>2167</v>
      </c>
      <c r="D56" s="5">
        <f>ROUND( VLOOKUP(Z56, NPC_Raw_Data!A:E, 5) * VLOOKUP(AA56, NPC_Scaling_Values!A:D, 4) * VLOOKUP(AB56,NPC_Scaling_Values!A:D, 4) * 1.1 ,0)</f>
        <v>880</v>
      </c>
      <c r="E56" s="5">
        <f>ROUND( VLOOKUP(Z56, NPC_Raw_Data!A:L, 6) * VLOOKUP(AA56, NPC_Scaling_Values!A:N, 5)* VLOOKUP(AB56, NPC_Scaling_Values!A:N, 5) * 1.1 ,0)</f>
        <v>333</v>
      </c>
      <c r="F56" s="5">
        <f>ROUND( VLOOKUP(Z56, NPC_Raw_Data!A:L, 7) * VLOOKUP(AA56, NPC_Scaling_Values!A:N, 6) * VLOOKUP(AB56,NPC_Scaling_Values!A:N, 6) * 1.1 ,0)</f>
        <v>418</v>
      </c>
      <c r="G56" s="5">
        <f>ROUND( VLOOKUP(Z56, NPC_Raw_Data!A:L, 8) * VLOOKUP(AA56, NPC_Scaling_Values!A:N, 7) * VLOOKUP(AB56, NPC_Scaling_Values!A:N, 7) * 1.1 ,0)</f>
        <v>199</v>
      </c>
      <c r="H56" s="5">
        <f>ROUND( VLOOKUP(Z56, NPC_Raw_Data!A:L, 9) * VLOOKUP(AA56, NPC_Scaling_Values!A:N, 8)* VLOOKUP(AB56, NPC_Scaling_Values!A:N, 8) * 1.1 ,0)</f>
        <v>268</v>
      </c>
      <c r="I56" s="5">
        <v>0.0</v>
      </c>
      <c r="J56" s="5">
        <v>0.0</v>
      </c>
      <c r="K56" s="5">
        <v>0.0</v>
      </c>
      <c r="L56" s="5">
        <f>ROUND( VLOOKUP(Z56, NPC_Raw_Data!A:O, 13),0)</f>
        <v>999</v>
      </c>
      <c r="M56" s="5">
        <f>ROUND( VLOOKUP(Z56, NPC_Raw_Data!A:O, 14),0)</f>
        <v>999</v>
      </c>
      <c r="N56" s="5">
        <f>ROUND( VLOOKUP(Z56, NPC_Raw_Data!A:O, 15),0)</f>
        <v>999</v>
      </c>
      <c r="O56" s="5">
        <f>ROUND( VLOOKUP(Z56, NPC_Raw_Data!A:Q, 16) * VLOOKUP(AA56, NPC_Scaling_Values!A:N, 14)* VLOOKUP(AB56, NPC_Scaling_Values!A:N, 14) * 1.1 ,0)</f>
        <v>255</v>
      </c>
      <c r="P56" s="2">
        <f>ROUND( VLOOKUP(Z56, NPC_Raw_Data!A:Q, 17) * VLOOKUP(AA56, NPC_Scaling_Values!A:N, 14) * VLOOKUP(AB56, NPC_Scaling_Values!A:N, 14)* 1.1 ,0)</f>
        <v>102</v>
      </c>
      <c r="Q56">
        <f> VLOOKUP(AA56, NPC_Scaling_Values!A:N, 9) * VLOOKUP(AB56, NPC_Scaling_Values!A:N, 9) * 1.1</f>
        <v>3.6696</v>
      </c>
      <c r="R56" s="1">
        <v>1.0</v>
      </c>
      <c r="S56" s="1">
        <v>-1.0</v>
      </c>
      <c r="T56" s="7" t="b">
        <v>0</v>
      </c>
      <c r="U56" s="7" t="b">
        <v>0</v>
      </c>
      <c r="V56" s="7" t="b">
        <v>0</v>
      </c>
      <c r="Z56" s="1">
        <v>323001.0</v>
      </c>
      <c r="AA56" s="1">
        <v>7014.0</v>
      </c>
      <c r="AB56" s="1">
        <v>7414.0</v>
      </c>
      <c r="AC56" s="8">
        <v>0.0</v>
      </c>
    </row>
    <row r="57">
      <c r="A57" s="9" t="s">
        <v>145</v>
      </c>
      <c r="B57" s="1" t="s">
        <v>37</v>
      </c>
      <c r="C57" s="5">
        <f>ROUND( VLOOKUP(Z57, NPC_Raw_Data!A:D, 4)*VLOOKUP(AA57, NPC_Scaling_Values!A:C, 3)*VLOOKUP(AB57, NPC_Scaling_Values!A:C, 3) * 1.1 ,0)</f>
        <v>241</v>
      </c>
      <c r="D57" s="5">
        <f>ROUND( VLOOKUP(Z57, NPC_Raw_Data!A:E, 5) * VLOOKUP(AA57, NPC_Scaling_Values!A:D, 4) * VLOOKUP(AB57,NPC_Scaling_Values!A:D, 4) * 1.1 ,0)</f>
        <v>2</v>
      </c>
      <c r="E57" s="5">
        <f>ROUND( VLOOKUP(Z57, NPC_Raw_Data!A:L, 6) * VLOOKUP(AA57, NPC_Scaling_Values!A:N, 5)* VLOOKUP(AB57, NPC_Scaling_Values!A:N, 5) * 1.1 ,0)</f>
        <v>575</v>
      </c>
      <c r="F57" s="5">
        <f>ROUND( VLOOKUP(Z57, NPC_Raw_Data!A:L, 7) * VLOOKUP(AA57, NPC_Scaling_Values!A:N, 6) * VLOOKUP(AB57,NPC_Scaling_Values!A:N, 6) * 1.1 ,0)</f>
        <v>506</v>
      </c>
      <c r="G57" s="5">
        <f>ROUND( VLOOKUP(Z57, NPC_Raw_Data!A:L, 8) * VLOOKUP(AA57, NPC_Scaling_Values!A:N, 7) * VLOOKUP(AB57, NPC_Scaling_Values!A:N, 7) * 1.1 ,0)</f>
        <v>475</v>
      </c>
      <c r="H57" s="5">
        <f>ROUND( VLOOKUP(Z57, NPC_Raw_Data!A:L, 9) * VLOOKUP(AA57, NPC_Scaling_Values!A:N, 8)* VLOOKUP(AB57, NPC_Scaling_Values!A:N, 8) * 1.1 ,0)</f>
        <v>506</v>
      </c>
      <c r="I57" s="5">
        <v>25.0</v>
      </c>
      <c r="J57" s="5">
        <v>0.0</v>
      </c>
      <c r="K57" s="5">
        <v>0.0</v>
      </c>
      <c r="L57" s="5">
        <f>ROUND( VLOOKUP(Z57, NPC_Raw_Data!A:O, 13),0)</f>
        <v>999</v>
      </c>
      <c r="M57" s="5">
        <f>ROUND( VLOOKUP(Z57, NPC_Raw_Data!A:O, 14),0)</f>
        <v>999</v>
      </c>
      <c r="N57" s="5">
        <f>ROUND( VLOOKUP(Z57, NPC_Raw_Data!A:O, 15),0)</f>
        <v>999</v>
      </c>
      <c r="O57" s="5">
        <f>ROUND( VLOOKUP(Z57, NPC_Raw_Data!A:Q, 16) * VLOOKUP(AA57, NPC_Scaling_Values!A:N, 14)* VLOOKUP(AB57, NPC_Scaling_Values!A:N, 14) * 1.1 ,0)</f>
        <v>239</v>
      </c>
      <c r="P57" s="2">
        <f>ROUND( VLOOKUP(Z57, NPC_Raw_Data!A:Q, 17) * VLOOKUP(AA57, NPC_Scaling_Values!A:N, 14) * VLOOKUP(AB57, NPC_Scaling_Values!A:N, 14)* 1.1 ,0)</f>
        <v>96</v>
      </c>
      <c r="Q57">
        <f> VLOOKUP(AA57, NPC_Scaling_Values!A:N, 9) * VLOOKUP(AB57, NPC_Scaling_Values!A:N, 9) * 1.1</f>
        <v>3.5332</v>
      </c>
      <c r="R57" s="1">
        <v>1.0</v>
      </c>
      <c r="S57" s="1">
        <v>-1.0</v>
      </c>
      <c r="T57" s="7" t="b">
        <v>0</v>
      </c>
      <c r="U57" s="7" t="b">
        <v>0</v>
      </c>
      <c r="V57" s="7" t="b">
        <v>0</v>
      </c>
      <c r="Z57" s="1">
        <v>330000.0</v>
      </c>
      <c r="AA57" s="1">
        <v>7012.0</v>
      </c>
      <c r="AB57" s="1">
        <v>7412.0</v>
      </c>
      <c r="AC57" s="8">
        <v>0.0</v>
      </c>
    </row>
    <row r="58">
      <c r="A58" s="1" t="s">
        <v>145</v>
      </c>
      <c r="B58" s="1" t="s">
        <v>30</v>
      </c>
      <c r="C58" s="5">
        <f>ROUND( VLOOKUP(Z58, NPC_Raw_Data!A:D, 4)*VLOOKUP(AA58, NPC_Scaling_Values!A:C, 3)*VLOOKUP(AB58, NPC_Scaling_Values!A:C, 3) * 1.1 ,0)</f>
        <v>250</v>
      </c>
      <c r="D58" s="5">
        <f>ROUND( VLOOKUP(Z58, NPC_Raw_Data!A:E, 5) * VLOOKUP(AA58, NPC_Scaling_Values!A:D, 4) * VLOOKUP(AB58,NPC_Scaling_Values!A:D, 4) * 1.1 ,0)</f>
        <v>2</v>
      </c>
      <c r="E58" s="5">
        <f>ROUND( VLOOKUP(Z58, NPC_Raw_Data!A:L, 6) * VLOOKUP(AA58, NPC_Scaling_Values!A:N, 5)* VLOOKUP(AB58, NPC_Scaling_Values!A:N, 5) * 1.1 ,0)</f>
        <v>601</v>
      </c>
      <c r="F58" s="5">
        <f>ROUND( VLOOKUP(Z58, NPC_Raw_Data!A:L, 7) * VLOOKUP(AA58, NPC_Scaling_Values!A:N, 6) * VLOOKUP(AB58,NPC_Scaling_Values!A:N, 6) * 1.1 ,0)</f>
        <v>529</v>
      </c>
      <c r="G58" s="5">
        <f>ROUND( VLOOKUP(Z58, NPC_Raw_Data!A:L, 8) * VLOOKUP(AA58, NPC_Scaling_Values!A:N, 7) * VLOOKUP(AB58, NPC_Scaling_Values!A:N, 7) * 1.1 ,0)</f>
        <v>497</v>
      </c>
      <c r="H58" s="5">
        <f>ROUND( VLOOKUP(Z58, NPC_Raw_Data!A:L, 9) * VLOOKUP(AA58, NPC_Scaling_Values!A:N, 8)* VLOOKUP(AB58, NPC_Scaling_Values!A:N, 8) * 1.1 ,0)</f>
        <v>529</v>
      </c>
      <c r="I58" s="5">
        <v>25.0</v>
      </c>
      <c r="J58" s="5">
        <v>0.0</v>
      </c>
      <c r="K58" s="5">
        <v>0.0</v>
      </c>
      <c r="L58" s="5">
        <f>ROUND( VLOOKUP(Z58, NPC_Raw_Data!A:O, 13),0)</f>
        <v>999</v>
      </c>
      <c r="M58" s="5">
        <f>ROUND( VLOOKUP(Z58, NPC_Raw_Data!A:O, 14),0)</f>
        <v>999</v>
      </c>
      <c r="N58" s="5">
        <f>ROUND( VLOOKUP(Z58, NPC_Raw_Data!A:O, 15),0)</f>
        <v>999</v>
      </c>
      <c r="O58" s="5">
        <f>ROUND( VLOOKUP(Z58, NPC_Raw_Data!A:Q, 16) * VLOOKUP(AA58, NPC_Scaling_Values!A:N, 14)* VLOOKUP(AB58, NPC_Scaling_Values!A:N, 14) * 1.1 ,0)</f>
        <v>255</v>
      </c>
      <c r="P58" s="2">
        <f>ROUND( VLOOKUP(Z58, NPC_Raw_Data!A:Q, 17) * VLOOKUP(AA58, NPC_Scaling_Values!A:N, 14) * VLOOKUP(AB58, NPC_Scaling_Values!A:N, 14)* 1.1 ,0)</f>
        <v>102</v>
      </c>
      <c r="Q58">
        <f> VLOOKUP(AA58, NPC_Scaling_Values!A:N, 9) * VLOOKUP(AB58, NPC_Scaling_Values!A:N, 9) * 1.1</f>
        <v>3.6696</v>
      </c>
      <c r="R58" s="1">
        <v>1.0</v>
      </c>
      <c r="S58" s="1">
        <v>-1.0</v>
      </c>
      <c r="T58" s="7" t="b">
        <v>0</v>
      </c>
      <c r="U58" s="7" t="b">
        <v>0</v>
      </c>
      <c r="V58" s="7" t="b">
        <v>0</v>
      </c>
      <c r="Z58" s="1">
        <v>330010.0</v>
      </c>
      <c r="AA58" s="1">
        <v>7014.0</v>
      </c>
      <c r="AB58" s="1">
        <v>7414.0</v>
      </c>
      <c r="AC58" s="8">
        <v>0.0</v>
      </c>
    </row>
    <row r="59">
      <c r="A59" s="1" t="s">
        <v>145</v>
      </c>
      <c r="B59" s="1" t="s">
        <v>46</v>
      </c>
      <c r="C59" s="5">
        <f>ROUND( VLOOKUP(Z59, NPC_Raw_Data!A:D, 4)*VLOOKUP(AA59, NPC_Scaling_Values!A:C, 3)*VLOOKUP(AB59, NPC_Scaling_Values!A:C, 3) * 1.1 ,0)</f>
        <v>250</v>
      </c>
      <c r="D59" s="5">
        <f>ROUND( VLOOKUP(Z59, NPC_Raw_Data!A:E, 5) * VLOOKUP(AA59, NPC_Scaling_Values!A:D, 4) * VLOOKUP(AB59,NPC_Scaling_Values!A:D, 4) * 1.1 ,0)</f>
        <v>2</v>
      </c>
      <c r="E59" s="5">
        <f>ROUND( VLOOKUP(Z59, NPC_Raw_Data!A:L, 6) * VLOOKUP(AA59, NPC_Scaling_Values!A:N, 5)* VLOOKUP(AB59, NPC_Scaling_Values!A:N, 5) * 1.1 ,0)</f>
        <v>601</v>
      </c>
      <c r="F59" s="5">
        <f>ROUND( VLOOKUP(Z59, NPC_Raw_Data!A:L, 7) * VLOOKUP(AA59, NPC_Scaling_Values!A:N, 6) * VLOOKUP(AB59,NPC_Scaling_Values!A:N, 6) * 1.1 ,0)</f>
        <v>529</v>
      </c>
      <c r="G59" s="5">
        <f>ROUND( VLOOKUP(Z59, NPC_Raw_Data!A:L, 8) * VLOOKUP(AA59, NPC_Scaling_Values!A:N, 7) * VLOOKUP(AB59, NPC_Scaling_Values!A:N, 7) * 1.1 ,0)</f>
        <v>497</v>
      </c>
      <c r="H59" s="5">
        <f>ROUND( VLOOKUP(Z59, NPC_Raw_Data!A:L, 9) * VLOOKUP(AA59, NPC_Scaling_Values!A:N, 8)* VLOOKUP(AB59, NPC_Scaling_Values!A:N, 8) * 1.1 ,0)</f>
        <v>529</v>
      </c>
      <c r="I59" s="5">
        <v>25.0</v>
      </c>
      <c r="J59" s="5">
        <v>0.0</v>
      </c>
      <c r="K59" s="5">
        <v>0.0</v>
      </c>
      <c r="L59" s="5">
        <f>ROUND( VLOOKUP(Z59, NPC_Raw_Data!A:O, 13),0)</f>
        <v>999</v>
      </c>
      <c r="M59" s="5">
        <f>ROUND( VLOOKUP(Z59, NPC_Raw_Data!A:O, 14),0)</f>
        <v>999</v>
      </c>
      <c r="N59" s="5">
        <f>ROUND( VLOOKUP(Z59, NPC_Raw_Data!A:O, 15),0)</f>
        <v>999</v>
      </c>
      <c r="O59" s="5">
        <f>ROUND( VLOOKUP(Z59, NPC_Raw_Data!A:Q, 16) * VLOOKUP(AA59, NPC_Scaling_Values!A:N, 14)* VLOOKUP(AB59, NPC_Scaling_Values!A:N, 14) * 1.1 ,0)</f>
        <v>255</v>
      </c>
      <c r="P59" s="2">
        <f>ROUND( VLOOKUP(Z59, NPC_Raw_Data!A:Q, 17) * VLOOKUP(AA59, NPC_Scaling_Values!A:N, 14) * VLOOKUP(AB59, NPC_Scaling_Values!A:N, 14)* 1.1 ,0)</f>
        <v>102</v>
      </c>
      <c r="Q59">
        <f> VLOOKUP(AA59, NPC_Scaling_Values!A:N, 9) * VLOOKUP(AB59, NPC_Scaling_Values!A:N, 9) * 1.1</f>
        <v>3.6696</v>
      </c>
      <c r="R59" s="1">
        <v>1.0</v>
      </c>
      <c r="S59" s="1">
        <v>-1.0</v>
      </c>
      <c r="T59" s="7" t="b">
        <v>0</v>
      </c>
      <c r="U59" s="7" t="b">
        <v>0</v>
      </c>
      <c r="V59" s="7" t="b">
        <v>0</v>
      </c>
      <c r="Z59" s="1">
        <v>330020.0</v>
      </c>
      <c r="AA59" s="1">
        <v>7014.0</v>
      </c>
      <c r="AB59" s="1">
        <v>7414.0</v>
      </c>
      <c r="AC59" s="8">
        <v>0.0</v>
      </c>
    </row>
    <row r="60">
      <c r="A60" s="1" t="s">
        <v>145</v>
      </c>
      <c r="B60" s="1" t="s">
        <v>48</v>
      </c>
      <c r="C60" s="5">
        <f>ROUND( VLOOKUP(Z60, NPC_Raw_Data!A:D, 4)*VLOOKUP(AA60, NPC_Scaling_Values!A:C, 3)*VLOOKUP(AB60, NPC_Scaling_Values!A:C, 3) * 1.1 ,0)</f>
        <v>220</v>
      </c>
      <c r="D60" s="5">
        <f>ROUND( VLOOKUP(Z60, NPC_Raw_Data!A:E, 5) * VLOOKUP(AA60, NPC_Scaling_Values!A:D, 4) * VLOOKUP(AB60,NPC_Scaling_Values!A:D, 4) * 1.1 ,0)</f>
        <v>4</v>
      </c>
      <c r="E60" s="5">
        <f>ROUND( VLOOKUP(Z60, NPC_Raw_Data!A:L, 6) * VLOOKUP(AA60, NPC_Scaling_Values!A:N, 5)* VLOOKUP(AB60, NPC_Scaling_Values!A:N, 5) * 1.1 ,0)</f>
        <v>534</v>
      </c>
      <c r="F60" s="5">
        <f>ROUND( VLOOKUP(Z60, NPC_Raw_Data!A:L, 7) * VLOOKUP(AA60, NPC_Scaling_Values!A:N, 6) * VLOOKUP(AB60,NPC_Scaling_Values!A:N, 6) * 1.1 ,0)</f>
        <v>470</v>
      </c>
      <c r="G60" s="5">
        <f>ROUND( VLOOKUP(Z60, NPC_Raw_Data!A:L, 8) * VLOOKUP(AA60, NPC_Scaling_Values!A:N, 7) * VLOOKUP(AB60, NPC_Scaling_Values!A:N, 7) * 1.1 ,0)</f>
        <v>441</v>
      </c>
      <c r="H60" s="5">
        <f>ROUND( VLOOKUP(Z60, NPC_Raw_Data!A:L, 9) * VLOOKUP(AA60, NPC_Scaling_Values!A:N, 8)* VLOOKUP(AB60, NPC_Scaling_Values!A:N, 8) * 1.1 ,0)</f>
        <v>470</v>
      </c>
      <c r="I60" s="5">
        <v>25.0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 * 1.1 ,0)</f>
        <v>220</v>
      </c>
      <c r="P60" s="2">
        <f>ROUND( VLOOKUP(Z60, NPC_Raw_Data!A:Q, 17) * VLOOKUP(AA60, NPC_Scaling_Values!A:N, 14) * VLOOKUP(AB60, NPC_Scaling_Values!A:N, 14)* 1.1 ,0)</f>
        <v>88</v>
      </c>
      <c r="Q60">
        <f> VLOOKUP(AA60, NPC_Scaling_Values!A:N, 9) * VLOOKUP(AB60, NPC_Scaling_Values!A:N, 9) * 1.1</f>
        <v>3.366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330030.0</v>
      </c>
      <c r="AA60" s="1">
        <v>7007.0</v>
      </c>
      <c r="AB60" s="1">
        <v>7407.0</v>
      </c>
      <c r="AC60" s="8">
        <v>0.0</v>
      </c>
    </row>
    <row r="61">
      <c r="A61" s="2" t="s">
        <v>145</v>
      </c>
      <c r="B61" s="1" t="s">
        <v>101</v>
      </c>
      <c r="C61" s="5">
        <f>ROUND( VLOOKUP(Z61, NPC_Raw_Data!A:D, 4)*VLOOKUP(AA61, NPC_Scaling_Values!A:C, 3)*VLOOKUP(AB61, NPC_Scaling_Values!A:C, 3) * 1.1 ,0)</f>
        <v>219</v>
      </c>
      <c r="D61" s="5">
        <f>ROUND( VLOOKUP(Z61, NPC_Raw_Data!A:E, 5) * VLOOKUP(AA61, NPC_Scaling_Values!A:D, 4) * VLOOKUP(AB61,NPC_Scaling_Values!A:D, 4) * 1.1 ,0)</f>
        <v>4</v>
      </c>
      <c r="E61" s="5">
        <f>ROUND( VLOOKUP(Z61, NPC_Raw_Data!A:L, 6) * VLOOKUP(AA61, NPC_Scaling_Values!A:N, 5)* VLOOKUP(AB61, NPC_Scaling_Values!A:N, 5) * 1.1 ,0)</f>
        <v>525</v>
      </c>
      <c r="F61" s="5">
        <f>ROUND( VLOOKUP(Z61, NPC_Raw_Data!A:L, 7) * VLOOKUP(AA61, NPC_Scaling_Values!A:N, 6) * VLOOKUP(AB61,NPC_Scaling_Values!A:N, 6) * 1.1 ,0)</f>
        <v>462</v>
      </c>
      <c r="G61" s="5">
        <f>ROUND( VLOOKUP(Z61, NPC_Raw_Data!A:L, 8) * VLOOKUP(AA61, NPC_Scaling_Values!A:N, 7) * VLOOKUP(AB61, NPC_Scaling_Values!A:N, 7) * 1.1 ,0)</f>
        <v>433</v>
      </c>
      <c r="H61" s="5">
        <f>ROUND( VLOOKUP(Z61, NPC_Raw_Data!A:L, 9) * VLOOKUP(AA61, NPC_Scaling_Values!A:N, 8)* VLOOKUP(AB61, NPC_Scaling_Values!A:N, 8) * 1.1 ,0)</f>
        <v>462</v>
      </c>
      <c r="I61" s="5">
        <v>25.0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 * 1.1 ,0)</f>
        <v>222</v>
      </c>
      <c r="P61" s="2">
        <f>ROUND( VLOOKUP(Z61, NPC_Raw_Data!A:Q, 17) * VLOOKUP(AA61, NPC_Scaling_Values!A:N, 14) * VLOOKUP(AB61, NPC_Scaling_Values!A:N, 14)* 1.1 ,0)</f>
        <v>89</v>
      </c>
      <c r="Q61">
        <f> VLOOKUP(AA61, NPC_Scaling_Values!A:N, 9) * VLOOKUP(AB61, NPC_Scaling_Values!A:N, 9) * 1.1</f>
        <v>3.366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330040.0</v>
      </c>
      <c r="AA61" s="1">
        <v>7005.0</v>
      </c>
      <c r="AB61" s="1">
        <v>7405.0</v>
      </c>
      <c r="AC61" s="8">
        <v>0.0</v>
      </c>
    </row>
    <row r="62">
      <c r="A62" s="1" t="s">
        <v>145</v>
      </c>
      <c r="B62" s="1" t="s">
        <v>164</v>
      </c>
      <c r="C62" s="5">
        <f>ROUND( VLOOKUP(Z62, NPC_Raw_Data!A:D, 4)*VLOOKUP(AA62, NPC_Scaling_Values!A:C, 3)*VLOOKUP(AB62, NPC_Scaling_Values!A:C, 3) * 1.1 ,0)</f>
        <v>241</v>
      </c>
      <c r="D62" s="5">
        <f>ROUND( VLOOKUP(Z62, NPC_Raw_Data!A:E, 5) * VLOOKUP(AA62, NPC_Scaling_Values!A:D, 4) * VLOOKUP(AB62,NPC_Scaling_Values!A:D, 4) * 1.1 ,0)</f>
        <v>2</v>
      </c>
      <c r="E62" s="5">
        <f>ROUND( VLOOKUP(Z62, NPC_Raw_Data!A:L, 6) * VLOOKUP(AA62, NPC_Scaling_Values!A:N, 5)* VLOOKUP(AB62, NPC_Scaling_Values!A:N, 5) * 1.1 ,0)</f>
        <v>575</v>
      </c>
      <c r="F62" s="5">
        <f>ROUND( VLOOKUP(Z62, NPC_Raw_Data!A:L, 7) * VLOOKUP(AA62, NPC_Scaling_Values!A:N, 6) * VLOOKUP(AB62,NPC_Scaling_Values!A:N, 6) * 1.1 ,0)</f>
        <v>506</v>
      </c>
      <c r="G62" s="5">
        <f>ROUND( VLOOKUP(Z62, NPC_Raw_Data!A:L, 8) * VLOOKUP(AA62, NPC_Scaling_Values!A:N, 7) * VLOOKUP(AB62, NPC_Scaling_Values!A:N, 7) * 1.1 ,0)</f>
        <v>475</v>
      </c>
      <c r="H62" s="5">
        <f>ROUND( VLOOKUP(Z62, NPC_Raw_Data!A:L, 9) * VLOOKUP(AA62, NPC_Scaling_Values!A:N, 8)* VLOOKUP(AB62, NPC_Scaling_Values!A:N, 8) * 1.1 ,0)</f>
        <v>506</v>
      </c>
      <c r="I62" s="5">
        <v>25.0</v>
      </c>
      <c r="J62" s="5">
        <v>0.0</v>
      </c>
      <c r="K62" s="5">
        <v>0.0</v>
      </c>
      <c r="L62" s="5">
        <f>ROUND( VLOOKUP(Z62, NPC_Raw_Data!A:O, 13),0)</f>
        <v>999</v>
      </c>
      <c r="M62" s="5">
        <f>ROUND( VLOOKUP(Z62, NPC_Raw_Data!A:O, 14),0)</f>
        <v>999</v>
      </c>
      <c r="N62" s="5">
        <f>ROUND( VLOOKUP(Z62, NPC_Raw_Data!A:O, 15),0)</f>
        <v>999</v>
      </c>
      <c r="O62" s="5">
        <f>ROUND( VLOOKUP(Z62, NPC_Raw_Data!A:Q, 16) * VLOOKUP(AA62, NPC_Scaling_Values!A:N, 14)* VLOOKUP(AB62, NPC_Scaling_Values!A:N, 14) * 1.1 ,0)</f>
        <v>239</v>
      </c>
      <c r="P62" s="2">
        <f>ROUND( VLOOKUP(Z62, NPC_Raw_Data!A:Q, 17) * VLOOKUP(AA62, NPC_Scaling_Values!A:N, 14) * VLOOKUP(AB62, NPC_Scaling_Values!A:N, 14)* 1.1 ,0)</f>
        <v>96</v>
      </c>
      <c r="Q62">
        <f> VLOOKUP(AA62, NPC_Scaling_Values!A:N, 9) * VLOOKUP(AB62, NPC_Scaling_Values!A:N, 9) * 1.1</f>
        <v>3.5332</v>
      </c>
      <c r="R62" s="1">
        <v>1.0</v>
      </c>
      <c r="S62" s="1">
        <v>-1.0</v>
      </c>
      <c r="T62" s="7" t="b">
        <v>0</v>
      </c>
      <c r="U62" s="7" t="b">
        <v>0</v>
      </c>
      <c r="V62" s="7" t="b">
        <v>0</v>
      </c>
      <c r="Z62" s="1">
        <v>330050.0</v>
      </c>
      <c r="AA62" s="1">
        <v>7012.0</v>
      </c>
      <c r="AB62" s="1">
        <v>7412.0</v>
      </c>
      <c r="AC62" s="8">
        <v>0.0</v>
      </c>
    </row>
    <row r="63">
      <c r="A63" s="1" t="s">
        <v>145</v>
      </c>
      <c r="B63" s="1" t="s">
        <v>55</v>
      </c>
      <c r="C63" s="5">
        <f>ROUND( VLOOKUP(Z63, NPC_Raw_Data!A:D, 4)*VLOOKUP(AA63, NPC_Scaling_Values!A:C, 3)*VLOOKUP(AB63, NPC_Scaling_Values!A:C, 3) * 1.1 ,0)</f>
        <v>166</v>
      </c>
      <c r="D63" s="5">
        <f>ROUND( VLOOKUP(Z63, NPC_Raw_Data!A:E, 5) * VLOOKUP(AA63, NPC_Scaling_Values!A:D, 4) * VLOOKUP(AB63,NPC_Scaling_Values!A:D, 4) * 1.1 ,0)</f>
        <v>6</v>
      </c>
      <c r="E63" s="5">
        <f>ROUND( VLOOKUP(Z63, NPC_Raw_Data!A:L, 6) * VLOOKUP(AA63, NPC_Scaling_Values!A:N, 5)* VLOOKUP(AB63, NPC_Scaling_Values!A:N, 5) * 1.1 ,0)</f>
        <v>332</v>
      </c>
      <c r="F63" s="5">
        <f>ROUND( VLOOKUP(Z63, NPC_Raw_Data!A:L, 7) * VLOOKUP(AA63, NPC_Scaling_Values!A:N, 6) * VLOOKUP(AB63,NPC_Scaling_Values!A:N, 6) * 1.1 ,0)</f>
        <v>292</v>
      </c>
      <c r="G63" s="5">
        <f>ROUND( VLOOKUP(Z63, NPC_Raw_Data!A:L, 8) * VLOOKUP(AA63, NPC_Scaling_Values!A:N, 7) * VLOOKUP(AB63, NPC_Scaling_Values!A:N, 7) * 1.1 ,0)</f>
        <v>274</v>
      </c>
      <c r="H63" s="5">
        <f>ROUND( VLOOKUP(Z63, NPC_Raw_Data!A:L, 9) * VLOOKUP(AA63, NPC_Scaling_Values!A:N, 8)* VLOOKUP(AB63, NPC_Scaling_Values!A:N, 8) * 1.1 ,0)</f>
        <v>292</v>
      </c>
      <c r="I63" s="5">
        <v>25.0</v>
      </c>
      <c r="J63" s="5">
        <v>0.0</v>
      </c>
      <c r="K63" s="5">
        <v>0.0</v>
      </c>
      <c r="L63" s="5">
        <f>ROUND( VLOOKUP(Z63, NPC_Raw_Data!A:O, 13),0)</f>
        <v>999</v>
      </c>
      <c r="M63" s="5">
        <f>ROUND( VLOOKUP(Z63, NPC_Raw_Data!A:O, 14),0)</f>
        <v>999</v>
      </c>
      <c r="N63" s="5">
        <f>ROUND( VLOOKUP(Z63, NPC_Raw_Data!A:O, 15),0)</f>
        <v>999</v>
      </c>
      <c r="O63" s="5">
        <f>ROUND( VLOOKUP(Z63, NPC_Raw_Data!A:Q, 16) * VLOOKUP(AA63, NPC_Scaling_Values!A:N, 14)* VLOOKUP(AB63, NPC_Scaling_Values!A:N, 14) * 1.1 ,0)</f>
        <v>223</v>
      </c>
      <c r="P63" s="2">
        <f>ROUND( VLOOKUP(Z63, NPC_Raw_Data!A:Q, 17) * VLOOKUP(AA63, NPC_Scaling_Values!A:N, 14) * VLOOKUP(AB63, NPC_Scaling_Values!A:N, 14)* 1.1 ,0)</f>
        <v>89</v>
      </c>
      <c r="Q63">
        <f> VLOOKUP(AA63, NPC_Scaling_Values!A:N, 9) * VLOOKUP(AB63, NPC_Scaling_Values!A:N, 9) * 1.1</f>
        <v>2.858625</v>
      </c>
      <c r="R63" s="1">
        <v>1.0</v>
      </c>
      <c r="S63" s="1">
        <v>-1.0</v>
      </c>
      <c r="T63" s="7" t="b">
        <v>0</v>
      </c>
      <c r="U63" s="7" t="b">
        <v>0</v>
      </c>
      <c r="V63" s="7" t="b">
        <v>0</v>
      </c>
      <c r="Z63" s="1">
        <v>330060.0</v>
      </c>
      <c r="AA63" s="1">
        <v>7002.0</v>
      </c>
      <c r="AB63" s="1">
        <v>7402.0</v>
      </c>
      <c r="AC63" s="8">
        <v>0.0</v>
      </c>
    </row>
    <row r="64">
      <c r="A64" s="1" t="s">
        <v>145</v>
      </c>
      <c r="B64" s="1" t="s">
        <v>160</v>
      </c>
      <c r="C64" s="5">
        <f>ROUND( VLOOKUP(Z64, NPC_Raw_Data!A:D, 4)*VLOOKUP(AA64, NPC_Scaling_Values!A:C, 3)*VLOOKUP(AB64, NPC_Scaling_Values!A:C, 3) * 1.1 ,0)</f>
        <v>415</v>
      </c>
      <c r="D64" s="5">
        <f>ROUND( VLOOKUP(Z64, NPC_Raw_Data!A:E, 5) * VLOOKUP(AA64, NPC_Scaling_Values!A:D, 4) * VLOOKUP(AB64,NPC_Scaling_Values!A:D, 4) * 1.1 ,0)</f>
        <v>6</v>
      </c>
      <c r="E64" s="5">
        <f>ROUND( VLOOKUP(Z64, NPC_Raw_Data!A:L, 6) * VLOOKUP(AA64, NPC_Scaling_Values!A:N, 5)* VLOOKUP(AB64, NPC_Scaling_Values!A:N, 5) * 1.1 ,0)</f>
        <v>996</v>
      </c>
      <c r="F64" s="5">
        <f>ROUND( VLOOKUP(Z64, NPC_Raw_Data!A:L, 7) * VLOOKUP(AA64, NPC_Scaling_Values!A:N, 6) * VLOOKUP(AB64,NPC_Scaling_Values!A:N, 6) * 1.1 ,0)</f>
        <v>877</v>
      </c>
      <c r="G64" s="5">
        <f>ROUND( VLOOKUP(Z64, NPC_Raw_Data!A:L, 8) * VLOOKUP(AA64, NPC_Scaling_Values!A:N, 7) * VLOOKUP(AB64, NPC_Scaling_Values!A:N, 7) * 1.1 ,0)</f>
        <v>823</v>
      </c>
      <c r="H64" s="5">
        <f>ROUND( VLOOKUP(Z64, NPC_Raw_Data!A:L, 9) * VLOOKUP(AA64, NPC_Scaling_Values!A:N, 8)* VLOOKUP(AB64, NPC_Scaling_Values!A:N, 8) * 1.1 ,0)</f>
        <v>877</v>
      </c>
      <c r="I64" s="5">
        <v>25.0</v>
      </c>
      <c r="J64" s="5">
        <v>0.0</v>
      </c>
      <c r="K64" s="5">
        <v>0.0</v>
      </c>
      <c r="L64" s="5">
        <f>ROUND( VLOOKUP(Z64, NPC_Raw_Data!A:O, 13),0)</f>
        <v>999</v>
      </c>
      <c r="M64" s="5">
        <f>ROUND( VLOOKUP(Z64, NPC_Raw_Data!A:O, 14),0)</f>
        <v>999</v>
      </c>
      <c r="N64" s="5">
        <f>ROUND( VLOOKUP(Z64, NPC_Raw_Data!A:O, 15),0)</f>
        <v>999</v>
      </c>
      <c r="O64" s="5">
        <f>ROUND( VLOOKUP(Z64, NPC_Raw_Data!A:Q, 16) * VLOOKUP(AA64, NPC_Scaling_Values!A:N, 14)* VLOOKUP(AB64, NPC_Scaling_Values!A:N, 14) * 1.1 ,0)</f>
        <v>423</v>
      </c>
      <c r="P64" s="2">
        <f>ROUND( VLOOKUP(Z64, NPC_Raw_Data!A:Q, 17) * VLOOKUP(AA64, NPC_Scaling_Values!A:N, 14) * VLOOKUP(AB64, NPC_Scaling_Values!A:N, 14)* 1.1 ,0)</f>
        <v>169</v>
      </c>
      <c r="Q64">
        <f> VLOOKUP(AA64, NPC_Scaling_Values!A:N, 9) * VLOOKUP(AB64, NPC_Scaling_Values!A:N, 9) * 1.1</f>
        <v>6.0984</v>
      </c>
      <c r="R64" s="1">
        <v>1.0</v>
      </c>
      <c r="S64" s="1">
        <v>-1.0</v>
      </c>
      <c r="T64" s="7" t="b">
        <v>0</v>
      </c>
      <c r="U64" s="7" t="b">
        <v>0</v>
      </c>
      <c r="V64" s="7" t="b">
        <v>0</v>
      </c>
      <c r="Z64" s="1">
        <v>330070.0</v>
      </c>
      <c r="AA64" s="1">
        <v>7014.0</v>
      </c>
      <c r="AB64" s="1">
        <v>7402.0</v>
      </c>
      <c r="AC64" s="8">
        <v>0.0</v>
      </c>
    </row>
    <row r="65">
      <c r="A65" s="1" t="s">
        <v>138</v>
      </c>
      <c r="B65" s="1" t="s">
        <v>48</v>
      </c>
      <c r="C65" s="5">
        <f>ROUND( VLOOKUP(Z65, NPC_Raw_Data!A:D, 4)*VLOOKUP(AA65, NPC_Scaling_Values!A:C, 3)*VLOOKUP(AB65, NPC_Scaling_Values!A:C, 3) * 1.1 ,0)</f>
        <v>4</v>
      </c>
      <c r="D65" s="5">
        <f>ROUND( VLOOKUP(Z65, NPC_Raw_Data!A:E, 5) * VLOOKUP(AA65, NPC_Scaling_Values!A:D, 4) * VLOOKUP(AB65,NPC_Scaling_Values!A:D, 4) * 1.1 ,0)</f>
        <v>0</v>
      </c>
      <c r="E65" s="5">
        <f>ROUND( VLOOKUP(Z65, NPC_Raw_Data!A:L, 6) * VLOOKUP(AA65, NPC_Scaling_Values!A:N, 5)* VLOOKUP(AB65, NPC_Scaling_Values!A:N, 5) * 1.1 ,0)</f>
        <v>244</v>
      </c>
      <c r="F65" s="5">
        <f>ROUND( VLOOKUP(Z65, NPC_Raw_Data!A:L, 7) * VLOOKUP(AA65, NPC_Scaling_Values!A:N, 6) * VLOOKUP(AB65,NPC_Scaling_Values!A:N, 6) * 1.1 ,0)</f>
        <v>206</v>
      </c>
      <c r="G65" s="5">
        <f>ROUND( VLOOKUP(Z65, NPC_Raw_Data!A:L, 8) * VLOOKUP(AA65, NPC_Scaling_Values!A:N, 7) * VLOOKUP(AB65, NPC_Scaling_Values!A:N, 7) * 1.1 ,0)</f>
        <v>194</v>
      </c>
      <c r="H65" s="5">
        <f>ROUND( VLOOKUP(Z65, NPC_Raw_Data!A:L, 9) * VLOOKUP(AA65, NPC_Scaling_Values!A:N, 8)* VLOOKUP(AB65, NPC_Scaling_Values!A:N, 8) * 1.1 ,0)</f>
        <v>160</v>
      </c>
      <c r="I65" s="5">
        <v>0.0</v>
      </c>
      <c r="J65" s="5">
        <v>0.0</v>
      </c>
      <c r="K65" s="5">
        <v>0.0</v>
      </c>
      <c r="L65" s="5">
        <f>ROUND( VLOOKUP(Z65, NPC_Raw_Data!A:O, 13),0)</f>
        <v>999</v>
      </c>
      <c r="M65" s="5">
        <f>ROUND( VLOOKUP(Z65, NPC_Raw_Data!A:O, 14),0)</f>
        <v>999</v>
      </c>
      <c r="N65" s="5">
        <f>ROUND( VLOOKUP(Z65, NPC_Raw_Data!A:O, 15),0)</f>
        <v>999</v>
      </c>
      <c r="O65" s="5">
        <f>ROUND( VLOOKUP(Z65, NPC_Raw_Data!A:Q, 16) * VLOOKUP(AA65, NPC_Scaling_Values!A:N, 14)* VLOOKUP(AB65, NPC_Scaling_Values!A:N, 14) * 1.1 ,0)</f>
        <v>220</v>
      </c>
      <c r="P65" s="2">
        <f>ROUND( VLOOKUP(Z65, NPC_Raw_Data!A:Q, 17) * VLOOKUP(AA65, NPC_Scaling_Values!A:N, 14) * VLOOKUP(AB65, NPC_Scaling_Values!A:N, 14)* 1.1 ,0)</f>
        <v>88</v>
      </c>
      <c r="Q65">
        <f> VLOOKUP(AA65, NPC_Scaling_Values!A:N, 9) * VLOOKUP(AB65, NPC_Scaling_Values!A:N, 9) * 1.1</f>
        <v>3.366</v>
      </c>
      <c r="R65" s="1">
        <v>1.0</v>
      </c>
      <c r="S65" s="1">
        <v>-1.0</v>
      </c>
      <c r="T65" s="7" t="b">
        <v>0</v>
      </c>
      <c r="U65" s="7" t="b">
        <v>0</v>
      </c>
      <c r="V65" s="7" t="b">
        <v>0</v>
      </c>
      <c r="Z65" s="1">
        <v>332001.0</v>
      </c>
      <c r="AA65" s="1">
        <v>7007.0</v>
      </c>
      <c r="AB65" s="1">
        <v>7407.0</v>
      </c>
      <c r="AC65" s="8">
        <v>0.0</v>
      </c>
    </row>
    <row r="66">
      <c r="A66" s="1" t="s">
        <v>161</v>
      </c>
      <c r="B66" s="1" t="s">
        <v>41</v>
      </c>
      <c r="C66" s="5">
        <f>ROUND( VLOOKUP(Z66, NPC_Raw_Data!A:D, 4)*VLOOKUP(AA66, NPC_Scaling_Values!A:C, 3)*VLOOKUP(AB66, NPC_Scaling_Values!A:C, 3) * 1.1 ,0)</f>
        <v>6830</v>
      </c>
      <c r="D66" s="5">
        <f>ROUND( VLOOKUP(Z66, NPC_Raw_Data!A:E, 5) * VLOOKUP(AA66, NPC_Scaling_Values!A:D, 4) * VLOOKUP(AB66,NPC_Scaling_Values!A:D, 4) * 1.1 ,0)</f>
        <v>11000</v>
      </c>
      <c r="E66" s="5">
        <f>ROUND( VLOOKUP(Z66, NPC_Raw_Data!A:L, 6) * VLOOKUP(AA66, NPC_Scaling_Values!A:N, 5)* VLOOKUP(AB66, NPC_Scaling_Values!A:N, 5) * 1.1 ,0)</f>
        <v>222</v>
      </c>
      <c r="F66" s="5">
        <f>ROUND( VLOOKUP(Z66, NPC_Raw_Data!A:L, 7) * VLOOKUP(AA66, NPC_Scaling_Values!A:N, 6) * VLOOKUP(AB66,NPC_Scaling_Values!A:N, 6) * 1.1 ,0)</f>
        <v>176</v>
      </c>
      <c r="G66" s="5">
        <f>ROUND( VLOOKUP(Z66, NPC_Raw_Data!A:L, 8) * VLOOKUP(AA66, NPC_Scaling_Values!A:N, 7) * VLOOKUP(AB66, NPC_Scaling_Values!A:N, 7) * 1.1 ,0)</f>
        <v>91</v>
      </c>
      <c r="H66" s="5">
        <f>ROUND( VLOOKUP(Z66, NPC_Raw_Data!A:L, 9) * VLOOKUP(AA66, NPC_Scaling_Values!A:N, 8)* VLOOKUP(AB66, NPC_Scaling_Values!A:N, 8) * 1.1 ,0)</f>
        <v>91</v>
      </c>
      <c r="I66" s="5">
        <v>0.0</v>
      </c>
      <c r="J66" s="5">
        <v>0.0</v>
      </c>
      <c r="K66" s="5">
        <v>0.0</v>
      </c>
      <c r="L66" s="5">
        <f>ROUND( VLOOKUP(Z66, NPC_Raw_Data!A:O, 13),0)</f>
        <v>999</v>
      </c>
      <c r="M66" s="5">
        <f>ROUND( VLOOKUP(Z66, NPC_Raw_Data!A:O, 14),0)</f>
        <v>999</v>
      </c>
      <c r="N66" s="5">
        <f>ROUND( VLOOKUP(Z66, NPC_Raw_Data!A:O, 15),0)</f>
        <v>122</v>
      </c>
      <c r="O66" s="5">
        <f>ROUND( VLOOKUP(Z66, NPC_Raw_Data!A:Q, 16) * VLOOKUP(AA66, NPC_Scaling_Values!A:N, 14)* VLOOKUP(AB66, NPC_Scaling_Values!A:N, 14) * 1.1 ,0)</f>
        <v>255</v>
      </c>
      <c r="P66" s="2">
        <f>ROUND( VLOOKUP(Z66, NPC_Raw_Data!A:Q, 17) * VLOOKUP(AA66, NPC_Scaling_Values!A:N, 14) * VLOOKUP(AB66, NPC_Scaling_Values!A:N, 14)* 1.1 ,0)</f>
        <v>102</v>
      </c>
      <c r="Q66">
        <f> VLOOKUP(AA66, NPC_Scaling_Values!A:N, 9) * VLOOKUP(AB66, NPC_Scaling_Values!A:N, 9) * 1.1</f>
        <v>3.6696</v>
      </c>
      <c r="R66" s="1">
        <v>1.0</v>
      </c>
      <c r="S66" s="1">
        <v>-1.0</v>
      </c>
      <c r="T66" s="7" t="b">
        <v>0</v>
      </c>
      <c r="U66" s="7" t="b">
        <v>0</v>
      </c>
      <c r="V66" s="7" t="b">
        <v>0</v>
      </c>
      <c r="Z66" s="1">
        <v>342000.0</v>
      </c>
      <c r="AA66" s="1">
        <v>7014.0</v>
      </c>
      <c r="AB66" s="1">
        <v>7414.0</v>
      </c>
      <c r="AC66" s="10">
        <v>5151.0</v>
      </c>
    </row>
    <row r="67">
      <c r="A67" s="1" t="s">
        <v>140</v>
      </c>
      <c r="B67" s="1" t="s">
        <v>49</v>
      </c>
      <c r="C67" s="5">
        <f>ROUND( VLOOKUP(Z67, NPC_Raw_Data!A:D, 4)*VLOOKUP(AA67, NPC_Scaling_Values!A:C, 3)*VLOOKUP(AB67, NPC_Scaling_Values!A:C, 3) * 1.1 ,0)</f>
        <v>6470</v>
      </c>
      <c r="D67" s="5">
        <f>ROUND( VLOOKUP(Z67, NPC_Raw_Data!A:E, 5) * VLOOKUP(AA67, NPC_Scaling_Values!A:D, 4) * VLOOKUP(AB67,NPC_Scaling_Values!A:D, 4) * 1.1 ,0)</f>
        <v>9900</v>
      </c>
      <c r="E67" s="5">
        <f>ROUND( VLOOKUP(Z67, NPC_Raw_Data!A:L, 6) * VLOOKUP(AA67, NPC_Scaling_Values!A:N, 5)* VLOOKUP(AB67, NPC_Scaling_Values!A:N, 5) * 1.1 ,0)</f>
        <v>208</v>
      </c>
      <c r="F67" s="5">
        <f>ROUND( VLOOKUP(Z67, NPC_Raw_Data!A:L, 7) * VLOOKUP(AA67, NPC_Scaling_Values!A:N, 6) * VLOOKUP(AB67,NPC_Scaling_Values!A:N, 6) * 1.1 ,0)</f>
        <v>165</v>
      </c>
      <c r="G67" s="5">
        <f>ROUND( VLOOKUP(Z67, NPC_Raw_Data!A:L, 8) * VLOOKUP(AA67, NPC_Scaling_Values!A:N, 7) * VLOOKUP(AB67, NPC_Scaling_Values!A:N, 7) * 1.1 ,0)</f>
        <v>86</v>
      </c>
      <c r="H67" s="5">
        <f>ROUND( VLOOKUP(Z67, NPC_Raw_Data!A:L, 9) * VLOOKUP(AA67, NPC_Scaling_Values!A:N, 8)* VLOOKUP(AB67, NPC_Scaling_Values!A:N, 8) * 1.1 ,0)</f>
        <v>86</v>
      </c>
      <c r="I67" s="5">
        <v>0.0</v>
      </c>
      <c r="J67" s="5">
        <v>0.0</v>
      </c>
      <c r="K67" s="5">
        <v>0.0</v>
      </c>
      <c r="L67" s="5">
        <f>ROUND( VLOOKUP(Z67, NPC_Raw_Data!A:O, 13),0)</f>
        <v>999</v>
      </c>
      <c r="M67" s="5">
        <f>ROUND( VLOOKUP(Z67, NPC_Raw_Data!A:O, 14),0)</f>
        <v>999</v>
      </c>
      <c r="N67" s="5">
        <f>ROUND( VLOOKUP(Z67, NPC_Raw_Data!A:O, 15),0)</f>
        <v>122</v>
      </c>
      <c r="O67" s="5">
        <f>ROUND( VLOOKUP(Z67, NPC_Raw_Data!A:Q, 16) * VLOOKUP(AA67, NPC_Scaling_Values!A:N, 14)* VLOOKUP(AB67, NPC_Scaling_Values!A:N, 14) * 1.1 ,0)</f>
        <v>233</v>
      </c>
      <c r="P67" s="2">
        <f>ROUND( VLOOKUP(Z67, NPC_Raw_Data!A:Q, 17) * VLOOKUP(AA67, NPC_Scaling_Values!A:N, 14) * VLOOKUP(AB67, NPC_Scaling_Values!A:N, 14)* 1.1 ,0)</f>
        <v>93</v>
      </c>
      <c r="Q67">
        <f> VLOOKUP(AA67, NPC_Scaling_Values!A:N, 9) * VLOOKUP(AB67, NPC_Scaling_Values!A:N, 9) * 1.1</f>
        <v>3.4881</v>
      </c>
      <c r="R67" s="1">
        <v>1.0</v>
      </c>
      <c r="S67" s="1">
        <v>-1.0</v>
      </c>
      <c r="T67" s="7" t="b">
        <v>0</v>
      </c>
      <c r="U67" s="7" t="b">
        <v>0</v>
      </c>
      <c r="V67" s="7" t="b">
        <v>0</v>
      </c>
      <c r="Z67" s="1">
        <v>342002.0</v>
      </c>
      <c r="AA67" s="1">
        <v>7011.0</v>
      </c>
      <c r="AB67" s="1">
        <v>7411.0</v>
      </c>
      <c r="AC67" s="10">
        <v>5151.0</v>
      </c>
    </row>
    <row r="68">
      <c r="A68" s="1" t="s">
        <v>42</v>
      </c>
      <c r="B68" s="1" t="s">
        <v>41</v>
      </c>
      <c r="C68" s="5">
        <f>ROUND( VLOOKUP(Z68, NPC_Raw_Data!A:D, 4)*VLOOKUP(AA68, NPC_Scaling_Values!A:C, 3)*VLOOKUP(AB68, NPC_Scaling_Values!A:C, 3) * 1.1 ,0)</f>
        <v>4</v>
      </c>
      <c r="D68" s="5">
        <f>ROUND( VLOOKUP(Z68, NPC_Raw_Data!A:E, 5) * VLOOKUP(AA68, NPC_Scaling_Values!A:D, 4) * VLOOKUP(AB68,NPC_Scaling_Values!A:D, 4) * 1.1 ,0)</f>
        <v>0</v>
      </c>
      <c r="E68" s="5">
        <f>ROUND( VLOOKUP(Z68, NPC_Raw_Data!A:L, 6) * VLOOKUP(AA68, NPC_Scaling_Values!A:N, 5)* VLOOKUP(AB68, NPC_Scaling_Values!A:N, 5) * 1.1 ,0)</f>
        <v>3</v>
      </c>
      <c r="F68" s="5">
        <f>ROUND( VLOOKUP(Z68, NPC_Raw_Data!A:L, 7) * VLOOKUP(AA68, NPC_Scaling_Values!A:N, 6) * VLOOKUP(AB68,NPC_Scaling_Values!A:N, 6) * 1.1 ,0)</f>
        <v>0</v>
      </c>
      <c r="G68" s="5">
        <f>ROUND( VLOOKUP(Z68, NPC_Raw_Data!A:L, 8) * VLOOKUP(AA68, NPC_Scaling_Values!A:N, 7) * VLOOKUP(AB68, NPC_Scaling_Values!A:N, 7) * 1.1 ,0)</f>
        <v>0</v>
      </c>
      <c r="H68" s="5">
        <f>ROUND( VLOOKUP(Z68, NPC_Raw_Data!A:L, 9) * VLOOKUP(AA68, NPC_Scaling_Values!A:N, 8)* VLOOKUP(AB68, NPC_Scaling_Values!A:N, 8) * 1.1 ,0)</f>
        <v>0</v>
      </c>
      <c r="I68" s="5">
        <v>0.0</v>
      </c>
      <c r="J68" s="5">
        <v>0.0</v>
      </c>
      <c r="K68" s="5">
        <v>0.0</v>
      </c>
      <c r="L68" s="5">
        <f>ROUND( VLOOKUP(Z68, NPC_Raw_Data!A:O, 13),0)</f>
        <v>999</v>
      </c>
      <c r="M68" s="5">
        <f>ROUND( VLOOKUP(Z68, NPC_Raw_Data!A:O, 14),0)</f>
        <v>999</v>
      </c>
      <c r="N68" s="5">
        <f>ROUND( VLOOKUP(Z68, NPC_Raw_Data!A:O, 15),0)</f>
        <v>75</v>
      </c>
      <c r="O68" s="5">
        <f>ROUND( VLOOKUP(Z68, NPC_Raw_Data!A:Q, 16) * VLOOKUP(AA68, NPC_Scaling_Values!A:N, 14)* VLOOKUP(AB68, NPC_Scaling_Values!A:N, 14) * 1.1 ,0)</f>
        <v>255</v>
      </c>
      <c r="P68" s="2">
        <f>ROUND( VLOOKUP(Z68, NPC_Raw_Data!A:Q, 17) * VLOOKUP(AA68, NPC_Scaling_Values!A:N, 14) * VLOOKUP(AB68, NPC_Scaling_Values!A:N, 14)* 1.1 ,0)</f>
        <v>102</v>
      </c>
      <c r="Q68">
        <f> VLOOKUP(AA68, NPC_Scaling_Values!A:N, 9) * VLOOKUP(AB68, NPC_Scaling_Values!A:N, 9) * 1.1</f>
        <v>3.6696</v>
      </c>
      <c r="R68" s="1">
        <v>1.0</v>
      </c>
      <c r="S68" s="1">
        <v>-1.0</v>
      </c>
      <c r="T68" s="7" t="b">
        <v>0</v>
      </c>
      <c r="U68" s="7" t="b">
        <v>0</v>
      </c>
      <c r="V68" s="7" t="b">
        <v>0</v>
      </c>
      <c r="Z68" s="1">
        <v>342100.0</v>
      </c>
      <c r="AA68" s="1">
        <v>7014.0</v>
      </c>
      <c r="AB68" s="1">
        <v>7414.0</v>
      </c>
      <c r="AC68" s="8">
        <v>0.0</v>
      </c>
    </row>
    <row r="69">
      <c r="A69" s="9" t="s">
        <v>150</v>
      </c>
      <c r="B69" s="1" t="s">
        <v>46</v>
      </c>
      <c r="C69" s="5">
        <f>ROUND( VLOOKUP(Z69, NPC_Raw_Data!A:D, 4)*VLOOKUP(AA69, NPC_Scaling_Values!A:C, 3)*VLOOKUP(AB69, NPC_Scaling_Values!A:C, 3) * 1.1 ,0)</f>
        <v>2431</v>
      </c>
      <c r="D69" s="5">
        <f>ROUND( VLOOKUP(Z69, NPC_Raw_Data!A:E, 5) * VLOOKUP(AA69, NPC_Scaling_Values!A:D, 4) * VLOOKUP(AB69,NPC_Scaling_Values!A:D, 4) * 1.1 ,0)</f>
        <v>4400</v>
      </c>
      <c r="E69" s="5">
        <f>ROUND( VLOOKUP(Z69, NPC_Raw_Data!A:L, 6) * VLOOKUP(AA69, NPC_Scaling_Values!A:N, 5)* VLOOKUP(AB69, NPC_Scaling_Values!A:N, 5) * 1.1 ,0)</f>
        <v>209</v>
      </c>
      <c r="F69" s="5">
        <f>ROUND( VLOOKUP(Z69, NPC_Raw_Data!A:L, 7) * VLOOKUP(AA69, NPC_Scaling_Values!A:N, 6) * VLOOKUP(AB69,NPC_Scaling_Values!A:N, 6) * 1.1 ,0)</f>
        <v>147</v>
      </c>
      <c r="G69" s="5">
        <f>ROUND( VLOOKUP(Z69, NPC_Raw_Data!A:L, 8) * VLOOKUP(AA69, NPC_Scaling_Values!A:N, 7) * VLOOKUP(AB69, NPC_Scaling_Values!A:N, 7) * 1.1 ,0)</f>
        <v>1045</v>
      </c>
      <c r="H69" s="5">
        <f>ROUND( VLOOKUP(Z69, NPC_Raw_Data!A:L, 9) * VLOOKUP(AA69, NPC_Scaling_Values!A:N, 8)* VLOOKUP(AB69, NPC_Scaling_Values!A:N, 8) * 1.1 ,0)</f>
        <v>91</v>
      </c>
      <c r="I69" s="5">
        <v>0.0</v>
      </c>
      <c r="J69" s="5">
        <v>0.0</v>
      </c>
      <c r="K69" s="5">
        <v>0.0</v>
      </c>
      <c r="L69" s="5">
        <f>ROUND( VLOOKUP(Z69, NPC_Raw_Data!A:O, 13),0)</f>
        <v>999</v>
      </c>
      <c r="M69" s="5">
        <f>ROUND( VLOOKUP(Z69, NPC_Raw_Data!A:O, 14),0)</f>
        <v>999</v>
      </c>
      <c r="N69" s="5">
        <f>ROUND( VLOOKUP(Z69, NPC_Raw_Data!A:O, 15),0)</f>
        <v>122</v>
      </c>
      <c r="O69" s="5">
        <f>ROUND( VLOOKUP(Z69, NPC_Raw_Data!A:Q, 16) * VLOOKUP(AA69, NPC_Scaling_Values!A:N, 14)* VLOOKUP(AB69, NPC_Scaling_Values!A:N, 14) * 1.1 ,0)</f>
        <v>255</v>
      </c>
      <c r="P69" s="2">
        <f>ROUND( VLOOKUP(Z69, NPC_Raw_Data!A:Q, 17) * VLOOKUP(AA69, NPC_Scaling_Values!A:N, 14) * VLOOKUP(AB69, NPC_Scaling_Values!A:N, 14)* 1.1 ,0)</f>
        <v>102</v>
      </c>
      <c r="Q69">
        <f> VLOOKUP(AA69, NPC_Scaling_Values!A:N, 9) * VLOOKUP(AB69, NPC_Scaling_Values!A:N, 9) * 1.1</f>
        <v>3.6696</v>
      </c>
      <c r="R69" s="1">
        <v>1.0</v>
      </c>
      <c r="S69" s="1">
        <v>-1.0</v>
      </c>
      <c r="T69" s="7" t="b">
        <v>0</v>
      </c>
      <c r="U69" s="7" t="b">
        <v>0</v>
      </c>
      <c r="V69" s="7" t="b">
        <v>0</v>
      </c>
      <c r="Z69" s="1">
        <v>342101.0</v>
      </c>
      <c r="AA69" s="1">
        <v>7014.0</v>
      </c>
      <c r="AB69" s="1">
        <v>7414.0</v>
      </c>
      <c r="AC69" s="8">
        <v>0.0</v>
      </c>
    </row>
    <row r="70">
      <c r="A70" s="1" t="s">
        <v>162</v>
      </c>
      <c r="B70" s="1" t="s">
        <v>41</v>
      </c>
      <c r="C70" s="5">
        <f>ROUND( VLOOKUP(Z70, NPC_Raw_Data!A:D, 4)*VLOOKUP(AA70, NPC_Scaling_Values!A:C, 3)*VLOOKUP(AB70, NPC_Scaling_Values!A:C, 3) * 1.1 ,0)</f>
        <v>4</v>
      </c>
      <c r="D70" s="5">
        <f>ROUND( VLOOKUP(Z70, NPC_Raw_Data!A:E, 5) * VLOOKUP(AA70, NPC_Scaling_Values!A:D, 4) * VLOOKUP(AB70,NPC_Scaling_Values!A:D, 4) * 1.1 ,0)</f>
        <v>0</v>
      </c>
      <c r="E70" s="5">
        <f>ROUND( VLOOKUP(Z70, NPC_Raw_Data!A:L, 6) * VLOOKUP(AA70, NPC_Scaling_Values!A:N, 5)* VLOOKUP(AB70, NPC_Scaling_Values!A:N, 5) * 1.1 ,0)</f>
        <v>222</v>
      </c>
      <c r="F70" s="5">
        <f>ROUND( VLOOKUP(Z70, NPC_Raw_Data!A:L, 7) * VLOOKUP(AA70, NPC_Scaling_Values!A:N, 6) * VLOOKUP(AB70,NPC_Scaling_Values!A:N, 6) * 1.1 ,0)</f>
        <v>176</v>
      </c>
      <c r="G70" s="5">
        <f>ROUND( VLOOKUP(Z70, NPC_Raw_Data!A:L, 8) * VLOOKUP(AA70, NPC_Scaling_Values!A:N, 7) * VLOOKUP(AB70, NPC_Scaling_Values!A:N, 7) * 1.1 ,0)</f>
        <v>91</v>
      </c>
      <c r="H70" s="5">
        <f>ROUND( VLOOKUP(Z70, NPC_Raw_Data!A:L, 9) * VLOOKUP(AA70, NPC_Scaling_Values!A:N, 8)* VLOOKUP(AB70, NPC_Scaling_Values!A:N, 8) * 1.1 ,0)</f>
        <v>91</v>
      </c>
      <c r="I70" s="5">
        <v>0.0</v>
      </c>
      <c r="J70" s="5">
        <v>0.0</v>
      </c>
      <c r="K70" s="5">
        <v>0.0</v>
      </c>
      <c r="L70" s="5">
        <f>ROUND( VLOOKUP(Z70, NPC_Raw_Data!A:O, 13),0)</f>
        <v>999</v>
      </c>
      <c r="M70" s="5">
        <f>ROUND( VLOOKUP(Z70, NPC_Raw_Data!A:O, 14),0)</f>
        <v>999</v>
      </c>
      <c r="N70" s="5">
        <f>ROUND( VLOOKUP(Z70, NPC_Raw_Data!A:O, 15),0)</f>
        <v>122</v>
      </c>
      <c r="O70" s="5">
        <f>ROUND( VLOOKUP(Z70, NPC_Raw_Data!A:Q, 16) * VLOOKUP(AA70, NPC_Scaling_Values!A:N, 14)* VLOOKUP(AB70, NPC_Scaling_Values!A:N, 14) * 1.1 ,0)</f>
        <v>255</v>
      </c>
      <c r="P70" s="2">
        <f>ROUND( VLOOKUP(Z70, NPC_Raw_Data!A:Q, 17) * VLOOKUP(AA70, NPC_Scaling_Values!A:N, 14) * VLOOKUP(AB70, NPC_Scaling_Values!A:N, 14)* 1.1 ,0)</f>
        <v>102</v>
      </c>
      <c r="Q70">
        <f> VLOOKUP(AA70, NPC_Scaling_Values!A:N, 9) * VLOOKUP(AB70, NPC_Scaling_Values!A:N, 9) * 1.1</f>
        <v>3.6696</v>
      </c>
      <c r="R70" s="1">
        <v>1.0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342200.0</v>
      </c>
      <c r="AA70" s="1">
        <v>7014.0</v>
      </c>
      <c r="AB70" s="1">
        <v>7414.0</v>
      </c>
      <c r="AC70" s="8">
        <v>0.0</v>
      </c>
    </row>
    <row r="71">
      <c r="A71" s="1" t="s">
        <v>153</v>
      </c>
      <c r="B71" s="1" t="s">
        <v>27</v>
      </c>
      <c r="C71" s="5">
        <f>ROUND( VLOOKUP(Z71, NPC_Raw_Data!A:D, 4)*VLOOKUP(AA71, NPC_Scaling_Values!A:C, 3)*VLOOKUP(AB71, NPC_Scaling_Values!A:C, 3) * 1.1 ,0)</f>
        <v>6072</v>
      </c>
      <c r="D71" s="5">
        <f>ROUND( VLOOKUP(Z71, NPC_Raw_Data!A:E, 5) * VLOOKUP(AA71, NPC_Scaling_Values!A:D, 4) * VLOOKUP(AB71,NPC_Scaling_Values!A:D, 4) * 1.1 ,0)</f>
        <v>55000</v>
      </c>
      <c r="E71" s="5">
        <f>ROUND( VLOOKUP(Z71, NPC_Raw_Data!A:L, 6) * VLOOKUP(AA71, NPC_Scaling_Values!A:N, 5)* VLOOKUP(AB71, NPC_Scaling_Values!A:N, 5) * 1.1 ,0)</f>
        <v>344</v>
      </c>
      <c r="F71" s="5">
        <f>ROUND( VLOOKUP(Z71, NPC_Raw_Data!A:L, 7) * VLOOKUP(AA71, NPC_Scaling_Values!A:N, 6) * VLOOKUP(AB71,NPC_Scaling_Values!A:N, 6) * 1.1 ,0)</f>
        <v>276</v>
      </c>
      <c r="G71" s="5">
        <f>ROUND( VLOOKUP(Z71, NPC_Raw_Data!A:L, 8) * VLOOKUP(AA71, NPC_Scaling_Values!A:N, 7) * VLOOKUP(AB71, NPC_Scaling_Values!A:N, 7) * 1.1 ,0)</f>
        <v>689</v>
      </c>
      <c r="H71" s="5">
        <f>ROUND( VLOOKUP(Z71, NPC_Raw_Data!A:L, 9) * VLOOKUP(AA71, NPC_Scaling_Values!A:N, 8)* VLOOKUP(AB71, NPC_Scaling_Values!A:N, 8) * 1.1 ,0)</f>
        <v>172</v>
      </c>
      <c r="I71" s="5">
        <v>0.0</v>
      </c>
      <c r="J71" s="5">
        <v>0.0</v>
      </c>
      <c r="K71" s="5">
        <v>20.0</v>
      </c>
      <c r="L71" s="5">
        <f>ROUND( VLOOKUP(Z71, NPC_Raw_Data!A:O, 13),0)</f>
        <v>999</v>
      </c>
      <c r="M71" s="5">
        <f>ROUND( VLOOKUP(Z71, NPC_Raw_Data!A:O, 14),0)</f>
        <v>999</v>
      </c>
      <c r="N71" s="5">
        <f>ROUND( VLOOKUP(Z71, NPC_Raw_Data!A:O, 15),0)</f>
        <v>999</v>
      </c>
      <c r="O71" s="5">
        <f>ROUND( VLOOKUP(Z71, NPC_Raw_Data!A:Q, 16) * VLOOKUP(AA71, NPC_Scaling_Values!A:N, 14)* VLOOKUP(AB71, NPC_Scaling_Values!A:N, 14) * 1.1 ,0)</f>
        <v>222</v>
      </c>
      <c r="P71" s="2">
        <f>ROUND( VLOOKUP(Z71, NPC_Raw_Data!A:Q, 17) * VLOOKUP(AA71, NPC_Scaling_Values!A:N, 14) * VLOOKUP(AB71, NPC_Scaling_Values!A:N, 14)* 1.1 ,0)</f>
        <v>89</v>
      </c>
      <c r="Q71">
        <f> VLOOKUP(AA71, NPC_Scaling_Values!A:N, 9) * VLOOKUP(AB71, NPC_Scaling_Values!A:N, 9) * 1.1</f>
        <v>3.06625</v>
      </c>
      <c r="R71" s="1">
        <v>1.0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343000.0</v>
      </c>
      <c r="AA71" s="1">
        <v>7003.0</v>
      </c>
      <c r="AB71" s="1">
        <v>7403.0</v>
      </c>
      <c r="AC71" s="8">
        <v>0.0</v>
      </c>
    </row>
    <row r="72">
      <c r="A72" s="9" t="s">
        <v>243</v>
      </c>
      <c r="B72" s="1" t="s">
        <v>37</v>
      </c>
      <c r="C72" s="5">
        <f>ROUND( VLOOKUP(Z72, NPC_Raw_Data!A:D, 4)*VLOOKUP(AA72, NPC_Scaling_Values!A:C, 3)*VLOOKUP(AB72, NPC_Scaling_Values!A:C, 3) * 1.1 ,0)</f>
        <v>2324</v>
      </c>
      <c r="D72" s="5">
        <f>ROUND( VLOOKUP(Z72, NPC_Raw_Data!A:E, 5) * VLOOKUP(AA72, NPC_Scaling_Values!A:D, 4) * VLOOKUP(AB72,NPC_Scaling_Values!A:D, 4) * 1.1 ,0)</f>
        <v>0</v>
      </c>
      <c r="E72" s="5">
        <f>ROUND( VLOOKUP(Z72, NPC_Raw_Data!A:L, 6) * VLOOKUP(AA72, NPC_Scaling_Values!A:N, 5)* VLOOKUP(AB72, NPC_Scaling_Values!A:N, 5) * 1.1 ,0)</f>
        <v>344</v>
      </c>
      <c r="F72" s="5">
        <f>ROUND( VLOOKUP(Z72, NPC_Raw_Data!A:L, 7) * VLOOKUP(AA72, NPC_Scaling_Values!A:N, 6) * VLOOKUP(AB72,NPC_Scaling_Values!A:N, 6) * 1.1 ,0)</f>
        <v>275</v>
      </c>
      <c r="G72" s="5">
        <f>ROUND( VLOOKUP(Z72, NPC_Raw_Data!A:L, 8) * VLOOKUP(AA72, NPC_Scaling_Values!A:N, 7) * VLOOKUP(AB72, NPC_Scaling_Values!A:N, 7) * 1.1 ,0)</f>
        <v>240</v>
      </c>
      <c r="H72" s="5">
        <f>ROUND( VLOOKUP(Z72, NPC_Raw_Data!A:L, 9) * VLOOKUP(AA72, NPC_Scaling_Values!A:N, 8)* VLOOKUP(AB72, NPC_Scaling_Values!A:N, 8) * 1.1 ,0)</f>
        <v>172</v>
      </c>
      <c r="I72" s="5">
        <v>0.0</v>
      </c>
      <c r="J72" s="5">
        <v>0.0</v>
      </c>
      <c r="K72" s="5">
        <v>0.0</v>
      </c>
      <c r="L72" s="5">
        <f>ROUND( VLOOKUP(Z72, NPC_Raw_Data!A:O, 13),0)</f>
        <v>999</v>
      </c>
      <c r="M72" s="5">
        <f>ROUND( VLOOKUP(Z72, NPC_Raw_Data!A:O, 14),0)</f>
        <v>999</v>
      </c>
      <c r="N72" s="5">
        <f>ROUND( VLOOKUP(Z72, NPC_Raw_Data!A:O, 15),0)</f>
        <v>999</v>
      </c>
      <c r="O72" s="5">
        <f>ROUND( VLOOKUP(Z72, NPC_Raw_Data!A:Q, 16) * VLOOKUP(AA72, NPC_Scaling_Values!A:N, 14)* VLOOKUP(AB72, NPC_Scaling_Values!A:N, 14) * 1.1 ,0)</f>
        <v>239</v>
      </c>
      <c r="P72" s="2">
        <f>ROUND( VLOOKUP(Z72, NPC_Raw_Data!A:Q, 17) * VLOOKUP(AA72, NPC_Scaling_Values!A:N, 14) * VLOOKUP(AB72, NPC_Scaling_Values!A:N, 14)* 1.1 ,0)</f>
        <v>96</v>
      </c>
      <c r="Q72">
        <f> VLOOKUP(AA72, NPC_Scaling_Values!A:N, 9) * VLOOKUP(AB72, NPC_Scaling_Values!A:N, 9) * 1.1</f>
        <v>3.5332</v>
      </c>
      <c r="R72" s="1">
        <v>1.0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345000.0</v>
      </c>
      <c r="AA72" s="1">
        <v>7012.0</v>
      </c>
      <c r="AB72" s="1">
        <v>7412.0</v>
      </c>
      <c r="AC72" s="8">
        <v>0.0</v>
      </c>
    </row>
    <row r="73">
      <c r="A73" s="1" t="s">
        <v>47</v>
      </c>
      <c r="B73" s="1" t="s">
        <v>49</v>
      </c>
      <c r="C73" s="5">
        <f>ROUND( VLOOKUP(Z73, NPC_Raw_Data!A:D, 4)*VLOOKUP(AA73, NPC_Scaling_Values!A:C, 3)*VLOOKUP(AB73, NPC_Scaling_Values!A:C, 3) * 1.1 ,0)</f>
        <v>37</v>
      </c>
      <c r="D73" s="5">
        <f>ROUND( VLOOKUP(Z73, NPC_Raw_Data!A:E, 5) * VLOOKUP(AA73, NPC_Scaling_Values!A:D, 4) * VLOOKUP(AB73,NPC_Scaling_Values!A:D, 4) * 1.1 ,0)</f>
        <v>0</v>
      </c>
      <c r="E73" s="5">
        <f>ROUND( VLOOKUP(Z73, NPC_Raw_Data!A:L, 6) * VLOOKUP(AA73, NPC_Scaling_Values!A:N, 5)* VLOOKUP(AB73, NPC_Scaling_Values!A:N, 5) * 1.1 ,0)</f>
        <v>67</v>
      </c>
      <c r="F73" s="5">
        <f>ROUND( VLOOKUP(Z73, NPC_Raw_Data!A:L, 7) * VLOOKUP(AA73, NPC_Scaling_Values!A:N, 6) * VLOOKUP(AB73,NPC_Scaling_Values!A:N, 6) * 1.1 ,0)</f>
        <v>52</v>
      </c>
      <c r="G73" s="5">
        <f>ROUND( VLOOKUP(Z73, NPC_Raw_Data!A:L, 8) * VLOOKUP(AA73, NPC_Scaling_Values!A:N, 7) * VLOOKUP(AB73, NPC_Scaling_Values!A:N, 7) * 1.1 ,0)</f>
        <v>67</v>
      </c>
      <c r="H73" s="5">
        <f>ROUND( VLOOKUP(Z73, NPC_Raw_Data!A:L, 9) * VLOOKUP(AA73, NPC_Scaling_Values!A:N, 8)* VLOOKUP(AB73, NPC_Scaling_Values!A:N, 8) * 1.1 ,0)</f>
        <v>52</v>
      </c>
      <c r="I73" s="5">
        <v>0.0</v>
      </c>
      <c r="J73" s="5">
        <v>0.0</v>
      </c>
      <c r="K73" s="5">
        <v>0.0</v>
      </c>
      <c r="L73" s="5">
        <f>ROUND( VLOOKUP(Z73, NPC_Raw_Data!A:O, 13),0)</f>
        <v>999</v>
      </c>
      <c r="M73" s="5">
        <f>ROUND( VLOOKUP(Z73, NPC_Raw_Data!A:O, 14),0)</f>
        <v>999</v>
      </c>
      <c r="N73" s="5">
        <f>ROUND( VLOOKUP(Z73, NPC_Raw_Data!A:O, 15),0)</f>
        <v>999</v>
      </c>
      <c r="O73" s="5">
        <f>ROUND( VLOOKUP(Z73, NPC_Raw_Data!A:Q, 16) * VLOOKUP(AA73, NPC_Scaling_Values!A:N, 14)* VLOOKUP(AB73, NPC_Scaling_Values!A:N, 14) * 1.1 ,0)</f>
        <v>465</v>
      </c>
      <c r="P73" s="2">
        <f>ROUND( VLOOKUP(Z73, NPC_Raw_Data!A:Q, 17) * VLOOKUP(AA73, NPC_Scaling_Values!A:N, 14) * VLOOKUP(AB73, NPC_Scaling_Values!A:N, 14)* 1.1 ,0)</f>
        <v>93</v>
      </c>
      <c r="Q73">
        <f> VLOOKUP(AA73, NPC_Scaling_Values!A:N, 9) * VLOOKUP(AB73, NPC_Scaling_Values!A:N, 9) * 1.1</f>
        <v>3.4881</v>
      </c>
      <c r="R73" s="1">
        <v>1.0</v>
      </c>
      <c r="S73" s="1">
        <v>-1.0</v>
      </c>
      <c r="T73" s="7" t="b">
        <v>0</v>
      </c>
      <c r="U73" s="7" t="b">
        <v>0</v>
      </c>
      <c r="V73" s="7" t="b">
        <v>0</v>
      </c>
      <c r="Z73" s="1">
        <v>350100.0</v>
      </c>
      <c r="AA73" s="1">
        <v>7011.0</v>
      </c>
      <c r="AB73" s="1">
        <v>7411.0</v>
      </c>
      <c r="AC73" s="8">
        <v>0.0</v>
      </c>
    </row>
    <row r="74">
      <c r="A74" s="1" t="s">
        <v>47</v>
      </c>
      <c r="B74" s="1" t="s">
        <v>48</v>
      </c>
      <c r="C74" s="5">
        <f>ROUND( VLOOKUP(Z74, NPC_Raw_Data!A:D, 4)*VLOOKUP(AA74, NPC_Scaling_Values!A:C, 3)*VLOOKUP(AB74, NPC_Scaling_Values!A:C, 3) * 1.1 ,0)</f>
        <v>34</v>
      </c>
      <c r="D74" s="5">
        <f>ROUND( VLOOKUP(Z74, NPC_Raw_Data!A:E, 5) * VLOOKUP(AA74, NPC_Scaling_Values!A:D, 4) * VLOOKUP(AB74,NPC_Scaling_Values!A:D, 4) * 1.1 ,0)</f>
        <v>0</v>
      </c>
      <c r="E74" s="5">
        <f>ROUND( VLOOKUP(Z74, NPC_Raw_Data!A:L, 6) * VLOOKUP(AA74, NPC_Scaling_Values!A:N, 5)* VLOOKUP(AB74, NPC_Scaling_Values!A:N, 5) * 1.1 ,0)</f>
        <v>64</v>
      </c>
      <c r="F74" s="5">
        <f>ROUND( VLOOKUP(Z74, NPC_Raw_Data!A:L, 7) * VLOOKUP(AA74, NPC_Scaling_Values!A:N, 6) * VLOOKUP(AB74,NPC_Scaling_Values!A:N, 6) * 1.1 ,0)</f>
        <v>49</v>
      </c>
      <c r="G74" s="5">
        <f>ROUND( VLOOKUP(Z74, NPC_Raw_Data!A:L, 8) * VLOOKUP(AA74, NPC_Scaling_Values!A:N, 7) * VLOOKUP(AB74, NPC_Scaling_Values!A:N, 7) * 1.1 ,0)</f>
        <v>64</v>
      </c>
      <c r="H74" s="5">
        <f>ROUND( VLOOKUP(Z74, NPC_Raw_Data!A:L, 9) * VLOOKUP(AA74, NPC_Scaling_Values!A:N, 8)* VLOOKUP(AB74, NPC_Scaling_Values!A:N, 8) * 1.1 ,0)</f>
        <v>49</v>
      </c>
      <c r="I74" s="5">
        <v>0.0</v>
      </c>
      <c r="J74" s="5">
        <v>0.0</v>
      </c>
      <c r="K74" s="5">
        <v>0.0</v>
      </c>
      <c r="L74" s="5">
        <f>ROUND( VLOOKUP(Z74, NPC_Raw_Data!A:O, 13),0)</f>
        <v>999</v>
      </c>
      <c r="M74" s="5">
        <f>ROUND( VLOOKUP(Z74, NPC_Raw_Data!A:O, 14),0)</f>
        <v>999</v>
      </c>
      <c r="N74" s="5">
        <f>ROUND( VLOOKUP(Z74, NPC_Raw_Data!A:O, 15),0)</f>
        <v>999</v>
      </c>
      <c r="O74" s="5">
        <f>ROUND( VLOOKUP(Z74, NPC_Raw_Data!A:Q, 16) * VLOOKUP(AA74, NPC_Scaling_Values!A:N, 14)* VLOOKUP(AB74, NPC_Scaling_Values!A:N, 14) * 1.1 ,0)</f>
        <v>440</v>
      </c>
      <c r="P74" s="2">
        <f>ROUND( VLOOKUP(Z74, NPC_Raw_Data!A:Q, 17) * VLOOKUP(AA74, NPC_Scaling_Values!A:N, 14) * VLOOKUP(AB74, NPC_Scaling_Values!A:N, 14)* 1.1 ,0)</f>
        <v>88</v>
      </c>
      <c r="Q74">
        <f> VLOOKUP(AA74, NPC_Scaling_Values!A:N, 9) * VLOOKUP(AB74, NPC_Scaling_Values!A:N, 9) * 1.1</f>
        <v>3.366</v>
      </c>
      <c r="R74" s="1">
        <v>1.0</v>
      </c>
      <c r="S74" s="1">
        <v>-1.0</v>
      </c>
      <c r="T74" s="7" t="b">
        <v>0</v>
      </c>
      <c r="U74" s="7" t="b">
        <v>0</v>
      </c>
      <c r="V74" s="7" t="b">
        <v>0</v>
      </c>
      <c r="Z74" s="1">
        <v>350101.0</v>
      </c>
      <c r="AA74" s="1">
        <v>7007.0</v>
      </c>
      <c r="AB74" s="1">
        <v>7407.0</v>
      </c>
      <c r="AC74" s="8">
        <v>0.0</v>
      </c>
    </row>
    <row r="75">
      <c r="A75" s="9" t="s">
        <v>67</v>
      </c>
      <c r="B75" s="11" t="s">
        <v>51</v>
      </c>
      <c r="C75" s="5">
        <f>ROUND( VLOOKUP(Z75, NPC_Raw_Data!A:D, 4)*VLOOKUP(AA75, NPC_Scaling_Values!A:C, 3)*VLOOKUP(AB75, NPC_Scaling_Values!A:C, 3) * 1.1 ,0)</f>
        <v>3318</v>
      </c>
      <c r="D75" s="5">
        <f>ROUND( VLOOKUP(Z75, NPC_Raw_Data!A:E, 5) * VLOOKUP(AA75, NPC_Scaling_Values!A:D, 4) * VLOOKUP(AB75,NPC_Scaling_Values!A:D, 4) * 1.1 ,0)</f>
        <v>27500</v>
      </c>
      <c r="E75" s="5">
        <f>ROUND( VLOOKUP(Z75, NPC_Raw_Data!A:L, 6) * VLOOKUP(AA75, NPC_Scaling_Values!A:N, 5)* VLOOKUP(AB75, NPC_Scaling_Values!A:N, 5) * 1.1 ,0)</f>
        <v>171</v>
      </c>
      <c r="F75" s="5">
        <f>ROUND( VLOOKUP(Z75, NPC_Raw_Data!A:L, 7) * VLOOKUP(AA75, NPC_Scaling_Values!A:N, 6) * VLOOKUP(AB75,NPC_Scaling_Values!A:N, 6) * 1.1 ,0)</f>
        <v>128</v>
      </c>
      <c r="G75" s="5">
        <f>ROUND( VLOOKUP(Z75, NPC_Raw_Data!A:L, 8) * VLOOKUP(AA75, NPC_Scaling_Values!A:N, 7) * VLOOKUP(AB75, NPC_Scaling_Values!A:N, 7) * 1.1 ,0)</f>
        <v>103</v>
      </c>
      <c r="H75" s="5">
        <f>ROUND( VLOOKUP(Z75, NPC_Raw_Data!A:L, 9) * VLOOKUP(AA75, NPC_Scaling_Values!A:N, 8)* VLOOKUP(AB75, NPC_Scaling_Values!A:N, 8) * 1.1 ,0)</f>
        <v>128</v>
      </c>
      <c r="I75" s="5">
        <v>0.0</v>
      </c>
      <c r="J75" s="5">
        <v>0.0</v>
      </c>
      <c r="K75" s="5">
        <v>0.0</v>
      </c>
      <c r="L75" s="5">
        <f>ROUND( VLOOKUP(Z75, NPC_Raw_Data!A:O, 13),0)</f>
        <v>999</v>
      </c>
      <c r="M75" s="5">
        <f>ROUND( VLOOKUP(Z75, NPC_Raw_Data!A:O, 14),0)</f>
        <v>999</v>
      </c>
      <c r="N75" s="5">
        <f>ROUND( VLOOKUP(Z75, NPC_Raw_Data!A:O, 15),0)</f>
        <v>999</v>
      </c>
      <c r="O75" s="5">
        <f>ROUND( VLOOKUP(Z75, NPC_Raw_Data!A:Q, 16) * VLOOKUP(AA75, NPC_Scaling_Values!A:N, 14)* VLOOKUP(AB75, NPC_Scaling_Values!A:N, 14) * 1.1 ,0)</f>
        <v>446</v>
      </c>
      <c r="P75" s="2">
        <f>ROUND( VLOOKUP(Z75, NPC_Raw_Data!A:Q, 17) * VLOOKUP(AA75, NPC_Scaling_Values!A:N, 14) * VLOOKUP(AB75, NPC_Scaling_Values!A:N, 14)* 1.1 ,0)</f>
        <v>89</v>
      </c>
      <c r="Q75">
        <f> VLOOKUP(AA75, NPC_Scaling_Values!A:N, 9) * VLOOKUP(AB75, NPC_Scaling_Values!A:N, 9) * 1.1</f>
        <v>2.858625</v>
      </c>
      <c r="R75" s="1">
        <v>1.0</v>
      </c>
      <c r="S75" s="1">
        <v>-1.0</v>
      </c>
      <c r="T75" s="7" t="b">
        <v>0</v>
      </c>
      <c r="U75" s="7" t="b">
        <v>0</v>
      </c>
      <c r="V75" s="7" t="b">
        <v>0</v>
      </c>
      <c r="Z75" s="1">
        <v>351000.0</v>
      </c>
      <c r="AA75" s="1">
        <v>7002.0</v>
      </c>
      <c r="AB75" s="1">
        <v>7402.0</v>
      </c>
      <c r="AC75" s="8">
        <v>0.0</v>
      </c>
    </row>
    <row r="76">
      <c r="A76" s="13" t="s">
        <v>151</v>
      </c>
      <c r="B76" s="1" t="s">
        <v>37</v>
      </c>
      <c r="C76" s="5">
        <f>ROUND( VLOOKUP(Z76, NPC_Raw_Data!A:D, 4)*VLOOKUP(AA76, NPC_Scaling_Values!A:C, 3)*VLOOKUP(AB76, NPC_Scaling_Values!A:C, 3) * 1.1 ,0)</f>
        <v>6971</v>
      </c>
      <c r="D76" s="5">
        <f>ROUND( VLOOKUP(Z76, NPC_Raw_Data!A:E, 5) * VLOOKUP(AA76, NPC_Scaling_Values!A:D, 4) * VLOOKUP(AB76,NPC_Scaling_Values!A:D, 4) * 1.1 ,0)</f>
        <v>22000</v>
      </c>
      <c r="E76" s="5">
        <f>ROUND( VLOOKUP(Z76, NPC_Raw_Data!A:L, 6) * VLOOKUP(AA76, NPC_Scaling_Values!A:N, 5)* VLOOKUP(AB76, NPC_Scaling_Values!A:N, 5) * 1.1 ,0)</f>
        <v>337</v>
      </c>
      <c r="F76" s="5">
        <f>ROUND( VLOOKUP(Z76, NPC_Raw_Data!A:L, 7) * VLOOKUP(AA76, NPC_Scaling_Values!A:N, 6) * VLOOKUP(AB76,NPC_Scaling_Values!A:N, 6) * 1.1 ,0)</f>
        <v>269</v>
      </c>
      <c r="G76" s="5">
        <f>ROUND( VLOOKUP(Z76, NPC_Raw_Data!A:L, 8) * VLOOKUP(AA76, NPC_Scaling_Values!A:N, 7) * VLOOKUP(AB76, NPC_Scaling_Values!A:N, 7) * 1.1 ,0)</f>
        <v>203</v>
      </c>
      <c r="H76" s="5">
        <f>ROUND( VLOOKUP(Z76, NPC_Raw_Data!A:L, 9) * VLOOKUP(AA76, NPC_Scaling_Values!A:N, 8)* VLOOKUP(AB76, NPC_Scaling_Values!A:N, 8) * 1.1 ,0)</f>
        <v>269</v>
      </c>
      <c r="I76" s="5">
        <v>0.0</v>
      </c>
      <c r="J76" s="5">
        <v>0.0</v>
      </c>
      <c r="K76" s="5">
        <v>0.0</v>
      </c>
      <c r="L76" s="5">
        <f>ROUND( VLOOKUP(Z76, NPC_Raw_Data!A:O, 13),0)</f>
        <v>999</v>
      </c>
      <c r="M76" s="5">
        <f>ROUND( VLOOKUP(Z76, NPC_Raw_Data!A:O, 14),0)</f>
        <v>999</v>
      </c>
      <c r="N76" s="5">
        <f>ROUND( VLOOKUP(Z76, NPC_Raw_Data!A:O, 15),0)</f>
        <v>102</v>
      </c>
      <c r="O76" s="5">
        <f>ROUND( VLOOKUP(Z76, NPC_Raw_Data!A:Q, 16) * VLOOKUP(AA76, NPC_Scaling_Values!A:N, 14)* VLOOKUP(AB76, NPC_Scaling_Values!A:N, 14) * 1.1 ,0)</f>
        <v>239</v>
      </c>
      <c r="P76" s="2">
        <f>ROUND( VLOOKUP(Z76, NPC_Raw_Data!A:Q, 17) * VLOOKUP(AA76, NPC_Scaling_Values!A:N, 14) * VLOOKUP(AB76, NPC_Scaling_Values!A:N, 14)* 1.1 ,0)</f>
        <v>96</v>
      </c>
      <c r="Q76">
        <f> VLOOKUP(AA76, NPC_Scaling_Values!A:N, 9) * VLOOKUP(AB76, NPC_Scaling_Values!A:N, 9) * 1.1</f>
        <v>3.5332</v>
      </c>
      <c r="R76" s="1">
        <v>1.0</v>
      </c>
      <c r="S76" s="1">
        <v>-1.0</v>
      </c>
      <c r="T76" s="7" t="b">
        <v>0</v>
      </c>
      <c r="U76" s="7" t="b">
        <v>0</v>
      </c>
      <c r="V76" s="7" t="b">
        <v>0</v>
      </c>
      <c r="Z76" s="1">
        <v>353000.0</v>
      </c>
      <c r="AA76" s="1">
        <v>7012.0</v>
      </c>
      <c r="AB76" s="1">
        <v>7412.0</v>
      </c>
      <c r="AC76" s="10">
        <v>5151.0</v>
      </c>
    </row>
    <row r="77">
      <c r="A77" s="1" t="s">
        <v>151</v>
      </c>
      <c r="B77" s="1" t="s">
        <v>101</v>
      </c>
      <c r="C77" s="5">
        <f>ROUND( VLOOKUP(Z77, NPC_Raw_Data!A:D, 4)*VLOOKUP(AA77, NPC_Scaling_Values!A:C, 3)*VLOOKUP(AB77, NPC_Scaling_Values!A:C, 3) * 1.1 ,0)</f>
        <v>6348</v>
      </c>
      <c r="D77" s="5">
        <f>ROUND( VLOOKUP(Z77, NPC_Raw_Data!A:E, 5) * VLOOKUP(AA77, NPC_Scaling_Values!A:D, 4) * VLOOKUP(AB77,NPC_Scaling_Values!A:D, 4) * 1.1 ,0)</f>
        <v>22000</v>
      </c>
      <c r="E77" s="5">
        <f>ROUND( VLOOKUP(Z77, NPC_Raw_Data!A:L, 6) * VLOOKUP(AA77, NPC_Scaling_Values!A:N, 5)* VLOOKUP(AB77, NPC_Scaling_Values!A:N, 5) * 1.1 ,0)</f>
        <v>308</v>
      </c>
      <c r="F77" s="5">
        <f>ROUND( VLOOKUP(Z77, NPC_Raw_Data!A:L, 7) * VLOOKUP(AA77, NPC_Scaling_Values!A:N, 6) * VLOOKUP(AB77,NPC_Scaling_Values!A:N, 6) * 1.1 ,0)</f>
        <v>245</v>
      </c>
      <c r="G77" s="5">
        <f>ROUND( VLOOKUP(Z77, NPC_Raw_Data!A:L, 8) * VLOOKUP(AA77, NPC_Scaling_Values!A:N, 7) * VLOOKUP(AB77, NPC_Scaling_Values!A:N, 7) * 1.1 ,0)</f>
        <v>185</v>
      </c>
      <c r="H77" s="5">
        <f>ROUND( VLOOKUP(Z77, NPC_Raw_Data!A:L, 9) * VLOOKUP(AA77, NPC_Scaling_Values!A:N, 8)* VLOOKUP(AB77, NPC_Scaling_Values!A:N, 8) * 1.1 ,0)</f>
        <v>245</v>
      </c>
      <c r="I77" s="5">
        <v>0.0</v>
      </c>
      <c r="J77" s="5">
        <v>0.0</v>
      </c>
      <c r="K77" s="5">
        <v>0.0</v>
      </c>
      <c r="L77" s="5">
        <f>ROUND( VLOOKUP(Z77, NPC_Raw_Data!A:O, 13),0)</f>
        <v>999</v>
      </c>
      <c r="M77" s="5">
        <f>ROUND( VLOOKUP(Z77, NPC_Raw_Data!A:O, 14),0)</f>
        <v>999</v>
      </c>
      <c r="N77" s="5">
        <f>ROUND( VLOOKUP(Z77, NPC_Raw_Data!A:O, 15),0)</f>
        <v>102</v>
      </c>
      <c r="O77" s="5">
        <f>ROUND( VLOOKUP(Z77, NPC_Raw_Data!A:Q, 16) * VLOOKUP(AA77, NPC_Scaling_Values!A:N, 14)* VLOOKUP(AB77, NPC_Scaling_Values!A:N, 14) * 1.1 ,0)</f>
        <v>222</v>
      </c>
      <c r="P77" s="2">
        <f>ROUND( VLOOKUP(Z77, NPC_Raw_Data!A:Q, 17) * VLOOKUP(AA77, NPC_Scaling_Values!A:N, 14) * VLOOKUP(AB77, NPC_Scaling_Values!A:N, 14)* 1.1 ,0)</f>
        <v>89</v>
      </c>
      <c r="Q77">
        <f> VLOOKUP(AA77, NPC_Scaling_Values!A:N, 9) * VLOOKUP(AB77, NPC_Scaling_Values!A:N, 9) * 1.1</f>
        <v>3.366</v>
      </c>
      <c r="R77" s="1">
        <v>1.0</v>
      </c>
      <c r="S77" s="1">
        <v>-1.0</v>
      </c>
      <c r="T77" s="7" t="b">
        <v>0</v>
      </c>
      <c r="U77" s="7" t="b">
        <v>0</v>
      </c>
      <c r="V77" s="7" t="b">
        <v>0</v>
      </c>
      <c r="Z77" s="1">
        <v>353001.0</v>
      </c>
      <c r="AA77" s="1">
        <v>7005.0</v>
      </c>
      <c r="AB77" s="1">
        <v>7405.0</v>
      </c>
      <c r="AC77" s="10">
        <v>5151.0</v>
      </c>
    </row>
    <row r="78">
      <c r="A78" s="1" t="s">
        <v>290</v>
      </c>
      <c r="B78" s="13" t="s">
        <v>32</v>
      </c>
      <c r="C78" s="5">
        <f>ROUND( VLOOKUP(Z78, NPC_Raw_Data!A:D, 4)*VLOOKUP(AA78, NPC_Scaling_Values!A:C, 3)*VLOOKUP(AB78, NPC_Scaling_Values!A:C, 3) * 1.1 ,0)</f>
        <v>6476</v>
      </c>
      <c r="D78" s="5">
        <f>ROUND( VLOOKUP(Z78, NPC_Raw_Data!A:E, 5) * VLOOKUP(AA78, NPC_Scaling_Values!A:D, 4) * VLOOKUP(AB78,NPC_Scaling_Values!A:D, 4) * 1.1 ,0)</f>
        <v>110000</v>
      </c>
      <c r="E78" s="5">
        <f>ROUND( VLOOKUP(Z78, NPC_Raw_Data!A:L, 6) * VLOOKUP(AA78, NPC_Scaling_Values!A:N, 5)* VLOOKUP(AB78, NPC_Scaling_Values!A:N, 5) * 1.1 ,0)</f>
        <v>435</v>
      </c>
      <c r="F78" s="5">
        <f>ROUND( VLOOKUP(Z78, NPC_Raw_Data!A:L, 7) * VLOOKUP(AA78, NPC_Scaling_Values!A:N, 6) * VLOOKUP(AB78,NPC_Scaling_Values!A:N, 6) * 1.1 ,0)</f>
        <v>748</v>
      </c>
      <c r="G78" s="5">
        <f>ROUND( VLOOKUP(Z78, NPC_Raw_Data!A:L, 8) * VLOOKUP(AA78, NPC_Scaling_Values!A:N, 7) * VLOOKUP(AB78, NPC_Scaling_Values!A:N, 7) * 1.1 ,0)</f>
        <v>693</v>
      </c>
      <c r="H78" s="5">
        <f>ROUND( VLOOKUP(Z78, NPC_Raw_Data!A:L, 9) * VLOOKUP(AA78, NPC_Scaling_Values!A:N, 8)* VLOOKUP(AB78, NPC_Scaling_Values!A:N, 8) * 1.1 ,0)</f>
        <v>644</v>
      </c>
      <c r="I78" s="5">
        <v>20.0</v>
      </c>
      <c r="J78" s="5">
        <v>-10.0</v>
      </c>
      <c r="K78" s="5">
        <v>20.0</v>
      </c>
      <c r="L78" s="5">
        <f>ROUND( VLOOKUP(Z78, NPC_Raw_Data!A:O, 13),0)</f>
        <v>999</v>
      </c>
      <c r="M78" s="5">
        <f>ROUND( VLOOKUP(Z78, NPC_Raw_Data!A:O, 14),0)</f>
        <v>999</v>
      </c>
      <c r="N78" s="5">
        <f>ROUND( VLOOKUP(Z78, NPC_Raw_Data!A:O, 15),0)</f>
        <v>999</v>
      </c>
      <c r="O78" s="5">
        <f>ROUND( VLOOKUP(Z78, NPC_Raw_Data!A:Q, 16) * VLOOKUP(AA78, NPC_Scaling_Values!A:N, 14)* VLOOKUP(AB78, NPC_Scaling_Values!A:N, 14) * 1.1 ,0)</f>
        <v>255</v>
      </c>
      <c r="P78" s="2">
        <f>ROUND( VLOOKUP(Z78, NPC_Raw_Data!A:Q, 17) * VLOOKUP(AA78, NPC_Scaling_Values!A:N, 14) * VLOOKUP(AB78, NPC_Scaling_Values!A:N, 14)* 1.1 ,0)</f>
        <v>102</v>
      </c>
      <c r="Q78">
        <f> VLOOKUP(AA78, NPC_Scaling_Values!A:N, 9) * VLOOKUP(AB78, NPC_Scaling_Values!A:N, 9) * 1.1</f>
        <v>3.6696</v>
      </c>
      <c r="R78" s="1">
        <v>1.1</v>
      </c>
      <c r="S78" s="1">
        <v>-1.0</v>
      </c>
      <c r="T78" s="7" t="b">
        <v>0</v>
      </c>
      <c r="U78" s="7" t="b">
        <v>0</v>
      </c>
      <c r="V78" s="7" t="b">
        <v>0</v>
      </c>
      <c r="Z78" s="1">
        <v>410000.0</v>
      </c>
      <c r="AA78" s="1">
        <v>7014.0</v>
      </c>
      <c r="AB78" s="1">
        <v>7414.0</v>
      </c>
      <c r="AC78" s="8">
        <v>0.0</v>
      </c>
    </row>
    <row r="79">
      <c r="A79" s="2" t="s">
        <v>310</v>
      </c>
      <c r="B79" s="1" t="s">
        <v>32</v>
      </c>
      <c r="C79" s="5">
        <f>ROUND( VLOOKUP(Z79, NPC_Raw_Data!A:D, 4)*VLOOKUP(AA79, NPC_Scaling_Values!A:C, 3)*VLOOKUP(AB79, NPC_Scaling_Values!A:C, 3) * 1.1 ,0)</f>
        <v>967</v>
      </c>
      <c r="D79" s="5">
        <f>ROUND( VLOOKUP(Z79, NPC_Raw_Data!A:E, 5) * VLOOKUP(AA79, NPC_Scaling_Values!A:D, 4) * VLOOKUP(AB79,NPC_Scaling_Values!A:D, 4) * 1.1 ,0)</f>
        <v>2200</v>
      </c>
      <c r="E79" s="5">
        <f>ROUND( VLOOKUP(Z79, NPC_Raw_Data!A:L, 6) * VLOOKUP(AA79, NPC_Scaling_Values!A:N, 5)* VLOOKUP(AB79, NPC_Scaling_Values!A:N, 5) * 1.1 ,0)</f>
        <v>810</v>
      </c>
      <c r="F79" s="5">
        <f>ROUND( VLOOKUP(Z79, NPC_Raw_Data!A:L, 7) * VLOOKUP(AA79, NPC_Scaling_Values!A:N, 6) * VLOOKUP(AB79,NPC_Scaling_Values!A:N, 6) * 1.1 ,0)</f>
        <v>653</v>
      </c>
      <c r="G79" s="5">
        <f>ROUND( VLOOKUP(Z79, NPC_Raw_Data!A:L, 8) * VLOOKUP(AA79, NPC_Scaling_Values!A:N, 7) * VLOOKUP(AB79, NPC_Scaling_Values!A:N, 7) * 1.1 ,0)</f>
        <v>693</v>
      </c>
      <c r="H79" s="5">
        <f>ROUND( VLOOKUP(Z79, NPC_Raw_Data!A:L, 9) * VLOOKUP(AA79, NPC_Scaling_Values!A:N, 8)* VLOOKUP(AB79, NPC_Scaling_Values!A:N, 8) * 1.1 ,0)</f>
        <v>1637</v>
      </c>
      <c r="I79" s="5">
        <v>25.0</v>
      </c>
      <c r="J79" s="5">
        <v>-35.0</v>
      </c>
      <c r="K79" s="5">
        <v>20.0</v>
      </c>
      <c r="L79" s="5">
        <f>ROUND( VLOOKUP(Z79, NPC_Raw_Data!A:O, 13),0)</f>
        <v>999</v>
      </c>
      <c r="M79" s="5">
        <f>ROUND( VLOOKUP(Z79, NPC_Raw_Data!A:O, 14),0)</f>
        <v>999</v>
      </c>
      <c r="N79" s="5">
        <f>ROUND( VLOOKUP(Z79, NPC_Raw_Data!A:O, 15),0)</f>
        <v>999</v>
      </c>
      <c r="O79" s="5">
        <f>ROUND( VLOOKUP(Z79, NPC_Raw_Data!A:Q, 16) * VLOOKUP(AA79, NPC_Scaling_Values!A:N, 14)* VLOOKUP(AB79, NPC_Scaling_Values!A:N, 14) * 1.1 ,0)</f>
        <v>408</v>
      </c>
      <c r="P79" s="2">
        <f>ROUND( VLOOKUP(Z79, NPC_Raw_Data!A:Q, 17) * VLOOKUP(AA79, NPC_Scaling_Values!A:N, 14) * VLOOKUP(AB79, NPC_Scaling_Values!A:N, 14)* 1.1 ,0)</f>
        <v>102</v>
      </c>
      <c r="Q79">
        <f> VLOOKUP(AA79, NPC_Scaling_Values!A:N, 9) * VLOOKUP(AB79, NPC_Scaling_Values!A:N, 9) * 1.1</f>
        <v>3.6696</v>
      </c>
      <c r="R79" s="1">
        <v>1.1</v>
      </c>
      <c r="S79" s="1">
        <v>-1.0</v>
      </c>
      <c r="T79" s="7" t="b">
        <v>0</v>
      </c>
      <c r="U79" s="7" t="b">
        <v>0</v>
      </c>
      <c r="V79" s="7" t="b">
        <v>0</v>
      </c>
      <c r="Z79" s="1">
        <v>412000.0</v>
      </c>
      <c r="AA79" s="1">
        <v>7014.0</v>
      </c>
      <c r="AB79" s="1">
        <v>7414.0</v>
      </c>
      <c r="AC79" s="8">
        <v>0.0</v>
      </c>
    </row>
    <row r="80">
      <c r="A80" s="2" t="s">
        <v>311</v>
      </c>
      <c r="B80" s="1" t="s">
        <v>32</v>
      </c>
      <c r="C80" s="5">
        <f>ROUND( VLOOKUP(Z80, NPC_Raw_Data!A:D, 4)*VLOOKUP(AA80, NPC_Scaling_Values!A:C, 3)*VLOOKUP(AB80, NPC_Scaling_Values!A:C, 3) * 1.1 ,0)</f>
        <v>967</v>
      </c>
      <c r="D80" s="5">
        <f>ROUND( VLOOKUP(Z80, NPC_Raw_Data!A:E, 5) * VLOOKUP(AA80, NPC_Scaling_Values!A:D, 4) * VLOOKUP(AB80,NPC_Scaling_Values!A:D, 4) * 1.1 ,0)</f>
        <v>2200</v>
      </c>
      <c r="E80" s="5">
        <f>ROUND( VLOOKUP(Z80, NPC_Raw_Data!A:L, 6) * VLOOKUP(AA80, NPC_Scaling_Values!A:N, 5)* VLOOKUP(AB80, NPC_Scaling_Values!A:N, 5) * 1.1 ,0)</f>
        <v>810</v>
      </c>
      <c r="F80" s="5">
        <f>ROUND( VLOOKUP(Z80, NPC_Raw_Data!A:L, 7) * VLOOKUP(AA80, NPC_Scaling_Values!A:N, 6) * VLOOKUP(AB80,NPC_Scaling_Values!A:N, 6) * 1.1 ,0)</f>
        <v>653</v>
      </c>
      <c r="G80" s="5">
        <f>ROUND( VLOOKUP(Z80, NPC_Raw_Data!A:L, 8) * VLOOKUP(AA80, NPC_Scaling_Values!A:N, 7) * VLOOKUP(AB80, NPC_Scaling_Values!A:N, 7) * 1.1 ,0)</f>
        <v>693</v>
      </c>
      <c r="H80" s="5">
        <f>ROUND( VLOOKUP(Z80, NPC_Raw_Data!A:L, 9) * VLOOKUP(AA80, NPC_Scaling_Values!A:N, 8)* VLOOKUP(AB80, NPC_Scaling_Values!A:N, 8) * 1.1 ,0)</f>
        <v>1637</v>
      </c>
      <c r="I80" s="5">
        <v>25.0</v>
      </c>
      <c r="J80" s="5">
        <v>-35.0</v>
      </c>
      <c r="K80" s="5">
        <v>20.0</v>
      </c>
      <c r="L80" s="5">
        <f>ROUND( VLOOKUP(Z80, NPC_Raw_Data!A:O, 13),0)</f>
        <v>999</v>
      </c>
      <c r="M80" s="5">
        <f>ROUND( VLOOKUP(Z80, NPC_Raw_Data!A:O, 14),0)</f>
        <v>999</v>
      </c>
      <c r="N80" s="5">
        <f>ROUND( VLOOKUP(Z80, NPC_Raw_Data!A:O, 15),0)</f>
        <v>999</v>
      </c>
      <c r="O80" s="5">
        <f>ROUND( VLOOKUP(Z80, NPC_Raw_Data!A:Q, 16) * VLOOKUP(AA80, NPC_Scaling_Values!A:N, 14)* VLOOKUP(AB80, NPC_Scaling_Values!A:N, 14) * 1.1 ,0)</f>
        <v>408</v>
      </c>
      <c r="P80" s="2">
        <f>ROUND( VLOOKUP(Z80, NPC_Raw_Data!A:Q, 17) * VLOOKUP(AA80, NPC_Scaling_Values!A:N, 14) * VLOOKUP(AB80, NPC_Scaling_Values!A:N, 14)* 1.1 ,0)</f>
        <v>102</v>
      </c>
      <c r="Q80">
        <f> VLOOKUP(AA80, NPC_Scaling_Values!A:N, 9) * VLOOKUP(AB80, NPC_Scaling_Values!A:N, 9) * 1.1</f>
        <v>3.6696</v>
      </c>
      <c r="R80" s="1">
        <v>1.1</v>
      </c>
      <c r="S80" s="1">
        <v>-1.0</v>
      </c>
      <c r="T80" s="7" t="b">
        <v>0</v>
      </c>
      <c r="U80" s="7" t="b">
        <v>0</v>
      </c>
      <c r="V80" s="7" t="b">
        <v>0</v>
      </c>
      <c r="Z80" s="1">
        <v>412001.0</v>
      </c>
      <c r="AA80" s="1">
        <v>7014.0</v>
      </c>
      <c r="AB80" s="1">
        <v>7414.0</v>
      </c>
      <c r="AC80" s="8">
        <v>7100.0</v>
      </c>
    </row>
    <row r="81">
      <c r="A81" s="2" t="s">
        <v>156</v>
      </c>
      <c r="B81" s="1" t="s">
        <v>32</v>
      </c>
      <c r="C81" s="5">
        <f>ROUND( VLOOKUP(Z81, NPC_Raw_Data!A:D, 4)*VLOOKUP(AA81, NPC_Scaling_Values!A:C, 3)*VLOOKUP(AB81, NPC_Scaling_Values!A:C, 3) * 1.1 ,0)</f>
        <v>1209</v>
      </c>
      <c r="D81" s="5">
        <f>ROUND( VLOOKUP(Z81, NPC_Raw_Data!A:E, 5) * VLOOKUP(AA81, NPC_Scaling_Values!A:D, 4) * VLOOKUP(AB81,NPC_Scaling_Values!A:D, 4) * 1.1 ,0)</f>
        <v>44</v>
      </c>
      <c r="E81" s="5">
        <f>ROUND( VLOOKUP(Z81, NPC_Raw_Data!A:L, 6) * VLOOKUP(AA81, NPC_Scaling_Values!A:N, 5)* VLOOKUP(AB81, NPC_Scaling_Values!A:N, 5) * 1.1 ,0)</f>
        <v>219</v>
      </c>
      <c r="F81" s="5">
        <f>ROUND( VLOOKUP(Z81, NPC_Raw_Data!A:L, 7) * VLOOKUP(AA81, NPC_Scaling_Values!A:N, 6) * VLOOKUP(AB81,NPC_Scaling_Values!A:N, 6) * 1.1 ,0)</f>
        <v>330</v>
      </c>
      <c r="G81" s="5">
        <f>ROUND( VLOOKUP(Z81, NPC_Raw_Data!A:L, 8) * VLOOKUP(AA81, NPC_Scaling_Values!A:N, 7) * VLOOKUP(AB81, NPC_Scaling_Values!A:N, 7) * 1.1 ,0)</f>
        <v>382</v>
      </c>
      <c r="H81" s="5">
        <f>ROUND( VLOOKUP(Z81, NPC_Raw_Data!A:L, 9) * VLOOKUP(AA81, NPC_Scaling_Values!A:N, 8)* VLOOKUP(AB81, NPC_Scaling_Values!A:N, 8) * 1.1 ,0)</f>
        <v>356</v>
      </c>
      <c r="I81" s="5">
        <v>0.0</v>
      </c>
      <c r="J81" s="5">
        <v>0.0</v>
      </c>
      <c r="K81" s="5">
        <v>0.0</v>
      </c>
      <c r="L81" s="5">
        <f>ROUND( VLOOKUP(Z81, NPC_Raw_Data!A:O, 13),0)</f>
        <v>999</v>
      </c>
      <c r="M81" s="5">
        <f>ROUND( VLOOKUP(Z81, NPC_Raw_Data!A:O, 14),0)</f>
        <v>999</v>
      </c>
      <c r="N81" s="5">
        <f>ROUND( VLOOKUP(Z81, NPC_Raw_Data!A:O, 15),0)</f>
        <v>999</v>
      </c>
      <c r="O81" s="5">
        <f>ROUND( VLOOKUP(Z81, NPC_Raw_Data!A:Q, 16) * VLOOKUP(AA81, NPC_Scaling_Values!A:N, 14)* VLOOKUP(AB81, NPC_Scaling_Values!A:N, 14) * 1.1 ,0)</f>
        <v>255</v>
      </c>
      <c r="P81" s="2">
        <f>ROUND( VLOOKUP(Z81, NPC_Raw_Data!A:Q, 17) * VLOOKUP(AA81, NPC_Scaling_Values!A:N, 14) * VLOOKUP(AB81, NPC_Scaling_Values!A:N, 14)* 1.1 ,0)</f>
        <v>102</v>
      </c>
      <c r="Q81">
        <f> VLOOKUP(AA81, NPC_Scaling_Values!A:N, 9) * VLOOKUP(AB81, NPC_Scaling_Values!A:N, 9) * 1.1</f>
        <v>3.6696</v>
      </c>
      <c r="R81" s="1">
        <v>1.0</v>
      </c>
      <c r="S81" s="1">
        <v>-1.0</v>
      </c>
      <c r="T81" s="7" t="b">
        <v>0</v>
      </c>
      <c r="U81" s="7" t="b">
        <v>0</v>
      </c>
      <c r="V81" s="7" t="b">
        <v>0</v>
      </c>
      <c r="Z81" s="1">
        <v>417000.0</v>
      </c>
      <c r="AA81" s="1">
        <v>7014.0</v>
      </c>
      <c r="AB81" s="1">
        <v>7414.0</v>
      </c>
      <c r="AC81" s="8">
        <v>0.0</v>
      </c>
    </row>
    <row r="82">
      <c r="A82" s="2" t="s">
        <v>157</v>
      </c>
      <c r="B82" s="1" t="s">
        <v>32</v>
      </c>
      <c r="C82" s="5">
        <f>ROUND( VLOOKUP(Z82, NPC_Raw_Data!A:D, 4)*VLOOKUP(AA82, NPC_Scaling_Values!A:C, 3)*VLOOKUP(AB82, NPC_Scaling_Values!A:C, 3) * 1.1 ,0)</f>
        <v>691</v>
      </c>
      <c r="D82" s="5">
        <f>ROUND( VLOOKUP(Z82, NPC_Raw_Data!A:E, 5) * VLOOKUP(AA82, NPC_Scaling_Values!A:D, 4) * VLOOKUP(AB82,NPC_Scaling_Values!A:D, 4) * 1.1 ,0)</f>
        <v>22</v>
      </c>
      <c r="E82" s="5">
        <f>ROUND( VLOOKUP(Z82, NPC_Raw_Data!A:L, 6) * VLOOKUP(AA82, NPC_Scaling_Values!A:N, 5)* VLOOKUP(AB82, NPC_Scaling_Values!A:N, 5) * 1.1 ,0)</f>
        <v>219</v>
      </c>
      <c r="F82" s="5">
        <f>ROUND( VLOOKUP(Z82, NPC_Raw_Data!A:L, 7) * VLOOKUP(AA82, NPC_Scaling_Values!A:N, 6) * VLOOKUP(AB82,NPC_Scaling_Values!A:N, 6) * 1.1 ,0)</f>
        <v>330</v>
      </c>
      <c r="G82" s="5">
        <f>ROUND( VLOOKUP(Z82, NPC_Raw_Data!A:L, 8) * VLOOKUP(AA82, NPC_Scaling_Values!A:N, 7) * VLOOKUP(AB82, NPC_Scaling_Values!A:N, 7) * 1.1 ,0)</f>
        <v>382</v>
      </c>
      <c r="H82" s="5">
        <f>ROUND( VLOOKUP(Z82, NPC_Raw_Data!A:L, 9) * VLOOKUP(AA82, NPC_Scaling_Values!A:N, 8)* VLOOKUP(AB82, NPC_Scaling_Values!A:N, 8) * 1.1 ,0)</f>
        <v>356</v>
      </c>
      <c r="I82" s="5">
        <v>0.0</v>
      </c>
      <c r="J82" s="5">
        <v>0.0</v>
      </c>
      <c r="K82" s="5">
        <v>0.0</v>
      </c>
      <c r="L82" s="5">
        <f>ROUND( VLOOKUP(Z82, NPC_Raw_Data!A:O, 13),0)</f>
        <v>999</v>
      </c>
      <c r="M82" s="5">
        <f>ROUND( VLOOKUP(Z82, NPC_Raw_Data!A:O, 14),0)</f>
        <v>999</v>
      </c>
      <c r="N82" s="5">
        <f>ROUND( VLOOKUP(Z82, NPC_Raw_Data!A:O, 15),0)</f>
        <v>999</v>
      </c>
      <c r="O82" s="5">
        <f>ROUND( VLOOKUP(Z82, NPC_Raw_Data!A:Q, 16) * VLOOKUP(AA82, NPC_Scaling_Values!A:N, 14)* VLOOKUP(AB82, NPC_Scaling_Values!A:N, 14) * 1.1 ,0)</f>
        <v>255</v>
      </c>
      <c r="P82" s="2">
        <f>ROUND( VLOOKUP(Z82, NPC_Raw_Data!A:Q, 17) * VLOOKUP(AA82, NPC_Scaling_Values!A:N, 14) * VLOOKUP(AB82, NPC_Scaling_Values!A:N, 14)* 1.1 ,0)</f>
        <v>102</v>
      </c>
      <c r="Q82">
        <f> VLOOKUP(AA82, NPC_Scaling_Values!A:N, 9) * VLOOKUP(AB82, NPC_Scaling_Values!A:N, 9) * 1.1</f>
        <v>3.6696</v>
      </c>
      <c r="R82" s="1">
        <v>1.0</v>
      </c>
      <c r="S82" s="1">
        <v>-1.0</v>
      </c>
      <c r="T82" s="7" t="b">
        <v>0</v>
      </c>
      <c r="U82" s="7" t="b">
        <v>0</v>
      </c>
      <c r="V82" s="7" t="b">
        <v>0</v>
      </c>
      <c r="Z82" s="1">
        <v>417100.0</v>
      </c>
      <c r="AA82" s="1">
        <v>7014.0</v>
      </c>
      <c r="AB82" s="1">
        <v>7414.0</v>
      </c>
      <c r="AC82" s="8">
        <v>0.0</v>
      </c>
    </row>
    <row r="83">
      <c r="A83" s="2" t="s">
        <v>158</v>
      </c>
      <c r="B83" s="1" t="s">
        <v>32</v>
      </c>
      <c r="C83" s="5">
        <f>ROUND( VLOOKUP(Z83, NPC_Raw_Data!A:D, 4)*VLOOKUP(AA83, NPC_Scaling_Values!A:C, 3)*VLOOKUP(AB83, NPC_Scaling_Values!A:C, 3) * 1.1 ,0)</f>
        <v>345</v>
      </c>
      <c r="D83" s="5">
        <f>ROUND( VLOOKUP(Z83, NPC_Raw_Data!A:E, 5) * VLOOKUP(AA83, NPC_Scaling_Values!A:D, 4) * VLOOKUP(AB83,NPC_Scaling_Values!A:D, 4) * 1.1 ,0)</f>
        <v>11</v>
      </c>
      <c r="E83" s="5">
        <f>ROUND( VLOOKUP(Z83, NPC_Raw_Data!A:L, 6) * VLOOKUP(AA83, NPC_Scaling_Values!A:N, 5)* VLOOKUP(AB83, NPC_Scaling_Values!A:N, 5) * 1.1 ,0)</f>
        <v>219</v>
      </c>
      <c r="F83" s="5">
        <f>ROUND( VLOOKUP(Z83, NPC_Raw_Data!A:L, 7) * VLOOKUP(AA83, NPC_Scaling_Values!A:N, 6) * VLOOKUP(AB83,NPC_Scaling_Values!A:N, 6) * 1.1 ,0)</f>
        <v>330</v>
      </c>
      <c r="G83" s="5">
        <f>ROUND( VLOOKUP(Z83, NPC_Raw_Data!A:L, 8) * VLOOKUP(AA83, NPC_Scaling_Values!A:N, 7) * VLOOKUP(AB83, NPC_Scaling_Values!A:N, 7) * 1.1 ,0)</f>
        <v>382</v>
      </c>
      <c r="H83" s="5">
        <f>ROUND( VLOOKUP(Z83, NPC_Raw_Data!A:L, 9) * VLOOKUP(AA83, NPC_Scaling_Values!A:N, 8)* VLOOKUP(AB83, NPC_Scaling_Values!A:N, 8) * 1.1 ,0)</f>
        <v>356</v>
      </c>
      <c r="I83" s="5">
        <v>0.0</v>
      </c>
      <c r="J83" s="5">
        <v>0.0</v>
      </c>
      <c r="K83" s="5">
        <v>0.0</v>
      </c>
      <c r="L83" s="5">
        <f>ROUND( VLOOKUP(Z83, NPC_Raw_Data!A:O, 13),0)</f>
        <v>999</v>
      </c>
      <c r="M83" s="5">
        <f>ROUND( VLOOKUP(Z83, NPC_Raw_Data!A:O, 14),0)</f>
        <v>999</v>
      </c>
      <c r="N83" s="5">
        <f>ROUND( VLOOKUP(Z83, NPC_Raw_Data!A:O, 15),0)</f>
        <v>999</v>
      </c>
      <c r="O83" s="5">
        <f>ROUND( VLOOKUP(Z83, NPC_Raw_Data!A:Q, 16) * VLOOKUP(AA83, NPC_Scaling_Values!A:N, 14)* VLOOKUP(AB83, NPC_Scaling_Values!A:N, 14) * 1.1 ,0)</f>
        <v>255</v>
      </c>
      <c r="P83" s="2">
        <f>ROUND( VLOOKUP(Z83, NPC_Raw_Data!A:Q, 17) * VLOOKUP(AA83, NPC_Scaling_Values!A:N, 14) * VLOOKUP(AB83, NPC_Scaling_Values!A:N, 14)* 1.1 ,0)</f>
        <v>102</v>
      </c>
      <c r="Q83">
        <f> VLOOKUP(AA83, NPC_Scaling_Values!A:N, 9) * VLOOKUP(AB83, NPC_Scaling_Values!A:N, 9) * 1.1</f>
        <v>3.6696</v>
      </c>
      <c r="R83" s="1">
        <v>1.0</v>
      </c>
      <c r="S83" s="1">
        <v>-1.0</v>
      </c>
      <c r="T83" s="7" t="b">
        <v>0</v>
      </c>
      <c r="U83" s="7" t="b">
        <v>0</v>
      </c>
      <c r="V83" s="7" t="b">
        <v>0</v>
      </c>
      <c r="Z83" s="1">
        <v>417200.0</v>
      </c>
      <c r="AA83" s="1">
        <v>7014.0</v>
      </c>
      <c r="AB83" s="1">
        <v>7414.0</v>
      </c>
      <c r="AC83" s="8">
        <v>0.0</v>
      </c>
    </row>
    <row r="84">
      <c r="A84" s="1" t="s">
        <v>264</v>
      </c>
      <c r="B84" s="1" t="s">
        <v>32</v>
      </c>
      <c r="C84" s="5">
        <f>ROUND( VLOOKUP(Z84, NPC_Raw_Data!A:D, 4)*VLOOKUP(AA84, NPC_Scaling_Values!A:C, 3)*VLOOKUP(AB84, NPC_Scaling_Values!A:C, 3) * 1.1 ,0)</f>
        <v>11510</v>
      </c>
      <c r="D84" s="5">
        <f>ROUND( VLOOKUP(Z84, NPC_Raw_Data!A:E, 5) * VLOOKUP(AA84, NPC_Scaling_Values!A:D, 4) * VLOOKUP(AB84,NPC_Scaling_Values!A:D, 4) * 1.1 ,0)</f>
        <v>132000</v>
      </c>
      <c r="E84" s="5">
        <f>ROUND( VLOOKUP(Z84, NPC_Raw_Data!A:L, 6) * VLOOKUP(AA84, NPC_Scaling_Values!A:N, 5)* VLOOKUP(AB84, NPC_Scaling_Values!A:N, 5) * 1.1 ,0)</f>
        <v>353</v>
      </c>
      <c r="F84" s="5">
        <f>ROUND( VLOOKUP(Z84, NPC_Raw_Data!A:L, 7) * VLOOKUP(AA84, NPC_Scaling_Values!A:N, 6) * VLOOKUP(AB84,NPC_Scaling_Values!A:N, 6) * 1.1 ,0)</f>
        <v>836</v>
      </c>
      <c r="G84" s="5">
        <f>ROUND( VLOOKUP(Z84, NPC_Raw_Data!A:L, 8) * VLOOKUP(AA84, NPC_Scaling_Values!A:N, 7) * VLOOKUP(AB84, NPC_Scaling_Values!A:N, 7) * 1.1 ,0)</f>
        <v>680</v>
      </c>
      <c r="H84" s="5">
        <f>ROUND( VLOOKUP(Z84, NPC_Raw_Data!A:L, 9) * VLOOKUP(AA84, NPC_Scaling_Values!A:N, 8)* VLOOKUP(AB84, NPC_Scaling_Values!A:N, 8) * 1.1 ,0)</f>
        <v>784</v>
      </c>
      <c r="I84" s="5">
        <v>0.0</v>
      </c>
      <c r="J84" s="5">
        <v>0.0</v>
      </c>
      <c r="K84" s="5">
        <v>0.0</v>
      </c>
      <c r="L84" s="5">
        <f>ROUND( VLOOKUP(Z84, NPC_Raw_Data!A:O, 13),0)</f>
        <v>999</v>
      </c>
      <c r="M84" s="5">
        <f>ROUND( VLOOKUP(Z84, NPC_Raw_Data!A:O, 14),0)</f>
        <v>999</v>
      </c>
      <c r="N84" s="5">
        <f>ROUND( VLOOKUP(Z84, NPC_Raw_Data!A:O, 15),0)</f>
        <v>999</v>
      </c>
      <c r="O84" s="5">
        <f>ROUND( VLOOKUP(Z84, NPC_Raw_Data!A:Q, 16) * VLOOKUP(AA84, NPC_Scaling_Values!A:N, 14)* VLOOKUP(AB84, NPC_Scaling_Values!A:N, 14) * 1.1 ,0)</f>
        <v>255</v>
      </c>
      <c r="P84" s="2">
        <f>ROUND( VLOOKUP(Z84, NPC_Raw_Data!A:Q, 17) * VLOOKUP(AA84, NPC_Scaling_Values!A:N, 14) * VLOOKUP(AB84, NPC_Scaling_Values!A:N, 14)* 1.1 ,0)</f>
        <v>102</v>
      </c>
      <c r="Q84">
        <f> VLOOKUP(AA84, NPC_Scaling_Values!A:N, 9) * VLOOKUP(AB84, NPC_Scaling_Values!A:N, 9) * 1.1</f>
        <v>3.6696</v>
      </c>
      <c r="R84" s="1">
        <v>1.5</v>
      </c>
      <c r="S84" s="1">
        <v>-1.0</v>
      </c>
      <c r="T84" s="7" t="b">
        <v>0</v>
      </c>
      <c r="U84" s="7" t="b">
        <v>0</v>
      </c>
      <c r="V84" s="7" t="b">
        <v>0</v>
      </c>
      <c r="Z84" s="1">
        <v>450000.0</v>
      </c>
      <c r="AA84" s="1">
        <v>7014.0</v>
      </c>
      <c r="AB84" s="1">
        <v>7414.0</v>
      </c>
      <c r="AC84" s="8">
        <v>0.0</v>
      </c>
    </row>
    <row r="85">
      <c r="A85" s="9" t="s">
        <v>306</v>
      </c>
      <c r="B85" s="1" t="s">
        <v>32</v>
      </c>
      <c r="C85" s="5">
        <f>ROUND( VLOOKUP(Z85, NPC_Raw_Data!A:D, 4)*VLOOKUP(AA85, NPC_Scaling_Values!A:C, 3)*VLOOKUP(AB85, NPC_Scaling_Values!A:C, 3) * 1.1 ,0)</f>
        <v>9326</v>
      </c>
      <c r="D85" s="5">
        <f>ROUND( VLOOKUP(Z85, NPC_Raw_Data!A:E, 5) * VLOOKUP(AA85, NPC_Scaling_Values!A:D, 4) * VLOOKUP(AB85,NPC_Scaling_Values!A:D, 4) * 1.1 ,0)</f>
        <v>132000</v>
      </c>
      <c r="E85" s="5">
        <f>ROUND( VLOOKUP(Z85, NPC_Raw_Data!A:L, 6) * VLOOKUP(AA85, NPC_Scaling_Values!A:N, 5)* VLOOKUP(AB85, NPC_Scaling_Values!A:N, 5) * 1.1 ,0)</f>
        <v>510</v>
      </c>
      <c r="F85" s="5">
        <f>ROUND( VLOOKUP(Z85, NPC_Raw_Data!A:L, 7) * VLOOKUP(AA85, NPC_Scaling_Values!A:N, 6) * VLOOKUP(AB85,NPC_Scaling_Values!A:N, 6) * 1.1 ,0)</f>
        <v>980</v>
      </c>
      <c r="G85" s="5">
        <f>ROUND( VLOOKUP(Z85, NPC_Raw_Data!A:L, 8) * VLOOKUP(AA85, NPC_Scaling_Values!A:N, 7) * VLOOKUP(AB85, NPC_Scaling_Values!A:N, 7) * 1.1 ,0)</f>
        <v>980</v>
      </c>
      <c r="H85" s="5">
        <f>ROUND( VLOOKUP(Z85, NPC_Raw_Data!A:L, 9) * VLOOKUP(AA85, NPC_Scaling_Values!A:N, 8)* VLOOKUP(AB85, NPC_Scaling_Values!A:N, 8) * 1.1 ,0)</f>
        <v>830</v>
      </c>
      <c r="I85" s="5">
        <v>0.0</v>
      </c>
      <c r="J85" s="5">
        <v>-20.0</v>
      </c>
      <c r="K85" s="5">
        <v>0.0</v>
      </c>
      <c r="L85" s="5">
        <f>ROUND( VLOOKUP(Z85, NPC_Raw_Data!A:O, 13),0)</f>
        <v>999</v>
      </c>
      <c r="M85" s="5">
        <f>ROUND( VLOOKUP(Z85, NPC_Raw_Data!A:O, 14),0)</f>
        <v>999</v>
      </c>
      <c r="N85" s="5">
        <f>ROUND( VLOOKUP(Z85, NPC_Raw_Data!A:O, 15),0)</f>
        <v>333</v>
      </c>
      <c r="O85" s="5">
        <f>ROUND( VLOOKUP(Z85, NPC_Raw_Data!A:Q, 16) * VLOOKUP(AA85, NPC_Scaling_Values!A:N, 14)* VLOOKUP(AB85, NPC_Scaling_Values!A:N, 14) * 1.1 ,0)</f>
        <v>270</v>
      </c>
      <c r="P85" s="2">
        <f>ROUND( VLOOKUP(Z85, NPC_Raw_Data!A:Q, 17) * VLOOKUP(AA85, NPC_Scaling_Values!A:N, 14) * VLOOKUP(AB85, NPC_Scaling_Values!A:N, 14)* 1.1 ,0)</f>
        <v>108</v>
      </c>
      <c r="Q85">
        <f> VLOOKUP(AA85, NPC_Scaling_Values!A:N, 9) * VLOOKUP(AB85, NPC_Scaling_Values!A:N, 9) * 1.1</f>
        <v>3.8225</v>
      </c>
      <c r="R85" s="1">
        <v>3.0</v>
      </c>
      <c r="S85" s="1">
        <v>-1.0</v>
      </c>
      <c r="T85" s="7" t="b">
        <v>0</v>
      </c>
      <c r="U85" s="7" t="b">
        <v>0</v>
      </c>
      <c r="V85" s="7" t="b">
        <v>0</v>
      </c>
      <c r="Z85" s="1">
        <v>451000.0</v>
      </c>
      <c r="AA85" s="1">
        <v>7015.0</v>
      </c>
      <c r="AB85" s="1">
        <v>7414.0</v>
      </c>
      <c r="AC85" s="10">
        <v>5151.0</v>
      </c>
    </row>
    <row r="86">
      <c r="A86" s="1" t="s">
        <v>242</v>
      </c>
      <c r="B86" s="1" t="s">
        <v>32</v>
      </c>
      <c r="C86" s="5">
        <f>ROUND( VLOOKUP(Z86, NPC_Raw_Data!A:D, 4)*VLOOKUP(AA86, NPC_Scaling_Values!A:C, 3)*VLOOKUP(AB86, NPC_Scaling_Values!A:C, 3) * 1.1 ,0)</f>
        <v>10362</v>
      </c>
      <c r="D86" s="5">
        <f>ROUND( VLOOKUP(Z86, NPC_Raw_Data!A:E, 5) * VLOOKUP(AA86, NPC_Scaling_Values!A:D, 4) * VLOOKUP(AB86,NPC_Scaling_Values!A:D, 4) * 1.1 ,0)</f>
        <v>0</v>
      </c>
      <c r="E86" s="5">
        <f>ROUND( VLOOKUP(Z86, NPC_Raw_Data!A:L, 6) * VLOOKUP(AA86, NPC_Scaling_Values!A:N, 5)* VLOOKUP(AB86, NPC_Scaling_Values!A:N, 5) * 1.1 ,0)</f>
        <v>327</v>
      </c>
      <c r="F86" s="5">
        <f>ROUND( VLOOKUP(Z86, NPC_Raw_Data!A:L, 7) * VLOOKUP(AA86, NPC_Scaling_Values!A:N, 6) * VLOOKUP(AB86,NPC_Scaling_Values!A:N, 6) * 1.1 ,0)</f>
        <v>457</v>
      </c>
      <c r="G86" s="5">
        <f>ROUND( VLOOKUP(Z86, NPC_Raw_Data!A:L, 8) * VLOOKUP(AA86, NPC_Scaling_Values!A:N, 7) * VLOOKUP(AB86, NPC_Scaling_Values!A:N, 7) * 1.1 ,0)</f>
        <v>229</v>
      </c>
      <c r="H86" s="5">
        <f>ROUND( VLOOKUP(Z86, NPC_Raw_Data!A:L, 9) * VLOOKUP(AA86, NPC_Scaling_Values!A:N, 8)* VLOOKUP(AB86, NPC_Scaling_Values!A:N, 8) * 1.1 ,0)</f>
        <v>245</v>
      </c>
      <c r="I86" s="5">
        <v>0.0</v>
      </c>
      <c r="J86" s="5">
        <v>0.0</v>
      </c>
      <c r="K86" s="5">
        <v>0.0</v>
      </c>
      <c r="L86" s="5">
        <f>ROUND( VLOOKUP(Z86, NPC_Raw_Data!A:O, 13),0)</f>
        <v>999</v>
      </c>
      <c r="M86" s="5">
        <f>ROUND( VLOOKUP(Z86, NPC_Raw_Data!A:O, 14),0)</f>
        <v>999</v>
      </c>
      <c r="N86" s="5">
        <f>ROUND( VLOOKUP(Z86, NPC_Raw_Data!A:O, 15),0)</f>
        <v>999</v>
      </c>
      <c r="O86" s="5">
        <f>ROUND( VLOOKUP(Z86, NPC_Raw_Data!A:Q, 16) * VLOOKUP(AA86, NPC_Scaling_Values!A:N, 14)* VLOOKUP(AB86, NPC_Scaling_Values!A:N, 14) * 1.1 ,0)</f>
        <v>255</v>
      </c>
      <c r="P86" s="2">
        <f>ROUND( VLOOKUP(Z86, NPC_Raw_Data!A:Q, 17) * VLOOKUP(AA86, NPC_Scaling_Values!A:N, 14) * VLOOKUP(AB86, NPC_Scaling_Values!A:N, 14)* 1.1 ,0)</f>
        <v>102</v>
      </c>
      <c r="Q86">
        <f> VLOOKUP(AA86, NPC_Scaling_Values!A:N, 9) * VLOOKUP(AB86, NPC_Scaling_Values!A:N, 9) * 1.1</f>
        <v>3.6696</v>
      </c>
      <c r="R86" s="1">
        <v>1.0</v>
      </c>
      <c r="S86" s="1">
        <v>-1.0</v>
      </c>
      <c r="T86" s="7" t="b">
        <v>0</v>
      </c>
      <c r="U86" s="7" t="b">
        <v>0</v>
      </c>
      <c r="V86" s="7" t="b">
        <v>0</v>
      </c>
      <c r="Z86" s="1">
        <v>452010.0</v>
      </c>
      <c r="AA86" s="1">
        <v>7014.0</v>
      </c>
      <c r="AB86" s="1">
        <v>7414.0</v>
      </c>
      <c r="AC86" s="10">
        <v>5151.0</v>
      </c>
    </row>
    <row r="87">
      <c r="A87" s="9" t="s">
        <v>261</v>
      </c>
      <c r="B87" s="1" t="s">
        <v>164</v>
      </c>
      <c r="C87" s="5">
        <f>ROUND( VLOOKUP(Z87, NPC_Raw_Data!A:D, 4)*VLOOKUP(AA87, NPC_Scaling_Values!A:C, 3)*VLOOKUP(AB87, NPC_Scaling_Values!A:C, 3) * 1.1 ,0)</f>
        <v>7788</v>
      </c>
      <c r="D87" s="5">
        <f>ROUND( VLOOKUP(Z87, NPC_Raw_Data!A:E, 5) * VLOOKUP(AA87, NPC_Scaling_Values!A:D, 4) * VLOOKUP(AB87,NPC_Scaling_Values!A:D, 4) * 1.1 ,0)</f>
        <v>132000</v>
      </c>
      <c r="E87" s="5">
        <f>ROUND( VLOOKUP(Z87, NPC_Raw_Data!A:L, 6) * VLOOKUP(AA87, NPC_Scaling_Values!A:N, 5)* VLOOKUP(AB87, NPC_Scaling_Values!A:N, 5) * 1.1 ,0)</f>
        <v>362</v>
      </c>
      <c r="F87" s="5">
        <f>ROUND( VLOOKUP(Z87, NPC_Raw_Data!A:L, 7) * VLOOKUP(AA87, NPC_Scaling_Values!A:N, 6) * VLOOKUP(AB87,NPC_Scaling_Values!A:N, 6) * 1.1 ,0)</f>
        <v>272</v>
      </c>
      <c r="G87" s="5">
        <f>ROUND( VLOOKUP(Z87, NPC_Raw_Data!A:L, 8) * VLOOKUP(AA87, NPC_Scaling_Values!A:N, 7) * VLOOKUP(AB87, NPC_Scaling_Values!A:N, 7) * 1.1 ,0)</f>
        <v>253</v>
      </c>
      <c r="H87" s="5">
        <f>ROUND( VLOOKUP(Z87, NPC_Raw_Data!A:L, 9) * VLOOKUP(AA87, NPC_Scaling_Values!A:N, 8)* VLOOKUP(AB87, NPC_Scaling_Values!A:N, 8) * 1.1 ,0)</f>
        <v>362</v>
      </c>
      <c r="I87" s="5">
        <v>0.0</v>
      </c>
      <c r="J87" s="5">
        <v>0.0</v>
      </c>
      <c r="K87" s="5">
        <v>0.0</v>
      </c>
      <c r="L87" s="5">
        <f>ROUND( VLOOKUP(Z87, NPC_Raw_Data!A:O, 13),0)</f>
        <v>999</v>
      </c>
      <c r="M87" s="5">
        <f>ROUND( VLOOKUP(Z87, NPC_Raw_Data!A:O, 14),0)</f>
        <v>999</v>
      </c>
      <c r="N87" s="5">
        <f>ROUND( VLOOKUP(Z87, NPC_Raw_Data!A:O, 15),0)</f>
        <v>999</v>
      </c>
      <c r="O87" s="5">
        <f>ROUND( VLOOKUP(Z87, NPC_Raw_Data!A:Q, 16) * VLOOKUP(AA87, NPC_Scaling_Values!A:N, 14)* VLOOKUP(AB87, NPC_Scaling_Values!A:N, 14) * 1.1 ,0)</f>
        <v>239</v>
      </c>
      <c r="P87" s="2">
        <f>ROUND( VLOOKUP(Z87, NPC_Raw_Data!A:Q, 17) * VLOOKUP(AA87, NPC_Scaling_Values!A:N, 14) * VLOOKUP(AB87, NPC_Scaling_Values!A:N, 14)* 1.1 ,0)</f>
        <v>96</v>
      </c>
      <c r="Q87">
        <f> VLOOKUP(AA87, NPC_Scaling_Values!A:N, 9) * VLOOKUP(AB87, NPC_Scaling_Values!A:N, 9) * 1.1</f>
        <v>3.5332</v>
      </c>
      <c r="R87" s="1">
        <v>1.0</v>
      </c>
      <c r="S87" s="1">
        <v>-1.0</v>
      </c>
      <c r="T87" s="7" t="b">
        <v>0</v>
      </c>
      <c r="U87" s="7" t="b">
        <v>0</v>
      </c>
      <c r="V87" s="7" t="b">
        <v>0</v>
      </c>
      <c r="Z87" s="1">
        <v>522000.0</v>
      </c>
      <c r="AA87" s="1">
        <v>7012.0</v>
      </c>
      <c r="AB87" s="1">
        <v>7412.0</v>
      </c>
      <c r="AC87" s="8">
        <v>0.0</v>
      </c>
    </row>
    <row r="88">
      <c r="A88" s="9" t="s">
        <v>255</v>
      </c>
      <c r="B88" s="1" t="s">
        <v>91</v>
      </c>
      <c r="C88" s="5">
        <f>ROUND( VLOOKUP(Z88, NPC_Raw_Data!A:D, 4)*VLOOKUP(AA88, NPC_Scaling_Values!A:C, 3)*VLOOKUP(AB88, NPC_Scaling_Values!A:C, 3) * 1.1 ,0)</f>
        <v>7392</v>
      </c>
      <c r="D88" s="5">
        <f>ROUND( VLOOKUP(Z88, NPC_Raw_Data!A:E, 5) * VLOOKUP(AA88, NPC_Scaling_Values!A:D, 4) * VLOOKUP(AB88,NPC_Scaling_Values!A:D, 4) * 1.1 ,0)</f>
        <v>44000</v>
      </c>
      <c r="E88" s="5">
        <f>ROUND( VLOOKUP(Z88, NPC_Raw_Data!A:L, 6) * VLOOKUP(AA88, NPC_Scaling_Values!A:N, 5)* VLOOKUP(AB88, NPC_Scaling_Values!A:N, 5) * 1.1 ,0)</f>
        <v>350</v>
      </c>
      <c r="F88" s="5">
        <f>ROUND( VLOOKUP(Z88, NPC_Raw_Data!A:L, 7) * VLOOKUP(AA88, NPC_Scaling_Values!A:N, 6) * VLOOKUP(AB88,NPC_Scaling_Values!A:N, 6) * 1.1 ,0)</f>
        <v>245</v>
      </c>
      <c r="G88" s="5">
        <f>ROUND( VLOOKUP(Z88, NPC_Raw_Data!A:L, 8) * VLOOKUP(AA88, NPC_Scaling_Values!A:N, 7) * VLOOKUP(AB88, NPC_Scaling_Values!A:N, 7) * 1.1 ,0)</f>
        <v>31771</v>
      </c>
      <c r="H88" s="5">
        <f>ROUND( VLOOKUP(Z88, NPC_Raw_Data!A:L, 9) * VLOOKUP(AA88, NPC_Scaling_Values!A:N, 8)* VLOOKUP(AB88, NPC_Scaling_Values!A:N, 8) * 1.1 ,0)</f>
        <v>280</v>
      </c>
      <c r="I88" s="5">
        <v>0.0</v>
      </c>
      <c r="J88" s="5">
        <v>0.0</v>
      </c>
      <c r="K88" s="5">
        <v>0.0</v>
      </c>
      <c r="L88" s="5">
        <f>ROUND( VLOOKUP(Z88, NPC_Raw_Data!A:O, 13),0)</f>
        <v>999</v>
      </c>
      <c r="M88" s="5">
        <f>ROUND( VLOOKUP(Z88, NPC_Raw_Data!A:O, 14),0)</f>
        <v>999</v>
      </c>
      <c r="N88" s="5">
        <f>ROUND( VLOOKUP(Z88, NPC_Raw_Data!A:O, 15),0)</f>
        <v>999</v>
      </c>
      <c r="O88" s="5">
        <f>ROUND( VLOOKUP(Z88, NPC_Raw_Data!A:Q, 16) * VLOOKUP(AA88, NPC_Scaling_Values!A:N, 14)* VLOOKUP(AB88, NPC_Scaling_Values!A:N, 14) * 1.1 ,0)</f>
        <v>247</v>
      </c>
      <c r="P88" s="2">
        <f>ROUND( VLOOKUP(Z88, NPC_Raw_Data!A:Q, 17) * VLOOKUP(AA88, NPC_Scaling_Values!A:N, 14) * VLOOKUP(AB88, NPC_Scaling_Values!A:N, 14)* 1.1 ,0)</f>
        <v>99</v>
      </c>
      <c r="Q88">
        <f> VLOOKUP(AA88, NPC_Scaling_Values!A:N, 9) * VLOOKUP(AB88, NPC_Scaling_Values!A:N, 9) * 1.1</f>
        <v>3.5926</v>
      </c>
      <c r="R88" s="1">
        <v>1.0</v>
      </c>
      <c r="S88" s="1">
        <v>-1.0</v>
      </c>
      <c r="T88" s="7" t="b">
        <v>0</v>
      </c>
      <c r="U88" s="7" t="b">
        <v>0</v>
      </c>
      <c r="V88" s="7" t="b">
        <v>0</v>
      </c>
      <c r="Z88" s="1">
        <v>525000.0</v>
      </c>
      <c r="AA88" s="1">
        <v>7013.0</v>
      </c>
      <c r="AB88" s="1">
        <v>7413.0</v>
      </c>
      <c r="AC88" s="10">
        <v>5132.0</v>
      </c>
    </row>
    <row r="89">
      <c r="A89" s="9" t="s">
        <v>135</v>
      </c>
      <c r="B89" s="1" t="s">
        <v>35</v>
      </c>
      <c r="C89" s="5">
        <f>ROUND( VLOOKUP(Z89, NPC_Raw_Data!A:D, 4)*VLOOKUP(AA89, NPC_Scaling_Values!A:C, 3)*VLOOKUP(AB89, NPC_Scaling_Values!A:C, 3) * 1.1 ,0)</f>
        <v>9842</v>
      </c>
      <c r="D89" s="5">
        <f>ROUND( VLOOKUP(Z89, NPC_Raw_Data!A:E, 5) * VLOOKUP(AA89, NPC_Scaling_Values!A:D, 4) * VLOOKUP(AB89,NPC_Scaling_Values!A:D, 4) * 1.1 ,0)</f>
        <v>82500</v>
      </c>
      <c r="E89" s="5">
        <f>ROUND( VLOOKUP(Z89, NPC_Raw_Data!A:L, 6) * VLOOKUP(AA89, NPC_Scaling_Values!A:N, 5)* VLOOKUP(AB89, NPC_Scaling_Values!A:N, 5) * 1.1 ,0)</f>
        <v>223</v>
      </c>
      <c r="F89" s="5">
        <f>ROUND( VLOOKUP(Z89, NPC_Raw_Data!A:L, 7) * VLOOKUP(AA89, NPC_Scaling_Values!A:N, 6) * VLOOKUP(AB89,NPC_Scaling_Values!A:N, 6) * 1.1 ,0)</f>
        <v>155</v>
      </c>
      <c r="G89" s="5">
        <f>ROUND( VLOOKUP(Z89, NPC_Raw_Data!A:L, 8) * VLOOKUP(AA89, NPC_Scaling_Values!A:N, 7) * VLOOKUP(AB89, NPC_Scaling_Values!A:N, 7) * 1.1 ,0)</f>
        <v>143</v>
      </c>
      <c r="H89" s="5">
        <f>ROUND( VLOOKUP(Z89, NPC_Raw_Data!A:L, 9) * VLOOKUP(AA89, NPC_Scaling_Values!A:N, 8)* VLOOKUP(AB89, NPC_Scaling_Values!A:N, 8) * 1.1 ,0)</f>
        <v>111</v>
      </c>
      <c r="I89" s="5">
        <v>0.0</v>
      </c>
      <c r="J89" s="5">
        <v>0.0</v>
      </c>
      <c r="K89" s="5">
        <v>0.0</v>
      </c>
      <c r="L89" s="5">
        <f>ROUND( VLOOKUP(Z89, NPC_Raw_Data!A:O, 13),0)</f>
        <v>999</v>
      </c>
      <c r="M89" s="5">
        <f>ROUND( VLOOKUP(Z89, NPC_Raw_Data!A:O, 14),0)</f>
        <v>999</v>
      </c>
      <c r="N89" s="5">
        <f>ROUND( VLOOKUP(Z89, NPC_Raw_Data!A:O, 15),0)</f>
        <v>118</v>
      </c>
      <c r="O89" s="5">
        <f>ROUND( VLOOKUP(Z89, NPC_Raw_Data!A:Q, 16) * VLOOKUP(AA89, NPC_Scaling_Values!A:N, 14)* VLOOKUP(AB89, NPC_Scaling_Values!A:N, 14) * 1.1 ,0)</f>
        <v>220</v>
      </c>
      <c r="P89" s="2">
        <f>ROUND( VLOOKUP(Z89, NPC_Raw_Data!A:Q, 17) * VLOOKUP(AA89, NPC_Scaling_Values!A:N, 14) * VLOOKUP(AB89, NPC_Scaling_Values!A:N, 14)* 1.1 ,0)</f>
        <v>88</v>
      </c>
      <c r="Q89">
        <f> VLOOKUP(AA89, NPC_Scaling_Values!A:N, 9) * VLOOKUP(AB89, NPC_Scaling_Values!A:N, 9) * 1.1</f>
        <v>3.366</v>
      </c>
      <c r="R89" s="1">
        <v>1.5</v>
      </c>
      <c r="S89" s="1">
        <v>-1.0</v>
      </c>
      <c r="T89" s="7" t="b">
        <v>0</v>
      </c>
      <c r="U89" s="7" t="b">
        <v>0</v>
      </c>
      <c r="V89" s="7" t="b">
        <v>0</v>
      </c>
      <c r="Z89" s="1">
        <v>526000.0</v>
      </c>
      <c r="AA89" s="1">
        <v>7008.0</v>
      </c>
      <c r="AB89" s="1">
        <v>7408.0</v>
      </c>
      <c r="AC89" s="10">
        <v>5151.0</v>
      </c>
    </row>
    <row r="90">
      <c r="A90" s="9" t="s">
        <v>209</v>
      </c>
      <c r="B90" s="1" t="s">
        <v>53</v>
      </c>
      <c r="C90" s="5">
        <f>ROUND( VLOOKUP(Z90, NPC_Raw_Data!A:D, 4)*VLOOKUP(AA90, NPC_Scaling_Values!A:C, 3)*VLOOKUP(AB90, NPC_Scaling_Values!A:C, 3) * 1.1 ,0)</f>
        <v>6630</v>
      </c>
      <c r="D90" s="5">
        <f>ROUND( VLOOKUP(Z90, NPC_Raw_Data!A:E, 5) * VLOOKUP(AA90, NPC_Scaling_Values!A:D, 4) * VLOOKUP(AB90,NPC_Scaling_Values!A:D, 4) * 1.1 ,0)</f>
        <v>66000</v>
      </c>
      <c r="E90" s="5">
        <f>ROUND( VLOOKUP(Z90, NPC_Raw_Data!A:L, 6) * VLOOKUP(AA90, NPC_Scaling_Values!A:N, 5)* VLOOKUP(AB90, NPC_Scaling_Values!A:N, 5) * 1.1 ,0)</f>
        <v>340</v>
      </c>
      <c r="F90" s="5">
        <f>ROUND( VLOOKUP(Z90, NPC_Raw_Data!A:L, 7) * VLOOKUP(AA90, NPC_Scaling_Values!A:N, 6) * VLOOKUP(AB90,NPC_Scaling_Values!A:N, 6) * 1.1 ,0)</f>
        <v>305</v>
      </c>
      <c r="G90" s="5">
        <f>ROUND( VLOOKUP(Z90, NPC_Raw_Data!A:L, 8) * VLOOKUP(AA90, NPC_Scaling_Values!A:N, 7) * VLOOKUP(AB90, NPC_Scaling_Values!A:N, 7) * 1.1 ,0)</f>
        <v>29279</v>
      </c>
      <c r="H90" s="5">
        <f>ROUND( VLOOKUP(Z90, NPC_Raw_Data!A:L, 9) * VLOOKUP(AA90, NPC_Scaling_Values!A:N, 8)* VLOOKUP(AB90, NPC_Scaling_Values!A:N, 8) * 1.1 ,0)</f>
        <v>272</v>
      </c>
      <c r="I90" s="5">
        <v>0.0</v>
      </c>
      <c r="J90" s="5">
        <v>0.0</v>
      </c>
      <c r="K90" s="5">
        <v>0.0</v>
      </c>
      <c r="L90" s="5">
        <f>ROUND( VLOOKUP(Z90, NPC_Raw_Data!A:O, 13),0)</f>
        <v>999</v>
      </c>
      <c r="M90" s="5">
        <f>ROUND( VLOOKUP(Z90, NPC_Raw_Data!A:O, 14),0)</f>
        <v>999</v>
      </c>
      <c r="N90" s="5">
        <f>ROUND( VLOOKUP(Z90, NPC_Raw_Data!A:O, 15),0)</f>
        <v>110</v>
      </c>
      <c r="O90" s="5">
        <f>ROUND( VLOOKUP(Z90, NPC_Raw_Data!A:Q, 16) * VLOOKUP(AA90, NPC_Scaling_Values!A:N, 14)* VLOOKUP(AB90, NPC_Scaling_Values!A:N, 14) * 1.1 ,0)</f>
        <v>220</v>
      </c>
      <c r="P90" s="2">
        <f>ROUND( VLOOKUP(Z90, NPC_Raw_Data!A:Q, 17) * VLOOKUP(AA90, NPC_Scaling_Values!A:N, 14) * VLOOKUP(AB90, NPC_Scaling_Values!A:N, 14)* 1.1 ,0)</f>
        <v>88</v>
      </c>
      <c r="Q90">
        <f> VLOOKUP(AA90, NPC_Scaling_Values!A:N, 9) * VLOOKUP(AB90, NPC_Scaling_Values!A:N, 9) * 1.1</f>
        <v>3.366</v>
      </c>
      <c r="R90" s="1">
        <v>1.0</v>
      </c>
      <c r="S90" s="1">
        <v>-1.0</v>
      </c>
      <c r="T90" s="7" t="b">
        <v>0</v>
      </c>
      <c r="U90" s="7" t="b">
        <v>0</v>
      </c>
      <c r="V90" s="7" t="b">
        <v>0</v>
      </c>
      <c r="Z90" s="1">
        <v>528000.0</v>
      </c>
      <c r="AA90" s="1">
        <v>7008.0</v>
      </c>
      <c r="AB90" s="1">
        <v>7408.0</v>
      </c>
      <c r="AC90" s="10">
        <v>5151.0</v>
      </c>
    </row>
    <row r="91">
      <c r="A91" s="1" t="s">
        <v>270</v>
      </c>
      <c r="B91" s="1" t="s">
        <v>30</v>
      </c>
      <c r="C91" s="5">
        <f>ROUND( VLOOKUP(Z91, NPC_Raw_Data!A:D, 4)*VLOOKUP(AA91, NPC_Scaling_Values!A:C, 3)*VLOOKUP(AB91, NPC_Scaling_Values!A:C, 3) * 1.1 ,0)</f>
        <v>9542</v>
      </c>
      <c r="D91" s="5">
        <f>ROUND( VLOOKUP(Z91, NPC_Raw_Data!A:E, 5) * VLOOKUP(AA91, NPC_Scaling_Values!A:D, 4) * VLOOKUP(AB91,NPC_Scaling_Values!A:D, 4) * 1.1 ,0)</f>
        <v>132000</v>
      </c>
      <c r="E91" s="5">
        <f>ROUND( VLOOKUP(Z91, NPC_Raw_Data!A:L, 6) * VLOOKUP(AA91, NPC_Scaling_Values!A:N, 5)* VLOOKUP(AB91, NPC_Scaling_Values!A:N, 5) * 1.1 ,0)</f>
        <v>376</v>
      </c>
      <c r="F91" s="5">
        <f>ROUND( VLOOKUP(Z91, NPC_Raw_Data!A:L, 7) * VLOOKUP(AA91, NPC_Scaling_Values!A:N, 6) * VLOOKUP(AB91,NPC_Scaling_Values!A:N, 6) * 1.1 ,0)</f>
        <v>751</v>
      </c>
      <c r="G91" s="5">
        <f>ROUND( VLOOKUP(Z91, NPC_Raw_Data!A:L, 8) * VLOOKUP(AA91, NPC_Scaling_Values!A:N, 7) * VLOOKUP(AB91, NPC_Scaling_Values!A:N, 7) * 1.1 ,0)</f>
        <v>225</v>
      </c>
      <c r="H91" s="5">
        <f>ROUND( VLOOKUP(Z91, NPC_Raw_Data!A:L, 9) * VLOOKUP(AA91, NPC_Scaling_Values!A:N, 8)* VLOOKUP(AB91, NPC_Scaling_Values!A:N, 8) * 1.1 ,0)</f>
        <v>225</v>
      </c>
      <c r="I91" s="5">
        <v>0.0</v>
      </c>
      <c r="J91" s="5">
        <v>0.0</v>
      </c>
      <c r="K91" s="5">
        <v>0.0</v>
      </c>
      <c r="L91" s="5">
        <f>ROUND( VLOOKUP(Z91, NPC_Raw_Data!A:O, 13),0)</f>
        <v>999</v>
      </c>
      <c r="M91" s="5">
        <f>ROUND( VLOOKUP(Z91, NPC_Raw_Data!A:O, 14),0)</f>
        <v>999</v>
      </c>
      <c r="N91" s="5">
        <f>ROUND( VLOOKUP(Z91, NPC_Raw_Data!A:O, 15),0)</f>
        <v>999</v>
      </c>
      <c r="O91" s="5">
        <f>ROUND( VLOOKUP(Z91, NPC_Raw_Data!A:Q, 16) * VLOOKUP(AA91, NPC_Scaling_Values!A:N, 14)* VLOOKUP(AB91, NPC_Scaling_Values!A:N, 14) * 1.1 ,0)</f>
        <v>255</v>
      </c>
      <c r="P91" s="2">
        <f>ROUND( VLOOKUP(Z91, NPC_Raw_Data!A:Q, 17) * VLOOKUP(AA91, NPC_Scaling_Values!A:N, 14) * VLOOKUP(AB91, NPC_Scaling_Values!A:N, 14)* 1.1 ,0)</f>
        <v>102</v>
      </c>
      <c r="Q91">
        <f> VLOOKUP(AA91, NPC_Scaling_Values!A:N, 9) * VLOOKUP(AB91, NPC_Scaling_Values!A:N, 9) * 1.1</f>
        <v>3.6696</v>
      </c>
      <c r="R91" s="1">
        <v>1.5</v>
      </c>
      <c r="S91" s="1">
        <v>-1.0</v>
      </c>
      <c r="T91" s="7" t="b">
        <v>0</v>
      </c>
      <c r="U91" s="7" t="b">
        <v>0</v>
      </c>
      <c r="V91" s="7" t="b">
        <v>0</v>
      </c>
      <c r="Z91" s="1">
        <v>529000.0</v>
      </c>
      <c r="AA91" s="1">
        <v>7014.0</v>
      </c>
      <c r="AB91" s="1">
        <v>7414.0</v>
      </c>
      <c r="AC91" s="8">
        <v>0.0</v>
      </c>
    </row>
    <row r="92">
      <c r="A92" s="9" t="s">
        <v>95</v>
      </c>
      <c r="B92" s="1" t="s">
        <v>39</v>
      </c>
      <c r="C92" s="5">
        <f>ROUND( VLOOKUP(Z92, NPC_Raw_Data!A:D, 4)*VLOOKUP(AA92, NPC_Scaling_Values!A:C, 3)*VLOOKUP(AB92, NPC_Scaling_Values!A:C, 3) * 1.1 ,0)</f>
        <v>4</v>
      </c>
      <c r="D92" s="5">
        <f>ROUND( VLOOKUP(Z92, NPC_Raw_Data!A:E, 5) * VLOOKUP(AA92, NPC_Scaling_Values!A:D, 4) * VLOOKUP(AB92,NPC_Scaling_Values!A:D, 4) * 1.1 ,0)</f>
        <v>0</v>
      </c>
      <c r="E92" s="5">
        <f>ROUND( VLOOKUP(Z92, NPC_Raw_Data!A:L, 6) * VLOOKUP(AA92, NPC_Scaling_Values!A:N, 5)* VLOOKUP(AB92, NPC_Scaling_Values!A:N, 5) * 1.1 ,0)</f>
        <v>164</v>
      </c>
      <c r="F92" s="5">
        <f>ROUND( VLOOKUP(Z92, NPC_Raw_Data!A:L, 7) * VLOOKUP(AA92, NPC_Scaling_Values!A:N, 6) * VLOOKUP(AB92,NPC_Scaling_Values!A:N, 6) * 1.1 ,0)</f>
        <v>122</v>
      </c>
      <c r="G92" s="5">
        <f>ROUND( VLOOKUP(Z92, NPC_Raw_Data!A:L, 8) * VLOOKUP(AA92, NPC_Scaling_Values!A:N, 7) * VLOOKUP(AB92, NPC_Scaling_Values!A:N, 7) * 1.1 ,0)</f>
        <v>116</v>
      </c>
      <c r="H92" s="5">
        <f>ROUND( VLOOKUP(Z92, NPC_Raw_Data!A:L, 9) * VLOOKUP(AA92, NPC_Scaling_Values!A:N, 8)* VLOOKUP(AB92, NPC_Scaling_Values!A:N, 8) * 1.1 ,0)</f>
        <v>122</v>
      </c>
      <c r="I92" s="5">
        <v>0.0</v>
      </c>
      <c r="J92" s="5">
        <v>0.0</v>
      </c>
      <c r="K92" s="5">
        <v>0.0</v>
      </c>
      <c r="L92" s="5">
        <f>ROUND( VLOOKUP(Z92, NPC_Raw_Data!A:O, 13),0)</f>
        <v>999</v>
      </c>
      <c r="M92" s="5">
        <f>ROUND( VLOOKUP(Z92, NPC_Raw_Data!A:O, 14),0)</f>
        <v>999</v>
      </c>
      <c r="N92" s="5">
        <f>ROUND( VLOOKUP(Z92, NPC_Raw_Data!A:O, 15),0)</f>
        <v>999</v>
      </c>
      <c r="O92" s="5">
        <f>ROUND( VLOOKUP(Z92, NPC_Raw_Data!A:Q, 16) * VLOOKUP(AA92, NPC_Scaling_Values!A:N, 14)* VLOOKUP(AB92, NPC_Scaling_Values!A:N, 14) * 1.1 ,0)</f>
        <v>225</v>
      </c>
      <c r="P92" s="2">
        <f>ROUND( VLOOKUP(Z92, NPC_Raw_Data!A:Q, 17) * VLOOKUP(AA92, NPC_Scaling_Values!A:N, 14) * VLOOKUP(AB92, NPC_Scaling_Values!A:N, 14)* 1.1 ,0)</f>
        <v>90</v>
      </c>
      <c r="Q92">
        <f> VLOOKUP(AA92, NPC_Scaling_Values!A:N, 9) * VLOOKUP(AB92, NPC_Scaling_Values!A:N, 9) * 1.1</f>
        <v>3.432</v>
      </c>
      <c r="R92" s="1">
        <v>1.0</v>
      </c>
      <c r="S92" s="1">
        <v>-1.0</v>
      </c>
      <c r="T92" s="7" t="b">
        <v>0</v>
      </c>
      <c r="U92" s="7" t="b">
        <v>0</v>
      </c>
      <c r="V92" s="7" t="b">
        <v>0</v>
      </c>
      <c r="Z92" s="1">
        <v>531000.0</v>
      </c>
      <c r="AA92" s="1">
        <v>7010.0</v>
      </c>
      <c r="AB92" s="1">
        <v>7410.0</v>
      </c>
      <c r="AC92" s="8">
        <v>0.0</v>
      </c>
    </row>
    <row r="93">
      <c r="A93" s="9" t="s">
        <v>104</v>
      </c>
      <c r="B93" s="1" t="s">
        <v>51</v>
      </c>
      <c r="C93" s="5">
        <f>ROUND( VLOOKUP(Z93, NPC_Raw_Data!A:D, 4)*VLOOKUP(AA93, NPC_Scaling_Values!A:C, 3)*VLOOKUP(AB93, NPC_Scaling_Values!A:C, 3) * 1.1 ,0)</f>
        <v>31803</v>
      </c>
      <c r="D93" s="5">
        <f>ROUND( VLOOKUP(Z93, NPC_Raw_Data!A:E, 5) * VLOOKUP(AA93, NPC_Scaling_Values!A:D, 4) * VLOOKUP(AB93,NPC_Scaling_Values!A:D, 4) * 1.1 ,0)</f>
        <v>27500</v>
      </c>
      <c r="E93" s="5">
        <f>ROUND( VLOOKUP(Z93, NPC_Raw_Data!A:L, 6) * VLOOKUP(AA93, NPC_Scaling_Values!A:N, 5)* VLOOKUP(AB93, NPC_Scaling_Values!A:N, 5) * 1.1 ,0)</f>
        <v>253</v>
      </c>
      <c r="F93" s="5">
        <f>ROUND( VLOOKUP(Z93, NPC_Raw_Data!A:L, 7) * VLOOKUP(AA93, NPC_Scaling_Values!A:N, 6) * VLOOKUP(AB93,NPC_Scaling_Values!A:N, 6) * 1.1 ,0)</f>
        <v>189</v>
      </c>
      <c r="G93" s="5">
        <f>ROUND( VLOOKUP(Z93, NPC_Raw_Data!A:L, 8) * VLOOKUP(AA93, NPC_Scaling_Values!A:N, 7) * VLOOKUP(AB93, NPC_Scaling_Values!A:N, 7) * 1.1 ,0)</f>
        <v>177</v>
      </c>
      <c r="H93" s="5">
        <f>ROUND( VLOOKUP(Z93, NPC_Raw_Data!A:L, 9) * VLOOKUP(AA93, NPC_Scaling_Values!A:N, 8)* VLOOKUP(AB93, NPC_Scaling_Values!A:N, 8) * 1.1 ,0)</f>
        <v>189</v>
      </c>
      <c r="I93" s="5">
        <v>0.0</v>
      </c>
      <c r="J93" s="5">
        <v>0.0</v>
      </c>
      <c r="K93" s="5">
        <v>0.0</v>
      </c>
      <c r="L93" s="5">
        <f>ROUND( VLOOKUP(Z93, NPC_Raw_Data!A:O, 13),0)</f>
        <v>999</v>
      </c>
      <c r="M93" s="5">
        <f>ROUND( VLOOKUP(Z93, NPC_Raw_Data!A:O, 14),0)</f>
        <v>999</v>
      </c>
      <c r="N93" s="5">
        <f>ROUND( VLOOKUP(Z93, NPC_Raw_Data!A:O, 15),0)</f>
        <v>999</v>
      </c>
      <c r="O93" s="5">
        <f>ROUND( VLOOKUP(Z93, NPC_Raw_Data!A:Q, 16) * VLOOKUP(AA93, NPC_Scaling_Values!A:N, 14)* VLOOKUP(AB93, NPC_Scaling_Values!A:N, 14) * 1.1 ,0)</f>
        <v>223</v>
      </c>
      <c r="P93" s="2">
        <f>ROUND( VLOOKUP(Z93, NPC_Raw_Data!A:Q, 17) * VLOOKUP(AA93, NPC_Scaling_Values!A:N, 14) * VLOOKUP(AB93, NPC_Scaling_Values!A:N, 14)* 1.1 ,0)</f>
        <v>89</v>
      </c>
      <c r="Q93">
        <f> VLOOKUP(AA93, NPC_Scaling_Values!A:N, 9) * VLOOKUP(AB93, NPC_Scaling_Values!A:N, 9) * 1.1</f>
        <v>2.858625</v>
      </c>
      <c r="R93" s="1">
        <v>1.0</v>
      </c>
      <c r="S93" s="1">
        <v>-1.0</v>
      </c>
      <c r="T93" s="7" t="b">
        <v>0</v>
      </c>
      <c r="U93" s="7" t="b">
        <v>0</v>
      </c>
      <c r="V93" s="7" t="b">
        <v>1</v>
      </c>
      <c r="Z93" s="1">
        <v>533000.0</v>
      </c>
      <c r="AA93" s="1">
        <v>7002.0</v>
      </c>
      <c r="AB93" s="1">
        <v>7402.0</v>
      </c>
      <c r="AC93" s="8">
        <v>0.0</v>
      </c>
    </row>
    <row r="94">
      <c r="A94" s="9" t="s">
        <v>278</v>
      </c>
      <c r="B94" s="1" t="s">
        <v>49</v>
      </c>
      <c r="C94" s="5">
        <f>ROUND( VLOOKUP(Z94, NPC_Raw_Data!A:D, 4)*VLOOKUP(AA94, NPC_Scaling_Values!A:C, 3)*VLOOKUP(AB94, NPC_Scaling_Values!A:C, 3) * 1.1 ,0)</f>
        <v>45479</v>
      </c>
      <c r="D94" s="5">
        <f>ROUND( VLOOKUP(Z94, NPC_Raw_Data!A:E, 5) * VLOOKUP(AA94, NPC_Scaling_Values!A:D, 4) * VLOOKUP(AB94,NPC_Scaling_Values!A:D, 4) * 1.1 ,0)</f>
        <v>16500</v>
      </c>
      <c r="E94" s="5">
        <f>ROUND( VLOOKUP(Z94, NPC_Raw_Data!A:L, 6) * VLOOKUP(AA94, NPC_Scaling_Values!A:N, 5)* VLOOKUP(AB94, NPC_Scaling_Values!A:N, 5) * 1.1 ,0)</f>
        <v>428</v>
      </c>
      <c r="F94" s="5">
        <f>ROUND( VLOOKUP(Z94, NPC_Raw_Data!A:L, 7) * VLOOKUP(AA94, NPC_Scaling_Values!A:N, 6) * VLOOKUP(AB94,NPC_Scaling_Values!A:N, 6) * 1.1 ,0)</f>
        <v>321</v>
      </c>
      <c r="G94" s="5">
        <f>ROUND( VLOOKUP(Z94, NPC_Raw_Data!A:L, 8) * VLOOKUP(AA94, NPC_Scaling_Values!A:N, 7) * VLOOKUP(AB94, NPC_Scaling_Values!A:N, 7) * 1.1 ,0)</f>
        <v>300</v>
      </c>
      <c r="H94" s="5">
        <f>ROUND( VLOOKUP(Z94, NPC_Raw_Data!A:L, 9) * VLOOKUP(AA94, NPC_Scaling_Values!A:N, 8)* VLOOKUP(AB94, NPC_Scaling_Values!A:N, 8) * 1.1 ,0)</f>
        <v>321</v>
      </c>
      <c r="I94" s="5">
        <v>0.0</v>
      </c>
      <c r="J94" s="5">
        <v>0.0</v>
      </c>
      <c r="K94" s="5">
        <v>0.0</v>
      </c>
      <c r="L94" s="5">
        <f>ROUND( VLOOKUP(Z94, NPC_Raw_Data!A:O, 13),0)</f>
        <v>999</v>
      </c>
      <c r="M94" s="5">
        <f>ROUND( VLOOKUP(Z94, NPC_Raw_Data!A:O, 14),0)</f>
        <v>999</v>
      </c>
      <c r="N94" s="5">
        <f>ROUND( VLOOKUP(Z94, NPC_Raw_Data!A:O, 15),0)</f>
        <v>999</v>
      </c>
      <c r="O94" s="5">
        <f>ROUND( VLOOKUP(Z94, NPC_Raw_Data!A:Q, 16) * VLOOKUP(AA94, NPC_Scaling_Values!A:N, 14)* VLOOKUP(AB94, NPC_Scaling_Values!A:N, 14) * 1.1 ,0)</f>
        <v>233</v>
      </c>
      <c r="P94" s="2">
        <f>ROUND( VLOOKUP(Z94, NPC_Raw_Data!A:Q, 17) * VLOOKUP(AA94, NPC_Scaling_Values!A:N, 14) * VLOOKUP(AB94, NPC_Scaling_Values!A:N, 14)* 1.1 ,0)</f>
        <v>93</v>
      </c>
      <c r="Q94">
        <f> VLOOKUP(AA94, NPC_Scaling_Values!A:N, 9) * VLOOKUP(AB94, NPC_Scaling_Values!A:N, 9) * 1.1</f>
        <v>3.4881</v>
      </c>
      <c r="R94" s="1">
        <v>1.0</v>
      </c>
      <c r="S94" s="1">
        <v>-1.0</v>
      </c>
      <c r="T94" s="7" t="b">
        <v>0</v>
      </c>
      <c r="U94" s="7" t="b">
        <v>0</v>
      </c>
      <c r="V94" s="7" t="b">
        <v>1</v>
      </c>
      <c r="Z94" s="1">
        <v>533001.0</v>
      </c>
      <c r="AA94" s="1">
        <v>7011.0</v>
      </c>
      <c r="AB94" s="1">
        <v>7411.0</v>
      </c>
      <c r="AC94" s="8">
        <v>0.0</v>
      </c>
    </row>
    <row r="95">
      <c r="A95" s="9" t="s">
        <v>103</v>
      </c>
      <c r="B95" s="1" t="s">
        <v>53</v>
      </c>
      <c r="C95" s="5">
        <f>ROUND( VLOOKUP(Z95, NPC_Raw_Data!A:D, 4)*VLOOKUP(AA95, NPC_Scaling_Values!A:C, 3)*VLOOKUP(AB95, NPC_Scaling_Values!A:C, 3) * 1.1 ,0)</f>
        <v>570</v>
      </c>
      <c r="D95" s="5">
        <f>ROUND( VLOOKUP(Z95, NPC_Raw_Data!A:E, 5) * VLOOKUP(AA95, NPC_Scaling_Values!A:D, 4) * VLOOKUP(AB95,NPC_Scaling_Values!A:D, 4) * 1.1 ,0)</f>
        <v>16500</v>
      </c>
      <c r="E95" s="5">
        <f>ROUND( VLOOKUP(Z95, NPC_Raw_Data!A:L, 6) * VLOOKUP(AA95, NPC_Scaling_Values!A:N, 5)* VLOOKUP(AB95, NPC_Scaling_Values!A:N, 5) * 1.1 ,0)</f>
        <v>184</v>
      </c>
      <c r="F95" s="5">
        <f>ROUND( VLOOKUP(Z95, NPC_Raw_Data!A:L, 7) * VLOOKUP(AA95, NPC_Scaling_Values!A:N, 6) * VLOOKUP(AB95,NPC_Scaling_Values!A:N, 6) * 1.1 ,0)</f>
        <v>138</v>
      </c>
      <c r="G95" s="5">
        <f>ROUND( VLOOKUP(Z95, NPC_Raw_Data!A:L, 8) * VLOOKUP(AA95, NPC_Scaling_Values!A:N, 7) * VLOOKUP(AB95, NPC_Scaling_Values!A:N, 7) * 1.1 ,0)</f>
        <v>369</v>
      </c>
      <c r="H95" s="5">
        <f>ROUND( VLOOKUP(Z95, NPC_Raw_Data!A:L, 9) * VLOOKUP(AA95, NPC_Scaling_Values!A:N, 8)* VLOOKUP(AB95, NPC_Scaling_Values!A:N, 8) * 1.1 ,0)</f>
        <v>146</v>
      </c>
      <c r="I95" s="5">
        <v>0.0</v>
      </c>
      <c r="J95" s="5">
        <v>0.0</v>
      </c>
      <c r="K95" s="5">
        <v>0.0</v>
      </c>
      <c r="L95" s="5">
        <f>ROUND( VLOOKUP(Z95, NPC_Raw_Data!A:O, 13),0)</f>
        <v>999</v>
      </c>
      <c r="M95" s="5">
        <f>ROUND( VLOOKUP(Z95, NPC_Raw_Data!A:O, 14),0)</f>
        <v>999</v>
      </c>
      <c r="N95" s="5">
        <f>ROUND( VLOOKUP(Z95, NPC_Raw_Data!A:O, 15),0)</f>
        <v>110</v>
      </c>
      <c r="O95" s="5">
        <f>ROUND( VLOOKUP(Z95, NPC_Raw_Data!A:Q, 16) * VLOOKUP(AA95, NPC_Scaling_Values!A:N, 14)* VLOOKUP(AB95, NPC_Scaling_Values!A:N, 14) * 1.1 ,0)</f>
        <v>220</v>
      </c>
      <c r="P95" s="2">
        <f>ROUND( VLOOKUP(Z95, NPC_Raw_Data!A:Q, 17) * VLOOKUP(AA95, NPC_Scaling_Values!A:N, 14) * VLOOKUP(AB95, NPC_Scaling_Values!A:N, 14)* 1.1 ,0)</f>
        <v>88</v>
      </c>
      <c r="Q95">
        <f> VLOOKUP(AA95, NPC_Scaling_Values!A:N, 9) * VLOOKUP(AB95, NPC_Scaling_Values!A:N, 9) * 1.1</f>
        <v>3.366</v>
      </c>
      <c r="R95" s="1">
        <v>1.0</v>
      </c>
      <c r="S95" s="1">
        <v>-1.0</v>
      </c>
      <c r="T95" s="7" t="b">
        <v>0</v>
      </c>
      <c r="U95" s="7" t="b">
        <v>0</v>
      </c>
      <c r="V95" s="7" t="b">
        <v>0</v>
      </c>
      <c r="Z95" s="1">
        <v>534000.0</v>
      </c>
      <c r="AA95" s="1">
        <v>7008.0</v>
      </c>
      <c r="AB95" s="1">
        <v>7408.0</v>
      </c>
      <c r="AC95" s="10">
        <v>5151.0</v>
      </c>
    </row>
    <row r="96">
      <c r="A96" s="9" t="s">
        <v>274</v>
      </c>
      <c r="B96" s="1" t="s">
        <v>275</v>
      </c>
      <c r="C96" s="5">
        <f>ROUND( VLOOKUP(Z96, NPC_Raw_Data!A:D, 4)*VLOOKUP(AA96, NPC_Scaling_Values!A:C, 3)*VLOOKUP(AB96, NPC_Scaling_Values!A:C, 3) * 1.1 ,0)</f>
        <v>7089</v>
      </c>
      <c r="D96" s="5">
        <f>ROUND( VLOOKUP(Z96, NPC_Raw_Data!A:E, 5) * VLOOKUP(AA96, NPC_Scaling_Values!A:D, 4) * VLOOKUP(AB96,NPC_Scaling_Values!A:D, 4) * 1.1 ,0)</f>
        <v>154000</v>
      </c>
      <c r="E96" s="5">
        <f>ROUND( VLOOKUP(Z96, NPC_Raw_Data!A:L, 6) * VLOOKUP(AA96, NPC_Scaling_Values!A:N, 5)* VLOOKUP(AB96, NPC_Scaling_Values!A:N, 5) * 1.1 ,0)</f>
        <v>378</v>
      </c>
      <c r="F96" s="5">
        <f>ROUND( VLOOKUP(Z96, NPC_Raw_Data!A:L, 7) * VLOOKUP(AA96, NPC_Scaling_Values!A:N, 6) * VLOOKUP(AB96,NPC_Scaling_Values!A:N, 6) * 1.1 ,0)</f>
        <v>285</v>
      </c>
      <c r="G96" s="5">
        <f>ROUND( VLOOKUP(Z96, NPC_Raw_Data!A:L, 8) * VLOOKUP(AA96, NPC_Scaling_Values!A:N, 7) * VLOOKUP(AB96, NPC_Scaling_Values!A:N, 7) * 1.1 ,0)</f>
        <v>266</v>
      </c>
      <c r="H96" s="5">
        <f>ROUND( VLOOKUP(Z96, NPC_Raw_Data!A:L, 9) * VLOOKUP(AA96, NPC_Scaling_Values!A:N, 8)* VLOOKUP(AB96, NPC_Scaling_Values!A:N, 8) * 1.1 ,0)</f>
        <v>1889</v>
      </c>
      <c r="I96" s="5">
        <v>0.0</v>
      </c>
      <c r="J96" s="5">
        <v>0.0</v>
      </c>
      <c r="K96" s="5">
        <v>0.0</v>
      </c>
      <c r="L96" s="5">
        <f>ROUND( VLOOKUP(Z96, NPC_Raw_Data!A:O, 13),0)</f>
        <v>999</v>
      </c>
      <c r="M96" s="5">
        <f>ROUND( VLOOKUP(Z96, NPC_Raw_Data!A:O, 14),0)</f>
        <v>999</v>
      </c>
      <c r="N96" s="5">
        <f>ROUND( VLOOKUP(Z96, NPC_Raw_Data!A:O, 15),0)</f>
        <v>240</v>
      </c>
      <c r="O96" s="5">
        <f>ROUND( VLOOKUP(Z96, NPC_Raw_Data!A:Q, 16) * VLOOKUP(AA96, NPC_Scaling_Values!A:N, 14)* VLOOKUP(AB96, NPC_Scaling_Values!A:N, 14) * 1.1 ,0)</f>
        <v>265</v>
      </c>
      <c r="P96" s="2">
        <f>ROUND( VLOOKUP(Z96, NPC_Raw_Data!A:Q, 17) * VLOOKUP(AA96, NPC_Scaling_Values!A:N, 14) * VLOOKUP(AB96, NPC_Scaling_Values!A:N, 14)* 1.1 ,0)</f>
        <v>106</v>
      </c>
      <c r="Q96">
        <f> VLOOKUP(AA96, NPC_Scaling_Values!A:N, 9) * VLOOKUP(AB96, NPC_Scaling_Values!A:N, 9) * 1.1</f>
        <v>3.7675</v>
      </c>
      <c r="R96" s="1">
        <v>1.0</v>
      </c>
      <c r="S96" s="1">
        <v>-1.0</v>
      </c>
      <c r="T96" s="7" t="b">
        <v>0</v>
      </c>
      <c r="U96" s="7" t="b">
        <v>1</v>
      </c>
      <c r="V96" s="7" t="b">
        <v>0</v>
      </c>
      <c r="Z96" s="1">
        <v>537000.0</v>
      </c>
      <c r="AA96" s="1">
        <v>7015.0</v>
      </c>
      <c r="AB96" s="1">
        <v>7415.0</v>
      </c>
      <c r="AC96" s="10">
        <v>5151.0</v>
      </c>
    </row>
    <row r="97">
      <c r="A97" s="1" t="s">
        <v>235</v>
      </c>
      <c r="B97" s="1" t="s">
        <v>49</v>
      </c>
      <c r="C97" s="5">
        <f>ROUND( VLOOKUP(Z97, NPC_Raw_Data!A:D, 4)*VLOOKUP(AA97, NPC_Scaling_Values!A:C, 3)*VLOOKUP(AB97, NPC_Scaling_Values!A:C, 3) * 1.1 ,0)</f>
        <v>17668</v>
      </c>
      <c r="D97" s="5">
        <f>ROUND( VLOOKUP(Z97, NPC_Raw_Data!A:E, 5) * VLOOKUP(AA97, NPC_Scaling_Values!A:D, 4) * VLOOKUP(AB97,NPC_Scaling_Values!A:D, 4) * 1.1 ,0)</f>
        <v>0</v>
      </c>
      <c r="E97" s="5">
        <f>ROUND( VLOOKUP(Z97, NPC_Raw_Data!A:L, 6) * VLOOKUP(AA97, NPC_Scaling_Values!A:N, 5)* VLOOKUP(AB97, NPC_Scaling_Values!A:N, 5) * 1.1 ,0)</f>
        <v>352</v>
      </c>
      <c r="F97" s="5">
        <f>ROUND( VLOOKUP(Z97, NPC_Raw_Data!A:L, 7) * VLOOKUP(AA97, NPC_Scaling_Values!A:N, 6) * VLOOKUP(AB97,NPC_Scaling_Values!A:N, 6) * 1.1 ,0)</f>
        <v>242</v>
      </c>
      <c r="G97" s="5">
        <f>ROUND( VLOOKUP(Z97, NPC_Raw_Data!A:L, 8) * VLOOKUP(AA97, NPC_Scaling_Values!A:N, 7) * VLOOKUP(AB97, NPC_Scaling_Values!A:N, 7) * 1.1 ,0)</f>
        <v>226</v>
      </c>
      <c r="H97" s="5">
        <f>ROUND( VLOOKUP(Z97, NPC_Raw_Data!A:L, 9) * VLOOKUP(AA97, NPC_Scaling_Values!A:N, 8)* VLOOKUP(AB97, NPC_Scaling_Values!A:N, 8) * 1.1 ,0)</f>
        <v>208</v>
      </c>
      <c r="I97" s="5">
        <v>0.0</v>
      </c>
      <c r="J97" s="5">
        <v>0.0</v>
      </c>
      <c r="K97" s="5">
        <v>0.0</v>
      </c>
      <c r="L97" s="5">
        <f>ROUND( VLOOKUP(Z97, NPC_Raw_Data!A:O, 13),0)</f>
        <v>999</v>
      </c>
      <c r="M97" s="5">
        <f>ROUND( VLOOKUP(Z97, NPC_Raw_Data!A:O, 14),0)</f>
        <v>999</v>
      </c>
      <c r="N97" s="5">
        <f>ROUND( VLOOKUP(Z97, NPC_Raw_Data!A:O, 15),0)</f>
        <v>999</v>
      </c>
      <c r="O97" s="5">
        <f>ROUND( VLOOKUP(Z97, NPC_Raw_Data!A:Q, 16) * VLOOKUP(AA97, NPC_Scaling_Values!A:N, 14)* VLOOKUP(AB97, NPC_Scaling_Values!A:N, 14) * 1.1 ,0)</f>
        <v>233</v>
      </c>
      <c r="P97" s="2">
        <f>ROUND( VLOOKUP(Z97, NPC_Raw_Data!A:Q, 17) * VLOOKUP(AA97, NPC_Scaling_Values!A:N, 14) * VLOOKUP(AB97, NPC_Scaling_Values!A:N, 14)* 1.1 ,0)</f>
        <v>93</v>
      </c>
      <c r="Q97">
        <f> VLOOKUP(AA97, NPC_Scaling_Values!A:N, 9) * VLOOKUP(AB97, NPC_Scaling_Values!A:N, 9) * 1.1</f>
        <v>3.4881</v>
      </c>
      <c r="R97" s="1">
        <v>1.0</v>
      </c>
      <c r="S97" s="1">
        <v>-1.0</v>
      </c>
      <c r="T97" s="7" t="b">
        <v>0</v>
      </c>
      <c r="U97" s="7" t="b">
        <v>0</v>
      </c>
      <c r="V97" s="7" t="b">
        <v>1</v>
      </c>
      <c r="Z97" s="1">
        <v>539000.0</v>
      </c>
      <c r="AA97" s="1">
        <v>7011.0</v>
      </c>
      <c r="AB97" s="1">
        <v>7411.0</v>
      </c>
      <c r="AC97" s="8">
        <v>0.0</v>
      </c>
    </row>
    <row r="98">
      <c r="A98" s="1" t="s">
        <v>236</v>
      </c>
      <c r="B98" s="1" t="s">
        <v>49</v>
      </c>
      <c r="C98" s="5">
        <f>ROUND( VLOOKUP(Z98, NPC_Raw_Data!A:D, 4)*VLOOKUP(AA98, NPC_Scaling_Values!A:C, 3)*VLOOKUP(AB98, NPC_Scaling_Values!A:C, 3) * 1.1 ,0)</f>
        <v>4417</v>
      </c>
      <c r="D98" s="5">
        <f>ROUND( VLOOKUP(Z98, NPC_Raw_Data!A:E, 5) * VLOOKUP(AA98, NPC_Scaling_Values!A:D, 4) * VLOOKUP(AB98,NPC_Scaling_Values!A:D, 4) * 1.1 ,0)</f>
        <v>198000</v>
      </c>
      <c r="E98" s="5">
        <f>ROUND( VLOOKUP(Z98, NPC_Raw_Data!A:L, 6) * VLOOKUP(AA98, NPC_Scaling_Values!A:N, 5)* VLOOKUP(AB98, NPC_Scaling_Values!A:N, 5) * 1.1 ,0)</f>
        <v>352</v>
      </c>
      <c r="F98" s="5">
        <f>ROUND( VLOOKUP(Z98, NPC_Raw_Data!A:L, 7) * VLOOKUP(AA98, NPC_Scaling_Values!A:N, 6) * VLOOKUP(AB98,NPC_Scaling_Values!A:N, 6) * 1.1 ,0)</f>
        <v>242</v>
      </c>
      <c r="G98" s="5">
        <f>ROUND( VLOOKUP(Z98, NPC_Raw_Data!A:L, 8) * VLOOKUP(AA98, NPC_Scaling_Values!A:N, 7) * VLOOKUP(AB98, NPC_Scaling_Values!A:N, 7) * 1.1 ,0)</f>
        <v>226</v>
      </c>
      <c r="H98" s="5">
        <f>ROUND( VLOOKUP(Z98, NPC_Raw_Data!A:L, 9) * VLOOKUP(AA98, NPC_Scaling_Values!A:N, 8)* VLOOKUP(AB98, NPC_Scaling_Values!A:N, 8) * 1.1 ,0)</f>
        <v>208</v>
      </c>
      <c r="I98" s="5">
        <v>0.0</v>
      </c>
      <c r="J98" s="5">
        <v>0.0</v>
      </c>
      <c r="K98" s="5">
        <v>0.0</v>
      </c>
      <c r="L98" s="5">
        <f>ROUND( VLOOKUP(Z98, NPC_Raw_Data!A:O, 13),0)</f>
        <v>999</v>
      </c>
      <c r="M98" s="5">
        <f>ROUND( VLOOKUP(Z98, NPC_Raw_Data!A:O, 14),0)</f>
        <v>999</v>
      </c>
      <c r="N98" s="5">
        <f>ROUND( VLOOKUP(Z98, NPC_Raw_Data!A:O, 15),0)</f>
        <v>999</v>
      </c>
      <c r="O98" s="5">
        <f>ROUND( VLOOKUP(Z98, NPC_Raw_Data!A:Q, 16) * VLOOKUP(AA98, NPC_Scaling_Values!A:N, 14)* VLOOKUP(AB98, NPC_Scaling_Values!A:N, 14) * 1.1 ,0)</f>
        <v>233</v>
      </c>
      <c r="P98" s="2">
        <f>ROUND( VLOOKUP(Z98, NPC_Raw_Data!A:Q, 17) * VLOOKUP(AA98, NPC_Scaling_Values!A:N, 14) * VLOOKUP(AB98, NPC_Scaling_Values!A:N, 14)* 1.1 ,0)</f>
        <v>93</v>
      </c>
      <c r="Q98">
        <f> VLOOKUP(AA98, NPC_Scaling_Values!A:N, 9) * VLOOKUP(AB98, NPC_Scaling_Values!A:N, 9) * 1.1</f>
        <v>3.4881</v>
      </c>
      <c r="R98" s="1">
        <v>1.0</v>
      </c>
      <c r="S98" s="1">
        <v>-1.0</v>
      </c>
      <c r="T98" s="7" t="b">
        <v>0</v>
      </c>
      <c r="U98" s="7" t="b">
        <v>0</v>
      </c>
      <c r="V98" s="7" t="b">
        <v>1</v>
      </c>
      <c r="Z98" s="1">
        <v>539001.0</v>
      </c>
      <c r="AA98" s="1">
        <v>7011.0</v>
      </c>
      <c r="AB98" s="1">
        <v>7411.0</v>
      </c>
      <c r="AC98" s="8">
        <v>0.0</v>
      </c>
    </row>
    <row r="99">
      <c r="A99" s="2" t="s">
        <v>45</v>
      </c>
      <c r="B99" s="1" t="s">
        <v>46</v>
      </c>
      <c r="C99" s="5">
        <f>ROUND( VLOOKUP(Z99, NPC_Raw_Data!A:D, 4)*VLOOKUP(AA99, NPC_Scaling_Values!A:C, 3)*VLOOKUP(AB99, NPC_Scaling_Values!A:C, 3) * 1.1 ,0)</f>
        <v>4</v>
      </c>
      <c r="D99" s="5">
        <f>ROUND( VLOOKUP(Z99, NPC_Raw_Data!A:E, 5) * VLOOKUP(AA99, NPC_Scaling_Values!A:D, 4) * VLOOKUP(AB99,NPC_Scaling_Values!A:D, 4) * 1.1 ,0)</f>
        <v>132000</v>
      </c>
      <c r="E99" s="5">
        <f>ROUND( VLOOKUP(Z99, NPC_Raw_Data!A:L, 6) * VLOOKUP(AA99, NPC_Scaling_Values!A:N, 5)* VLOOKUP(AB99, NPC_Scaling_Values!A:N, 5) * 1.1 ,0)</f>
        <v>33</v>
      </c>
      <c r="F99" s="5">
        <f>ROUND( VLOOKUP(Z99, NPC_Raw_Data!A:L, 7) * VLOOKUP(AA99, NPC_Scaling_Values!A:N, 6) * VLOOKUP(AB99,NPC_Scaling_Values!A:N, 6) * 1.1 ,0)</f>
        <v>26</v>
      </c>
      <c r="G99" s="5">
        <f>ROUND( VLOOKUP(Z99, NPC_Raw_Data!A:L, 8) * VLOOKUP(AA99, NPC_Scaling_Values!A:N, 7) * VLOOKUP(AB99, NPC_Scaling_Values!A:N, 7) * 1.1 ,0)</f>
        <v>65</v>
      </c>
      <c r="H99" s="5">
        <f>ROUND( VLOOKUP(Z99, NPC_Raw_Data!A:L, 9) * VLOOKUP(AA99, NPC_Scaling_Values!A:N, 8)* VLOOKUP(AB99, NPC_Scaling_Values!A:N, 8) * 1.1 ,0)</f>
        <v>26</v>
      </c>
      <c r="I99" s="5">
        <v>0.0</v>
      </c>
      <c r="J99" s="5">
        <v>0.0</v>
      </c>
      <c r="K99" s="5">
        <v>0.0</v>
      </c>
      <c r="L99" s="5">
        <f>ROUND( VLOOKUP(Z99, NPC_Raw_Data!A:O, 13),0)</f>
        <v>999</v>
      </c>
      <c r="M99" s="5">
        <f>ROUND( VLOOKUP(Z99, NPC_Raw_Data!A:O, 14),0)</f>
        <v>999</v>
      </c>
      <c r="N99" s="5">
        <f>ROUND( VLOOKUP(Z99, NPC_Raw_Data!A:O, 15),0)</f>
        <v>999</v>
      </c>
      <c r="O99" s="5">
        <f>ROUND( VLOOKUP(Z99, NPC_Raw_Data!A:Q, 16) * VLOOKUP(AA99, NPC_Scaling_Values!A:N, 14)* VLOOKUP(AB99, NPC_Scaling_Values!A:N, 14) * 1.1 ,0)</f>
        <v>255</v>
      </c>
      <c r="P99" s="2">
        <f>ROUND( VLOOKUP(Z99, NPC_Raw_Data!A:Q, 17) * VLOOKUP(AA99, NPC_Scaling_Values!A:N, 14) * VLOOKUP(AB99, NPC_Scaling_Values!A:N, 14)* 1.1 ,0)</f>
        <v>102</v>
      </c>
      <c r="Q99">
        <f> VLOOKUP(AA99, NPC_Scaling_Values!A:N, 9) * VLOOKUP(AB99, NPC_Scaling_Values!A:N, 9) * 1.1</f>
        <v>3.6696</v>
      </c>
      <c r="R99" s="1">
        <v>1.0</v>
      </c>
      <c r="S99" s="1">
        <v>-1.0</v>
      </c>
      <c r="T99" s="7" t="b">
        <v>0</v>
      </c>
      <c r="U99" s="7" t="b">
        <v>0</v>
      </c>
      <c r="V99" s="7" t="b">
        <v>0</v>
      </c>
      <c r="Z99" s="1">
        <v>540100.0</v>
      </c>
      <c r="AA99" s="1">
        <v>7014.0</v>
      </c>
      <c r="AB99" s="1">
        <v>7414.0</v>
      </c>
      <c r="AC99" s="10">
        <v>5400.0</v>
      </c>
    </row>
    <row r="100">
      <c r="A100" s="2" t="s">
        <v>83</v>
      </c>
      <c r="B100" s="1" t="s">
        <v>53</v>
      </c>
      <c r="C100" s="5">
        <f>ROUND( VLOOKUP(Z100, NPC_Raw_Data!A:D, 4)*VLOOKUP(AA100, NPC_Scaling_Values!A:C, 3)*VLOOKUP(AB100, NPC_Scaling_Values!A:C, 3) * 1.1 ,0)</f>
        <v>262</v>
      </c>
      <c r="D100" s="5">
        <f>ROUND( VLOOKUP(Z100, NPC_Raw_Data!A:E, 5) * VLOOKUP(AA100, NPC_Scaling_Values!A:D, 4) * VLOOKUP(AB100,NPC_Scaling_Values!A:D, 4) * 1.1 ,0)</f>
        <v>330</v>
      </c>
      <c r="E100" s="5">
        <f>ROUND( VLOOKUP(Z100, NPC_Raw_Data!A:L, 6) * VLOOKUP(AA100, NPC_Scaling_Values!A:N, 5)* VLOOKUP(AB100, NPC_Scaling_Values!A:N, 5) * 1.1 ,0)</f>
        <v>170</v>
      </c>
      <c r="F100" s="5">
        <f>ROUND( VLOOKUP(Z100, NPC_Raw_Data!A:L, 7) * VLOOKUP(AA100, NPC_Scaling_Values!A:N, 6) * VLOOKUP(AB100,NPC_Scaling_Values!A:N, 6) * 1.1 ,0)</f>
        <v>120</v>
      </c>
      <c r="G100" s="5">
        <f>ROUND( VLOOKUP(Z100, NPC_Raw_Data!A:L, 8) * VLOOKUP(AA100, NPC_Scaling_Values!A:N, 7) * VLOOKUP(AB100, NPC_Scaling_Values!A:N, 7) * 1.1 ,0)</f>
        <v>135</v>
      </c>
      <c r="H100" s="5">
        <f>ROUND( VLOOKUP(Z100, NPC_Raw_Data!A:L, 9) * VLOOKUP(AA100, NPC_Scaling_Values!A:N, 8)* VLOOKUP(AB100, NPC_Scaling_Values!A:N, 8) * 1.1 ,0)</f>
        <v>129</v>
      </c>
      <c r="I100" s="5">
        <v>0.0</v>
      </c>
      <c r="J100" s="5">
        <v>0.0</v>
      </c>
      <c r="K100" s="5">
        <v>0.0</v>
      </c>
      <c r="L100" s="5">
        <f>ROUND( VLOOKUP(Z100, NPC_Raw_Data!A:O, 13),0)</f>
        <v>440</v>
      </c>
      <c r="M100" s="5">
        <f>ROUND( VLOOKUP(Z100, NPC_Raw_Data!A:O, 14),0)</f>
        <v>440</v>
      </c>
      <c r="N100" s="5">
        <f>ROUND( VLOOKUP(Z100, NPC_Raw_Data!A:O, 15),0)</f>
        <v>87</v>
      </c>
      <c r="O100" s="5">
        <f>ROUND( VLOOKUP(Z100, NPC_Raw_Data!A:Q, 16) * VLOOKUP(AA100, NPC_Scaling_Values!A:N, 14)* VLOOKUP(AB100, NPC_Scaling_Values!A:N, 14) * 1.1 ,0)</f>
        <v>220</v>
      </c>
      <c r="P100" s="2">
        <f>ROUND( VLOOKUP(Z100, NPC_Raw_Data!A:Q, 17) * VLOOKUP(AA100, NPC_Scaling_Values!A:N, 14) * VLOOKUP(AB100, NPC_Scaling_Values!A:N, 14)* 1.1 ,0)</f>
        <v>88</v>
      </c>
      <c r="Q100">
        <f> VLOOKUP(AA100, NPC_Scaling_Values!A:N, 9) * VLOOKUP(AB100, NPC_Scaling_Values!A:N, 9) * 1.1</f>
        <v>3.366</v>
      </c>
      <c r="R100" s="1">
        <v>1.0</v>
      </c>
      <c r="S100" s="1">
        <v>-1.0</v>
      </c>
      <c r="T100" s="7" t="b">
        <v>0</v>
      </c>
      <c r="U100" s="7" t="b">
        <v>0</v>
      </c>
      <c r="V100" s="7" t="b">
        <v>0</v>
      </c>
      <c r="Z100" s="1">
        <v>338000.0</v>
      </c>
      <c r="AA100" s="1">
        <v>7008.0</v>
      </c>
      <c r="AB100" s="1">
        <v>7408.0</v>
      </c>
      <c r="AC100" s="8">
        <v>0.0</v>
      </c>
    </row>
    <row r="101">
      <c r="A101" s="9" t="s">
        <v>263</v>
      </c>
      <c r="B101" s="1" t="s">
        <v>41</v>
      </c>
      <c r="C101" s="5">
        <f>ROUND( VLOOKUP(Z101, NPC_Raw_Data!A:D, 4)*VLOOKUP(AA101, NPC_Scaling_Values!A:C, 3)*VLOOKUP(AB101, NPC_Scaling_Values!A:C, 3) * 1.1 ,0)</f>
        <v>3972</v>
      </c>
      <c r="D101" s="5">
        <f>ROUND( VLOOKUP(Z101, NPC_Raw_Data!A:E, 5) * VLOOKUP(AA101, NPC_Scaling_Values!A:D, 4) * VLOOKUP(AB101,NPC_Scaling_Values!A:D, 4) * 1.1 ,0)</f>
        <v>66000</v>
      </c>
      <c r="E101" s="5">
        <f>ROUND( VLOOKUP(Z101, NPC_Raw_Data!A:L, 6) * VLOOKUP(AA101, NPC_Scaling_Values!A:N, 5)* VLOOKUP(AB101, NPC_Scaling_Values!A:N, 5) * 1.1 ,0)</f>
        <v>353</v>
      </c>
      <c r="F101" s="5">
        <f>ROUND( VLOOKUP(Z101, NPC_Raw_Data!A:L, 7) * VLOOKUP(AA101, NPC_Scaling_Values!A:N, 6) * VLOOKUP(AB101,NPC_Scaling_Values!A:N, 6) * 1.1 ,0)</f>
        <v>317</v>
      </c>
      <c r="G101" s="5">
        <f>ROUND( VLOOKUP(Z101, NPC_Raw_Data!A:L, 8) * VLOOKUP(AA101, NPC_Scaling_Values!A:N, 7) * VLOOKUP(AB101, NPC_Scaling_Values!A:N, 7) * 1.1 ,0)</f>
        <v>212</v>
      </c>
      <c r="H101" s="5">
        <f>ROUND( VLOOKUP(Z101, NPC_Raw_Data!A:L, 9) * VLOOKUP(AA101, NPC_Scaling_Values!A:N, 8)* VLOOKUP(AB101, NPC_Scaling_Values!A:N, 8) * 1.1 ,0)</f>
        <v>212</v>
      </c>
      <c r="I101" s="5">
        <v>0.0</v>
      </c>
      <c r="J101" s="5">
        <v>0.0</v>
      </c>
      <c r="K101" s="5">
        <v>0.0</v>
      </c>
      <c r="L101" s="5">
        <f>ROUND( VLOOKUP(Z101, NPC_Raw_Data!A:O, 13),0)</f>
        <v>370</v>
      </c>
      <c r="M101" s="5">
        <f>ROUND( VLOOKUP(Z101, NPC_Raw_Data!A:O, 14),0)</f>
        <v>370</v>
      </c>
      <c r="N101" s="5">
        <f>ROUND( VLOOKUP(Z101, NPC_Raw_Data!A:O, 15),0)</f>
        <v>125</v>
      </c>
      <c r="O101" s="5">
        <f>ROUND( VLOOKUP(Z101, NPC_Raw_Data!A:Q, 16) * VLOOKUP(AA101, NPC_Scaling_Values!A:N, 14)* VLOOKUP(AB101, NPC_Scaling_Values!A:N, 14) * 1.1 ,0)</f>
        <v>255</v>
      </c>
      <c r="P101" s="2">
        <f>ROUND( VLOOKUP(Z101, NPC_Raw_Data!A:Q, 17) * VLOOKUP(AA101, NPC_Scaling_Values!A:N, 14) * VLOOKUP(AB101, NPC_Scaling_Values!A:N, 14)* 1.1 ,0)</f>
        <v>102</v>
      </c>
      <c r="Q101">
        <f> VLOOKUP(AA101, NPC_Scaling_Values!A:N, 9) * VLOOKUP(AB101, NPC_Scaling_Values!A:N, 9) * 1.1</f>
        <v>3.6696</v>
      </c>
      <c r="R101" s="1">
        <v>1.0</v>
      </c>
      <c r="S101" s="1">
        <v>-1.0</v>
      </c>
      <c r="T101" s="7" t="b">
        <v>0</v>
      </c>
      <c r="U101" s="7" t="b">
        <v>0</v>
      </c>
      <c r="V101" s="7" t="b">
        <v>0</v>
      </c>
      <c r="Z101" s="1">
        <v>273000.0</v>
      </c>
      <c r="AA101" s="1">
        <v>7014.0</v>
      </c>
      <c r="AB101" s="1">
        <v>7414.0</v>
      </c>
      <c r="AC101" s="10">
        <v>5151.0</v>
      </c>
    </row>
    <row r="102">
      <c r="A102" s="2" t="s">
        <v>52</v>
      </c>
      <c r="B102" s="1" t="s">
        <v>53</v>
      </c>
      <c r="C102" s="5">
        <f>ROUND( VLOOKUP(Z102, NPC_Raw_Data!A:D, 4)*VLOOKUP(AA102, NPC_Scaling_Values!A:C, 3)*VLOOKUP(AB102, NPC_Scaling_Values!A:C, 3) * 1.1 ,0)</f>
        <v>106</v>
      </c>
      <c r="D102" s="5">
        <f>ROUND( VLOOKUP(Z102, NPC_Raw_Data!A:E, 5) * VLOOKUP(AA102, NPC_Scaling_Values!A:D, 4) * VLOOKUP(AB102,NPC_Scaling_Values!A:D, 4) * 1.1 ,0)</f>
        <v>99</v>
      </c>
      <c r="E102" s="5">
        <f>ROUND( VLOOKUP(Z102, NPC_Raw_Data!A:L, 6) * VLOOKUP(AA102, NPC_Scaling_Values!A:N, 5)* VLOOKUP(AB102, NPC_Scaling_Values!A:N, 5) * 1.1 ,0)</f>
        <v>94</v>
      </c>
      <c r="F102" s="5">
        <f>ROUND( VLOOKUP(Z102, NPC_Raw_Data!A:L, 7) * VLOOKUP(AA102, NPC_Scaling_Values!A:N, 6) * VLOOKUP(AB102,NPC_Scaling_Values!A:N, 6) * 1.1 ,0)</f>
        <v>70</v>
      </c>
      <c r="G102" s="5">
        <f>ROUND( VLOOKUP(Z102, NPC_Raw_Data!A:L, 8) * VLOOKUP(AA102, NPC_Scaling_Values!A:N, 7) * VLOOKUP(AB102, NPC_Scaling_Values!A:N, 7) * 1.1 ,0)</f>
        <v>64</v>
      </c>
      <c r="H102" s="5">
        <f>ROUND( VLOOKUP(Z102, NPC_Raw_Data!A:L, 9) * VLOOKUP(AA102, NPC_Scaling_Values!A:N, 8)* VLOOKUP(AB102, NPC_Scaling_Values!A:N, 8) * 1.1 ,0)</f>
        <v>70</v>
      </c>
      <c r="I102" s="5">
        <v>0.0</v>
      </c>
      <c r="J102" s="5">
        <v>0.0</v>
      </c>
      <c r="K102" s="5">
        <v>0.0</v>
      </c>
      <c r="L102" s="5">
        <f>ROUND( VLOOKUP(Z102, NPC_Raw_Data!A:O, 13),0)</f>
        <v>360</v>
      </c>
      <c r="M102" s="5">
        <f>ROUND( VLOOKUP(Z102, NPC_Raw_Data!A:O, 14),0)</f>
        <v>360</v>
      </c>
      <c r="N102" s="5">
        <f>ROUND( VLOOKUP(Z102, NPC_Raw_Data!A:O, 15),0)</f>
        <v>100</v>
      </c>
      <c r="O102" s="5">
        <f>ROUND( VLOOKUP(Z102, NPC_Raw_Data!A:Q, 16) * VLOOKUP(AA102, NPC_Scaling_Values!A:N, 14)* VLOOKUP(AB102, NPC_Scaling_Values!A:N, 14) * 1.1 ,0)</f>
        <v>220</v>
      </c>
      <c r="P102" s="2">
        <f>ROUND( VLOOKUP(Z102, NPC_Raw_Data!A:Q, 17) * VLOOKUP(AA102, NPC_Scaling_Values!A:N, 14) * VLOOKUP(AB102, NPC_Scaling_Values!A:N, 14)* 1.1 ,0)</f>
        <v>88</v>
      </c>
      <c r="Q102">
        <f> VLOOKUP(AA102, NPC_Scaling_Values!A:N, 9) * VLOOKUP(AB102, NPC_Scaling_Values!A:N, 9) * 1.1</f>
        <v>3.366</v>
      </c>
      <c r="R102" s="1">
        <v>1.0</v>
      </c>
      <c r="S102" s="1">
        <v>-1.0</v>
      </c>
      <c r="T102" s="7" t="b">
        <v>0</v>
      </c>
      <c r="U102" s="7" t="b">
        <v>0</v>
      </c>
      <c r="V102" s="7" t="b">
        <v>0</v>
      </c>
      <c r="Z102" s="1">
        <v>309000.0</v>
      </c>
      <c r="AA102" s="1">
        <v>7008.0</v>
      </c>
      <c r="AB102" s="1">
        <v>7408.0</v>
      </c>
      <c r="AC102" s="8">
        <v>0.0</v>
      </c>
    </row>
    <row r="103">
      <c r="A103" s="1" t="s">
        <v>177</v>
      </c>
      <c r="B103" s="1" t="s">
        <v>41</v>
      </c>
      <c r="C103" s="5">
        <f>ROUND( VLOOKUP(Z103, NPC_Raw_Data!A:D, 4)*VLOOKUP(AA103, NPC_Scaling_Values!A:C, 3)*VLOOKUP(AB103, NPC_Scaling_Values!A:C, 3) * 1.1 ,0)</f>
        <v>410</v>
      </c>
      <c r="D103" s="5">
        <f>ROUND( VLOOKUP(Z103, NPC_Raw_Data!A:E, 5) * VLOOKUP(AA103, NPC_Scaling_Values!A:D, 4) * VLOOKUP(AB103,NPC_Scaling_Values!A:D, 4) * 1.1 ,0)</f>
        <v>880</v>
      </c>
      <c r="E103" s="5">
        <f>ROUND( VLOOKUP(Z103, NPC_Raw_Data!A:L, 6) * VLOOKUP(AA103, NPC_Scaling_Values!A:N, 5)* VLOOKUP(AB103, NPC_Scaling_Values!A:N, 5) * 1.1 ,0)</f>
        <v>242</v>
      </c>
      <c r="F103" s="5">
        <f>ROUND( VLOOKUP(Z103, NPC_Raw_Data!A:L, 7) * VLOOKUP(AA103, NPC_Scaling_Values!A:N, 6) * VLOOKUP(AB103,NPC_Scaling_Values!A:N, 6) * 1.1 ,0)</f>
        <v>183</v>
      </c>
      <c r="G103" s="5">
        <f>ROUND( VLOOKUP(Z103, NPC_Raw_Data!A:L, 8) * VLOOKUP(AA103, NPC_Scaling_Values!A:N, 7) * VLOOKUP(AB103, NPC_Scaling_Values!A:N, 7) * 1.1 ,0)</f>
        <v>144</v>
      </c>
      <c r="H103" s="5">
        <f>ROUND( VLOOKUP(Z103, NPC_Raw_Data!A:L, 9) * VLOOKUP(AA103, NPC_Scaling_Values!A:N, 8)* VLOOKUP(AB103, NPC_Scaling_Values!A:N, 8) * 1.1 ,0)</f>
        <v>183</v>
      </c>
      <c r="I103" s="5">
        <v>-25.0</v>
      </c>
      <c r="J103" s="5">
        <v>0.0</v>
      </c>
      <c r="K103" s="5">
        <v>0.0</v>
      </c>
      <c r="L103" s="5">
        <f>ROUND( VLOOKUP(Z103, NPC_Raw_Data!A:O, 13),0)</f>
        <v>340</v>
      </c>
      <c r="M103" s="5">
        <f>ROUND( VLOOKUP(Z103, NPC_Raw_Data!A:O, 14),0)</f>
        <v>340</v>
      </c>
      <c r="N103" s="5">
        <f>ROUND( VLOOKUP(Z103, NPC_Raw_Data!A:O, 15),0)</f>
        <v>60</v>
      </c>
      <c r="O103" s="5">
        <f>ROUND( VLOOKUP(Z103, NPC_Raw_Data!A:Q, 16) * VLOOKUP(AA103, NPC_Scaling_Values!A:N, 14)* VLOOKUP(AB103, NPC_Scaling_Values!A:N, 14) * 1.1 ,0)</f>
        <v>255</v>
      </c>
      <c r="P103" s="2">
        <f>ROUND( VLOOKUP(Z103, NPC_Raw_Data!A:Q, 17) * VLOOKUP(AA103, NPC_Scaling_Values!A:N, 14) * VLOOKUP(AB103, NPC_Scaling_Values!A:N, 14)* 1.1 ,0)</f>
        <v>102</v>
      </c>
      <c r="Q103">
        <f> VLOOKUP(AA103, NPC_Scaling_Values!A:N, 9) * VLOOKUP(AB103, NPC_Scaling_Values!A:N, 9) * 1.1</f>
        <v>3.6696</v>
      </c>
      <c r="R103" s="1">
        <v>1.0</v>
      </c>
      <c r="S103" s="1">
        <v>-1.0</v>
      </c>
      <c r="T103" s="7" t="b">
        <v>0</v>
      </c>
      <c r="U103" s="7" t="b">
        <v>0</v>
      </c>
      <c r="V103" s="7" t="b">
        <v>0</v>
      </c>
      <c r="Z103" s="1">
        <v>120300.0</v>
      </c>
      <c r="AA103" s="1">
        <v>7014.0</v>
      </c>
      <c r="AB103" s="1">
        <v>7414.0</v>
      </c>
      <c r="AC103" s="8">
        <v>0.0</v>
      </c>
    </row>
    <row r="104">
      <c r="A104" s="9" t="s">
        <v>212</v>
      </c>
      <c r="B104" s="1" t="s">
        <v>77</v>
      </c>
      <c r="C104" s="5">
        <f>ROUND( VLOOKUP(Z104, NPC_Raw_Data!A:D, 4)*VLOOKUP(AA104, NPC_Scaling_Values!A:C, 3)*VLOOKUP(AB104, NPC_Scaling_Values!A:C, 3) * 1.1 ,0)</f>
        <v>6380</v>
      </c>
      <c r="D104" s="5">
        <f>ROUND( VLOOKUP(Z104, NPC_Raw_Data!A:E, 5) * VLOOKUP(AA104, NPC_Scaling_Values!A:D, 4) * VLOOKUP(AB104,NPC_Scaling_Values!A:D, 4) * 1.1 ,0)</f>
        <v>132000</v>
      </c>
      <c r="E104" s="5">
        <f>ROUND( VLOOKUP(Z104, NPC_Raw_Data!A:L, 6) * VLOOKUP(AA104, NPC_Scaling_Values!A:N, 5)* VLOOKUP(AB104, NPC_Scaling_Values!A:N, 5) * 1.1 ,0)</f>
        <v>306</v>
      </c>
      <c r="F104" s="5">
        <f>ROUND( VLOOKUP(Z104, NPC_Raw_Data!A:L, 7) * VLOOKUP(AA104, NPC_Scaling_Values!A:N, 6) * VLOOKUP(AB104,NPC_Scaling_Values!A:N, 6) * 1.1 ,0)</f>
        <v>230</v>
      </c>
      <c r="G104" s="5">
        <f>ROUND( VLOOKUP(Z104, NPC_Raw_Data!A:L, 8) * VLOOKUP(AA104, NPC_Scaling_Values!A:N, 7) * VLOOKUP(AB104, NPC_Scaling_Values!A:N, 7) * 1.1 ,0)</f>
        <v>214</v>
      </c>
      <c r="H104" s="5">
        <f>ROUND( VLOOKUP(Z104, NPC_Raw_Data!A:L, 9) * VLOOKUP(AA104, NPC_Scaling_Values!A:N, 8)* VLOOKUP(AB104, NPC_Scaling_Values!A:N, 8) * 1.1 ,0)</f>
        <v>230</v>
      </c>
      <c r="I104" s="5">
        <v>0.0</v>
      </c>
      <c r="J104" s="5">
        <v>0.0</v>
      </c>
      <c r="K104" s="5">
        <v>0.0</v>
      </c>
      <c r="L104" s="5">
        <f>ROUND( VLOOKUP(Z104, NPC_Raw_Data!A:O, 13),0)</f>
        <v>320</v>
      </c>
      <c r="M104" s="5">
        <f>ROUND( VLOOKUP(Z104, NPC_Raw_Data!A:O, 14),0)</f>
        <v>320</v>
      </c>
      <c r="N104" s="5">
        <f>ROUND( VLOOKUP(Z104, NPC_Raw_Data!A:O, 15),0)</f>
        <v>200</v>
      </c>
      <c r="O104" s="5">
        <f>ROUND( VLOOKUP(Z104, NPC_Raw_Data!A:Q, 16) * VLOOKUP(AA104, NPC_Scaling_Values!A:N, 14)* VLOOKUP(AB104, NPC_Scaling_Values!A:N, 14) * 1.1 ,0)</f>
        <v>233</v>
      </c>
      <c r="P104" s="2">
        <f>ROUND( VLOOKUP(Z104, NPC_Raw_Data!A:Q, 17) * VLOOKUP(AA104, NPC_Scaling_Values!A:N, 14) * VLOOKUP(AB104, NPC_Scaling_Values!A:N, 14)* 1.1 ,0)</f>
        <v>93</v>
      </c>
      <c r="Q104">
        <f> VLOOKUP(AA104, NPC_Scaling_Values!A:N, 9) * VLOOKUP(AB104, NPC_Scaling_Values!A:N, 9) * 1.1</f>
        <v>3.4881</v>
      </c>
      <c r="R104" s="1">
        <v>1.0</v>
      </c>
      <c r="S104" s="1">
        <v>-1.0</v>
      </c>
      <c r="T104" s="7" t="b">
        <v>0</v>
      </c>
      <c r="U104" s="7" t="b">
        <v>0</v>
      </c>
      <c r="V104" s="7" t="b">
        <v>0</v>
      </c>
      <c r="Z104" s="1">
        <v>521000.0</v>
      </c>
      <c r="AA104" s="1">
        <v>7011.0</v>
      </c>
      <c r="AB104" s="1">
        <v>7411.0</v>
      </c>
      <c r="AC104" s="10">
        <v>5151.0</v>
      </c>
    </row>
    <row r="105">
      <c r="A105" s="1" t="s">
        <v>205</v>
      </c>
      <c r="B105" s="1" t="s">
        <v>39</v>
      </c>
      <c r="C105" s="5">
        <f>ROUND( VLOOKUP(Z105, NPC_Raw_Data!A:D, 4)*VLOOKUP(AA105, NPC_Scaling_Values!A:C, 3)*VLOOKUP(AB105, NPC_Scaling_Values!A:C, 3) * 1.1 ,0)</f>
        <v>3873</v>
      </c>
      <c r="D105" s="5">
        <f>ROUND( VLOOKUP(Z105, NPC_Raw_Data!A:E, 5) * VLOOKUP(AA105, NPC_Scaling_Values!A:D, 4) * VLOOKUP(AB105,NPC_Scaling_Values!A:D, 4) * 1.1 ,0)</f>
        <v>132000</v>
      </c>
      <c r="E105" s="5">
        <f>ROUND( VLOOKUP(Z105, NPC_Raw_Data!A:L, 6) * VLOOKUP(AA105, NPC_Scaling_Values!A:N, 5)* VLOOKUP(AB105, NPC_Scaling_Values!A:N, 5) * 1.1 ,0)</f>
        <v>304</v>
      </c>
      <c r="F105" s="5">
        <f>ROUND( VLOOKUP(Z105, NPC_Raw_Data!A:L, 7) * VLOOKUP(AA105, NPC_Scaling_Values!A:N, 6) * VLOOKUP(AB105,NPC_Scaling_Values!A:N, 6) * 1.1 ,0)</f>
        <v>304</v>
      </c>
      <c r="G105" s="5">
        <f>ROUND( VLOOKUP(Z105, NPC_Raw_Data!A:L, 8) * VLOOKUP(AA105, NPC_Scaling_Values!A:N, 7) * VLOOKUP(AB105, NPC_Scaling_Values!A:N, 7) * 1.1 ,0)</f>
        <v>188</v>
      </c>
      <c r="H105" s="5">
        <f>ROUND( VLOOKUP(Z105, NPC_Raw_Data!A:L, 9) * VLOOKUP(AA105, NPC_Scaling_Values!A:N, 8)* VLOOKUP(AB105, NPC_Scaling_Values!A:N, 8) * 1.1 ,0)</f>
        <v>304</v>
      </c>
      <c r="I105" s="5">
        <v>0.0</v>
      </c>
      <c r="J105" s="5">
        <v>0.0</v>
      </c>
      <c r="K105" s="5">
        <v>0.0</v>
      </c>
      <c r="L105" s="5">
        <f>ROUND( VLOOKUP(Z105, NPC_Raw_Data!A:O, 13),0)</f>
        <v>318</v>
      </c>
      <c r="M105" s="5">
        <f>ROUND( VLOOKUP(Z105, NPC_Raw_Data!A:O, 14),0)</f>
        <v>318</v>
      </c>
      <c r="N105" s="5">
        <f>ROUND( VLOOKUP(Z105, NPC_Raw_Data!A:O, 15),0)</f>
        <v>160</v>
      </c>
      <c r="O105" s="5">
        <f>ROUND( VLOOKUP(Z105, NPC_Raw_Data!A:Q, 16) * VLOOKUP(AA105, NPC_Scaling_Values!A:N, 14)* VLOOKUP(AB105, NPC_Scaling_Values!A:N, 14) * 1.1 ,0)</f>
        <v>225</v>
      </c>
      <c r="P105" s="2">
        <f>ROUND( VLOOKUP(Z105, NPC_Raw_Data!A:Q, 17) * VLOOKUP(AA105, NPC_Scaling_Values!A:N, 14) * VLOOKUP(AB105, NPC_Scaling_Values!A:N, 14)* 1.1 ,0)</f>
        <v>90</v>
      </c>
      <c r="Q105">
        <f> VLOOKUP(AA105, NPC_Scaling_Values!A:N, 9) * VLOOKUP(AB105, NPC_Scaling_Values!A:N, 9) * 1.1</f>
        <v>3.432</v>
      </c>
      <c r="R105" s="1">
        <v>1.3</v>
      </c>
      <c r="S105" s="1">
        <v>-1.0</v>
      </c>
      <c r="T105" s="7" t="b">
        <v>0</v>
      </c>
      <c r="U105" s="7" t="b">
        <v>1</v>
      </c>
      <c r="V105" s="7" t="b">
        <v>0</v>
      </c>
      <c r="Z105" s="1">
        <v>532000.0</v>
      </c>
      <c r="AA105" s="1">
        <v>7010.0</v>
      </c>
      <c r="AB105" s="1">
        <v>7410.0</v>
      </c>
      <c r="AC105" s="10">
        <v>5151.0</v>
      </c>
    </row>
    <row r="106">
      <c r="A106" s="1" t="s">
        <v>85</v>
      </c>
      <c r="B106" s="1" t="s">
        <v>35</v>
      </c>
      <c r="C106" s="5">
        <f>ROUND( VLOOKUP(Z106, NPC_Raw_Data!A:D, 4)*VLOOKUP(AA106, NPC_Scaling_Values!A:C, 3)*VLOOKUP(AB106, NPC_Scaling_Values!A:C, 3) * 1.1 ,0)</f>
        <v>1860</v>
      </c>
      <c r="D106" s="5">
        <f>ROUND( VLOOKUP(Z106, NPC_Raw_Data!A:E, 5) * VLOOKUP(AA106, NPC_Scaling_Values!A:D, 4) * VLOOKUP(AB106,NPC_Scaling_Values!A:D, 4) * 1.1 ,0)</f>
        <v>5500</v>
      </c>
      <c r="E106" s="5">
        <f>ROUND( VLOOKUP(Z106, NPC_Raw_Data!A:L, 6) * VLOOKUP(AA106, NPC_Scaling_Values!A:N, 5)* VLOOKUP(AB106, NPC_Scaling_Values!A:N, 5) * 1.1 ,0)</f>
        <v>221</v>
      </c>
      <c r="F106" s="5">
        <f>ROUND( VLOOKUP(Z106, NPC_Raw_Data!A:L, 7) * VLOOKUP(AA106, NPC_Scaling_Values!A:N, 6) * VLOOKUP(AB106,NPC_Scaling_Values!A:N, 6) * 1.1 ,0)</f>
        <v>167</v>
      </c>
      <c r="G106" s="5">
        <f>ROUND( VLOOKUP(Z106, NPC_Raw_Data!A:L, 8) * VLOOKUP(AA106, NPC_Scaling_Values!A:N, 7) * VLOOKUP(AB106, NPC_Scaling_Values!A:N, 7) * 1.1 ,0)</f>
        <v>133</v>
      </c>
      <c r="H106" s="5">
        <f>ROUND( VLOOKUP(Z106, NPC_Raw_Data!A:L, 9) * VLOOKUP(AA106, NPC_Scaling_Values!A:N, 8)* VLOOKUP(AB106, NPC_Scaling_Values!A:N, 8) * 1.1 ,0)</f>
        <v>167</v>
      </c>
      <c r="I106" s="5">
        <v>-25.0</v>
      </c>
      <c r="J106" s="5">
        <v>0.0</v>
      </c>
      <c r="K106" s="5">
        <v>0.0</v>
      </c>
      <c r="L106" s="5">
        <f>ROUND( VLOOKUP(Z106, NPC_Raw_Data!A:O, 13),0)</f>
        <v>280</v>
      </c>
      <c r="M106" s="5">
        <f>ROUND( VLOOKUP(Z106, NPC_Raw_Data!A:O, 14),0)</f>
        <v>280</v>
      </c>
      <c r="N106" s="5">
        <f>ROUND( VLOOKUP(Z106, NPC_Raw_Data!A:O, 15),0)</f>
        <v>72</v>
      </c>
      <c r="O106" s="5">
        <f>ROUND( VLOOKUP(Z106, NPC_Raw_Data!A:Q, 16) * VLOOKUP(AA106, NPC_Scaling_Values!A:N, 14)* VLOOKUP(AB106, NPC_Scaling_Values!A:N, 14) * 1.1 ,0)</f>
        <v>226</v>
      </c>
      <c r="P106" s="2">
        <f>ROUND( VLOOKUP(Z106, NPC_Raw_Data!A:Q, 17) * VLOOKUP(AA106, NPC_Scaling_Values!A:N, 14) * VLOOKUP(AB106, NPC_Scaling_Values!A:N, 14)* 1.1 ,0)</f>
        <v>90</v>
      </c>
      <c r="Q106">
        <f> VLOOKUP(AA106, NPC_Scaling_Values!A:N, 9) * VLOOKUP(AB106, NPC_Scaling_Values!A:N, 9) * 1.1</f>
        <v>3.282125</v>
      </c>
      <c r="R106" s="1">
        <v>1.0</v>
      </c>
      <c r="S106" s="1">
        <v>-1.0</v>
      </c>
      <c r="T106" s="7" t="b">
        <v>0</v>
      </c>
      <c r="U106" s="7" t="b">
        <v>0</v>
      </c>
      <c r="V106" s="7" t="b">
        <v>0</v>
      </c>
      <c r="Z106" s="1">
        <v>120200.0</v>
      </c>
      <c r="AA106" s="1">
        <v>7004.0</v>
      </c>
      <c r="AB106" s="1">
        <v>7404.0</v>
      </c>
      <c r="AC106" s="8">
        <v>0.0</v>
      </c>
    </row>
    <row r="107">
      <c r="A107" s="9" t="s">
        <v>88</v>
      </c>
      <c r="B107" s="1" t="s">
        <v>27</v>
      </c>
      <c r="C107" s="5">
        <f>ROUND( VLOOKUP(Z107, NPC_Raw_Data!A:D, 4)*VLOOKUP(AA107, NPC_Scaling_Values!A:C, 3)*VLOOKUP(AB107, NPC_Scaling_Values!A:C, 3) * 1.1 ,0)</f>
        <v>2749</v>
      </c>
      <c r="D107" s="5">
        <f>ROUND( VLOOKUP(Z107, NPC_Raw_Data!A:E, 5) * VLOOKUP(AA107, NPC_Scaling_Values!A:D, 4) * VLOOKUP(AB107,NPC_Scaling_Values!A:D, 4) * 1.1 ,0)</f>
        <v>55000</v>
      </c>
      <c r="E107" s="5">
        <f>ROUND( VLOOKUP(Z107, NPC_Raw_Data!A:L, 6) * VLOOKUP(AA107, NPC_Scaling_Values!A:N, 5)* VLOOKUP(AB107, NPC_Scaling_Values!A:N, 5) * 1.1 ,0)</f>
        <v>232</v>
      </c>
      <c r="F107" s="5">
        <f>ROUND( VLOOKUP(Z107, NPC_Raw_Data!A:L, 7) * VLOOKUP(AA107, NPC_Scaling_Values!A:N, 6) * VLOOKUP(AB107,NPC_Scaling_Values!A:N, 6) * 1.1 ,0)</f>
        <v>179</v>
      </c>
      <c r="G107" s="5">
        <f>ROUND( VLOOKUP(Z107, NPC_Raw_Data!A:L, 8) * VLOOKUP(AA107, NPC_Scaling_Values!A:N, 7) * VLOOKUP(AB107, NPC_Scaling_Values!A:N, 7) * 1.1 ,0)</f>
        <v>170</v>
      </c>
      <c r="H107" s="5">
        <f>ROUND( VLOOKUP(Z107, NPC_Raw_Data!A:L, 9) * VLOOKUP(AA107, NPC_Scaling_Values!A:N, 8)* VLOOKUP(AB107, NPC_Scaling_Values!A:N, 8) * 1.1 ,0)</f>
        <v>181</v>
      </c>
      <c r="I107" s="5">
        <v>0.0</v>
      </c>
      <c r="J107" s="5">
        <v>0.0</v>
      </c>
      <c r="K107" s="5">
        <v>0.0</v>
      </c>
      <c r="L107" s="5">
        <f>ROUND( VLOOKUP(Z107, NPC_Raw_Data!A:O, 13),0)</f>
        <v>260</v>
      </c>
      <c r="M107" s="5">
        <f>ROUND( VLOOKUP(Z107, NPC_Raw_Data!A:O, 14),0)</f>
        <v>260</v>
      </c>
      <c r="N107" s="5">
        <f>ROUND( VLOOKUP(Z107, NPC_Raw_Data!A:O, 15),0)</f>
        <v>230</v>
      </c>
      <c r="O107" s="5">
        <f>ROUND( VLOOKUP(Z107, NPC_Raw_Data!A:Q, 16) * VLOOKUP(AA107, NPC_Scaling_Values!A:N, 14)* VLOOKUP(AB107, NPC_Scaling_Values!A:N, 14) * 1.1 ,0)</f>
        <v>222</v>
      </c>
      <c r="P107" s="2">
        <f>ROUND( VLOOKUP(Z107, NPC_Raw_Data!A:Q, 17) * VLOOKUP(AA107, NPC_Scaling_Values!A:N, 14) * VLOOKUP(AB107, NPC_Scaling_Values!A:N, 14)* 1.1 ,0)</f>
        <v>89</v>
      </c>
      <c r="Q107">
        <f> VLOOKUP(AA107, NPC_Scaling_Values!A:N, 9) * VLOOKUP(AB107, NPC_Scaling_Values!A:N, 9) * 1.1</f>
        <v>3.06625</v>
      </c>
      <c r="R107" s="1">
        <v>1.0</v>
      </c>
      <c r="S107" s="1">
        <v>-1.0</v>
      </c>
      <c r="T107" s="7" t="b">
        <v>0</v>
      </c>
      <c r="U107" s="7" t="b">
        <v>0</v>
      </c>
      <c r="V107" s="7" t="b">
        <v>0</v>
      </c>
      <c r="Z107" s="1">
        <v>535000.0</v>
      </c>
      <c r="AA107" s="1">
        <v>7003.0</v>
      </c>
      <c r="AB107" s="1">
        <v>7403.0</v>
      </c>
      <c r="AC107" s="10">
        <v>5151.0</v>
      </c>
    </row>
    <row r="108">
      <c r="A108" s="9" t="s">
        <v>89</v>
      </c>
      <c r="B108" s="1" t="s">
        <v>27</v>
      </c>
      <c r="C108" s="5">
        <f>ROUND( VLOOKUP(Z108, NPC_Raw_Data!A:D, 4)*VLOOKUP(AA108, NPC_Scaling_Values!A:C, 3)*VLOOKUP(AB108, NPC_Scaling_Values!A:C, 3) * 1.1 ,0)</f>
        <v>1320</v>
      </c>
      <c r="D108" s="5">
        <f>ROUND( VLOOKUP(Z108, NPC_Raw_Data!A:E, 5) * VLOOKUP(AA108, NPC_Scaling_Values!A:D, 4) * VLOOKUP(AB108,NPC_Scaling_Values!A:D, 4) * 1.1 ,0)</f>
        <v>55000</v>
      </c>
      <c r="E108" s="5">
        <f>ROUND( VLOOKUP(Z108, NPC_Raw_Data!A:L, 6) * VLOOKUP(AA108, NPC_Scaling_Values!A:N, 5)* VLOOKUP(AB108, NPC_Scaling_Values!A:N, 5) * 1.1 ,0)</f>
        <v>232</v>
      </c>
      <c r="F108" s="5">
        <f>ROUND( VLOOKUP(Z108, NPC_Raw_Data!A:L, 7) * VLOOKUP(AA108, NPC_Scaling_Values!A:N, 6) * VLOOKUP(AB108,NPC_Scaling_Values!A:N, 6) * 1.1 ,0)</f>
        <v>179</v>
      </c>
      <c r="G108" s="5">
        <f>ROUND( VLOOKUP(Z108, NPC_Raw_Data!A:L, 8) * VLOOKUP(AA108, NPC_Scaling_Values!A:N, 7) * VLOOKUP(AB108, NPC_Scaling_Values!A:N, 7) * 1.1 ,0)</f>
        <v>170</v>
      </c>
      <c r="H108" s="5">
        <f>ROUND( VLOOKUP(Z108, NPC_Raw_Data!A:L, 9) * VLOOKUP(AA108, NPC_Scaling_Values!A:N, 8)* VLOOKUP(AB108, NPC_Scaling_Values!A:N, 8) * 1.1 ,0)</f>
        <v>181</v>
      </c>
      <c r="I108" s="5">
        <v>0.0</v>
      </c>
      <c r="J108" s="5">
        <v>0.0</v>
      </c>
      <c r="K108" s="5">
        <v>0.0</v>
      </c>
      <c r="L108" s="5">
        <f>ROUND( VLOOKUP(Z108, NPC_Raw_Data!A:O, 13),0)</f>
        <v>260</v>
      </c>
      <c r="M108" s="5">
        <f>ROUND( VLOOKUP(Z108, NPC_Raw_Data!A:O, 14),0)</f>
        <v>260</v>
      </c>
      <c r="N108" s="5">
        <f>ROUND( VLOOKUP(Z108, NPC_Raw_Data!A:O, 15),0)</f>
        <v>230</v>
      </c>
      <c r="O108" s="5">
        <f>ROUND( VLOOKUP(Z108, NPC_Raw_Data!A:Q, 16) * VLOOKUP(AA108, NPC_Scaling_Values!A:N, 14)* VLOOKUP(AB108, NPC_Scaling_Values!A:N, 14) * 1.1 ,0)</f>
        <v>222</v>
      </c>
      <c r="P108" s="2">
        <f>ROUND( VLOOKUP(Z108, NPC_Raw_Data!A:Q, 17) * VLOOKUP(AA108, NPC_Scaling_Values!A:N, 14) * VLOOKUP(AB108, NPC_Scaling_Values!A:N, 14)* 1.1 ,0)</f>
        <v>89</v>
      </c>
      <c r="Q108">
        <f> VLOOKUP(AA108, NPC_Scaling_Values!A:N, 9) * VLOOKUP(AB108, NPC_Scaling_Values!A:N, 9) * 1.1</f>
        <v>3.06625</v>
      </c>
      <c r="R108" s="1">
        <v>1.0</v>
      </c>
      <c r="S108" s="1">
        <v>-1.0</v>
      </c>
      <c r="T108" s="7" t="b">
        <v>0</v>
      </c>
      <c r="U108" s="7" t="b">
        <v>0</v>
      </c>
      <c r="V108" s="7" t="b">
        <v>0</v>
      </c>
      <c r="Z108" s="1">
        <v>535001.0</v>
      </c>
      <c r="AA108" s="1">
        <v>7003.0</v>
      </c>
      <c r="AB108" s="1">
        <v>7403.0</v>
      </c>
      <c r="AC108" s="10">
        <v>5151.0</v>
      </c>
    </row>
    <row r="109">
      <c r="A109" s="1" t="s">
        <v>308</v>
      </c>
      <c r="B109" s="1" t="s">
        <v>32</v>
      </c>
      <c r="C109" s="5">
        <f>ROUND( VLOOKUP(Z109, NPC_Raw_Data!A:D, 4)*VLOOKUP(AA109, NPC_Scaling_Values!A:C, 3)*VLOOKUP(AB109, NPC_Scaling_Values!A:C, 3) * 1.1 ,0)</f>
        <v>5526</v>
      </c>
      <c r="D109" s="5">
        <f>ROUND( VLOOKUP(Z109, NPC_Raw_Data!A:E, 5) * VLOOKUP(AA109, NPC_Scaling_Values!A:D, 4) * VLOOKUP(AB109,NPC_Scaling_Values!A:D, 4) * 1.1 ,0)</f>
        <v>44000</v>
      </c>
      <c r="E109" s="5">
        <f>ROUND( VLOOKUP(Z109, NPC_Raw_Data!A:L, 6) * VLOOKUP(AA109, NPC_Scaling_Values!A:N, 5)* VLOOKUP(AB109, NPC_Scaling_Values!A:N, 5) * 1.1 ,0)</f>
        <v>680</v>
      </c>
      <c r="F109" s="5">
        <f>ROUND( VLOOKUP(Z109, NPC_Raw_Data!A:L, 7) * VLOOKUP(AA109, NPC_Scaling_Values!A:N, 6) * VLOOKUP(AB109,NPC_Scaling_Values!A:N, 6) * 1.1 ,0)</f>
        <v>523</v>
      </c>
      <c r="G109" s="5">
        <f>ROUND( VLOOKUP(Z109, NPC_Raw_Data!A:L, 8) * VLOOKUP(AA109, NPC_Scaling_Values!A:N, 7) * VLOOKUP(AB109, NPC_Scaling_Values!A:N, 7) * 1.1 ,0)</f>
        <v>575</v>
      </c>
      <c r="H109" s="5">
        <f>ROUND( VLOOKUP(Z109, NPC_Raw_Data!A:L, 9) * VLOOKUP(AA109, NPC_Scaling_Values!A:N, 8)* VLOOKUP(AB109, NPC_Scaling_Values!A:N, 8) * 1.1 ,0)</f>
        <v>627</v>
      </c>
      <c r="I109" s="5">
        <v>0.0</v>
      </c>
      <c r="J109" s="5">
        <v>-4.0</v>
      </c>
      <c r="K109" s="5">
        <v>3.0</v>
      </c>
      <c r="L109" s="5">
        <f>ROUND( VLOOKUP(Z109, NPC_Raw_Data!A:O, 13),0)</f>
        <v>256</v>
      </c>
      <c r="M109" s="5">
        <f>ROUND( VLOOKUP(Z109, NPC_Raw_Data!A:O, 14),0)</f>
        <v>256</v>
      </c>
      <c r="N109" s="5">
        <f>ROUND( VLOOKUP(Z109, NPC_Raw_Data!A:O, 15),0)</f>
        <v>94</v>
      </c>
      <c r="O109" s="5">
        <f>ROUND( VLOOKUP(Z109, NPC_Raw_Data!A:Q, 16) * VLOOKUP(AA109, NPC_Scaling_Values!A:N, 14)* VLOOKUP(AB109, NPC_Scaling_Values!A:N, 14) * 1.1 ,0)</f>
        <v>255</v>
      </c>
      <c r="P109" s="2">
        <f>ROUND( VLOOKUP(Z109, NPC_Raw_Data!A:Q, 17) * VLOOKUP(AA109, NPC_Scaling_Values!A:N, 14) * VLOOKUP(AB109, NPC_Scaling_Values!A:N, 14)* 1.1 ,0)</f>
        <v>102</v>
      </c>
      <c r="Q109">
        <f> VLOOKUP(AA109, NPC_Scaling_Values!A:N, 9) * VLOOKUP(AB109, NPC_Scaling_Values!A:N, 9) * 1.1</f>
        <v>3.6696</v>
      </c>
      <c r="R109" s="1">
        <v>1.1</v>
      </c>
      <c r="S109" s="1">
        <v>-1.0</v>
      </c>
      <c r="T109" s="7" t="b">
        <v>0</v>
      </c>
      <c r="U109" s="7" t="b">
        <v>0</v>
      </c>
      <c r="V109" s="7" t="b">
        <v>0</v>
      </c>
      <c r="Z109" s="1">
        <v>411000.0</v>
      </c>
      <c r="AA109" s="1">
        <v>7014.0</v>
      </c>
      <c r="AB109" s="1">
        <v>7414.0</v>
      </c>
      <c r="AC109" s="10">
        <v>5151.0</v>
      </c>
    </row>
    <row r="110">
      <c r="A110" s="9" t="s">
        <v>240</v>
      </c>
      <c r="B110" s="1" t="s">
        <v>32</v>
      </c>
      <c r="C110" s="5">
        <f>ROUND( VLOOKUP(Z110, NPC_Raw_Data!A:D, 4)*VLOOKUP(AA110, NPC_Scaling_Values!A:C, 3)*VLOOKUP(AB110, NPC_Scaling_Values!A:C, 3) * 1.1 ,0)</f>
        <v>4421</v>
      </c>
      <c r="D110" s="5">
        <f>ROUND( VLOOKUP(Z110, NPC_Raw_Data!A:E, 5) * VLOOKUP(AA110, NPC_Scaling_Values!A:D, 4) * VLOOKUP(AB110,NPC_Scaling_Values!A:D, 4) * 1.1 ,0)</f>
        <v>66000</v>
      </c>
      <c r="E110" s="5">
        <f>ROUND( VLOOKUP(Z110, NPC_Raw_Data!A:L, 6) * VLOOKUP(AA110, NPC_Scaling_Values!A:N, 5)* VLOOKUP(AB110, NPC_Scaling_Values!A:N, 5) * 1.1 ,0)</f>
        <v>327</v>
      </c>
      <c r="F110" s="5">
        <f>ROUND( VLOOKUP(Z110, NPC_Raw_Data!A:L, 7) * VLOOKUP(AA110, NPC_Scaling_Values!A:N, 6) * VLOOKUP(AB110,NPC_Scaling_Values!A:N, 6) * 1.1 ,0)</f>
        <v>836</v>
      </c>
      <c r="G110" s="5">
        <f>ROUND( VLOOKUP(Z110, NPC_Raw_Data!A:L, 8) * VLOOKUP(AA110, NPC_Scaling_Values!A:N, 7) * VLOOKUP(AB110, NPC_Scaling_Values!A:N, 7) * 1.1 ,0)</f>
        <v>523</v>
      </c>
      <c r="H110" s="5">
        <f>ROUND( VLOOKUP(Z110, NPC_Raw_Data!A:L, 9) * VLOOKUP(AA110, NPC_Scaling_Values!A:N, 8)* VLOOKUP(AB110, NPC_Scaling_Values!A:N, 8) * 1.1 ,0)</f>
        <v>1150</v>
      </c>
      <c r="I110" s="5">
        <v>0.0</v>
      </c>
      <c r="J110" s="5">
        <v>0.0</v>
      </c>
      <c r="K110" s="5">
        <v>0.0</v>
      </c>
      <c r="L110" s="5">
        <f>ROUND( VLOOKUP(Z110, NPC_Raw_Data!A:O, 13),0)</f>
        <v>250</v>
      </c>
      <c r="M110" s="5">
        <f>ROUND( VLOOKUP(Z110, NPC_Raw_Data!A:O, 14),0)</f>
        <v>250</v>
      </c>
      <c r="N110" s="5">
        <f>ROUND( VLOOKUP(Z110, NPC_Raw_Data!A:O, 15),0)</f>
        <v>100</v>
      </c>
      <c r="O110" s="5">
        <f>ROUND( VLOOKUP(Z110, NPC_Raw_Data!A:Q, 16) * VLOOKUP(AA110, NPC_Scaling_Values!A:N, 14)* VLOOKUP(AB110, NPC_Scaling_Values!A:N, 14) * 1.1 ,0)</f>
        <v>255</v>
      </c>
      <c r="P110" s="2">
        <f>ROUND( VLOOKUP(Z110, NPC_Raw_Data!A:Q, 17) * VLOOKUP(AA110, NPC_Scaling_Values!A:N, 14) * VLOOKUP(AB110, NPC_Scaling_Values!A:N, 14)* 1.1 ,0)</f>
        <v>102</v>
      </c>
      <c r="Q110">
        <f> VLOOKUP(AA110, NPC_Scaling_Values!A:N, 9) * VLOOKUP(AB110, NPC_Scaling_Values!A:N, 9) * 1.1</f>
        <v>3.6696</v>
      </c>
      <c r="R110" s="1">
        <v>1.0</v>
      </c>
      <c r="S110" s="1">
        <v>-1.0</v>
      </c>
      <c r="T110" s="7" t="b">
        <v>0</v>
      </c>
      <c r="U110" s="7" t="b">
        <v>0</v>
      </c>
      <c r="V110" s="7" t="b">
        <v>0</v>
      </c>
      <c r="Z110" s="1">
        <v>347100.0</v>
      </c>
      <c r="AA110" s="1">
        <v>7014.0</v>
      </c>
      <c r="AB110" s="1">
        <v>7414.0</v>
      </c>
      <c r="AC110" s="10">
        <v>5151.0</v>
      </c>
    </row>
    <row r="111">
      <c r="A111" s="9" t="s">
        <v>241</v>
      </c>
      <c r="B111" s="1" t="s">
        <v>32</v>
      </c>
      <c r="C111" s="5">
        <f>ROUND( VLOOKUP(Z111, NPC_Raw_Data!A:D, 4)*VLOOKUP(AA111, NPC_Scaling_Values!A:C, 3)*VLOOKUP(AB111, NPC_Scaling_Values!A:C, 3) * 1.1 ,0)</f>
        <v>3506</v>
      </c>
      <c r="D111" s="5">
        <f>ROUND( VLOOKUP(Z111, NPC_Raw_Data!A:E, 5) * VLOOKUP(AA111, NPC_Scaling_Values!A:D, 4) * VLOOKUP(AB111,NPC_Scaling_Values!A:D, 4) * 1.1 ,0)</f>
        <v>6600</v>
      </c>
      <c r="E111" s="5">
        <f>ROUND( VLOOKUP(Z111, NPC_Raw_Data!A:L, 6) * VLOOKUP(AA111, NPC_Scaling_Values!A:N, 5)* VLOOKUP(AB111, NPC_Scaling_Values!A:N, 5) * 1.1 ,0)</f>
        <v>327</v>
      </c>
      <c r="F111" s="5">
        <f>ROUND( VLOOKUP(Z111, NPC_Raw_Data!A:L, 7) * VLOOKUP(AA111, NPC_Scaling_Values!A:N, 6) * VLOOKUP(AB111,NPC_Scaling_Values!A:N, 6) * 1.1 ,0)</f>
        <v>836</v>
      </c>
      <c r="G111" s="5">
        <f>ROUND( VLOOKUP(Z111, NPC_Raw_Data!A:L, 8) * VLOOKUP(AA111, NPC_Scaling_Values!A:N, 7) * VLOOKUP(AB111, NPC_Scaling_Values!A:N, 7) * 1.1 ,0)</f>
        <v>523</v>
      </c>
      <c r="H111" s="5">
        <f>ROUND( VLOOKUP(Z111, NPC_Raw_Data!A:L, 9) * VLOOKUP(AA111, NPC_Scaling_Values!A:N, 8)* VLOOKUP(AB111, NPC_Scaling_Values!A:N, 8) * 1.1 ,0)</f>
        <v>1150</v>
      </c>
      <c r="I111" s="5">
        <v>0.0</v>
      </c>
      <c r="J111" s="5">
        <v>0.0</v>
      </c>
      <c r="K111" s="5">
        <v>0.0</v>
      </c>
      <c r="L111" s="5">
        <f>ROUND( VLOOKUP(Z111, NPC_Raw_Data!A:O, 13),0)</f>
        <v>250</v>
      </c>
      <c r="M111" s="5">
        <f>ROUND( VLOOKUP(Z111, NPC_Raw_Data!A:O, 14),0)</f>
        <v>250</v>
      </c>
      <c r="N111" s="5">
        <f>ROUND( VLOOKUP(Z111, NPC_Raw_Data!A:O, 15),0)</f>
        <v>100</v>
      </c>
      <c r="O111" s="5">
        <f>ROUND( VLOOKUP(Z111, NPC_Raw_Data!A:Q, 16) * VLOOKUP(AA111, NPC_Scaling_Values!A:N, 14)* VLOOKUP(AB111, NPC_Scaling_Values!A:N, 14) * 1.1 ,0)</f>
        <v>255</v>
      </c>
      <c r="P111" s="2">
        <f>ROUND( VLOOKUP(Z111, NPC_Raw_Data!A:Q, 17) * VLOOKUP(AA111, NPC_Scaling_Values!A:N, 14) * VLOOKUP(AB111, NPC_Scaling_Values!A:N, 14)* 1.1 ,0)</f>
        <v>102</v>
      </c>
      <c r="Q111">
        <f> VLOOKUP(AA111, NPC_Scaling_Values!A:N, 9) * VLOOKUP(AB111, NPC_Scaling_Values!A:N, 9) * 1.1</f>
        <v>3.6696</v>
      </c>
      <c r="R111" s="1">
        <v>1.0</v>
      </c>
      <c r="S111" s="1">
        <v>-1.0</v>
      </c>
      <c r="T111" s="7" t="b">
        <v>0</v>
      </c>
      <c r="U111" s="7" t="b">
        <v>0</v>
      </c>
      <c r="V111" s="7" t="b">
        <v>0</v>
      </c>
      <c r="Z111" s="1">
        <v>347101.0</v>
      </c>
      <c r="AA111" s="1">
        <v>7014.0</v>
      </c>
      <c r="AB111" s="1">
        <v>7414.0</v>
      </c>
      <c r="AC111" s="10">
        <v>5151.0</v>
      </c>
    </row>
    <row r="112">
      <c r="A112" s="1" t="s">
        <v>280</v>
      </c>
      <c r="B112" s="1" t="s">
        <v>32</v>
      </c>
      <c r="C112" s="5">
        <f>ROUND( VLOOKUP(Z112, NPC_Raw_Data!A:D, 4)*VLOOKUP(AA112, NPC_Scaling_Values!A:C, 3)*VLOOKUP(AB112, NPC_Scaling_Values!A:C, 3) * 1.1 ,0)</f>
        <v>2211</v>
      </c>
      <c r="D112" s="5">
        <f>ROUND( VLOOKUP(Z112, NPC_Raw_Data!A:E, 5) * VLOOKUP(AA112, NPC_Scaling_Values!A:D, 4) * VLOOKUP(AB112,NPC_Scaling_Values!A:D, 4) * 1.1 ,0)</f>
        <v>2200</v>
      </c>
      <c r="E112" s="5">
        <f>ROUND( VLOOKUP(Z112, NPC_Raw_Data!A:L, 6) * VLOOKUP(AA112, NPC_Scaling_Values!A:N, 5)* VLOOKUP(AB112, NPC_Scaling_Values!A:N, 5) * 1.1 ,0)</f>
        <v>415</v>
      </c>
      <c r="F112" s="5">
        <f>ROUND( VLOOKUP(Z112, NPC_Raw_Data!A:L, 7) * VLOOKUP(AA112, NPC_Scaling_Values!A:N, 6) * VLOOKUP(AB112,NPC_Scaling_Values!A:N, 6) * 1.1 ,0)</f>
        <v>614</v>
      </c>
      <c r="G112" s="5">
        <f>ROUND( VLOOKUP(Z112, NPC_Raw_Data!A:L, 8) * VLOOKUP(AA112, NPC_Scaling_Values!A:N, 7) * VLOOKUP(AB112, NPC_Scaling_Values!A:N, 7) * 1.1 ,0)</f>
        <v>729</v>
      </c>
      <c r="H112" s="5">
        <f>ROUND( VLOOKUP(Z112, NPC_Raw_Data!A:L, 9) * VLOOKUP(AA112, NPC_Scaling_Values!A:N, 8)* VLOOKUP(AB112, NPC_Scaling_Values!A:N, 8) * 1.1 ,0)</f>
        <v>359</v>
      </c>
      <c r="I112" s="5">
        <v>25.0</v>
      </c>
      <c r="J112" s="5">
        <v>-10.0</v>
      </c>
      <c r="K112" s="5">
        <v>-30.0</v>
      </c>
      <c r="L112" s="5">
        <f>ROUND( VLOOKUP(Z112, NPC_Raw_Data!A:O, 13),0)</f>
        <v>250</v>
      </c>
      <c r="M112" s="5">
        <f>ROUND( VLOOKUP(Z112, NPC_Raw_Data!A:O, 14),0)</f>
        <v>250</v>
      </c>
      <c r="N112" s="5">
        <f>ROUND( VLOOKUP(Z112, NPC_Raw_Data!A:O, 15),0)</f>
        <v>250</v>
      </c>
      <c r="O112" s="5">
        <f>ROUND( VLOOKUP(Z112, NPC_Raw_Data!A:Q, 16) * VLOOKUP(AA112, NPC_Scaling_Values!A:N, 14)* VLOOKUP(AB112, NPC_Scaling_Values!A:N, 14) * 1.1 ,0)</f>
        <v>128</v>
      </c>
      <c r="P112" s="2">
        <f>ROUND( VLOOKUP(Z112, NPC_Raw_Data!A:Q, 17) * VLOOKUP(AA112, NPC_Scaling_Values!A:N, 14) * VLOOKUP(AB112, NPC_Scaling_Values!A:N, 14)* 1.1 ,0)</f>
        <v>102</v>
      </c>
      <c r="Q112">
        <f> VLOOKUP(AA112, NPC_Scaling_Values!A:N, 9) * VLOOKUP(AB112, NPC_Scaling_Values!A:N, 9) * 1.1</f>
        <v>3.6696</v>
      </c>
      <c r="R112" s="1">
        <v>1.0</v>
      </c>
      <c r="S112" s="1">
        <v>-1.0</v>
      </c>
      <c r="T112" s="7" t="b">
        <v>0</v>
      </c>
      <c r="U112" s="7" t="b">
        <v>0</v>
      </c>
      <c r="V112" s="7" t="b">
        <v>0</v>
      </c>
      <c r="Z112" s="1">
        <v>418000.0</v>
      </c>
      <c r="AA112" s="1">
        <v>7014.0</v>
      </c>
      <c r="AB112" s="1">
        <v>7414.0</v>
      </c>
      <c r="AC112" s="8">
        <v>0.0</v>
      </c>
    </row>
    <row r="113">
      <c r="A113" s="1" t="s">
        <v>281</v>
      </c>
      <c r="B113" s="1" t="s">
        <v>32</v>
      </c>
      <c r="C113" s="5">
        <f>ROUND( VLOOKUP(Z113, NPC_Raw_Data!A:D, 4)*VLOOKUP(AA113, NPC_Scaling_Values!A:C, 3)*VLOOKUP(AB113, NPC_Scaling_Values!A:C, 3) * 1.1 ,0)</f>
        <v>2211</v>
      </c>
      <c r="D113" s="5">
        <f>ROUND( VLOOKUP(Z113, NPC_Raw_Data!A:E, 5) * VLOOKUP(AA113, NPC_Scaling_Values!A:D, 4) * VLOOKUP(AB113,NPC_Scaling_Values!A:D, 4) * 1.1 ,0)</f>
        <v>2200</v>
      </c>
      <c r="E113" s="5">
        <f>ROUND( VLOOKUP(Z113, NPC_Raw_Data!A:L, 6) * VLOOKUP(AA113, NPC_Scaling_Values!A:N, 5)* VLOOKUP(AB113, NPC_Scaling_Values!A:N, 5) * 1.1 ,0)</f>
        <v>415</v>
      </c>
      <c r="F113" s="5">
        <f>ROUND( VLOOKUP(Z113, NPC_Raw_Data!A:L, 7) * VLOOKUP(AA113, NPC_Scaling_Values!A:N, 6) * VLOOKUP(AB113,NPC_Scaling_Values!A:N, 6) * 1.1 ,0)</f>
        <v>614</v>
      </c>
      <c r="G113" s="5">
        <f>ROUND( VLOOKUP(Z113, NPC_Raw_Data!A:L, 8) * VLOOKUP(AA113, NPC_Scaling_Values!A:N, 7) * VLOOKUP(AB113, NPC_Scaling_Values!A:N, 7) * 1.1 ,0)</f>
        <v>729</v>
      </c>
      <c r="H113" s="5">
        <f>ROUND( VLOOKUP(Z113, NPC_Raw_Data!A:L, 9) * VLOOKUP(AA113, NPC_Scaling_Values!A:N, 8)* VLOOKUP(AB113, NPC_Scaling_Values!A:N, 8) * 1.1 ,0)</f>
        <v>359</v>
      </c>
      <c r="I113" s="5">
        <v>25.0</v>
      </c>
      <c r="J113" s="5">
        <v>-10.0</v>
      </c>
      <c r="K113" s="5">
        <v>-30.0</v>
      </c>
      <c r="L113" s="5">
        <f>ROUND( VLOOKUP(Z113, NPC_Raw_Data!A:O, 13),0)</f>
        <v>250</v>
      </c>
      <c r="M113" s="5">
        <f>ROUND( VLOOKUP(Z113, NPC_Raw_Data!A:O, 14),0)</f>
        <v>250</v>
      </c>
      <c r="N113" s="5">
        <f>ROUND( VLOOKUP(Z113, NPC_Raw_Data!A:O, 15),0)</f>
        <v>250</v>
      </c>
      <c r="O113" s="5">
        <f>ROUND( VLOOKUP(Z113, NPC_Raw_Data!A:Q, 16) * VLOOKUP(AA113, NPC_Scaling_Values!A:N, 14)* VLOOKUP(AB113, NPC_Scaling_Values!A:N, 14) * 1.1 ,0)</f>
        <v>128</v>
      </c>
      <c r="P113" s="2">
        <f>ROUND( VLOOKUP(Z113, NPC_Raw_Data!A:Q, 17) * VLOOKUP(AA113, NPC_Scaling_Values!A:N, 14) * VLOOKUP(AB113, NPC_Scaling_Values!A:N, 14)* 1.1 ,0)</f>
        <v>102</v>
      </c>
      <c r="Q113">
        <f> VLOOKUP(AA113, NPC_Scaling_Values!A:N, 9) * VLOOKUP(AB113, NPC_Scaling_Values!A:N, 9) * 1.1</f>
        <v>3.6696</v>
      </c>
      <c r="R113" s="1">
        <v>1.0</v>
      </c>
      <c r="S113" s="1">
        <v>-1.0</v>
      </c>
      <c r="T113" s="7" t="b">
        <v>0</v>
      </c>
      <c r="U113" s="7" t="b">
        <v>0</v>
      </c>
      <c r="V113" s="7" t="b">
        <v>0</v>
      </c>
      <c r="Z113" s="1">
        <v>418001.0</v>
      </c>
      <c r="AA113" s="1">
        <v>7014.0</v>
      </c>
      <c r="AB113" s="1">
        <v>7414.0</v>
      </c>
      <c r="AC113" s="8">
        <v>7100.0</v>
      </c>
    </row>
    <row r="114">
      <c r="A114" s="1" t="s">
        <v>252</v>
      </c>
      <c r="B114" s="1" t="s">
        <v>49</v>
      </c>
      <c r="C114" s="5">
        <f>ROUND( VLOOKUP(Z114, NPC_Raw_Data!A:D, 4)*VLOOKUP(AA114, NPC_Scaling_Values!A:C, 3)*VLOOKUP(AB114, NPC_Scaling_Values!A:C, 3) * 1.1 ,0)</f>
        <v>2143</v>
      </c>
      <c r="D114" s="5">
        <f>ROUND( VLOOKUP(Z114, NPC_Raw_Data!A:E, 5) * VLOOKUP(AA114, NPC_Scaling_Values!A:D, 4) * VLOOKUP(AB114,NPC_Scaling_Values!A:D, 4) * 1.1 ,0)</f>
        <v>3300</v>
      </c>
      <c r="E114" s="5">
        <f>ROUND( VLOOKUP(Z114, NPC_Raw_Data!A:L, 6) * VLOOKUP(AA114, NPC_Scaling_Values!A:N, 5)* VLOOKUP(AB114, NPC_Scaling_Values!A:N, 5) * 1.1 ,0)</f>
        <v>416</v>
      </c>
      <c r="F114" s="5">
        <f>ROUND( VLOOKUP(Z114, NPC_Raw_Data!A:L, 7) * VLOOKUP(AA114, NPC_Scaling_Values!A:N, 6) * VLOOKUP(AB114,NPC_Scaling_Values!A:N, 6) * 1.1 ,0)</f>
        <v>334</v>
      </c>
      <c r="G114" s="5">
        <f>ROUND( VLOOKUP(Z114, NPC_Raw_Data!A:L, 8) * VLOOKUP(AA114, NPC_Scaling_Values!A:N, 7) * VLOOKUP(AB114, NPC_Scaling_Values!A:N, 7) * 1.1 ,0)</f>
        <v>251</v>
      </c>
      <c r="H114" s="5">
        <f>ROUND( VLOOKUP(Z114, NPC_Raw_Data!A:L, 9) * VLOOKUP(AA114, NPC_Scaling_Values!A:N, 8)* VLOOKUP(AB114, NPC_Scaling_Values!A:N, 8) * 1.1 ,0)</f>
        <v>832</v>
      </c>
      <c r="I114" s="5">
        <v>0.0</v>
      </c>
      <c r="J114" s="5">
        <v>0.0</v>
      </c>
      <c r="K114" s="5">
        <v>0.0</v>
      </c>
      <c r="L114" s="5">
        <f>ROUND( VLOOKUP(Z114, NPC_Raw_Data!A:O, 13),0)</f>
        <v>242</v>
      </c>
      <c r="M114" s="5">
        <f>ROUND( VLOOKUP(Z114, NPC_Raw_Data!A:O, 14),0)</f>
        <v>242</v>
      </c>
      <c r="N114" s="5">
        <f>ROUND( VLOOKUP(Z114, NPC_Raw_Data!A:O, 15),0)</f>
        <v>120</v>
      </c>
      <c r="O114" s="5">
        <f>ROUND( VLOOKUP(Z114, NPC_Raw_Data!A:Q, 16) * VLOOKUP(AA114, NPC_Scaling_Values!A:N, 14)* VLOOKUP(AB114, NPC_Scaling_Values!A:N, 14) * 1.1 ,0)</f>
        <v>233</v>
      </c>
      <c r="P114" s="2">
        <f>ROUND( VLOOKUP(Z114, NPC_Raw_Data!A:Q, 17) * VLOOKUP(AA114, NPC_Scaling_Values!A:N, 14) * VLOOKUP(AB114, NPC_Scaling_Values!A:N, 14)* 1.1 ,0)</f>
        <v>93</v>
      </c>
      <c r="Q114">
        <f> VLOOKUP(AA114, NPC_Scaling_Values!A:N, 9) * VLOOKUP(AB114, NPC_Scaling_Values!A:N, 9) * 1.1</f>
        <v>3.4881</v>
      </c>
      <c r="R114" s="1">
        <v>1.5</v>
      </c>
      <c r="S114" s="1">
        <v>-1.0</v>
      </c>
      <c r="T114" s="7" t="b">
        <v>0</v>
      </c>
      <c r="U114" s="7" t="b">
        <v>0</v>
      </c>
      <c r="V114" s="7" t="b">
        <v>0</v>
      </c>
      <c r="Z114" s="1">
        <v>352002.0</v>
      </c>
      <c r="AA114" s="1">
        <v>7011.0</v>
      </c>
      <c r="AB114" s="1">
        <v>7411.0</v>
      </c>
      <c r="AC114" s="8">
        <v>0.0</v>
      </c>
    </row>
    <row r="115">
      <c r="A115" s="1" t="s">
        <v>143</v>
      </c>
      <c r="B115" s="1" t="s">
        <v>39</v>
      </c>
      <c r="C115" s="5">
        <f>ROUND( VLOOKUP(Z115, NPC_Raw_Data!A:D, 4)*VLOOKUP(AA115, NPC_Scaling_Values!A:C, 3)*VLOOKUP(AB115, NPC_Scaling_Values!A:C, 3) * 1.1 ,0)</f>
        <v>7883</v>
      </c>
      <c r="D115" s="5">
        <f>ROUND( VLOOKUP(Z115, NPC_Raw_Data!A:E, 5) * VLOOKUP(AA115, NPC_Scaling_Values!A:D, 4) * VLOOKUP(AB115,NPC_Scaling_Values!A:D, 4) * 1.1 ,0)</f>
        <v>165000</v>
      </c>
      <c r="E115" s="5">
        <f>ROUND( VLOOKUP(Z115, NPC_Raw_Data!A:L, 6) * VLOOKUP(AA115, NPC_Scaling_Values!A:N, 5)* VLOOKUP(AB115, NPC_Scaling_Values!A:N, 5) * 1.1 ,0)</f>
        <v>217</v>
      </c>
      <c r="F115" s="5">
        <f>ROUND( VLOOKUP(Z115, NPC_Raw_Data!A:L, 7) * VLOOKUP(AA115, NPC_Scaling_Values!A:N, 6) * VLOOKUP(AB115,NPC_Scaling_Values!A:N, 6) * 1.1 ,0)</f>
        <v>185</v>
      </c>
      <c r="G115" s="5">
        <f>ROUND( VLOOKUP(Z115, NPC_Raw_Data!A:L, 8) * VLOOKUP(AA115, NPC_Scaling_Values!A:N, 7) * VLOOKUP(AB115, NPC_Scaling_Values!A:N, 7) * 1.1 ,0)</f>
        <v>152</v>
      </c>
      <c r="H115" s="5">
        <f>ROUND( VLOOKUP(Z115, NPC_Raw_Data!A:L, 9) * VLOOKUP(AA115, NPC_Scaling_Values!A:N, 8)* VLOOKUP(AB115, NPC_Scaling_Values!A:N, 8) * 1.1 ,0)</f>
        <v>435</v>
      </c>
      <c r="I115" s="5">
        <v>0.0</v>
      </c>
      <c r="J115" s="5">
        <v>25.0</v>
      </c>
      <c r="K115" s="5">
        <v>0.0</v>
      </c>
      <c r="L115" s="5">
        <f>ROUND( VLOOKUP(Z115, NPC_Raw_Data!A:O, 13),0)</f>
        <v>240</v>
      </c>
      <c r="M115" s="5">
        <f>ROUND( VLOOKUP(Z115, NPC_Raw_Data!A:O, 14),0)</f>
        <v>240</v>
      </c>
      <c r="N115" s="5">
        <f>ROUND( VLOOKUP(Z115, NPC_Raw_Data!A:O, 15),0)</f>
        <v>120</v>
      </c>
      <c r="O115" s="5">
        <f>ROUND( VLOOKUP(Z115, NPC_Raw_Data!A:Q, 16) * VLOOKUP(AA115, NPC_Scaling_Values!A:N, 14)* VLOOKUP(AB115, NPC_Scaling_Values!A:N, 14) * 1.1 ,0)</f>
        <v>225</v>
      </c>
      <c r="P115" s="2">
        <f>ROUND( VLOOKUP(Z115, NPC_Raw_Data!A:Q, 17) * VLOOKUP(AA115, NPC_Scaling_Values!A:N, 14) * VLOOKUP(AB115, NPC_Scaling_Values!A:N, 14)* 1.1 ,0)</f>
        <v>90</v>
      </c>
      <c r="Q115">
        <f> VLOOKUP(AA115, NPC_Scaling_Values!A:N, 9) * VLOOKUP(AB115, NPC_Scaling_Values!A:N, 9) * 1.1</f>
        <v>3.432</v>
      </c>
      <c r="R115" s="1">
        <v>1.0</v>
      </c>
      <c r="S115" s="1">
        <v>-1.0</v>
      </c>
      <c r="T115" s="7" t="b">
        <v>0</v>
      </c>
      <c r="U115" s="7" t="b">
        <v>0</v>
      </c>
      <c r="V115" s="7" t="b">
        <v>0</v>
      </c>
      <c r="Z115" s="1">
        <v>236001.0</v>
      </c>
      <c r="AA115" s="1">
        <v>7010.0</v>
      </c>
      <c r="AB115" s="1">
        <v>7410.0</v>
      </c>
      <c r="AC115" s="10">
        <v>5151.0</v>
      </c>
    </row>
    <row r="116">
      <c r="A116" s="1" t="s">
        <v>182</v>
      </c>
      <c r="B116" s="1" t="s">
        <v>166</v>
      </c>
      <c r="C116" s="5">
        <f>ROUND( VLOOKUP(Z116, NPC_Raw_Data!A:D, 4)*VLOOKUP(AA116, NPC_Scaling_Values!A:C, 3)*VLOOKUP(AB116, NPC_Scaling_Values!A:C, 3) * 1.1 ,0)</f>
        <v>1997</v>
      </c>
      <c r="D116" s="5">
        <f>ROUND( VLOOKUP(Z116, NPC_Raw_Data!A:E, 5) * VLOOKUP(AA116, NPC_Scaling_Values!A:D, 4) * VLOOKUP(AB116,NPC_Scaling_Values!A:D, 4) * 1.1 ,0)</f>
        <v>3300</v>
      </c>
      <c r="E116" s="5">
        <f>ROUND( VLOOKUP(Z116, NPC_Raw_Data!A:L, 6) * VLOOKUP(AA116, NPC_Scaling_Values!A:N, 5)* VLOOKUP(AB116, NPC_Scaling_Values!A:N, 5) * 1.1 ,0)</f>
        <v>292</v>
      </c>
      <c r="F116" s="5">
        <f>ROUND( VLOOKUP(Z116, NPC_Raw_Data!A:L, 7) * VLOOKUP(AA116, NPC_Scaling_Values!A:N, 6) * VLOOKUP(AB116,NPC_Scaling_Values!A:N, 6) * 1.1 ,0)</f>
        <v>203</v>
      </c>
      <c r="G116" s="5">
        <f>ROUND( VLOOKUP(Z116, NPC_Raw_Data!A:L, 8) * VLOOKUP(AA116, NPC_Scaling_Values!A:N, 7) * VLOOKUP(AB116, NPC_Scaling_Values!A:N, 7) * 1.1 ,0)</f>
        <v>174</v>
      </c>
      <c r="H116" s="5">
        <f>ROUND( VLOOKUP(Z116, NPC_Raw_Data!A:L, 9) * VLOOKUP(AA116, NPC_Scaling_Values!A:N, 8)* VLOOKUP(AB116, NPC_Scaling_Values!A:N, 8) * 1.1 ,0)</f>
        <v>248</v>
      </c>
      <c r="I116" s="5">
        <v>0.0</v>
      </c>
      <c r="J116" s="5">
        <v>0.0</v>
      </c>
      <c r="K116" s="5">
        <v>0.0</v>
      </c>
      <c r="L116" s="5">
        <f>ROUND( VLOOKUP(Z116, NPC_Raw_Data!A:O, 13),0)</f>
        <v>230</v>
      </c>
      <c r="M116" s="5">
        <f>ROUND( VLOOKUP(Z116, NPC_Raw_Data!A:O, 14),0)</f>
        <v>230</v>
      </c>
      <c r="N116" s="5">
        <f>ROUND( VLOOKUP(Z116, NPC_Raw_Data!A:O, 15),0)</f>
        <v>230</v>
      </c>
      <c r="O116" s="5">
        <f>ROUND( VLOOKUP(Z116, NPC_Raw_Data!A:Q, 16) * VLOOKUP(AA116, NPC_Scaling_Values!A:N, 14)* VLOOKUP(AB116, NPC_Scaling_Values!A:N, 14) * 1.1 ,0)</f>
        <v>223</v>
      </c>
      <c r="P116" s="2">
        <f>ROUND( VLOOKUP(Z116, NPC_Raw_Data!A:Q, 17) * VLOOKUP(AA116, NPC_Scaling_Values!A:N, 14) * VLOOKUP(AB116, NPC_Scaling_Values!A:N, 14)* 1.1 ,0)</f>
        <v>89</v>
      </c>
      <c r="Q116">
        <f> VLOOKUP(AA116, NPC_Scaling_Values!A:N, 9) * VLOOKUP(AB116, NPC_Scaling_Values!A:N, 9) * 1.1</f>
        <v>3.3858</v>
      </c>
      <c r="R116" s="1">
        <v>1.0</v>
      </c>
      <c r="S116" s="1">
        <v>-1.0</v>
      </c>
      <c r="T116" s="7" t="b">
        <v>0</v>
      </c>
      <c r="U116" s="7" t="b">
        <v>0</v>
      </c>
      <c r="V116" s="7" t="b">
        <v>0</v>
      </c>
      <c r="Z116" s="1">
        <v>278000.0</v>
      </c>
      <c r="AA116" s="1">
        <v>7009.0</v>
      </c>
      <c r="AB116" s="1">
        <v>7409.0</v>
      </c>
      <c r="AC116" s="8">
        <v>0.0</v>
      </c>
    </row>
    <row r="117">
      <c r="A117" s="1" t="s">
        <v>195</v>
      </c>
      <c r="B117" s="1" t="s">
        <v>39</v>
      </c>
      <c r="C117" s="5">
        <f>ROUND( VLOOKUP(Z117, NPC_Raw_Data!A:D, 4)*VLOOKUP(AA117, NPC_Scaling_Values!A:C, 3)*VLOOKUP(AB117, NPC_Scaling_Values!A:C, 3) * 1.1 ,0)</f>
        <v>2005</v>
      </c>
      <c r="D117" s="5">
        <f>ROUND( VLOOKUP(Z117, NPC_Raw_Data!A:E, 5) * VLOOKUP(AA117, NPC_Scaling_Values!A:D, 4) * VLOOKUP(AB117,NPC_Scaling_Values!A:D, 4) * 1.1 ,0)</f>
        <v>6600</v>
      </c>
      <c r="E117" s="5">
        <f>ROUND( VLOOKUP(Z117, NPC_Raw_Data!A:L, 6) * VLOOKUP(AA117, NPC_Scaling_Values!A:N, 5)* VLOOKUP(AB117, NPC_Scaling_Values!A:N, 5) * 1.1 ,0)</f>
        <v>295</v>
      </c>
      <c r="F117" s="5">
        <f>ROUND( VLOOKUP(Z117, NPC_Raw_Data!A:L, 7) * VLOOKUP(AA117, NPC_Scaling_Values!A:N, 6) * VLOOKUP(AB117,NPC_Scaling_Values!A:N, 6) * 1.1 ,0)</f>
        <v>205</v>
      </c>
      <c r="G117" s="5">
        <f>ROUND( VLOOKUP(Z117, NPC_Raw_Data!A:L, 8) * VLOOKUP(AA117, NPC_Scaling_Values!A:N, 7) * VLOOKUP(AB117, NPC_Scaling_Values!A:N, 7) * 1.1 ,0)</f>
        <v>176</v>
      </c>
      <c r="H117" s="5">
        <f>ROUND( VLOOKUP(Z117, NPC_Raw_Data!A:L, 9) * VLOOKUP(AA117, NPC_Scaling_Values!A:N, 8)* VLOOKUP(AB117, NPC_Scaling_Values!A:N, 8) * 1.1 ,0)</f>
        <v>250</v>
      </c>
      <c r="I117" s="5">
        <v>0.0</v>
      </c>
      <c r="J117" s="5">
        <v>0.0</v>
      </c>
      <c r="K117" s="5">
        <v>0.0</v>
      </c>
      <c r="L117" s="5">
        <f>ROUND( VLOOKUP(Z117, NPC_Raw_Data!A:O, 13),0)</f>
        <v>230</v>
      </c>
      <c r="M117" s="5">
        <f>ROUND( VLOOKUP(Z117, NPC_Raw_Data!A:O, 14),0)</f>
        <v>230</v>
      </c>
      <c r="N117" s="5">
        <f>ROUND( VLOOKUP(Z117, NPC_Raw_Data!A:O, 15),0)</f>
        <v>230</v>
      </c>
      <c r="O117" s="5">
        <f>ROUND( VLOOKUP(Z117, NPC_Raw_Data!A:Q, 16) * VLOOKUP(AA117, NPC_Scaling_Values!A:N, 14)* VLOOKUP(AB117, NPC_Scaling_Values!A:N, 14) * 1.1 ,0)</f>
        <v>225</v>
      </c>
      <c r="P117" s="2">
        <f>ROUND( VLOOKUP(Z117, NPC_Raw_Data!A:Q, 17) * VLOOKUP(AA117, NPC_Scaling_Values!A:N, 14) * VLOOKUP(AB117, NPC_Scaling_Values!A:N, 14)* 1.1 ,0)</f>
        <v>90</v>
      </c>
      <c r="Q117">
        <f> VLOOKUP(AA117, NPC_Scaling_Values!A:N, 9) * VLOOKUP(AB117, NPC_Scaling_Values!A:N, 9) * 1.1</f>
        <v>3.432</v>
      </c>
      <c r="R117" s="1">
        <v>1.0</v>
      </c>
      <c r="S117" s="1">
        <v>-1.0</v>
      </c>
      <c r="T117" s="7" t="b">
        <v>0</v>
      </c>
      <c r="U117" s="7" t="b">
        <v>0</v>
      </c>
      <c r="V117" s="7" t="b">
        <v>0</v>
      </c>
      <c r="Z117" s="1">
        <v>278010.0</v>
      </c>
      <c r="AA117" s="1">
        <v>7010.0</v>
      </c>
      <c r="AB117" s="1">
        <v>7410.0</v>
      </c>
      <c r="AC117" s="8">
        <v>0.0</v>
      </c>
    </row>
    <row r="118">
      <c r="A118" s="1" t="s">
        <v>196</v>
      </c>
      <c r="B118" s="1" t="s">
        <v>39</v>
      </c>
      <c r="C118" s="5">
        <f>ROUND( VLOOKUP(Z118, NPC_Raw_Data!A:D, 4)*VLOOKUP(AA118, NPC_Scaling_Values!A:C, 3)*VLOOKUP(AB118, NPC_Scaling_Values!A:C, 3) * 1.1 ,0)</f>
        <v>2005</v>
      </c>
      <c r="D118" s="5">
        <f>ROUND( VLOOKUP(Z118, NPC_Raw_Data!A:E, 5) * VLOOKUP(AA118, NPC_Scaling_Values!A:D, 4) * VLOOKUP(AB118,NPC_Scaling_Values!A:D, 4) * 1.1 ,0)</f>
        <v>6600</v>
      </c>
      <c r="E118" s="5">
        <f>ROUND( VLOOKUP(Z118, NPC_Raw_Data!A:L, 6) * VLOOKUP(AA118, NPC_Scaling_Values!A:N, 5)* VLOOKUP(AB118, NPC_Scaling_Values!A:N, 5) * 1.1 ,0)</f>
        <v>295</v>
      </c>
      <c r="F118" s="5">
        <f>ROUND( VLOOKUP(Z118, NPC_Raw_Data!A:L, 7) * VLOOKUP(AA118, NPC_Scaling_Values!A:N, 6) * VLOOKUP(AB118,NPC_Scaling_Values!A:N, 6) * 1.1 ,0)</f>
        <v>205</v>
      </c>
      <c r="G118" s="5">
        <f>ROUND( VLOOKUP(Z118, NPC_Raw_Data!A:L, 8) * VLOOKUP(AA118, NPC_Scaling_Values!A:N, 7) * VLOOKUP(AB118, NPC_Scaling_Values!A:N, 7) * 1.1 ,0)</f>
        <v>176</v>
      </c>
      <c r="H118" s="5">
        <f>ROUND( VLOOKUP(Z118, NPC_Raw_Data!A:L, 9) * VLOOKUP(AA118, NPC_Scaling_Values!A:N, 8)* VLOOKUP(AB118, NPC_Scaling_Values!A:N, 8) * 1.1 ,0)</f>
        <v>250</v>
      </c>
      <c r="I118" s="5">
        <v>0.0</v>
      </c>
      <c r="J118" s="5">
        <v>0.0</v>
      </c>
      <c r="K118" s="5">
        <v>0.0</v>
      </c>
      <c r="L118" s="5">
        <f>ROUND( VLOOKUP(Z118, NPC_Raw_Data!A:O, 13),0)</f>
        <v>230</v>
      </c>
      <c r="M118" s="5">
        <f>ROUND( VLOOKUP(Z118, NPC_Raw_Data!A:O, 14),0)</f>
        <v>230</v>
      </c>
      <c r="N118" s="5">
        <f>ROUND( VLOOKUP(Z118, NPC_Raw_Data!A:O, 15),0)</f>
        <v>230</v>
      </c>
      <c r="O118" s="5">
        <f>ROUND( VLOOKUP(Z118, NPC_Raw_Data!A:Q, 16) * VLOOKUP(AA118, NPC_Scaling_Values!A:N, 14)* VLOOKUP(AB118, NPC_Scaling_Values!A:N, 14) * 1.1 ,0)</f>
        <v>225</v>
      </c>
      <c r="P118" s="2">
        <f>ROUND( VLOOKUP(Z118, NPC_Raw_Data!A:Q, 17) * VLOOKUP(AA118, NPC_Scaling_Values!A:N, 14) * VLOOKUP(AB118, NPC_Scaling_Values!A:N, 14)* 1.1 ,0)</f>
        <v>90</v>
      </c>
      <c r="Q118">
        <f> VLOOKUP(AA118, NPC_Scaling_Values!A:N, 9) * VLOOKUP(AB118, NPC_Scaling_Values!A:N, 9) * 1.1</f>
        <v>3.432</v>
      </c>
      <c r="R118" s="1">
        <v>1.0</v>
      </c>
      <c r="S118" s="1">
        <v>-1.0</v>
      </c>
      <c r="T118" s="7" t="b">
        <v>0</v>
      </c>
      <c r="U118" s="7" t="b">
        <v>0</v>
      </c>
      <c r="V118" s="7" t="b">
        <v>0</v>
      </c>
      <c r="Z118" s="1">
        <v>278011.0</v>
      </c>
      <c r="AA118" s="1">
        <v>7010.0</v>
      </c>
      <c r="AB118" s="1">
        <v>7410.0</v>
      </c>
      <c r="AC118" s="8">
        <v>0.0</v>
      </c>
    </row>
    <row r="119">
      <c r="A119" s="1" t="s">
        <v>197</v>
      </c>
      <c r="B119" s="1" t="s">
        <v>39</v>
      </c>
      <c r="C119" s="5">
        <f>ROUND( VLOOKUP(Z119, NPC_Raw_Data!A:D, 4)*VLOOKUP(AA119, NPC_Scaling_Values!A:C, 3)*VLOOKUP(AB119, NPC_Scaling_Values!A:C, 3) * 1.1 ,0)</f>
        <v>2005</v>
      </c>
      <c r="D119" s="5">
        <f>ROUND( VLOOKUP(Z119, NPC_Raw_Data!A:E, 5) * VLOOKUP(AA119, NPC_Scaling_Values!A:D, 4) * VLOOKUP(AB119,NPC_Scaling_Values!A:D, 4) * 1.1 ,0)</f>
        <v>6600</v>
      </c>
      <c r="E119" s="5">
        <f>ROUND( VLOOKUP(Z119, NPC_Raw_Data!A:L, 6) * VLOOKUP(AA119, NPC_Scaling_Values!A:N, 5)* VLOOKUP(AB119, NPC_Scaling_Values!A:N, 5) * 1.1 ,0)</f>
        <v>295</v>
      </c>
      <c r="F119" s="5">
        <f>ROUND( VLOOKUP(Z119, NPC_Raw_Data!A:L, 7) * VLOOKUP(AA119, NPC_Scaling_Values!A:N, 6) * VLOOKUP(AB119,NPC_Scaling_Values!A:N, 6) * 1.1 ,0)</f>
        <v>205</v>
      </c>
      <c r="G119" s="5">
        <f>ROUND( VLOOKUP(Z119, NPC_Raw_Data!A:L, 8) * VLOOKUP(AA119, NPC_Scaling_Values!A:N, 7) * VLOOKUP(AB119, NPC_Scaling_Values!A:N, 7) * 1.1 ,0)</f>
        <v>176</v>
      </c>
      <c r="H119" s="5">
        <f>ROUND( VLOOKUP(Z119, NPC_Raw_Data!A:L, 9) * VLOOKUP(AA119, NPC_Scaling_Values!A:N, 8)* VLOOKUP(AB119, NPC_Scaling_Values!A:N, 8) * 1.1 ,0)</f>
        <v>250</v>
      </c>
      <c r="I119" s="5">
        <v>0.0</v>
      </c>
      <c r="J119" s="5">
        <v>0.0</v>
      </c>
      <c r="K119" s="5">
        <v>0.0</v>
      </c>
      <c r="L119" s="5">
        <f>ROUND( VLOOKUP(Z119, NPC_Raw_Data!A:O, 13),0)</f>
        <v>230</v>
      </c>
      <c r="M119" s="5">
        <f>ROUND( VLOOKUP(Z119, NPC_Raw_Data!A:O, 14),0)</f>
        <v>230</v>
      </c>
      <c r="N119" s="5">
        <f>ROUND( VLOOKUP(Z119, NPC_Raw_Data!A:O, 15),0)</f>
        <v>230</v>
      </c>
      <c r="O119" s="5">
        <f>ROUND( VLOOKUP(Z119, NPC_Raw_Data!A:Q, 16) * VLOOKUP(AA119, NPC_Scaling_Values!A:N, 14)* VLOOKUP(AB119, NPC_Scaling_Values!A:N, 14) * 1.1 ,0)</f>
        <v>225</v>
      </c>
      <c r="P119" s="2">
        <f>ROUND( VLOOKUP(Z119, NPC_Raw_Data!A:Q, 17) * VLOOKUP(AA119, NPC_Scaling_Values!A:N, 14) * VLOOKUP(AB119, NPC_Scaling_Values!A:N, 14)* 1.1 ,0)</f>
        <v>90</v>
      </c>
      <c r="Q119">
        <f> VLOOKUP(AA119, NPC_Scaling_Values!A:N, 9) * VLOOKUP(AB119, NPC_Scaling_Values!A:N, 9) * 1.1</f>
        <v>3.432</v>
      </c>
      <c r="R119" s="1">
        <v>1.0</v>
      </c>
      <c r="S119" s="1">
        <v>-1.0</v>
      </c>
      <c r="T119" s="7" t="b">
        <v>0</v>
      </c>
      <c r="U119" s="7" t="b">
        <v>0</v>
      </c>
      <c r="V119" s="7" t="b">
        <v>0</v>
      </c>
      <c r="Z119" s="1">
        <v>278012.0</v>
      </c>
      <c r="AA119" s="1">
        <v>7010.0</v>
      </c>
      <c r="AB119" s="1">
        <v>7410.0</v>
      </c>
      <c r="AC119" s="8">
        <v>0.0</v>
      </c>
    </row>
    <row r="120">
      <c r="A120" s="1" t="s">
        <v>198</v>
      </c>
      <c r="B120" s="1" t="s">
        <v>39</v>
      </c>
      <c r="C120" s="5">
        <f>ROUND( VLOOKUP(Z120, NPC_Raw_Data!A:D, 4)*VLOOKUP(AA120, NPC_Scaling_Values!A:C, 3)*VLOOKUP(AB120, NPC_Scaling_Values!A:C, 3) * 1.1 ,0)</f>
        <v>2005</v>
      </c>
      <c r="D120" s="5">
        <f>ROUND( VLOOKUP(Z120, NPC_Raw_Data!A:E, 5) * VLOOKUP(AA120, NPC_Scaling_Values!A:D, 4) * VLOOKUP(AB120,NPC_Scaling_Values!A:D, 4) * 1.1 ,0)</f>
        <v>6600</v>
      </c>
      <c r="E120" s="5">
        <f>ROUND( VLOOKUP(Z120, NPC_Raw_Data!A:L, 6) * VLOOKUP(AA120, NPC_Scaling_Values!A:N, 5)* VLOOKUP(AB120, NPC_Scaling_Values!A:N, 5) * 1.1 ,0)</f>
        <v>295</v>
      </c>
      <c r="F120" s="5">
        <f>ROUND( VLOOKUP(Z120, NPC_Raw_Data!A:L, 7) * VLOOKUP(AA120, NPC_Scaling_Values!A:N, 6) * VLOOKUP(AB120,NPC_Scaling_Values!A:N, 6) * 1.1 ,0)</f>
        <v>205</v>
      </c>
      <c r="G120" s="5">
        <f>ROUND( VLOOKUP(Z120, NPC_Raw_Data!A:L, 8) * VLOOKUP(AA120, NPC_Scaling_Values!A:N, 7) * VLOOKUP(AB120, NPC_Scaling_Values!A:N, 7) * 1.1 ,0)</f>
        <v>176</v>
      </c>
      <c r="H120" s="5">
        <f>ROUND( VLOOKUP(Z120, NPC_Raw_Data!A:L, 9) * VLOOKUP(AA120, NPC_Scaling_Values!A:N, 8)* VLOOKUP(AB120, NPC_Scaling_Values!A:N, 8) * 1.1 ,0)</f>
        <v>250</v>
      </c>
      <c r="I120" s="5">
        <v>0.0</v>
      </c>
      <c r="J120" s="5">
        <v>0.0</v>
      </c>
      <c r="K120" s="5">
        <v>0.0</v>
      </c>
      <c r="L120" s="5">
        <f>ROUND( VLOOKUP(Z120, NPC_Raw_Data!A:O, 13),0)</f>
        <v>230</v>
      </c>
      <c r="M120" s="5">
        <f>ROUND( VLOOKUP(Z120, NPC_Raw_Data!A:O, 14),0)</f>
        <v>230</v>
      </c>
      <c r="N120" s="5">
        <f>ROUND( VLOOKUP(Z120, NPC_Raw_Data!A:O, 15),0)</f>
        <v>230</v>
      </c>
      <c r="O120" s="5">
        <f>ROUND( VLOOKUP(Z120, NPC_Raw_Data!A:Q, 16) * VLOOKUP(AA120, NPC_Scaling_Values!A:N, 14)* VLOOKUP(AB120, NPC_Scaling_Values!A:N, 14) * 1.1 ,0)</f>
        <v>225</v>
      </c>
      <c r="P120" s="2">
        <f>ROUND( VLOOKUP(Z120, NPC_Raw_Data!A:Q, 17) * VLOOKUP(AA120, NPC_Scaling_Values!A:N, 14) * VLOOKUP(AB120, NPC_Scaling_Values!A:N, 14)* 1.1 ,0)</f>
        <v>90</v>
      </c>
      <c r="Q120">
        <f> VLOOKUP(AA120, NPC_Scaling_Values!A:N, 9) * VLOOKUP(AB120, NPC_Scaling_Values!A:N, 9) * 1.1</f>
        <v>3.432</v>
      </c>
      <c r="R120" s="1">
        <v>1.0</v>
      </c>
      <c r="S120" s="1">
        <v>-1.0</v>
      </c>
      <c r="T120" s="7" t="b">
        <v>0</v>
      </c>
      <c r="U120" s="7" t="b">
        <v>0</v>
      </c>
      <c r="V120" s="7" t="b">
        <v>0</v>
      </c>
      <c r="Z120" s="1">
        <v>278013.0</v>
      </c>
      <c r="AA120" s="1">
        <v>7010.0</v>
      </c>
      <c r="AB120" s="1">
        <v>7410.0</v>
      </c>
      <c r="AC120" s="8">
        <v>0.0</v>
      </c>
    </row>
    <row r="121">
      <c r="A121" s="1" t="s">
        <v>231</v>
      </c>
      <c r="B121" s="1" t="s">
        <v>30</v>
      </c>
      <c r="C121" s="5">
        <f>ROUND( VLOOKUP(Z121, NPC_Raw_Data!A:D, 4)*VLOOKUP(AA121, NPC_Scaling_Values!A:C, 3)*VLOOKUP(AB121, NPC_Scaling_Values!A:C, 3) * 1.1 ,0)</f>
        <v>2141</v>
      </c>
      <c r="D121" s="5">
        <f>ROUND( VLOOKUP(Z121, NPC_Raw_Data!A:E, 5) * VLOOKUP(AA121, NPC_Scaling_Values!A:D, 4) * VLOOKUP(AB121,NPC_Scaling_Values!A:D, 4) * 1.1 ,0)</f>
        <v>6600</v>
      </c>
      <c r="E121" s="5">
        <f>ROUND( VLOOKUP(Z121, NPC_Raw_Data!A:L, 6) * VLOOKUP(AA121, NPC_Scaling_Values!A:N, 5)* VLOOKUP(AB121, NPC_Scaling_Values!A:N, 5) * 1.1 ,0)</f>
        <v>323</v>
      </c>
      <c r="F121" s="5">
        <f>ROUND( VLOOKUP(Z121, NPC_Raw_Data!A:L, 7) * VLOOKUP(AA121, NPC_Scaling_Values!A:N, 6) * VLOOKUP(AB121,NPC_Scaling_Values!A:N, 6) * 1.1 ,0)</f>
        <v>225</v>
      </c>
      <c r="G121" s="5">
        <f>ROUND( VLOOKUP(Z121, NPC_Raw_Data!A:L, 8) * VLOOKUP(AA121, NPC_Scaling_Values!A:N, 7) * VLOOKUP(AB121, NPC_Scaling_Values!A:N, 7) * 1.1 ,0)</f>
        <v>193</v>
      </c>
      <c r="H121" s="5">
        <f>ROUND( VLOOKUP(Z121, NPC_Raw_Data!A:L, 9) * VLOOKUP(AA121, NPC_Scaling_Values!A:N, 8)* VLOOKUP(AB121, NPC_Scaling_Values!A:N, 8) * 1.1 ,0)</f>
        <v>274</v>
      </c>
      <c r="I121" s="5">
        <v>0.0</v>
      </c>
      <c r="J121" s="5">
        <v>0.0</v>
      </c>
      <c r="K121" s="5">
        <v>0.0</v>
      </c>
      <c r="L121" s="5">
        <f>ROUND( VLOOKUP(Z121, NPC_Raw_Data!A:O, 13),0)</f>
        <v>230</v>
      </c>
      <c r="M121" s="5">
        <f>ROUND( VLOOKUP(Z121, NPC_Raw_Data!A:O, 14),0)</f>
        <v>230</v>
      </c>
      <c r="N121" s="5">
        <f>ROUND( VLOOKUP(Z121, NPC_Raw_Data!A:O, 15),0)</f>
        <v>230</v>
      </c>
      <c r="O121" s="5">
        <f>ROUND( VLOOKUP(Z121, NPC_Raw_Data!A:Q, 16) * VLOOKUP(AA121, NPC_Scaling_Values!A:N, 14)* VLOOKUP(AB121, NPC_Scaling_Values!A:N, 14) * 1.1 ,0)</f>
        <v>255</v>
      </c>
      <c r="P121" s="2">
        <f>ROUND( VLOOKUP(Z121, NPC_Raw_Data!A:Q, 17) * VLOOKUP(AA121, NPC_Scaling_Values!A:N, 14) * VLOOKUP(AB121, NPC_Scaling_Values!A:N, 14)* 1.1 ,0)</f>
        <v>102</v>
      </c>
      <c r="Q121">
        <f> VLOOKUP(AA121, NPC_Scaling_Values!A:N, 9) * VLOOKUP(AB121, NPC_Scaling_Values!A:N, 9) * 1.1</f>
        <v>3.6696</v>
      </c>
      <c r="R121" s="1">
        <v>1.0</v>
      </c>
      <c r="S121" s="1">
        <v>-1.0</v>
      </c>
      <c r="T121" s="7" t="b">
        <v>0</v>
      </c>
      <c r="U121" s="7" t="b">
        <v>0</v>
      </c>
      <c r="V121" s="7" t="b">
        <v>0</v>
      </c>
      <c r="Z121" s="1">
        <v>278020.0</v>
      </c>
      <c r="AA121" s="1">
        <v>7014.0</v>
      </c>
      <c r="AB121" s="1">
        <v>7414.0</v>
      </c>
      <c r="AC121" s="8">
        <v>0.0</v>
      </c>
    </row>
    <row r="122">
      <c r="A122" s="1" t="s">
        <v>232</v>
      </c>
      <c r="B122" s="1" t="s">
        <v>30</v>
      </c>
      <c r="C122" s="5">
        <f>ROUND( VLOOKUP(Z122, NPC_Raw_Data!A:D, 4)*VLOOKUP(AA122, NPC_Scaling_Values!A:C, 3)*VLOOKUP(AB122, NPC_Scaling_Values!A:C, 3) * 1.1 ,0)</f>
        <v>2141</v>
      </c>
      <c r="D122" s="5">
        <f>ROUND( VLOOKUP(Z122, NPC_Raw_Data!A:E, 5) * VLOOKUP(AA122, NPC_Scaling_Values!A:D, 4) * VLOOKUP(AB122,NPC_Scaling_Values!A:D, 4) * 1.1 ,0)</f>
        <v>6600</v>
      </c>
      <c r="E122" s="5">
        <f>ROUND( VLOOKUP(Z122, NPC_Raw_Data!A:L, 6) * VLOOKUP(AA122, NPC_Scaling_Values!A:N, 5)* VLOOKUP(AB122, NPC_Scaling_Values!A:N, 5) * 1.1 ,0)</f>
        <v>323</v>
      </c>
      <c r="F122" s="5">
        <f>ROUND( VLOOKUP(Z122, NPC_Raw_Data!A:L, 7) * VLOOKUP(AA122, NPC_Scaling_Values!A:N, 6) * VLOOKUP(AB122,NPC_Scaling_Values!A:N, 6) * 1.1 ,0)</f>
        <v>225</v>
      </c>
      <c r="G122" s="5">
        <f>ROUND( VLOOKUP(Z122, NPC_Raw_Data!A:L, 8) * VLOOKUP(AA122, NPC_Scaling_Values!A:N, 7) * VLOOKUP(AB122, NPC_Scaling_Values!A:N, 7) * 1.1 ,0)</f>
        <v>193</v>
      </c>
      <c r="H122" s="5">
        <f>ROUND( VLOOKUP(Z122, NPC_Raw_Data!A:L, 9) * VLOOKUP(AA122, NPC_Scaling_Values!A:N, 8)* VLOOKUP(AB122, NPC_Scaling_Values!A:N, 8) * 1.1 ,0)</f>
        <v>274</v>
      </c>
      <c r="I122" s="5">
        <v>0.0</v>
      </c>
      <c r="J122" s="5">
        <v>0.0</v>
      </c>
      <c r="K122" s="5">
        <v>0.0</v>
      </c>
      <c r="L122" s="5">
        <f>ROUND( VLOOKUP(Z122, NPC_Raw_Data!A:O, 13),0)</f>
        <v>230</v>
      </c>
      <c r="M122" s="5">
        <f>ROUND( VLOOKUP(Z122, NPC_Raw_Data!A:O, 14),0)</f>
        <v>230</v>
      </c>
      <c r="N122" s="5">
        <f>ROUND( VLOOKUP(Z122, NPC_Raw_Data!A:O, 15),0)</f>
        <v>230</v>
      </c>
      <c r="O122" s="5">
        <f>ROUND( VLOOKUP(Z122, NPC_Raw_Data!A:Q, 16) * VLOOKUP(AA122, NPC_Scaling_Values!A:N, 14)* VLOOKUP(AB122, NPC_Scaling_Values!A:N, 14) * 1.1 ,0)</f>
        <v>255</v>
      </c>
      <c r="P122" s="2">
        <f>ROUND( VLOOKUP(Z122, NPC_Raw_Data!A:Q, 17) * VLOOKUP(AA122, NPC_Scaling_Values!A:N, 14) * VLOOKUP(AB122, NPC_Scaling_Values!A:N, 14)* 1.1 ,0)</f>
        <v>102</v>
      </c>
      <c r="Q122">
        <f> VLOOKUP(AA122, NPC_Scaling_Values!A:N, 9) * VLOOKUP(AB122, NPC_Scaling_Values!A:N, 9) * 1.1</f>
        <v>3.6696</v>
      </c>
      <c r="R122" s="1">
        <v>1.0</v>
      </c>
      <c r="S122" s="1">
        <v>-1.0</v>
      </c>
      <c r="T122" s="7" t="b">
        <v>0</v>
      </c>
      <c r="U122" s="7" t="b">
        <v>0</v>
      </c>
      <c r="V122" s="7" t="b">
        <v>0</v>
      </c>
      <c r="Z122" s="1">
        <v>278021.0</v>
      </c>
      <c r="AA122" s="1">
        <v>7014.0</v>
      </c>
      <c r="AB122" s="1">
        <v>7414.0</v>
      </c>
      <c r="AC122" s="8">
        <v>0.0</v>
      </c>
    </row>
    <row r="123">
      <c r="A123" s="1" t="s">
        <v>233</v>
      </c>
      <c r="B123" s="1" t="s">
        <v>160</v>
      </c>
      <c r="C123" s="5">
        <f>ROUND( VLOOKUP(Z123, NPC_Raw_Data!A:D, 4)*VLOOKUP(AA123, NPC_Scaling_Values!A:C, 3)*VLOOKUP(AB123, NPC_Scaling_Values!A:C, 3) * 1.1 ,0)</f>
        <v>2141</v>
      </c>
      <c r="D123" s="5">
        <f>ROUND( VLOOKUP(Z123, NPC_Raw_Data!A:E, 5) * VLOOKUP(AA123, NPC_Scaling_Values!A:D, 4) * VLOOKUP(AB123,NPC_Scaling_Values!A:D, 4) * 1.1 ,0)</f>
        <v>6600</v>
      </c>
      <c r="E123" s="5">
        <f>ROUND( VLOOKUP(Z123, NPC_Raw_Data!A:L, 6) * VLOOKUP(AA123, NPC_Scaling_Values!A:N, 5)* VLOOKUP(AB123, NPC_Scaling_Values!A:N, 5) * 1.1 ,0)</f>
        <v>323</v>
      </c>
      <c r="F123" s="5">
        <f>ROUND( VLOOKUP(Z123, NPC_Raw_Data!A:L, 7) * VLOOKUP(AA123, NPC_Scaling_Values!A:N, 6) * VLOOKUP(AB123,NPC_Scaling_Values!A:N, 6) * 1.1 ,0)</f>
        <v>225</v>
      </c>
      <c r="G123" s="5">
        <f>ROUND( VLOOKUP(Z123, NPC_Raw_Data!A:L, 8) * VLOOKUP(AA123, NPC_Scaling_Values!A:N, 7) * VLOOKUP(AB123, NPC_Scaling_Values!A:N, 7) * 1.1 ,0)</f>
        <v>193</v>
      </c>
      <c r="H123" s="5">
        <f>ROUND( VLOOKUP(Z123, NPC_Raw_Data!A:L, 9) * VLOOKUP(AA123, NPC_Scaling_Values!A:N, 8)* VLOOKUP(AB123, NPC_Scaling_Values!A:N, 8) * 1.1 ,0)</f>
        <v>274</v>
      </c>
      <c r="I123" s="5">
        <v>0.0</v>
      </c>
      <c r="J123" s="5">
        <v>0.0</v>
      </c>
      <c r="K123" s="5">
        <v>0.0</v>
      </c>
      <c r="L123" s="5">
        <f>ROUND( VLOOKUP(Z123, NPC_Raw_Data!A:O, 13),0)</f>
        <v>230</v>
      </c>
      <c r="M123" s="5">
        <f>ROUND( VLOOKUP(Z123, NPC_Raw_Data!A:O, 14),0)</f>
        <v>230</v>
      </c>
      <c r="N123" s="5">
        <f>ROUND( VLOOKUP(Z123, NPC_Raw_Data!A:O, 15),0)</f>
        <v>230</v>
      </c>
      <c r="O123" s="5">
        <f>ROUND( VLOOKUP(Z123, NPC_Raw_Data!A:Q, 16) * VLOOKUP(AA123, NPC_Scaling_Values!A:N, 14)* VLOOKUP(AB123, NPC_Scaling_Values!A:N, 14) * 1.1 ,0)</f>
        <v>255</v>
      </c>
      <c r="P123" s="2">
        <f>ROUND( VLOOKUP(Z123, NPC_Raw_Data!A:Q, 17) * VLOOKUP(AA123, NPC_Scaling_Values!A:N, 14) * VLOOKUP(AB123, NPC_Scaling_Values!A:N, 14)* 1.1 ,0)</f>
        <v>102</v>
      </c>
      <c r="Q123">
        <f> VLOOKUP(AA123, NPC_Scaling_Values!A:N, 9) * VLOOKUP(AB123, NPC_Scaling_Values!A:N, 9) * 1.1</f>
        <v>3.6696</v>
      </c>
      <c r="R123" s="1">
        <v>1.0</v>
      </c>
      <c r="S123" s="1">
        <v>-1.0</v>
      </c>
      <c r="T123" s="7" t="b">
        <v>0</v>
      </c>
      <c r="U123" s="7" t="b">
        <v>0</v>
      </c>
      <c r="V123" s="7" t="b">
        <v>0</v>
      </c>
      <c r="Z123" s="1">
        <v>278030.0</v>
      </c>
      <c r="AA123" s="1">
        <v>7014.0</v>
      </c>
      <c r="AB123" s="1">
        <v>7414.0</v>
      </c>
      <c r="AC123" s="8">
        <v>0.0</v>
      </c>
    </row>
    <row r="124">
      <c r="A124" s="2" t="s">
        <v>233</v>
      </c>
      <c r="B124" s="1" t="s">
        <v>160</v>
      </c>
      <c r="C124" s="5">
        <f>ROUND( VLOOKUP(Z124, NPC_Raw_Data!A:D, 4)*VLOOKUP(AA124, NPC_Scaling_Values!A:C, 3)*VLOOKUP(AB124, NPC_Scaling_Values!A:C, 3) * 1.1 ,0)</f>
        <v>2141</v>
      </c>
      <c r="D124" s="5">
        <f>ROUND( VLOOKUP(Z124, NPC_Raw_Data!A:E, 5) * VLOOKUP(AA124, NPC_Scaling_Values!A:D, 4) * VLOOKUP(AB124,NPC_Scaling_Values!A:D, 4) * 1.1 ,0)</f>
        <v>6600</v>
      </c>
      <c r="E124" s="5">
        <f>ROUND( VLOOKUP(Z124, NPC_Raw_Data!A:L, 6) * VLOOKUP(AA124, NPC_Scaling_Values!A:N, 5)* VLOOKUP(AB124, NPC_Scaling_Values!A:N, 5) * 1.1 ,0)</f>
        <v>323</v>
      </c>
      <c r="F124" s="5">
        <f>ROUND( VLOOKUP(Z124, NPC_Raw_Data!A:L, 7) * VLOOKUP(AA124, NPC_Scaling_Values!A:N, 6) * VLOOKUP(AB124,NPC_Scaling_Values!A:N, 6) * 1.1 ,0)</f>
        <v>225</v>
      </c>
      <c r="G124" s="5">
        <f>ROUND( VLOOKUP(Z124, NPC_Raw_Data!A:L, 8) * VLOOKUP(AA124, NPC_Scaling_Values!A:N, 7) * VLOOKUP(AB124, NPC_Scaling_Values!A:N, 7) * 1.1 ,0)</f>
        <v>193</v>
      </c>
      <c r="H124" s="5">
        <f>ROUND( VLOOKUP(Z124, NPC_Raw_Data!A:L, 9) * VLOOKUP(AA124, NPC_Scaling_Values!A:N, 8)* VLOOKUP(AB124, NPC_Scaling_Values!A:N, 8) * 1.1 ,0)</f>
        <v>274</v>
      </c>
      <c r="I124" s="5">
        <v>0.0</v>
      </c>
      <c r="J124" s="5">
        <v>0.0</v>
      </c>
      <c r="K124" s="5">
        <v>0.0</v>
      </c>
      <c r="L124" s="5">
        <f>ROUND( VLOOKUP(Z124, NPC_Raw_Data!A:O, 13),0)</f>
        <v>230</v>
      </c>
      <c r="M124" s="5">
        <f>ROUND( VLOOKUP(Z124, NPC_Raw_Data!A:O, 14),0)</f>
        <v>230</v>
      </c>
      <c r="N124" s="5">
        <f>ROUND( VLOOKUP(Z124, NPC_Raw_Data!A:O, 15),0)</f>
        <v>230</v>
      </c>
      <c r="O124" s="5">
        <f>ROUND( VLOOKUP(Z124, NPC_Raw_Data!A:Q, 16) * VLOOKUP(AA124, NPC_Scaling_Values!A:N, 14)* VLOOKUP(AB124, NPC_Scaling_Values!A:N, 14) * 1.1 ,0)</f>
        <v>255</v>
      </c>
      <c r="P124" s="2">
        <f>ROUND( VLOOKUP(Z124, NPC_Raw_Data!A:Q, 17) * VLOOKUP(AA124, NPC_Scaling_Values!A:N, 14) * VLOOKUP(AB124, NPC_Scaling_Values!A:N, 14)* 1.1 ,0)</f>
        <v>102</v>
      </c>
      <c r="Q124">
        <f> VLOOKUP(AA124, NPC_Scaling_Values!A:N, 9) * VLOOKUP(AB124, NPC_Scaling_Values!A:N, 9) * 1.1</f>
        <v>3.6696</v>
      </c>
      <c r="R124" s="1">
        <v>1.0</v>
      </c>
      <c r="S124" s="1">
        <v>-1.0</v>
      </c>
      <c r="T124" s="7" t="b">
        <v>0</v>
      </c>
      <c r="U124" s="7" t="b">
        <v>0</v>
      </c>
      <c r="V124" s="7" t="b">
        <v>0</v>
      </c>
      <c r="Z124" s="1">
        <v>278031.0</v>
      </c>
      <c r="AA124" s="1">
        <v>7014.0</v>
      </c>
      <c r="AB124" s="1">
        <v>7414.0</v>
      </c>
      <c r="AC124" s="8">
        <v>0.0</v>
      </c>
    </row>
    <row r="125">
      <c r="A125" s="9" t="s">
        <v>225</v>
      </c>
      <c r="B125" s="1" t="s">
        <v>91</v>
      </c>
      <c r="C125" s="5">
        <f>ROUND( VLOOKUP(Z125, NPC_Raw_Data!A:D, 4)*VLOOKUP(AA125, NPC_Scaling_Values!A:C, 3)*VLOOKUP(AB125, NPC_Scaling_Values!A:C, 3) * 1.1 ,0)</f>
        <v>6040</v>
      </c>
      <c r="D125" s="5">
        <f>ROUND( VLOOKUP(Z125, NPC_Raw_Data!A:E, 5) * VLOOKUP(AA125, NPC_Scaling_Values!A:D, 4) * VLOOKUP(AB125,NPC_Scaling_Values!A:D, 4) * 1.1 ,0)</f>
        <v>88000</v>
      </c>
      <c r="E125" s="5">
        <f>ROUND( VLOOKUP(Z125, NPC_Raw_Data!A:L, 6) * VLOOKUP(AA125, NPC_Scaling_Values!A:N, 5)* VLOOKUP(AB125, NPC_Scaling_Values!A:N, 5) * 1.1 ,0)</f>
        <v>299</v>
      </c>
      <c r="F125" s="5">
        <f>ROUND( VLOOKUP(Z125, NPC_Raw_Data!A:L, 7) * VLOOKUP(AA125, NPC_Scaling_Values!A:N, 6) * VLOOKUP(AB125,NPC_Scaling_Values!A:N, 6) * 1.1 ,0)</f>
        <v>194</v>
      </c>
      <c r="G125" s="5">
        <f>ROUND( VLOOKUP(Z125, NPC_Raw_Data!A:L, 8) * VLOOKUP(AA125, NPC_Scaling_Values!A:N, 7) * VLOOKUP(AB125, NPC_Scaling_Values!A:N, 7) * 1.1 ,0)</f>
        <v>31771</v>
      </c>
      <c r="H125" s="5">
        <f>ROUND( VLOOKUP(Z125, NPC_Raw_Data!A:L, 9) * VLOOKUP(AA125, NPC_Scaling_Values!A:N, 8)* VLOOKUP(AB125, NPC_Scaling_Values!A:N, 8) * 1.1 ,0)</f>
        <v>238</v>
      </c>
      <c r="I125" s="5">
        <v>0.0</v>
      </c>
      <c r="J125" s="5">
        <v>0.0</v>
      </c>
      <c r="K125" s="5">
        <v>0.0</v>
      </c>
      <c r="L125" s="5">
        <f>ROUND( VLOOKUP(Z125, NPC_Raw_Data!A:O, 13),0)</f>
        <v>230</v>
      </c>
      <c r="M125" s="5">
        <f>ROUND( VLOOKUP(Z125, NPC_Raw_Data!A:O, 14),0)</f>
        <v>230</v>
      </c>
      <c r="N125" s="5">
        <f>ROUND( VLOOKUP(Z125, NPC_Raw_Data!A:O, 15),0)</f>
        <v>195</v>
      </c>
      <c r="O125" s="5">
        <f>ROUND( VLOOKUP(Z125, NPC_Raw_Data!A:Q, 16) * VLOOKUP(AA125, NPC_Scaling_Values!A:N, 14)* VLOOKUP(AB125, NPC_Scaling_Values!A:N, 14) * 1.1 ,0)</f>
        <v>247</v>
      </c>
      <c r="P125" s="2">
        <f>ROUND( VLOOKUP(Z125, NPC_Raw_Data!A:Q, 17) * VLOOKUP(AA125, NPC_Scaling_Values!A:N, 14) * VLOOKUP(AB125, NPC_Scaling_Values!A:N, 14)* 1.1 ,0)</f>
        <v>99</v>
      </c>
      <c r="Q125">
        <f> VLOOKUP(AA125, NPC_Scaling_Values!A:N, 9) * VLOOKUP(AB125, NPC_Scaling_Values!A:N, 9) * 1.1</f>
        <v>3.5926</v>
      </c>
      <c r="R125" s="1">
        <v>1.0</v>
      </c>
      <c r="S125" s="1">
        <v>-1.0</v>
      </c>
      <c r="T125" s="7" t="b">
        <v>0</v>
      </c>
      <c r="U125" s="7" t="b">
        <v>0</v>
      </c>
      <c r="V125" s="7" t="b">
        <v>0</v>
      </c>
      <c r="Z125" s="1">
        <v>520000.0</v>
      </c>
      <c r="AA125" s="1">
        <v>7013.0</v>
      </c>
      <c r="AB125" s="1">
        <v>7413.0</v>
      </c>
      <c r="AC125" s="10">
        <v>5151.0</v>
      </c>
    </row>
    <row r="126">
      <c r="A126" s="9" t="s">
        <v>199</v>
      </c>
      <c r="B126" s="1" t="s">
        <v>91</v>
      </c>
      <c r="C126" s="5">
        <f>ROUND( VLOOKUP(Z126, NPC_Raw_Data!A:D, 4)*VLOOKUP(AA126, NPC_Scaling_Values!A:C, 3)*VLOOKUP(AB126, NPC_Scaling_Values!A:C, 3) * 1.1 ,0)</f>
        <v>634</v>
      </c>
      <c r="D126" s="5">
        <f>ROUND( VLOOKUP(Z126, NPC_Raw_Data!A:E, 5) * VLOOKUP(AA126, NPC_Scaling_Values!A:D, 4) * VLOOKUP(AB126,NPC_Scaling_Values!A:D, 4) * 1.1 ,0)</f>
        <v>2200</v>
      </c>
      <c r="E126" s="5">
        <f>ROUND( VLOOKUP(Z126, NPC_Raw_Data!A:L, 6) * VLOOKUP(AA126, NPC_Scaling_Values!A:N, 5)* VLOOKUP(AB126, NPC_Scaling_Values!A:N, 5) * 1.1 ,0)</f>
        <v>273</v>
      </c>
      <c r="F126" s="5">
        <f>ROUND( VLOOKUP(Z126, NPC_Raw_Data!A:L, 7) * VLOOKUP(AA126, NPC_Scaling_Values!A:N, 6) * VLOOKUP(AB126,NPC_Scaling_Values!A:N, 6) * 1.1 ,0)</f>
        <v>178</v>
      </c>
      <c r="G126" s="5">
        <f>ROUND( VLOOKUP(Z126, NPC_Raw_Data!A:L, 8) * VLOOKUP(AA126, NPC_Scaling_Values!A:N, 7) * VLOOKUP(AB126, NPC_Scaling_Values!A:N, 7) * 1.1 ,0)</f>
        <v>31771</v>
      </c>
      <c r="H126" s="5">
        <f>ROUND( VLOOKUP(Z126, NPC_Raw_Data!A:L, 9) * VLOOKUP(AA126, NPC_Scaling_Values!A:N, 8)* VLOOKUP(AB126, NPC_Scaling_Values!A:N, 8) * 1.1 ,0)</f>
        <v>219</v>
      </c>
      <c r="I126" s="5">
        <v>0.0</v>
      </c>
      <c r="J126" s="5">
        <v>0.0</v>
      </c>
      <c r="K126" s="5">
        <v>0.0</v>
      </c>
      <c r="L126" s="5">
        <f>ROUND( VLOOKUP(Z126, NPC_Raw_Data!A:O, 13),0)</f>
        <v>230</v>
      </c>
      <c r="M126" s="5">
        <f>ROUND( VLOOKUP(Z126, NPC_Raw_Data!A:O, 14),0)</f>
        <v>230</v>
      </c>
      <c r="N126" s="5">
        <f>ROUND( VLOOKUP(Z126, NPC_Raw_Data!A:O, 15),0)</f>
        <v>195</v>
      </c>
      <c r="O126" s="5">
        <f>ROUND( VLOOKUP(Z126, NPC_Raw_Data!A:Q, 16) * VLOOKUP(AA126, NPC_Scaling_Values!A:N, 14)* VLOOKUP(AB126, NPC_Scaling_Values!A:N, 14) * 1.1 ,0)</f>
        <v>247</v>
      </c>
      <c r="P126" s="2">
        <f>ROUND( VLOOKUP(Z126, NPC_Raw_Data!A:Q, 17) * VLOOKUP(AA126, NPC_Scaling_Values!A:N, 14) * VLOOKUP(AB126, NPC_Scaling_Values!A:N, 14)* 1.1 ,0)</f>
        <v>99</v>
      </c>
      <c r="Q126">
        <f> VLOOKUP(AA126, NPC_Scaling_Values!A:N, 9) * VLOOKUP(AB126, NPC_Scaling_Values!A:N, 9) * 1.1</f>
        <v>3.5926</v>
      </c>
      <c r="R126" s="1">
        <v>1.0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520100.0</v>
      </c>
      <c r="AA126" s="1">
        <v>7013.0</v>
      </c>
      <c r="AB126" s="1">
        <v>7413.0</v>
      </c>
      <c r="AC126" s="10">
        <v>5151.0</v>
      </c>
    </row>
    <row r="127">
      <c r="A127" s="9" t="s">
        <v>200</v>
      </c>
      <c r="B127" s="1" t="s">
        <v>91</v>
      </c>
      <c r="C127" s="5">
        <f>ROUND( VLOOKUP(Z127, NPC_Raw_Data!A:D, 4)*VLOOKUP(AA127, NPC_Scaling_Values!A:C, 3)*VLOOKUP(AB127, NPC_Scaling_Values!A:C, 3) * 1.1 ,0)</f>
        <v>558</v>
      </c>
      <c r="D127" s="5">
        <f>ROUND( VLOOKUP(Z127, NPC_Raw_Data!A:E, 5) * VLOOKUP(AA127, NPC_Scaling_Values!A:D, 4) * VLOOKUP(AB127,NPC_Scaling_Values!A:D, 4) * 1.1 ,0)</f>
        <v>0</v>
      </c>
      <c r="E127" s="5">
        <f>ROUND( VLOOKUP(Z127, NPC_Raw_Data!A:L, 6) * VLOOKUP(AA127, NPC_Scaling_Values!A:N, 5)* VLOOKUP(AB127, NPC_Scaling_Values!A:N, 5) * 1.1 ,0)</f>
        <v>273</v>
      </c>
      <c r="F127" s="5">
        <f>ROUND( VLOOKUP(Z127, NPC_Raw_Data!A:L, 7) * VLOOKUP(AA127, NPC_Scaling_Values!A:N, 6) * VLOOKUP(AB127,NPC_Scaling_Values!A:N, 6) * 1.1 ,0)</f>
        <v>178</v>
      </c>
      <c r="G127" s="5">
        <f>ROUND( VLOOKUP(Z127, NPC_Raw_Data!A:L, 8) * VLOOKUP(AA127, NPC_Scaling_Values!A:N, 7) * VLOOKUP(AB127, NPC_Scaling_Values!A:N, 7) * 1.1 ,0)</f>
        <v>31771</v>
      </c>
      <c r="H127" s="5">
        <f>ROUND( VLOOKUP(Z127, NPC_Raw_Data!A:L, 9) * VLOOKUP(AA127, NPC_Scaling_Values!A:N, 8)* VLOOKUP(AB127, NPC_Scaling_Values!A:N, 8) * 1.1 ,0)</f>
        <v>219</v>
      </c>
      <c r="I127" s="5">
        <v>0.0</v>
      </c>
      <c r="J127" s="5">
        <v>0.0</v>
      </c>
      <c r="K127" s="5">
        <v>0.0</v>
      </c>
      <c r="L127" s="5">
        <f>ROUND( VLOOKUP(Z127, NPC_Raw_Data!A:O, 13),0)</f>
        <v>230</v>
      </c>
      <c r="M127" s="5">
        <f>ROUND( VLOOKUP(Z127, NPC_Raw_Data!A:O, 14),0)</f>
        <v>230</v>
      </c>
      <c r="N127" s="5">
        <f>ROUND( VLOOKUP(Z127, NPC_Raw_Data!A:O, 15),0)</f>
        <v>195</v>
      </c>
      <c r="O127" s="5">
        <f>ROUND( VLOOKUP(Z127, NPC_Raw_Data!A:Q, 16) * VLOOKUP(AA127, NPC_Scaling_Values!A:N, 14)* VLOOKUP(AB127, NPC_Scaling_Values!A:N, 14) * 1.1 ,0)</f>
        <v>247</v>
      </c>
      <c r="P127" s="2">
        <f>ROUND( VLOOKUP(Z127, NPC_Raw_Data!A:Q, 17) * VLOOKUP(AA127, NPC_Scaling_Values!A:N, 14) * VLOOKUP(AB127, NPC_Scaling_Values!A:N, 14)* 1.1 ,0)</f>
        <v>99</v>
      </c>
      <c r="Q127">
        <f> VLOOKUP(AA127, NPC_Scaling_Values!A:N, 9) * VLOOKUP(AB127, NPC_Scaling_Values!A:N, 9) * 1.1</f>
        <v>3.5926</v>
      </c>
      <c r="R127" s="1">
        <v>1.0</v>
      </c>
      <c r="S127" s="1">
        <v>-1.0</v>
      </c>
      <c r="T127" s="7" t="b">
        <v>0</v>
      </c>
      <c r="U127" s="7" t="b">
        <v>0</v>
      </c>
      <c r="V127" s="7" t="b">
        <v>0</v>
      </c>
      <c r="Z127" s="1">
        <v>520200.0</v>
      </c>
      <c r="AA127" s="1">
        <v>7013.0</v>
      </c>
      <c r="AB127" s="1">
        <v>7413.0</v>
      </c>
      <c r="AC127" s="10">
        <v>5151.0</v>
      </c>
    </row>
    <row r="128">
      <c r="A128" s="9" t="s">
        <v>127</v>
      </c>
      <c r="B128" s="1" t="s">
        <v>27</v>
      </c>
      <c r="C128" s="5">
        <f>ROUND( VLOOKUP(Z128, NPC_Raw_Data!A:D, 4)*VLOOKUP(AA128, NPC_Scaling_Values!A:C, 3)*VLOOKUP(AB128, NPC_Scaling_Values!A:C, 3) * 1.1 ,0)</f>
        <v>3234</v>
      </c>
      <c r="D128" s="5">
        <f>ROUND( VLOOKUP(Z128, NPC_Raw_Data!A:E, 5) * VLOOKUP(AA128, NPC_Scaling_Values!A:D, 4) * VLOOKUP(AB128,NPC_Scaling_Values!A:D, 4) * 1.1 ,0)</f>
        <v>33000</v>
      </c>
      <c r="E128" s="5">
        <f>ROUND( VLOOKUP(Z128, NPC_Raw_Data!A:L, 6) * VLOOKUP(AA128, NPC_Scaling_Values!A:N, 5)* VLOOKUP(AB128, NPC_Scaling_Values!A:N, 5) * 1.1 ,0)</f>
        <v>276</v>
      </c>
      <c r="F128" s="5">
        <f>ROUND( VLOOKUP(Z128, NPC_Raw_Data!A:L, 7) * VLOOKUP(AA128, NPC_Scaling_Values!A:N, 6) * VLOOKUP(AB128,NPC_Scaling_Values!A:N, 6) * 1.1 ,0)</f>
        <v>207</v>
      </c>
      <c r="G128" s="5">
        <f>ROUND( VLOOKUP(Z128, NPC_Raw_Data!A:L, 8) * VLOOKUP(AA128, NPC_Scaling_Values!A:N, 7) * VLOOKUP(AB128, NPC_Scaling_Values!A:N, 7) * 1.1 ,0)</f>
        <v>221</v>
      </c>
      <c r="H128" s="5">
        <f>ROUND( VLOOKUP(Z128, NPC_Raw_Data!A:L, 9) * VLOOKUP(AA128, NPC_Scaling_Values!A:N, 8)* VLOOKUP(AB128, NPC_Scaling_Values!A:N, 8) * 1.1 ,0)</f>
        <v>179</v>
      </c>
      <c r="I128" s="5">
        <v>0.0</v>
      </c>
      <c r="J128" s="5">
        <v>0.0</v>
      </c>
      <c r="K128" s="5">
        <v>0.0</v>
      </c>
      <c r="L128" s="5">
        <f>ROUND( VLOOKUP(Z128, NPC_Raw_Data!A:O, 13),0)</f>
        <v>220</v>
      </c>
      <c r="M128" s="5">
        <f>ROUND( VLOOKUP(Z128, NPC_Raw_Data!A:O, 14),0)</f>
        <v>220</v>
      </c>
      <c r="N128" s="5">
        <f>ROUND( VLOOKUP(Z128, NPC_Raw_Data!A:O, 15),0)</f>
        <v>220</v>
      </c>
      <c r="O128" s="5">
        <f>ROUND( VLOOKUP(Z128, NPC_Raw_Data!A:Q, 16) * VLOOKUP(AA128, NPC_Scaling_Values!A:N, 14)* VLOOKUP(AB128, NPC_Scaling_Values!A:N, 14) * 1.1 ,0)</f>
        <v>222</v>
      </c>
      <c r="P128" s="2">
        <f>ROUND( VLOOKUP(Z128, NPC_Raw_Data!A:Q, 17) * VLOOKUP(AA128, NPC_Scaling_Values!A:N, 14) * VLOOKUP(AB128, NPC_Scaling_Values!A:N, 14)* 1.1 ,0)</f>
        <v>89</v>
      </c>
      <c r="Q128">
        <f> VLOOKUP(AA128, NPC_Scaling_Values!A:N, 9) * VLOOKUP(AB128, NPC_Scaling_Values!A:N, 9) * 1.1</f>
        <v>3.06625</v>
      </c>
      <c r="R128" s="1">
        <v>1.5</v>
      </c>
      <c r="S128" s="1">
        <v>-1.0</v>
      </c>
      <c r="T128" s="7" t="b">
        <v>0</v>
      </c>
      <c r="U128" s="7" t="b">
        <v>0</v>
      </c>
      <c r="V128" s="7" t="b">
        <v>0</v>
      </c>
      <c r="Z128" s="1">
        <v>224000.0</v>
      </c>
      <c r="AA128" s="1">
        <v>7003.0</v>
      </c>
      <c r="AB128" s="1">
        <v>7403.0</v>
      </c>
      <c r="AC128" s="10">
        <v>5151.0</v>
      </c>
    </row>
    <row r="129">
      <c r="A129" s="1" t="s">
        <v>211</v>
      </c>
      <c r="B129" s="1" t="s">
        <v>39</v>
      </c>
      <c r="C129" s="5">
        <f>ROUND( VLOOKUP(Z129, NPC_Raw_Data!A:D, 4)*VLOOKUP(AA129, NPC_Scaling_Values!A:C, 3)*VLOOKUP(AB129, NPC_Scaling_Values!A:C, 3) * 1.1 ,0)</f>
        <v>2155</v>
      </c>
      <c r="D129" s="5">
        <f>ROUND( VLOOKUP(Z129, NPC_Raw_Data!A:E, 5) * VLOOKUP(AA129, NPC_Scaling_Values!A:D, 4) * VLOOKUP(AB129,NPC_Scaling_Values!A:D, 4) * 1.1 ,0)</f>
        <v>8250</v>
      </c>
      <c r="E129" s="5">
        <f>ROUND( VLOOKUP(Z129, NPC_Raw_Data!A:L, 6) * VLOOKUP(AA129, NPC_Scaling_Values!A:N, 5)* VLOOKUP(AB129, NPC_Scaling_Values!A:N, 5) * 1.1 ,0)</f>
        <v>313</v>
      </c>
      <c r="F129" s="5">
        <f>ROUND( VLOOKUP(Z129, NPC_Raw_Data!A:L, 7) * VLOOKUP(AA129, NPC_Scaling_Values!A:N, 6) * VLOOKUP(AB129,NPC_Scaling_Values!A:N, 6) * 1.1 ,0)</f>
        <v>241</v>
      </c>
      <c r="G129" s="5">
        <f>ROUND( VLOOKUP(Z129, NPC_Raw_Data!A:L, 8) * VLOOKUP(AA129, NPC_Scaling_Values!A:N, 7) * VLOOKUP(AB129, NPC_Scaling_Values!A:N, 7) * 1.1 ,0)</f>
        <v>196</v>
      </c>
      <c r="H129" s="5">
        <f>ROUND( VLOOKUP(Z129, NPC_Raw_Data!A:L, 9) * VLOOKUP(AA129, NPC_Scaling_Values!A:N, 8)* VLOOKUP(AB129, NPC_Scaling_Values!A:N, 8) * 1.1 ,0)</f>
        <v>304</v>
      </c>
      <c r="I129" s="5">
        <v>0.0</v>
      </c>
      <c r="J129" s="5">
        <v>0.0</v>
      </c>
      <c r="K129" s="5">
        <v>0.0</v>
      </c>
      <c r="L129" s="5">
        <f>ROUND( VLOOKUP(Z129, NPC_Raw_Data!A:O, 13),0)</f>
        <v>220</v>
      </c>
      <c r="M129" s="5">
        <f>ROUND( VLOOKUP(Z129, NPC_Raw_Data!A:O, 14),0)</f>
        <v>220</v>
      </c>
      <c r="N129" s="5">
        <f>ROUND( VLOOKUP(Z129, NPC_Raw_Data!A:O, 15),0)</f>
        <v>210</v>
      </c>
      <c r="O129" s="5">
        <f>ROUND( VLOOKUP(Z129, NPC_Raw_Data!A:Q, 16) * VLOOKUP(AA129, NPC_Scaling_Values!A:N, 14)* VLOOKUP(AB129, NPC_Scaling_Values!A:N, 14) * 1.1 ,0)</f>
        <v>225</v>
      </c>
      <c r="P129" s="2">
        <f>ROUND( VLOOKUP(Z129, NPC_Raw_Data!A:Q, 17) * VLOOKUP(AA129, NPC_Scaling_Values!A:N, 14) * VLOOKUP(AB129, NPC_Scaling_Values!A:N, 14)* 1.1 ,0)</f>
        <v>90</v>
      </c>
      <c r="Q129">
        <f> VLOOKUP(AA129, NPC_Scaling_Values!A:N, 9) * VLOOKUP(AB129, NPC_Scaling_Values!A:N, 9) * 1.1</f>
        <v>3.432</v>
      </c>
      <c r="R129" s="1">
        <v>1.0</v>
      </c>
      <c r="S129" s="1">
        <v>-1.0</v>
      </c>
      <c r="T129" s="7" t="b">
        <v>0</v>
      </c>
      <c r="U129" s="7" t="b">
        <v>0</v>
      </c>
      <c r="V129" s="7" t="b">
        <v>0</v>
      </c>
      <c r="Z129" s="1">
        <v>535100.0</v>
      </c>
      <c r="AA129" s="1">
        <v>7010.0</v>
      </c>
      <c r="AB129" s="1">
        <v>7410.0</v>
      </c>
      <c r="AC129" s="10">
        <v>5151.0</v>
      </c>
    </row>
    <row r="130">
      <c r="A130" s="9" t="s">
        <v>148</v>
      </c>
      <c r="B130" s="1" t="s">
        <v>49</v>
      </c>
      <c r="C130" s="5">
        <f>ROUND( VLOOKUP(Z130, NPC_Raw_Data!A:D, 4)*VLOOKUP(AA130, NPC_Scaling_Values!A:C, 3)*VLOOKUP(AB130, NPC_Scaling_Values!A:C, 3) * 1.1 ,0)</f>
        <v>3828</v>
      </c>
      <c r="D130" s="5">
        <f>ROUND( VLOOKUP(Z130, NPC_Raw_Data!A:E, 5) * VLOOKUP(AA130, NPC_Scaling_Values!A:D, 4) * VLOOKUP(AB130,NPC_Scaling_Values!A:D, 4) * 1.1 ,0)</f>
        <v>16500</v>
      </c>
      <c r="E130" s="5">
        <f>ROUND( VLOOKUP(Z130, NPC_Raw_Data!A:L, 6) * VLOOKUP(AA130, NPC_Scaling_Values!A:N, 5)* VLOOKUP(AB130, NPC_Scaling_Values!A:N, 5) * 1.1 ,0)</f>
        <v>223</v>
      </c>
      <c r="F130" s="5">
        <f>ROUND( VLOOKUP(Z130, NPC_Raw_Data!A:L, 7) * VLOOKUP(AA130, NPC_Scaling_Values!A:N, 6) * VLOOKUP(AB130,NPC_Scaling_Values!A:N, 6) * 1.1 ,0)</f>
        <v>168</v>
      </c>
      <c r="G130" s="5">
        <f>ROUND( VLOOKUP(Z130, NPC_Raw_Data!A:L, 8) * VLOOKUP(AA130, NPC_Scaling_Values!A:N, 7) * VLOOKUP(AB130, NPC_Scaling_Values!A:N, 7) * 1.1 ,0)</f>
        <v>144</v>
      </c>
      <c r="H130" s="5">
        <f>ROUND( VLOOKUP(Z130, NPC_Raw_Data!A:L, 9) * VLOOKUP(AA130, NPC_Scaling_Values!A:N, 8)* VLOOKUP(AB130, NPC_Scaling_Values!A:N, 8) * 1.1 ,0)</f>
        <v>168</v>
      </c>
      <c r="I130" s="5">
        <v>0.0</v>
      </c>
      <c r="J130" s="5">
        <v>25.0</v>
      </c>
      <c r="K130" s="5">
        <v>0.0</v>
      </c>
      <c r="L130" s="5">
        <f>ROUND( VLOOKUP(Z130, NPC_Raw_Data!A:O, 13),0)</f>
        <v>213</v>
      </c>
      <c r="M130" s="5">
        <f>ROUND( VLOOKUP(Z130, NPC_Raw_Data!A:O, 14),0)</f>
        <v>213</v>
      </c>
      <c r="N130" s="5">
        <f>ROUND( VLOOKUP(Z130, NPC_Raw_Data!A:O, 15),0)</f>
        <v>108</v>
      </c>
      <c r="O130" s="5">
        <f>ROUND( VLOOKUP(Z130, NPC_Raw_Data!A:Q, 16) * VLOOKUP(AA130, NPC_Scaling_Values!A:N, 14)* VLOOKUP(AB130, NPC_Scaling_Values!A:N, 14) * 1.1 ,0)</f>
        <v>465</v>
      </c>
      <c r="P130" s="2">
        <f>ROUND( VLOOKUP(Z130, NPC_Raw_Data!A:Q, 17) * VLOOKUP(AA130, NPC_Scaling_Values!A:N, 14) * VLOOKUP(AB130, NPC_Scaling_Values!A:N, 14)* 1.1 ,0)</f>
        <v>93</v>
      </c>
      <c r="Q130">
        <f> VLOOKUP(AA130, NPC_Scaling_Values!A:N, 9) * VLOOKUP(AB130, NPC_Scaling_Values!A:N, 9) * 1.1</f>
        <v>3.4881</v>
      </c>
      <c r="R130" s="1">
        <v>1.0</v>
      </c>
      <c r="S130" s="1">
        <v>50.0</v>
      </c>
      <c r="T130" s="7" t="b">
        <v>1</v>
      </c>
      <c r="U130" s="7" t="b">
        <v>0</v>
      </c>
      <c r="V130" s="7" t="b">
        <v>0</v>
      </c>
      <c r="Z130" s="1">
        <v>350000.0</v>
      </c>
      <c r="AA130" s="1">
        <v>7011.0</v>
      </c>
      <c r="AB130" s="1">
        <v>7411.0</v>
      </c>
      <c r="AC130" s="8">
        <v>0.0</v>
      </c>
    </row>
    <row r="131">
      <c r="A131" s="1" t="s">
        <v>113</v>
      </c>
      <c r="B131" s="1" t="s">
        <v>77</v>
      </c>
      <c r="C131" s="5">
        <f>ROUND( VLOOKUP(Z131, NPC_Raw_Data!A:D, 4)*VLOOKUP(AA131, NPC_Scaling_Values!A:C, 3)*VLOOKUP(AB131, NPC_Scaling_Values!A:C, 3) * 1.1 ,0)</f>
        <v>4417</v>
      </c>
      <c r="D131" s="5">
        <f>ROUND( VLOOKUP(Z131, NPC_Raw_Data!A:E, 5) * VLOOKUP(AA131, NPC_Scaling_Values!A:D, 4) * VLOOKUP(AB131,NPC_Scaling_Values!A:D, 4) * 1.1 ,0)</f>
        <v>3300</v>
      </c>
      <c r="E131" s="5">
        <f>ROUND( VLOOKUP(Z131, NPC_Raw_Data!A:L, 6) * VLOOKUP(AA131, NPC_Scaling_Values!A:N, 5)* VLOOKUP(AB131, NPC_Scaling_Values!A:N, 5) * 1.1 ,0)</f>
        <v>174</v>
      </c>
      <c r="F131" s="5">
        <f>ROUND( VLOOKUP(Z131, NPC_Raw_Data!A:L, 7) * VLOOKUP(AA131, NPC_Scaling_Values!A:N, 6) * VLOOKUP(AB131,NPC_Scaling_Values!A:N, 6) * 1.1 ,0)</f>
        <v>156</v>
      </c>
      <c r="G131" s="5">
        <f>ROUND( VLOOKUP(Z131, NPC_Raw_Data!A:L, 8) * VLOOKUP(AA131, NPC_Scaling_Values!A:N, 7) * VLOOKUP(AB131, NPC_Scaling_Values!A:N, 7) * 1.1 ,0)</f>
        <v>104</v>
      </c>
      <c r="H131" s="5">
        <f>ROUND( VLOOKUP(Z131, NPC_Raw_Data!A:L, 9) * VLOOKUP(AA131, NPC_Scaling_Values!A:N, 8)* VLOOKUP(AB131, NPC_Scaling_Values!A:N, 8) * 1.1 ,0)</f>
        <v>349</v>
      </c>
      <c r="I131" s="5">
        <v>-25.0</v>
      </c>
      <c r="J131" s="5">
        <v>25.0</v>
      </c>
      <c r="K131" s="5">
        <v>0.0</v>
      </c>
      <c r="L131" s="5">
        <f>ROUND( VLOOKUP(Z131, NPC_Raw_Data!A:O, 13),0)</f>
        <v>212</v>
      </c>
      <c r="M131" s="5">
        <f>ROUND( VLOOKUP(Z131, NPC_Raw_Data!A:O, 14),0)</f>
        <v>212</v>
      </c>
      <c r="N131" s="5">
        <f>ROUND( VLOOKUP(Z131, NPC_Raw_Data!A:O, 15),0)</f>
        <v>212</v>
      </c>
      <c r="O131" s="5">
        <f>ROUND( VLOOKUP(Z131, NPC_Raw_Data!A:Q, 16) * VLOOKUP(AA131, NPC_Scaling_Values!A:N, 14)* VLOOKUP(AB131, NPC_Scaling_Values!A:N, 14) * 1.1 ,0)</f>
        <v>233</v>
      </c>
      <c r="P131" s="2">
        <f>ROUND( VLOOKUP(Z131, NPC_Raw_Data!A:Q, 17) * VLOOKUP(AA131, NPC_Scaling_Values!A:N, 14) * VLOOKUP(AB131, NPC_Scaling_Values!A:N, 14)* 1.1 ,0)</f>
        <v>93</v>
      </c>
      <c r="Q131">
        <f> VLOOKUP(AA131, NPC_Scaling_Values!A:N, 9) * VLOOKUP(AB131, NPC_Scaling_Values!A:N, 9) * 1.1</f>
        <v>3.4881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227000.0</v>
      </c>
      <c r="AA131" s="1">
        <v>7011.0</v>
      </c>
      <c r="AB131" s="1">
        <v>7411.0</v>
      </c>
      <c r="AC131" s="10">
        <v>5151.0</v>
      </c>
    </row>
    <row r="132">
      <c r="A132" s="9" t="s">
        <v>113</v>
      </c>
      <c r="B132" s="1" t="s">
        <v>37</v>
      </c>
      <c r="C132" s="5">
        <f>ROUND( VLOOKUP(Z132, NPC_Raw_Data!A:D, 4)*VLOOKUP(AA132, NPC_Scaling_Values!A:C, 3)*VLOOKUP(AB132, NPC_Scaling_Values!A:C, 3) * 1.1 ,0)</f>
        <v>4481</v>
      </c>
      <c r="D132" s="5">
        <f>ROUND( VLOOKUP(Z132, NPC_Raw_Data!A:E, 5) * VLOOKUP(AA132, NPC_Scaling_Values!A:D, 4) * VLOOKUP(AB132,NPC_Scaling_Values!A:D, 4) * 1.1 ,0)</f>
        <v>2200</v>
      </c>
      <c r="E132" s="5">
        <f>ROUND( VLOOKUP(Z132, NPC_Raw_Data!A:L, 6) * VLOOKUP(AA132, NPC_Scaling_Values!A:N, 5)* VLOOKUP(AB132, NPC_Scaling_Values!A:N, 5) * 1.1 ,0)</f>
        <v>178</v>
      </c>
      <c r="F132" s="5">
        <f>ROUND( VLOOKUP(Z132, NPC_Raw_Data!A:L, 7) * VLOOKUP(AA132, NPC_Scaling_Values!A:N, 6) * VLOOKUP(AB132,NPC_Scaling_Values!A:N, 6) * 1.1 ,0)</f>
        <v>159</v>
      </c>
      <c r="G132" s="5">
        <f>ROUND( VLOOKUP(Z132, NPC_Raw_Data!A:L, 8) * VLOOKUP(AA132, NPC_Scaling_Values!A:N, 7) * VLOOKUP(AB132, NPC_Scaling_Values!A:N, 7) * 1.1 ,0)</f>
        <v>106</v>
      </c>
      <c r="H132" s="5">
        <f>ROUND( VLOOKUP(Z132, NPC_Raw_Data!A:L, 9) * VLOOKUP(AA132, NPC_Scaling_Values!A:N, 8)* VLOOKUP(AB132, NPC_Scaling_Values!A:N, 8) * 1.1 ,0)</f>
        <v>356</v>
      </c>
      <c r="I132" s="5">
        <v>-25.0</v>
      </c>
      <c r="J132" s="5">
        <v>25.0</v>
      </c>
      <c r="K132" s="5">
        <v>0.0</v>
      </c>
      <c r="L132" s="5">
        <f>ROUND( VLOOKUP(Z132, NPC_Raw_Data!A:O, 13),0)</f>
        <v>212</v>
      </c>
      <c r="M132" s="5">
        <f>ROUND( VLOOKUP(Z132, NPC_Raw_Data!A:O, 14),0)</f>
        <v>212</v>
      </c>
      <c r="N132" s="5">
        <f>ROUND( VLOOKUP(Z132, NPC_Raw_Data!A:O, 15),0)</f>
        <v>212</v>
      </c>
      <c r="O132" s="5">
        <f>ROUND( VLOOKUP(Z132, NPC_Raw_Data!A:Q, 16) * VLOOKUP(AA132, NPC_Scaling_Values!A:N, 14)* VLOOKUP(AB132, NPC_Scaling_Values!A:N, 14) * 1.1 ,0)</f>
        <v>239</v>
      </c>
      <c r="P132" s="2">
        <f>ROUND( VLOOKUP(Z132, NPC_Raw_Data!A:Q, 17) * VLOOKUP(AA132, NPC_Scaling_Values!A:N, 14) * VLOOKUP(AB132, NPC_Scaling_Values!A:N, 14)* 1.1 ,0)</f>
        <v>96</v>
      </c>
      <c r="Q132">
        <f> VLOOKUP(AA132, NPC_Scaling_Values!A:N, 9) * VLOOKUP(AB132, NPC_Scaling_Values!A:N, 9) * 1.1</f>
        <v>3.5332</v>
      </c>
      <c r="R132" s="1">
        <v>1.0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227001.0</v>
      </c>
      <c r="AA132" s="1">
        <v>7012.0</v>
      </c>
      <c r="AB132" s="1">
        <v>7412.0</v>
      </c>
      <c r="AC132" s="10">
        <v>5151.0</v>
      </c>
    </row>
    <row r="133">
      <c r="A133" s="1" t="s">
        <v>114</v>
      </c>
      <c r="B133" s="1" t="s">
        <v>77</v>
      </c>
      <c r="C133" s="5">
        <f>ROUND( VLOOKUP(Z133, NPC_Raw_Data!A:D, 4)*VLOOKUP(AA133, NPC_Scaling_Values!A:C, 3)*VLOOKUP(AB133, NPC_Scaling_Values!A:C, 3) * 1.1 ,0)</f>
        <v>4417</v>
      </c>
      <c r="D133" s="5">
        <f>ROUND( VLOOKUP(Z133, NPC_Raw_Data!A:E, 5) * VLOOKUP(AA133, NPC_Scaling_Values!A:D, 4) * VLOOKUP(AB133,NPC_Scaling_Values!A:D, 4) * 1.1 ,0)</f>
        <v>3300</v>
      </c>
      <c r="E133" s="5">
        <f>ROUND( VLOOKUP(Z133, NPC_Raw_Data!A:L, 6) * VLOOKUP(AA133, NPC_Scaling_Values!A:N, 5)* VLOOKUP(AB133, NPC_Scaling_Values!A:N, 5) * 1.1 ,0)</f>
        <v>174</v>
      </c>
      <c r="F133" s="5">
        <f>ROUND( VLOOKUP(Z133, NPC_Raw_Data!A:L, 7) * VLOOKUP(AA133, NPC_Scaling_Values!A:N, 6) * VLOOKUP(AB133,NPC_Scaling_Values!A:N, 6) * 1.1 ,0)</f>
        <v>156</v>
      </c>
      <c r="G133" s="5">
        <f>ROUND( VLOOKUP(Z133, NPC_Raw_Data!A:L, 8) * VLOOKUP(AA133, NPC_Scaling_Values!A:N, 7) * VLOOKUP(AB133, NPC_Scaling_Values!A:N, 7) * 1.1 ,0)</f>
        <v>104</v>
      </c>
      <c r="H133" s="5">
        <f>ROUND( VLOOKUP(Z133, NPC_Raw_Data!A:L, 9) * VLOOKUP(AA133, NPC_Scaling_Values!A:N, 8)* VLOOKUP(AB133, NPC_Scaling_Values!A:N, 8) * 1.1 ,0)</f>
        <v>349</v>
      </c>
      <c r="I133" s="5">
        <v>-25.0</v>
      </c>
      <c r="J133" s="5">
        <v>25.0</v>
      </c>
      <c r="K133" s="5">
        <v>0.0</v>
      </c>
      <c r="L133" s="5">
        <f>ROUND( VLOOKUP(Z133, NPC_Raw_Data!A:O, 13),0)</f>
        <v>212</v>
      </c>
      <c r="M133" s="5">
        <f>ROUND( VLOOKUP(Z133, NPC_Raw_Data!A:O, 14),0)</f>
        <v>212</v>
      </c>
      <c r="N133" s="5">
        <f>ROUND( VLOOKUP(Z133, NPC_Raw_Data!A:O, 15),0)</f>
        <v>212</v>
      </c>
      <c r="O133" s="5">
        <f>ROUND( VLOOKUP(Z133, NPC_Raw_Data!A:Q, 16) * VLOOKUP(AA133, NPC_Scaling_Values!A:N, 14)* VLOOKUP(AB133, NPC_Scaling_Values!A:N, 14) * 1.1 ,0)</f>
        <v>233</v>
      </c>
      <c r="P133" s="2">
        <f>ROUND( VLOOKUP(Z133, NPC_Raw_Data!A:Q, 17) * VLOOKUP(AA133, NPC_Scaling_Values!A:N, 14) * VLOOKUP(AB133, NPC_Scaling_Values!A:N, 14)* 1.1 ,0)</f>
        <v>93</v>
      </c>
      <c r="Q133">
        <f> VLOOKUP(AA133, NPC_Scaling_Values!A:N, 9) * VLOOKUP(AB133, NPC_Scaling_Values!A:N, 9) * 1.1</f>
        <v>3.4881</v>
      </c>
      <c r="R133" s="1">
        <v>1.0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227002.0</v>
      </c>
      <c r="AA133" s="1">
        <v>7011.0</v>
      </c>
      <c r="AB133" s="1">
        <v>7411.0</v>
      </c>
      <c r="AC133" s="10">
        <v>5151.0</v>
      </c>
    </row>
    <row r="134">
      <c r="A134" s="9" t="s">
        <v>174</v>
      </c>
      <c r="B134" s="1" t="s">
        <v>46</v>
      </c>
      <c r="C134" s="5">
        <f>ROUND( VLOOKUP(Z134, NPC_Raw_Data!A:D, 4)*VLOOKUP(AA134, NPC_Scaling_Values!A:C, 3)*VLOOKUP(AB134, NPC_Scaling_Values!A:C, 3) * 1.1 ,0)</f>
        <v>1123</v>
      </c>
      <c r="D134" s="5">
        <f>ROUND( VLOOKUP(Z134, NPC_Raw_Data!A:E, 5) * VLOOKUP(AA134, NPC_Scaling_Values!A:D, 4) * VLOOKUP(AB134,NPC_Scaling_Values!A:D, 4) * 1.1 ,0)</f>
        <v>2200</v>
      </c>
      <c r="E134" s="5">
        <f>ROUND( VLOOKUP(Z134, NPC_Raw_Data!A:L, 6) * VLOOKUP(AA134, NPC_Scaling_Values!A:N, 5)* VLOOKUP(AB134, NPC_Scaling_Values!A:N, 5) * 1.1 ,0)</f>
        <v>238</v>
      </c>
      <c r="F134" s="5">
        <f>ROUND( VLOOKUP(Z134, NPC_Raw_Data!A:L, 7) * VLOOKUP(AA134, NPC_Scaling_Values!A:N, 6) * VLOOKUP(AB134,NPC_Scaling_Values!A:N, 6) * 1.1 ,0)</f>
        <v>154</v>
      </c>
      <c r="G134" s="5">
        <f>ROUND( VLOOKUP(Z134, NPC_Raw_Data!A:L, 8) * VLOOKUP(AA134, NPC_Scaling_Values!A:N, 7) * VLOOKUP(AB134, NPC_Scaling_Values!A:N, 7) * 1.1 ,0)</f>
        <v>238</v>
      </c>
      <c r="H134" s="5">
        <f>ROUND( VLOOKUP(Z134, NPC_Raw_Data!A:L, 9) * VLOOKUP(AA134, NPC_Scaling_Values!A:N, 8)* VLOOKUP(AB134, NPC_Scaling_Values!A:N, 8) * 1.1 ,0)</f>
        <v>189</v>
      </c>
      <c r="I134" s="5">
        <v>-25.0</v>
      </c>
      <c r="J134" s="5">
        <v>25.0</v>
      </c>
      <c r="K134" s="5">
        <v>0.0</v>
      </c>
      <c r="L134" s="5">
        <f>ROUND( VLOOKUP(Z134, NPC_Raw_Data!A:O, 13),0)</f>
        <v>203</v>
      </c>
      <c r="M134" s="5">
        <f>ROUND( VLOOKUP(Z134, NPC_Raw_Data!A:O, 14),0)</f>
        <v>203</v>
      </c>
      <c r="N134" s="5">
        <f>ROUND( VLOOKUP(Z134, NPC_Raw_Data!A:O, 15),0)</f>
        <v>86</v>
      </c>
      <c r="O134" s="5">
        <f>ROUND( VLOOKUP(Z134, NPC_Raw_Data!A:Q, 16) * VLOOKUP(AA134, NPC_Scaling_Values!A:N, 14)* VLOOKUP(AB134, NPC_Scaling_Values!A:N, 14) * 1.1 ,0)</f>
        <v>255</v>
      </c>
      <c r="P134" s="2">
        <f>ROUND( VLOOKUP(Z134, NPC_Raw_Data!A:Q, 17) * VLOOKUP(AA134, NPC_Scaling_Values!A:N, 14) * VLOOKUP(AB134, NPC_Scaling_Values!A:N, 14)* 1.1 ,0)</f>
        <v>102</v>
      </c>
      <c r="Q134">
        <f> VLOOKUP(AA134, NPC_Scaling_Values!A:N, 9) * VLOOKUP(AB134, NPC_Scaling_Values!A:N, 9) * 1.1</f>
        <v>3.6696</v>
      </c>
      <c r="R134" s="1">
        <v>1.0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324000.0</v>
      </c>
      <c r="AA134" s="1">
        <v>7014.0</v>
      </c>
      <c r="AB134" s="1">
        <v>7414.0</v>
      </c>
      <c r="AC134" s="8">
        <v>0.0</v>
      </c>
    </row>
    <row r="135">
      <c r="A135" s="9" t="s">
        <v>175</v>
      </c>
      <c r="B135" s="1" t="s">
        <v>46</v>
      </c>
      <c r="C135" s="5">
        <f>ROUND( VLOOKUP(Z135, NPC_Raw_Data!A:D, 4)*VLOOKUP(AA135, NPC_Scaling_Values!A:C, 3)*VLOOKUP(AB135, NPC_Scaling_Values!A:C, 3) * 1.1 ,0)</f>
        <v>1123</v>
      </c>
      <c r="D135" s="5">
        <f>ROUND( VLOOKUP(Z135, NPC_Raw_Data!A:E, 5) * VLOOKUP(AA135, NPC_Scaling_Values!A:D, 4) * VLOOKUP(AB135,NPC_Scaling_Values!A:D, 4) * 1.1 ,0)</f>
        <v>2200</v>
      </c>
      <c r="E135" s="5">
        <f>ROUND( VLOOKUP(Z135, NPC_Raw_Data!A:L, 6) * VLOOKUP(AA135, NPC_Scaling_Values!A:N, 5)* VLOOKUP(AB135, NPC_Scaling_Values!A:N, 5) * 1.1 ,0)</f>
        <v>238</v>
      </c>
      <c r="F135" s="5">
        <f>ROUND( VLOOKUP(Z135, NPC_Raw_Data!A:L, 7) * VLOOKUP(AA135, NPC_Scaling_Values!A:N, 6) * VLOOKUP(AB135,NPC_Scaling_Values!A:N, 6) * 1.1 ,0)</f>
        <v>154</v>
      </c>
      <c r="G135" s="5">
        <f>ROUND( VLOOKUP(Z135, NPC_Raw_Data!A:L, 8) * VLOOKUP(AA135, NPC_Scaling_Values!A:N, 7) * VLOOKUP(AB135, NPC_Scaling_Values!A:N, 7) * 1.1 ,0)</f>
        <v>238</v>
      </c>
      <c r="H135" s="5">
        <f>ROUND( VLOOKUP(Z135, NPC_Raw_Data!A:L, 9) * VLOOKUP(AA135, NPC_Scaling_Values!A:N, 8)* VLOOKUP(AB135, NPC_Scaling_Values!A:N, 8) * 1.1 ,0)</f>
        <v>189</v>
      </c>
      <c r="I135" s="5">
        <v>-25.0</v>
      </c>
      <c r="J135" s="5">
        <v>25.0</v>
      </c>
      <c r="K135" s="5">
        <v>0.0</v>
      </c>
      <c r="L135" s="5">
        <f>ROUND( VLOOKUP(Z135, NPC_Raw_Data!A:O, 13),0)</f>
        <v>203</v>
      </c>
      <c r="M135" s="5">
        <f>ROUND( VLOOKUP(Z135, NPC_Raw_Data!A:O, 14),0)</f>
        <v>203</v>
      </c>
      <c r="N135" s="5">
        <f>ROUND( VLOOKUP(Z135, NPC_Raw_Data!A:O, 15),0)</f>
        <v>86</v>
      </c>
      <c r="O135" s="5">
        <f>ROUND( VLOOKUP(Z135, NPC_Raw_Data!A:Q, 16) * VLOOKUP(AA135, NPC_Scaling_Values!A:N, 14)* VLOOKUP(AB135, NPC_Scaling_Values!A:N, 14) * 1.1 ,0)</f>
        <v>255</v>
      </c>
      <c r="P135" s="2">
        <f>ROUND( VLOOKUP(Z135, NPC_Raw_Data!A:Q, 17) * VLOOKUP(AA135, NPC_Scaling_Values!A:N, 14) * VLOOKUP(AB135, NPC_Scaling_Values!A:N, 14)* 1.1 ,0)</f>
        <v>102</v>
      </c>
      <c r="Q135">
        <f> VLOOKUP(AA135, NPC_Scaling_Values!A:N, 9) * VLOOKUP(AB135, NPC_Scaling_Values!A:N, 9) * 1.1</f>
        <v>3.6696</v>
      </c>
      <c r="R135" s="1">
        <v>1.0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324001.0</v>
      </c>
      <c r="AA135" s="1">
        <v>7014.0</v>
      </c>
      <c r="AB135" s="1">
        <v>7414.0</v>
      </c>
      <c r="AC135" s="10">
        <v>7100.0</v>
      </c>
    </row>
    <row r="136">
      <c r="A136" s="1" t="s">
        <v>250</v>
      </c>
      <c r="B136" s="1" t="s">
        <v>49</v>
      </c>
      <c r="C136" s="5">
        <f>ROUND( VLOOKUP(Z136, NPC_Raw_Data!A:D, 4)*VLOOKUP(AA136, NPC_Scaling_Values!A:C, 3)*VLOOKUP(AB136, NPC_Scaling_Values!A:C, 3) * 1.1 ,0)</f>
        <v>977</v>
      </c>
      <c r="D136" s="5">
        <f>ROUND( VLOOKUP(Z136, NPC_Raw_Data!A:E, 5) * VLOOKUP(AA136, NPC_Scaling_Values!A:D, 4) * VLOOKUP(AB136,NPC_Scaling_Values!A:D, 4) * 1.1 ,0)</f>
        <v>3960</v>
      </c>
      <c r="E136" s="5">
        <f>ROUND( VLOOKUP(Z136, NPC_Raw_Data!A:L, 6) * VLOOKUP(AA136, NPC_Scaling_Values!A:N, 5)* VLOOKUP(AB136, NPC_Scaling_Values!A:N, 5) * 1.1 ,0)</f>
        <v>364</v>
      </c>
      <c r="F136" s="5">
        <f>ROUND( VLOOKUP(Z136, NPC_Raw_Data!A:L, 7) * VLOOKUP(AA136, NPC_Scaling_Values!A:N, 6) * VLOOKUP(AB136,NPC_Scaling_Values!A:N, 6) * 1.1 ,0)</f>
        <v>272</v>
      </c>
      <c r="G136" s="5">
        <f>ROUND( VLOOKUP(Z136, NPC_Raw_Data!A:L, 8) * VLOOKUP(AA136, NPC_Scaling_Values!A:N, 7) * VLOOKUP(AB136, NPC_Scaling_Values!A:N, 7) * 1.1 ,0)</f>
        <v>236</v>
      </c>
      <c r="H136" s="5">
        <f>ROUND( VLOOKUP(Z136, NPC_Raw_Data!A:L, 9) * VLOOKUP(AA136, NPC_Scaling_Values!A:N, 8)* VLOOKUP(AB136, NPC_Scaling_Values!A:N, 8) * 1.1 ,0)</f>
        <v>254</v>
      </c>
      <c r="I136" s="5">
        <v>0.0</v>
      </c>
      <c r="J136" s="5">
        <v>0.0</v>
      </c>
      <c r="K136" s="5">
        <v>0.0</v>
      </c>
      <c r="L136" s="5">
        <f>ROUND( VLOOKUP(Z136, NPC_Raw_Data!A:O, 13),0)</f>
        <v>200</v>
      </c>
      <c r="M136" s="5">
        <f>ROUND( VLOOKUP(Z136, NPC_Raw_Data!A:O, 14),0)</f>
        <v>200</v>
      </c>
      <c r="N136" s="5">
        <f>ROUND( VLOOKUP(Z136, NPC_Raw_Data!A:O, 15),0)</f>
        <v>200</v>
      </c>
      <c r="O136" s="5">
        <f>ROUND( VLOOKUP(Z136, NPC_Raw_Data!A:Q, 16) * VLOOKUP(AA136, NPC_Scaling_Values!A:N, 14)* VLOOKUP(AB136, NPC_Scaling_Values!A:N, 14) * 1.1 ,0)</f>
        <v>279</v>
      </c>
      <c r="P136" s="2">
        <f>ROUND( VLOOKUP(Z136, NPC_Raw_Data!A:Q, 17) * VLOOKUP(AA136, NPC_Scaling_Values!A:N, 14) * VLOOKUP(AB136, NPC_Scaling_Values!A:N, 14)* 1.1 ,0)</f>
        <v>93</v>
      </c>
      <c r="Q136">
        <f> VLOOKUP(AA136, NPC_Scaling_Values!A:N, 9) * VLOOKUP(AB136, NPC_Scaling_Values!A:N, 9) * 1.1</f>
        <v>3.4881</v>
      </c>
      <c r="R136" s="1">
        <v>1.3</v>
      </c>
      <c r="S136" s="1">
        <v>10.0</v>
      </c>
      <c r="T136" s="7" t="b">
        <v>0</v>
      </c>
      <c r="U136" s="7" t="b">
        <v>0</v>
      </c>
      <c r="V136" s="7" t="b">
        <v>1</v>
      </c>
      <c r="Z136" s="1">
        <v>239000.0</v>
      </c>
      <c r="AA136" s="1">
        <v>7011.0</v>
      </c>
      <c r="AB136" s="1">
        <v>7411.0</v>
      </c>
      <c r="AC136" s="8">
        <v>0.0</v>
      </c>
    </row>
    <row r="137">
      <c r="A137" s="1" t="s">
        <v>251</v>
      </c>
      <c r="B137" s="1" t="s">
        <v>49</v>
      </c>
      <c r="C137" s="5">
        <f>ROUND( VLOOKUP(Z137, NPC_Raw_Data!A:D, 4)*VLOOKUP(AA137, NPC_Scaling_Values!A:C, 3)*VLOOKUP(AB137, NPC_Scaling_Values!A:C, 3) * 1.1 ,0)</f>
        <v>977</v>
      </c>
      <c r="D137" s="5">
        <f>ROUND( VLOOKUP(Z137, NPC_Raw_Data!A:E, 5) * VLOOKUP(AA137, NPC_Scaling_Values!A:D, 4) * VLOOKUP(AB137,NPC_Scaling_Values!A:D, 4) * 1.1 ,0)</f>
        <v>3960</v>
      </c>
      <c r="E137" s="5">
        <f>ROUND( VLOOKUP(Z137, NPC_Raw_Data!A:L, 6) * VLOOKUP(AA137, NPC_Scaling_Values!A:N, 5)* VLOOKUP(AB137, NPC_Scaling_Values!A:N, 5) * 1.1 ,0)</f>
        <v>364</v>
      </c>
      <c r="F137" s="5">
        <f>ROUND( VLOOKUP(Z137, NPC_Raw_Data!A:L, 7) * VLOOKUP(AA137, NPC_Scaling_Values!A:N, 6) * VLOOKUP(AB137,NPC_Scaling_Values!A:N, 6) * 1.1 ,0)</f>
        <v>272</v>
      </c>
      <c r="G137" s="5">
        <f>ROUND( VLOOKUP(Z137, NPC_Raw_Data!A:L, 8) * VLOOKUP(AA137, NPC_Scaling_Values!A:N, 7) * VLOOKUP(AB137, NPC_Scaling_Values!A:N, 7) * 1.1 ,0)</f>
        <v>236</v>
      </c>
      <c r="H137" s="5">
        <f>ROUND( VLOOKUP(Z137, NPC_Raw_Data!A:L, 9) * VLOOKUP(AA137, NPC_Scaling_Values!A:N, 8)* VLOOKUP(AB137, NPC_Scaling_Values!A:N, 8) * 1.1 ,0)</f>
        <v>254</v>
      </c>
      <c r="I137" s="5">
        <v>0.0</v>
      </c>
      <c r="J137" s="5">
        <v>0.0</v>
      </c>
      <c r="K137" s="5">
        <v>0.0</v>
      </c>
      <c r="L137" s="5">
        <f>ROUND( VLOOKUP(Z137, NPC_Raw_Data!A:O, 13),0)</f>
        <v>200</v>
      </c>
      <c r="M137" s="5">
        <f>ROUND( VLOOKUP(Z137, NPC_Raw_Data!A:O, 14),0)</f>
        <v>200</v>
      </c>
      <c r="N137" s="5">
        <f>ROUND( VLOOKUP(Z137, NPC_Raw_Data!A:O, 15),0)</f>
        <v>200</v>
      </c>
      <c r="O137" s="5">
        <f>ROUND( VLOOKUP(Z137, NPC_Raw_Data!A:Q, 16) * VLOOKUP(AA137, NPC_Scaling_Values!A:N, 14)* VLOOKUP(AB137, NPC_Scaling_Values!A:N, 14) * 1.1 ,0)</f>
        <v>279</v>
      </c>
      <c r="P137" s="2">
        <f>ROUND( VLOOKUP(Z137, NPC_Raw_Data!A:Q, 17) * VLOOKUP(AA137, NPC_Scaling_Values!A:N, 14) * VLOOKUP(AB137, NPC_Scaling_Values!A:N, 14)* 1.1 ,0)</f>
        <v>93</v>
      </c>
      <c r="Q137">
        <f> VLOOKUP(AA137, NPC_Scaling_Values!A:N, 9) * VLOOKUP(AB137, NPC_Scaling_Values!A:N, 9) * 1.1</f>
        <v>3.4881</v>
      </c>
      <c r="R137" s="1">
        <v>1.3</v>
      </c>
      <c r="S137" s="1">
        <v>20.0</v>
      </c>
      <c r="T137" s="7" t="b">
        <v>0</v>
      </c>
      <c r="U137" s="7" t="b">
        <v>0</v>
      </c>
      <c r="V137" s="7" t="b">
        <v>1</v>
      </c>
      <c r="Z137" s="1">
        <v>239003.0</v>
      </c>
      <c r="AA137" s="1">
        <v>7011.0</v>
      </c>
      <c r="AB137" s="1">
        <v>7411.0</v>
      </c>
      <c r="AC137" s="10">
        <v>7100.0</v>
      </c>
    </row>
    <row r="138">
      <c r="A138" s="1" t="s">
        <v>137</v>
      </c>
      <c r="B138" s="1" t="s">
        <v>48</v>
      </c>
      <c r="C138" s="5">
        <f>ROUND( VLOOKUP(Z138, NPC_Raw_Data!A:D, 4)*VLOOKUP(AA138, NPC_Scaling_Values!A:C, 3)*VLOOKUP(AB138, NPC_Scaling_Values!A:C, 3) * 1.1 ,0)</f>
        <v>2961</v>
      </c>
      <c r="D138" s="5">
        <f>ROUND( VLOOKUP(Z138, NPC_Raw_Data!A:E, 5) * VLOOKUP(AA138, NPC_Scaling_Values!A:D, 4) * VLOOKUP(AB138,NPC_Scaling_Values!A:D, 4) * 1.1 ,0)</f>
        <v>66000</v>
      </c>
      <c r="E138" s="5">
        <f>ROUND( VLOOKUP(Z138, NPC_Raw_Data!A:L, 6) * VLOOKUP(AA138, NPC_Scaling_Values!A:N, 5)* VLOOKUP(AB138, NPC_Scaling_Values!A:N, 5) * 1.1 ,0)</f>
        <v>244</v>
      </c>
      <c r="F138" s="5">
        <f>ROUND( VLOOKUP(Z138, NPC_Raw_Data!A:L, 7) * VLOOKUP(AA138, NPC_Scaling_Values!A:N, 6) * VLOOKUP(AB138,NPC_Scaling_Values!A:N, 6) * 1.1 ,0)</f>
        <v>206</v>
      </c>
      <c r="G138" s="5">
        <f>ROUND( VLOOKUP(Z138, NPC_Raw_Data!A:L, 8) * VLOOKUP(AA138, NPC_Scaling_Values!A:N, 7) * VLOOKUP(AB138, NPC_Scaling_Values!A:N, 7) * 1.1 ,0)</f>
        <v>194</v>
      </c>
      <c r="H138" s="5">
        <f>ROUND( VLOOKUP(Z138, NPC_Raw_Data!A:L, 9) * VLOOKUP(AA138, NPC_Scaling_Values!A:N, 8)* VLOOKUP(AB138, NPC_Scaling_Values!A:N, 8) * 1.1 ,0)</f>
        <v>160</v>
      </c>
      <c r="I138" s="5">
        <v>0.0</v>
      </c>
      <c r="J138" s="5">
        <v>0.0</v>
      </c>
      <c r="K138" s="5">
        <v>0.0</v>
      </c>
      <c r="L138" s="5">
        <f>ROUND( VLOOKUP(Z138, NPC_Raw_Data!A:O, 13),0)</f>
        <v>200</v>
      </c>
      <c r="M138" s="5">
        <f>ROUND( VLOOKUP(Z138, NPC_Raw_Data!A:O, 14),0)</f>
        <v>200</v>
      </c>
      <c r="N138" s="5">
        <f>ROUND( VLOOKUP(Z138, NPC_Raw_Data!A:O, 15),0)</f>
        <v>200</v>
      </c>
      <c r="O138" s="5">
        <f>ROUND( VLOOKUP(Z138, NPC_Raw_Data!A:Q, 16) * VLOOKUP(AA138, NPC_Scaling_Values!A:N, 14)* VLOOKUP(AB138, NPC_Scaling_Values!A:N, 14) * 1.1 ,0)</f>
        <v>220</v>
      </c>
      <c r="P138" s="2">
        <f>ROUND( VLOOKUP(Z138, NPC_Raw_Data!A:Q, 17) * VLOOKUP(AA138, NPC_Scaling_Values!A:N, 14) * VLOOKUP(AB138, NPC_Scaling_Values!A:N, 14)* 1.1 ,0)</f>
        <v>88</v>
      </c>
      <c r="Q138">
        <f> VLOOKUP(AA138, NPC_Scaling_Values!A:N, 9) * VLOOKUP(AB138, NPC_Scaling_Values!A:N, 9) * 1.1</f>
        <v>3.366</v>
      </c>
      <c r="R138" s="1">
        <v>1.0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332000.0</v>
      </c>
      <c r="AA138" s="1">
        <v>7007.0</v>
      </c>
      <c r="AB138" s="1">
        <v>7407.0</v>
      </c>
      <c r="AC138" s="10">
        <v>5151.0</v>
      </c>
    </row>
    <row r="139">
      <c r="A139" s="9" t="s">
        <v>180</v>
      </c>
      <c r="B139" s="1" t="s">
        <v>164</v>
      </c>
      <c r="C139" s="5">
        <f>ROUND( VLOOKUP(Z139, NPC_Raw_Data!A:D, 4)*VLOOKUP(AA139, NPC_Scaling_Values!A:C, 3)*VLOOKUP(AB139, NPC_Scaling_Values!A:C, 3) * 1.1 ,0)</f>
        <v>913</v>
      </c>
      <c r="D139" s="5">
        <f>ROUND( VLOOKUP(Z139, NPC_Raw_Data!A:E, 5) * VLOOKUP(AA139, NPC_Scaling_Values!A:D, 4) * VLOOKUP(AB139,NPC_Scaling_Values!A:D, 4) * 1.1 ,0)</f>
        <v>2200</v>
      </c>
      <c r="E139" s="5">
        <f>ROUND( VLOOKUP(Z139, NPC_Raw_Data!A:L, 6) * VLOOKUP(AA139, NPC_Scaling_Values!A:N, 5)* VLOOKUP(AB139, NPC_Scaling_Values!A:N, 5) * 1.1 ,0)</f>
        <v>262</v>
      </c>
      <c r="F139" s="5">
        <f>ROUND( VLOOKUP(Z139, NPC_Raw_Data!A:L, 7) * VLOOKUP(AA139, NPC_Scaling_Values!A:N, 6) * VLOOKUP(AB139,NPC_Scaling_Values!A:N, 6) * 1.1 ,0)</f>
        <v>222</v>
      </c>
      <c r="G139" s="5">
        <f>ROUND( VLOOKUP(Z139, NPC_Raw_Data!A:L, 8) * VLOOKUP(AA139, NPC_Scaling_Values!A:N, 7) * VLOOKUP(AB139, NPC_Scaling_Values!A:N, 7) * 1.1 ,0)</f>
        <v>209</v>
      </c>
      <c r="H139" s="5">
        <f>ROUND( VLOOKUP(Z139, NPC_Raw_Data!A:L, 9) * VLOOKUP(AA139, NPC_Scaling_Values!A:N, 8)* VLOOKUP(AB139, NPC_Scaling_Values!A:N, 8) * 1.1 ,0)</f>
        <v>172</v>
      </c>
      <c r="I139" s="5">
        <v>0.0</v>
      </c>
      <c r="J139" s="5">
        <v>0.0</v>
      </c>
      <c r="K139" s="5">
        <v>0.0</v>
      </c>
      <c r="L139" s="5">
        <f>ROUND( VLOOKUP(Z139, NPC_Raw_Data!A:O, 13),0)</f>
        <v>200</v>
      </c>
      <c r="M139" s="5">
        <f>ROUND( VLOOKUP(Z139, NPC_Raw_Data!A:O, 14),0)</f>
        <v>200</v>
      </c>
      <c r="N139" s="5">
        <f>ROUND( VLOOKUP(Z139, NPC_Raw_Data!A:O, 15),0)</f>
        <v>200</v>
      </c>
      <c r="O139" s="5">
        <f>ROUND( VLOOKUP(Z139, NPC_Raw_Data!A:Q, 16) * VLOOKUP(AA139, NPC_Scaling_Values!A:N, 14)* VLOOKUP(AB139, NPC_Scaling_Values!A:N, 14) * 1.1 ,0)</f>
        <v>239</v>
      </c>
      <c r="P139" s="2">
        <f>ROUND( VLOOKUP(Z139, NPC_Raw_Data!A:Q, 17) * VLOOKUP(AA139, NPC_Scaling_Values!A:N, 14) * VLOOKUP(AB139, NPC_Scaling_Values!A:N, 14)* 1.1 ,0)</f>
        <v>96</v>
      </c>
      <c r="Q139">
        <f> VLOOKUP(AA139, NPC_Scaling_Values!A:N, 9) * VLOOKUP(AB139, NPC_Scaling_Values!A:N, 9) * 1.1</f>
        <v>3.5332</v>
      </c>
      <c r="R139" s="1">
        <v>1.0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332002.0</v>
      </c>
      <c r="AA139" s="1">
        <v>7012.0</v>
      </c>
      <c r="AB139" s="1">
        <v>7412.0</v>
      </c>
      <c r="AC139" s="8">
        <v>0.0</v>
      </c>
    </row>
    <row r="140">
      <c r="A140" s="1" t="s">
        <v>252</v>
      </c>
      <c r="B140" s="1" t="s">
        <v>49</v>
      </c>
      <c r="C140" s="5">
        <f>ROUND( VLOOKUP(Z140, NPC_Raw_Data!A:D, 4)*VLOOKUP(AA140, NPC_Scaling_Values!A:C, 3)*VLOOKUP(AB140, NPC_Scaling_Values!A:C, 3) * 1.1 ,0)</f>
        <v>630</v>
      </c>
      <c r="D140" s="5">
        <f>ROUND( VLOOKUP(Z140, NPC_Raw_Data!A:E, 5) * VLOOKUP(AA140, NPC_Scaling_Values!A:D, 4) * VLOOKUP(AB140,NPC_Scaling_Values!A:D, 4) * 1.1 ,0)</f>
        <v>1650</v>
      </c>
      <c r="E140" s="5">
        <f>ROUND( VLOOKUP(Z140, NPC_Raw_Data!A:L, 6) * VLOOKUP(AA140, NPC_Scaling_Values!A:N, 5)* VLOOKUP(AB140, NPC_Scaling_Values!A:N, 5) * 1.1 ,0)</f>
        <v>367</v>
      </c>
      <c r="F140" s="5">
        <f>ROUND( VLOOKUP(Z140, NPC_Raw_Data!A:L, 7) * VLOOKUP(AA140, NPC_Scaling_Values!A:N, 6) * VLOOKUP(AB140,NPC_Scaling_Values!A:N, 6) * 1.1 ,0)</f>
        <v>0</v>
      </c>
      <c r="G140" s="5">
        <f>ROUND( VLOOKUP(Z140, NPC_Raw_Data!A:L, 8) * VLOOKUP(AA140, NPC_Scaling_Values!A:N, 7) * VLOOKUP(AB140, NPC_Scaling_Values!A:N, 7) * 1.1 ,0)</f>
        <v>0</v>
      </c>
      <c r="H140" s="5">
        <f>ROUND( VLOOKUP(Z140, NPC_Raw_Data!A:L, 9) * VLOOKUP(AA140, NPC_Scaling_Values!A:N, 8)* VLOOKUP(AB140, NPC_Scaling_Values!A:N, 8) * 1.1 ,0)</f>
        <v>0</v>
      </c>
      <c r="I140" s="5">
        <v>0.0</v>
      </c>
      <c r="J140" s="5">
        <v>0.0</v>
      </c>
      <c r="K140" s="5">
        <v>0.0</v>
      </c>
      <c r="L140" s="5">
        <f>ROUND( VLOOKUP(Z140, NPC_Raw_Data!A:O, 13),0)</f>
        <v>200</v>
      </c>
      <c r="M140" s="5">
        <f>ROUND( VLOOKUP(Z140, NPC_Raw_Data!A:O, 14),0)</f>
        <v>200</v>
      </c>
      <c r="N140" s="5">
        <f>ROUND( VLOOKUP(Z140, NPC_Raw_Data!A:O, 15),0)</f>
        <v>200</v>
      </c>
      <c r="O140" s="5">
        <f>ROUND( VLOOKUP(Z140, NPC_Raw_Data!A:Q, 16) * VLOOKUP(AA140, NPC_Scaling_Values!A:N, 14)* VLOOKUP(AB140, NPC_Scaling_Values!A:N, 14) * 1.1 ,0)</f>
        <v>233</v>
      </c>
      <c r="P140" s="2">
        <f>ROUND( VLOOKUP(Z140, NPC_Raw_Data!A:Q, 17) * VLOOKUP(AA140, NPC_Scaling_Values!A:N, 14) * VLOOKUP(AB140, NPC_Scaling_Values!A:N, 14)* 1.1 ,0)</f>
        <v>93</v>
      </c>
      <c r="Q140">
        <f> VLOOKUP(AA140, NPC_Scaling_Values!A:N, 9) * VLOOKUP(AB140, NPC_Scaling_Values!A:N, 9) * 1.1</f>
        <v>3.4881</v>
      </c>
      <c r="R140" s="1">
        <v>3.0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352005.0</v>
      </c>
      <c r="AA140" s="1">
        <v>7011.0</v>
      </c>
      <c r="AB140" s="1">
        <v>7411.0</v>
      </c>
      <c r="AC140" s="8">
        <v>0.0</v>
      </c>
    </row>
    <row r="141">
      <c r="A141" s="2" t="s">
        <v>170</v>
      </c>
      <c r="B141" s="13" t="s">
        <v>32</v>
      </c>
      <c r="C141" s="5">
        <f>ROUND( VLOOKUP(Z141, NPC_Raw_Data!A:D, 4)*VLOOKUP(AA141, NPC_Scaling_Values!A:C, 3)*VLOOKUP(AB141, NPC_Scaling_Values!A:C, 3) * 1.1 ,0)</f>
        <v>518</v>
      </c>
      <c r="D141" s="5">
        <f>ROUND( VLOOKUP(Z141, NPC_Raw_Data!A:E, 5) * VLOOKUP(AA141, NPC_Scaling_Values!A:D, 4) * VLOOKUP(AB141,NPC_Scaling_Values!A:D, 4) * 1.1 ,0)</f>
        <v>1540</v>
      </c>
      <c r="E141" s="5">
        <f>ROUND( VLOOKUP(Z141, NPC_Raw_Data!A:L, 6) * VLOOKUP(AA141, NPC_Scaling_Values!A:N, 5)* VLOOKUP(AB141, NPC_Scaling_Values!A:N, 5) * 1.1 ,0)</f>
        <v>235</v>
      </c>
      <c r="F141" s="5">
        <f>ROUND( VLOOKUP(Z141, NPC_Raw_Data!A:L, 7) * VLOOKUP(AA141, NPC_Scaling_Values!A:N, 6) * VLOOKUP(AB141,NPC_Scaling_Values!A:N, 6) * 1.1 ,0)</f>
        <v>314</v>
      </c>
      <c r="G141" s="5">
        <f>ROUND( VLOOKUP(Z141, NPC_Raw_Data!A:L, 8) * VLOOKUP(AA141, NPC_Scaling_Values!A:N, 7) * VLOOKUP(AB141, NPC_Scaling_Values!A:N, 7) * 1.1 ,0)</f>
        <v>209</v>
      </c>
      <c r="H141" s="5">
        <f>ROUND( VLOOKUP(Z141, NPC_Raw_Data!A:L, 9) * VLOOKUP(AA141, NPC_Scaling_Values!A:N, 8)* VLOOKUP(AB141, NPC_Scaling_Values!A:N, 8) * 1.1 ,0)</f>
        <v>216</v>
      </c>
      <c r="I141" s="5">
        <v>0.0</v>
      </c>
      <c r="J141" s="5">
        <v>0.0</v>
      </c>
      <c r="K141" s="5">
        <v>0.0</v>
      </c>
      <c r="L141" s="5">
        <f>ROUND( VLOOKUP(Z141, NPC_Raw_Data!A:O, 13),0)</f>
        <v>199</v>
      </c>
      <c r="M141" s="5">
        <f>ROUND( VLOOKUP(Z141, NPC_Raw_Data!A:O, 14),0)</f>
        <v>199</v>
      </c>
      <c r="N141" s="5">
        <f>ROUND( VLOOKUP(Z141, NPC_Raw_Data!A:O, 15),0)</f>
        <v>72</v>
      </c>
      <c r="O141" s="5">
        <f>ROUND( VLOOKUP(Z141, NPC_Raw_Data!A:Q, 16) * VLOOKUP(AA141, NPC_Scaling_Values!A:N, 14)* VLOOKUP(AB141, NPC_Scaling_Values!A:N, 14) * 1.1 ,0)</f>
        <v>255</v>
      </c>
      <c r="P141" s="2">
        <f>ROUND( VLOOKUP(Z141, NPC_Raw_Data!A:Q, 17) * VLOOKUP(AA141, NPC_Scaling_Values!A:N, 14) * VLOOKUP(AB141, NPC_Scaling_Values!A:N, 14)* 1.1 ,0)</f>
        <v>102</v>
      </c>
      <c r="Q141">
        <f> VLOOKUP(AA141, NPC_Scaling_Values!A:N, 9) * VLOOKUP(AB141, NPC_Scaling_Values!A:N, 9) * 1.1</f>
        <v>3.6696</v>
      </c>
      <c r="R141" s="1">
        <v>1.3</v>
      </c>
      <c r="S141" s="1">
        <v>6.0</v>
      </c>
      <c r="T141" s="7" t="b">
        <v>0</v>
      </c>
      <c r="U141" s="7" t="b">
        <v>0</v>
      </c>
      <c r="V141" s="7" t="b">
        <v>0</v>
      </c>
      <c r="Z141" s="1">
        <v>416000.0</v>
      </c>
      <c r="AA141" s="1">
        <v>7014.0</v>
      </c>
      <c r="AB141" s="1">
        <v>7414.0</v>
      </c>
      <c r="AC141" s="8">
        <v>0.0</v>
      </c>
    </row>
    <row r="142">
      <c r="A142" s="1" t="s">
        <v>171</v>
      </c>
      <c r="B142" s="13" t="s">
        <v>32</v>
      </c>
      <c r="C142" s="5">
        <f>ROUND( VLOOKUP(Z142, NPC_Raw_Data!A:D, 4)*VLOOKUP(AA142, NPC_Scaling_Values!A:C, 3)*VLOOKUP(AB142, NPC_Scaling_Values!A:C, 3) * 1.1 ,0)</f>
        <v>518</v>
      </c>
      <c r="D142" s="5">
        <f>ROUND( VLOOKUP(Z142, NPC_Raw_Data!A:E, 5) * VLOOKUP(AA142, NPC_Scaling_Values!A:D, 4) * VLOOKUP(AB142,NPC_Scaling_Values!A:D, 4) * 1.1 ,0)</f>
        <v>1540</v>
      </c>
      <c r="E142" s="5">
        <f>ROUND( VLOOKUP(Z142, NPC_Raw_Data!A:L, 6) * VLOOKUP(AA142, NPC_Scaling_Values!A:N, 5)* VLOOKUP(AB142, NPC_Scaling_Values!A:N, 5) * 1.1 ,0)</f>
        <v>235</v>
      </c>
      <c r="F142" s="5">
        <f>ROUND( VLOOKUP(Z142, NPC_Raw_Data!A:L, 7) * VLOOKUP(AA142, NPC_Scaling_Values!A:N, 6) * VLOOKUP(AB142,NPC_Scaling_Values!A:N, 6) * 1.1 ,0)</f>
        <v>314</v>
      </c>
      <c r="G142" s="5">
        <f>ROUND( VLOOKUP(Z142, NPC_Raw_Data!A:L, 8) * VLOOKUP(AA142, NPC_Scaling_Values!A:N, 7) * VLOOKUP(AB142, NPC_Scaling_Values!A:N, 7) * 1.1 ,0)</f>
        <v>209</v>
      </c>
      <c r="H142" s="5">
        <f>ROUND( VLOOKUP(Z142, NPC_Raw_Data!A:L, 9) * VLOOKUP(AA142, NPC_Scaling_Values!A:N, 8)* VLOOKUP(AB142, NPC_Scaling_Values!A:N, 8) * 1.1 ,0)</f>
        <v>216</v>
      </c>
      <c r="I142" s="5">
        <v>0.0</v>
      </c>
      <c r="J142" s="5">
        <v>0.0</v>
      </c>
      <c r="K142" s="5">
        <v>0.0</v>
      </c>
      <c r="L142" s="5">
        <f>ROUND( VLOOKUP(Z142, NPC_Raw_Data!A:O, 13),0)</f>
        <v>199</v>
      </c>
      <c r="M142" s="5">
        <f>ROUND( VLOOKUP(Z142, NPC_Raw_Data!A:O, 14),0)</f>
        <v>199</v>
      </c>
      <c r="N142" s="5">
        <f>ROUND( VLOOKUP(Z142, NPC_Raw_Data!A:O, 15),0)</f>
        <v>72</v>
      </c>
      <c r="O142" s="5">
        <f>ROUND( VLOOKUP(Z142, NPC_Raw_Data!A:Q, 16) * VLOOKUP(AA142, NPC_Scaling_Values!A:N, 14)* VLOOKUP(AB142, NPC_Scaling_Values!A:N, 14) * 1.1 ,0)</f>
        <v>255</v>
      </c>
      <c r="P142" s="2">
        <f>ROUND( VLOOKUP(Z142, NPC_Raw_Data!A:Q, 17) * VLOOKUP(AA142, NPC_Scaling_Values!A:N, 14) * VLOOKUP(AB142, NPC_Scaling_Values!A:N, 14)* 1.1 ,0)</f>
        <v>102</v>
      </c>
      <c r="Q142">
        <f> VLOOKUP(AA142, NPC_Scaling_Values!A:N, 9) * VLOOKUP(AB142, NPC_Scaling_Values!A:N, 9) * 1.1</f>
        <v>3.6696</v>
      </c>
      <c r="R142" s="1">
        <v>1.3</v>
      </c>
      <c r="S142" s="1">
        <v>10.0</v>
      </c>
      <c r="T142" s="7" t="b">
        <v>0</v>
      </c>
      <c r="U142" s="7" t="b">
        <v>0</v>
      </c>
      <c r="V142" s="7" t="b">
        <v>0</v>
      </c>
      <c r="Z142" s="1">
        <v>416001.0</v>
      </c>
      <c r="AA142" s="1">
        <v>7014.0</v>
      </c>
      <c r="AB142" s="1">
        <v>7414.0</v>
      </c>
      <c r="AC142" s="8">
        <v>7100.0</v>
      </c>
    </row>
    <row r="143">
      <c r="A143" s="2" t="s">
        <v>172</v>
      </c>
      <c r="B143" s="13" t="s">
        <v>32</v>
      </c>
      <c r="C143" s="5">
        <f>ROUND( VLOOKUP(Z143, NPC_Raw_Data!A:D, 4)*VLOOKUP(AA143, NPC_Scaling_Values!A:C, 3)*VLOOKUP(AB143, NPC_Scaling_Values!A:C, 3) * 1.1 ,0)</f>
        <v>518</v>
      </c>
      <c r="D143" s="5">
        <f>ROUND( VLOOKUP(Z143, NPC_Raw_Data!A:E, 5) * VLOOKUP(AA143, NPC_Scaling_Values!A:D, 4) * VLOOKUP(AB143,NPC_Scaling_Values!A:D, 4) * 1.1 ,0)</f>
        <v>1980</v>
      </c>
      <c r="E143" s="5">
        <f>ROUND( VLOOKUP(Z143, NPC_Raw_Data!A:L, 6) * VLOOKUP(AA143, NPC_Scaling_Values!A:N, 5)* VLOOKUP(AB143, NPC_Scaling_Values!A:N, 5) * 1.1 ,0)</f>
        <v>235</v>
      </c>
      <c r="F143" s="5">
        <f>ROUND( VLOOKUP(Z143, NPC_Raw_Data!A:L, 7) * VLOOKUP(AA143, NPC_Scaling_Values!A:N, 6) * VLOOKUP(AB143,NPC_Scaling_Values!A:N, 6) * 1.1 ,0)</f>
        <v>314</v>
      </c>
      <c r="G143" s="5">
        <f>ROUND( VLOOKUP(Z143, NPC_Raw_Data!A:L, 8) * VLOOKUP(AA143, NPC_Scaling_Values!A:N, 7) * VLOOKUP(AB143, NPC_Scaling_Values!A:N, 7) * 1.1 ,0)</f>
        <v>209</v>
      </c>
      <c r="H143" s="5">
        <f>ROUND( VLOOKUP(Z143, NPC_Raw_Data!A:L, 9) * VLOOKUP(AA143, NPC_Scaling_Values!A:N, 8)* VLOOKUP(AB143, NPC_Scaling_Values!A:N, 8) * 1.1 ,0)</f>
        <v>216</v>
      </c>
      <c r="I143" s="5">
        <v>0.0</v>
      </c>
      <c r="J143" s="5">
        <v>0.0</v>
      </c>
      <c r="K143" s="5">
        <v>0.0</v>
      </c>
      <c r="L143" s="5">
        <f>ROUND( VLOOKUP(Z143, NPC_Raw_Data!A:O, 13),0)</f>
        <v>199</v>
      </c>
      <c r="M143" s="5">
        <f>ROUND( VLOOKUP(Z143, NPC_Raw_Data!A:O, 14),0)</f>
        <v>199</v>
      </c>
      <c r="N143" s="5">
        <f>ROUND( VLOOKUP(Z143, NPC_Raw_Data!A:O, 15),0)</f>
        <v>72</v>
      </c>
      <c r="O143" s="5">
        <f>ROUND( VLOOKUP(Z143, NPC_Raw_Data!A:Q, 16) * VLOOKUP(AA143, NPC_Scaling_Values!A:N, 14)* VLOOKUP(AB143, NPC_Scaling_Values!A:N, 14) * 1.1 ,0)</f>
        <v>255</v>
      </c>
      <c r="P143" s="2">
        <f>ROUND( VLOOKUP(Z143, NPC_Raw_Data!A:Q, 17) * VLOOKUP(AA143, NPC_Scaling_Values!A:N, 14) * VLOOKUP(AB143, NPC_Scaling_Values!A:N, 14)* 1.1 ,0)</f>
        <v>102</v>
      </c>
      <c r="Q143">
        <f> VLOOKUP(AA143, NPC_Scaling_Values!A:N, 9) * VLOOKUP(AB143, NPC_Scaling_Values!A:N, 9) * 1.1</f>
        <v>3.6696</v>
      </c>
      <c r="R143" s="1">
        <v>1.3</v>
      </c>
      <c r="S143" s="1">
        <v>6.0</v>
      </c>
      <c r="T143" s="7" t="b">
        <v>0</v>
      </c>
      <c r="U143" s="7" t="b">
        <v>0</v>
      </c>
      <c r="V143" s="7" t="b">
        <v>0</v>
      </c>
      <c r="Z143" s="1">
        <v>416020.0</v>
      </c>
      <c r="AA143" s="1">
        <v>7014.0</v>
      </c>
      <c r="AB143" s="1">
        <v>7414.0</v>
      </c>
      <c r="AC143" s="10">
        <v>5582.0</v>
      </c>
    </row>
    <row r="144">
      <c r="A144" s="1" t="s">
        <v>50</v>
      </c>
      <c r="B144" s="1" t="s">
        <v>35</v>
      </c>
      <c r="C144" s="5">
        <f>ROUND( VLOOKUP(Z144, NPC_Raw_Data!A:D, 4)*VLOOKUP(AA144, NPC_Scaling_Values!A:C, 3)*VLOOKUP(AB144, NPC_Scaling_Values!A:C, 3) * 1.1 ,0)</f>
        <v>376</v>
      </c>
      <c r="D144" s="5">
        <f>ROUND( VLOOKUP(Z144, NPC_Raw_Data!A:E, 5) * VLOOKUP(AA144, NPC_Scaling_Values!A:D, 4) * VLOOKUP(AB144,NPC_Scaling_Values!A:D, 4) * 1.1 ,0)</f>
        <v>550</v>
      </c>
      <c r="E144" s="5">
        <f>ROUND( VLOOKUP(Z144, NPC_Raw_Data!A:L, 6) * VLOOKUP(AA144, NPC_Scaling_Values!A:N, 5)* VLOOKUP(AB144, NPC_Scaling_Values!A:N, 5) * 1.1 ,0)</f>
        <v>204</v>
      </c>
      <c r="F144" s="5">
        <f>ROUND( VLOOKUP(Z144, NPC_Raw_Data!A:L, 7) * VLOOKUP(AA144, NPC_Scaling_Values!A:N, 6) * VLOOKUP(AB144,NPC_Scaling_Values!A:N, 6) * 1.1 ,0)</f>
        <v>153</v>
      </c>
      <c r="G144" s="5">
        <f>ROUND( VLOOKUP(Z144, NPC_Raw_Data!A:L, 8) * VLOOKUP(AA144, NPC_Scaling_Values!A:N, 7) * VLOOKUP(AB144, NPC_Scaling_Values!A:N, 7) * 1.1 ,0)</f>
        <v>122</v>
      </c>
      <c r="H144" s="5">
        <f>ROUND( VLOOKUP(Z144, NPC_Raw_Data!A:L, 9) * VLOOKUP(AA144, NPC_Scaling_Values!A:N, 8)* VLOOKUP(AB144, NPC_Scaling_Values!A:N, 8) * 1.1 ,0)</f>
        <v>153</v>
      </c>
      <c r="I144" s="5">
        <v>-25.0</v>
      </c>
      <c r="J144" s="5">
        <v>0.0</v>
      </c>
      <c r="K144" s="5">
        <v>0.0</v>
      </c>
      <c r="L144" s="5">
        <f>ROUND( VLOOKUP(Z144, NPC_Raw_Data!A:O, 13),0)</f>
        <v>190</v>
      </c>
      <c r="M144" s="5">
        <f>ROUND( VLOOKUP(Z144, NPC_Raw_Data!A:O, 14),0)</f>
        <v>190</v>
      </c>
      <c r="N144" s="5">
        <f>ROUND( VLOOKUP(Z144, NPC_Raw_Data!A:O, 15),0)</f>
        <v>60</v>
      </c>
      <c r="O144" s="5">
        <f>ROUND( VLOOKUP(Z144, NPC_Raw_Data!A:Q, 16) * VLOOKUP(AA144, NPC_Scaling_Values!A:N, 14)* VLOOKUP(AB144, NPC_Scaling_Values!A:N, 14) * 1.1 ,0)</f>
        <v>226</v>
      </c>
      <c r="P144" s="2">
        <f>ROUND( VLOOKUP(Z144, NPC_Raw_Data!A:Q, 17) * VLOOKUP(AA144, NPC_Scaling_Values!A:N, 14) * VLOOKUP(AB144, NPC_Scaling_Values!A:N, 14)* 1.1 ,0)</f>
        <v>90</v>
      </c>
      <c r="Q144">
        <f> VLOOKUP(AA144, NPC_Scaling_Values!A:N, 9) * VLOOKUP(AB144, NPC_Scaling_Values!A:N, 9) * 1.1</f>
        <v>3.282125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120000.0</v>
      </c>
      <c r="AA144" s="1">
        <v>7004.0</v>
      </c>
      <c r="AB144" s="1">
        <v>7404.0</v>
      </c>
      <c r="AC144" s="8">
        <v>0.0</v>
      </c>
    </row>
    <row r="145">
      <c r="A145" s="1" t="s">
        <v>50</v>
      </c>
      <c r="B145" s="1" t="s">
        <v>51</v>
      </c>
      <c r="C145" s="5">
        <f>ROUND( VLOOKUP(Z145, NPC_Raw_Data!A:D, 4)*VLOOKUP(AA145, NPC_Scaling_Values!A:C, 3)*VLOOKUP(AB145, NPC_Scaling_Values!A:C, 3) * 1.1 ,0)</f>
        <v>229</v>
      </c>
      <c r="D145" s="5">
        <f>ROUND( VLOOKUP(Z145, NPC_Raw_Data!A:E, 5) * VLOOKUP(AA145, NPC_Scaling_Values!A:D, 4) * VLOOKUP(AB145,NPC_Scaling_Values!A:D, 4) * 1.1 ,0)</f>
        <v>110</v>
      </c>
      <c r="E145" s="5">
        <f>ROUND( VLOOKUP(Z145, NPC_Raw_Data!A:L, 6) * VLOOKUP(AA145, NPC_Scaling_Values!A:N, 5)* VLOOKUP(AB145, NPC_Scaling_Values!A:N, 5) * 1.1 ,0)</f>
        <v>123</v>
      </c>
      <c r="F145" s="5">
        <f>ROUND( VLOOKUP(Z145, NPC_Raw_Data!A:L, 7) * VLOOKUP(AA145, NPC_Scaling_Values!A:N, 6) * VLOOKUP(AB145,NPC_Scaling_Values!A:N, 6) * 1.1 ,0)</f>
        <v>92</v>
      </c>
      <c r="G145" s="5">
        <f>ROUND( VLOOKUP(Z145, NPC_Raw_Data!A:L, 8) * VLOOKUP(AA145, NPC_Scaling_Values!A:N, 7) * VLOOKUP(AB145, NPC_Scaling_Values!A:N, 7) * 1.1 ,0)</f>
        <v>74</v>
      </c>
      <c r="H145" s="5">
        <f>ROUND( VLOOKUP(Z145, NPC_Raw_Data!A:L, 9) * VLOOKUP(AA145, NPC_Scaling_Values!A:N, 8)* VLOOKUP(AB145, NPC_Scaling_Values!A:N, 8) * 1.1 ,0)</f>
        <v>92</v>
      </c>
      <c r="I145" s="5">
        <v>-25.0</v>
      </c>
      <c r="J145" s="5">
        <v>0.0</v>
      </c>
      <c r="K145" s="5">
        <v>0.0</v>
      </c>
      <c r="L145" s="5">
        <f>ROUND( VLOOKUP(Z145, NPC_Raw_Data!A:O, 13),0)</f>
        <v>190</v>
      </c>
      <c r="M145" s="5">
        <f>ROUND( VLOOKUP(Z145, NPC_Raw_Data!A:O, 14),0)</f>
        <v>190</v>
      </c>
      <c r="N145" s="5">
        <f>ROUND( VLOOKUP(Z145, NPC_Raw_Data!A:O, 15),0)</f>
        <v>60</v>
      </c>
      <c r="O145" s="5">
        <f>ROUND( VLOOKUP(Z145, NPC_Raw_Data!A:Q, 16) * VLOOKUP(AA145, NPC_Scaling_Values!A:N, 14)* VLOOKUP(AB145, NPC_Scaling_Values!A:N, 14) * 1.1 ,0)</f>
        <v>223</v>
      </c>
      <c r="P145" s="2">
        <f>ROUND( VLOOKUP(Z145, NPC_Raw_Data!A:Q, 17) * VLOOKUP(AA145, NPC_Scaling_Values!A:N, 14) * VLOOKUP(AB145, NPC_Scaling_Values!A:N, 14)* 1.1 ,0)</f>
        <v>89</v>
      </c>
      <c r="Q145">
        <f> VLOOKUP(AA145, NPC_Scaling_Values!A:N, 9) * VLOOKUP(AB145, NPC_Scaling_Values!A:N, 9) * 1.1</f>
        <v>2.858625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120100.0</v>
      </c>
      <c r="AA145" s="1">
        <v>7002.0</v>
      </c>
      <c r="AB145" s="1">
        <v>7402.0</v>
      </c>
      <c r="AC145" s="8">
        <v>0.0</v>
      </c>
    </row>
    <row r="146">
      <c r="A146" s="9" t="s">
        <v>50</v>
      </c>
      <c r="B146" s="1" t="s">
        <v>27</v>
      </c>
      <c r="C146" s="5">
        <f>ROUND( VLOOKUP(Z146, NPC_Raw_Data!A:D, 4)*VLOOKUP(AA146, NPC_Scaling_Values!A:C, 3)*VLOOKUP(AB146, NPC_Scaling_Values!A:C, 3) * 1.1 ,0)</f>
        <v>264</v>
      </c>
      <c r="D146" s="5">
        <f>ROUND( VLOOKUP(Z146, NPC_Raw_Data!A:E, 5) * VLOOKUP(AA146, NPC_Scaling_Values!A:D, 4) * VLOOKUP(AB146,NPC_Scaling_Values!A:D, 4) * 1.1 ,0)</f>
        <v>110</v>
      </c>
      <c r="E146" s="5">
        <f>ROUND( VLOOKUP(Z146, NPC_Raw_Data!A:L, 6) * VLOOKUP(AA146, NPC_Scaling_Values!A:N, 5)* VLOOKUP(AB146, NPC_Scaling_Values!A:N, 5) * 1.1 ,0)</f>
        <v>150</v>
      </c>
      <c r="F146" s="5">
        <f>ROUND( VLOOKUP(Z146, NPC_Raw_Data!A:L, 7) * VLOOKUP(AA146, NPC_Scaling_Values!A:N, 6) * VLOOKUP(AB146,NPC_Scaling_Values!A:N, 6) * 1.1 ,0)</f>
        <v>113</v>
      </c>
      <c r="G146" s="5">
        <f>ROUND( VLOOKUP(Z146, NPC_Raw_Data!A:L, 8) * VLOOKUP(AA146, NPC_Scaling_Values!A:N, 7) * VLOOKUP(AB146, NPC_Scaling_Values!A:N, 7) * 1.1 ,0)</f>
        <v>90</v>
      </c>
      <c r="H146" s="5">
        <f>ROUND( VLOOKUP(Z146, NPC_Raw_Data!A:L, 9) * VLOOKUP(AA146, NPC_Scaling_Values!A:N, 8)* VLOOKUP(AB146, NPC_Scaling_Values!A:N, 8) * 1.1 ,0)</f>
        <v>113</v>
      </c>
      <c r="I146" s="5">
        <v>-25.0</v>
      </c>
      <c r="J146" s="5">
        <v>0.0</v>
      </c>
      <c r="K146" s="5">
        <v>0.0</v>
      </c>
      <c r="L146" s="5">
        <f>ROUND( VLOOKUP(Z146, NPC_Raw_Data!A:O, 13),0)</f>
        <v>190</v>
      </c>
      <c r="M146" s="5">
        <f>ROUND( VLOOKUP(Z146, NPC_Raw_Data!A:O, 14),0)</f>
        <v>190</v>
      </c>
      <c r="N146" s="5">
        <f>ROUND( VLOOKUP(Z146, NPC_Raw_Data!A:O, 15),0)</f>
        <v>60</v>
      </c>
      <c r="O146" s="5">
        <f>ROUND( VLOOKUP(Z146, NPC_Raw_Data!A:Q, 16) * VLOOKUP(AA146, NPC_Scaling_Values!A:N, 14)* VLOOKUP(AB146, NPC_Scaling_Values!A:N, 14) * 1.1 ,0)</f>
        <v>222</v>
      </c>
      <c r="P146" s="2">
        <f>ROUND( VLOOKUP(Z146, NPC_Raw_Data!A:Q, 17) * VLOOKUP(AA146, NPC_Scaling_Values!A:N, 14) * VLOOKUP(AB146, NPC_Scaling_Values!A:N, 14)* 1.1 ,0)</f>
        <v>89</v>
      </c>
      <c r="Q146">
        <f> VLOOKUP(AA146, NPC_Scaling_Values!A:N, 9) * VLOOKUP(AB146, NPC_Scaling_Values!A:N, 9) * 1.1</f>
        <v>3.06625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120101.0</v>
      </c>
      <c r="AA146" s="1">
        <v>7003.0</v>
      </c>
      <c r="AB146" s="1">
        <v>7403.0</v>
      </c>
      <c r="AC146" s="8">
        <v>0.0</v>
      </c>
    </row>
    <row r="147">
      <c r="A147" s="1" t="s">
        <v>79</v>
      </c>
      <c r="B147" s="1" t="s">
        <v>35</v>
      </c>
      <c r="C147" s="5">
        <f>ROUND( VLOOKUP(Z147, NPC_Raw_Data!A:D, 4)*VLOOKUP(AA147, NPC_Scaling_Values!A:C, 3)*VLOOKUP(AB147, NPC_Scaling_Values!A:C, 3) * 1.1 ,0)</f>
        <v>301</v>
      </c>
      <c r="D147" s="5">
        <f>ROUND( VLOOKUP(Z147, NPC_Raw_Data!A:E, 5) * VLOOKUP(AA147, NPC_Scaling_Values!A:D, 4) * VLOOKUP(AB147,NPC_Scaling_Values!A:D, 4) * 1.1 ,0)</f>
        <v>330</v>
      </c>
      <c r="E147" s="5">
        <f>ROUND( VLOOKUP(Z147, NPC_Raw_Data!A:L, 6) * VLOOKUP(AA147, NPC_Scaling_Values!A:N, 5)* VLOOKUP(AB147, NPC_Scaling_Values!A:N, 5) * 1.1 ,0)</f>
        <v>192</v>
      </c>
      <c r="F147" s="5">
        <f>ROUND( VLOOKUP(Z147, NPC_Raw_Data!A:L, 7) * VLOOKUP(AA147, NPC_Scaling_Values!A:N, 6) * VLOOKUP(AB147,NPC_Scaling_Values!A:N, 6) * 1.1 ,0)</f>
        <v>144</v>
      </c>
      <c r="G147" s="5">
        <f>ROUND( VLOOKUP(Z147, NPC_Raw_Data!A:L, 8) * VLOOKUP(AA147, NPC_Scaling_Values!A:N, 7) * VLOOKUP(AB147, NPC_Scaling_Values!A:N, 7) * 1.1 ,0)</f>
        <v>116</v>
      </c>
      <c r="H147" s="5">
        <f>ROUND( VLOOKUP(Z147, NPC_Raw_Data!A:L, 9) * VLOOKUP(AA147, NPC_Scaling_Values!A:N, 8)* VLOOKUP(AB147, NPC_Scaling_Values!A:N, 8) * 1.1 ,0)</f>
        <v>144</v>
      </c>
      <c r="I147" s="5">
        <v>-25.0</v>
      </c>
      <c r="J147" s="5">
        <v>0.0</v>
      </c>
      <c r="K147" s="5">
        <v>0.0</v>
      </c>
      <c r="L147" s="5">
        <f>ROUND( VLOOKUP(Z147, NPC_Raw_Data!A:O, 13),0)</f>
        <v>190</v>
      </c>
      <c r="M147" s="5">
        <f>ROUND( VLOOKUP(Z147, NPC_Raw_Data!A:O, 14),0)</f>
        <v>190</v>
      </c>
      <c r="N147" s="5">
        <f>ROUND( VLOOKUP(Z147, NPC_Raw_Data!A:O, 15),0)</f>
        <v>60</v>
      </c>
      <c r="O147" s="5">
        <f>ROUND( VLOOKUP(Z147, NPC_Raw_Data!A:Q, 16) * VLOOKUP(AA147, NPC_Scaling_Values!A:N, 14)* VLOOKUP(AB147, NPC_Scaling_Values!A:N, 14) * 1.1 ,0)</f>
        <v>226</v>
      </c>
      <c r="P147" s="2">
        <f>ROUND( VLOOKUP(Z147, NPC_Raw_Data!A:Q, 17) * VLOOKUP(AA147, NPC_Scaling_Values!A:N, 14) * VLOOKUP(AB147, NPC_Scaling_Values!A:N, 14)* 1.1 ,0)</f>
        <v>90</v>
      </c>
      <c r="Q147">
        <f> VLOOKUP(AA147, NPC_Scaling_Values!A:N, 9) * VLOOKUP(AB147, NPC_Scaling_Values!A:N, 9) * 1.1</f>
        <v>3.282125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120102.0</v>
      </c>
      <c r="AA147" s="1">
        <v>7004.0</v>
      </c>
      <c r="AB147" s="1">
        <v>7404.0</v>
      </c>
      <c r="AC147" s="8">
        <v>0.0</v>
      </c>
    </row>
    <row r="148">
      <c r="A148" s="1" t="s">
        <v>50</v>
      </c>
      <c r="B148" s="1" t="s">
        <v>41</v>
      </c>
      <c r="C148" s="5">
        <f>ROUND( VLOOKUP(Z148, NPC_Raw_Data!A:D, 4)*VLOOKUP(AA148, NPC_Scaling_Values!A:C, 3)*VLOOKUP(AB148, NPC_Scaling_Values!A:C, 3) * 1.1 ,0)</f>
        <v>345</v>
      </c>
      <c r="D148" s="5">
        <f>ROUND( VLOOKUP(Z148, NPC_Raw_Data!A:E, 5) * VLOOKUP(AA148, NPC_Scaling_Values!A:D, 4) * VLOOKUP(AB148,NPC_Scaling_Values!A:D, 4) * 1.1 ,0)</f>
        <v>440</v>
      </c>
      <c r="E148" s="5">
        <f>ROUND( VLOOKUP(Z148, NPC_Raw_Data!A:L, 6) * VLOOKUP(AA148, NPC_Scaling_Values!A:N, 5)* VLOOKUP(AB148, NPC_Scaling_Values!A:N, 5) * 1.1 ,0)</f>
        <v>222</v>
      </c>
      <c r="F148" s="5">
        <f>ROUND( VLOOKUP(Z148, NPC_Raw_Data!A:L, 7) * VLOOKUP(AA148, NPC_Scaling_Values!A:N, 6) * VLOOKUP(AB148,NPC_Scaling_Values!A:N, 6) * 1.1 ,0)</f>
        <v>167</v>
      </c>
      <c r="G148" s="5">
        <f>ROUND( VLOOKUP(Z148, NPC_Raw_Data!A:L, 8) * VLOOKUP(AA148, NPC_Scaling_Values!A:N, 7) * VLOOKUP(AB148, NPC_Scaling_Values!A:N, 7) * 1.1 ,0)</f>
        <v>134</v>
      </c>
      <c r="H148" s="5">
        <f>ROUND( VLOOKUP(Z148, NPC_Raw_Data!A:L, 9) * VLOOKUP(AA148, NPC_Scaling_Values!A:N, 8)* VLOOKUP(AB148, NPC_Scaling_Values!A:N, 8) * 1.1 ,0)</f>
        <v>167</v>
      </c>
      <c r="I148" s="5">
        <v>-25.0</v>
      </c>
      <c r="J148" s="5">
        <v>0.0</v>
      </c>
      <c r="K148" s="5">
        <v>0.0</v>
      </c>
      <c r="L148" s="5">
        <f>ROUND( VLOOKUP(Z148, NPC_Raw_Data!A:O, 13),0)</f>
        <v>190</v>
      </c>
      <c r="M148" s="5">
        <f>ROUND( VLOOKUP(Z148, NPC_Raw_Data!A:O, 14),0)</f>
        <v>190</v>
      </c>
      <c r="N148" s="5">
        <f>ROUND( VLOOKUP(Z148, NPC_Raw_Data!A:O, 15),0)</f>
        <v>60</v>
      </c>
      <c r="O148" s="5">
        <f>ROUND( VLOOKUP(Z148, NPC_Raw_Data!A:Q, 16) * VLOOKUP(AA148, NPC_Scaling_Values!A:N, 14)* VLOOKUP(AB148, NPC_Scaling_Values!A:N, 14) * 1.1 ,0)</f>
        <v>255</v>
      </c>
      <c r="P148" s="2">
        <f>ROUND( VLOOKUP(Z148, NPC_Raw_Data!A:Q, 17) * VLOOKUP(AA148, NPC_Scaling_Values!A:N, 14) * VLOOKUP(AB148, NPC_Scaling_Values!A:N, 14)* 1.1 ,0)</f>
        <v>102</v>
      </c>
      <c r="Q148">
        <f> VLOOKUP(AA148, NPC_Scaling_Values!A:N, 9) * VLOOKUP(AB148, NPC_Scaling_Values!A:N, 9) * 1.1</f>
        <v>3.6696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120103.0</v>
      </c>
      <c r="AA148" s="1">
        <v>7014.0</v>
      </c>
      <c r="AB148" s="1">
        <v>7414.0</v>
      </c>
      <c r="AC148" s="8">
        <v>0.0</v>
      </c>
    </row>
    <row r="149">
      <c r="A149" s="1" t="s">
        <v>80</v>
      </c>
      <c r="B149" s="1" t="s">
        <v>35</v>
      </c>
      <c r="C149" s="5">
        <f>ROUND( VLOOKUP(Z149, NPC_Raw_Data!A:D, 4)*VLOOKUP(AA149, NPC_Scaling_Values!A:C, 3)*VLOOKUP(AB149, NPC_Scaling_Values!A:C, 3) * 1.1 ,0)</f>
        <v>301</v>
      </c>
      <c r="D149" s="5">
        <f>ROUND( VLOOKUP(Z149, NPC_Raw_Data!A:E, 5) * VLOOKUP(AA149, NPC_Scaling_Values!A:D, 4) * VLOOKUP(AB149,NPC_Scaling_Values!A:D, 4) * 1.1 ,0)</f>
        <v>330</v>
      </c>
      <c r="E149" s="5">
        <f>ROUND( VLOOKUP(Z149, NPC_Raw_Data!A:L, 6) * VLOOKUP(AA149, NPC_Scaling_Values!A:N, 5)* VLOOKUP(AB149, NPC_Scaling_Values!A:N, 5) * 1.1 ,0)</f>
        <v>192</v>
      </c>
      <c r="F149" s="5">
        <f>ROUND( VLOOKUP(Z149, NPC_Raw_Data!A:L, 7) * VLOOKUP(AA149, NPC_Scaling_Values!A:N, 6) * VLOOKUP(AB149,NPC_Scaling_Values!A:N, 6) * 1.1 ,0)</f>
        <v>144</v>
      </c>
      <c r="G149" s="5">
        <f>ROUND( VLOOKUP(Z149, NPC_Raw_Data!A:L, 8) * VLOOKUP(AA149, NPC_Scaling_Values!A:N, 7) * VLOOKUP(AB149, NPC_Scaling_Values!A:N, 7) * 1.1 ,0)</f>
        <v>116</v>
      </c>
      <c r="H149" s="5">
        <f>ROUND( VLOOKUP(Z149, NPC_Raw_Data!A:L, 9) * VLOOKUP(AA149, NPC_Scaling_Values!A:N, 8)* VLOOKUP(AB149, NPC_Scaling_Values!A:N, 8) * 1.1 ,0)</f>
        <v>144</v>
      </c>
      <c r="I149" s="5">
        <v>-25.0</v>
      </c>
      <c r="J149" s="5">
        <v>0.0</v>
      </c>
      <c r="K149" s="5">
        <v>0.0</v>
      </c>
      <c r="L149" s="5">
        <f>ROUND( VLOOKUP(Z149, NPC_Raw_Data!A:O, 13),0)</f>
        <v>190</v>
      </c>
      <c r="M149" s="5">
        <f>ROUND( VLOOKUP(Z149, NPC_Raw_Data!A:O, 14),0)</f>
        <v>190</v>
      </c>
      <c r="N149" s="5">
        <f>ROUND( VLOOKUP(Z149, NPC_Raw_Data!A:O, 15),0)</f>
        <v>60</v>
      </c>
      <c r="O149" s="5">
        <f>ROUND( VLOOKUP(Z149, NPC_Raw_Data!A:Q, 16) * VLOOKUP(AA149, NPC_Scaling_Values!A:N, 14)* VLOOKUP(AB149, NPC_Scaling_Values!A:N, 14) * 1.1 ,0)</f>
        <v>226</v>
      </c>
      <c r="P149" s="2">
        <f>ROUND( VLOOKUP(Z149, NPC_Raw_Data!A:Q, 17) * VLOOKUP(AA149, NPC_Scaling_Values!A:N, 14) * VLOOKUP(AB149, NPC_Scaling_Values!A:N, 14)* 1.1 ,0)</f>
        <v>90</v>
      </c>
      <c r="Q149">
        <f> VLOOKUP(AA149, NPC_Scaling_Values!A:N, 9) * VLOOKUP(AB149, NPC_Scaling_Values!A:N, 9) * 1.1</f>
        <v>3.282125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120104.0</v>
      </c>
      <c r="AA149" s="1">
        <v>7004.0</v>
      </c>
      <c r="AB149" s="1">
        <v>7404.0</v>
      </c>
      <c r="AC149" s="10">
        <v>7100.0</v>
      </c>
    </row>
    <row r="150">
      <c r="A150" s="1" t="s">
        <v>309</v>
      </c>
      <c r="B150" s="1" t="s">
        <v>30</v>
      </c>
      <c r="C150" s="5">
        <f>ROUND( VLOOKUP(Z150, NPC_Raw_Data!A:D, 4)*VLOOKUP(AA150, NPC_Scaling_Values!A:C, 3)*VLOOKUP(AB150, NPC_Scaling_Values!A:C, 3) * 1.1 ,0)</f>
        <v>367</v>
      </c>
      <c r="D150" s="5">
        <f>ROUND( VLOOKUP(Z150, NPC_Raw_Data!A:E, 5) * VLOOKUP(AA150, NPC_Scaling_Values!A:D, 4) * VLOOKUP(AB150,NPC_Scaling_Values!A:D, 4) * 1.1 ,0)</f>
        <v>880</v>
      </c>
      <c r="E150" s="5">
        <f>ROUND( VLOOKUP(Z150, NPC_Raw_Data!A:L, 6) * VLOOKUP(AA150, NPC_Scaling_Values!A:N, 5)* VLOOKUP(AB150, NPC_Scaling_Values!A:N, 5) * 1.1 ,0)</f>
        <v>699</v>
      </c>
      <c r="F150" s="5">
        <f>ROUND( VLOOKUP(Z150, NPC_Raw_Data!A:L, 7) * VLOOKUP(AA150, NPC_Scaling_Values!A:N, 6) * VLOOKUP(AB150,NPC_Scaling_Values!A:N, 6) * 1.1 ,0)</f>
        <v>363</v>
      </c>
      <c r="G150" s="5">
        <f>ROUND( VLOOKUP(Z150, NPC_Raw_Data!A:L, 8) * VLOOKUP(AA150, NPC_Scaling_Values!A:N, 7) * VLOOKUP(AB150, NPC_Scaling_Values!A:N, 7) * 1.1 ,0)</f>
        <v>363</v>
      </c>
      <c r="H150" s="5">
        <f>ROUND( VLOOKUP(Z150, NPC_Raw_Data!A:L, 9) * VLOOKUP(AA150, NPC_Scaling_Values!A:N, 8)* VLOOKUP(AB150, NPC_Scaling_Values!A:N, 8) * 1.1 ,0)</f>
        <v>363</v>
      </c>
      <c r="I150" s="5">
        <v>25.0</v>
      </c>
      <c r="J150" s="5">
        <v>-25.0</v>
      </c>
      <c r="K150" s="5">
        <v>0.0</v>
      </c>
      <c r="L150" s="5">
        <f>ROUND( VLOOKUP(Z150, NPC_Raw_Data!A:O, 13),0)</f>
        <v>180</v>
      </c>
      <c r="M150" s="5">
        <f>ROUND( VLOOKUP(Z150, NPC_Raw_Data!A:O, 14),0)</f>
        <v>180</v>
      </c>
      <c r="N150" s="5">
        <f>ROUND( VLOOKUP(Z150, NPC_Raw_Data!A:O, 15),0)</f>
        <v>220</v>
      </c>
      <c r="O150" s="5">
        <f>ROUND( VLOOKUP(Z150, NPC_Raw_Data!A:Q, 16) * VLOOKUP(AA150, NPC_Scaling_Values!A:N, 14)* VLOOKUP(AB150, NPC_Scaling_Values!A:N, 14) * 1.1 ,0)</f>
        <v>128</v>
      </c>
      <c r="P150" s="2">
        <f>ROUND( VLOOKUP(Z150, NPC_Raw_Data!A:Q, 17) * VLOOKUP(AA150, NPC_Scaling_Values!A:N, 14) * VLOOKUP(AB150, NPC_Scaling_Values!A:N, 14)* 1.1 ,0)</f>
        <v>102</v>
      </c>
      <c r="Q150">
        <f> VLOOKUP(AA150, NPC_Scaling_Values!A:N, 9) * VLOOKUP(AB150, NPC_Scaling_Values!A:N, 9) * 1.1</f>
        <v>3.6696</v>
      </c>
      <c r="R150" s="1">
        <v>1.3</v>
      </c>
      <c r="S150" s="1">
        <v>6.0</v>
      </c>
      <c r="T150" s="7" t="b">
        <v>0</v>
      </c>
      <c r="U150" s="7" t="b">
        <v>0</v>
      </c>
      <c r="V150" s="7" t="b">
        <v>0</v>
      </c>
      <c r="Z150" s="1">
        <v>280000.0</v>
      </c>
      <c r="AA150" s="1">
        <v>7014.0</v>
      </c>
      <c r="AB150" s="1">
        <v>7414.0</v>
      </c>
      <c r="AC150" s="8">
        <v>0.0</v>
      </c>
    </row>
    <row r="151">
      <c r="A151" s="1" t="s">
        <v>307</v>
      </c>
      <c r="B151" s="1" t="s">
        <v>30</v>
      </c>
      <c r="C151" s="5">
        <f>ROUND( VLOOKUP(Z151, NPC_Raw_Data!A:D, 4)*VLOOKUP(AA151, NPC_Scaling_Values!A:C, 3)*VLOOKUP(AB151, NPC_Scaling_Values!A:C, 3) * 1.1 ,0)</f>
        <v>268</v>
      </c>
      <c r="D151" s="5">
        <f>ROUND( VLOOKUP(Z151, NPC_Raw_Data!A:E, 5) * VLOOKUP(AA151, NPC_Scaling_Values!A:D, 4) * VLOOKUP(AB151,NPC_Scaling_Values!A:D, 4) * 1.1 ,0)</f>
        <v>880</v>
      </c>
      <c r="E151" s="5">
        <f>ROUND( VLOOKUP(Z151, NPC_Raw_Data!A:L, 6) * VLOOKUP(AA151, NPC_Scaling_Values!A:N, 5)* VLOOKUP(AB151, NPC_Scaling_Values!A:N, 5) * 1.1 ,0)</f>
        <v>542</v>
      </c>
      <c r="F151" s="5">
        <f>ROUND( VLOOKUP(Z151, NPC_Raw_Data!A:L, 7) * VLOOKUP(AA151, NPC_Scaling_Values!A:N, 6) * VLOOKUP(AB151,NPC_Scaling_Values!A:N, 6) * 1.1 ,0)</f>
        <v>353</v>
      </c>
      <c r="G151" s="5">
        <f>ROUND( VLOOKUP(Z151, NPC_Raw_Data!A:L, 8) * VLOOKUP(AA151, NPC_Scaling_Values!A:N, 7) * VLOOKUP(AB151, NPC_Scaling_Values!A:N, 7) * 1.1 ,0)</f>
        <v>353</v>
      </c>
      <c r="H151" s="5">
        <f>ROUND( VLOOKUP(Z151, NPC_Raw_Data!A:L, 9) * VLOOKUP(AA151, NPC_Scaling_Values!A:N, 8)* VLOOKUP(AB151, NPC_Scaling_Values!A:N, 8) * 1.1 ,0)</f>
        <v>353</v>
      </c>
      <c r="I151" s="5">
        <v>25.0</v>
      </c>
      <c r="J151" s="5">
        <v>-25.0</v>
      </c>
      <c r="K151" s="5">
        <v>0.0</v>
      </c>
      <c r="L151" s="5">
        <f>ROUND( VLOOKUP(Z151, NPC_Raw_Data!A:O, 13),0)</f>
        <v>180</v>
      </c>
      <c r="M151" s="5">
        <f>ROUND( VLOOKUP(Z151, NPC_Raw_Data!A:O, 14),0)</f>
        <v>180</v>
      </c>
      <c r="N151" s="5">
        <f>ROUND( VLOOKUP(Z151, NPC_Raw_Data!A:O, 15),0)</f>
        <v>220</v>
      </c>
      <c r="O151" s="5">
        <f>ROUND( VLOOKUP(Z151, NPC_Raw_Data!A:Q, 16) * VLOOKUP(AA151, NPC_Scaling_Values!A:N, 14)* VLOOKUP(AB151, NPC_Scaling_Values!A:N, 14) * 1.1 ,0)</f>
        <v>255</v>
      </c>
      <c r="P151" s="2">
        <f>ROUND( VLOOKUP(Z151, NPC_Raw_Data!A:Q, 17) * VLOOKUP(AA151, NPC_Scaling_Values!A:N, 14) * VLOOKUP(AB151, NPC_Scaling_Values!A:N, 14)* 1.1 ,0)</f>
        <v>102</v>
      </c>
      <c r="Q151">
        <f> VLOOKUP(AA151, NPC_Scaling_Values!A:N, 9) * VLOOKUP(AB151, NPC_Scaling_Values!A:N, 9) * 1.1</f>
        <v>3.6696</v>
      </c>
      <c r="R151" s="1">
        <v>1.3</v>
      </c>
      <c r="S151" s="1">
        <v>6.0</v>
      </c>
      <c r="T151" s="7" t="b">
        <v>0</v>
      </c>
      <c r="U151" s="7" t="b">
        <v>0</v>
      </c>
      <c r="V151" s="7" t="b">
        <v>0</v>
      </c>
      <c r="Z151" s="1">
        <v>280001.0</v>
      </c>
      <c r="AA151" s="1">
        <v>7014.0</v>
      </c>
      <c r="AB151" s="1">
        <v>7414.0</v>
      </c>
      <c r="AC151" s="8">
        <v>0.0</v>
      </c>
    </row>
    <row r="152">
      <c r="A152" s="2" t="s">
        <v>76</v>
      </c>
      <c r="B152" s="1" t="s">
        <v>77</v>
      </c>
      <c r="C152" s="5">
        <f>ROUND( VLOOKUP(Z152, NPC_Raw_Data!A:D, 4)*VLOOKUP(AA152, NPC_Scaling_Values!A:C, 3)*VLOOKUP(AB152, NPC_Scaling_Values!A:C, 3) * 1.1 ,0)</f>
        <v>1178</v>
      </c>
      <c r="D152" s="5">
        <f>ROUND( VLOOKUP(Z152, NPC_Raw_Data!A:E, 5) * VLOOKUP(AA152, NPC_Scaling_Values!A:D, 4) * VLOOKUP(AB152,NPC_Scaling_Values!A:D, 4) * 1.1 ,0)</f>
        <v>165</v>
      </c>
      <c r="E152" s="5">
        <f>ROUND( VLOOKUP(Z152, NPC_Raw_Data!A:L, 6) * VLOOKUP(AA152, NPC_Scaling_Values!A:N, 5)* VLOOKUP(AB152, NPC_Scaling_Values!A:N, 5) * 1.1 ,0)</f>
        <v>132</v>
      </c>
      <c r="F152" s="5">
        <f>ROUND( VLOOKUP(Z152, NPC_Raw_Data!A:L, 7) * VLOOKUP(AA152, NPC_Scaling_Values!A:N, 6) * VLOOKUP(AB152,NPC_Scaling_Values!A:N, 6) * 1.1 ,0)</f>
        <v>119</v>
      </c>
      <c r="G152" s="5">
        <f>ROUND( VLOOKUP(Z152, NPC_Raw_Data!A:L, 8) * VLOOKUP(AA152, NPC_Scaling_Values!A:N, 7) * VLOOKUP(AB152, NPC_Scaling_Values!A:N, 7) * 1.1 ,0)</f>
        <v>80</v>
      </c>
      <c r="H152" s="5">
        <f>ROUND( VLOOKUP(Z152, NPC_Raw_Data!A:L, 9) * VLOOKUP(AA152, NPC_Scaling_Values!A:N, 8)* VLOOKUP(AB152, NPC_Scaling_Values!A:N, 8) * 1.1 ,0)</f>
        <v>263</v>
      </c>
      <c r="I152" s="5">
        <v>-25.0</v>
      </c>
      <c r="J152" s="5">
        <v>25.0</v>
      </c>
      <c r="K152" s="5">
        <v>0.0</v>
      </c>
      <c r="L152" s="5">
        <f>ROUND( VLOOKUP(Z152, NPC_Raw_Data!A:O, 13),0)</f>
        <v>173</v>
      </c>
      <c r="M152" s="5">
        <f>ROUND( VLOOKUP(Z152, NPC_Raw_Data!A:O, 14),0)</f>
        <v>173</v>
      </c>
      <c r="N152" s="5">
        <f>ROUND( VLOOKUP(Z152, NPC_Raw_Data!A:O, 15),0)</f>
        <v>173</v>
      </c>
      <c r="O152" s="5">
        <f>ROUND( VLOOKUP(Z152, NPC_Raw_Data!A:Q, 16) * VLOOKUP(AA152, NPC_Scaling_Values!A:N, 14)* VLOOKUP(AB152, NPC_Scaling_Values!A:N, 14) * 1.1 ,0)</f>
        <v>233</v>
      </c>
      <c r="P152" s="2">
        <f>ROUND( VLOOKUP(Z152, NPC_Raw_Data!A:Q, 17) * VLOOKUP(AA152, NPC_Scaling_Values!A:N, 14) * VLOOKUP(AB152, NPC_Scaling_Values!A:N, 14)* 1.1 ,0)</f>
        <v>93</v>
      </c>
      <c r="Q152">
        <f> VLOOKUP(AA152, NPC_Scaling_Values!A:N, 9) * VLOOKUP(AB152, NPC_Scaling_Values!A:N, 9) * 1.1</f>
        <v>3.4881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228000.0</v>
      </c>
      <c r="AA152" s="1">
        <v>7011.0</v>
      </c>
      <c r="AB152" s="1">
        <v>7411.0</v>
      </c>
      <c r="AC152" s="8">
        <v>0.0</v>
      </c>
    </row>
    <row r="153">
      <c r="A153" s="9" t="s">
        <v>76</v>
      </c>
      <c r="B153" s="1" t="s">
        <v>37</v>
      </c>
      <c r="C153" s="5">
        <f>ROUND( VLOOKUP(Z153, NPC_Raw_Data!A:D, 4)*VLOOKUP(AA153, NPC_Scaling_Values!A:C, 3)*VLOOKUP(AB153, NPC_Scaling_Values!A:C, 3) * 1.1 ,0)</f>
        <v>1195</v>
      </c>
      <c r="D153" s="5">
        <f>ROUND( VLOOKUP(Z153, NPC_Raw_Data!A:E, 5) * VLOOKUP(AA153, NPC_Scaling_Values!A:D, 4) * VLOOKUP(AB153,NPC_Scaling_Values!A:D, 4) * 1.1 ,0)</f>
        <v>110</v>
      </c>
      <c r="E153" s="5">
        <f>ROUND( VLOOKUP(Z153, NPC_Raw_Data!A:L, 6) * VLOOKUP(AA153, NPC_Scaling_Values!A:N, 5)* VLOOKUP(AB153, NPC_Scaling_Values!A:N, 5) * 1.1 ,0)</f>
        <v>134</v>
      </c>
      <c r="F153" s="5">
        <f>ROUND( VLOOKUP(Z153, NPC_Raw_Data!A:L, 7) * VLOOKUP(AA153, NPC_Scaling_Values!A:N, 6) * VLOOKUP(AB153,NPC_Scaling_Values!A:N, 6) * 1.1 ,0)</f>
        <v>122</v>
      </c>
      <c r="G153" s="5">
        <f>ROUND( VLOOKUP(Z153, NPC_Raw_Data!A:L, 8) * VLOOKUP(AA153, NPC_Scaling_Values!A:N, 7) * VLOOKUP(AB153, NPC_Scaling_Values!A:N, 7) * 1.1 ,0)</f>
        <v>81</v>
      </c>
      <c r="H153" s="5">
        <f>ROUND( VLOOKUP(Z153, NPC_Raw_Data!A:L, 9) * VLOOKUP(AA153, NPC_Scaling_Values!A:N, 8)* VLOOKUP(AB153, NPC_Scaling_Values!A:N, 8) * 1.1 ,0)</f>
        <v>269</v>
      </c>
      <c r="I153" s="5">
        <v>-25.0</v>
      </c>
      <c r="J153" s="5">
        <v>25.0</v>
      </c>
      <c r="K153" s="5">
        <v>0.0</v>
      </c>
      <c r="L153" s="5">
        <f>ROUND( VLOOKUP(Z153, NPC_Raw_Data!A:O, 13),0)</f>
        <v>173</v>
      </c>
      <c r="M153" s="5">
        <f>ROUND( VLOOKUP(Z153, NPC_Raw_Data!A:O, 14),0)</f>
        <v>173</v>
      </c>
      <c r="N153" s="5">
        <f>ROUND( VLOOKUP(Z153, NPC_Raw_Data!A:O, 15),0)</f>
        <v>173</v>
      </c>
      <c r="O153" s="5">
        <f>ROUND( VLOOKUP(Z153, NPC_Raw_Data!A:Q, 16) * VLOOKUP(AA153, NPC_Scaling_Values!A:N, 14)* VLOOKUP(AB153, NPC_Scaling_Values!A:N, 14) * 1.1 ,0)</f>
        <v>239</v>
      </c>
      <c r="P153" s="2">
        <f>ROUND( VLOOKUP(Z153, NPC_Raw_Data!A:Q, 17) * VLOOKUP(AA153, NPC_Scaling_Values!A:N, 14) * VLOOKUP(AB153, NPC_Scaling_Values!A:N, 14)* 1.1 ,0)</f>
        <v>96</v>
      </c>
      <c r="Q153">
        <f> VLOOKUP(AA153, NPC_Scaling_Values!A:N, 9) * VLOOKUP(AB153, NPC_Scaling_Values!A:N, 9) * 1.1</f>
        <v>3.5332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228001.0</v>
      </c>
      <c r="AA153" s="1">
        <v>7012.0</v>
      </c>
      <c r="AB153" s="1">
        <v>7412.0</v>
      </c>
      <c r="AC153" s="8">
        <v>0.0</v>
      </c>
    </row>
    <row r="154">
      <c r="A154" s="2" t="s">
        <v>78</v>
      </c>
      <c r="B154" s="1" t="s">
        <v>77</v>
      </c>
      <c r="C154" s="5">
        <f>ROUND( VLOOKUP(Z154, NPC_Raw_Data!A:D, 4)*VLOOKUP(AA154, NPC_Scaling_Values!A:C, 3)*VLOOKUP(AB154, NPC_Scaling_Values!A:C, 3) * 1.1 ,0)</f>
        <v>1178</v>
      </c>
      <c r="D154" s="5">
        <f>ROUND( VLOOKUP(Z154, NPC_Raw_Data!A:E, 5) * VLOOKUP(AA154, NPC_Scaling_Values!A:D, 4) * VLOOKUP(AB154,NPC_Scaling_Values!A:D, 4) * 1.1 ,0)</f>
        <v>165</v>
      </c>
      <c r="E154" s="5">
        <f>ROUND( VLOOKUP(Z154, NPC_Raw_Data!A:L, 6) * VLOOKUP(AA154, NPC_Scaling_Values!A:N, 5)* VLOOKUP(AB154, NPC_Scaling_Values!A:N, 5) * 1.1 ,0)</f>
        <v>132</v>
      </c>
      <c r="F154" s="5">
        <f>ROUND( VLOOKUP(Z154, NPC_Raw_Data!A:L, 7) * VLOOKUP(AA154, NPC_Scaling_Values!A:N, 6) * VLOOKUP(AB154,NPC_Scaling_Values!A:N, 6) * 1.1 ,0)</f>
        <v>119</v>
      </c>
      <c r="G154" s="5">
        <f>ROUND( VLOOKUP(Z154, NPC_Raw_Data!A:L, 8) * VLOOKUP(AA154, NPC_Scaling_Values!A:N, 7) * VLOOKUP(AB154, NPC_Scaling_Values!A:N, 7) * 1.1 ,0)</f>
        <v>80</v>
      </c>
      <c r="H154" s="5">
        <f>ROUND( VLOOKUP(Z154, NPC_Raw_Data!A:L, 9) * VLOOKUP(AA154, NPC_Scaling_Values!A:N, 8)* VLOOKUP(AB154, NPC_Scaling_Values!A:N, 8) * 1.1 ,0)</f>
        <v>263</v>
      </c>
      <c r="I154" s="5">
        <v>-25.0</v>
      </c>
      <c r="J154" s="5">
        <v>25.0</v>
      </c>
      <c r="K154" s="5">
        <v>0.0</v>
      </c>
      <c r="L154" s="5">
        <f>ROUND( VLOOKUP(Z154, NPC_Raw_Data!A:O, 13),0)</f>
        <v>173</v>
      </c>
      <c r="M154" s="5">
        <f>ROUND( VLOOKUP(Z154, NPC_Raw_Data!A:O, 14),0)</f>
        <v>173</v>
      </c>
      <c r="N154" s="5">
        <f>ROUND( VLOOKUP(Z154, NPC_Raw_Data!A:O, 15),0)</f>
        <v>173</v>
      </c>
      <c r="O154" s="5">
        <f>ROUND( VLOOKUP(Z154, NPC_Raw_Data!A:Q, 16) * VLOOKUP(AA154, NPC_Scaling_Values!A:N, 14)* VLOOKUP(AB154, NPC_Scaling_Values!A:N, 14) * 1.1 ,0)</f>
        <v>233</v>
      </c>
      <c r="P154" s="2">
        <f>ROUND( VLOOKUP(Z154, NPC_Raw_Data!A:Q, 17) * VLOOKUP(AA154, NPC_Scaling_Values!A:N, 14) * VLOOKUP(AB154, NPC_Scaling_Values!A:N, 14)* 1.1 ,0)</f>
        <v>93</v>
      </c>
      <c r="Q154">
        <f> VLOOKUP(AA154, NPC_Scaling_Values!A:N, 9) * VLOOKUP(AB154, NPC_Scaling_Values!A:N, 9) * 1.1</f>
        <v>3.4881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228002.0</v>
      </c>
      <c r="AA154" s="1">
        <v>7011.0</v>
      </c>
      <c r="AB154" s="1">
        <v>7411.0</v>
      </c>
      <c r="AC154" s="10">
        <v>7100.0</v>
      </c>
    </row>
    <row r="155">
      <c r="A155" s="1" t="s">
        <v>107</v>
      </c>
      <c r="B155" s="1" t="s">
        <v>53</v>
      </c>
      <c r="C155" s="5">
        <f>ROUND( VLOOKUP(Z155, NPC_Raw_Data!A:D, 4)*VLOOKUP(AA155, NPC_Scaling_Values!A:C, 3)*VLOOKUP(AB155, NPC_Scaling_Values!A:C, 3) * 1.1 ,0)</f>
        <v>1867</v>
      </c>
      <c r="D155" s="5">
        <f>ROUND( VLOOKUP(Z155, NPC_Raw_Data!A:E, 5) * VLOOKUP(AA155, NPC_Scaling_Values!A:D, 4) * VLOOKUP(AB155,NPC_Scaling_Values!A:D, 4) * 1.1 ,0)</f>
        <v>1650</v>
      </c>
      <c r="E155" s="5">
        <f>ROUND( VLOOKUP(Z155, NPC_Raw_Data!A:L, 6) * VLOOKUP(AA155, NPC_Scaling_Values!A:N, 5)* VLOOKUP(AB155, NPC_Scaling_Values!A:N, 5) * 1.1 ,0)</f>
        <v>190</v>
      </c>
      <c r="F155" s="5">
        <f>ROUND( VLOOKUP(Z155, NPC_Raw_Data!A:L, 7) * VLOOKUP(AA155, NPC_Scaling_Values!A:N, 6) * VLOOKUP(AB155,NPC_Scaling_Values!A:N, 6) * 1.1 ,0)</f>
        <v>143</v>
      </c>
      <c r="G155" s="5">
        <f>ROUND( VLOOKUP(Z155, NPC_Raw_Data!A:L, 8) * VLOOKUP(AA155, NPC_Scaling_Values!A:N, 7) * VLOOKUP(AB155, NPC_Scaling_Values!A:N, 7) * 1.1 ,0)</f>
        <v>152</v>
      </c>
      <c r="H155" s="5">
        <f>ROUND( VLOOKUP(Z155, NPC_Raw_Data!A:L, 9) * VLOOKUP(AA155, NPC_Scaling_Values!A:N, 8)* VLOOKUP(AB155, NPC_Scaling_Values!A:N, 8) * 1.1 ,0)</f>
        <v>143</v>
      </c>
      <c r="I155" s="5">
        <v>-25.0</v>
      </c>
      <c r="J155" s="5">
        <v>25.0</v>
      </c>
      <c r="K155" s="5">
        <v>0.0</v>
      </c>
      <c r="L155" s="5">
        <f>ROUND( VLOOKUP(Z155, NPC_Raw_Data!A:O, 13),0)</f>
        <v>165</v>
      </c>
      <c r="M155" s="5">
        <f>ROUND( VLOOKUP(Z155, NPC_Raw_Data!A:O, 14),0)</f>
        <v>165</v>
      </c>
      <c r="N155" s="5">
        <f>ROUND( VLOOKUP(Z155, NPC_Raw_Data!A:O, 15),0)</f>
        <v>70</v>
      </c>
      <c r="O155" s="5">
        <f>ROUND( VLOOKUP(Z155, NPC_Raw_Data!A:Q, 16) * VLOOKUP(AA155, NPC_Scaling_Values!A:N, 14)* VLOOKUP(AB155, NPC_Scaling_Values!A:N, 14) * 1.1 ,0)</f>
        <v>220</v>
      </c>
      <c r="P155" s="2">
        <f>ROUND( VLOOKUP(Z155, NPC_Raw_Data!A:Q, 17) * VLOOKUP(AA155, NPC_Scaling_Values!A:N, 14) * VLOOKUP(AB155, NPC_Scaling_Values!A:N, 14)* 1.1 ,0)</f>
        <v>88</v>
      </c>
      <c r="Q155">
        <f> VLOOKUP(AA155, NPC_Scaling_Values!A:N, 9) * VLOOKUP(AB155, NPC_Scaling_Values!A:N, 9) * 1.1</f>
        <v>3.366</v>
      </c>
      <c r="R155" s="1">
        <v>1.5</v>
      </c>
      <c r="S155" s="1">
        <v>10.0</v>
      </c>
      <c r="T155" s="7" t="b">
        <v>0</v>
      </c>
      <c r="U155" s="7" t="b">
        <v>0</v>
      </c>
      <c r="V155" s="7" t="b">
        <v>0</v>
      </c>
      <c r="Z155" s="1">
        <v>281000.0</v>
      </c>
      <c r="AA155" s="1">
        <v>7008.0</v>
      </c>
      <c r="AB155" s="1">
        <v>7408.0</v>
      </c>
      <c r="AC155" s="8">
        <v>0.0</v>
      </c>
    </row>
    <row r="156">
      <c r="A156" s="1" t="s">
        <v>108</v>
      </c>
      <c r="B156" s="1" t="s">
        <v>53</v>
      </c>
      <c r="C156" s="5">
        <f>ROUND( VLOOKUP(Z156, NPC_Raw_Data!A:D, 4)*VLOOKUP(AA156, NPC_Scaling_Values!A:C, 3)*VLOOKUP(AB156, NPC_Scaling_Values!A:C, 3) * 1.1 ,0)</f>
        <v>1867</v>
      </c>
      <c r="D156" s="5">
        <f>ROUND( VLOOKUP(Z156, NPC_Raw_Data!A:E, 5) * VLOOKUP(AA156, NPC_Scaling_Values!A:D, 4) * VLOOKUP(AB156,NPC_Scaling_Values!A:D, 4) * 1.1 ,0)</f>
        <v>1650</v>
      </c>
      <c r="E156" s="5">
        <f>ROUND( VLOOKUP(Z156, NPC_Raw_Data!A:L, 6) * VLOOKUP(AA156, NPC_Scaling_Values!A:N, 5)* VLOOKUP(AB156, NPC_Scaling_Values!A:N, 5) * 1.1 ,0)</f>
        <v>190</v>
      </c>
      <c r="F156" s="5">
        <f>ROUND( VLOOKUP(Z156, NPC_Raw_Data!A:L, 7) * VLOOKUP(AA156, NPC_Scaling_Values!A:N, 6) * VLOOKUP(AB156,NPC_Scaling_Values!A:N, 6) * 1.1 ,0)</f>
        <v>143</v>
      </c>
      <c r="G156" s="5">
        <f>ROUND( VLOOKUP(Z156, NPC_Raw_Data!A:L, 8) * VLOOKUP(AA156, NPC_Scaling_Values!A:N, 7) * VLOOKUP(AB156, NPC_Scaling_Values!A:N, 7) * 1.1 ,0)</f>
        <v>152</v>
      </c>
      <c r="H156" s="5">
        <f>ROUND( VLOOKUP(Z156, NPC_Raw_Data!A:L, 9) * VLOOKUP(AA156, NPC_Scaling_Values!A:N, 8)* VLOOKUP(AB156, NPC_Scaling_Values!A:N, 8) * 1.1 ,0)</f>
        <v>143</v>
      </c>
      <c r="I156" s="5">
        <v>-25.0</v>
      </c>
      <c r="J156" s="5">
        <v>25.0</v>
      </c>
      <c r="K156" s="5">
        <v>0.0</v>
      </c>
      <c r="L156" s="5">
        <f>ROUND( VLOOKUP(Z156, NPC_Raw_Data!A:O, 13),0)</f>
        <v>165</v>
      </c>
      <c r="M156" s="5">
        <f>ROUND( VLOOKUP(Z156, NPC_Raw_Data!A:O, 14),0)</f>
        <v>165</v>
      </c>
      <c r="N156" s="5">
        <f>ROUND( VLOOKUP(Z156, NPC_Raw_Data!A:O, 15),0)</f>
        <v>70</v>
      </c>
      <c r="O156" s="5">
        <f>ROUND( VLOOKUP(Z156, NPC_Raw_Data!A:Q, 16) * VLOOKUP(AA156, NPC_Scaling_Values!A:N, 14)* VLOOKUP(AB156, NPC_Scaling_Values!A:N, 14) * 1.1 ,0)</f>
        <v>220</v>
      </c>
      <c r="P156" s="2">
        <f>ROUND( VLOOKUP(Z156, NPC_Raw_Data!A:Q, 17) * VLOOKUP(AA156, NPC_Scaling_Values!A:N, 14) * VLOOKUP(AB156, NPC_Scaling_Values!A:N, 14)* 1.1 ,0)</f>
        <v>88</v>
      </c>
      <c r="Q156">
        <f> VLOOKUP(AA156, NPC_Scaling_Values!A:N, 9) * VLOOKUP(AB156, NPC_Scaling_Values!A:N, 9) * 1.1</f>
        <v>3.366</v>
      </c>
      <c r="R156" s="1">
        <v>1.5</v>
      </c>
      <c r="S156" s="1">
        <v>20.0</v>
      </c>
      <c r="T156" s="7" t="b">
        <v>0</v>
      </c>
      <c r="U156" s="7" t="b">
        <v>0</v>
      </c>
      <c r="V156" s="7" t="b">
        <v>0</v>
      </c>
      <c r="Z156" s="1">
        <v>281001.0</v>
      </c>
      <c r="AA156" s="1">
        <v>7008.0</v>
      </c>
      <c r="AB156" s="1">
        <v>7408.0</v>
      </c>
      <c r="AC156" s="10">
        <v>7100.0</v>
      </c>
    </row>
    <row r="157">
      <c r="A157" s="1" t="s">
        <v>109</v>
      </c>
      <c r="B157" s="1" t="s">
        <v>53</v>
      </c>
      <c r="C157" s="5">
        <f>ROUND( VLOOKUP(Z157, NPC_Raw_Data!A:D, 4)*VLOOKUP(AA157, NPC_Scaling_Values!A:C, 3)*VLOOKUP(AB157, NPC_Scaling_Values!A:C, 3) * 1.1 ,0)</f>
        <v>1867</v>
      </c>
      <c r="D157" s="5">
        <f>ROUND( VLOOKUP(Z157, NPC_Raw_Data!A:E, 5) * VLOOKUP(AA157, NPC_Scaling_Values!A:D, 4) * VLOOKUP(AB157,NPC_Scaling_Values!A:D, 4) * 1.1 ,0)</f>
        <v>1650</v>
      </c>
      <c r="E157" s="5">
        <f>ROUND( VLOOKUP(Z157, NPC_Raw_Data!A:L, 6) * VLOOKUP(AA157, NPC_Scaling_Values!A:N, 5)* VLOOKUP(AB157, NPC_Scaling_Values!A:N, 5) * 1.1 ,0)</f>
        <v>190</v>
      </c>
      <c r="F157" s="5">
        <f>ROUND( VLOOKUP(Z157, NPC_Raw_Data!A:L, 7) * VLOOKUP(AA157, NPC_Scaling_Values!A:N, 6) * VLOOKUP(AB157,NPC_Scaling_Values!A:N, 6) * 1.1 ,0)</f>
        <v>143</v>
      </c>
      <c r="G157" s="5">
        <f>ROUND( VLOOKUP(Z157, NPC_Raw_Data!A:L, 8) * VLOOKUP(AA157, NPC_Scaling_Values!A:N, 7) * VLOOKUP(AB157, NPC_Scaling_Values!A:N, 7) * 1.1 ,0)</f>
        <v>152</v>
      </c>
      <c r="H157" s="5">
        <f>ROUND( VLOOKUP(Z157, NPC_Raw_Data!A:L, 9) * VLOOKUP(AA157, NPC_Scaling_Values!A:N, 8)* VLOOKUP(AB157, NPC_Scaling_Values!A:N, 8) * 1.1 ,0)</f>
        <v>143</v>
      </c>
      <c r="I157" s="5">
        <v>-25.0</v>
      </c>
      <c r="J157" s="5">
        <v>25.0</v>
      </c>
      <c r="K157" s="5">
        <v>0.0</v>
      </c>
      <c r="L157" s="5">
        <f>ROUND( VLOOKUP(Z157, NPC_Raw_Data!A:O, 13),0)</f>
        <v>165</v>
      </c>
      <c r="M157" s="5">
        <f>ROUND( VLOOKUP(Z157, NPC_Raw_Data!A:O, 14),0)</f>
        <v>165</v>
      </c>
      <c r="N157" s="5">
        <f>ROUND( VLOOKUP(Z157, NPC_Raw_Data!A:O, 15),0)</f>
        <v>70</v>
      </c>
      <c r="O157" s="5">
        <f>ROUND( VLOOKUP(Z157, NPC_Raw_Data!A:Q, 16) * VLOOKUP(AA157, NPC_Scaling_Values!A:N, 14)* VLOOKUP(AB157, NPC_Scaling_Values!A:N, 14) * 1.1 ,0)</f>
        <v>220</v>
      </c>
      <c r="P157" s="2">
        <f>ROUND( VLOOKUP(Z157, NPC_Raw_Data!A:Q, 17) * VLOOKUP(AA157, NPC_Scaling_Values!A:N, 14) * VLOOKUP(AB157, NPC_Scaling_Values!A:N, 14)* 1.1 ,0)</f>
        <v>88</v>
      </c>
      <c r="Q157">
        <f> VLOOKUP(AA157, NPC_Scaling_Values!A:N, 9) * VLOOKUP(AB157, NPC_Scaling_Values!A:N, 9) * 1.1</f>
        <v>3.366</v>
      </c>
      <c r="R157" s="1">
        <v>1.5</v>
      </c>
      <c r="S157" s="1">
        <v>10.0</v>
      </c>
      <c r="T157" s="7" t="b">
        <v>0</v>
      </c>
      <c r="U157" s="7" t="b">
        <v>0</v>
      </c>
      <c r="V157" s="7" t="b">
        <v>0</v>
      </c>
      <c r="Z157" s="1">
        <v>281100.0</v>
      </c>
      <c r="AA157" s="1">
        <v>7008.0</v>
      </c>
      <c r="AB157" s="1">
        <v>7408.0</v>
      </c>
      <c r="AC157" s="8">
        <v>0.0</v>
      </c>
    </row>
    <row r="158">
      <c r="A158" s="1" t="s">
        <v>110</v>
      </c>
      <c r="B158" s="1" t="s">
        <v>53</v>
      </c>
      <c r="C158" s="5">
        <f>ROUND( VLOOKUP(Z158, NPC_Raw_Data!A:D, 4)*VLOOKUP(AA158, NPC_Scaling_Values!A:C, 3)*VLOOKUP(AB158, NPC_Scaling_Values!A:C, 3) * 1.1 ,0)</f>
        <v>1867</v>
      </c>
      <c r="D158" s="5">
        <f>ROUND( VLOOKUP(Z158, NPC_Raw_Data!A:E, 5) * VLOOKUP(AA158, NPC_Scaling_Values!A:D, 4) * VLOOKUP(AB158,NPC_Scaling_Values!A:D, 4) * 1.1 ,0)</f>
        <v>1650</v>
      </c>
      <c r="E158" s="5">
        <f>ROUND( VLOOKUP(Z158, NPC_Raw_Data!A:L, 6) * VLOOKUP(AA158, NPC_Scaling_Values!A:N, 5)* VLOOKUP(AB158, NPC_Scaling_Values!A:N, 5) * 1.1 ,0)</f>
        <v>190</v>
      </c>
      <c r="F158" s="5">
        <f>ROUND( VLOOKUP(Z158, NPC_Raw_Data!A:L, 7) * VLOOKUP(AA158, NPC_Scaling_Values!A:N, 6) * VLOOKUP(AB158,NPC_Scaling_Values!A:N, 6) * 1.1 ,0)</f>
        <v>143</v>
      </c>
      <c r="G158" s="5">
        <f>ROUND( VLOOKUP(Z158, NPC_Raw_Data!A:L, 8) * VLOOKUP(AA158, NPC_Scaling_Values!A:N, 7) * VLOOKUP(AB158, NPC_Scaling_Values!A:N, 7) * 1.1 ,0)</f>
        <v>152</v>
      </c>
      <c r="H158" s="5">
        <f>ROUND( VLOOKUP(Z158, NPC_Raw_Data!A:L, 9) * VLOOKUP(AA158, NPC_Scaling_Values!A:N, 8)* VLOOKUP(AB158, NPC_Scaling_Values!A:N, 8) * 1.1 ,0)</f>
        <v>143</v>
      </c>
      <c r="I158" s="5">
        <v>-25.0</v>
      </c>
      <c r="J158" s="5">
        <v>25.0</v>
      </c>
      <c r="K158" s="5">
        <v>0.0</v>
      </c>
      <c r="L158" s="5">
        <f>ROUND( VLOOKUP(Z158, NPC_Raw_Data!A:O, 13),0)</f>
        <v>165</v>
      </c>
      <c r="M158" s="5">
        <f>ROUND( VLOOKUP(Z158, NPC_Raw_Data!A:O, 14),0)</f>
        <v>165</v>
      </c>
      <c r="N158" s="5">
        <f>ROUND( VLOOKUP(Z158, NPC_Raw_Data!A:O, 15),0)</f>
        <v>70</v>
      </c>
      <c r="O158" s="5">
        <f>ROUND( VLOOKUP(Z158, NPC_Raw_Data!A:Q, 16) * VLOOKUP(AA158, NPC_Scaling_Values!A:N, 14)* VLOOKUP(AB158, NPC_Scaling_Values!A:N, 14) * 1.1 ,0)</f>
        <v>220</v>
      </c>
      <c r="P158" s="2">
        <f>ROUND( VLOOKUP(Z158, NPC_Raw_Data!A:Q, 17) * VLOOKUP(AA158, NPC_Scaling_Values!A:N, 14) * VLOOKUP(AB158, NPC_Scaling_Values!A:N, 14)* 1.1 ,0)</f>
        <v>88</v>
      </c>
      <c r="Q158">
        <f> VLOOKUP(AA158, NPC_Scaling_Values!A:N, 9) * VLOOKUP(AB158, NPC_Scaling_Values!A:N, 9) * 1.1</f>
        <v>3.366</v>
      </c>
      <c r="R158" s="1">
        <v>1.5</v>
      </c>
      <c r="S158" s="1">
        <v>20.0</v>
      </c>
      <c r="T158" s="7" t="b">
        <v>0</v>
      </c>
      <c r="U158" s="7" t="b">
        <v>0</v>
      </c>
      <c r="V158" s="7" t="b">
        <v>0</v>
      </c>
      <c r="Z158" s="1">
        <v>281101.0</v>
      </c>
      <c r="AA158" s="1">
        <v>7008.0</v>
      </c>
      <c r="AB158" s="1">
        <v>7408.0</v>
      </c>
      <c r="AC158" s="10">
        <v>7100.0</v>
      </c>
    </row>
    <row r="159">
      <c r="A159" s="2" t="s">
        <v>201</v>
      </c>
      <c r="B159" s="1" t="s">
        <v>53</v>
      </c>
      <c r="C159" s="5">
        <f>ROUND( VLOOKUP(Z159, NPC_Raw_Data!A:D, 4)*VLOOKUP(AA159, NPC_Scaling_Values!A:C, 3)*VLOOKUP(AB159, NPC_Scaling_Values!A:C, 3) * 1.1 ,0)</f>
        <v>1255</v>
      </c>
      <c r="D159" s="5">
        <f>ROUND( VLOOKUP(Z159, NPC_Raw_Data!A:E, 5) * VLOOKUP(AA159, NPC_Scaling_Values!A:D, 4) * VLOOKUP(AB159,NPC_Scaling_Values!A:D, 4) * 1.1 ,0)</f>
        <v>3300</v>
      </c>
      <c r="E159" s="5">
        <f>ROUND( VLOOKUP(Z159, NPC_Raw_Data!A:L, 6) * VLOOKUP(AA159, NPC_Scaling_Values!A:N, 5)* VLOOKUP(AB159, NPC_Scaling_Values!A:N, 5) * 1.1 ,0)</f>
        <v>328</v>
      </c>
      <c r="F159" s="5">
        <f>ROUND( VLOOKUP(Z159, NPC_Raw_Data!A:L, 7) * VLOOKUP(AA159, NPC_Scaling_Values!A:N, 6) * VLOOKUP(AB159,NPC_Scaling_Values!A:N, 6) * 1.1 ,0)</f>
        <v>196</v>
      </c>
      <c r="G159" s="5">
        <f>ROUND( VLOOKUP(Z159, NPC_Raw_Data!A:L, 8) * VLOOKUP(AA159, NPC_Scaling_Values!A:N, 7) * VLOOKUP(AB159, NPC_Scaling_Values!A:N, 7) * 1.1 ,0)</f>
        <v>328</v>
      </c>
      <c r="H159" s="5">
        <f>ROUND( VLOOKUP(Z159, NPC_Raw_Data!A:L, 9) * VLOOKUP(AA159, NPC_Scaling_Values!A:N, 8)* VLOOKUP(AB159, NPC_Scaling_Values!A:N, 8) * 1.1 ,0)</f>
        <v>196</v>
      </c>
      <c r="I159" s="5">
        <v>-25.0</v>
      </c>
      <c r="J159" s="5">
        <v>25.0</v>
      </c>
      <c r="K159" s="5">
        <v>0.0</v>
      </c>
      <c r="L159" s="5">
        <f>ROUND( VLOOKUP(Z159, NPC_Raw_Data!A:O, 13),0)</f>
        <v>156</v>
      </c>
      <c r="M159" s="5">
        <f>ROUND( VLOOKUP(Z159, NPC_Raw_Data!A:O, 14),0)</f>
        <v>156</v>
      </c>
      <c r="N159" s="5">
        <f>ROUND( VLOOKUP(Z159, NPC_Raw_Data!A:O, 15),0)</f>
        <v>73</v>
      </c>
      <c r="O159" s="5">
        <f>ROUND( VLOOKUP(Z159, NPC_Raw_Data!A:Q, 16) * VLOOKUP(AA159, NPC_Scaling_Values!A:N, 14)* VLOOKUP(AB159, NPC_Scaling_Values!A:N, 14) * 1.1 ,0)</f>
        <v>220</v>
      </c>
      <c r="P159" s="2">
        <f>ROUND( VLOOKUP(Z159, NPC_Raw_Data!A:Q, 17) * VLOOKUP(AA159, NPC_Scaling_Values!A:N, 14) * VLOOKUP(AB159, NPC_Scaling_Values!A:N, 14)* 1.1 ,0)</f>
        <v>88</v>
      </c>
      <c r="Q159">
        <f> VLOOKUP(AA159, NPC_Scaling_Values!A:N, 9) * VLOOKUP(AB159, NPC_Scaling_Values!A:N, 9) * 1.1</f>
        <v>3.366</v>
      </c>
      <c r="R159" s="1">
        <v>1.0</v>
      </c>
      <c r="S159" s="1">
        <v>-1.0</v>
      </c>
      <c r="T159" s="7" t="b">
        <v>0</v>
      </c>
      <c r="U159" s="7" t="b">
        <v>0</v>
      </c>
      <c r="V159" s="7" t="b">
        <v>0</v>
      </c>
      <c r="Z159" s="1">
        <v>524000.0</v>
      </c>
      <c r="AA159" s="1">
        <v>7008.0</v>
      </c>
      <c r="AB159" s="1">
        <v>7408.0</v>
      </c>
      <c r="AC159" s="8">
        <v>0.0</v>
      </c>
    </row>
    <row r="160">
      <c r="A160" s="1" t="s">
        <v>71</v>
      </c>
      <c r="B160" s="1" t="s">
        <v>55</v>
      </c>
      <c r="C160" s="5">
        <f>ROUND( VLOOKUP(Z160, NPC_Raw_Data!A:D, 4)*VLOOKUP(AA160, NPC_Scaling_Values!A:C, 3)*VLOOKUP(AB160, NPC_Scaling_Values!A:C, 3) * 1.1 ,0)</f>
        <v>3475</v>
      </c>
      <c r="D160" s="5">
        <f>ROUND( VLOOKUP(Z160, NPC_Raw_Data!A:E, 5) * VLOOKUP(AA160, NPC_Scaling_Values!A:D, 4) * VLOOKUP(AB160,NPC_Scaling_Values!A:D, 4) * 1.1 ,0)</f>
        <v>11000</v>
      </c>
      <c r="E160" s="5">
        <f>ROUND( VLOOKUP(Z160, NPC_Raw_Data!A:L, 6) * VLOOKUP(AA160, NPC_Scaling_Values!A:N, 5)* VLOOKUP(AB160, NPC_Scaling_Values!A:N, 5) * 1.1 ,0)</f>
        <v>186</v>
      </c>
      <c r="F160" s="5">
        <f>ROUND( VLOOKUP(Z160, NPC_Raw_Data!A:L, 7) * VLOOKUP(AA160, NPC_Scaling_Values!A:N, 6) * VLOOKUP(AB160,NPC_Scaling_Values!A:N, 6) * 1.1 ,0)</f>
        <v>139</v>
      </c>
      <c r="G160" s="5">
        <f>ROUND( VLOOKUP(Z160, NPC_Raw_Data!A:L, 8) * VLOOKUP(AA160, NPC_Scaling_Values!A:N, 7) * VLOOKUP(AB160, NPC_Scaling_Values!A:N, 7) * 1.1 ,0)</f>
        <v>159</v>
      </c>
      <c r="H160" s="5">
        <f>ROUND( VLOOKUP(Z160, NPC_Raw_Data!A:L, 9) * VLOOKUP(AA160, NPC_Scaling_Values!A:N, 8)* VLOOKUP(AB160, NPC_Scaling_Values!A:N, 8) * 1.1 ,0)</f>
        <v>121</v>
      </c>
      <c r="I160" s="5">
        <v>0.0</v>
      </c>
      <c r="J160" s="5">
        <v>0.0</v>
      </c>
      <c r="K160" s="5">
        <v>0.0</v>
      </c>
      <c r="L160" s="5">
        <f>ROUND( VLOOKUP(Z160, NPC_Raw_Data!A:O, 13),0)</f>
        <v>150</v>
      </c>
      <c r="M160" s="5">
        <f>ROUND( VLOOKUP(Z160, NPC_Raw_Data!A:O, 14),0)</f>
        <v>150</v>
      </c>
      <c r="N160" s="5">
        <f>ROUND( VLOOKUP(Z160, NPC_Raw_Data!A:O, 15),0)</f>
        <v>150</v>
      </c>
      <c r="O160" s="5">
        <f>ROUND( VLOOKUP(Z160, NPC_Raw_Data!A:Q, 16) * VLOOKUP(AA160, NPC_Scaling_Values!A:N, 14)* VLOOKUP(AB160, NPC_Scaling_Values!A:N, 14) * 1.1 ,0)</f>
        <v>223</v>
      </c>
      <c r="P160" s="2">
        <f>ROUND( VLOOKUP(Z160, NPC_Raw_Data!A:Q, 17) * VLOOKUP(AA160, NPC_Scaling_Values!A:N, 14) * VLOOKUP(AB160, NPC_Scaling_Values!A:N, 14)* 1.1 ,0)</f>
        <v>89</v>
      </c>
      <c r="Q160">
        <f> VLOOKUP(AA160, NPC_Scaling_Values!A:N, 9) * VLOOKUP(AB160, NPC_Scaling_Values!A:N, 9) * 1.1</f>
        <v>2.858625</v>
      </c>
      <c r="R160" s="1">
        <v>1.0</v>
      </c>
      <c r="S160" s="1">
        <v>-1.0</v>
      </c>
      <c r="T160" s="7" t="b">
        <v>0</v>
      </c>
      <c r="U160" s="7" t="b">
        <v>0</v>
      </c>
      <c r="V160" s="7" t="b">
        <v>0</v>
      </c>
      <c r="Z160" s="1">
        <v>225000.0</v>
      </c>
      <c r="AA160" s="1">
        <v>7002.0</v>
      </c>
      <c r="AB160" s="1">
        <v>7402.0</v>
      </c>
      <c r="AC160" s="10">
        <v>5151.0</v>
      </c>
    </row>
    <row r="161">
      <c r="A161" s="9" t="s">
        <v>69</v>
      </c>
      <c r="B161" s="1" t="s">
        <v>27</v>
      </c>
      <c r="C161" s="5">
        <f>ROUND( VLOOKUP(Z161, NPC_Raw_Data!A:D, 4)*VLOOKUP(AA161, NPC_Scaling_Values!A:C, 3)*VLOOKUP(AB161, NPC_Scaling_Values!A:C, 3) * 1.1 ,0)</f>
        <v>277</v>
      </c>
      <c r="D161" s="5">
        <f>ROUND( VLOOKUP(Z161, NPC_Raw_Data!A:E, 5) * VLOOKUP(AA161, NPC_Scaling_Values!A:D, 4) * VLOOKUP(AB161,NPC_Scaling_Values!A:D, 4) * 1.1 ,0)</f>
        <v>440</v>
      </c>
      <c r="E161" s="5">
        <f>ROUND( VLOOKUP(Z161, NPC_Raw_Data!A:L, 6) * VLOOKUP(AA161, NPC_Scaling_Values!A:N, 5)* VLOOKUP(AB161, NPC_Scaling_Values!A:N, 5) * 1.1 ,0)</f>
        <v>174</v>
      </c>
      <c r="F161" s="5">
        <f>ROUND( VLOOKUP(Z161, NPC_Raw_Data!A:L, 7) * VLOOKUP(AA161, NPC_Scaling_Values!A:N, 6) * VLOOKUP(AB161,NPC_Scaling_Values!A:N, 6) * 1.1 ,0)</f>
        <v>130</v>
      </c>
      <c r="G161" s="5">
        <f>ROUND( VLOOKUP(Z161, NPC_Raw_Data!A:L, 8) * VLOOKUP(AA161, NPC_Scaling_Values!A:N, 7) * VLOOKUP(AB161, NPC_Scaling_Values!A:N, 7) * 1.1 ,0)</f>
        <v>104</v>
      </c>
      <c r="H161" s="5">
        <f>ROUND( VLOOKUP(Z161, NPC_Raw_Data!A:L, 9) * VLOOKUP(AA161, NPC_Scaling_Values!A:N, 8)* VLOOKUP(AB161, NPC_Scaling_Values!A:N, 8) * 1.1 ,0)</f>
        <v>130</v>
      </c>
      <c r="I161" s="5">
        <v>0.0</v>
      </c>
      <c r="J161" s="5">
        <v>0.0</v>
      </c>
      <c r="K161" s="5">
        <v>0.0</v>
      </c>
      <c r="L161" s="5">
        <f>ROUND( VLOOKUP(Z161, NPC_Raw_Data!A:O, 13),0)</f>
        <v>150</v>
      </c>
      <c r="M161" s="5">
        <f>ROUND( VLOOKUP(Z161, NPC_Raw_Data!A:O, 14),0)</f>
        <v>150</v>
      </c>
      <c r="N161" s="5">
        <f>ROUND( VLOOKUP(Z161, NPC_Raw_Data!A:O, 15),0)</f>
        <v>100</v>
      </c>
      <c r="O161" s="5">
        <f>ROUND( VLOOKUP(Z161, NPC_Raw_Data!A:Q, 16) * VLOOKUP(AA161, NPC_Scaling_Values!A:N, 14)* VLOOKUP(AB161, NPC_Scaling_Values!A:N, 14) * 1.1 ,0)</f>
        <v>222</v>
      </c>
      <c r="P161" s="2">
        <f>ROUND( VLOOKUP(Z161, NPC_Raw_Data!A:Q, 17) * VLOOKUP(AA161, NPC_Scaling_Values!A:N, 14) * VLOOKUP(AB161, NPC_Scaling_Values!A:N, 14)* 1.1 ,0)</f>
        <v>89</v>
      </c>
      <c r="Q161">
        <f> VLOOKUP(AA161, NPC_Scaling_Values!A:N, 9) * VLOOKUP(AB161, NPC_Scaling_Values!A:N, 9) * 1.1</f>
        <v>3.06625</v>
      </c>
      <c r="R161" s="1">
        <v>1.0</v>
      </c>
      <c r="S161" s="1">
        <v>-1.0</v>
      </c>
      <c r="T161" s="7" t="b">
        <v>0</v>
      </c>
      <c r="U161" s="7" t="b">
        <v>0</v>
      </c>
      <c r="V161" s="7" t="b">
        <v>0</v>
      </c>
      <c r="Z161" s="1">
        <v>334000.0</v>
      </c>
      <c r="AA161" s="1">
        <v>7003.0</v>
      </c>
      <c r="AB161" s="1">
        <v>7403.0</v>
      </c>
      <c r="AC161" s="8">
        <v>0.0</v>
      </c>
    </row>
    <row r="162">
      <c r="A162" s="9" t="s">
        <v>69</v>
      </c>
      <c r="B162" s="1" t="s">
        <v>35</v>
      </c>
      <c r="C162" s="5">
        <f>ROUND( VLOOKUP(Z162, NPC_Raw_Data!A:D, 4)*VLOOKUP(AA162, NPC_Scaling_Values!A:C, 3)*VLOOKUP(AB162, NPC_Scaling_Values!A:C, 3) * 1.1 ,0)</f>
        <v>316</v>
      </c>
      <c r="D162" s="5">
        <f>ROUND( VLOOKUP(Z162, NPC_Raw_Data!A:E, 5) * VLOOKUP(AA162, NPC_Scaling_Values!A:D, 4) * VLOOKUP(AB162,NPC_Scaling_Values!A:D, 4) * 1.1 ,0)</f>
        <v>550</v>
      </c>
      <c r="E162" s="5">
        <f>ROUND( VLOOKUP(Z162, NPC_Raw_Data!A:L, 6) * VLOOKUP(AA162, NPC_Scaling_Values!A:N, 5)* VLOOKUP(AB162, NPC_Scaling_Values!A:N, 5) * 1.1 ,0)</f>
        <v>223</v>
      </c>
      <c r="F162" s="5">
        <f>ROUND( VLOOKUP(Z162, NPC_Raw_Data!A:L, 7) * VLOOKUP(AA162, NPC_Scaling_Values!A:N, 6) * VLOOKUP(AB162,NPC_Scaling_Values!A:N, 6) * 1.1 ,0)</f>
        <v>167</v>
      </c>
      <c r="G162" s="5">
        <f>ROUND( VLOOKUP(Z162, NPC_Raw_Data!A:L, 8) * VLOOKUP(AA162, NPC_Scaling_Values!A:N, 7) * VLOOKUP(AB162, NPC_Scaling_Values!A:N, 7) * 1.1 ,0)</f>
        <v>133</v>
      </c>
      <c r="H162" s="5">
        <f>ROUND( VLOOKUP(Z162, NPC_Raw_Data!A:L, 9) * VLOOKUP(AA162, NPC_Scaling_Values!A:N, 8)* VLOOKUP(AB162, NPC_Scaling_Values!A:N, 8) * 1.1 ,0)</f>
        <v>167</v>
      </c>
      <c r="I162" s="5">
        <v>0.0</v>
      </c>
      <c r="J162" s="5">
        <v>0.0</v>
      </c>
      <c r="K162" s="5">
        <v>0.0</v>
      </c>
      <c r="L162" s="5">
        <f>ROUND( VLOOKUP(Z162, NPC_Raw_Data!A:O, 13),0)</f>
        <v>150</v>
      </c>
      <c r="M162" s="5">
        <f>ROUND( VLOOKUP(Z162, NPC_Raw_Data!A:O, 14),0)</f>
        <v>150</v>
      </c>
      <c r="N162" s="5">
        <f>ROUND( VLOOKUP(Z162, NPC_Raw_Data!A:O, 15),0)</f>
        <v>100</v>
      </c>
      <c r="O162" s="5">
        <f>ROUND( VLOOKUP(Z162, NPC_Raw_Data!A:Q, 16) * VLOOKUP(AA162, NPC_Scaling_Values!A:N, 14)* VLOOKUP(AB162, NPC_Scaling_Values!A:N, 14) * 1.1 ,0)</f>
        <v>226</v>
      </c>
      <c r="P162" s="2">
        <f>ROUND( VLOOKUP(Z162, NPC_Raw_Data!A:Q, 17) * VLOOKUP(AA162, NPC_Scaling_Values!A:N, 14) * VLOOKUP(AB162, NPC_Scaling_Values!A:N, 14)* 1.1 ,0)</f>
        <v>90</v>
      </c>
      <c r="Q162">
        <f> VLOOKUP(AA162, NPC_Scaling_Values!A:N, 9) * VLOOKUP(AB162, NPC_Scaling_Values!A:N, 9) * 1.1</f>
        <v>3.282125</v>
      </c>
      <c r="R162" s="1">
        <v>1.0</v>
      </c>
      <c r="S162" s="1">
        <v>-1.0</v>
      </c>
      <c r="T162" s="7" t="b">
        <v>0</v>
      </c>
      <c r="U162" s="7" t="b">
        <v>0</v>
      </c>
      <c r="V162" s="7" t="b">
        <v>0</v>
      </c>
      <c r="Z162" s="1">
        <v>334001.0</v>
      </c>
      <c r="AA162" s="1">
        <v>7004.0</v>
      </c>
      <c r="AB162" s="1">
        <v>7404.0</v>
      </c>
      <c r="AC162" s="8">
        <v>0.0</v>
      </c>
    </row>
    <row r="163">
      <c r="A163" s="9" t="s">
        <v>106</v>
      </c>
      <c r="B163" s="1" t="s">
        <v>35</v>
      </c>
      <c r="C163" s="5">
        <f>ROUND( VLOOKUP(Z163, NPC_Raw_Data!A:D, 4)*VLOOKUP(AA163, NPC_Scaling_Values!A:C, 3)*VLOOKUP(AB163, NPC_Scaling_Values!A:C, 3) * 1.1 ,0)</f>
        <v>317</v>
      </c>
      <c r="D163" s="5">
        <f>ROUND( VLOOKUP(Z163, NPC_Raw_Data!A:E, 5) * VLOOKUP(AA163, NPC_Scaling_Values!A:D, 4) * VLOOKUP(AB163,NPC_Scaling_Values!A:D, 4) * 1.1 ,0)</f>
        <v>660</v>
      </c>
      <c r="E163" s="5">
        <f>ROUND( VLOOKUP(Z163, NPC_Raw_Data!A:L, 6) * VLOOKUP(AA163, NPC_Scaling_Values!A:N, 5)* VLOOKUP(AB163, NPC_Scaling_Values!A:N, 5) * 1.1 ,0)</f>
        <v>225</v>
      </c>
      <c r="F163" s="5">
        <f>ROUND( VLOOKUP(Z163, NPC_Raw_Data!A:L, 7) * VLOOKUP(AA163, NPC_Scaling_Values!A:N, 6) * VLOOKUP(AB163,NPC_Scaling_Values!A:N, 6) * 1.1 ,0)</f>
        <v>168</v>
      </c>
      <c r="G163" s="5">
        <f>ROUND( VLOOKUP(Z163, NPC_Raw_Data!A:L, 8) * VLOOKUP(AA163, NPC_Scaling_Values!A:N, 7) * VLOOKUP(AB163, NPC_Scaling_Values!A:N, 7) * 1.1 ,0)</f>
        <v>134</v>
      </c>
      <c r="H163" s="5">
        <f>ROUND( VLOOKUP(Z163, NPC_Raw_Data!A:L, 9) * VLOOKUP(AA163, NPC_Scaling_Values!A:N, 8)* VLOOKUP(AB163, NPC_Scaling_Values!A:N, 8) * 1.1 ,0)</f>
        <v>168</v>
      </c>
      <c r="I163" s="5">
        <v>0.0</v>
      </c>
      <c r="J163" s="5">
        <v>0.0</v>
      </c>
      <c r="K163" s="5">
        <v>0.0</v>
      </c>
      <c r="L163" s="5">
        <f>ROUND( VLOOKUP(Z163, NPC_Raw_Data!A:O, 13),0)</f>
        <v>150</v>
      </c>
      <c r="M163" s="5">
        <f>ROUND( VLOOKUP(Z163, NPC_Raw_Data!A:O, 14),0)</f>
        <v>150</v>
      </c>
      <c r="N163" s="5">
        <f>ROUND( VLOOKUP(Z163, NPC_Raw_Data!A:O, 15),0)</f>
        <v>100</v>
      </c>
      <c r="O163" s="5">
        <f>ROUND( VLOOKUP(Z163, NPC_Raw_Data!A:Q, 16) * VLOOKUP(AA163, NPC_Scaling_Values!A:N, 14)* VLOOKUP(AB163, NPC_Scaling_Values!A:N, 14) * 1.1 ,0)</f>
        <v>222</v>
      </c>
      <c r="P163" s="2">
        <f>ROUND( VLOOKUP(Z163, NPC_Raw_Data!A:Q, 17) * VLOOKUP(AA163, NPC_Scaling_Values!A:N, 14) * VLOOKUP(AB163, NPC_Scaling_Values!A:N, 14)* 1.1 ,0)</f>
        <v>89</v>
      </c>
      <c r="Q163">
        <f> VLOOKUP(AA163, NPC_Scaling_Values!A:N, 9) * VLOOKUP(AB163, NPC_Scaling_Values!A:N, 9) * 1.1</f>
        <v>3.366</v>
      </c>
      <c r="R163" s="1">
        <v>1.0</v>
      </c>
      <c r="S163" s="1">
        <v>-1.0</v>
      </c>
      <c r="T163" s="7" t="b">
        <v>0</v>
      </c>
      <c r="U163" s="7" t="b">
        <v>0</v>
      </c>
      <c r="V163" s="7" t="b">
        <v>0</v>
      </c>
      <c r="Z163" s="1">
        <v>334002.0</v>
      </c>
      <c r="AA163" s="1">
        <v>7005.0</v>
      </c>
      <c r="AB163" s="1">
        <v>7405.0</v>
      </c>
      <c r="AC163" s="8">
        <v>0.0</v>
      </c>
    </row>
    <row r="164">
      <c r="A164" s="9" t="s">
        <v>70</v>
      </c>
      <c r="B164" s="1" t="s">
        <v>27</v>
      </c>
      <c r="C164" s="5">
        <f>ROUND( VLOOKUP(Z164, NPC_Raw_Data!A:D, 4)*VLOOKUP(AA164, NPC_Scaling_Values!A:C, 3)*VLOOKUP(AB164, NPC_Scaling_Values!A:C, 3) * 1.1 ,0)</f>
        <v>277</v>
      </c>
      <c r="D164" s="5">
        <f>ROUND( VLOOKUP(Z164, NPC_Raw_Data!A:E, 5) * VLOOKUP(AA164, NPC_Scaling_Values!A:D, 4) * VLOOKUP(AB164,NPC_Scaling_Values!A:D, 4) * 1.1 ,0)</f>
        <v>825</v>
      </c>
      <c r="E164" s="5">
        <f>ROUND( VLOOKUP(Z164, NPC_Raw_Data!A:L, 6) * VLOOKUP(AA164, NPC_Scaling_Values!A:N, 5)* VLOOKUP(AB164, NPC_Scaling_Values!A:N, 5) * 1.1 ,0)</f>
        <v>174</v>
      </c>
      <c r="F164" s="5">
        <f>ROUND( VLOOKUP(Z164, NPC_Raw_Data!A:L, 7) * VLOOKUP(AA164, NPC_Scaling_Values!A:N, 6) * VLOOKUP(AB164,NPC_Scaling_Values!A:N, 6) * 1.1 ,0)</f>
        <v>130</v>
      </c>
      <c r="G164" s="5">
        <f>ROUND( VLOOKUP(Z164, NPC_Raw_Data!A:L, 8) * VLOOKUP(AA164, NPC_Scaling_Values!A:N, 7) * VLOOKUP(AB164, NPC_Scaling_Values!A:N, 7) * 1.1 ,0)</f>
        <v>104</v>
      </c>
      <c r="H164" s="5">
        <f>ROUND( VLOOKUP(Z164, NPC_Raw_Data!A:L, 9) * VLOOKUP(AA164, NPC_Scaling_Values!A:N, 8)* VLOOKUP(AB164, NPC_Scaling_Values!A:N, 8) * 1.1 ,0)</f>
        <v>130</v>
      </c>
      <c r="I164" s="5">
        <v>0.0</v>
      </c>
      <c r="J164" s="5">
        <v>0.0</v>
      </c>
      <c r="K164" s="5">
        <v>0.0</v>
      </c>
      <c r="L164" s="5">
        <f>ROUND( VLOOKUP(Z164, NPC_Raw_Data!A:O, 13),0)</f>
        <v>150</v>
      </c>
      <c r="M164" s="5">
        <f>ROUND( VLOOKUP(Z164, NPC_Raw_Data!A:O, 14),0)</f>
        <v>150</v>
      </c>
      <c r="N164" s="5">
        <f>ROUND( VLOOKUP(Z164, NPC_Raw_Data!A:O, 15),0)</f>
        <v>100</v>
      </c>
      <c r="O164" s="5">
        <f>ROUND( VLOOKUP(Z164, NPC_Raw_Data!A:Q, 16) * VLOOKUP(AA164, NPC_Scaling_Values!A:N, 14)* VLOOKUP(AB164, NPC_Scaling_Values!A:N, 14) * 1.1 ,0)</f>
        <v>222</v>
      </c>
      <c r="P164" s="2">
        <f>ROUND( VLOOKUP(Z164, NPC_Raw_Data!A:Q, 17) * VLOOKUP(AA164, NPC_Scaling_Values!A:N, 14) * VLOOKUP(AB164, NPC_Scaling_Values!A:N, 14)* 1.1 ,0)</f>
        <v>89</v>
      </c>
      <c r="Q164">
        <f> VLOOKUP(AA164, NPC_Scaling_Values!A:N, 9) * VLOOKUP(AB164, NPC_Scaling_Values!A:N, 9) * 1.1</f>
        <v>3.06625</v>
      </c>
      <c r="R164" s="1">
        <v>1.0</v>
      </c>
      <c r="S164" s="1">
        <v>-1.0</v>
      </c>
      <c r="T164" s="7" t="b">
        <v>0</v>
      </c>
      <c r="U164" s="7" t="b">
        <v>0</v>
      </c>
      <c r="V164" s="7" t="b">
        <v>0</v>
      </c>
      <c r="Z164" s="1">
        <v>334003.0</v>
      </c>
      <c r="AA164" s="1">
        <v>7003.0</v>
      </c>
      <c r="AB164" s="1">
        <v>7403.0</v>
      </c>
      <c r="AC164" s="8">
        <v>0.0</v>
      </c>
    </row>
    <row r="165">
      <c r="A165" s="2" t="s">
        <v>144</v>
      </c>
      <c r="B165" s="1" t="s">
        <v>53</v>
      </c>
      <c r="C165" s="5">
        <f>ROUND( VLOOKUP(Z165, NPC_Raw_Data!A:D, 4)*VLOOKUP(AA165, NPC_Scaling_Values!A:C, 3)*VLOOKUP(AB165, NPC_Scaling_Values!A:C, 3) * 1.1 ,0)</f>
        <v>262</v>
      </c>
      <c r="D165" s="5">
        <f>ROUND( VLOOKUP(Z165, NPC_Raw_Data!A:E, 5) * VLOOKUP(AA165, NPC_Scaling_Values!A:D, 4) * VLOOKUP(AB165,NPC_Scaling_Values!A:D, 4) * 1.1 ,0)</f>
        <v>495</v>
      </c>
      <c r="E165" s="5">
        <f>ROUND( VLOOKUP(Z165, NPC_Raw_Data!A:L, 6) * VLOOKUP(AA165, NPC_Scaling_Values!A:N, 5)* VLOOKUP(AB165, NPC_Scaling_Values!A:N, 5) * 1.1 ,0)</f>
        <v>243</v>
      </c>
      <c r="F165" s="5">
        <f>ROUND( VLOOKUP(Z165, NPC_Raw_Data!A:L, 7) * VLOOKUP(AA165, NPC_Scaling_Values!A:N, 6) * VLOOKUP(AB165,NPC_Scaling_Values!A:N, 6) * 1.1 ,0)</f>
        <v>158</v>
      </c>
      <c r="G165" s="5">
        <f>ROUND( VLOOKUP(Z165, NPC_Raw_Data!A:L, 8) * VLOOKUP(AA165, NPC_Scaling_Values!A:N, 7) * VLOOKUP(AB165, NPC_Scaling_Values!A:N, 7) * 1.1 ,0)</f>
        <v>1215</v>
      </c>
      <c r="H165" s="5">
        <f>ROUND( VLOOKUP(Z165, NPC_Raw_Data!A:L, 9) * VLOOKUP(AA165, NPC_Scaling_Values!A:N, 8)* VLOOKUP(AB165, NPC_Scaling_Values!A:N, 8) * 1.1 ,0)</f>
        <v>182</v>
      </c>
      <c r="I165" s="5">
        <v>0.0</v>
      </c>
      <c r="J165" s="5">
        <v>0.0</v>
      </c>
      <c r="K165" s="5">
        <v>0.0</v>
      </c>
      <c r="L165" s="5">
        <f>ROUND( VLOOKUP(Z165, NPC_Raw_Data!A:O, 13),0)</f>
        <v>150</v>
      </c>
      <c r="M165" s="5">
        <f>ROUND( VLOOKUP(Z165, NPC_Raw_Data!A:O, 14),0)</f>
        <v>150</v>
      </c>
      <c r="N165" s="5">
        <f>ROUND( VLOOKUP(Z165, NPC_Raw_Data!A:O, 15),0)</f>
        <v>100</v>
      </c>
      <c r="O165" s="5">
        <f>ROUND( VLOOKUP(Z165, NPC_Raw_Data!A:Q, 16) * VLOOKUP(AA165, NPC_Scaling_Values!A:N, 14)* VLOOKUP(AB165, NPC_Scaling_Values!A:N, 14) * 1.1 ,0)</f>
        <v>220</v>
      </c>
      <c r="P165" s="2">
        <f>ROUND( VLOOKUP(Z165, NPC_Raw_Data!A:Q, 17) * VLOOKUP(AA165, NPC_Scaling_Values!A:N, 14) * VLOOKUP(AB165, NPC_Scaling_Values!A:N, 14)* 1.1 ,0)</f>
        <v>88</v>
      </c>
      <c r="Q165">
        <f> VLOOKUP(AA165, NPC_Scaling_Values!A:N, 9) * VLOOKUP(AB165, NPC_Scaling_Values!A:N, 9) * 1.1</f>
        <v>3.366</v>
      </c>
      <c r="R165" s="1">
        <v>1.0</v>
      </c>
      <c r="S165" s="1">
        <v>-1.0</v>
      </c>
      <c r="T165" s="7" t="b">
        <v>0</v>
      </c>
      <c r="U165" s="7" t="b">
        <v>0</v>
      </c>
      <c r="V165" s="7" t="b">
        <v>0</v>
      </c>
      <c r="Z165" s="1">
        <v>334100.0</v>
      </c>
      <c r="AA165" s="1">
        <v>7008.0</v>
      </c>
      <c r="AB165" s="1">
        <v>7408.0</v>
      </c>
      <c r="AC165" s="8">
        <v>0.0</v>
      </c>
    </row>
    <row r="166">
      <c r="A166" s="1" t="s">
        <v>69</v>
      </c>
      <c r="B166" s="1" t="s">
        <v>32</v>
      </c>
      <c r="C166" s="5">
        <f>ROUND( VLOOKUP(Z166, NPC_Raw_Data!A:D, 4)*VLOOKUP(AA166, NPC_Scaling_Values!A:C, 3)*VLOOKUP(AB166, NPC_Scaling_Values!A:C, 3) * 1.1 ,0)</f>
        <v>363</v>
      </c>
      <c r="D166" s="5">
        <f>ROUND( VLOOKUP(Z166, NPC_Raw_Data!A:E, 5) * VLOOKUP(AA166, NPC_Scaling_Values!A:D, 4) * VLOOKUP(AB166,NPC_Scaling_Values!A:D, 4) * 1.1 ,0)</f>
        <v>660</v>
      </c>
      <c r="E166" s="5">
        <f>ROUND( VLOOKUP(Z166, NPC_Raw_Data!A:L, 6) * VLOOKUP(AA166, NPC_Scaling_Values!A:N, 5)* VLOOKUP(AB166, NPC_Scaling_Values!A:N, 5) * 1.1 ,0)</f>
        <v>258</v>
      </c>
      <c r="F166" s="5">
        <f>ROUND( VLOOKUP(Z166, NPC_Raw_Data!A:L, 7) * VLOOKUP(AA166, NPC_Scaling_Values!A:N, 6) * VLOOKUP(AB166,NPC_Scaling_Values!A:N, 6) * 1.1 ,0)</f>
        <v>193</v>
      </c>
      <c r="G166" s="5">
        <f>ROUND( VLOOKUP(Z166, NPC_Raw_Data!A:L, 8) * VLOOKUP(AA166, NPC_Scaling_Values!A:N, 7) * VLOOKUP(AB166, NPC_Scaling_Values!A:N, 7) * 1.1 ,0)</f>
        <v>154</v>
      </c>
      <c r="H166" s="5">
        <f>ROUND( VLOOKUP(Z166, NPC_Raw_Data!A:L, 9) * VLOOKUP(AA166, NPC_Scaling_Values!A:N, 8)* VLOOKUP(AB166, NPC_Scaling_Values!A:N, 8) * 1.1 ,0)</f>
        <v>193</v>
      </c>
      <c r="I166" s="5">
        <v>0.0</v>
      </c>
      <c r="J166" s="5">
        <v>0.0</v>
      </c>
      <c r="K166" s="5">
        <v>0.0</v>
      </c>
      <c r="L166" s="5">
        <f>ROUND( VLOOKUP(Z166, NPC_Raw_Data!A:O, 13),0)</f>
        <v>150</v>
      </c>
      <c r="M166" s="5">
        <f>ROUND( VLOOKUP(Z166, NPC_Raw_Data!A:O, 14),0)</f>
        <v>150</v>
      </c>
      <c r="N166" s="5">
        <f>ROUND( VLOOKUP(Z166, NPC_Raw_Data!A:O, 15),0)</f>
        <v>100</v>
      </c>
      <c r="O166" s="5">
        <f>ROUND( VLOOKUP(Z166, NPC_Raw_Data!A:Q, 16) * VLOOKUP(AA166, NPC_Scaling_Values!A:N, 14)* VLOOKUP(AB166, NPC_Scaling_Values!A:N, 14) * 1.1 ,0)</f>
        <v>255</v>
      </c>
      <c r="P166" s="2">
        <f>ROUND( VLOOKUP(Z166, NPC_Raw_Data!A:Q, 17) * VLOOKUP(AA166, NPC_Scaling_Values!A:N, 14) * VLOOKUP(AB166, NPC_Scaling_Values!A:N, 14)* 1.1 ,0)</f>
        <v>102</v>
      </c>
      <c r="Q166">
        <f> VLOOKUP(AA166, NPC_Scaling_Values!A:N, 9) * VLOOKUP(AB166, NPC_Scaling_Values!A:N, 9) * 1.1</f>
        <v>3.6696</v>
      </c>
      <c r="R166" s="1">
        <v>1.0</v>
      </c>
      <c r="S166" s="1">
        <v>-1.0</v>
      </c>
      <c r="T166" s="7" t="b">
        <v>0</v>
      </c>
      <c r="U166" s="7" t="b">
        <v>0</v>
      </c>
      <c r="V166" s="7" t="b">
        <v>0</v>
      </c>
      <c r="Z166" s="1">
        <v>419000.0</v>
      </c>
      <c r="AA166" s="1">
        <v>7014.0</v>
      </c>
      <c r="AB166" s="1">
        <v>7414.0</v>
      </c>
      <c r="AC166" s="8">
        <v>0.0</v>
      </c>
    </row>
    <row r="167">
      <c r="A167" s="9" t="s">
        <v>276</v>
      </c>
      <c r="B167" s="1" t="s">
        <v>166</v>
      </c>
      <c r="C167" s="5">
        <f>ROUND( VLOOKUP(Z167, NPC_Raw_Data!A:D, 4)*VLOOKUP(AA167, NPC_Scaling_Values!A:C, 3)*VLOOKUP(AB167, NPC_Scaling_Values!A:C, 3) * 1.1 ,0)</f>
        <v>866</v>
      </c>
      <c r="D167" s="5">
        <f>ROUND( VLOOKUP(Z167, NPC_Raw_Data!A:E, 5) * VLOOKUP(AA167, NPC_Scaling_Values!A:D, 4) * VLOOKUP(AB167,NPC_Scaling_Values!A:D, 4) * 1.1 ,0)</f>
        <v>1650</v>
      </c>
      <c r="E167" s="5">
        <f>ROUND( VLOOKUP(Z167, NPC_Raw_Data!A:L, 6) * VLOOKUP(AA167, NPC_Scaling_Values!A:N, 5)* VLOOKUP(AB167, NPC_Scaling_Values!A:N, 5) * 1.1 ,0)</f>
        <v>454</v>
      </c>
      <c r="F167" s="5">
        <f>ROUND( VLOOKUP(Z167, NPC_Raw_Data!A:L, 7) * VLOOKUP(AA167, NPC_Scaling_Values!A:N, 6) * VLOOKUP(AB167,NPC_Scaling_Values!A:N, 6) * 1.1 ,0)</f>
        <v>233</v>
      </c>
      <c r="G167" s="5">
        <f>ROUND( VLOOKUP(Z167, NPC_Raw_Data!A:L, 8) * VLOOKUP(AA167, NPC_Scaling_Values!A:N, 7) * VLOOKUP(AB167, NPC_Scaling_Values!A:N, 7) * 1.1 ,0)</f>
        <v>203</v>
      </c>
      <c r="H167" s="5">
        <f>ROUND( VLOOKUP(Z167, NPC_Raw_Data!A:L, 9) * VLOOKUP(AA167, NPC_Scaling_Values!A:N, 8)* VLOOKUP(AB167, NPC_Scaling_Values!A:N, 8) * 1.1 ,0)</f>
        <v>195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74</v>
      </c>
      <c r="O167" s="5">
        <f>ROUND( VLOOKUP(Z167, NPC_Raw_Data!A:Q, 16) * VLOOKUP(AA167, NPC_Scaling_Values!A:N, 14)* VLOOKUP(AB167, NPC_Scaling_Values!A:N, 14) * 1.1 ,0)</f>
        <v>223</v>
      </c>
      <c r="P167" s="2">
        <f>ROUND( VLOOKUP(Z167, NPC_Raw_Data!A:Q, 17) * VLOOKUP(AA167, NPC_Scaling_Values!A:N, 14) * VLOOKUP(AB167, NPC_Scaling_Values!A:N, 14)* 1.1 ,0)</f>
        <v>89</v>
      </c>
      <c r="Q167">
        <f> VLOOKUP(AA167, NPC_Scaling_Values!A:N, 9) * VLOOKUP(AB167, NPC_Scaling_Values!A:N, 9) * 1.1</f>
        <v>3.3858</v>
      </c>
      <c r="R167" s="1">
        <v>1.5</v>
      </c>
      <c r="S167" s="1">
        <v>-1.0</v>
      </c>
      <c r="T167" s="7" t="b">
        <v>0</v>
      </c>
      <c r="U167" s="7" t="b">
        <v>0</v>
      </c>
      <c r="V167" s="7" t="b">
        <v>0</v>
      </c>
      <c r="Z167" s="1">
        <v>269000.0</v>
      </c>
      <c r="AA167" s="1">
        <v>7009.0</v>
      </c>
      <c r="AB167" s="1">
        <v>7409.0</v>
      </c>
      <c r="AC167" s="8">
        <v>0.0</v>
      </c>
    </row>
    <row r="168">
      <c r="A168" s="9" t="s">
        <v>305</v>
      </c>
      <c r="B168" s="1" t="s">
        <v>30</v>
      </c>
      <c r="C168" s="5">
        <f>ROUND( VLOOKUP(Z168, NPC_Raw_Data!A:D, 4)*VLOOKUP(AA168, NPC_Scaling_Values!A:C, 3)*VLOOKUP(AB168, NPC_Scaling_Values!A:C, 3) * 1.1 ,0)</f>
        <v>4</v>
      </c>
      <c r="D168" s="5">
        <f>ROUND( VLOOKUP(Z168, NPC_Raw_Data!A:E, 5) * VLOOKUP(AA168, NPC_Scaling_Values!A:D, 4) * VLOOKUP(AB168,NPC_Scaling_Values!A:D, 4) * 1.1 ,0)</f>
        <v>1100</v>
      </c>
      <c r="E168" s="5">
        <f>ROUND( VLOOKUP(Z168, NPC_Raw_Data!A:L, 6) * VLOOKUP(AA168, NPC_Scaling_Values!A:N, 5)* VLOOKUP(AB168, NPC_Scaling_Values!A:N, 5) * 1.1 ,0)</f>
        <v>503</v>
      </c>
      <c r="F168" s="5">
        <f>ROUND( VLOOKUP(Z168, NPC_Raw_Data!A:L, 7) * VLOOKUP(AA168, NPC_Scaling_Values!A:N, 6) * VLOOKUP(AB168,NPC_Scaling_Values!A:N, 6) * 1.1 ,0)</f>
        <v>268</v>
      </c>
      <c r="G168" s="5">
        <f>ROUND( VLOOKUP(Z168, NPC_Raw_Data!A:L, 8) * VLOOKUP(AA168, NPC_Scaling_Values!A:N, 7) * VLOOKUP(AB168, NPC_Scaling_Values!A:N, 7) * 1.1 ,0)</f>
        <v>225</v>
      </c>
      <c r="H168" s="5">
        <f>ROUND( VLOOKUP(Z168, NPC_Raw_Data!A:L, 9) * VLOOKUP(AA168, NPC_Scaling_Values!A:N, 8)* VLOOKUP(AB168, NPC_Scaling_Values!A:N, 8) * 1.1 ,0)</f>
        <v>216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74</v>
      </c>
      <c r="O168" s="5">
        <f>ROUND( VLOOKUP(Z168, NPC_Raw_Data!A:Q, 16) * VLOOKUP(AA168, NPC_Scaling_Values!A:N, 14)* VLOOKUP(AB168, NPC_Scaling_Values!A:N, 14) * 1.1 ,0)</f>
        <v>255</v>
      </c>
      <c r="P168" s="2">
        <f>ROUND( VLOOKUP(Z168, NPC_Raw_Data!A:Q, 17) * VLOOKUP(AA168, NPC_Scaling_Values!A:N, 14) * VLOOKUP(AB168, NPC_Scaling_Values!A:N, 14)* 1.1 ,0)</f>
        <v>102</v>
      </c>
      <c r="Q168">
        <f> VLOOKUP(AA168, NPC_Scaling_Values!A:N, 9) * VLOOKUP(AB168, NPC_Scaling_Values!A:N, 9) * 1.1</f>
        <v>3.6696</v>
      </c>
      <c r="R168" s="1">
        <v>1.5</v>
      </c>
      <c r="S168" s="1">
        <v>-1.0</v>
      </c>
      <c r="T168" s="7" t="b">
        <v>0</v>
      </c>
      <c r="U168" s="7" t="b">
        <v>0</v>
      </c>
      <c r="V168" s="7" t="b">
        <v>0</v>
      </c>
      <c r="Z168" s="1">
        <v>269001.0</v>
      </c>
      <c r="AA168" s="1">
        <v>7014.0</v>
      </c>
      <c r="AB168" s="1">
        <v>7414.0</v>
      </c>
      <c r="AC168" s="8">
        <v>0.0</v>
      </c>
    </row>
    <row r="169">
      <c r="A169" s="9" t="s">
        <v>276</v>
      </c>
      <c r="B169" s="1" t="s">
        <v>30</v>
      </c>
      <c r="C169" s="5">
        <f>ROUND( VLOOKUP(Z169, NPC_Raw_Data!A:D, 4)*VLOOKUP(AA169, NPC_Scaling_Values!A:C, 3)*VLOOKUP(AB169, NPC_Scaling_Values!A:C, 3) * 1.1 ,0)</f>
        <v>928</v>
      </c>
      <c r="D169" s="5">
        <f>ROUND( VLOOKUP(Z169, NPC_Raw_Data!A:E, 5) * VLOOKUP(AA169, NPC_Scaling_Values!A:D, 4) * VLOOKUP(AB169,NPC_Scaling_Values!A:D, 4) * 1.1 ,0)</f>
        <v>1100</v>
      </c>
      <c r="E169" s="5">
        <f>ROUND( VLOOKUP(Z169, NPC_Raw_Data!A:L, 6) * VLOOKUP(AA169, NPC_Scaling_Values!A:N, 5)* VLOOKUP(AB169, NPC_Scaling_Values!A:N, 5) * 1.1 ,0)</f>
        <v>503</v>
      </c>
      <c r="F169" s="5">
        <f>ROUND( VLOOKUP(Z169, NPC_Raw_Data!A:L, 7) * VLOOKUP(AA169, NPC_Scaling_Values!A:N, 6) * VLOOKUP(AB169,NPC_Scaling_Values!A:N, 6) * 1.1 ,0)</f>
        <v>268</v>
      </c>
      <c r="G169" s="5">
        <f>ROUND( VLOOKUP(Z169, NPC_Raw_Data!A:L, 8) * VLOOKUP(AA169, NPC_Scaling_Values!A:N, 7) * VLOOKUP(AB169, NPC_Scaling_Values!A:N, 7) * 1.1 ,0)</f>
        <v>225</v>
      </c>
      <c r="H169" s="5">
        <f>ROUND( VLOOKUP(Z169, NPC_Raw_Data!A:L, 9) * VLOOKUP(AA169, NPC_Scaling_Values!A:N, 8)* VLOOKUP(AB169, NPC_Scaling_Values!A:N, 8) * 1.1 ,0)</f>
        <v>216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74</v>
      </c>
      <c r="O169" s="5">
        <f>ROUND( VLOOKUP(Z169, NPC_Raw_Data!A:Q, 16) * VLOOKUP(AA169, NPC_Scaling_Values!A:N, 14)* VLOOKUP(AB169, NPC_Scaling_Values!A:N, 14) * 1.1 ,0)</f>
        <v>255</v>
      </c>
      <c r="P169" s="2">
        <f>ROUND( VLOOKUP(Z169, NPC_Raw_Data!A:Q, 17) * VLOOKUP(AA169, NPC_Scaling_Values!A:N, 14) * VLOOKUP(AB169, NPC_Scaling_Values!A:N, 14)* 1.1 ,0)</f>
        <v>102</v>
      </c>
      <c r="Q169">
        <f> VLOOKUP(AA169, NPC_Scaling_Values!A:N, 9) * VLOOKUP(AB169, NPC_Scaling_Values!A:N, 9) * 1.1</f>
        <v>3.6696</v>
      </c>
      <c r="R169" s="1">
        <v>1.5</v>
      </c>
      <c r="S169" s="1">
        <v>-1.0</v>
      </c>
      <c r="T169" s="7" t="b">
        <v>0</v>
      </c>
      <c r="U169" s="7" t="b">
        <v>0</v>
      </c>
      <c r="V169" s="7" t="b">
        <v>0</v>
      </c>
      <c r="Z169" s="1">
        <v>269002.0</v>
      </c>
      <c r="AA169" s="1">
        <v>7014.0</v>
      </c>
      <c r="AB169" s="1">
        <v>7414.0</v>
      </c>
      <c r="AC169" s="8">
        <v>0.0</v>
      </c>
    </row>
    <row r="170">
      <c r="A170" s="9" t="s">
        <v>291</v>
      </c>
      <c r="B170" s="1" t="s">
        <v>166</v>
      </c>
      <c r="C170" s="5">
        <f>ROUND( VLOOKUP(Z170, NPC_Raw_Data!A:D, 4)*VLOOKUP(AA170, NPC_Scaling_Values!A:C, 3)*VLOOKUP(AB170, NPC_Scaling_Values!A:C, 3) * 1.1 ,0)</f>
        <v>879</v>
      </c>
      <c r="D170" s="5">
        <f>ROUND( VLOOKUP(Z170, NPC_Raw_Data!A:E, 5) * VLOOKUP(AA170, NPC_Scaling_Values!A:D, 4) * VLOOKUP(AB170,NPC_Scaling_Values!A:D, 4) * 1.1 ,0)</f>
        <v>1650</v>
      </c>
      <c r="E170" s="5">
        <f>ROUND( VLOOKUP(Z170, NPC_Raw_Data!A:L, 6) * VLOOKUP(AA170, NPC_Scaling_Values!A:N, 5)* VLOOKUP(AB170, NPC_Scaling_Values!A:N, 5) * 1.1 ,0)</f>
        <v>471</v>
      </c>
      <c r="F170" s="5">
        <f>ROUND( VLOOKUP(Z170, NPC_Raw_Data!A:L, 7) * VLOOKUP(AA170, NPC_Scaling_Values!A:N, 6) * VLOOKUP(AB170,NPC_Scaling_Values!A:N, 6) * 1.1 ,0)</f>
        <v>242</v>
      </c>
      <c r="G170" s="5">
        <f>ROUND( VLOOKUP(Z170, NPC_Raw_Data!A:L, 8) * VLOOKUP(AA170, NPC_Scaling_Values!A:N, 7) * VLOOKUP(AB170, NPC_Scaling_Values!A:N, 7) * 1.1 ,0)</f>
        <v>211</v>
      </c>
      <c r="H170" s="5">
        <f>ROUND( VLOOKUP(Z170, NPC_Raw_Data!A:L, 9) * VLOOKUP(AA170, NPC_Scaling_Values!A:N, 8)* VLOOKUP(AB170, NPC_Scaling_Values!A:N, 8) * 1.1 ,0)</f>
        <v>202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74</v>
      </c>
      <c r="O170" s="5">
        <f>ROUND( VLOOKUP(Z170, NPC_Raw_Data!A:Q, 16) * VLOOKUP(AA170, NPC_Scaling_Values!A:N, 14)* VLOOKUP(AB170, NPC_Scaling_Values!A:N, 14) * 1.1 ,0)</f>
        <v>233</v>
      </c>
      <c r="P170" s="2">
        <f>ROUND( VLOOKUP(Z170, NPC_Raw_Data!A:Q, 17) * VLOOKUP(AA170, NPC_Scaling_Values!A:N, 14) * VLOOKUP(AB170, NPC_Scaling_Values!A:N, 14)* 1.1 ,0)</f>
        <v>93</v>
      </c>
      <c r="Q170">
        <f> VLOOKUP(AA170, NPC_Scaling_Values!A:N, 9) * VLOOKUP(AB170, NPC_Scaling_Values!A:N, 9) * 1.1</f>
        <v>3.4881</v>
      </c>
      <c r="R170" s="1">
        <v>1.5</v>
      </c>
      <c r="S170" s="1">
        <v>-1.0</v>
      </c>
      <c r="T170" s="7" t="b">
        <v>0</v>
      </c>
      <c r="U170" s="7" t="b">
        <v>0</v>
      </c>
      <c r="V170" s="7" t="b">
        <v>0</v>
      </c>
      <c r="Z170" s="1">
        <v>269003.0</v>
      </c>
      <c r="AA170" s="1">
        <v>7011.0</v>
      </c>
      <c r="AB170" s="1">
        <v>7411.0</v>
      </c>
      <c r="AC170" s="8">
        <v>0.0</v>
      </c>
    </row>
    <row r="171">
      <c r="A171" s="9" t="s">
        <v>277</v>
      </c>
      <c r="B171" s="1" t="s">
        <v>166</v>
      </c>
      <c r="C171" s="5">
        <f>ROUND( VLOOKUP(Z171, NPC_Raw_Data!A:D, 4)*VLOOKUP(AA171, NPC_Scaling_Values!A:C, 3)*VLOOKUP(AB171, NPC_Scaling_Values!A:C, 3) * 1.1 ,0)</f>
        <v>866</v>
      </c>
      <c r="D171" s="5">
        <f>ROUND( VLOOKUP(Z171, NPC_Raw_Data!A:E, 5) * VLOOKUP(AA171, NPC_Scaling_Values!A:D, 4) * VLOOKUP(AB171,NPC_Scaling_Values!A:D, 4) * 1.1 ,0)</f>
        <v>1650</v>
      </c>
      <c r="E171" s="5">
        <f>ROUND( VLOOKUP(Z171, NPC_Raw_Data!A:L, 6) * VLOOKUP(AA171, NPC_Scaling_Values!A:N, 5)* VLOOKUP(AB171, NPC_Scaling_Values!A:N, 5) * 1.1 ,0)</f>
        <v>454</v>
      </c>
      <c r="F171" s="5">
        <f>ROUND( VLOOKUP(Z171, NPC_Raw_Data!A:L, 7) * VLOOKUP(AA171, NPC_Scaling_Values!A:N, 6) * VLOOKUP(AB171,NPC_Scaling_Values!A:N, 6) * 1.1 ,0)</f>
        <v>233</v>
      </c>
      <c r="G171" s="5">
        <f>ROUND( VLOOKUP(Z171, NPC_Raw_Data!A:L, 8) * VLOOKUP(AA171, NPC_Scaling_Values!A:N, 7) * VLOOKUP(AB171, NPC_Scaling_Values!A:N, 7) * 1.1 ,0)</f>
        <v>203</v>
      </c>
      <c r="H171" s="5">
        <f>ROUND( VLOOKUP(Z171, NPC_Raw_Data!A:L, 9) * VLOOKUP(AA171, NPC_Scaling_Values!A:N, 8)* VLOOKUP(AB171, NPC_Scaling_Values!A:N, 8) * 1.1 ,0)</f>
        <v>195</v>
      </c>
      <c r="I171" s="5">
        <v>0.0</v>
      </c>
      <c r="J171" s="5">
        <v>0.0</v>
      </c>
      <c r="K171" s="5">
        <v>0.0</v>
      </c>
      <c r="L171" s="5">
        <f>ROUND( VLOOKUP(Z171, NPC_Raw_Data!A:O, 13),0)</f>
        <v>145</v>
      </c>
      <c r="M171" s="5">
        <f>ROUND( VLOOKUP(Z171, NPC_Raw_Data!A:O, 14),0)</f>
        <v>145</v>
      </c>
      <c r="N171" s="5">
        <f>ROUND( VLOOKUP(Z171, NPC_Raw_Data!A:O, 15),0)</f>
        <v>74</v>
      </c>
      <c r="O171" s="5">
        <f>ROUND( VLOOKUP(Z171, NPC_Raw_Data!A:Q, 16) * VLOOKUP(AA171, NPC_Scaling_Values!A:N, 14)* VLOOKUP(AB171, NPC_Scaling_Values!A:N, 14) * 1.1 ,0)</f>
        <v>223</v>
      </c>
      <c r="P171" s="2">
        <f>ROUND( VLOOKUP(Z171, NPC_Raw_Data!A:Q, 17) * VLOOKUP(AA171, NPC_Scaling_Values!A:N, 14) * VLOOKUP(AB171, NPC_Scaling_Values!A:N, 14)* 1.1 ,0)</f>
        <v>89</v>
      </c>
      <c r="Q171">
        <f> VLOOKUP(AA171, NPC_Scaling_Values!A:N, 9) * VLOOKUP(AB171, NPC_Scaling_Values!A:N, 9) * 1.1</f>
        <v>3.3858</v>
      </c>
      <c r="R171" s="1">
        <v>1.5</v>
      </c>
      <c r="S171" s="1">
        <v>-1.0</v>
      </c>
      <c r="T171" s="7" t="b">
        <v>0</v>
      </c>
      <c r="U171" s="7" t="b">
        <v>0</v>
      </c>
      <c r="V171" s="7" t="b">
        <v>0</v>
      </c>
      <c r="Z171" s="1">
        <v>269004.0</v>
      </c>
      <c r="AA171" s="1">
        <v>7009.0</v>
      </c>
      <c r="AB171" s="1">
        <v>7409.0</v>
      </c>
      <c r="AC171" s="10">
        <v>7100.0</v>
      </c>
    </row>
    <row r="172">
      <c r="A172" s="9" t="s">
        <v>268</v>
      </c>
      <c r="B172" s="1" t="s">
        <v>166</v>
      </c>
      <c r="C172" s="5">
        <f>ROUND( VLOOKUP(Z172, NPC_Raw_Data!A:D, 4)*VLOOKUP(AA172, NPC_Scaling_Values!A:C, 3)*VLOOKUP(AB172, NPC_Scaling_Values!A:C, 3) * 1.1 ,0)</f>
        <v>584</v>
      </c>
      <c r="D172" s="5">
        <f>ROUND( VLOOKUP(Z172, NPC_Raw_Data!A:E, 5) * VLOOKUP(AA172, NPC_Scaling_Values!A:D, 4) * VLOOKUP(AB172,NPC_Scaling_Values!A:D, 4) * 1.1 ,0)</f>
        <v>1650</v>
      </c>
      <c r="E172" s="5">
        <f>ROUND( VLOOKUP(Z172, NPC_Raw_Data!A:L, 6) * VLOOKUP(AA172, NPC_Scaling_Values!A:N, 5)* VLOOKUP(AB172, NPC_Scaling_Values!A:N, 5) * 1.1 ,0)</f>
        <v>430</v>
      </c>
      <c r="F172" s="5">
        <f>ROUND( VLOOKUP(Z172, NPC_Raw_Data!A:L, 7) * VLOOKUP(AA172, NPC_Scaling_Values!A:N, 6) * VLOOKUP(AB172,NPC_Scaling_Values!A:N, 6) * 1.1 ,0)</f>
        <v>218</v>
      </c>
      <c r="G172" s="5">
        <f>ROUND( VLOOKUP(Z172, NPC_Raw_Data!A:L, 8) * VLOOKUP(AA172, NPC_Scaling_Values!A:N, 7) * VLOOKUP(AB172, NPC_Scaling_Values!A:N, 7) * 1.1 ,0)</f>
        <v>192</v>
      </c>
      <c r="H172" s="5">
        <f>ROUND( VLOOKUP(Z172, NPC_Raw_Data!A:L, 9) * VLOOKUP(AA172, NPC_Scaling_Values!A:N, 8)* VLOOKUP(AB172, NPC_Scaling_Values!A:N, 8) * 1.1 ,0)</f>
        <v>183</v>
      </c>
      <c r="I172" s="5">
        <v>0.0</v>
      </c>
      <c r="J172" s="5">
        <v>0.0</v>
      </c>
      <c r="K172" s="5">
        <v>0.0</v>
      </c>
      <c r="L172" s="5">
        <f>ROUND( VLOOKUP(Z172, NPC_Raw_Data!A:O, 13),0)</f>
        <v>145</v>
      </c>
      <c r="M172" s="5">
        <f>ROUND( VLOOKUP(Z172, NPC_Raw_Data!A:O, 14),0)</f>
        <v>145</v>
      </c>
      <c r="N172" s="5">
        <f>ROUND( VLOOKUP(Z172, NPC_Raw_Data!A:O, 15),0)</f>
        <v>74</v>
      </c>
      <c r="O172" s="5">
        <f>ROUND( VLOOKUP(Z172, NPC_Raw_Data!A:Q, 16) * VLOOKUP(AA172, NPC_Scaling_Values!A:N, 14)* VLOOKUP(AB172, NPC_Scaling_Values!A:N, 14) * 1.1 ,0)</f>
        <v>223</v>
      </c>
      <c r="P172" s="2">
        <f>ROUND( VLOOKUP(Z172, NPC_Raw_Data!A:Q, 17) * VLOOKUP(AA172, NPC_Scaling_Values!A:N, 14) * VLOOKUP(AB172, NPC_Scaling_Values!A:N, 14)* 1.1 ,0)</f>
        <v>89</v>
      </c>
      <c r="Q172">
        <f> VLOOKUP(AA172, NPC_Scaling_Values!A:N, 9) * VLOOKUP(AB172, NPC_Scaling_Values!A:N, 9) * 1.1</f>
        <v>3.3858</v>
      </c>
      <c r="R172" s="1">
        <v>1.5</v>
      </c>
      <c r="S172" s="1">
        <v>-1.0</v>
      </c>
      <c r="T172" s="7" t="b">
        <v>0</v>
      </c>
      <c r="U172" s="7" t="b">
        <v>0</v>
      </c>
      <c r="V172" s="7" t="b">
        <v>0</v>
      </c>
      <c r="Z172" s="1">
        <v>270000.0</v>
      </c>
      <c r="AA172" s="1">
        <v>7009.0</v>
      </c>
      <c r="AB172" s="1">
        <v>7409.0</v>
      </c>
      <c r="AC172" s="8">
        <v>0.0</v>
      </c>
    </row>
    <row r="173">
      <c r="A173" s="1" t="s">
        <v>302</v>
      </c>
      <c r="B173" s="1" t="s">
        <v>30</v>
      </c>
      <c r="C173" s="5">
        <f>ROUND( VLOOKUP(Z173, NPC_Raw_Data!A:D, 4)*VLOOKUP(AA173, NPC_Scaling_Values!A:C, 3)*VLOOKUP(AB173, NPC_Scaling_Values!A:C, 3) * 1.1 ,0)</f>
        <v>626</v>
      </c>
      <c r="D173" s="5">
        <f>ROUND( VLOOKUP(Z173, NPC_Raw_Data!A:E, 5) * VLOOKUP(AA173, NPC_Scaling_Values!A:D, 4) * VLOOKUP(AB173,NPC_Scaling_Values!A:D, 4) * 1.1 ,0)</f>
        <v>4400</v>
      </c>
      <c r="E173" s="5">
        <f>ROUND( VLOOKUP(Z173, NPC_Raw_Data!A:L, 6) * VLOOKUP(AA173, NPC_Scaling_Values!A:N, 5)* VLOOKUP(AB173, NPC_Scaling_Values!A:N, 5) * 1.1 ,0)</f>
        <v>477</v>
      </c>
      <c r="F173" s="5">
        <f>ROUND( VLOOKUP(Z173, NPC_Raw_Data!A:L, 7) * VLOOKUP(AA173, NPC_Scaling_Values!A:N, 6) * VLOOKUP(AB173,NPC_Scaling_Values!A:N, 6) * 1.1 ,0)</f>
        <v>252</v>
      </c>
      <c r="G173" s="5">
        <f>ROUND( VLOOKUP(Z173, NPC_Raw_Data!A:L, 8) * VLOOKUP(AA173, NPC_Scaling_Values!A:N, 7) * VLOOKUP(AB173, NPC_Scaling_Values!A:N, 7) * 1.1 ,0)</f>
        <v>212</v>
      </c>
      <c r="H173" s="5">
        <f>ROUND( VLOOKUP(Z173, NPC_Raw_Data!A:L, 9) * VLOOKUP(AA173, NPC_Scaling_Values!A:N, 8)* VLOOKUP(AB173, NPC_Scaling_Values!A:N, 8) * 1.1 ,0)</f>
        <v>203</v>
      </c>
      <c r="I173" s="5">
        <v>0.0</v>
      </c>
      <c r="J173" s="5">
        <v>0.0</v>
      </c>
      <c r="K173" s="5">
        <v>0.0</v>
      </c>
      <c r="L173" s="5">
        <f>ROUND( VLOOKUP(Z173, NPC_Raw_Data!A:O, 13),0)</f>
        <v>145</v>
      </c>
      <c r="M173" s="5">
        <f>ROUND( VLOOKUP(Z173, NPC_Raw_Data!A:O, 14),0)</f>
        <v>145</v>
      </c>
      <c r="N173" s="5">
        <f>ROUND( VLOOKUP(Z173, NPC_Raw_Data!A:O, 15),0)</f>
        <v>74</v>
      </c>
      <c r="O173" s="5">
        <f>ROUND( VLOOKUP(Z173, NPC_Raw_Data!A:Q, 16) * VLOOKUP(AA173, NPC_Scaling_Values!A:N, 14)* VLOOKUP(AB173, NPC_Scaling_Values!A:N, 14) * 1.1 ,0)</f>
        <v>255</v>
      </c>
      <c r="P173" s="2">
        <f>ROUND( VLOOKUP(Z173, NPC_Raw_Data!A:Q, 17) * VLOOKUP(AA173, NPC_Scaling_Values!A:N, 14) * VLOOKUP(AB173, NPC_Scaling_Values!A:N, 14)* 1.1 ,0)</f>
        <v>102</v>
      </c>
      <c r="Q173">
        <f> VLOOKUP(AA173, NPC_Scaling_Values!A:N, 9) * VLOOKUP(AB173, NPC_Scaling_Values!A:N, 9) * 1.1</f>
        <v>3.6696</v>
      </c>
      <c r="R173" s="1">
        <v>1.5</v>
      </c>
      <c r="S173" s="1">
        <v>-1.0</v>
      </c>
      <c r="T173" s="7" t="b">
        <v>0</v>
      </c>
      <c r="U173" s="7" t="b">
        <v>0</v>
      </c>
      <c r="V173" s="7" t="b">
        <v>0</v>
      </c>
      <c r="Z173" s="1">
        <v>270001.0</v>
      </c>
      <c r="AA173" s="1">
        <v>7014.0</v>
      </c>
      <c r="AB173" s="1">
        <v>7414.0</v>
      </c>
      <c r="AC173" s="8">
        <v>0.0</v>
      </c>
    </row>
    <row r="174">
      <c r="A174" s="9" t="s">
        <v>269</v>
      </c>
      <c r="B174" s="1" t="s">
        <v>166</v>
      </c>
      <c r="C174" s="5">
        <f>ROUND( VLOOKUP(Z174, NPC_Raw_Data!A:D, 4)*VLOOKUP(AA174, NPC_Scaling_Values!A:C, 3)*VLOOKUP(AB174, NPC_Scaling_Values!A:C, 3) * 1.1 ,0)</f>
        <v>584</v>
      </c>
      <c r="D174" s="5">
        <f>ROUND( VLOOKUP(Z174, NPC_Raw_Data!A:E, 5) * VLOOKUP(AA174, NPC_Scaling_Values!A:D, 4) * VLOOKUP(AB174,NPC_Scaling_Values!A:D, 4) * 1.1 ,0)</f>
        <v>1650</v>
      </c>
      <c r="E174" s="5">
        <f>ROUND( VLOOKUP(Z174, NPC_Raw_Data!A:L, 6) * VLOOKUP(AA174, NPC_Scaling_Values!A:N, 5)* VLOOKUP(AB174, NPC_Scaling_Values!A:N, 5) * 1.1 ,0)</f>
        <v>430</v>
      </c>
      <c r="F174" s="5">
        <f>ROUND( VLOOKUP(Z174, NPC_Raw_Data!A:L, 7) * VLOOKUP(AA174, NPC_Scaling_Values!A:N, 6) * VLOOKUP(AB174,NPC_Scaling_Values!A:N, 6) * 1.1 ,0)</f>
        <v>218</v>
      </c>
      <c r="G174" s="5">
        <f>ROUND( VLOOKUP(Z174, NPC_Raw_Data!A:L, 8) * VLOOKUP(AA174, NPC_Scaling_Values!A:N, 7) * VLOOKUP(AB174, NPC_Scaling_Values!A:N, 7) * 1.1 ,0)</f>
        <v>192</v>
      </c>
      <c r="H174" s="5">
        <f>ROUND( VLOOKUP(Z174, NPC_Raw_Data!A:L, 9) * VLOOKUP(AA174, NPC_Scaling_Values!A:N, 8)* VLOOKUP(AB174, NPC_Scaling_Values!A:N, 8) * 1.1 ,0)</f>
        <v>183</v>
      </c>
      <c r="I174" s="5">
        <v>0.0</v>
      </c>
      <c r="J174" s="5">
        <v>0.0</v>
      </c>
      <c r="K174" s="5">
        <v>0.0</v>
      </c>
      <c r="L174" s="5">
        <f>ROUND( VLOOKUP(Z174, NPC_Raw_Data!A:O, 13),0)</f>
        <v>145</v>
      </c>
      <c r="M174" s="5">
        <f>ROUND( VLOOKUP(Z174, NPC_Raw_Data!A:O, 14),0)</f>
        <v>145</v>
      </c>
      <c r="N174" s="5">
        <f>ROUND( VLOOKUP(Z174, NPC_Raw_Data!A:O, 15),0)</f>
        <v>74</v>
      </c>
      <c r="O174" s="5">
        <f>ROUND( VLOOKUP(Z174, NPC_Raw_Data!A:Q, 16) * VLOOKUP(AA174, NPC_Scaling_Values!A:N, 14)* VLOOKUP(AB174, NPC_Scaling_Values!A:N, 14) * 1.1 ,0)</f>
        <v>223</v>
      </c>
      <c r="P174" s="2">
        <f>ROUND( VLOOKUP(Z174, NPC_Raw_Data!A:Q, 17) * VLOOKUP(AA174, NPC_Scaling_Values!A:N, 14) * VLOOKUP(AB174, NPC_Scaling_Values!A:N, 14)* 1.1 ,0)</f>
        <v>89</v>
      </c>
      <c r="Q174">
        <f> VLOOKUP(AA174, NPC_Scaling_Values!A:N, 9) * VLOOKUP(AB174, NPC_Scaling_Values!A:N, 9) * 1.1</f>
        <v>3.3858</v>
      </c>
      <c r="R174" s="1">
        <v>1.5</v>
      </c>
      <c r="S174" s="1">
        <v>-1.0</v>
      </c>
      <c r="T174" s="7" t="b">
        <v>0</v>
      </c>
      <c r="U174" s="7" t="b">
        <v>0</v>
      </c>
      <c r="V174" s="7" t="b">
        <v>0</v>
      </c>
      <c r="Z174" s="1">
        <v>270002.0</v>
      </c>
      <c r="AA174" s="1">
        <v>7009.0</v>
      </c>
      <c r="AB174" s="1">
        <v>7409.0</v>
      </c>
      <c r="AC174" s="10">
        <v>7100.0</v>
      </c>
    </row>
    <row r="175">
      <c r="A175" s="1" t="s">
        <v>169</v>
      </c>
      <c r="B175" s="1" t="s">
        <v>55</v>
      </c>
      <c r="C175" s="5">
        <f>ROUND( VLOOKUP(Z175, NPC_Raw_Data!A:D, 4)*VLOOKUP(AA175, NPC_Scaling_Values!A:C, 3)*VLOOKUP(AB175, NPC_Scaling_Values!A:C, 3) * 1.1 ,0)</f>
        <v>1334</v>
      </c>
      <c r="D175" s="5">
        <f>ROUND( VLOOKUP(Z175, NPC_Raw_Data!A:E, 5) * VLOOKUP(AA175, NPC_Scaling_Values!A:D, 4) * VLOOKUP(AB175,NPC_Scaling_Values!A:D, 4) * 1.1 ,0)</f>
        <v>4400</v>
      </c>
      <c r="E175" s="5">
        <f>ROUND( VLOOKUP(Z175, NPC_Raw_Data!A:L, 6) * VLOOKUP(AA175, NPC_Scaling_Values!A:N, 5)* VLOOKUP(AB175, NPC_Scaling_Values!A:N, 5) * 1.1 ,0)</f>
        <v>362</v>
      </c>
      <c r="F175" s="5">
        <f>ROUND( VLOOKUP(Z175, NPC_Raw_Data!A:L, 7) * VLOOKUP(AA175, NPC_Scaling_Values!A:N, 6) * VLOOKUP(AB175,NPC_Scaling_Values!A:N, 6) * 1.1 ,0)</f>
        <v>240</v>
      </c>
      <c r="G175" s="5">
        <f>ROUND( VLOOKUP(Z175, NPC_Raw_Data!A:L, 8) * VLOOKUP(AA175, NPC_Scaling_Values!A:N, 7) * VLOOKUP(AB175, NPC_Scaling_Values!A:N, 7) * 1.1 ,0)</f>
        <v>269</v>
      </c>
      <c r="H175" s="5">
        <f>ROUND( VLOOKUP(Z175, NPC_Raw_Data!A:L, 9) * VLOOKUP(AA175, NPC_Scaling_Values!A:N, 8)* VLOOKUP(AB175, NPC_Scaling_Values!A:N, 8) * 1.1 ,0)</f>
        <v>300</v>
      </c>
      <c r="I175" s="5">
        <v>0.0</v>
      </c>
      <c r="J175" s="5">
        <v>0.0</v>
      </c>
      <c r="K175" s="5">
        <v>0.0</v>
      </c>
      <c r="L175" s="5">
        <f>ROUND( VLOOKUP(Z175, NPC_Raw_Data!A:O, 13),0)</f>
        <v>145</v>
      </c>
      <c r="M175" s="5">
        <f>ROUND( VLOOKUP(Z175, NPC_Raw_Data!A:O, 14),0)</f>
        <v>145</v>
      </c>
      <c r="N175" s="5">
        <f>ROUND( VLOOKUP(Z175, NPC_Raw_Data!A:O, 15),0)</f>
        <v>245</v>
      </c>
      <c r="O175" s="5">
        <f>ROUND( VLOOKUP(Z175, NPC_Raw_Data!A:Q, 16) * VLOOKUP(AA175, NPC_Scaling_Values!A:N, 14)* VLOOKUP(AB175, NPC_Scaling_Values!A:N, 14) * 1.1 ,0)</f>
        <v>361</v>
      </c>
      <c r="P175" s="2">
        <f>ROUND( VLOOKUP(Z175, NPC_Raw_Data!A:Q, 17) * VLOOKUP(AA175, NPC_Scaling_Values!A:N, 14) * VLOOKUP(AB175, NPC_Scaling_Values!A:N, 14)* 1.1 ,0)</f>
        <v>90</v>
      </c>
      <c r="Q175">
        <f> VLOOKUP(AA175, NPC_Scaling_Values!A:N, 9) * VLOOKUP(AB175, NPC_Scaling_Values!A:N, 9) * 1.1</f>
        <v>3.282125</v>
      </c>
      <c r="R175" s="1">
        <v>1.1</v>
      </c>
      <c r="S175" s="1">
        <v>-1.0</v>
      </c>
      <c r="T175" s="7" t="b">
        <v>0</v>
      </c>
      <c r="U175" s="7" t="b">
        <v>1</v>
      </c>
      <c r="V175" s="7" t="b">
        <v>0</v>
      </c>
      <c r="Z175" s="1">
        <v>279000.0</v>
      </c>
      <c r="AA175" s="1">
        <v>7004.0</v>
      </c>
      <c r="AB175" s="1">
        <v>7404.0</v>
      </c>
      <c r="AC175" s="8">
        <v>0.0</v>
      </c>
    </row>
    <row r="176">
      <c r="A176" s="9" t="s">
        <v>181</v>
      </c>
      <c r="B176" s="1" t="s">
        <v>27</v>
      </c>
      <c r="C176" s="5">
        <f>ROUND( VLOOKUP(Z176, NPC_Raw_Data!A:D, 4)*VLOOKUP(AA176, NPC_Scaling_Values!A:C, 3)*VLOOKUP(AB176, NPC_Scaling_Values!A:C, 3) * 1.1 ,0)</f>
        <v>1341</v>
      </c>
      <c r="D176" s="5">
        <f>ROUND( VLOOKUP(Z176, NPC_Raw_Data!A:E, 5) * VLOOKUP(AA176, NPC_Scaling_Values!A:D, 4) * VLOOKUP(AB176,NPC_Scaling_Values!A:D, 4) * 1.1 ,0)</f>
        <v>3520</v>
      </c>
      <c r="E176" s="5">
        <f>ROUND( VLOOKUP(Z176, NPC_Raw_Data!A:L, 6) * VLOOKUP(AA176, NPC_Scaling_Values!A:N, 5)* VLOOKUP(AB176, NPC_Scaling_Values!A:N, 5) * 1.1 ,0)</f>
        <v>365</v>
      </c>
      <c r="F176" s="5">
        <f>ROUND( VLOOKUP(Z176, NPC_Raw_Data!A:L, 7) * VLOOKUP(AA176, NPC_Scaling_Values!A:N, 6) * VLOOKUP(AB176,NPC_Scaling_Values!A:N, 6) * 1.1 ,0)</f>
        <v>242</v>
      </c>
      <c r="G176" s="5">
        <f>ROUND( VLOOKUP(Z176, NPC_Raw_Data!A:L, 8) * VLOOKUP(AA176, NPC_Scaling_Values!A:N, 7) * VLOOKUP(AB176, NPC_Scaling_Values!A:N, 7) * 1.1 ,0)</f>
        <v>271</v>
      </c>
      <c r="H176" s="5">
        <f>ROUND( VLOOKUP(Z176, NPC_Raw_Data!A:L, 9) * VLOOKUP(AA176, NPC_Scaling_Values!A:N, 8)* VLOOKUP(AB176, NPC_Scaling_Values!A:N, 8) * 1.1 ,0)</f>
        <v>302</v>
      </c>
      <c r="I176" s="5">
        <v>0.0</v>
      </c>
      <c r="J176" s="5">
        <v>0.0</v>
      </c>
      <c r="K176" s="5">
        <v>0.0</v>
      </c>
      <c r="L176" s="5">
        <f>ROUND( VLOOKUP(Z176, NPC_Raw_Data!A:O, 13),0)</f>
        <v>145</v>
      </c>
      <c r="M176" s="5">
        <f>ROUND( VLOOKUP(Z176, NPC_Raw_Data!A:O, 14),0)</f>
        <v>145</v>
      </c>
      <c r="N176" s="5">
        <f>ROUND( VLOOKUP(Z176, NPC_Raw_Data!A:O, 15),0)</f>
        <v>245</v>
      </c>
      <c r="O176" s="5">
        <f>ROUND( VLOOKUP(Z176, NPC_Raw_Data!A:Q, 16) * VLOOKUP(AA176, NPC_Scaling_Values!A:N, 14)* VLOOKUP(AB176, NPC_Scaling_Values!A:N, 14) * 1.1 ,0)</f>
        <v>355</v>
      </c>
      <c r="P176" s="2">
        <f>ROUND( VLOOKUP(Z176, NPC_Raw_Data!A:Q, 17) * VLOOKUP(AA176, NPC_Scaling_Values!A:N, 14) * VLOOKUP(AB176, NPC_Scaling_Values!A:N, 14)* 1.1 ,0)</f>
        <v>89</v>
      </c>
      <c r="Q176">
        <f> VLOOKUP(AA176, NPC_Scaling_Values!A:N, 9) * VLOOKUP(AB176, NPC_Scaling_Values!A:N, 9) * 1.1</f>
        <v>3.366</v>
      </c>
      <c r="R176" s="1">
        <v>1.1</v>
      </c>
      <c r="S176" s="1">
        <v>-1.0</v>
      </c>
      <c r="T176" s="7" t="b">
        <v>0</v>
      </c>
      <c r="U176" s="7" t="b">
        <v>1</v>
      </c>
      <c r="V176" s="7" t="b">
        <v>0</v>
      </c>
      <c r="Z176" s="1">
        <v>279001.0</v>
      </c>
      <c r="AA176" s="1">
        <v>7005.0</v>
      </c>
      <c r="AB176" s="1">
        <v>7405.0</v>
      </c>
      <c r="AC176" s="8">
        <v>0.0</v>
      </c>
    </row>
    <row r="177">
      <c r="A177" s="1" t="s">
        <v>223</v>
      </c>
      <c r="B177" s="1" t="s">
        <v>101</v>
      </c>
      <c r="C177" s="5">
        <f>ROUND( VLOOKUP(Z177, NPC_Raw_Data!A:D, 4)*VLOOKUP(AA177, NPC_Scaling_Values!A:C, 3)*VLOOKUP(AB177, NPC_Scaling_Values!A:C, 3) * 1.1 ,0)</f>
        <v>1348</v>
      </c>
      <c r="D177" s="5">
        <f>ROUND( VLOOKUP(Z177, NPC_Raw_Data!A:E, 5) * VLOOKUP(AA177, NPC_Scaling_Values!A:D, 4) * VLOOKUP(AB177,NPC_Scaling_Values!A:D, 4) * 1.1 ,0)</f>
        <v>7920</v>
      </c>
      <c r="E177" s="5">
        <f>ROUND( VLOOKUP(Z177, NPC_Raw_Data!A:L, 6) * VLOOKUP(AA177, NPC_Scaling_Values!A:N, 5)* VLOOKUP(AB177, NPC_Scaling_Values!A:N, 5) * 1.1 ,0)</f>
        <v>371</v>
      </c>
      <c r="F177" s="5">
        <f>ROUND( VLOOKUP(Z177, NPC_Raw_Data!A:L, 7) * VLOOKUP(AA177, NPC_Scaling_Values!A:N, 6) * VLOOKUP(AB177,NPC_Scaling_Values!A:N, 6) * 1.1 ,0)</f>
        <v>247</v>
      </c>
      <c r="G177" s="5">
        <f>ROUND( VLOOKUP(Z177, NPC_Raw_Data!A:L, 8) * VLOOKUP(AA177, NPC_Scaling_Values!A:N, 7) * VLOOKUP(AB177, NPC_Scaling_Values!A:N, 7) * 1.1 ,0)</f>
        <v>276</v>
      </c>
      <c r="H177" s="5">
        <f>ROUND( VLOOKUP(Z177, NPC_Raw_Data!A:L, 9) * VLOOKUP(AA177, NPC_Scaling_Values!A:N, 8)* VLOOKUP(AB177, NPC_Scaling_Values!A:N, 8) * 1.1 ,0)</f>
        <v>307</v>
      </c>
      <c r="I177" s="5">
        <v>0.0</v>
      </c>
      <c r="J177" s="5">
        <v>0.0</v>
      </c>
      <c r="K177" s="5">
        <v>0.0</v>
      </c>
      <c r="L177" s="5">
        <f>ROUND( VLOOKUP(Z177, NPC_Raw_Data!A:O, 13),0)</f>
        <v>145</v>
      </c>
      <c r="M177" s="5">
        <f>ROUND( VLOOKUP(Z177, NPC_Raw_Data!A:O, 14),0)</f>
        <v>145</v>
      </c>
      <c r="N177" s="5">
        <f>ROUND( VLOOKUP(Z177, NPC_Raw_Data!A:O, 15),0)</f>
        <v>245</v>
      </c>
      <c r="O177" s="5">
        <f>ROUND( VLOOKUP(Z177, NPC_Raw_Data!A:Q, 16) * VLOOKUP(AA177, NPC_Scaling_Values!A:N, 14)* VLOOKUP(AB177, NPC_Scaling_Values!A:N, 14) * 1.1 ,0)</f>
        <v>352</v>
      </c>
      <c r="P177" s="2">
        <f>ROUND( VLOOKUP(Z177, NPC_Raw_Data!A:Q, 17) * VLOOKUP(AA177, NPC_Scaling_Values!A:N, 14) * VLOOKUP(AB177, NPC_Scaling_Values!A:N, 14)* 1.1 ,0)</f>
        <v>88</v>
      </c>
      <c r="Q177">
        <f> VLOOKUP(AA177, NPC_Scaling_Values!A:N, 9) * VLOOKUP(AB177, NPC_Scaling_Values!A:N, 9) * 1.1</f>
        <v>3.366</v>
      </c>
      <c r="R177" s="1">
        <v>1.1</v>
      </c>
      <c r="S177" s="1">
        <v>-1.0</v>
      </c>
      <c r="T177" s="7" t="b">
        <v>0</v>
      </c>
      <c r="U177" s="7" t="b">
        <v>1</v>
      </c>
      <c r="V177" s="7" t="b">
        <v>0</v>
      </c>
      <c r="Z177" s="1">
        <v>279010.0</v>
      </c>
      <c r="AA177" s="1">
        <v>7007.0</v>
      </c>
      <c r="AB177" s="1">
        <v>7407.0</v>
      </c>
      <c r="AC177" s="8">
        <v>0.0</v>
      </c>
    </row>
    <row r="178">
      <c r="A178" s="1" t="s">
        <v>234</v>
      </c>
      <c r="B178" s="1" t="s">
        <v>48</v>
      </c>
      <c r="C178" s="5">
        <f>ROUND( VLOOKUP(Z178, NPC_Raw_Data!A:D, 4)*VLOOKUP(AA178, NPC_Scaling_Values!A:C, 3)*VLOOKUP(AB178, NPC_Scaling_Values!A:C, 3) * 1.1 ,0)</f>
        <v>1429</v>
      </c>
      <c r="D178" s="5">
        <f>ROUND( VLOOKUP(Z178, NPC_Raw_Data!A:E, 5) * VLOOKUP(AA178, NPC_Scaling_Values!A:D, 4) * VLOOKUP(AB178,NPC_Scaling_Values!A:D, 4) * 1.1 ,0)</f>
        <v>3960</v>
      </c>
      <c r="E178" s="5">
        <f>ROUND( VLOOKUP(Z178, NPC_Raw_Data!A:L, 6) * VLOOKUP(AA178, NPC_Scaling_Values!A:N, 5)* VLOOKUP(AB178, NPC_Scaling_Values!A:N, 5) * 1.1 ,0)</f>
        <v>377</v>
      </c>
      <c r="F178" s="5">
        <f>ROUND( VLOOKUP(Z178, NPC_Raw_Data!A:L, 7) * VLOOKUP(AA178, NPC_Scaling_Values!A:N, 6) * VLOOKUP(AB178,NPC_Scaling_Values!A:N, 6) * 1.1 ,0)</f>
        <v>251</v>
      </c>
      <c r="G178" s="5">
        <f>ROUND( VLOOKUP(Z178, NPC_Raw_Data!A:L, 8) * VLOOKUP(AA178, NPC_Scaling_Values!A:N, 7) * VLOOKUP(AB178, NPC_Scaling_Values!A:N, 7) * 1.1 ,0)</f>
        <v>280</v>
      </c>
      <c r="H178" s="5">
        <f>ROUND( VLOOKUP(Z178, NPC_Raw_Data!A:L, 9) * VLOOKUP(AA178, NPC_Scaling_Values!A:N, 8)* VLOOKUP(AB178, NPC_Scaling_Values!A:N, 8) * 1.1 ,0)</f>
        <v>312</v>
      </c>
      <c r="I178" s="5">
        <v>0.0</v>
      </c>
      <c r="J178" s="5">
        <v>0.0</v>
      </c>
      <c r="K178" s="5">
        <v>0.0</v>
      </c>
      <c r="L178" s="5">
        <f>ROUND( VLOOKUP(Z178, NPC_Raw_Data!A:O, 13),0)</f>
        <v>145</v>
      </c>
      <c r="M178" s="5">
        <f>ROUND( VLOOKUP(Z178, NPC_Raw_Data!A:O, 14),0)</f>
        <v>145</v>
      </c>
      <c r="N178" s="5">
        <f>ROUND( VLOOKUP(Z178, NPC_Raw_Data!A:O, 15),0)</f>
        <v>245</v>
      </c>
      <c r="O178" s="5">
        <f>ROUND( VLOOKUP(Z178, NPC_Raw_Data!A:Q, 16) * VLOOKUP(AA178, NPC_Scaling_Values!A:N, 14)* VLOOKUP(AB178, NPC_Scaling_Values!A:N, 14) * 1.1 ,0)</f>
        <v>357</v>
      </c>
      <c r="P178" s="2">
        <f>ROUND( VLOOKUP(Z178, NPC_Raw_Data!A:Q, 17) * VLOOKUP(AA178, NPC_Scaling_Values!A:N, 14) * VLOOKUP(AB178, NPC_Scaling_Values!A:N, 14)* 1.1 ,0)</f>
        <v>89</v>
      </c>
      <c r="Q178">
        <f> VLOOKUP(AA178, NPC_Scaling_Values!A:N, 9) * VLOOKUP(AB178, NPC_Scaling_Values!A:N, 9) * 1.1</f>
        <v>3.3858</v>
      </c>
      <c r="R178" s="1">
        <v>1.1</v>
      </c>
      <c r="S178" s="1">
        <v>-1.0</v>
      </c>
      <c r="T178" s="7" t="b">
        <v>0</v>
      </c>
      <c r="U178" s="7" t="b">
        <v>1</v>
      </c>
      <c r="V178" s="7" t="b">
        <v>0</v>
      </c>
      <c r="Z178" s="1">
        <v>279020.0</v>
      </c>
      <c r="AA178" s="1">
        <v>7009.0</v>
      </c>
      <c r="AB178" s="1">
        <v>7409.0</v>
      </c>
      <c r="AC178" s="8">
        <v>0.0</v>
      </c>
    </row>
    <row r="179">
      <c r="A179" s="1" t="s">
        <v>223</v>
      </c>
      <c r="B179" s="1" t="s">
        <v>164</v>
      </c>
      <c r="C179" s="5">
        <f>ROUND( VLOOKUP(Z179, NPC_Raw_Data!A:D, 4)*VLOOKUP(AA179, NPC_Scaling_Values!A:C, 3)*VLOOKUP(AB179, NPC_Scaling_Values!A:C, 3) * 1.1 ,0)</f>
        <v>1533</v>
      </c>
      <c r="D179" s="5">
        <f>ROUND( VLOOKUP(Z179, NPC_Raw_Data!A:E, 5) * VLOOKUP(AA179, NPC_Scaling_Values!A:D, 4) * VLOOKUP(AB179,NPC_Scaling_Values!A:D, 4) * 1.1 ,0)</f>
        <v>2640</v>
      </c>
      <c r="E179" s="5">
        <f>ROUND( VLOOKUP(Z179, NPC_Raw_Data!A:L, 6) * VLOOKUP(AA179, NPC_Scaling_Values!A:N, 5)* VLOOKUP(AB179, NPC_Scaling_Values!A:N, 5) * 1.1 ,0)</f>
        <v>418</v>
      </c>
      <c r="F179" s="5">
        <f>ROUND( VLOOKUP(Z179, NPC_Raw_Data!A:L, 7) * VLOOKUP(AA179, NPC_Scaling_Values!A:N, 6) * VLOOKUP(AB179,NPC_Scaling_Values!A:N, 6) * 1.1 ,0)</f>
        <v>278</v>
      </c>
      <c r="G179" s="5">
        <f>ROUND( VLOOKUP(Z179, NPC_Raw_Data!A:L, 8) * VLOOKUP(AA179, NPC_Scaling_Values!A:N, 7) * VLOOKUP(AB179, NPC_Scaling_Values!A:N, 7) * 1.1 ,0)</f>
        <v>310</v>
      </c>
      <c r="H179" s="5">
        <f>ROUND( VLOOKUP(Z179, NPC_Raw_Data!A:L, 9) * VLOOKUP(AA179, NPC_Scaling_Values!A:N, 8)* VLOOKUP(AB179, NPC_Scaling_Values!A:N, 8) * 1.1 ,0)</f>
        <v>346</v>
      </c>
      <c r="I179" s="5">
        <v>0.0</v>
      </c>
      <c r="J179" s="5">
        <v>0.0</v>
      </c>
      <c r="K179" s="5">
        <v>0.0</v>
      </c>
      <c r="L179" s="5">
        <f>ROUND( VLOOKUP(Z179, NPC_Raw_Data!A:O, 13),0)</f>
        <v>145</v>
      </c>
      <c r="M179" s="5">
        <f>ROUND( VLOOKUP(Z179, NPC_Raw_Data!A:O, 14),0)</f>
        <v>145</v>
      </c>
      <c r="N179" s="5">
        <f>ROUND( VLOOKUP(Z179, NPC_Raw_Data!A:O, 15),0)</f>
        <v>245</v>
      </c>
      <c r="O179" s="5">
        <f>ROUND( VLOOKUP(Z179, NPC_Raw_Data!A:Q, 16) * VLOOKUP(AA179, NPC_Scaling_Values!A:N, 14)* VLOOKUP(AB179, NPC_Scaling_Values!A:N, 14) * 1.1 ,0)</f>
        <v>408</v>
      </c>
      <c r="P179" s="2">
        <f>ROUND( VLOOKUP(Z179, NPC_Raw_Data!A:Q, 17) * VLOOKUP(AA179, NPC_Scaling_Values!A:N, 14) * VLOOKUP(AB179, NPC_Scaling_Values!A:N, 14)* 1.1 ,0)</f>
        <v>102</v>
      </c>
      <c r="Q179">
        <f> VLOOKUP(AA179, NPC_Scaling_Values!A:N, 9) * VLOOKUP(AB179, NPC_Scaling_Values!A:N, 9) * 1.1</f>
        <v>3.6696</v>
      </c>
      <c r="R179" s="1">
        <v>1.1</v>
      </c>
      <c r="S179" s="1">
        <v>-1.0</v>
      </c>
      <c r="T179" s="7" t="b">
        <v>0</v>
      </c>
      <c r="U179" s="7" t="b">
        <v>1</v>
      </c>
      <c r="V179" s="7" t="b">
        <v>0</v>
      </c>
      <c r="Z179" s="1">
        <v>279030.0</v>
      </c>
      <c r="AA179" s="1">
        <v>7014.0</v>
      </c>
      <c r="AB179" s="1">
        <v>7414.0</v>
      </c>
      <c r="AC179" s="8">
        <v>0.0</v>
      </c>
    </row>
    <row r="180">
      <c r="A180" s="9" t="s">
        <v>254</v>
      </c>
      <c r="B180" s="1" t="s">
        <v>275</v>
      </c>
      <c r="C180" s="5">
        <f>ROUND( VLOOKUP(Z180, NPC_Raw_Data!A:D, 4)*VLOOKUP(AA180, NPC_Scaling_Values!A:C, 3)*VLOOKUP(AB180, NPC_Scaling_Values!A:C, 3) * 1.1 ,0)</f>
        <v>1624</v>
      </c>
      <c r="D180" s="5">
        <f>ROUND( VLOOKUP(Z180, NPC_Raw_Data!A:E, 5) * VLOOKUP(AA180, NPC_Scaling_Values!A:D, 4) * VLOOKUP(AB180,NPC_Scaling_Values!A:D, 4) * 1.1 ,0)</f>
        <v>4400</v>
      </c>
      <c r="E180" s="5">
        <f>ROUND( VLOOKUP(Z180, NPC_Raw_Data!A:L, 6) * VLOOKUP(AA180, NPC_Scaling_Values!A:N, 5)* VLOOKUP(AB180, NPC_Scaling_Values!A:N, 5) * 1.1 ,0)</f>
        <v>410</v>
      </c>
      <c r="F180" s="5">
        <f>ROUND( VLOOKUP(Z180, NPC_Raw_Data!A:L, 7) * VLOOKUP(AA180, NPC_Scaling_Values!A:N, 6) * VLOOKUP(AB180,NPC_Scaling_Values!A:N, 6) * 1.1 ,0)</f>
        <v>272</v>
      </c>
      <c r="G180" s="5">
        <f>ROUND( VLOOKUP(Z180, NPC_Raw_Data!A:L, 8) * VLOOKUP(AA180, NPC_Scaling_Values!A:N, 7) * VLOOKUP(AB180, NPC_Scaling_Values!A:N, 7) * 1.1 ,0)</f>
        <v>304</v>
      </c>
      <c r="H180" s="5">
        <f>ROUND( VLOOKUP(Z180, NPC_Raw_Data!A:L, 9) * VLOOKUP(AA180, NPC_Scaling_Values!A:N, 8)* VLOOKUP(AB180, NPC_Scaling_Values!A:N, 8) * 1.1 ,0)</f>
        <v>339</v>
      </c>
      <c r="I180" s="5">
        <v>0.0</v>
      </c>
      <c r="J180" s="5">
        <v>0.0</v>
      </c>
      <c r="K180" s="5">
        <v>0.0</v>
      </c>
      <c r="L180" s="5">
        <f>ROUND( VLOOKUP(Z180, NPC_Raw_Data!A:O, 13),0)</f>
        <v>145</v>
      </c>
      <c r="M180" s="5">
        <f>ROUND( VLOOKUP(Z180, NPC_Raw_Data!A:O, 14),0)</f>
        <v>145</v>
      </c>
      <c r="N180" s="5">
        <f>ROUND( VLOOKUP(Z180, NPC_Raw_Data!A:O, 15),0)</f>
        <v>245</v>
      </c>
      <c r="O180" s="5">
        <f>ROUND( VLOOKUP(Z180, NPC_Raw_Data!A:Q, 16) * VLOOKUP(AA180, NPC_Scaling_Values!A:N, 14)* VLOOKUP(AB180, NPC_Scaling_Values!A:N, 14) * 1.1 ,0)</f>
        <v>424</v>
      </c>
      <c r="P180" s="2">
        <f>ROUND( VLOOKUP(Z180, NPC_Raw_Data!A:Q, 17) * VLOOKUP(AA180, NPC_Scaling_Values!A:N, 14) * VLOOKUP(AB180, NPC_Scaling_Values!A:N, 14)* 1.1 ,0)</f>
        <v>106</v>
      </c>
      <c r="Q180">
        <f> VLOOKUP(AA180, NPC_Scaling_Values!A:N, 9) * VLOOKUP(AB180, NPC_Scaling_Values!A:N, 9) * 1.1</f>
        <v>3.7675</v>
      </c>
      <c r="R180" s="1">
        <v>1.1</v>
      </c>
      <c r="S180" s="1">
        <v>-1.0</v>
      </c>
      <c r="T180" s="7" t="b">
        <v>0</v>
      </c>
      <c r="U180" s="7" t="b">
        <v>1</v>
      </c>
      <c r="V180" s="7" t="b">
        <v>0</v>
      </c>
      <c r="Z180" s="1">
        <v>279050.0</v>
      </c>
      <c r="AA180" s="1">
        <v>7015.0</v>
      </c>
      <c r="AB180" s="1">
        <v>7415.0</v>
      </c>
      <c r="AC180" s="8">
        <v>0.0</v>
      </c>
    </row>
    <row r="181">
      <c r="A181" s="9" t="s">
        <v>181</v>
      </c>
      <c r="B181" s="1" t="s">
        <v>275</v>
      </c>
      <c r="C181" s="5">
        <f>ROUND( VLOOKUP(Z181, NPC_Raw_Data!A:D, 4)*VLOOKUP(AA181, NPC_Scaling_Values!A:C, 3)*VLOOKUP(AB181, NPC_Scaling_Values!A:C, 3) * 1.1 ,0)</f>
        <v>1624</v>
      </c>
      <c r="D181" s="5">
        <f>ROUND( VLOOKUP(Z181, NPC_Raw_Data!A:E, 5) * VLOOKUP(AA181, NPC_Scaling_Values!A:D, 4) * VLOOKUP(AB181,NPC_Scaling_Values!A:D, 4) * 1.1 ,0)</f>
        <v>4400</v>
      </c>
      <c r="E181" s="5">
        <f>ROUND( VLOOKUP(Z181, NPC_Raw_Data!A:L, 6) * VLOOKUP(AA181, NPC_Scaling_Values!A:N, 5)* VLOOKUP(AB181, NPC_Scaling_Values!A:N, 5) * 1.1 ,0)</f>
        <v>410</v>
      </c>
      <c r="F181" s="5">
        <f>ROUND( VLOOKUP(Z181, NPC_Raw_Data!A:L, 7) * VLOOKUP(AA181, NPC_Scaling_Values!A:N, 6) * VLOOKUP(AB181,NPC_Scaling_Values!A:N, 6) * 1.1 ,0)</f>
        <v>272</v>
      </c>
      <c r="G181" s="5">
        <f>ROUND( VLOOKUP(Z181, NPC_Raw_Data!A:L, 8) * VLOOKUP(AA181, NPC_Scaling_Values!A:N, 7) * VLOOKUP(AB181, NPC_Scaling_Values!A:N, 7) * 1.1 ,0)</f>
        <v>304</v>
      </c>
      <c r="H181" s="5">
        <f>ROUND( VLOOKUP(Z181, NPC_Raw_Data!A:L, 9) * VLOOKUP(AA181, NPC_Scaling_Values!A:N, 8)* VLOOKUP(AB181, NPC_Scaling_Values!A:N, 8) * 1.1 ,0)</f>
        <v>339</v>
      </c>
      <c r="I181" s="5">
        <v>0.0</v>
      </c>
      <c r="J181" s="5">
        <v>0.0</v>
      </c>
      <c r="K181" s="5">
        <v>0.0</v>
      </c>
      <c r="L181" s="5">
        <f>ROUND( VLOOKUP(Z181, NPC_Raw_Data!A:O, 13),0)</f>
        <v>145</v>
      </c>
      <c r="M181" s="5">
        <f>ROUND( VLOOKUP(Z181, NPC_Raw_Data!A:O, 14),0)</f>
        <v>145</v>
      </c>
      <c r="N181" s="5">
        <f>ROUND( VLOOKUP(Z181, NPC_Raw_Data!A:O, 15),0)</f>
        <v>245</v>
      </c>
      <c r="O181" s="5">
        <f>ROUND( VLOOKUP(Z181, NPC_Raw_Data!A:Q, 16) * VLOOKUP(AA181, NPC_Scaling_Values!A:N, 14)* VLOOKUP(AB181, NPC_Scaling_Values!A:N, 14) * 1.1 ,0)</f>
        <v>424</v>
      </c>
      <c r="P181" s="2">
        <f>ROUND( VLOOKUP(Z181, NPC_Raw_Data!A:Q, 17) * VLOOKUP(AA181, NPC_Scaling_Values!A:N, 14) * VLOOKUP(AB181, NPC_Scaling_Values!A:N, 14)* 1.1 ,0)</f>
        <v>106</v>
      </c>
      <c r="Q181">
        <f> VLOOKUP(AA181, NPC_Scaling_Values!A:N, 9) * VLOOKUP(AB181, NPC_Scaling_Values!A:N, 9) * 1.1</f>
        <v>3.7675</v>
      </c>
      <c r="R181" s="1">
        <v>1.1</v>
      </c>
      <c r="S181" s="1">
        <v>-1.0</v>
      </c>
      <c r="T181" s="7" t="b">
        <v>0</v>
      </c>
      <c r="U181" s="7" t="b">
        <v>1</v>
      </c>
      <c r="V181" s="7" t="b">
        <v>0</v>
      </c>
      <c r="Z181" s="1">
        <v>279051.0</v>
      </c>
      <c r="AA181" s="1">
        <v>7015.0</v>
      </c>
      <c r="AB181" s="1">
        <v>7415.0</v>
      </c>
      <c r="AC181" s="8">
        <v>0.0</v>
      </c>
    </row>
    <row r="182">
      <c r="A182" s="9" t="s">
        <v>234</v>
      </c>
      <c r="B182" s="1" t="s">
        <v>275</v>
      </c>
      <c r="C182" s="5">
        <f>ROUND( VLOOKUP(Z182, NPC_Raw_Data!A:D, 4)*VLOOKUP(AA182, NPC_Scaling_Values!A:C, 3)*VLOOKUP(AB182, NPC_Scaling_Values!A:C, 3) * 1.1 ,0)</f>
        <v>1624</v>
      </c>
      <c r="D182" s="5">
        <f>ROUND( VLOOKUP(Z182, NPC_Raw_Data!A:E, 5) * VLOOKUP(AA182, NPC_Scaling_Values!A:D, 4) * VLOOKUP(AB182,NPC_Scaling_Values!A:D, 4) * 1.1 ,0)</f>
        <v>4400</v>
      </c>
      <c r="E182" s="5">
        <f>ROUND( VLOOKUP(Z182, NPC_Raw_Data!A:L, 6) * VLOOKUP(AA182, NPC_Scaling_Values!A:N, 5)* VLOOKUP(AB182, NPC_Scaling_Values!A:N, 5) * 1.1 ,0)</f>
        <v>410</v>
      </c>
      <c r="F182" s="5">
        <f>ROUND( VLOOKUP(Z182, NPC_Raw_Data!A:L, 7) * VLOOKUP(AA182, NPC_Scaling_Values!A:N, 6) * VLOOKUP(AB182,NPC_Scaling_Values!A:N, 6) * 1.1 ,0)</f>
        <v>272</v>
      </c>
      <c r="G182" s="5">
        <f>ROUND( VLOOKUP(Z182, NPC_Raw_Data!A:L, 8) * VLOOKUP(AA182, NPC_Scaling_Values!A:N, 7) * VLOOKUP(AB182, NPC_Scaling_Values!A:N, 7) * 1.1 ,0)</f>
        <v>304</v>
      </c>
      <c r="H182" s="5">
        <f>ROUND( VLOOKUP(Z182, NPC_Raw_Data!A:L, 9) * VLOOKUP(AA182, NPC_Scaling_Values!A:N, 8)* VLOOKUP(AB182, NPC_Scaling_Values!A:N, 8) * 1.1 ,0)</f>
        <v>339</v>
      </c>
      <c r="I182" s="5">
        <v>0.0</v>
      </c>
      <c r="J182" s="5">
        <v>0.0</v>
      </c>
      <c r="K182" s="5">
        <v>0.0</v>
      </c>
      <c r="L182" s="5">
        <f>ROUND( VLOOKUP(Z182, NPC_Raw_Data!A:O, 13),0)</f>
        <v>145</v>
      </c>
      <c r="M182" s="5">
        <f>ROUND( VLOOKUP(Z182, NPC_Raw_Data!A:O, 14),0)</f>
        <v>145</v>
      </c>
      <c r="N182" s="5">
        <f>ROUND( VLOOKUP(Z182, NPC_Raw_Data!A:O, 15),0)</f>
        <v>245</v>
      </c>
      <c r="O182" s="5">
        <f>ROUND( VLOOKUP(Z182, NPC_Raw_Data!A:Q, 16) * VLOOKUP(AA182, NPC_Scaling_Values!A:N, 14)* VLOOKUP(AB182, NPC_Scaling_Values!A:N, 14) * 1.1 ,0)</f>
        <v>424</v>
      </c>
      <c r="P182" s="2">
        <f>ROUND( VLOOKUP(Z182, NPC_Raw_Data!A:Q, 17) * VLOOKUP(AA182, NPC_Scaling_Values!A:N, 14) * VLOOKUP(AB182, NPC_Scaling_Values!A:N, 14)* 1.1 ,0)</f>
        <v>106</v>
      </c>
      <c r="Q182">
        <f> VLOOKUP(AA182, NPC_Scaling_Values!A:N, 9) * VLOOKUP(AB182, NPC_Scaling_Values!A:N, 9) * 1.1</f>
        <v>3.7675</v>
      </c>
      <c r="R182" s="1">
        <v>1.1</v>
      </c>
      <c r="S182" s="1">
        <v>-1.0</v>
      </c>
      <c r="T182" s="7" t="b">
        <v>0</v>
      </c>
      <c r="U182" s="7" t="b">
        <v>1</v>
      </c>
      <c r="V182" s="7" t="b">
        <v>0</v>
      </c>
      <c r="Z182" s="1">
        <v>279052.0</v>
      </c>
      <c r="AA182" s="1">
        <v>7015.0</v>
      </c>
      <c r="AB182" s="1">
        <v>7415.0</v>
      </c>
      <c r="AC182" s="8">
        <v>0.0</v>
      </c>
    </row>
    <row r="183">
      <c r="A183" s="9" t="s">
        <v>223</v>
      </c>
      <c r="B183" s="1" t="s">
        <v>275</v>
      </c>
      <c r="C183" s="5">
        <f>ROUND( VLOOKUP(Z183, NPC_Raw_Data!A:D, 4)*VLOOKUP(AA183, NPC_Scaling_Values!A:C, 3)*VLOOKUP(AB183, NPC_Scaling_Values!A:C, 3) * 1.1 ,0)</f>
        <v>1624</v>
      </c>
      <c r="D183" s="5">
        <f>ROUND( VLOOKUP(Z183, NPC_Raw_Data!A:E, 5) * VLOOKUP(AA183, NPC_Scaling_Values!A:D, 4) * VLOOKUP(AB183,NPC_Scaling_Values!A:D, 4) * 1.1 ,0)</f>
        <v>4400</v>
      </c>
      <c r="E183" s="5">
        <f>ROUND( VLOOKUP(Z183, NPC_Raw_Data!A:L, 6) * VLOOKUP(AA183, NPC_Scaling_Values!A:N, 5)* VLOOKUP(AB183, NPC_Scaling_Values!A:N, 5) * 1.1 ,0)</f>
        <v>410</v>
      </c>
      <c r="F183" s="5">
        <f>ROUND( VLOOKUP(Z183, NPC_Raw_Data!A:L, 7) * VLOOKUP(AA183, NPC_Scaling_Values!A:N, 6) * VLOOKUP(AB183,NPC_Scaling_Values!A:N, 6) * 1.1 ,0)</f>
        <v>272</v>
      </c>
      <c r="G183" s="5">
        <f>ROUND( VLOOKUP(Z183, NPC_Raw_Data!A:L, 8) * VLOOKUP(AA183, NPC_Scaling_Values!A:N, 7) * VLOOKUP(AB183, NPC_Scaling_Values!A:N, 7) * 1.1 ,0)</f>
        <v>304</v>
      </c>
      <c r="H183" s="5">
        <f>ROUND( VLOOKUP(Z183, NPC_Raw_Data!A:L, 9) * VLOOKUP(AA183, NPC_Scaling_Values!A:N, 8)* VLOOKUP(AB183, NPC_Scaling_Values!A:N, 8) * 1.1 ,0)</f>
        <v>339</v>
      </c>
      <c r="I183" s="5">
        <v>0.0</v>
      </c>
      <c r="J183" s="5">
        <v>0.0</v>
      </c>
      <c r="K183" s="5">
        <v>0.0</v>
      </c>
      <c r="L183" s="5">
        <f>ROUND( VLOOKUP(Z183, NPC_Raw_Data!A:O, 13),0)</f>
        <v>145</v>
      </c>
      <c r="M183" s="5">
        <f>ROUND( VLOOKUP(Z183, NPC_Raw_Data!A:O, 14),0)</f>
        <v>145</v>
      </c>
      <c r="N183" s="5">
        <f>ROUND( VLOOKUP(Z183, NPC_Raw_Data!A:O, 15),0)</f>
        <v>245</v>
      </c>
      <c r="O183" s="5">
        <f>ROUND( VLOOKUP(Z183, NPC_Raw_Data!A:Q, 16) * VLOOKUP(AA183, NPC_Scaling_Values!A:N, 14)* VLOOKUP(AB183, NPC_Scaling_Values!A:N, 14) * 1.1 ,0)</f>
        <v>424</v>
      </c>
      <c r="P183" s="2">
        <f>ROUND( VLOOKUP(Z183, NPC_Raw_Data!A:Q, 17) * VLOOKUP(AA183, NPC_Scaling_Values!A:N, 14) * VLOOKUP(AB183, NPC_Scaling_Values!A:N, 14)* 1.1 ,0)</f>
        <v>106</v>
      </c>
      <c r="Q183">
        <f> VLOOKUP(AA183, NPC_Scaling_Values!A:N, 9) * VLOOKUP(AB183, NPC_Scaling_Values!A:N, 9) * 1.1</f>
        <v>3.7675</v>
      </c>
      <c r="R183" s="1">
        <v>1.1</v>
      </c>
      <c r="S183" s="1">
        <v>-1.0</v>
      </c>
      <c r="T183" s="7" t="b">
        <v>0</v>
      </c>
      <c r="U183" s="7" t="b">
        <v>1</v>
      </c>
      <c r="V183" s="7" t="b">
        <v>0</v>
      </c>
      <c r="Z183" s="1">
        <v>279053.0</v>
      </c>
      <c r="AA183" s="1">
        <v>7015.0</v>
      </c>
      <c r="AB183" s="1">
        <v>7415.0</v>
      </c>
      <c r="AC183" s="8">
        <v>0.0</v>
      </c>
    </row>
    <row r="184">
      <c r="A184" s="9" t="s">
        <v>283</v>
      </c>
      <c r="B184" s="1" t="s">
        <v>275</v>
      </c>
      <c r="C184" s="5">
        <f>ROUND( VLOOKUP(Z184, NPC_Raw_Data!A:D, 4)*VLOOKUP(AA184, NPC_Scaling_Values!A:C, 3)*VLOOKUP(AB184, NPC_Scaling_Values!A:C, 3) * 1.1 ,0)</f>
        <v>1624</v>
      </c>
      <c r="D184" s="5">
        <f>ROUND( VLOOKUP(Z184, NPC_Raw_Data!A:E, 5) * VLOOKUP(AA184, NPC_Scaling_Values!A:D, 4) * VLOOKUP(AB184,NPC_Scaling_Values!A:D, 4) * 1.1 ,0)</f>
        <v>4400</v>
      </c>
      <c r="E184" s="5">
        <f>ROUND( VLOOKUP(Z184, NPC_Raw_Data!A:L, 6) * VLOOKUP(AA184, NPC_Scaling_Values!A:N, 5)* VLOOKUP(AB184, NPC_Scaling_Values!A:N, 5) * 1.1 ,0)</f>
        <v>410</v>
      </c>
      <c r="F184" s="5">
        <f>ROUND( VLOOKUP(Z184, NPC_Raw_Data!A:L, 7) * VLOOKUP(AA184, NPC_Scaling_Values!A:N, 6) * VLOOKUP(AB184,NPC_Scaling_Values!A:N, 6) * 1.1 ,0)</f>
        <v>272</v>
      </c>
      <c r="G184" s="5">
        <f>ROUND( VLOOKUP(Z184, NPC_Raw_Data!A:L, 8) * VLOOKUP(AA184, NPC_Scaling_Values!A:N, 7) * VLOOKUP(AB184, NPC_Scaling_Values!A:N, 7) * 1.1 ,0)</f>
        <v>304</v>
      </c>
      <c r="H184" s="5">
        <f>ROUND( VLOOKUP(Z184, NPC_Raw_Data!A:L, 9) * VLOOKUP(AA184, NPC_Scaling_Values!A:N, 8)* VLOOKUP(AB184, NPC_Scaling_Values!A:N, 8) * 1.1 ,0)</f>
        <v>339</v>
      </c>
      <c r="I184" s="5">
        <v>0.0</v>
      </c>
      <c r="J184" s="5">
        <v>0.0</v>
      </c>
      <c r="K184" s="5">
        <v>0.0</v>
      </c>
      <c r="L184" s="5">
        <f>ROUND( VLOOKUP(Z184, NPC_Raw_Data!A:O, 13),0)</f>
        <v>145</v>
      </c>
      <c r="M184" s="5">
        <f>ROUND( VLOOKUP(Z184, NPC_Raw_Data!A:O, 14),0)</f>
        <v>145</v>
      </c>
      <c r="N184" s="5">
        <f>ROUND( VLOOKUP(Z184, NPC_Raw_Data!A:O, 15),0)</f>
        <v>245</v>
      </c>
      <c r="O184" s="5">
        <f>ROUND( VLOOKUP(Z184, NPC_Raw_Data!A:Q, 16) * VLOOKUP(AA184, NPC_Scaling_Values!A:N, 14)* VLOOKUP(AB184, NPC_Scaling_Values!A:N, 14) * 1.1 ,0)</f>
        <v>424</v>
      </c>
      <c r="P184" s="2">
        <f>ROUND( VLOOKUP(Z184, NPC_Raw_Data!A:Q, 17) * VLOOKUP(AA184, NPC_Scaling_Values!A:N, 14) * VLOOKUP(AB184, NPC_Scaling_Values!A:N, 14)* 1.1 ,0)</f>
        <v>106</v>
      </c>
      <c r="Q184">
        <f> VLOOKUP(AA184, NPC_Scaling_Values!A:N, 9) * VLOOKUP(AB184, NPC_Scaling_Values!A:N, 9) * 1.1</f>
        <v>3.7675</v>
      </c>
      <c r="R184" s="1">
        <v>1.1</v>
      </c>
      <c r="S184" s="1">
        <v>-1.0</v>
      </c>
      <c r="T184" s="7" t="b">
        <v>0</v>
      </c>
      <c r="U184" s="7" t="b">
        <v>1</v>
      </c>
      <c r="V184" s="7" t="b">
        <v>0</v>
      </c>
      <c r="Z184" s="1">
        <v>279060.0</v>
      </c>
      <c r="AA184" s="1">
        <v>7015.0</v>
      </c>
      <c r="AB184" s="1">
        <v>7415.0</v>
      </c>
      <c r="AC184" s="10">
        <v>7100.0</v>
      </c>
    </row>
    <row r="185">
      <c r="A185" s="9" t="s">
        <v>284</v>
      </c>
      <c r="B185" s="1" t="s">
        <v>275</v>
      </c>
      <c r="C185" s="5">
        <f>ROUND( VLOOKUP(Z185, NPC_Raw_Data!A:D, 4)*VLOOKUP(AA185, NPC_Scaling_Values!A:C, 3)*VLOOKUP(AB185, NPC_Scaling_Values!A:C, 3) * 1.1 ,0)</f>
        <v>1624</v>
      </c>
      <c r="D185" s="5">
        <f>ROUND( VLOOKUP(Z185, NPC_Raw_Data!A:E, 5) * VLOOKUP(AA185, NPC_Scaling_Values!A:D, 4) * VLOOKUP(AB185,NPC_Scaling_Values!A:D, 4) * 1.1 ,0)</f>
        <v>4400</v>
      </c>
      <c r="E185" s="5">
        <f>ROUND( VLOOKUP(Z185, NPC_Raw_Data!A:L, 6) * VLOOKUP(AA185, NPC_Scaling_Values!A:N, 5)* VLOOKUP(AB185, NPC_Scaling_Values!A:N, 5) * 1.1 ,0)</f>
        <v>410</v>
      </c>
      <c r="F185" s="5">
        <f>ROUND( VLOOKUP(Z185, NPC_Raw_Data!A:L, 7) * VLOOKUP(AA185, NPC_Scaling_Values!A:N, 6) * VLOOKUP(AB185,NPC_Scaling_Values!A:N, 6) * 1.1 ,0)</f>
        <v>272</v>
      </c>
      <c r="G185" s="5">
        <f>ROUND( VLOOKUP(Z185, NPC_Raw_Data!A:L, 8) * VLOOKUP(AA185, NPC_Scaling_Values!A:N, 7) * VLOOKUP(AB185, NPC_Scaling_Values!A:N, 7) * 1.1 ,0)</f>
        <v>304</v>
      </c>
      <c r="H185" s="5">
        <f>ROUND( VLOOKUP(Z185, NPC_Raw_Data!A:L, 9) * VLOOKUP(AA185, NPC_Scaling_Values!A:N, 8)* VLOOKUP(AB185, NPC_Scaling_Values!A:N, 8) * 1.1 ,0)</f>
        <v>339</v>
      </c>
      <c r="I185" s="5">
        <v>0.0</v>
      </c>
      <c r="J185" s="5">
        <v>0.0</v>
      </c>
      <c r="K185" s="5">
        <v>0.0</v>
      </c>
      <c r="L185" s="5">
        <f>ROUND( VLOOKUP(Z185, NPC_Raw_Data!A:O, 13),0)</f>
        <v>145</v>
      </c>
      <c r="M185" s="5">
        <f>ROUND( VLOOKUP(Z185, NPC_Raw_Data!A:O, 14),0)</f>
        <v>145</v>
      </c>
      <c r="N185" s="5">
        <f>ROUND( VLOOKUP(Z185, NPC_Raw_Data!A:O, 15),0)</f>
        <v>245</v>
      </c>
      <c r="O185" s="5">
        <f>ROUND( VLOOKUP(Z185, NPC_Raw_Data!A:Q, 16) * VLOOKUP(AA185, NPC_Scaling_Values!A:N, 14)* VLOOKUP(AB185, NPC_Scaling_Values!A:N, 14) * 1.1 ,0)</f>
        <v>424</v>
      </c>
      <c r="P185" s="2">
        <f>ROUND( VLOOKUP(Z185, NPC_Raw_Data!A:Q, 17) * VLOOKUP(AA185, NPC_Scaling_Values!A:N, 14) * VLOOKUP(AB185, NPC_Scaling_Values!A:N, 14)* 1.1 ,0)</f>
        <v>106</v>
      </c>
      <c r="Q185">
        <f> VLOOKUP(AA185, NPC_Scaling_Values!A:N, 9) * VLOOKUP(AB185, NPC_Scaling_Values!A:N, 9) * 1.1</f>
        <v>3.7675</v>
      </c>
      <c r="R185" s="1">
        <v>1.1</v>
      </c>
      <c r="S185" s="1">
        <v>-1.0</v>
      </c>
      <c r="T185" s="7" t="b">
        <v>0</v>
      </c>
      <c r="U185" s="7" t="b">
        <v>1</v>
      </c>
      <c r="V185" s="7" t="b">
        <v>0</v>
      </c>
      <c r="Z185" s="1">
        <v>279061.0</v>
      </c>
      <c r="AA185" s="1">
        <v>7015.0</v>
      </c>
      <c r="AB185" s="1">
        <v>7415.0</v>
      </c>
      <c r="AC185" s="10">
        <v>7100.0</v>
      </c>
    </row>
    <row r="186">
      <c r="A186" s="9" t="s">
        <v>285</v>
      </c>
      <c r="B186" s="1" t="s">
        <v>275</v>
      </c>
      <c r="C186" s="5">
        <f>ROUND( VLOOKUP(Z186, NPC_Raw_Data!A:D, 4)*VLOOKUP(AA186, NPC_Scaling_Values!A:C, 3)*VLOOKUP(AB186, NPC_Scaling_Values!A:C, 3) * 1.1 ,0)</f>
        <v>1624</v>
      </c>
      <c r="D186" s="5">
        <f>ROUND( VLOOKUP(Z186, NPC_Raw_Data!A:E, 5) * VLOOKUP(AA186, NPC_Scaling_Values!A:D, 4) * VLOOKUP(AB186,NPC_Scaling_Values!A:D, 4) * 1.1 ,0)</f>
        <v>4400</v>
      </c>
      <c r="E186" s="5">
        <f>ROUND( VLOOKUP(Z186, NPC_Raw_Data!A:L, 6) * VLOOKUP(AA186, NPC_Scaling_Values!A:N, 5)* VLOOKUP(AB186, NPC_Scaling_Values!A:N, 5) * 1.1 ,0)</f>
        <v>410</v>
      </c>
      <c r="F186" s="5">
        <f>ROUND( VLOOKUP(Z186, NPC_Raw_Data!A:L, 7) * VLOOKUP(AA186, NPC_Scaling_Values!A:N, 6) * VLOOKUP(AB186,NPC_Scaling_Values!A:N, 6) * 1.1 ,0)</f>
        <v>272</v>
      </c>
      <c r="G186" s="5">
        <f>ROUND( VLOOKUP(Z186, NPC_Raw_Data!A:L, 8) * VLOOKUP(AA186, NPC_Scaling_Values!A:N, 7) * VLOOKUP(AB186, NPC_Scaling_Values!A:N, 7) * 1.1 ,0)</f>
        <v>304</v>
      </c>
      <c r="H186" s="5">
        <f>ROUND( VLOOKUP(Z186, NPC_Raw_Data!A:L, 9) * VLOOKUP(AA186, NPC_Scaling_Values!A:N, 8)* VLOOKUP(AB186, NPC_Scaling_Values!A:N, 8) * 1.1 ,0)</f>
        <v>339</v>
      </c>
      <c r="I186" s="5">
        <v>0.0</v>
      </c>
      <c r="J186" s="5">
        <v>0.0</v>
      </c>
      <c r="K186" s="5">
        <v>0.0</v>
      </c>
      <c r="L186" s="5">
        <f>ROUND( VLOOKUP(Z186, NPC_Raw_Data!A:O, 13),0)</f>
        <v>145</v>
      </c>
      <c r="M186" s="5">
        <f>ROUND( VLOOKUP(Z186, NPC_Raw_Data!A:O, 14),0)</f>
        <v>145</v>
      </c>
      <c r="N186" s="5">
        <f>ROUND( VLOOKUP(Z186, NPC_Raw_Data!A:O, 15),0)</f>
        <v>245</v>
      </c>
      <c r="O186" s="5">
        <f>ROUND( VLOOKUP(Z186, NPC_Raw_Data!A:Q, 16) * VLOOKUP(AA186, NPC_Scaling_Values!A:N, 14)* VLOOKUP(AB186, NPC_Scaling_Values!A:N, 14) * 1.1 ,0)</f>
        <v>424</v>
      </c>
      <c r="P186" s="2">
        <f>ROUND( VLOOKUP(Z186, NPC_Raw_Data!A:Q, 17) * VLOOKUP(AA186, NPC_Scaling_Values!A:N, 14) * VLOOKUP(AB186, NPC_Scaling_Values!A:N, 14)* 1.1 ,0)</f>
        <v>106</v>
      </c>
      <c r="Q186">
        <f> VLOOKUP(AA186, NPC_Scaling_Values!A:N, 9) * VLOOKUP(AB186, NPC_Scaling_Values!A:N, 9) * 1.1</f>
        <v>3.7675</v>
      </c>
      <c r="R186" s="1">
        <v>1.1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279062.0</v>
      </c>
      <c r="AA186" s="1">
        <v>7015.0</v>
      </c>
      <c r="AB186" s="1">
        <v>7415.0</v>
      </c>
      <c r="AC186" s="10">
        <v>7100.0</v>
      </c>
    </row>
    <row r="187">
      <c r="A187" s="9" t="s">
        <v>286</v>
      </c>
      <c r="B187" s="1" t="s">
        <v>275</v>
      </c>
      <c r="C187" s="5">
        <f>ROUND( VLOOKUP(Z187, NPC_Raw_Data!A:D, 4)*VLOOKUP(AA187, NPC_Scaling_Values!A:C, 3)*VLOOKUP(AB187, NPC_Scaling_Values!A:C, 3) * 1.1 ,0)</f>
        <v>1624</v>
      </c>
      <c r="D187" s="5">
        <f>ROUND( VLOOKUP(Z187, NPC_Raw_Data!A:E, 5) * VLOOKUP(AA187, NPC_Scaling_Values!A:D, 4) * VLOOKUP(AB187,NPC_Scaling_Values!A:D, 4) * 1.1 ,0)</f>
        <v>4400</v>
      </c>
      <c r="E187" s="5">
        <f>ROUND( VLOOKUP(Z187, NPC_Raw_Data!A:L, 6) * VLOOKUP(AA187, NPC_Scaling_Values!A:N, 5)* VLOOKUP(AB187, NPC_Scaling_Values!A:N, 5) * 1.1 ,0)</f>
        <v>410</v>
      </c>
      <c r="F187" s="5">
        <f>ROUND( VLOOKUP(Z187, NPC_Raw_Data!A:L, 7) * VLOOKUP(AA187, NPC_Scaling_Values!A:N, 6) * VLOOKUP(AB187,NPC_Scaling_Values!A:N, 6) * 1.1 ,0)</f>
        <v>272</v>
      </c>
      <c r="G187" s="5">
        <f>ROUND( VLOOKUP(Z187, NPC_Raw_Data!A:L, 8) * VLOOKUP(AA187, NPC_Scaling_Values!A:N, 7) * VLOOKUP(AB187, NPC_Scaling_Values!A:N, 7) * 1.1 ,0)</f>
        <v>304</v>
      </c>
      <c r="H187" s="5">
        <f>ROUND( VLOOKUP(Z187, NPC_Raw_Data!A:L, 9) * VLOOKUP(AA187, NPC_Scaling_Values!A:N, 8)* VLOOKUP(AB187, NPC_Scaling_Values!A:N, 8) * 1.1 ,0)</f>
        <v>339</v>
      </c>
      <c r="I187" s="5">
        <v>0.0</v>
      </c>
      <c r="J187" s="5">
        <v>0.0</v>
      </c>
      <c r="K187" s="5">
        <v>0.0</v>
      </c>
      <c r="L187" s="5">
        <f>ROUND( VLOOKUP(Z187, NPC_Raw_Data!A:O, 13),0)</f>
        <v>145</v>
      </c>
      <c r="M187" s="5">
        <f>ROUND( VLOOKUP(Z187, NPC_Raw_Data!A:O, 14),0)</f>
        <v>145</v>
      </c>
      <c r="N187" s="5">
        <f>ROUND( VLOOKUP(Z187, NPC_Raw_Data!A:O, 15),0)</f>
        <v>245</v>
      </c>
      <c r="O187" s="5">
        <f>ROUND( VLOOKUP(Z187, NPC_Raw_Data!A:Q, 16) * VLOOKUP(AA187, NPC_Scaling_Values!A:N, 14)* VLOOKUP(AB187, NPC_Scaling_Values!A:N, 14) * 1.1 ,0)</f>
        <v>424</v>
      </c>
      <c r="P187" s="2">
        <f>ROUND( VLOOKUP(Z187, NPC_Raw_Data!A:Q, 17) * VLOOKUP(AA187, NPC_Scaling_Values!A:N, 14) * VLOOKUP(AB187, NPC_Scaling_Values!A:N, 14)* 1.1 ,0)</f>
        <v>106</v>
      </c>
      <c r="Q187">
        <f> VLOOKUP(AA187, NPC_Scaling_Values!A:N, 9) * VLOOKUP(AB187, NPC_Scaling_Values!A:N, 9) * 1.1</f>
        <v>3.7675</v>
      </c>
      <c r="R187" s="1">
        <v>1.1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279063.0</v>
      </c>
      <c r="AA187" s="1">
        <v>7015.0</v>
      </c>
      <c r="AB187" s="1">
        <v>7415.0</v>
      </c>
      <c r="AC187" s="10">
        <v>7100.0</v>
      </c>
    </row>
    <row r="188">
      <c r="A188" s="1" t="s">
        <v>254</v>
      </c>
      <c r="B188" s="1" t="s">
        <v>128</v>
      </c>
      <c r="C188" s="5">
        <f>ROUND( VLOOKUP(Z188, NPC_Raw_Data!A:D, 4)*VLOOKUP(AA188, NPC_Scaling_Values!A:C, 3)*VLOOKUP(AB188, NPC_Scaling_Values!A:C, 3) * 1.1 ,0)</f>
        <v>1435</v>
      </c>
      <c r="D188" s="5">
        <f>ROUND( VLOOKUP(Z188, NPC_Raw_Data!A:E, 5) * VLOOKUP(AA188, NPC_Scaling_Values!A:D, 4) * VLOOKUP(AB188,NPC_Scaling_Values!A:D, 4) * 1.1 ,0)</f>
        <v>3960</v>
      </c>
      <c r="E188" s="5">
        <f>ROUND( VLOOKUP(Z188, NPC_Raw_Data!A:L, 6) * VLOOKUP(AA188, NPC_Scaling_Values!A:N, 5)* VLOOKUP(AB188, NPC_Scaling_Values!A:N, 5) * 1.1 ,0)</f>
        <v>381</v>
      </c>
      <c r="F188" s="5">
        <f>ROUND( VLOOKUP(Z188, NPC_Raw_Data!A:L, 7) * VLOOKUP(AA188, NPC_Scaling_Values!A:N, 6) * VLOOKUP(AB188,NPC_Scaling_Values!A:N, 6) * 1.1 ,0)</f>
        <v>253</v>
      </c>
      <c r="G188" s="5">
        <f>ROUND( VLOOKUP(Z188, NPC_Raw_Data!A:L, 8) * VLOOKUP(AA188, NPC_Scaling_Values!A:N, 7) * VLOOKUP(AB188, NPC_Scaling_Values!A:N, 7) * 1.1 ,0)</f>
        <v>283</v>
      </c>
      <c r="H188" s="5">
        <f>ROUND( VLOOKUP(Z188, NPC_Raw_Data!A:L, 9) * VLOOKUP(AA188, NPC_Scaling_Values!A:N, 8)* VLOOKUP(AB188, NPC_Scaling_Values!A:N, 8) * 1.1 ,0)</f>
        <v>316</v>
      </c>
      <c r="I188" s="5">
        <v>0.0</v>
      </c>
      <c r="J188" s="5">
        <v>0.0</v>
      </c>
      <c r="K188" s="5">
        <v>0.0</v>
      </c>
      <c r="L188" s="5">
        <f>ROUND( VLOOKUP(Z188, NPC_Raw_Data!A:O, 13),0)</f>
        <v>145</v>
      </c>
      <c r="M188" s="5">
        <f>ROUND( VLOOKUP(Z188, NPC_Raw_Data!A:O, 14),0)</f>
        <v>145</v>
      </c>
      <c r="N188" s="5">
        <f>ROUND( VLOOKUP(Z188, NPC_Raw_Data!A:O, 15),0)</f>
        <v>245</v>
      </c>
      <c r="O188" s="5">
        <f>ROUND( VLOOKUP(Z188, NPC_Raw_Data!A:Q, 16) * VLOOKUP(AA188, NPC_Scaling_Values!A:N, 14)* VLOOKUP(AB188, NPC_Scaling_Values!A:N, 14) * 1.1 ,0)</f>
        <v>360</v>
      </c>
      <c r="P188" s="2">
        <f>ROUND( VLOOKUP(Z188, NPC_Raw_Data!A:Q, 17) * VLOOKUP(AA188, NPC_Scaling_Values!A:N, 14) * VLOOKUP(AB188, NPC_Scaling_Values!A:N, 14)* 1.1 ,0)</f>
        <v>90</v>
      </c>
      <c r="Q188">
        <f> VLOOKUP(AA188, NPC_Scaling_Values!A:N, 9) * VLOOKUP(AB188, NPC_Scaling_Values!A:N, 9) * 1.1</f>
        <v>3.432</v>
      </c>
      <c r="R188" s="1">
        <v>1.1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279070.0</v>
      </c>
      <c r="AA188" s="1">
        <v>7010.0</v>
      </c>
      <c r="AB188" s="1">
        <v>7410.0</v>
      </c>
      <c r="AC188" s="8">
        <v>0.0</v>
      </c>
    </row>
    <row r="189">
      <c r="A189" s="9" t="s">
        <v>206</v>
      </c>
      <c r="B189" s="1" t="s">
        <v>32</v>
      </c>
      <c r="C189" s="5">
        <f>ROUND( VLOOKUP(Z189, NPC_Raw_Data!A:D, 4)*VLOOKUP(AA189, NPC_Scaling_Values!A:C, 3)*VLOOKUP(AB189, NPC_Scaling_Values!A:C, 3) * 1.1 ,0)</f>
        <v>2552</v>
      </c>
      <c r="D189" s="5">
        <f>ROUND( VLOOKUP(Z189, NPC_Raw_Data!A:E, 5) * VLOOKUP(AA189, NPC_Scaling_Values!A:D, 4) * VLOOKUP(AB189,NPC_Scaling_Values!A:D, 4) * 1.1 ,0)</f>
        <v>20911</v>
      </c>
      <c r="E189" s="5">
        <f>ROUND( VLOOKUP(Z189, NPC_Raw_Data!A:L, 6) * VLOOKUP(AA189, NPC_Scaling_Values!A:N, 5)* VLOOKUP(AB189, NPC_Scaling_Values!A:N, 5) * 1.1 ,0)</f>
        <v>278</v>
      </c>
      <c r="F189" s="5">
        <f>ROUND( VLOOKUP(Z189, NPC_Raw_Data!A:L, 7) * VLOOKUP(AA189, NPC_Scaling_Values!A:N, 6) * VLOOKUP(AB189,NPC_Scaling_Values!A:N, 6) * 1.1 ,0)</f>
        <v>503</v>
      </c>
      <c r="G189" s="5">
        <f>ROUND( VLOOKUP(Z189, NPC_Raw_Data!A:L, 8) * VLOOKUP(AA189, NPC_Scaling_Values!A:N, 7) * VLOOKUP(AB189, NPC_Scaling_Values!A:N, 7) * 1.1 ,0)</f>
        <v>405</v>
      </c>
      <c r="H189" s="5">
        <f>ROUND( VLOOKUP(Z189, NPC_Raw_Data!A:L, 9) * VLOOKUP(AA189, NPC_Scaling_Values!A:N, 8)* VLOOKUP(AB189, NPC_Scaling_Values!A:N, 8) * 1.1 ,0)</f>
        <v>601</v>
      </c>
      <c r="I189" s="5">
        <v>0.0</v>
      </c>
      <c r="J189" s="5">
        <v>0.0</v>
      </c>
      <c r="K189" s="5">
        <v>0.0</v>
      </c>
      <c r="L189" s="5">
        <f>ROUND( VLOOKUP(Z189, NPC_Raw_Data!A:O, 13),0)</f>
        <v>137</v>
      </c>
      <c r="M189" s="5">
        <f>ROUND( VLOOKUP(Z189, NPC_Raw_Data!A:O, 14),0)</f>
        <v>137</v>
      </c>
      <c r="N189" s="5">
        <f>ROUND( VLOOKUP(Z189, NPC_Raw_Data!A:O, 15),0)</f>
        <v>183</v>
      </c>
      <c r="O189" s="5">
        <f>ROUND( VLOOKUP(Z189, NPC_Raw_Data!A:Q, 16) * VLOOKUP(AA189, NPC_Scaling_Values!A:N, 14)* VLOOKUP(AB189, NPC_Scaling_Values!A:N, 14) * 1.1 ,0)</f>
        <v>255</v>
      </c>
      <c r="P189" s="2">
        <f>ROUND( VLOOKUP(Z189, NPC_Raw_Data!A:Q, 17) * VLOOKUP(AA189, NPC_Scaling_Values!A:N, 14) * VLOOKUP(AB189, NPC_Scaling_Values!A:N, 14)* 1.1 ,0)</f>
        <v>102</v>
      </c>
      <c r="Q189">
        <f> VLOOKUP(AA189, NPC_Scaling_Values!A:N, 9) * VLOOKUP(AB189, NPC_Scaling_Values!A:N, 9) * 1.1</f>
        <v>3.6696</v>
      </c>
      <c r="R189" s="1">
        <v>1.3</v>
      </c>
      <c r="S189" s="1">
        <v>-1.0</v>
      </c>
      <c r="T189" s="7" t="b">
        <v>0</v>
      </c>
      <c r="U189" s="7" t="b">
        <v>0</v>
      </c>
      <c r="V189" s="7" t="b">
        <v>0</v>
      </c>
      <c r="Z189" s="1">
        <v>409000.0</v>
      </c>
      <c r="AA189" s="1">
        <v>7014.0</v>
      </c>
      <c r="AB189" s="1">
        <v>7414.0</v>
      </c>
      <c r="AC189" s="10">
        <v>5151.0</v>
      </c>
    </row>
    <row r="190">
      <c r="A190" s="9" t="s">
        <v>207</v>
      </c>
      <c r="B190" s="1" t="s">
        <v>32</v>
      </c>
      <c r="C190" s="5">
        <f>ROUND( VLOOKUP(Z190, NPC_Raw_Data!A:D, 4)*VLOOKUP(AA190, NPC_Scaling_Values!A:C, 3)*VLOOKUP(AB190, NPC_Scaling_Values!A:C, 3) * 1.1 ,0)</f>
        <v>2552</v>
      </c>
      <c r="D190" s="5">
        <f>ROUND( VLOOKUP(Z190, NPC_Raw_Data!A:E, 5) * VLOOKUP(AA190, NPC_Scaling_Values!A:D, 4) * VLOOKUP(AB190,NPC_Scaling_Values!A:D, 4) * 1.1 ,0)</f>
        <v>20911</v>
      </c>
      <c r="E190" s="5">
        <f>ROUND( VLOOKUP(Z190, NPC_Raw_Data!A:L, 6) * VLOOKUP(AA190, NPC_Scaling_Values!A:N, 5)* VLOOKUP(AB190, NPC_Scaling_Values!A:N, 5) * 1.1 ,0)</f>
        <v>278</v>
      </c>
      <c r="F190" s="5">
        <f>ROUND( VLOOKUP(Z190, NPC_Raw_Data!A:L, 7) * VLOOKUP(AA190, NPC_Scaling_Values!A:N, 6) * VLOOKUP(AB190,NPC_Scaling_Values!A:N, 6) * 1.1 ,0)</f>
        <v>503</v>
      </c>
      <c r="G190" s="5">
        <f>ROUND( VLOOKUP(Z190, NPC_Raw_Data!A:L, 8) * VLOOKUP(AA190, NPC_Scaling_Values!A:N, 7) * VLOOKUP(AB190, NPC_Scaling_Values!A:N, 7) * 1.1 ,0)</f>
        <v>405</v>
      </c>
      <c r="H190" s="5">
        <f>ROUND( VLOOKUP(Z190, NPC_Raw_Data!A:L, 9) * VLOOKUP(AA190, NPC_Scaling_Values!A:N, 8)* VLOOKUP(AB190, NPC_Scaling_Values!A:N, 8) * 1.1 ,0)</f>
        <v>601</v>
      </c>
      <c r="I190" s="5">
        <v>0.0</v>
      </c>
      <c r="J190" s="5">
        <v>0.0</v>
      </c>
      <c r="K190" s="5">
        <v>0.0</v>
      </c>
      <c r="L190" s="5">
        <f>ROUND( VLOOKUP(Z190, NPC_Raw_Data!A:O, 13),0)</f>
        <v>137</v>
      </c>
      <c r="M190" s="5">
        <f>ROUND( VLOOKUP(Z190, NPC_Raw_Data!A:O, 14),0)</f>
        <v>137</v>
      </c>
      <c r="N190" s="5">
        <f>ROUND( VLOOKUP(Z190, NPC_Raw_Data!A:O, 15),0)</f>
        <v>183</v>
      </c>
      <c r="O190" s="5">
        <f>ROUND( VLOOKUP(Z190, NPC_Raw_Data!A:Q, 16) * VLOOKUP(AA190, NPC_Scaling_Values!A:N, 14)* VLOOKUP(AB190, NPC_Scaling_Values!A:N, 14) * 1.1 ,0)</f>
        <v>255</v>
      </c>
      <c r="P190" s="2">
        <f>ROUND( VLOOKUP(Z190, NPC_Raw_Data!A:Q, 17) * VLOOKUP(AA190, NPC_Scaling_Values!A:N, 14) * VLOOKUP(AB190, NPC_Scaling_Values!A:N, 14)* 1.1 ,0)</f>
        <v>102</v>
      </c>
      <c r="Q190">
        <f> VLOOKUP(AA190, NPC_Scaling_Values!A:N, 9) * VLOOKUP(AB190, NPC_Scaling_Values!A:N, 9) * 1.1</f>
        <v>3.6696</v>
      </c>
      <c r="R190" s="1">
        <v>1.3</v>
      </c>
      <c r="S190" s="1">
        <v>-1.0</v>
      </c>
      <c r="T190" s="7" t="b">
        <v>0</v>
      </c>
      <c r="U190" s="7" t="b">
        <v>0</v>
      </c>
      <c r="V190" s="7" t="b">
        <v>0</v>
      </c>
      <c r="Z190" s="1">
        <v>409010.0</v>
      </c>
      <c r="AA190" s="1">
        <v>7014.0</v>
      </c>
      <c r="AB190" s="1">
        <v>7414.0</v>
      </c>
      <c r="AC190" s="10">
        <v>5151.0</v>
      </c>
    </row>
    <row r="191">
      <c r="A191" s="1" t="s">
        <v>96</v>
      </c>
      <c r="B191" s="2" t="s">
        <v>97</v>
      </c>
      <c r="C191" s="5">
        <f>ROUND( VLOOKUP(Z191, NPC_Raw_Data!A:D, 4)*VLOOKUP(AA191, NPC_Scaling_Values!A:C, 3)*VLOOKUP(AB191, NPC_Scaling_Values!A:C, 3) * 1.1 ,0)</f>
        <v>184</v>
      </c>
      <c r="D191" s="5">
        <f>ROUND( VLOOKUP(Z191, NPC_Raw_Data!A:E, 5) * VLOOKUP(AA191, NPC_Scaling_Values!A:D, 4) * VLOOKUP(AB191,NPC_Scaling_Values!A:D, 4) * 1.1 ,0)</f>
        <v>550</v>
      </c>
      <c r="E191" s="5">
        <f>ROUND( VLOOKUP(Z191, NPC_Raw_Data!A:L, 6) * VLOOKUP(AA191, NPC_Scaling_Values!A:N, 5)* VLOOKUP(AB191, NPC_Scaling_Values!A:N, 5) * 1.1 ,0)</f>
        <v>254</v>
      </c>
      <c r="F191" s="5">
        <f>ROUND( VLOOKUP(Z191, NPC_Raw_Data!A:L, 7) * VLOOKUP(AA191, NPC_Scaling_Values!A:N, 6) * VLOOKUP(AB191,NPC_Scaling_Values!A:N, 6) * 1.1 ,0)</f>
        <v>191</v>
      </c>
      <c r="G191" s="5">
        <f>ROUND( VLOOKUP(Z191, NPC_Raw_Data!A:L, 8) * VLOOKUP(AA191, NPC_Scaling_Values!A:N, 7) * VLOOKUP(AB191, NPC_Scaling_Values!A:N, 7) * 1.1 ,0)</f>
        <v>178</v>
      </c>
      <c r="H191" s="5">
        <f>ROUND( VLOOKUP(Z191, NPC_Raw_Data!A:L, 9) * VLOOKUP(AA191, NPC_Scaling_Values!A:N, 8)* VLOOKUP(AB191, NPC_Scaling_Values!A:N, 8) * 1.1 ,0)</f>
        <v>254</v>
      </c>
      <c r="I191" s="5">
        <v>0.0</v>
      </c>
      <c r="J191" s="5">
        <v>0.0</v>
      </c>
      <c r="K191" s="5">
        <v>0.0</v>
      </c>
      <c r="L191" s="5">
        <f>ROUND( VLOOKUP(Z191, NPC_Raw_Data!A:O, 13),0)</f>
        <v>135</v>
      </c>
      <c r="M191" s="5">
        <f>ROUND( VLOOKUP(Z191, NPC_Raw_Data!A:O, 14),0)</f>
        <v>135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 * 1.1 ,0)</f>
        <v>226</v>
      </c>
      <c r="P191" s="2">
        <f>ROUND( VLOOKUP(Z191, NPC_Raw_Data!A:Q, 17) * VLOOKUP(AA191, NPC_Scaling_Values!A:N, 14) * VLOOKUP(AB191, NPC_Scaling_Values!A:N, 14)* 1.1 ,0)</f>
        <v>90</v>
      </c>
      <c r="Q191">
        <f> VLOOKUP(AA191, NPC_Scaling_Values!A:N, 9) * VLOOKUP(AB191, NPC_Scaling_Values!A:N, 9) * 1.1</f>
        <v>2.64</v>
      </c>
      <c r="R191" s="1">
        <v>1.0</v>
      </c>
      <c r="S191" s="1">
        <v>-1.0</v>
      </c>
      <c r="T191" s="7" t="b">
        <v>0</v>
      </c>
      <c r="U191" s="7" t="b">
        <v>0</v>
      </c>
      <c r="V191" s="7" t="b">
        <v>0</v>
      </c>
      <c r="Z191" s="1">
        <v>349000.0</v>
      </c>
      <c r="AA191" s="1">
        <v>7001.0</v>
      </c>
      <c r="AB191" s="1">
        <v>7401.0</v>
      </c>
      <c r="AC191" s="8">
        <v>0.0</v>
      </c>
    </row>
    <row r="192">
      <c r="A192" s="1" t="s">
        <v>96</v>
      </c>
      <c r="B192" s="2" t="s">
        <v>97</v>
      </c>
      <c r="C192" s="5">
        <f>ROUND( VLOOKUP(Z192, NPC_Raw_Data!A:D, 4)*VLOOKUP(AA192, NPC_Scaling_Values!A:C, 3)*VLOOKUP(AB192, NPC_Scaling_Values!A:C, 3) * 1.1 ,0)</f>
        <v>177</v>
      </c>
      <c r="D192" s="5">
        <f>ROUND( VLOOKUP(Z192, NPC_Raw_Data!A:E, 5) * VLOOKUP(AA192, NPC_Scaling_Values!A:D, 4) * VLOOKUP(AB192,NPC_Scaling_Values!A:D, 4) * 1.1 ,0)</f>
        <v>550</v>
      </c>
      <c r="E192" s="5">
        <f>ROUND( VLOOKUP(Z192, NPC_Raw_Data!A:L, 6) * VLOOKUP(AA192, NPC_Scaling_Values!A:N, 5)* VLOOKUP(AB192, NPC_Scaling_Values!A:N, 5) * 1.1 ,0)</f>
        <v>245</v>
      </c>
      <c r="F192" s="5">
        <f>ROUND( VLOOKUP(Z192, NPC_Raw_Data!A:L, 7) * VLOOKUP(AA192, NPC_Scaling_Values!A:N, 6) * VLOOKUP(AB192,NPC_Scaling_Values!A:N, 6) * 1.1 ,0)</f>
        <v>184</v>
      </c>
      <c r="G192" s="5">
        <f>ROUND( VLOOKUP(Z192, NPC_Raw_Data!A:L, 8) * VLOOKUP(AA192, NPC_Scaling_Values!A:N, 7) * VLOOKUP(AB192, NPC_Scaling_Values!A:N, 7) * 1.1 ,0)</f>
        <v>171</v>
      </c>
      <c r="H192" s="5">
        <f>ROUND( VLOOKUP(Z192, NPC_Raw_Data!A:L, 9) * VLOOKUP(AA192, NPC_Scaling_Values!A:N, 8)* VLOOKUP(AB192, NPC_Scaling_Values!A:N, 8) * 1.1 ,0)</f>
        <v>245</v>
      </c>
      <c r="I192" s="5">
        <v>0.0</v>
      </c>
      <c r="J192" s="5">
        <v>0.0</v>
      </c>
      <c r="K192" s="5">
        <v>0.0</v>
      </c>
      <c r="L192" s="5">
        <f>ROUND( VLOOKUP(Z192, NPC_Raw_Data!A:O, 13),0)</f>
        <v>135</v>
      </c>
      <c r="M192" s="5">
        <f>ROUND( VLOOKUP(Z192, NPC_Raw_Data!A:O, 14),0)</f>
        <v>135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 * 1.1 ,0)</f>
        <v>223</v>
      </c>
      <c r="P192" s="2">
        <f>ROUND( VLOOKUP(Z192, NPC_Raw_Data!A:Q, 17) * VLOOKUP(AA192, NPC_Scaling_Values!A:N, 14) * VLOOKUP(AB192, NPC_Scaling_Values!A:N, 14)* 1.1 ,0)</f>
        <v>89</v>
      </c>
      <c r="Q192">
        <f> VLOOKUP(AA192, NPC_Scaling_Values!A:N, 9) * VLOOKUP(AB192, NPC_Scaling_Values!A:N, 9) * 1.1</f>
        <v>2.858625</v>
      </c>
      <c r="R192" s="1">
        <v>1.0</v>
      </c>
      <c r="S192" s="1">
        <v>-1.0</v>
      </c>
      <c r="T192" s="7" t="b">
        <v>0</v>
      </c>
      <c r="U192" s="7" t="b">
        <v>0</v>
      </c>
      <c r="V192" s="7" t="b">
        <v>0</v>
      </c>
      <c r="Z192" s="1">
        <v>349001.0</v>
      </c>
      <c r="AA192" s="1">
        <v>7002.0</v>
      </c>
      <c r="AB192" s="1">
        <v>7402.0</v>
      </c>
      <c r="AC192" s="8">
        <v>0.0</v>
      </c>
    </row>
    <row r="193">
      <c r="A193" s="1" t="s">
        <v>96</v>
      </c>
      <c r="B193" s="2" t="s">
        <v>97</v>
      </c>
      <c r="C193" s="5">
        <f>ROUND( VLOOKUP(Z193, NPC_Raw_Data!A:D, 4)*VLOOKUP(AA193, NPC_Scaling_Values!A:C, 3)*VLOOKUP(AB193, NPC_Scaling_Values!A:C, 3) * 1.1 ,0)</f>
        <v>205</v>
      </c>
      <c r="D193" s="5">
        <f>ROUND( VLOOKUP(Z193, NPC_Raw_Data!A:E, 5) * VLOOKUP(AA193, NPC_Scaling_Values!A:D, 4) * VLOOKUP(AB193,NPC_Scaling_Values!A:D, 4) * 1.1 ,0)</f>
        <v>550</v>
      </c>
      <c r="E193" s="5">
        <f>ROUND( VLOOKUP(Z193, NPC_Raw_Data!A:L, 6) * VLOOKUP(AA193, NPC_Scaling_Values!A:N, 5)* VLOOKUP(AB193, NPC_Scaling_Values!A:N, 5) * 1.1 ,0)</f>
        <v>300</v>
      </c>
      <c r="F193" s="5">
        <f>ROUND( VLOOKUP(Z193, NPC_Raw_Data!A:L, 7) * VLOOKUP(AA193, NPC_Scaling_Values!A:N, 6) * VLOOKUP(AB193,NPC_Scaling_Values!A:N, 6) * 1.1 ,0)</f>
        <v>225</v>
      </c>
      <c r="G193" s="5">
        <f>ROUND( VLOOKUP(Z193, NPC_Raw_Data!A:L, 8) * VLOOKUP(AA193, NPC_Scaling_Values!A:N, 7) * VLOOKUP(AB193, NPC_Scaling_Values!A:N, 7) * 1.1 ,0)</f>
        <v>210</v>
      </c>
      <c r="H193" s="5">
        <f>ROUND( VLOOKUP(Z193, NPC_Raw_Data!A:L, 9) * VLOOKUP(AA193, NPC_Scaling_Values!A:N, 8)* VLOOKUP(AB193, NPC_Scaling_Values!A:N, 8) * 1.1 ,0)</f>
        <v>300</v>
      </c>
      <c r="I193" s="5">
        <v>0.0</v>
      </c>
      <c r="J193" s="5">
        <v>0.0</v>
      </c>
      <c r="K193" s="5">
        <v>0.0</v>
      </c>
      <c r="L193" s="5">
        <f>ROUND( VLOOKUP(Z193, NPC_Raw_Data!A:O, 13),0)</f>
        <v>135</v>
      </c>
      <c r="M193" s="5">
        <f>ROUND( VLOOKUP(Z193, NPC_Raw_Data!A:O, 14),0)</f>
        <v>135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 * 1.1 ,0)</f>
        <v>222</v>
      </c>
      <c r="P193" s="2">
        <f>ROUND( VLOOKUP(Z193, NPC_Raw_Data!A:Q, 17) * VLOOKUP(AA193, NPC_Scaling_Values!A:N, 14) * VLOOKUP(AB193, NPC_Scaling_Values!A:N, 14)* 1.1 ,0)</f>
        <v>89</v>
      </c>
      <c r="Q193">
        <f> VLOOKUP(AA193, NPC_Scaling_Values!A:N, 9) * VLOOKUP(AB193, NPC_Scaling_Values!A:N, 9) * 1.1</f>
        <v>3.06625</v>
      </c>
      <c r="R193" s="1">
        <v>1.0</v>
      </c>
      <c r="S193" s="1">
        <v>-1.0</v>
      </c>
      <c r="T193" s="7" t="b">
        <v>0</v>
      </c>
      <c r="U193" s="7" t="b">
        <v>0</v>
      </c>
      <c r="V193" s="7" t="b">
        <v>0</v>
      </c>
      <c r="Z193" s="1">
        <v>349002.0</v>
      </c>
      <c r="AA193" s="1">
        <v>7003.0</v>
      </c>
      <c r="AB193" s="1">
        <v>7403.0</v>
      </c>
      <c r="AC193" s="8">
        <v>0.0</v>
      </c>
    </row>
    <row r="194">
      <c r="A194" s="1" t="s">
        <v>96</v>
      </c>
      <c r="B194" s="2" t="s">
        <v>97</v>
      </c>
      <c r="C194" s="5">
        <f>ROUND( VLOOKUP(Z194, NPC_Raw_Data!A:D, 4)*VLOOKUP(AA194, NPC_Scaling_Values!A:C, 3)*VLOOKUP(AB194, NPC_Scaling_Values!A:C, 3) * 1.1 ,0)</f>
        <v>233</v>
      </c>
      <c r="D194" s="5">
        <f>ROUND( VLOOKUP(Z194, NPC_Raw_Data!A:E, 5) * VLOOKUP(AA194, NPC_Scaling_Values!A:D, 4) * VLOOKUP(AB194,NPC_Scaling_Values!A:D, 4) * 1.1 ,0)</f>
        <v>550</v>
      </c>
      <c r="E194" s="5">
        <f>ROUND( VLOOKUP(Z194, NPC_Raw_Data!A:L, 6) * VLOOKUP(AA194, NPC_Scaling_Values!A:N, 5)* VLOOKUP(AB194, NPC_Scaling_Values!A:N, 5) * 1.1 ,0)</f>
        <v>385</v>
      </c>
      <c r="F194" s="5">
        <f>ROUND( VLOOKUP(Z194, NPC_Raw_Data!A:L, 7) * VLOOKUP(AA194, NPC_Scaling_Values!A:N, 6) * VLOOKUP(AB194,NPC_Scaling_Values!A:N, 6) * 1.1 ,0)</f>
        <v>289</v>
      </c>
      <c r="G194" s="5">
        <f>ROUND( VLOOKUP(Z194, NPC_Raw_Data!A:L, 8) * VLOOKUP(AA194, NPC_Scaling_Values!A:N, 7) * VLOOKUP(AB194, NPC_Scaling_Values!A:N, 7) * 1.1 ,0)</f>
        <v>269</v>
      </c>
      <c r="H194" s="5">
        <f>ROUND( VLOOKUP(Z194, NPC_Raw_Data!A:L, 9) * VLOOKUP(AA194, NPC_Scaling_Values!A:N, 8)* VLOOKUP(AB194, NPC_Scaling_Values!A:N, 8) * 1.1 ,0)</f>
        <v>385</v>
      </c>
      <c r="I194" s="5">
        <v>0.0</v>
      </c>
      <c r="J194" s="5">
        <v>0.0</v>
      </c>
      <c r="K194" s="5">
        <v>0.0</v>
      </c>
      <c r="L194" s="5">
        <f>ROUND( VLOOKUP(Z194, NPC_Raw_Data!A:O, 13),0)</f>
        <v>135</v>
      </c>
      <c r="M194" s="5">
        <f>ROUND( VLOOKUP(Z194, NPC_Raw_Data!A:O, 14),0)</f>
        <v>135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 * 1.1 ,0)</f>
        <v>226</v>
      </c>
      <c r="P194" s="2">
        <f>ROUND( VLOOKUP(Z194, NPC_Raw_Data!A:Q, 17) * VLOOKUP(AA194, NPC_Scaling_Values!A:N, 14) * VLOOKUP(AB194, NPC_Scaling_Values!A:N, 14)* 1.1 ,0)</f>
        <v>90</v>
      </c>
      <c r="Q194">
        <f> VLOOKUP(AA194, NPC_Scaling_Values!A:N, 9) * VLOOKUP(AB194, NPC_Scaling_Values!A:N, 9) * 1.1</f>
        <v>3.282125</v>
      </c>
      <c r="R194" s="1">
        <v>1.0</v>
      </c>
      <c r="S194" s="1">
        <v>-1.0</v>
      </c>
      <c r="T194" s="7" t="b">
        <v>0</v>
      </c>
      <c r="U194" s="7" t="b">
        <v>0</v>
      </c>
      <c r="V194" s="7" t="b">
        <v>0</v>
      </c>
      <c r="Z194" s="1">
        <v>349003.0</v>
      </c>
      <c r="AA194" s="1">
        <v>7004.0</v>
      </c>
      <c r="AB194" s="1">
        <v>7404.0</v>
      </c>
      <c r="AC194" s="8">
        <v>0.0</v>
      </c>
    </row>
    <row r="195">
      <c r="A195" s="1" t="s">
        <v>96</v>
      </c>
      <c r="B195" s="2" t="s">
        <v>97</v>
      </c>
      <c r="C195" s="5">
        <f>ROUND( VLOOKUP(Z195, NPC_Raw_Data!A:D, 4)*VLOOKUP(AA195, NPC_Scaling_Values!A:C, 3)*VLOOKUP(AB195, NPC_Scaling_Values!A:C, 3) * 1.1 ,0)</f>
        <v>234</v>
      </c>
      <c r="D195" s="5">
        <f>ROUND( VLOOKUP(Z195, NPC_Raw_Data!A:E, 5) * VLOOKUP(AA195, NPC_Scaling_Values!A:D, 4) * VLOOKUP(AB195,NPC_Scaling_Values!A:D, 4) * 1.1 ,0)</f>
        <v>440</v>
      </c>
      <c r="E195" s="5">
        <f>ROUND( VLOOKUP(Z195, NPC_Raw_Data!A:L, 6) * VLOOKUP(AA195, NPC_Scaling_Values!A:N, 5)* VLOOKUP(AB195, NPC_Scaling_Values!A:N, 5) * 1.1 ,0)</f>
        <v>388</v>
      </c>
      <c r="F195" s="5">
        <f>ROUND( VLOOKUP(Z195, NPC_Raw_Data!A:L, 7) * VLOOKUP(AA195, NPC_Scaling_Values!A:N, 6) * VLOOKUP(AB195,NPC_Scaling_Values!A:N, 6) * 1.1 ,0)</f>
        <v>291</v>
      </c>
      <c r="G195" s="5">
        <f>ROUND( VLOOKUP(Z195, NPC_Raw_Data!A:L, 8) * VLOOKUP(AA195, NPC_Scaling_Values!A:N, 7) * VLOOKUP(AB195, NPC_Scaling_Values!A:N, 7) * 1.1 ,0)</f>
        <v>271</v>
      </c>
      <c r="H195" s="5">
        <f>ROUND( VLOOKUP(Z195, NPC_Raw_Data!A:L, 9) * VLOOKUP(AA195, NPC_Scaling_Values!A:N, 8)* VLOOKUP(AB195, NPC_Scaling_Values!A:N, 8) * 1.1 ,0)</f>
        <v>388</v>
      </c>
      <c r="I195" s="5">
        <v>0.0</v>
      </c>
      <c r="J195" s="5">
        <v>0.0</v>
      </c>
      <c r="K195" s="5">
        <v>0.0</v>
      </c>
      <c r="L195" s="5">
        <f>ROUND( VLOOKUP(Z195, NPC_Raw_Data!A:O, 13),0)</f>
        <v>135</v>
      </c>
      <c r="M195" s="5">
        <f>ROUND( VLOOKUP(Z195, NPC_Raw_Data!A:O, 14),0)</f>
        <v>135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 * 1.1 ,0)</f>
        <v>222</v>
      </c>
      <c r="P195" s="2">
        <f>ROUND( VLOOKUP(Z195, NPC_Raw_Data!A:Q, 17) * VLOOKUP(AA195, NPC_Scaling_Values!A:N, 14) * VLOOKUP(AB195, NPC_Scaling_Values!A:N, 14)* 1.1 ,0)</f>
        <v>89</v>
      </c>
      <c r="Q195">
        <f> VLOOKUP(AA195, NPC_Scaling_Values!A:N, 9) * VLOOKUP(AB195, NPC_Scaling_Values!A:N, 9) * 1.1</f>
        <v>3.366</v>
      </c>
      <c r="R195" s="1">
        <v>1.0</v>
      </c>
      <c r="S195" s="1">
        <v>-1.0</v>
      </c>
      <c r="T195" s="7" t="b">
        <v>0</v>
      </c>
      <c r="U195" s="7" t="b">
        <v>0</v>
      </c>
      <c r="V195" s="7" t="b">
        <v>0</v>
      </c>
      <c r="Z195" s="1">
        <v>349004.0</v>
      </c>
      <c r="AA195" s="1">
        <v>7005.0</v>
      </c>
      <c r="AB195" s="1">
        <v>7405.0</v>
      </c>
      <c r="AC195" s="8">
        <v>0.0</v>
      </c>
    </row>
    <row r="196">
      <c r="A196" s="1" t="s">
        <v>96</v>
      </c>
      <c r="B196" s="2" t="s">
        <v>97</v>
      </c>
      <c r="C196" s="5">
        <f>ROUND( VLOOKUP(Z196, NPC_Raw_Data!A:D, 4)*VLOOKUP(AA196, NPC_Scaling_Values!A:C, 3)*VLOOKUP(AB196, NPC_Scaling_Values!A:C, 3) * 1.1 ,0)</f>
        <v>239</v>
      </c>
      <c r="D196" s="5">
        <f>ROUND( VLOOKUP(Z196, NPC_Raw_Data!A:E, 5) * VLOOKUP(AA196, NPC_Scaling_Values!A:D, 4) * VLOOKUP(AB196,NPC_Scaling_Values!A:D, 4) * 1.1 ,0)</f>
        <v>440</v>
      </c>
      <c r="E196" s="5">
        <f>ROUND( VLOOKUP(Z196, NPC_Raw_Data!A:L, 6) * VLOOKUP(AA196, NPC_Scaling_Values!A:N, 5)* VLOOKUP(AB196, NPC_Scaling_Values!A:N, 5) * 1.1 ,0)</f>
        <v>398</v>
      </c>
      <c r="F196" s="5">
        <f>ROUND( VLOOKUP(Z196, NPC_Raw_Data!A:L, 7) * VLOOKUP(AA196, NPC_Scaling_Values!A:N, 6) * VLOOKUP(AB196,NPC_Scaling_Values!A:N, 6) * 1.1 ,0)</f>
        <v>299</v>
      </c>
      <c r="G196" s="5">
        <f>ROUND( VLOOKUP(Z196, NPC_Raw_Data!A:L, 8) * VLOOKUP(AA196, NPC_Scaling_Values!A:N, 7) * VLOOKUP(AB196, NPC_Scaling_Values!A:N, 7) * 1.1 ,0)</f>
        <v>278</v>
      </c>
      <c r="H196" s="5">
        <f>ROUND( VLOOKUP(Z196, NPC_Raw_Data!A:L, 9) * VLOOKUP(AA196, NPC_Scaling_Values!A:N, 8)* VLOOKUP(AB196, NPC_Scaling_Values!A:N, 8) * 1.1 ,0)</f>
        <v>398</v>
      </c>
      <c r="I196" s="5">
        <v>0.0</v>
      </c>
      <c r="J196" s="5">
        <v>0.0</v>
      </c>
      <c r="K196" s="5">
        <v>0.0</v>
      </c>
      <c r="L196" s="5">
        <f>ROUND( VLOOKUP(Z196, NPC_Raw_Data!A:O, 13),0)</f>
        <v>135</v>
      </c>
      <c r="M196" s="5">
        <f>ROUND( VLOOKUP(Z196, NPC_Raw_Data!A:O, 14),0)</f>
        <v>135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 * 1.1 ,0)</f>
        <v>223</v>
      </c>
      <c r="P196" s="2">
        <f>ROUND( VLOOKUP(Z196, NPC_Raw_Data!A:Q, 17) * VLOOKUP(AA196, NPC_Scaling_Values!A:N, 14) * VLOOKUP(AB196, NPC_Scaling_Values!A:N, 14)* 1.1 ,0)</f>
        <v>89</v>
      </c>
      <c r="Q196">
        <f> VLOOKUP(AA196, NPC_Scaling_Values!A:N, 9) * VLOOKUP(AB196, NPC_Scaling_Values!A:N, 9) * 1.1</f>
        <v>3.4144</v>
      </c>
      <c r="R196" s="1">
        <v>1.0</v>
      </c>
      <c r="S196" s="1">
        <v>-1.0</v>
      </c>
      <c r="T196" s="7" t="b">
        <v>0</v>
      </c>
      <c r="U196" s="7" t="b">
        <v>0</v>
      </c>
      <c r="V196" s="7" t="b">
        <v>0</v>
      </c>
      <c r="Z196" s="1">
        <v>349005.0</v>
      </c>
      <c r="AA196" s="1">
        <v>7006.0</v>
      </c>
      <c r="AB196" s="1">
        <v>7406.0</v>
      </c>
      <c r="AC196" s="8">
        <v>0.0</v>
      </c>
    </row>
    <row r="197">
      <c r="A197" s="1" t="s">
        <v>96</v>
      </c>
      <c r="B197" s="2" t="s">
        <v>97</v>
      </c>
      <c r="C197" s="5">
        <f>ROUND( VLOOKUP(Z197, NPC_Raw_Data!A:D, 4)*VLOOKUP(AA197, NPC_Scaling_Values!A:C, 3)*VLOOKUP(AB197, NPC_Scaling_Values!A:C, 3) * 1.1 ,0)</f>
        <v>235</v>
      </c>
      <c r="D197" s="5">
        <f>ROUND( VLOOKUP(Z197, NPC_Raw_Data!A:E, 5) * VLOOKUP(AA197, NPC_Scaling_Values!A:D, 4) * VLOOKUP(AB197,NPC_Scaling_Values!A:D, 4) * 1.1 ,0)</f>
        <v>440</v>
      </c>
      <c r="E197" s="5">
        <f>ROUND( VLOOKUP(Z197, NPC_Raw_Data!A:L, 6) * VLOOKUP(AA197, NPC_Scaling_Values!A:N, 5)* VLOOKUP(AB197, NPC_Scaling_Values!A:N, 5) * 1.1 ,0)</f>
        <v>394</v>
      </c>
      <c r="F197" s="5">
        <f>ROUND( VLOOKUP(Z197, NPC_Raw_Data!A:L, 7) * VLOOKUP(AA197, NPC_Scaling_Values!A:N, 6) * VLOOKUP(AB197,NPC_Scaling_Values!A:N, 6) * 1.1 ,0)</f>
        <v>296</v>
      </c>
      <c r="G197" s="5">
        <f>ROUND( VLOOKUP(Z197, NPC_Raw_Data!A:L, 8) * VLOOKUP(AA197, NPC_Scaling_Values!A:N, 7) * VLOOKUP(AB197, NPC_Scaling_Values!A:N, 7) * 1.1 ,0)</f>
        <v>276</v>
      </c>
      <c r="H197" s="5">
        <f>ROUND( VLOOKUP(Z197, NPC_Raw_Data!A:L, 9) * VLOOKUP(AA197, NPC_Scaling_Values!A:N, 8)* VLOOKUP(AB197, NPC_Scaling_Values!A:N, 8) * 1.1 ,0)</f>
        <v>394</v>
      </c>
      <c r="I197" s="5">
        <v>0.0</v>
      </c>
      <c r="J197" s="5">
        <v>0.0</v>
      </c>
      <c r="K197" s="5">
        <v>0.0</v>
      </c>
      <c r="L197" s="5">
        <f>ROUND( VLOOKUP(Z197, NPC_Raw_Data!A:O, 13),0)</f>
        <v>135</v>
      </c>
      <c r="M197" s="5">
        <f>ROUND( VLOOKUP(Z197, NPC_Raw_Data!A:O, 14),0)</f>
        <v>135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 * 1.1 ,0)</f>
        <v>220</v>
      </c>
      <c r="P197" s="2">
        <f>ROUND( VLOOKUP(Z197, NPC_Raw_Data!A:Q, 17) * VLOOKUP(AA197, NPC_Scaling_Values!A:N, 14) * VLOOKUP(AB197, NPC_Scaling_Values!A:N, 14)* 1.1 ,0)</f>
        <v>88</v>
      </c>
      <c r="Q197">
        <f> VLOOKUP(AA197, NPC_Scaling_Values!A:N, 9) * VLOOKUP(AB197, NPC_Scaling_Values!A:N, 9) * 1.1</f>
        <v>3.366</v>
      </c>
      <c r="R197" s="1">
        <v>1.0</v>
      </c>
      <c r="S197" s="1">
        <v>-1.0</v>
      </c>
      <c r="T197" s="7" t="b">
        <v>0</v>
      </c>
      <c r="U197" s="7" t="b">
        <v>0</v>
      </c>
      <c r="V197" s="7" t="b">
        <v>0</v>
      </c>
      <c r="Z197" s="1">
        <v>349006.0</v>
      </c>
      <c r="AA197" s="1">
        <v>7007.0</v>
      </c>
      <c r="AB197" s="1">
        <v>7407.0</v>
      </c>
      <c r="AC197" s="8">
        <v>0.0</v>
      </c>
    </row>
    <row r="198">
      <c r="A198" s="1" t="s">
        <v>96</v>
      </c>
      <c r="B198" s="2" t="s">
        <v>97</v>
      </c>
      <c r="C198" s="5">
        <f>ROUND( VLOOKUP(Z198, NPC_Raw_Data!A:D, 4)*VLOOKUP(AA198, NPC_Scaling_Values!A:C, 3)*VLOOKUP(AB198, NPC_Scaling_Values!A:C, 3) * 1.1 ,0)</f>
        <v>236</v>
      </c>
      <c r="D198" s="5">
        <f>ROUND( VLOOKUP(Z198, NPC_Raw_Data!A:E, 5) * VLOOKUP(AA198, NPC_Scaling_Values!A:D, 4) * VLOOKUP(AB198,NPC_Scaling_Values!A:D, 4) * 1.1 ,0)</f>
        <v>330</v>
      </c>
      <c r="E198" s="5">
        <f>ROUND( VLOOKUP(Z198, NPC_Raw_Data!A:L, 6) * VLOOKUP(AA198, NPC_Scaling_Values!A:N, 5)* VLOOKUP(AB198, NPC_Scaling_Values!A:N, 5) * 1.1 ,0)</f>
        <v>398</v>
      </c>
      <c r="F198" s="5">
        <f>ROUND( VLOOKUP(Z198, NPC_Raw_Data!A:L, 7) * VLOOKUP(AA198, NPC_Scaling_Values!A:N, 6) * VLOOKUP(AB198,NPC_Scaling_Values!A:N, 6) * 1.1 ,0)</f>
        <v>299</v>
      </c>
      <c r="G198" s="5">
        <f>ROUND( VLOOKUP(Z198, NPC_Raw_Data!A:L, 8) * VLOOKUP(AA198, NPC_Scaling_Values!A:N, 7) * VLOOKUP(AB198, NPC_Scaling_Values!A:N, 7) * 1.1 ,0)</f>
        <v>278</v>
      </c>
      <c r="H198" s="5">
        <f>ROUND( VLOOKUP(Z198, NPC_Raw_Data!A:L, 9) * VLOOKUP(AA198, NPC_Scaling_Values!A:N, 8)* VLOOKUP(AB198, NPC_Scaling_Values!A:N, 8) * 1.1 ,0)</f>
        <v>398</v>
      </c>
      <c r="I198" s="5">
        <v>0.0</v>
      </c>
      <c r="J198" s="5">
        <v>0.0</v>
      </c>
      <c r="K198" s="5">
        <v>0.0</v>
      </c>
      <c r="L198" s="5">
        <f>ROUND( VLOOKUP(Z198, NPC_Raw_Data!A:O, 13),0)</f>
        <v>135</v>
      </c>
      <c r="M198" s="5">
        <f>ROUND( VLOOKUP(Z198, NPC_Raw_Data!A:O, 14),0)</f>
        <v>135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 * 1.1 ,0)</f>
        <v>220</v>
      </c>
      <c r="P198" s="2">
        <f>ROUND( VLOOKUP(Z198, NPC_Raw_Data!A:Q, 17) * VLOOKUP(AA198, NPC_Scaling_Values!A:N, 14) * VLOOKUP(AB198, NPC_Scaling_Values!A:N, 14)* 1.1 ,0)</f>
        <v>88</v>
      </c>
      <c r="Q198">
        <f> VLOOKUP(AA198, NPC_Scaling_Values!A:N, 9) * VLOOKUP(AB198, NPC_Scaling_Values!A:N, 9) * 1.1</f>
        <v>3.366</v>
      </c>
      <c r="R198" s="1">
        <v>1.0</v>
      </c>
      <c r="S198" s="1">
        <v>-1.0</v>
      </c>
      <c r="T198" s="7" t="b">
        <v>0</v>
      </c>
      <c r="U198" s="7" t="b">
        <v>0</v>
      </c>
      <c r="V198" s="7" t="b">
        <v>0</v>
      </c>
      <c r="Z198" s="1">
        <v>349007.0</v>
      </c>
      <c r="AA198" s="1">
        <v>7008.0</v>
      </c>
      <c r="AB198" s="1">
        <v>7408.0</v>
      </c>
      <c r="AC198" s="8">
        <v>0.0</v>
      </c>
    </row>
    <row r="199">
      <c r="A199" s="1" t="s">
        <v>96</v>
      </c>
      <c r="B199" s="2" t="s">
        <v>97</v>
      </c>
      <c r="C199" s="5">
        <f>ROUND( VLOOKUP(Z199, NPC_Raw_Data!A:D, 4)*VLOOKUP(AA199, NPC_Scaling_Values!A:C, 3)*VLOOKUP(AB199, NPC_Scaling_Values!A:C, 3) * 1.1 ,0)</f>
        <v>250</v>
      </c>
      <c r="D199" s="5">
        <f>ROUND( VLOOKUP(Z199, NPC_Raw_Data!A:E, 5) * VLOOKUP(AA199, NPC_Scaling_Values!A:D, 4) * VLOOKUP(AB199,NPC_Scaling_Values!A:D, 4) * 1.1 ,0)</f>
        <v>330</v>
      </c>
      <c r="E199" s="5">
        <f>ROUND( VLOOKUP(Z199, NPC_Raw_Data!A:L, 6) * VLOOKUP(AA199, NPC_Scaling_Values!A:N, 5)* VLOOKUP(AB199, NPC_Scaling_Values!A:N, 5) * 1.1 ,0)</f>
        <v>401</v>
      </c>
      <c r="F199" s="5">
        <f>ROUND( VLOOKUP(Z199, NPC_Raw_Data!A:L, 7) * VLOOKUP(AA199, NPC_Scaling_Values!A:N, 6) * VLOOKUP(AB199,NPC_Scaling_Values!A:N, 6) * 1.1 ,0)</f>
        <v>301</v>
      </c>
      <c r="G199" s="5">
        <f>ROUND( VLOOKUP(Z199, NPC_Raw_Data!A:L, 8) * VLOOKUP(AA199, NPC_Scaling_Values!A:N, 7) * VLOOKUP(AB199, NPC_Scaling_Values!A:N, 7) * 1.1 ,0)</f>
        <v>280</v>
      </c>
      <c r="H199" s="5">
        <f>ROUND( VLOOKUP(Z199, NPC_Raw_Data!A:L, 9) * VLOOKUP(AA199, NPC_Scaling_Values!A:N, 8)* VLOOKUP(AB199, NPC_Scaling_Values!A:N, 8) * 1.1 ,0)</f>
        <v>401</v>
      </c>
      <c r="I199" s="5">
        <v>0.0</v>
      </c>
      <c r="J199" s="5">
        <v>0.0</v>
      </c>
      <c r="K199" s="5">
        <v>0.0</v>
      </c>
      <c r="L199" s="5">
        <f>ROUND( VLOOKUP(Z199, NPC_Raw_Data!A:O, 13),0)</f>
        <v>135</v>
      </c>
      <c r="M199" s="5">
        <f>ROUND( VLOOKUP(Z199, NPC_Raw_Data!A:O, 14),0)</f>
        <v>135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 * 1.1 ,0)</f>
        <v>223</v>
      </c>
      <c r="P199" s="2">
        <f>ROUND( VLOOKUP(Z199, NPC_Raw_Data!A:Q, 17) * VLOOKUP(AA199, NPC_Scaling_Values!A:N, 14) * VLOOKUP(AB199, NPC_Scaling_Values!A:N, 14)* 1.1 ,0)</f>
        <v>89</v>
      </c>
      <c r="Q199">
        <f> VLOOKUP(AA199, NPC_Scaling_Values!A:N, 9) * VLOOKUP(AB199, NPC_Scaling_Values!A:N, 9) * 1.1</f>
        <v>3.3858</v>
      </c>
      <c r="R199" s="1">
        <v>1.0</v>
      </c>
      <c r="S199" s="1">
        <v>-1.0</v>
      </c>
      <c r="T199" s="7" t="b">
        <v>0</v>
      </c>
      <c r="U199" s="7" t="b">
        <v>0</v>
      </c>
      <c r="V199" s="7" t="b">
        <v>0</v>
      </c>
      <c r="Z199" s="1">
        <v>349008.0</v>
      </c>
      <c r="AA199" s="1">
        <v>7009.0</v>
      </c>
      <c r="AB199" s="1">
        <v>7409.0</v>
      </c>
      <c r="AC199" s="8">
        <v>0.0</v>
      </c>
    </row>
    <row r="200">
      <c r="A200" s="1" t="s">
        <v>96</v>
      </c>
      <c r="B200" s="2" t="s">
        <v>97</v>
      </c>
      <c r="C200" s="5">
        <f>ROUND( VLOOKUP(Z200, NPC_Raw_Data!A:D, 4)*VLOOKUP(AA200, NPC_Scaling_Values!A:C, 3)*VLOOKUP(AB200, NPC_Scaling_Values!A:C, 3) * 1.1 ,0)</f>
        <v>251</v>
      </c>
      <c r="D200" s="5">
        <f>ROUND( VLOOKUP(Z200, NPC_Raw_Data!A:E, 5) * VLOOKUP(AA200, NPC_Scaling_Values!A:D, 4) * VLOOKUP(AB200,NPC_Scaling_Values!A:D, 4) * 1.1 ,0)</f>
        <v>330</v>
      </c>
      <c r="E200" s="5">
        <f>ROUND( VLOOKUP(Z200, NPC_Raw_Data!A:L, 6) * VLOOKUP(AA200, NPC_Scaling_Values!A:N, 5)* VLOOKUP(AB200, NPC_Scaling_Values!A:N, 5) * 1.1 ,0)</f>
        <v>405</v>
      </c>
      <c r="F200" s="5">
        <f>ROUND( VLOOKUP(Z200, NPC_Raw_Data!A:L, 7) * VLOOKUP(AA200, NPC_Scaling_Values!A:N, 6) * VLOOKUP(AB200,NPC_Scaling_Values!A:N, 6) * 1.1 ,0)</f>
        <v>304</v>
      </c>
      <c r="G200" s="5">
        <f>ROUND( VLOOKUP(Z200, NPC_Raw_Data!A:L, 8) * VLOOKUP(AA200, NPC_Scaling_Values!A:N, 7) * VLOOKUP(AB200, NPC_Scaling_Values!A:N, 7) * 1.1 ,0)</f>
        <v>283</v>
      </c>
      <c r="H200" s="5">
        <f>ROUND( VLOOKUP(Z200, NPC_Raw_Data!A:L, 9) * VLOOKUP(AA200, NPC_Scaling_Values!A:N, 8)* VLOOKUP(AB200, NPC_Scaling_Values!A:N, 8) * 1.1 ,0)</f>
        <v>405</v>
      </c>
      <c r="I200" s="5">
        <v>0.0</v>
      </c>
      <c r="J200" s="5">
        <v>0.0</v>
      </c>
      <c r="K200" s="5">
        <v>0.0</v>
      </c>
      <c r="L200" s="5">
        <f>ROUND( VLOOKUP(Z200, NPC_Raw_Data!A:O, 13),0)</f>
        <v>135</v>
      </c>
      <c r="M200" s="5">
        <f>ROUND( VLOOKUP(Z200, NPC_Raw_Data!A:O, 14),0)</f>
        <v>135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 * 1.1 ,0)</f>
        <v>225</v>
      </c>
      <c r="P200" s="2">
        <f>ROUND( VLOOKUP(Z200, NPC_Raw_Data!A:Q, 17) * VLOOKUP(AA200, NPC_Scaling_Values!A:N, 14) * VLOOKUP(AB200, NPC_Scaling_Values!A:N, 14)* 1.1 ,0)</f>
        <v>90</v>
      </c>
      <c r="Q200">
        <f> VLOOKUP(AA200, NPC_Scaling_Values!A:N, 9) * VLOOKUP(AB200, NPC_Scaling_Values!A:N, 9) * 1.1</f>
        <v>3.432</v>
      </c>
      <c r="R200" s="1">
        <v>1.0</v>
      </c>
      <c r="S200" s="1">
        <v>-1.0</v>
      </c>
      <c r="T200" s="7" t="b">
        <v>0</v>
      </c>
      <c r="U200" s="7" t="b">
        <v>0</v>
      </c>
      <c r="V200" s="7" t="b">
        <v>0</v>
      </c>
      <c r="Z200" s="1">
        <v>349009.0</v>
      </c>
      <c r="AA200" s="1">
        <v>7010.0</v>
      </c>
      <c r="AB200" s="1">
        <v>7410.0</v>
      </c>
      <c r="AC200" s="8">
        <v>0.0</v>
      </c>
    </row>
    <row r="201">
      <c r="A201" s="1" t="s">
        <v>96</v>
      </c>
      <c r="B201" s="2" t="s">
        <v>97</v>
      </c>
      <c r="C201" s="5">
        <f>ROUND( VLOOKUP(Z201, NPC_Raw_Data!A:D, 4)*VLOOKUP(AA201, NPC_Scaling_Values!A:C, 3)*VLOOKUP(AB201, NPC_Scaling_Values!A:C, 3) * 1.1 ,0)</f>
        <v>254</v>
      </c>
      <c r="D201" s="5">
        <f>ROUND( VLOOKUP(Z201, NPC_Raw_Data!A:E, 5) * VLOOKUP(AA201, NPC_Scaling_Values!A:D, 4) * VLOOKUP(AB201,NPC_Scaling_Values!A:D, 4) * 1.1 ,0)</f>
        <v>330</v>
      </c>
      <c r="E201" s="5">
        <f>ROUND( VLOOKUP(Z201, NPC_Raw_Data!A:L, 6) * VLOOKUP(AA201, NPC_Scaling_Values!A:N, 5)* VLOOKUP(AB201, NPC_Scaling_Values!A:N, 5) * 1.1 ,0)</f>
        <v>416</v>
      </c>
      <c r="F201" s="5">
        <f>ROUND( VLOOKUP(Z201, NPC_Raw_Data!A:L, 7) * VLOOKUP(AA201, NPC_Scaling_Values!A:N, 6) * VLOOKUP(AB201,NPC_Scaling_Values!A:N, 6) * 1.1 ,0)</f>
        <v>312</v>
      </c>
      <c r="G201" s="5">
        <f>ROUND( VLOOKUP(Z201, NPC_Raw_Data!A:L, 8) * VLOOKUP(AA201, NPC_Scaling_Values!A:N, 7) * VLOOKUP(AB201, NPC_Scaling_Values!A:N, 7) * 1.1 ,0)</f>
        <v>291</v>
      </c>
      <c r="H201" s="5">
        <f>ROUND( VLOOKUP(Z201, NPC_Raw_Data!A:L, 9) * VLOOKUP(AA201, NPC_Scaling_Values!A:N, 8)* VLOOKUP(AB201, NPC_Scaling_Values!A:N, 8) * 1.1 ,0)</f>
        <v>416</v>
      </c>
      <c r="I201" s="5">
        <v>0.0</v>
      </c>
      <c r="J201" s="5">
        <v>0.0</v>
      </c>
      <c r="K201" s="5">
        <v>0.0</v>
      </c>
      <c r="L201" s="5">
        <f>ROUND( VLOOKUP(Z201, NPC_Raw_Data!A:O, 13),0)</f>
        <v>135</v>
      </c>
      <c r="M201" s="5">
        <f>ROUND( VLOOKUP(Z201, NPC_Raw_Data!A:O, 14),0)</f>
        <v>135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 * 1.1 ,0)</f>
        <v>233</v>
      </c>
      <c r="P201" s="2">
        <f>ROUND( VLOOKUP(Z201, NPC_Raw_Data!A:Q, 17) * VLOOKUP(AA201, NPC_Scaling_Values!A:N, 14) * VLOOKUP(AB201, NPC_Scaling_Values!A:N, 14)* 1.1 ,0)</f>
        <v>93</v>
      </c>
      <c r="Q201">
        <f> VLOOKUP(AA201, NPC_Scaling_Values!A:N, 9) * VLOOKUP(AB201, NPC_Scaling_Values!A:N, 9) * 1.1</f>
        <v>3.4881</v>
      </c>
      <c r="R201" s="1">
        <v>1.0</v>
      </c>
      <c r="S201" s="1">
        <v>-1.0</v>
      </c>
      <c r="T201" s="7" t="b">
        <v>0</v>
      </c>
      <c r="U201" s="7" t="b">
        <v>0</v>
      </c>
      <c r="V201" s="7" t="b">
        <v>0</v>
      </c>
      <c r="Z201" s="1">
        <v>349010.0</v>
      </c>
      <c r="AA201" s="1">
        <v>7011.0</v>
      </c>
      <c r="AB201" s="1">
        <v>7411.0</v>
      </c>
      <c r="AC201" s="8">
        <v>0.0</v>
      </c>
    </row>
    <row r="202">
      <c r="A202" s="1" t="s">
        <v>96</v>
      </c>
      <c r="B202" s="2" t="s">
        <v>97</v>
      </c>
      <c r="C202" s="5">
        <f>ROUND( VLOOKUP(Z202, NPC_Raw_Data!A:D, 4)*VLOOKUP(AA202, NPC_Scaling_Values!A:C, 3)*VLOOKUP(AB202, NPC_Scaling_Values!A:C, 3) * 1.1 ,0)</f>
        <v>257</v>
      </c>
      <c r="D202" s="5">
        <f>ROUND( VLOOKUP(Z202, NPC_Raw_Data!A:E, 5) * VLOOKUP(AA202, NPC_Scaling_Values!A:D, 4) * VLOOKUP(AB202,NPC_Scaling_Values!A:D, 4) * 1.1 ,0)</f>
        <v>220</v>
      </c>
      <c r="E202" s="5">
        <f>ROUND( VLOOKUP(Z202, NPC_Raw_Data!A:L, 6) * VLOOKUP(AA202, NPC_Scaling_Values!A:N, 5)* VLOOKUP(AB202, NPC_Scaling_Values!A:N, 5) * 1.1 ,0)</f>
        <v>425</v>
      </c>
      <c r="F202" s="5">
        <f>ROUND( VLOOKUP(Z202, NPC_Raw_Data!A:L, 7) * VLOOKUP(AA202, NPC_Scaling_Values!A:N, 6) * VLOOKUP(AB202,NPC_Scaling_Values!A:N, 6) * 1.1 ,0)</f>
        <v>319</v>
      </c>
      <c r="G202" s="5">
        <f>ROUND( VLOOKUP(Z202, NPC_Raw_Data!A:L, 8) * VLOOKUP(AA202, NPC_Scaling_Values!A:N, 7) * VLOOKUP(AB202, NPC_Scaling_Values!A:N, 7) * 1.1 ,0)</f>
        <v>297</v>
      </c>
      <c r="H202" s="5">
        <f>ROUND( VLOOKUP(Z202, NPC_Raw_Data!A:L, 9) * VLOOKUP(AA202, NPC_Scaling_Values!A:N, 8)* VLOOKUP(AB202, NPC_Scaling_Values!A:N, 8) * 1.1 ,0)</f>
        <v>425</v>
      </c>
      <c r="I202" s="5">
        <v>0.0</v>
      </c>
      <c r="J202" s="5">
        <v>0.0</v>
      </c>
      <c r="K202" s="5">
        <v>0.0</v>
      </c>
      <c r="L202" s="5">
        <f>ROUND( VLOOKUP(Z202, NPC_Raw_Data!A:O, 13),0)</f>
        <v>135</v>
      </c>
      <c r="M202" s="5">
        <f>ROUND( VLOOKUP(Z202, NPC_Raw_Data!A:O, 14),0)</f>
        <v>135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 * 1.1 ,0)</f>
        <v>239</v>
      </c>
      <c r="P202" s="2">
        <f>ROUND( VLOOKUP(Z202, NPC_Raw_Data!A:Q, 17) * VLOOKUP(AA202, NPC_Scaling_Values!A:N, 14) * VLOOKUP(AB202, NPC_Scaling_Values!A:N, 14)* 1.1 ,0)</f>
        <v>96</v>
      </c>
      <c r="Q202">
        <f> VLOOKUP(AA202, NPC_Scaling_Values!A:N, 9) * VLOOKUP(AB202, NPC_Scaling_Values!A:N, 9) * 1.1</f>
        <v>3.5332</v>
      </c>
      <c r="R202" s="1">
        <v>1.0</v>
      </c>
      <c r="S202" s="1">
        <v>-1.0</v>
      </c>
      <c r="T202" s="7" t="b">
        <v>0</v>
      </c>
      <c r="U202" s="7" t="b">
        <v>0</v>
      </c>
      <c r="V202" s="7" t="b">
        <v>0</v>
      </c>
      <c r="Z202" s="1">
        <v>349011.0</v>
      </c>
      <c r="AA202" s="1">
        <v>7012.0</v>
      </c>
      <c r="AB202" s="1">
        <v>7412.0</v>
      </c>
      <c r="AC202" s="8">
        <v>0.0</v>
      </c>
    </row>
    <row r="203">
      <c r="A203" s="1" t="s">
        <v>96</v>
      </c>
      <c r="B203" s="2" t="s">
        <v>97</v>
      </c>
      <c r="C203" s="5">
        <f>ROUND( VLOOKUP(Z203, NPC_Raw_Data!A:D, 4)*VLOOKUP(AA203, NPC_Scaling_Values!A:C, 3)*VLOOKUP(AB203, NPC_Scaling_Values!A:C, 3) * 1.1 ,0)</f>
        <v>262</v>
      </c>
      <c r="D203" s="5">
        <f>ROUND( VLOOKUP(Z203, NPC_Raw_Data!A:E, 5) * VLOOKUP(AA203, NPC_Scaling_Values!A:D, 4) * VLOOKUP(AB203,NPC_Scaling_Values!A:D, 4) * 1.1 ,0)</f>
        <v>220</v>
      </c>
      <c r="E203" s="5">
        <f>ROUND( VLOOKUP(Z203, NPC_Raw_Data!A:L, 6) * VLOOKUP(AA203, NPC_Scaling_Values!A:N, 5)* VLOOKUP(AB203, NPC_Scaling_Values!A:N, 5) * 1.1 ,0)</f>
        <v>432</v>
      </c>
      <c r="F203" s="5">
        <f>ROUND( VLOOKUP(Z203, NPC_Raw_Data!A:L, 7) * VLOOKUP(AA203, NPC_Scaling_Values!A:N, 6) * VLOOKUP(AB203,NPC_Scaling_Values!A:N, 6) * 1.1 ,0)</f>
        <v>324</v>
      </c>
      <c r="G203" s="5">
        <f>ROUND( VLOOKUP(Z203, NPC_Raw_Data!A:L, 8) * VLOOKUP(AA203, NPC_Scaling_Values!A:N, 7) * VLOOKUP(AB203, NPC_Scaling_Values!A:N, 7) * 1.1 ,0)</f>
        <v>302</v>
      </c>
      <c r="H203" s="5">
        <f>ROUND( VLOOKUP(Z203, NPC_Raw_Data!A:L, 9) * VLOOKUP(AA203, NPC_Scaling_Values!A:N, 8)* VLOOKUP(AB203, NPC_Scaling_Values!A:N, 8) * 1.1 ,0)</f>
        <v>432</v>
      </c>
      <c r="I203" s="5">
        <v>0.0</v>
      </c>
      <c r="J203" s="5">
        <v>0.0</v>
      </c>
      <c r="K203" s="5">
        <v>0.0</v>
      </c>
      <c r="L203" s="5">
        <f>ROUND( VLOOKUP(Z203, NPC_Raw_Data!A:O, 13),0)</f>
        <v>135</v>
      </c>
      <c r="M203" s="5">
        <f>ROUND( VLOOKUP(Z203, NPC_Raw_Data!A:O, 14),0)</f>
        <v>135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 * 1.1 ,0)</f>
        <v>247</v>
      </c>
      <c r="P203" s="2">
        <f>ROUND( VLOOKUP(Z203, NPC_Raw_Data!A:Q, 17) * VLOOKUP(AA203, NPC_Scaling_Values!A:N, 14) * VLOOKUP(AB203, NPC_Scaling_Values!A:N, 14)* 1.1 ,0)</f>
        <v>99</v>
      </c>
      <c r="Q203">
        <f> VLOOKUP(AA203, NPC_Scaling_Values!A:N, 9) * VLOOKUP(AB203, NPC_Scaling_Values!A:N, 9) * 1.1</f>
        <v>3.5926</v>
      </c>
      <c r="R203" s="1">
        <v>1.0</v>
      </c>
      <c r="S203" s="1">
        <v>-1.0</v>
      </c>
      <c r="T203" s="7" t="b">
        <v>0</v>
      </c>
      <c r="U203" s="7" t="b">
        <v>0</v>
      </c>
      <c r="V203" s="7" t="b">
        <v>0</v>
      </c>
      <c r="Z203" s="1">
        <v>349012.0</v>
      </c>
      <c r="AA203" s="1">
        <v>7013.0</v>
      </c>
      <c r="AB203" s="1">
        <v>7413.0</v>
      </c>
      <c r="AC203" s="8">
        <v>0.0</v>
      </c>
    </row>
    <row r="204">
      <c r="A204" s="1" t="s">
        <v>96</v>
      </c>
      <c r="B204" s="2" t="s">
        <v>97</v>
      </c>
      <c r="C204" s="5">
        <f>ROUND( VLOOKUP(Z204, NPC_Raw_Data!A:D, 4)*VLOOKUP(AA204, NPC_Scaling_Values!A:C, 3)*VLOOKUP(AB204, NPC_Scaling_Values!A:C, 3) * 1.1 ,0)</f>
        <v>268</v>
      </c>
      <c r="D204" s="5">
        <f>ROUND( VLOOKUP(Z204, NPC_Raw_Data!A:E, 5) * VLOOKUP(AA204, NPC_Scaling_Values!A:D, 4) * VLOOKUP(AB204,NPC_Scaling_Values!A:D, 4) * 1.1 ,0)</f>
        <v>220</v>
      </c>
      <c r="E204" s="5">
        <f>ROUND( VLOOKUP(Z204, NPC_Raw_Data!A:L, 6) * VLOOKUP(AA204, NPC_Scaling_Values!A:N, 5)* VLOOKUP(AB204, NPC_Scaling_Values!A:N, 5) * 1.1 ,0)</f>
        <v>444</v>
      </c>
      <c r="F204" s="5">
        <f>ROUND( VLOOKUP(Z204, NPC_Raw_Data!A:L, 7) * VLOOKUP(AA204, NPC_Scaling_Values!A:N, 6) * VLOOKUP(AB204,NPC_Scaling_Values!A:N, 6) * 1.1 ,0)</f>
        <v>333</v>
      </c>
      <c r="G204" s="5">
        <f>ROUND( VLOOKUP(Z204, NPC_Raw_Data!A:L, 8) * VLOOKUP(AA204, NPC_Scaling_Values!A:N, 7) * VLOOKUP(AB204, NPC_Scaling_Values!A:N, 7) * 1.1 ,0)</f>
        <v>310</v>
      </c>
      <c r="H204" s="5">
        <f>ROUND( VLOOKUP(Z204, NPC_Raw_Data!A:L, 9) * VLOOKUP(AA204, NPC_Scaling_Values!A:N, 8)* VLOOKUP(AB204, NPC_Scaling_Values!A:N, 8) * 1.1 ,0)</f>
        <v>444</v>
      </c>
      <c r="I204" s="5">
        <v>0.0</v>
      </c>
      <c r="J204" s="5">
        <v>0.0</v>
      </c>
      <c r="K204" s="5">
        <v>0.0</v>
      </c>
      <c r="L204" s="5">
        <f>ROUND( VLOOKUP(Z204, NPC_Raw_Data!A:O, 13),0)</f>
        <v>135</v>
      </c>
      <c r="M204" s="5">
        <f>ROUND( VLOOKUP(Z204, NPC_Raw_Data!A:O, 14),0)</f>
        <v>135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 * 1.1 ,0)</f>
        <v>255</v>
      </c>
      <c r="P204" s="2">
        <f>ROUND( VLOOKUP(Z204, NPC_Raw_Data!A:Q, 17) * VLOOKUP(AA204, NPC_Scaling_Values!A:N, 14) * VLOOKUP(AB204, NPC_Scaling_Values!A:N, 14)* 1.1 ,0)</f>
        <v>102</v>
      </c>
      <c r="Q204">
        <f> VLOOKUP(AA204, NPC_Scaling_Values!A:N, 9) * VLOOKUP(AB204, NPC_Scaling_Values!A:N, 9) * 1.1</f>
        <v>3.6696</v>
      </c>
      <c r="R204" s="1">
        <v>1.0</v>
      </c>
      <c r="S204" s="1">
        <v>-1.0</v>
      </c>
      <c r="T204" s="7" t="b">
        <v>0</v>
      </c>
      <c r="U204" s="7" t="b">
        <v>0</v>
      </c>
      <c r="V204" s="7" t="b">
        <v>0</v>
      </c>
      <c r="Z204" s="1">
        <v>349013.0</v>
      </c>
      <c r="AA204" s="1">
        <v>7014.0</v>
      </c>
      <c r="AB204" s="1">
        <v>7414.0</v>
      </c>
      <c r="AC204" s="8">
        <v>0.0</v>
      </c>
    </row>
    <row r="205">
      <c r="A205" s="1" t="s">
        <v>96</v>
      </c>
      <c r="B205" s="2" t="s">
        <v>97</v>
      </c>
      <c r="C205" s="5">
        <f>ROUND( VLOOKUP(Z205, NPC_Raw_Data!A:D, 4)*VLOOKUP(AA205, NPC_Scaling_Values!A:C, 3)*VLOOKUP(AB205, NPC_Scaling_Values!A:C, 3) * 1.1 ,0)</f>
        <v>284</v>
      </c>
      <c r="D205" s="5">
        <f>ROUND( VLOOKUP(Z205, NPC_Raw_Data!A:E, 5) * VLOOKUP(AA205, NPC_Scaling_Values!A:D, 4) * VLOOKUP(AB205,NPC_Scaling_Values!A:D, 4) * 1.1 ,0)</f>
        <v>220</v>
      </c>
      <c r="E205" s="5">
        <f>ROUND( VLOOKUP(Z205, NPC_Raw_Data!A:L, 6) * VLOOKUP(AA205, NPC_Scaling_Values!A:N, 5)* VLOOKUP(AB205, NPC_Scaling_Values!A:N, 5) * 1.1 ,0)</f>
        <v>435</v>
      </c>
      <c r="F205" s="5">
        <f>ROUND( VLOOKUP(Z205, NPC_Raw_Data!A:L, 7) * VLOOKUP(AA205, NPC_Scaling_Values!A:N, 6) * VLOOKUP(AB205,NPC_Scaling_Values!A:N, 6) * 1.1 ,0)</f>
        <v>327</v>
      </c>
      <c r="G205" s="5">
        <f>ROUND( VLOOKUP(Z205, NPC_Raw_Data!A:L, 8) * VLOOKUP(AA205, NPC_Scaling_Values!A:N, 7) * VLOOKUP(AB205, NPC_Scaling_Values!A:N, 7) * 1.1 ,0)</f>
        <v>304</v>
      </c>
      <c r="H205" s="5">
        <f>ROUND( VLOOKUP(Z205, NPC_Raw_Data!A:L, 9) * VLOOKUP(AA205, NPC_Scaling_Values!A:N, 8)* VLOOKUP(AB205, NPC_Scaling_Values!A:N, 8) * 1.1 ,0)</f>
        <v>435</v>
      </c>
      <c r="I205" s="5">
        <v>0.0</v>
      </c>
      <c r="J205" s="5">
        <v>0.0</v>
      </c>
      <c r="K205" s="5">
        <v>0.0</v>
      </c>
      <c r="L205" s="5">
        <f>ROUND( VLOOKUP(Z205, NPC_Raw_Data!A:O, 13),0)</f>
        <v>135</v>
      </c>
      <c r="M205" s="5">
        <f>ROUND( VLOOKUP(Z205, NPC_Raw_Data!A:O, 14),0)</f>
        <v>135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 * 1.1 ,0)</f>
        <v>265</v>
      </c>
      <c r="P205" s="2">
        <f>ROUND( VLOOKUP(Z205, NPC_Raw_Data!A:Q, 17) * VLOOKUP(AA205, NPC_Scaling_Values!A:N, 14) * VLOOKUP(AB205, NPC_Scaling_Values!A:N, 14)* 1.1 ,0)</f>
        <v>106</v>
      </c>
      <c r="Q205">
        <f> VLOOKUP(AA205, NPC_Scaling_Values!A:N, 9) * VLOOKUP(AB205, NPC_Scaling_Values!A:N, 9) * 1.1</f>
        <v>3.7675</v>
      </c>
      <c r="R205" s="1">
        <v>1.0</v>
      </c>
      <c r="S205" s="1">
        <v>-1.0</v>
      </c>
      <c r="T205" s="7" t="b">
        <v>0</v>
      </c>
      <c r="U205" s="7" t="b">
        <v>0</v>
      </c>
      <c r="V205" s="7" t="b">
        <v>0</v>
      </c>
      <c r="Z205" s="1">
        <v>349014.0</v>
      </c>
      <c r="AA205" s="1">
        <v>7015.0</v>
      </c>
      <c r="AB205" s="1">
        <v>7415.0</v>
      </c>
      <c r="AC205" s="8">
        <v>0.0</v>
      </c>
    </row>
    <row r="206">
      <c r="A206" s="1" t="s">
        <v>98</v>
      </c>
      <c r="B206" s="2" t="s">
        <v>97</v>
      </c>
      <c r="C206" s="5">
        <f>ROUND( VLOOKUP(Z206, NPC_Raw_Data!A:D, 4)*VLOOKUP(AA206, NPC_Scaling_Values!A:C, 3)*VLOOKUP(AB206, NPC_Scaling_Values!A:C, 3) * 1.1 ,0)</f>
        <v>184</v>
      </c>
      <c r="D206" s="5">
        <f>ROUND( VLOOKUP(Z206, NPC_Raw_Data!A:E, 5) * VLOOKUP(AA206, NPC_Scaling_Values!A:D, 4) * VLOOKUP(AB206,NPC_Scaling_Values!A:D, 4) * 1.1 ,0)</f>
        <v>550</v>
      </c>
      <c r="E206" s="5">
        <f>ROUND( VLOOKUP(Z206, NPC_Raw_Data!A:L, 6) * VLOOKUP(AA206, NPC_Scaling_Values!A:N, 5)* VLOOKUP(AB206, NPC_Scaling_Values!A:N, 5) * 1.1 ,0)</f>
        <v>254</v>
      </c>
      <c r="F206" s="5">
        <f>ROUND( VLOOKUP(Z206, NPC_Raw_Data!A:L, 7) * VLOOKUP(AA206, NPC_Scaling_Values!A:N, 6) * VLOOKUP(AB206,NPC_Scaling_Values!A:N, 6) * 1.1 ,0)</f>
        <v>191</v>
      </c>
      <c r="G206" s="5">
        <f>ROUND( VLOOKUP(Z206, NPC_Raw_Data!A:L, 8) * VLOOKUP(AA206, NPC_Scaling_Values!A:N, 7) * VLOOKUP(AB206, NPC_Scaling_Values!A:N, 7) * 1.1 ,0)</f>
        <v>178</v>
      </c>
      <c r="H206" s="5">
        <f>ROUND( VLOOKUP(Z206, NPC_Raw_Data!A:L, 9) * VLOOKUP(AA206, NPC_Scaling_Values!A:N, 8)* VLOOKUP(AB206, NPC_Scaling_Values!A:N, 8) * 1.1 ,0)</f>
        <v>254</v>
      </c>
      <c r="I206" s="5">
        <v>0.0</v>
      </c>
      <c r="J206" s="5">
        <v>0.0</v>
      </c>
      <c r="K206" s="5">
        <v>0.0</v>
      </c>
      <c r="L206" s="5">
        <f>ROUND( VLOOKUP(Z206, NPC_Raw_Data!A:O, 13),0)</f>
        <v>135</v>
      </c>
      <c r="M206" s="5">
        <f>ROUND( VLOOKUP(Z206, NPC_Raw_Data!A:O, 14),0)</f>
        <v>135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 * 1.1 ,0)</f>
        <v>226</v>
      </c>
      <c r="P206" s="2">
        <f>ROUND( VLOOKUP(Z206, NPC_Raw_Data!A:Q, 17) * VLOOKUP(AA206, NPC_Scaling_Values!A:N, 14) * VLOOKUP(AB206, NPC_Scaling_Values!A:N, 14)* 1.1 ,0)</f>
        <v>90</v>
      </c>
      <c r="Q206">
        <f> VLOOKUP(AA206, NPC_Scaling_Values!A:N, 9) * VLOOKUP(AB206, NPC_Scaling_Values!A:N, 9) * 1.1</f>
        <v>2.64</v>
      </c>
      <c r="R206" s="1">
        <v>1.0</v>
      </c>
      <c r="S206" s="1">
        <v>-1.0</v>
      </c>
      <c r="T206" s="7" t="b">
        <v>0</v>
      </c>
      <c r="U206" s="7" t="b">
        <v>0</v>
      </c>
      <c r="V206" s="7" t="b">
        <v>0</v>
      </c>
      <c r="Z206" s="1">
        <v>349050.0</v>
      </c>
      <c r="AA206" s="1">
        <v>7001.0</v>
      </c>
      <c r="AB206" s="1">
        <v>7401.0</v>
      </c>
      <c r="AC206" s="10">
        <v>7100.0</v>
      </c>
    </row>
    <row r="207">
      <c r="A207" s="1" t="s">
        <v>98</v>
      </c>
      <c r="B207" s="2" t="s">
        <v>97</v>
      </c>
      <c r="C207" s="5">
        <f>ROUND( VLOOKUP(Z207, NPC_Raw_Data!A:D, 4)*VLOOKUP(AA207, NPC_Scaling_Values!A:C, 3)*VLOOKUP(AB207, NPC_Scaling_Values!A:C, 3) * 1.1 ,0)</f>
        <v>177</v>
      </c>
      <c r="D207" s="5">
        <f>ROUND( VLOOKUP(Z207, NPC_Raw_Data!A:E, 5) * VLOOKUP(AA207, NPC_Scaling_Values!A:D, 4) * VLOOKUP(AB207,NPC_Scaling_Values!A:D, 4) * 1.1 ,0)</f>
        <v>550</v>
      </c>
      <c r="E207" s="5">
        <f>ROUND( VLOOKUP(Z207, NPC_Raw_Data!A:L, 6) * VLOOKUP(AA207, NPC_Scaling_Values!A:N, 5)* VLOOKUP(AB207, NPC_Scaling_Values!A:N, 5) * 1.1 ,0)</f>
        <v>245</v>
      </c>
      <c r="F207" s="5">
        <f>ROUND( VLOOKUP(Z207, NPC_Raw_Data!A:L, 7) * VLOOKUP(AA207, NPC_Scaling_Values!A:N, 6) * VLOOKUP(AB207,NPC_Scaling_Values!A:N, 6) * 1.1 ,0)</f>
        <v>184</v>
      </c>
      <c r="G207" s="5">
        <f>ROUND( VLOOKUP(Z207, NPC_Raw_Data!A:L, 8) * VLOOKUP(AA207, NPC_Scaling_Values!A:N, 7) * VLOOKUP(AB207, NPC_Scaling_Values!A:N, 7) * 1.1 ,0)</f>
        <v>171</v>
      </c>
      <c r="H207" s="5">
        <f>ROUND( VLOOKUP(Z207, NPC_Raw_Data!A:L, 9) * VLOOKUP(AA207, NPC_Scaling_Values!A:N, 8)* VLOOKUP(AB207, NPC_Scaling_Values!A:N, 8) * 1.1 ,0)</f>
        <v>245</v>
      </c>
      <c r="I207" s="5">
        <v>0.0</v>
      </c>
      <c r="J207" s="5">
        <v>0.0</v>
      </c>
      <c r="K207" s="5">
        <v>0.0</v>
      </c>
      <c r="L207" s="5">
        <f>ROUND( VLOOKUP(Z207, NPC_Raw_Data!A:O, 13),0)</f>
        <v>135</v>
      </c>
      <c r="M207" s="5">
        <f>ROUND( VLOOKUP(Z207, NPC_Raw_Data!A:O, 14),0)</f>
        <v>135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 * 1.1 ,0)</f>
        <v>223</v>
      </c>
      <c r="P207" s="2">
        <f>ROUND( VLOOKUP(Z207, NPC_Raw_Data!A:Q, 17) * VLOOKUP(AA207, NPC_Scaling_Values!A:N, 14) * VLOOKUP(AB207, NPC_Scaling_Values!A:N, 14)* 1.1 ,0)</f>
        <v>89</v>
      </c>
      <c r="Q207">
        <f> VLOOKUP(AA207, NPC_Scaling_Values!A:N, 9) * VLOOKUP(AB207, NPC_Scaling_Values!A:N, 9) * 1.1</f>
        <v>2.858625</v>
      </c>
      <c r="R207" s="1">
        <v>1.0</v>
      </c>
      <c r="S207" s="1">
        <v>-1.0</v>
      </c>
      <c r="T207" s="7" t="b">
        <v>0</v>
      </c>
      <c r="U207" s="7" t="b">
        <v>0</v>
      </c>
      <c r="V207" s="7" t="b">
        <v>0</v>
      </c>
      <c r="Z207" s="1">
        <v>349051.0</v>
      </c>
      <c r="AA207" s="1">
        <v>7002.0</v>
      </c>
      <c r="AB207" s="1">
        <v>7402.0</v>
      </c>
      <c r="AC207" s="10">
        <v>7100.0</v>
      </c>
    </row>
    <row r="208">
      <c r="A208" s="1" t="s">
        <v>98</v>
      </c>
      <c r="B208" s="2" t="s">
        <v>97</v>
      </c>
      <c r="C208" s="5">
        <f>ROUND( VLOOKUP(Z208, NPC_Raw_Data!A:D, 4)*VLOOKUP(AA208, NPC_Scaling_Values!A:C, 3)*VLOOKUP(AB208, NPC_Scaling_Values!A:C, 3) * 1.1 ,0)</f>
        <v>205</v>
      </c>
      <c r="D208" s="5">
        <f>ROUND( VLOOKUP(Z208, NPC_Raw_Data!A:E, 5) * VLOOKUP(AA208, NPC_Scaling_Values!A:D, 4) * VLOOKUP(AB208,NPC_Scaling_Values!A:D, 4) * 1.1 ,0)</f>
        <v>550</v>
      </c>
      <c r="E208" s="5">
        <f>ROUND( VLOOKUP(Z208, NPC_Raw_Data!A:L, 6) * VLOOKUP(AA208, NPC_Scaling_Values!A:N, 5)* VLOOKUP(AB208, NPC_Scaling_Values!A:N, 5) * 1.1 ,0)</f>
        <v>300</v>
      </c>
      <c r="F208" s="5">
        <f>ROUND( VLOOKUP(Z208, NPC_Raw_Data!A:L, 7) * VLOOKUP(AA208, NPC_Scaling_Values!A:N, 6) * VLOOKUP(AB208,NPC_Scaling_Values!A:N, 6) * 1.1 ,0)</f>
        <v>225</v>
      </c>
      <c r="G208" s="5">
        <f>ROUND( VLOOKUP(Z208, NPC_Raw_Data!A:L, 8) * VLOOKUP(AA208, NPC_Scaling_Values!A:N, 7) * VLOOKUP(AB208, NPC_Scaling_Values!A:N, 7) * 1.1 ,0)</f>
        <v>210</v>
      </c>
      <c r="H208" s="5">
        <f>ROUND( VLOOKUP(Z208, NPC_Raw_Data!A:L, 9) * VLOOKUP(AA208, NPC_Scaling_Values!A:N, 8)* VLOOKUP(AB208, NPC_Scaling_Values!A:N, 8) * 1.1 ,0)</f>
        <v>300</v>
      </c>
      <c r="I208" s="5">
        <v>0.0</v>
      </c>
      <c r="J208" s="5">
        <v>0.0</v>
      </c>
      <c r="K208" s="5">
        <v>0.0</v>
      </c>
      <c r="L208" s="5">
        <f>ROUND( VLOOKUP(Z208, NPC_Raw_Data!A:O, 13),0)</f>
        <v>135</v>
      </c>
      <c r="M208" s="5">
        <f>ROUND( VLOOKUP(Z208, NPC_Raw_Data!A:O, 14),0)</f>
        <v>135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 * 1.1 ,0)</f>
        <v>222</v>
      </c>
      <c r="P208" s="2">
        <f>ROUND( VLOOKUP(Z208, NPC_Raw_Data!A:Q, 17) * VLOOKUP(AA208, NPC_Scaling_Values!A:N, 14) * VLOOKUP(AB208, NPC_Scaling_Values!A:N, 14)* 1.1 ,0)</f>
        <v>89</v>
      </c>
      <c r="Q208">
        <f> VLOOKUP(AA208, NPC_Scaling_Values!A:N, 9) * VLOOKUP(AB208, NPC_Scaling_Values!A:N, 9) * 1.1</f>
        <v>3.06625</v>
      </c>
      <c r="R208" s="1">
        <v>1.0</v>
      </c>
      <c r="S208" s="1">
        <v>-1.0</v>
      </c>
      <c r="T208" s="7" t="b">
        <v>0</v>
      </c>
      <c r="U208" s="7" t="b">
        <v>0</v>
      </c>
      <c r="V208" s="7" t="b">
        <v>0</v>
      </c>
      <c r="Z208" s="1">
        <v>349052.0</v>
      </c>
      <c r="AA208" s="1">
        <v>7003.0</v>
      </c>
      <c r="AB208" s="1">
        <v>7403.0</v>
      </c>
      <c r="AC208" s="10">
        <v>7100.0</v>
      </c>
    </row>
    <row r="209">
      <c r="A209" s="1" t="s">
        <v>98</v>
      </c>
      <c r="B209" s="2" t="s">
        <v>97</v>
      </c>
      <c r="C209" s="5">
        <f>ROUND( VLOOKUP(Z209, NPC_Raw_Data!A:D, 4)*VLOOKUP(AA209, NPC_Scaling_Values!A:C, 3)*VLOOKUP(AB209, NPC_Scaling_Values!A:C, 3) * 1.1 ,0)</f>
        <v>233</v>
      </c>
      <c r="D209" s="5">
        <f>ROUND( VLOOKUP(Z209, NPC_Raw_Data!A:E, 5) * VLOOKUP(AA209, NPC_Scaling_Values!A:D, 4) * VLOOKUP(AB209,NPC_Scaling_Values!A:D, 4) * 1.1 ,0)</f>
        <v>550</v>
      </c>
      <c r="E209" s="5">
        <f>ROUND( VLOOKUP(Z209, NPC_Raw_Data!A:L, 6) * VLOOKUP(AA209, NPC_Scaling_Values!A:N, 5)* VLOOKUP(AB209, NPC_Scaling_Values!A:N, 5) * 1.1 ,0)</f>
        <v>385</v>
      </c>
      <c r="F209" s="5">
        <f>ROUND( VLOOKUP(Z209, NPC_Raw_Data!A:L, 7) * VLOOKUP(AA209, NPC_Scaling_Values!A:N, 6) * VLOOKUP(AB209,NPC_Scaling_Values!A:N, 6) * 1.1 ,0)</f>
        <v>289</v>
      </c>
      <c r="G209" s="5">
        <f>ROUND( VLOOKUP(Z209, NPC_Raw_Data!A:L, 8) * VLOOKUP(AA209, NPC_Scaling_Values!A:N, 7) * VLOOKUP(AB209, NPC_Scaling_Values!A:N, 7) * 1.1 ,0)</f>
        <v>269</v>
      </c>
      <c r="H209" s="5">
        <f>ROUND( VLOOKUP(Z209, NPC_Raw_Data!A:L, 9) * VLOOKUP(AA209, NPC_Scaling_Values!A:N, 8)* VLOOKUP(AB209, NPC_Scaling_Values!A:N, 8) * 1.1 ,0)</f>
        <v>385</v>
      </c>
      <c r="I209" s="5">
        <v>0.0</v>
      </c>
      <c r="J209" s="5">
        <v>0.0</v>
      </c>
      <c r="K209" s="5">
        <v>0.0</v>
      </c>
      <c r="L209" s="5">
        <f>ROUND( VLOOKUP(Z209, NPC_Raw_Data!A:O, 13),0)</f>
        <v>135</v>
      </c>
      <c r="M209" s="5">
        <f>ROUND( VLOOKUP(Z209, NPC_Raw_Data!A:O, 14),0)</f>
        <v>135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 * 1.1 ,0)</f>
        <v>226</v>
      </c>
      <c r="P209" s="2">
        <f>ROUND( VLOOKUP(Z209, NPC_Raw_Data!A:Q, 17) * VLOOKUP(AA209, NPC_Scaling_Values!A:N, 14) * VLOOKUP(AB209, NPC_Scaling_Values!A:N, 14)* 1.1 ,0)</f>
        <v>90</v>
      </c>
      <c r="Q209">
        <f> VLOOKUP(AA209, NPC_Scaling_Values!A:N, 9) * VLOOKUP(AB209, NPC_Scaling_Values!A:N, 9) * 1.1</f>
        <v>3.282125</v>
      </c>
      <c r="R209" s="1">
        <v>1.0</v>
      </c>
      <c r="S209" s="1">
        <v>-1.0</v>
      </c>
      <c r="T209" s="7" t="b">
        <v>0</v>
      </c>
      <c r="U209" s="7" t="b">
        <v>0</v>
      </c>
      <c r="V209" s="7" t="b">
        <v>0</v>
      </c>
      <c r="Z209" s="1">
        <v>349053.0</v>
      </c>
      <c r="AA209" s="1">
        <v>7004.0</v>
      </c>
      <c r="AB209" s="1">
        <v>7404.0</v>
      </c>
      <c r="AC209" s="10">
        <v>7100.0</v>
      </c>
    </row>
    <row r="210">
      <c r="A210" s="1" t="s">
        <v>98</v>
      </c>
      <c r="B210" s="2" t="s">
        <v>97</v>
      </c>
      <c r="C210" s="5">
        <f>ROUND( VLOOKUP(Z210, NPC_Raw_Data!A:D, 4)*VLOOKUP(AA210, NPC_Scaling_Values!A:C, 3)*VLOOKUP(AB210, NPC_Scaling_Values!A:C, 3) * 1.1 ,0)</f>
        <v>234</v>
      </c>
      <c r="D210" s="5">
        <f>ROUND( VLOOKUP(Z210, NPC_Raw_Data!A:E, 5) * VLOOKUP(AA210, NPC_Scaling_Values!A:D, 4) * VLOOKUP(AB210,NPC_Scaling_Values!A:D, 4) * 1.1 ,0)</f>
        <v>440</v>
      </c>
      <c r="E210" s="5">
        <f>ROUND( VLOOKUP(Z210, NPC_Raw_Data!A:L, 6) * VLOOKUP(AA210, NPC_Scaling_Values!A:N, 5)* VLOOKUP(AB210, NPC_Scaling_Values!A:N, 5) * 1.1 ,0)</f>
        <v>388</v>
      </c>
      <c r="F210" s="5">
        <f>ROUND( VLOOKUP(Z210, NPC_Raw_Data!A:L, 7) * VLOOKUP(AA210, NPC_Scaling_Values!A:N, 6) * VLOOKUP(AB210,NPC_Scaling_Values!A:N, 6) * 1.1 ,0)</f>
        <v>291</v>
      </c>
      <c r="G210" s="5">
        <f>ROUND( VLOOKUP(Z210, NPC_Raw_Data!A:L, 8) * VLOOKUP(AA210, NPC_Scaling_Values!A:N, 7) * VLOOKUP(AB210, NPC_Scaling_Values!A:N, 7) * 1.1 ,0)</f>
        <v>271</v>
      </c>
      <c r="H210" s="5">
        <f>ROUND( VLOOKUP(Z210, NPC_Raw_Data!A:L, 9) * VLOOKUP(AA210, NPC_Scaling_Values!A:N, 8)* VLOOKUP(AB210, NPC_Scaling_Values!A:N, 8) * 1.1 ,0)</f>
        <v>388</v>
      </c>
      <c r="I210" s="5">
        <v>0.0</v>
      </c>
      <c r="J210" s="5">
        <v>0.0</v>
      </c>
      <c r="K210" s="5">
        <v>0.0</v>
      </c>
      <c r="L210" s="5">
        <f>ROUND( VLOOKUP(Z210, NPC_Raw_Data!A:O, 13),0)</f>
        <v>135</v>
      </c>
      <c r="M210" s="5">
        <f>ROUND( VLOOKUP(Z210, NPC_Raw_Data!A:O, 14),0)</f>
        <v>135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 * 1.1 ,0)</f>
        <v>222</v>
      </c>
      <c r="P210" s="2">
        <f>ROUND( VLOOKUP(Z210, NPC_Raw_Data!A:Q, 17) * VLOOKUP(AA210, NPC_Scaling_Values!A:N, 14) * VLOOKUP(AB210, NPC_Scaling_Values!A:N, 14)* 1.1 ,0)</f>
        <v>89</v>
      </c>
      <c r="Q210">
        <f> VLOOKUP(AA210, NPC_Scaling_Values!A:N, 9) * VLOOKUP(AB210, NPC_Scaling_Values!A:N, 9) * 1.1</f>
        <v>3.366</v>
      </c>
      <c r="R210" s="1">
        <v>1.0</v>
      </c>
      <c r="S210" s="1">
        <v>-1.0</v>
      </c>
      <c r="T210" s="7" t="b">
        <v>0</v>
      </c>
      <c r="U210" s="7" t="b">
        <v>0</v>
      </c>
      <c r="V210" s="7" t="b">
        <v>0</v>
      </c>
      <c r="Z210" s="1">
        <v>349054.0</v>
      </c>
      <c r="AA210" s="1">
        <v>7005.0</v>
      </c>
      <c r="AB210" s="1">
        <v>7405.0</v>
      </c>
      <c r="AC210" s="10">
        <v>7100.0</v>
      </c>
    </row>
    <row r="211">
      <c r="A211" s="1" t="s">
        <v>98</v>
      </c>
      <c r="B211" s="2" t="s">
        <v>97</v>
      </c>
      <c r="C211" s="5">
        <f>ROUND( VLOOKUP(Z211, NPC_Raw_Data!A:D, 4)*VLOOKUP(AA211, NPC_Scaling_Values!A:C, 3)*VLOOKUP(AB211, NPC_Scaling_Values!A:C, 3) * 1.1 ,0)</f>
        <v>239</v>
      </c>
      <c r="D211" s="5">
        <f>ROUND( VLOOKUP(Z211, NPC_Raw_Data!A:E, 5) * VLOOKUP(AA211, NPC_Scaling_Values!A:D, 4) * VLOOKUP(AB211,NPC_Scaling_Values!A:D, 4) * 1.1 ,0)</f>
        <v>440</v>
      </c>
      <c r="E211" s="5">
        <f>ROUND( VLOOKUP(Z211, NPC_Raw_Data!A:L, 6) * VLOOKUP(AA211, NPC_Scaling_Values!A:N, 5)* VLOOKUP(AB211, NPC_Scaling_Values!A:N, 5) * 1.1 ,0)</f>
        <v>398</v>
      </c>
      <c r="F211" s="5">
        <f>ROUND( VLOOKUP(Z211, NPC_Raw_Data!A:L, 7) * VLOOKUP(AA211, NPC_Scaling_Values!A:N, 6) * VLOOKUP(AB211,NPC_Scaling_Values!A:N, 6) * 1.1 ,0)</f>
        <v>299</v>
      </c>
      <c r="G211" s="5">
        <f>ROUND( VLOOKUP(Z211, NPC_Raw_Data!A:L, 8) * VLOOKUP(AA211, NPC_Scaling_Values!A:N, 7) * VLOOKUP(AB211, NPC_Scaling_Values!A:N, 7) * 1.1 ,0)</f>
        <v>278</v>
      </c>
      <c r="H211" s="5">
        <f>ROUND( VLOOKUP(Z211, NPC_Raw_Data!A:L, 9) * VLOOKUP(AA211, NPC_Scaling_Values!A:N, 8)* VLOOKUP(AB211, NPC_Scaling_Values!A:N, 8) * 1.1 ,0)</f>
        <v>398</v>
      </c>
      <c r="I211" s="5">
        <v>0.0</v>
      </c>
      <c r="J211" s="5">
        <v>0.0</v>
      </c>
      <c r="K211" s="5">
        <v>0.0</v>
      </c>
      <c r="L211" s="5">
        <f>ROUND( VLOOKUP(Z211, NPC_Raw_Data!A:O, 13),0)</f>
        <v>135</v>
      </c>
      <c r="M211" s="5">
        <f>ROUND( VLOOKUP(Z211, NPC_Raw_Data!A:O, 14),0)</f>
        <v>135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 * 1.1 ,0)</f>
        <v>223</v>
      </c>
      <c r="P211" s="2">
        <f>ROUND( VLOOKUP(Z211, NPC_Raw_Data!A:Q, 17) * VLOOKUP(AA211, NPC_Scaling_Values!A:N, 14) * VLOOKUP(AB211, NPC_Scaling_Values!A:N, 14)* 1.1 ,0)</f>
        <v>89</v>
      </c>
      <c r="Q211">
        <f> VLOOKUP(AA211, NPC_Scaling_Values!A:N, 9) * VLOOKUP(AB211, NPC_Scaling_Values!A:N, 9) * 1.1</f>
        <v>3.4144</v>
      </c>
      <c r="R211" s="1">
        <v>1.0</v>
      </c>
      <c r="S211" s="1">
        <v>-1.0</v>
      </c>
      <c r="T211" s="7" t="b">
        <v>0</v>
      </c>
      <c r="U211" s="7" t="b">
        <v>0</v>
      </c>
      <c r="V211" s="7" t="b">
        <v>0</v>
      </c>
      <c r="Z211" s="1">
        <v>349055.0</v>
      </c>
      <c r="AA211" s="1">
        <v>7006.0</v>
      </c>
      <c r="AB211" s="1">
        <v>7406.0</v>
      </c>
      <c r="AC211" s="10">
        <v>7100.0</v>
      </c>
    </row>
    <row r="212">
      <c r="A212" s="1" t="s">
        <v>98</v>
      </c>
      <c r="B212" s="2" t="s">
        <v>97</v>
      </c>
      <c r="C212" s="5">
        <f>ROUND( VLOOKUP(Z212, NPC_Raw_Data!A:D, 4)*VLOOKUP(AA212, NPC_Scaling_Values!A:C, 3)*VLOOKUP(AB212, NPC_Scaling_Values!A:C, 3) * 1.1 ,0)</f>
        <v>235</v>
      </c>
      <c r="D212" s="5">
        <f>ROUND( VLOOKUP(Z212, NPC_Raw_Data!A:E, 5) * VLOOKUP(AA212, NPC_Scaling_Values!A:D, 4) * VLOOKUP(AB212,NPC_Scaling_Values!A:D, 4) * 1.1 ,0)</f>
        <v>440</v>
      </c>
      <c r="E212" s="5">
        <f>ROUND( VLOOKUP(Z212, NPC_Raw_Data!A:L, 6) * VLOOKUP(AA212, NPC_Scaling_Values!A:N, 5)* VLOOKUP(AB212, NPC_Scaling_Values!A:N, 5) * 1.1 ,0)</f>
        <v>394</v>
      </c>
      <c r="F212" s="5">
        <f>ROUND( VLOOKUP(Z212, NPC_Raw_Data!A:L, 7) * VLOOKUP(AA212, NPC_Scaling_Values!A:N, 6) * VLOOKUP(AB212,NPC_Scaling_Values!A:N, 6) * 1.1 ,0)</f>
        <v>296</v>
      </c>
      <c r="G212" s="5">
        <f>ROUND( VLOOKUP(Z212, NPC_Raw_Data!A:L, 8) * VLOOKUP(AA212, NPC_Scaling_Values!A:N, 7) * VLOOKUP(AB212, NPC_Scaling_Values!A:N, 7) * 1.1 ,0)</f>
        <v>276</v>
      </c>
      <c r="H212" s="5">
        <f>ROUND( VLOOKUP(Z212, NPC_Raw_Data!A:L, 9) * VLOOKUP(AA212, NPC_Scaling_Values!A:N, 8)* VLOOKUP(AB212, NPC_Scaling_Values!A:N, 8) * 1.1 ,0)</f>
        <v>394</v>
      </c>
      <c r="I212" s="5">
        <v>0.0</v>
      </c>
      <c r="J212" s="5">
        <v>0.0</v>
      </c>
      <c r="K212" s="5">
        <v>0.0</v>
      </c>
      <c r="L212" s="5">
        <f>ROUND( VLOOKUP(Z212, NPC_Raw_Data!A:O, 13),0)</f>
        <v>135</v>
      </c>
      <c r="M212" s="5">
        <f>ROUND( VLOOKUP(Z212, NPC_Raw_Data!A:O, 14),0)</f>
        <v>135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 * 1.1 ,0)</f>
        <v>220</v>
      </c>
      <c r="P212" s="2">
        <f>ROUND( VLOOKUP(Z212, NPC_Raw_Data!A:Q, 17) * VLOOKUP(AA212, NPC_Scaling_Values!A:N, 14) * VLOOKUP(AB212, NPC_Scaling_Values!A:N, 14)* 1.1 ,0)</f>
        <v>88</v>
      </c>
      <c r="Q212">
        <f> VLOOKUP(AA212, NPC_Scaling_Values!A:N, 9) * VLOOKUP(AB212, NPC_Scaling_Values!A:N, 9) * 1.1</f>
        <v>3.366</v>
      </c>
      <c r="R212" s="1">
        <v>1.0</v>
      </c>
      <c r="S212" s="1">
        <v>-1.0</v>
      </c>
      <c r="T212" s="7" t="b">
        <v>0</v>
      </c>
      <c r="U212" s="7" t="b">
        <v>0</v>
      </c>
      <c r="V212" s="7" t="b">
        <v>0</v>
      </c>
      <c r="Z212" s="1">
        <v>349056.0</v>
      </c>
      <c r="AA212" s="1">
        <v>7007.0</v>
      </c>
      <c r="AB212" s="1">
        <v>7407.0</v>
      </c>
      <c r="AC212" s="10">
        <v>7100.0</v>
      </c>
    </row>
    <row r="213">
      <c r="A213" s="1" t="s">
        <v>98</v>
      </c>
      <c r="B213" s="2" t="s">
        <v>97</v>
      </c>
      <c r="C213" s="5">
        <f>ROUND( VLOOKUP(Z213, NPC_Raw_Data!A:D, 4)*VLOOKUP(AA213, NPC_Scaling_Values!A:C, 3)*VLOOKUP(AB213, NPC_Scaling_Values!A:C, 3) * 1.1 ,0)</f>
        <v>236</v>
      </c>
      <c r="D213" s="5">
        <f>ROUND( VLOOKUP(Z213, NPC_Raw_Data!A:E, 5) * VLOOKUP(AA213, NPC_Scaling_Values!A:D, 4) * VLOOKUP(AB213,NPC_Scaling_Values!A:D, 4) * 1.1 ,0)</f>
        <v>330</v>
      </c>
      <c r="E213" s="5">
        <f>ROUND( VLOOKUP(Z213, NPC_Raw_Data!A:L, 6) * VLOOKUP(AA213, NPC_Scaling_Values!A:N, 5)* VLOOKUP(AB213, NPC_Scaling_Values!A:N, 5) * 1.1 ,0)</f>
        <v>398</v>
      </c>
      <c r="F213" s="5">
        <f>ROUND( VLOOKUP(Z213, NPC_Raw_Data!A:L, 7) * VLOOKUP(AA213, NPC_Scaling_Values!A:N, 6) * VLOOKUP(AB213,NPC_Scaling_Values!A:N, 6) * 1.1 ,0)</f>
        <v>299</v>
      </c>
      <c r="G213" s="5">
        <f>ROUND( VLOOKUP(Z213, NPC_Raw_Data!A:L, 8) * VLOOKUP(AA213, NPC_Scaling_Values!A:N, 7) * VLOOKUP(AB213, NPC_Scaling_Values!A:N, 7) * 1.1 ,0)</f>
        <v>278</v>
      </c>
      <c r="H213" s="5">
        <f>ROUND( VLOOKUP(Z213, NPC_Raw_Data!A:L, 9) * VLOOKUP(AA213, NPC_Scaling_Values!A:N, 8)* VLOOKUP(AB213, NPC_Scaling_Values!A:N, 8) * 1.1 ,0)</f>
        <v>398</v>
      </c>
      <c r="I213" s="5">
        <v>0.0</v>
      </c>
      <c r="J213" s="5">
        <v>0.0</v>
      </c>
      <c r="K213" s="5">
        <v>0.0</v>
      </c>
      <c r="L213" s="5">
        <f>ROUND( VLOOKUP(Z213, NPC_Raw_Data!A:O, 13),0)</f>
        <v>135</v>
      </c>
      <c r="M213" s="5">
        <f>ROUND( VLOOKUP(Z213, NPC_Raw_Data!A:O, 14),0)</f>
        <v>135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 * 1.1 ,0)</f>
        <v>220</v>
      </c>
      <c r="P213" s="2">
        <f>ROUND( VLOOKUP(Z213, NPC_Raw_Data!A:Q, 17) * VLOOKUP(AA213, NPC_Scaling_Values!A:N, 14) * VLOOKUP(AB213, NPC_Scaling_Values!A:N, 14)* 1.1 ,0)</f>
        <v>88</v>
      </c>
      <c r="Q213">
        <f> VLOOKUP(AA213, NPC_Scaling_Values!A:N, 9) * VLOOKUP(AB213, NPC_Scaling_Values!A:N, 9) * 1.1</f>
        <v>3.366</v>
      </c>
      <c r="R213" s="1">
        <v>1.0</v>
      </c>
      <c r="S213" s="1">
        <v>-1.0</v>
      </c>
      <c r="T213" s="7" t="b">
        <v>0</v>
      </c>
      <c r="U213" s="7" t="b">
        <v>0</v>
      </c>
      <c r="V213" s="7" t="b">
        <v>0</v>
      </c>
      <c r="Z213" s="1">
        <v>349057.0</v>
      </c>
      <c r="AA213" s="1">
        <v>7008.0</v>
      </c>
      <c r="AB213" s="1">
        <v>7408.0</v>
      </c>
      <c r="AC213" s="10">
        <v>7100.0</v>
      </c>
    </row>
    <row r="214">
      <c r="A214" s="1" t="s">
        <v>98</v>
      </c>
      <c r="B214" s="2" t="s">
        <v>97</v>
      </c>
      <c r="C214" s="5">
        <f>ROUND( VLOOKUP(Z214, NPC_Raw_Data!A:D, 4)*VLOOKUP(AA214, NPC_Scaling_Values!A:C, 3)*VLOOKUP(AB214, NPC_Scaling_Values!A:C, 3) * 1.1 ,0)</f>
        <v>250</v>
      </c>
      <c r="D214" s="5">
        <f>ROUND( VLOOKUP(Z214, NPC_Raw_Data!A:E, 5) * VLOOKUP(AA214, NPC_Scaling_Values!A:D, 4) * VLOOKUP(AB214,NPC_Scaling_Values!A:D, 4) * 1.1 ,0)</f>
        <v>330</v>
      </c>
      <c r="E214" s="5">
        <f>ROUND( VLOOKUP(Z214, NPC_Raw_Data!A:L, 6) * VLOOKUP(AA214, NPC_Scaling_Values!A:N, 5)* VLOOKUP(AB214, NPC_Scaling_Values!A:N, 5) * 1.1 ,0)</f>
        <v>401</v>
      </c>
      <c r="F214" s="5">
        <f>ROUND( VLOOKUP(Z214, NPC_Raw_Data!A:L, 7) * VLOOKUP(AA214, NPC_Scaling_Values!A:N, 6) * VLOOKUP(AB214,NPC_Scaling_Values!A:N, 6) * 1.1 ,0)</f>
        <v>301</v>
      </c>
      <c r="G214" s="5">
        <f>ROUND( VLOOKUP(Z214, NPC_Raw_Data!A:L, 8) * VLOOKUP(AA214, NPC_Scaling_Values!A:N, 7) * VLOOKUP(AB214, NPC_Scaling_Values!A:N, 7) * 1.1 ,0)</f>
        <v>280</v>
      </c>
      <c r="H214" s="5">
        <f>ROUND( VLOOKUP(Z214, NPC_Raw_Data!A:L, 9) * VLOOKUP(AA214, NPC_Scaling_Values!A:N, 8)* VLOOKUP(AB214, NPC_Scaling_Values!A:N, 8) * 1.1 ,0)</f>
        <v>401</v>
      </c>
      <c r="I214" s="5">
        <v>0.0</v>
      </c>
      <c r="J214" s="5">
        <v>0.0</v>
      </c>
      <c r="K214" s="5">
        <v>0.0</v>
      </c>
      <c r="L214" s="5">
        <f>ROUND( VLOOKUP(Z214, NPC_Raw_Data!A:O, 13),0)</f>
        <v>135</v>
      </c>
      <c r="M214" s="5">
        <f>ROUND( VLOOKUP(Z214, NPC_Raw_Data!A:O, 14),0)</f>
        <v>135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 * 1.1 ,0)</f>
        <v>223</v>
      </c>
      <c r="P214" s="2">
        <f>ROUND( VLOOKUP(Z214, NPC_Raw_Data!A:Q, 17) * VLOOKUP(AA214, NPC_Scaling_Values!A:N, 14) * VLOOKUP(AB214, NPC_Scaling_Values!A:N, 14)* 1.1 ,0)</f>
        <v>89</v>
      </c>
      <c r="Q214">
        <f> VLOOKUP(AA214, NPC_Scaling_Values!A:N, 9) * VLOOKUP(AB214, NPC_Scaling_Values!A:N, 9) * 1.1</f>
        <v>3.3858</v>
      </c>
      <c r="R214" s="1">
        <v>1.0</v>
      </c>
      <c r="S214" s="1">
        <v>-1.0</v>
      </c>
      <c r="T214" s="7" t="b">
        <v>0</v>
      </c>
      <c r="U214" s="7" t="b">
        <v>0</v>
      </c>
      <c r="V214" s="7" t="b">
        <v>0</v>
      </c>
      <c r="Z214" s="1">
        <v>349058.0</v>
      </c>
      <c r="AA214" s="1">
        <v>7009.0</v>
      </c>
      <c r="AB214" s="1">
        <v>7409.0</v>
      </c>
      <c r="AC214" s="10">
        <v>7100.0</v>
      </c>
    </row>
    <row r="215">
      <c r="A215" s="1" t="s">
        <v>98</v>
      </c>
      <c r="B215" s="2" t="s">
        <v>97</v>
      </c>
      <c r="C215" s="5">
        <f>ROUND( VLOOKUP(Z215, NPC_Raw_Data!A:D, 4)*VLOOKUP(AA215, NPC_Scaling_Values!A:C, 3)*VLOOKUP(AB215, NPC_Scaling_Values!A:C, 3) * 1.1 ,0)</f>
        <v>251</v>
      </c>
      <c r="D215" s="5">
        <f>ROUND( VLOOKUP(Z215, NPC_Raw_Data!A:E, 5) * VLOOKUP(AA215, NPC_Scaling_Values!A:D, 4) * VLOOKUP(AB215,NPC_Scaling_Values!A:D, 4) * 1.1 ,0)</f>
        <v>330</v>
      </c>
      <c r="E215" s="5">
        <f>ROUND( VLOOKUP(Z215, NPC_Raw_Data!A:L, 6) * VLOOKUP(AA215, NPC_Scaling_Values!A:N, 5)* VLOOKUP(AB215, NPC_Scaling_Values!A:N, 5) * 1.1 ,0)</f>
        <v>405</v>
      </c>
      <c r="F215" s="5">
        <f>ROUND( VLOOKUP(Z215, NPC_Raw_Data!A:L, 7) * VLOOKUP(AA215, NPC_Scaling_Values!A:N, 6) * VLOOKUP(AB215,NPC_Scaling_Values!A:N, 6) * 1.1 ,0)</f>
        <v>304</v>
      </c>
      <c r="G215" s="5">
        <f>ROUND( VLOOKUP(Z215, NPC_Raw_Data!A:L, 8) * VLOOKUP(AA215, NPC_Scaling_Values!A:N, 7) * VLOOKUP(AB215, NPC_Scaling_Values!A:N, 7) * 1.1 ,0)</f>
        <v>283</v>
      </c>
      <c r="H215" s="5">
        <f>ROUND( VLOOKUP(Z215, NPC_Raw_Data!A:L, 9) * VLOOKUP(AA215, NPC_Scaling_Values!A:N, 8)* VLOOKUP(AB215, NPC_Scaling_Values!A:N, 8) * 1.1 ,0)</f>
        <v>405</v>
      </c>
      <c r="I215" s="5">
        <v>0.0</v>
      </c>
      <c r="J215" s="5">
        <v>0.0</v>
      </c>
      <c r="K215" s="5">
        <v>0.0</v>
      </c>
      <c r="L215" s="5">
        <f>ROUND( VLOOKUP(Z215, NPC_Raw_Data!A:O, 13),0)</f>
        <v>135</v>
      </c>
      <c r="M215" s="5">
        <f>ROUND( VLOOKUP(Z215, NPC_Raw_Data!A:O, 14),0)</f>
        <v>135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 * 1.1 ,0)</f>
        <v>225</v>
      </c>
      <c r="P215" s="2">
        <f>ROUND( VLOOKUP(Z215, NPC_Raw_Data!A:Q, 17) * VLOOKUP(AA215, NPC_Scaling_Values!A:N, 14) * VLOOKUP(AB215, NPC_Scaling_Values!A:N, 14)* 1.1 ,0)</f>
        <v>90</v>
      </c>
      <c r="Q215">
        <f> VLOOKUP(AA215, NPC_Scaling_Values!A:N, 9) * VLOOKUP(AB215, NPC_Scaling_Values!A:N, 9) * 1.1</f>
        <v>3.432</v>
      </c>
      <c r="R215" s="1">
        <v>1.0</v>
      </c>
      <c r="S215" s="1">
        <v>-1.0</v>
      </c>
      <c r="T215" s="7" t="b">
        <v>0</v>
      </c>
      <c r="U215" s="7" t="b">
        <v>0</v>
      </c>
      <c r="V215" s="7" t="b">
        <v>0</v>
      </c>
      <c r="Z215" s="1">
        <v>349059.0</v>
      </c>
      <c r="AA215" s="1">
        <v>7010.0</v>
      </c>
      <c r="AB215" s="1">
        <v>7410.0</v>
      </c>
      <c r="AC215" s="10">
        <v>7100.0</v>
      </c>
    </row>
    <row r="216">
      <c r="A216" s="1" t="s">
        <v>98</v>
      </c>
      <c r="B216" s="2" t="s">
        <v>97</v>
      </c>
      <c r="C216" s="5">
        <f>ROUND( VLOOKUP(Z216, NPC_Raw_Data!A:D, 4)*VLOOKUP(AA216, NPC_Scaling_Values!A:C, 3)*VLOOKUP(AB216, NPC_Scaling_Values!A:C, 3) * 1.1 ,0)</f>
        <v>254</v>
      </c>
      <c r="D216" s="5">
        <f>ROUND( VLOOKUP(Z216, NPC_Raw_Data!A:E, 5) * VLOOKUP(AA216, NPC_Scaling_Values!A:D, 4) * VLOOKUP(AB216,NPC_Scaling_Values!A:D, 4) * 1.1 ,0)</f>
        <v>330</v>
      </c>
      <c r="E216" s="5">
        <f>ROUND( VLOOKUP(Z216, NPC_Raw_Data!A:L, 6) * VLOOKUP(AA216, NPC_Scaling_Values!A:N, 5)* VLOOKUP(AB216, NPC_Scaling_Values!A:N, 5) * 1.1 ,0)</f>
        <v>416</v>
      </c>
      <c r="F216" s="5">
        <f>ROUND( VLOOKUP(Z216, NPC_Raw_Data!A:L, 7) * VLOOKUP(AA216, NPC_Scaling_Values!A:N, 6) * VLOOKUP(AB216,NPC_Scaling_Values!A:N, 6) * 1.1 ,0)</f>
        <v>312</v>
      </c>
      <c r="G216" s="5">
        <f>ROUND( VLOOKUP(Z216, NPC_Raw_Data!A:L, 8) * VLOOKUP(AA216, NPC_Scaling_Values!A:N, 7) * VLOOKUP(AB216, NPC_Scaling_Values!A:N, 7) * 1.1 ,0)</f>
        <v>291</v>
      </c>
      <c r="H216" s="5">
        <f>ROUND( VLOOKUP(Z216, NPC_Raw_Data!A:L, 9) * VLOOKUP(AA216, NPC_Scaling_Values!A:N, 8)* VLOOKUP(AB216, NPC_Scaling_Values!A:N, 8) * 1.1 ,0)</f>
        <v>416</v>
      </c>
      <c r="I216" s="5">
        <v>0.0</v>
      </c>
      <c r="J216" s="5">
        <v>0.0</v>
      </c>
      <c r="K216" s="5">
        <v>0.0</v>
      </c>
      <c r="L216" s="5">
        <f>ROUND( VLOOKUP(Z216, NPC_Raw_Data!A:O, 13),0)</f>
        <v>135</v>
      </c>
      <c r="M216" s="5">
        <f>ROUND( VLOOKUP(Z216, NPC_Raw_Data!A:O, 14),0)</f>
        <v>135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 * 1.1 ,0)</f>
        <v>233</v>
      </c>
      <c r="P216" s="2">
        <f>ROUND( VLOOKUP(Z216, NPC_Raw_Data!A:Q, 17) * VLOOKUP(AA216, NPC_Scaling_Values!A:N, 14) * VLOOKUP(AB216, NPC_Scaling_Values!A:N, 14)* 1.1 ,0)</f>
        <v>93</v>
      </c>
      <c r="Q216">
        <f> VLOOKUP(AA216, NPC_Scaling_Values!A:N, 9) * VLOOKUP(AB216, NPC_Scaling_Values!A:N, 9) * 1.1</f>
        <v>3.4881</v>
      </c>
      <c r="R216" s="1">
        <v>1.0</v>
      </c>
      <c r="S216" s="1">
        <v>-1.0</v>
      </c>
      <c r="T216" s="7" t="b">
        <v>0</v>
      </c>
      <c r="U216" s="7" t="b">
        <v>0</v>
      </c>
      <c r="V216" s="7" t="b">
        <v>0</v>
      </c>
      <c r="Z216" s="1">
        <v>349060.0</v>
      </c>
      <c r="AA216" s="1">
        <v>7011.0</v>
      </c>
      <c r="AB216" s="1">
        <v>7411.0</v>
      </c>
      <c r="AC216" s="10">
        <v>7100.0</v>
      </c>
    </row>
    <row r="217">
      <c r="A217" s="1" t="s">
        <v>98</v>
      </c>
      <c r="B217" s="2" t="s">
        <v>97</v>
      </c>
      <c r="C217" s="5">
        <f>ROUND( VLOOKUP(Z217, NPC_Raw_Data!A:D, 4)*VLOOKUP(AA217, NPC_Scaling_Values!A:C, 3)*VLOOKUP(AB217, NPC_Scaling_Values!A:C, 3) * 1.1 ,0)</f>
        <v>257</v>
      </c>
      <c r="D217" s="5">
        <f>ROUND( VLOOKUP(Z217, NPC_Raw_Data!A:E, 5) * VLOOKUP(AA217, NPC_Scaling_Values!A:D, 4) * VLOOKUP(AB217,NPC_Scaling_Values!A:D, 4) * 1.1 ,0)</f>
        <v>220</v>
      </c>
      <c r="E217" s="5">
        <f>ROUND( VLOOKUP(Z217, NPC_Raw_Data!A:L, 6) * VLOOKUP(AA217, NPC_Scaling_Values!A:N, 5)* VLOOKUP(AB217, NPC_Scaling_Values!A:N, 5) * 1.1 ,0)</f>
        <v>425</v>
      </c>
      <c r="F217" s="5">
        <f>ROUND( VLOOKUP(Z217, NPC_Raw_Data!A:L, 7) * VLOOKUP(AA217, NPC_Scaling_Values!A:N, 6) * VLOOKUP(AB217,NPC_Scaling_Values!A:N, 6) * 1.1 ,0)</f>
        <v>319</v>
      </c>
      <c r="G217" s="5">
        <f>ROUND( VLOOKUP(Z217, NPC_Raw_Data!A:L, 8) * VLOOKUP(AA217, NPC_Scaling_Values!A:N, 7) * VLOOKUP(AB217, NPC_Scaling_Values!A:N, 7) * 1.1 ,0)</f>
        <v>297</v>
      </c>
      <c r="H217" s="5">
        <f>ROUND( VLOOKUP(Z217, NPC_Raw_Data!A:L, 9) * VLOOKUP(AA217, NPC_Scaling_Values!A:N, 8)* VLOOKUP(AB217, NPC_Scaling_Values!A:N, 8) * 1.1 ,0)</f>
        <v>425</v>
      </c>
      <c r="I217" s="5">
        <v>0.0</v>
      </c>
      <c r="J217" s="5">
        <v>0.0</v>
      </c>
      <c r="K217" s="5">
        <v>0.0</v>
      </c>
      <c r="L217" s="5">
        <f>ROUND( VLOOKUP(Z217, NPC_Raw_Data!A:O, 13),0)</f>
        <v>135</v>
      </c>
      <c r="M217" s="5">
        <f>ROUND( VLOOKUP(Z217, NPC_Raw_Data!A:O, 14),0)</f>
        <v>135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 * 1.1 ,0)</f>
        <v>239</v>
      </c>
      <c r="P217" s="2">
        <f>ROUND( VLOOKUP(Z217, NPC_Raw_Data!A:Q, 17) * VLOOKUP(AA217, NPC_Scaling_Values!A:N, 14) * VLOOKUP(AB217, NPC_Scaling_Values!A:N, 14)* 1.1 ,0)</f>
        <v>96</v>
      </c>
      <c r="Q217">
        <f> VLOOKUP(AA217, NPC_Scaling_Values!A:N, 9) * VLOOKUP(AB217, NPC_Scaling_Values!A:N, 9) * 1.1</f>
        <v>3.5332</v>
      </c>
      <c r="R217" s="1">
        <v>1.0</v>
      </c>
      <c r="S217" s="1">
        <v>-1.0</v>
      </c>
      <c r="T217" s="7" t="b">
        <v>0</v>
      </c>
      <c r="U217" s="7" t="b">
        <v>0</v>
      </c>
      <c r="V217" s="7" t="b">
        <v>0</v>
      </c>
      <c r="Z217" s="1">
        <v>349061.0</v>
      </c>
      <c r="AA217" s="1">
        <v>7012.0</v>
      </c>
      <c r="AB217" s="1">
        <v>7412.0</v>
      </c>
      <c r="AC217" s="10">
        <v>7100.0</v>
      </c>
    </row>
    <row r="218">
      <c r="A218" s="1" t="s">
        <v>98</v>
      </c>
      <c r="B218" s="2" t="s">
        <v>97</v>
      </c>
      <c r="C218" s="5">
        <f>ROUND( VLOOKUP(Z218, NPC_Raw_Data!A:D, 4)*VLOOKUP(AA218, NPC_Scaling_Values!A:C, 3)*VLOOKUP(AB218, NPC_Scaling_Values!A:C, 3) * 1.1 ,0)</f>
        <v>262</v>
      </c>
      <c r="D218" s="5">
        <f>ROUND( VLOOKUP(Z218, NPC_Raw_Data!A:E, 5) * VLOOKUP(AA218, NPC_Scaling_Values!A:D, 4) * VLOOKUP(AB218,NPC_Scaling_Values!A:D, 4) * 1.1 ,0)</f>
        <v>220</v>
      </c>
      <c r="E218" s="5">
        <f>ROUND( VLOOKUP(Z218, NPC_Raw_Data!A:L, 6) * VLOOKUP(AA218, NPC_Scaling_Values!A:N, 5)* VLOOKUP(AB218, NPC_Scaling_Values!A:N, 5) * 1.1 ,0)</f>
        <v>432</v>
      </c>
      <c r="F218" s="5">
        <f>ROUND( VLOOKUP(Z218, NPC_Raw_Data!A:L, 7) * VLOOKUP(AA218, NPC_Scaling_Values!A:N, 6) * VLOOKUP(AB218,NPC_Scaling_Values!A:N, 6) * 1.1 ,0)</f>
        <v>324</v>
      </c>
      <c r="G218" s="5">
        <f>ROUND( VLOOKUP(Z218, NPC_Raw_Data!A:L, 8) * VLOOKUP(AA218, NPC_Scaling_Values!A:N, 7) * VLOOKUP(AB218, NPC_Scaling_Values!A:N, 7) * 1.1 ,0)</f>
        <v>302</v>
      </c>
      <c r="H218" s="5">
        <f>ROUND( VLOOKUP(Z218, NPC_Raw_Data!A:L, 9) * VLOOKUP(AA218, NPC_Scaling_Values!A:N, 8)* VLOOKUP(AB218, NPC_Scaling_Values!A:N, 8) * 1.1 ,0)</f>
        <v>432</v>
      </c>
      <c r="I218" s="5">
        <v>0.0</v>
      </c>
      <c r="J218" s="5">
        <v>0.0</v>
      </c>
      <c r="K218" s="5">
        <v>0.0</v>
      </c>
      <c r="L218" s="5">
        <f>ROUND( VLOOKUP(Z218, NPC_Raw_Data!A:O, 13),0)</f>
        <v>135</v>
      </c>
      <c r="M218" s="5">
        <f>ROUND( VLOOKUP(Z218, NPC_Raw_Data!A:O, 14),0)</f>
        <v>135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 * 1.1 ,0)</f>
        <v>247</v>
      </c>
      <c r="P218" s="2">
        <f>ROUND( VLOOKUP(Z218, NPC_Raw_Data!A:Q, 17) * VLOOKUP(AA218, NPC_Scaling_Values!A:N, 14) * VLOOKUP(AB218, NPC_Scaling_Values!A:N, 14)* 1.1 ,0)</f>
        <v>99</v>
      </c>
      <c r="Q218">
        <f> VLOOKUP(AA218, NPC_Scaling_Values!A:N, 9) * VLOOKUP(AB218, NPC_Scaling_Values!A:N, 9) * 1.1</f>
        <v>3.5926</v>
      </c>
      <c r="R218" s="1">
        <v>1.0</v>
      </c>
      <c r="S218" s="1">
        <v>-1.0</v>
      </c>
      <c r="T218" s="7" t="b">
        <v>0</v>
      </c>
      <c r="U218" s="7" t="b">
        <v>0</v>
      </c>
      <c r="V218" s="7" t="b">
        <v>0</v>
      </c>
      <c r="Z218" s="1">
        <v>349062.0</v>
      </c>
      <c r="AA218" s="1">
        <v>7013.0</v>
      </c>
      <c r="AB218" s="1">
        <v>7413.0</v>
      </c>
      <c r="AC218" s="10">
        <v>7100.0</v>
      </c>
    </row>
    <row r="219">
      <c r="A219" s="1" t="s">
        <v>98</v>
      </c>
      <c r="B219" s="2" t="s">
        <v>97</v>
      </c>
      <c r="C219" s="5">
        <f>ROUND( VLOOKUP(Z219, NPC_Raw_Data!A:D, 4)*VLOOKUP(AA219, NPC_Scaling_Values!A:C, 3)*VLOOKUP(AB219, NPC_Scaling_Values!A:C, 3) * 1.1 ,0)</f>
        <v>268</v>
      </c>
      <c r="D219" s="5">
        <f>ROUND( VLOOKUP(Z219, NPC_Raw_Data!A:E, 5) * VLOOKUP(AA219, NPC_Scaling_Values!A:D, 4) * VLOOKUP(AB219,NPC_Scaling_Values!A:D, 4) * 1.1 ,0)</f>
        <v>220</v>
      </c>
      <c r="E219" s="5">
        <f>ROUND( VLOOKUP(Z219, NPC_Raw_Data!A:L, 6) * VLOOKUP(AA219, NPC_Scaling_Values!A:N, 5)* VLOOKUP(AB219, NPC_Scaling_Values!A:N, 5) * 1.1 ,0)</f>
        <v>444</v>
      </c>
      <c r="F219" s="5">
        <f>ROUND( VLOOKUP(Z219, NPC_Raw_Data!A:L, 7) * VLOOKUP(AA219, NPC_Scaling_Values!A:N, 6) * VLOOKUP(AB219,NPC_Scaling_Values!A:N, 6) * 1.1 ,0)</f>
        <v>333</v>
      </c>
      <c r="G219" s="5">
        <f>ROUND( VLOOKUP(Z219, NPC_Raw_Data!A:L, 8) * VLOOKUP(AA219, NPC_Scaling_Values!A:N, 7) * VLOOKUP(AB219, NPC_Scaling_Values!A:N, 7) * 1.1 ,0)</f>
        <v>310</v>
      </c>
      <c r="H219" s="5">
        <f>ROUND( VLOOKUP(Z219, NPC_Raw_Data!A:L, 9) * VLOOKUP(AA219, NPC_Scaling_Values!A:N, 8)* VLOOKUP(AB219, NPC_Scaling_Values!A:N, 8) * 1.1 ,0)</f>
        <v>444</v>
      </c>
      <c r="I219" s="5">
        <v>0.0</v>
      </c>
      <c r="J219" s="5">
        <v>0.0</v>
      </c>
      <c r="K219" s="5">
        <v>0.0</v>
      </c>
      <c r="L219" s="5">
        <f>ROUND( VLOOKUP(Z219, NPC_Raw_Data!A:O, 13),0)</f>
        <v>135</v>
      </c>
      <c r="M219" s="5">
        <f>ROUND( VLOOKUP(Z219, NPC_Raw_Data!A:O, 14),0)</f>
        <v>135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 * 1.1 ,0)</f>
        <v>255</v>
      </c>
      <c r="P219" s="2">
        <f>ROUND( VLOOKUP(Z219, NPC_Raw_Data!A:Q, 17) * VLOOKUP(AA219, NPC_Scaling_Values!A:N, 14) * VLOOKUP(AB219, NPC_Scaling_Values!A:N, 14)* 1.1 ,0)</f>
        <v>102</v>
      </c>
      <c r="Q219">
        <f> VLOOKUP(AA219, NPC_Scaling_Values!A:N, 9) * VLOOKUP(AB219, NPC_Scaling_Values!A:N, 9) * 1.1</f>
        <v>3.6696</v>
      </c>
      <c r="R219" s="1">
        <v>1.0</v>
      </c>
      <c r="S219" s="1">
        <v>-1.0</v>
      </c>
      <c r="T219" s="7" t="b">
        <v>0</v>
      </c>
      <c r="U219" s="7" t="b">
        <v>0</v>
      </c>
      <c r="V219" s="7" t="b">
        <v>0</v>
      </c>
      <c r="Z219" s="1">
        <v>349063.0</v>
      </c>
      <c r="AA219" s="1">
        <v>7014.0</v>
      </c>
      <c r="AB219" s="1">
        <v>7414.0</v>
      </c>
      <c r="AC219" s="10">
        <v>7100.0</v>
      </c>
    </row>
    <row r="220">
      <c r="A220" s="1" t="s">
        <v>98</v>
      </c>
      <c r="B220" s="2" t="s">
        <v>97</v>
      </c>
      <c r="C220" s="5">
        <f>ROUND( VLOOKUP(Z220, NPC_Raw_Data!A:D, 4)*VLOOKUP(AA220, NPC_Scaling_Values!A:C, 3)*VLOOKUP(AB220, NPC_Scaling_Values!A:C, 3) * 1.1 ,0)</f>
        <v>284</v>
      </c>
      <c r="D220" s="5">
        <f>ROUND( VLOOKUP(Z220, NPC_Raw_Data!A:E, 5) * VLOOKUP(AA220, NPC_Scaling_Values!A:D, 4) * VLOOKUP(AB220,NPC_Scaling_Values!A:D, 4) * 1.1 ,0)</f>
        <v>220</v>
      </c>
      <c r="E220" s="5">
        <f>ROUND( VLOOKUP(Z220, NPC_Raw_Data!A:L, 6) * VLOOKUP(AA220, NPC_Scaling_Values!A:N, 5)* VLOOKUP(AB220, NPC_Scaling_Values!A:N, 5) * 1.1 ,0)</f>
        <v>435</v>
      </c>
      <c r="F220" s="5">
        <f>ROUND( VLOOKUP(Z220, NPC_Raw_Data!A:L, 7) * VLOOKUP(AA220, NPC_Scaling_Values!A:N, 6) * VLOOKUP(AB220,NPC_Scaling_Values!A:N, 6) * 1.1 ,0)</f>
        <v>327</v>
      </c>
      <c r="G220" s="5">
        <f>ROUND( VLOOKUP(Z220, NPC_Raw_Data!A:L, 8) * VLOOKUP(AA220, NPC_Scaling_Values!A:N, 7) * VLOOKUP(AB220, NPC_Scaling_Values!A:N, 7) * 1.1 ,0)</f>
        <v>304</v>
      </c>
      <c r="H220" s="5">
        <f>ROUND( VLOOKUP(Z220, NPC_Raw_Data!A:L, 9) * VLOOKUP(AA220, NPC_Scaling_Values!A:N, 8)* VLOOKUP(AB220, NPC_Scaling_Values!A:N, 8) * 1.1 ,0)</f>
        <v>435</v>
      </c>
      <c r="I220" s="5">
        <v>0.0</v>
      </c>
      <c r="J220" s="5">
        <v>0.0</v>
      </c>
      <c r="K220" s="5">
        <v>0.0</v>
      </c>
      <c r="L220" s="5">
        <f>ROUND( VLOOKUP(Z220, NPC_Raw_Data!A:O, 13),0)</f>
        <v>135</v>
      </c>
      <c r="M220" s="5">
        <f>ROUND( VLOOKUP(Z220, NPC_Raw_Data!A:O, 14),0)</f>
        <v>135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 * 1.1 ,0)</f>
        <v>265</v>
      </c>
      <c r="P220" s="2">
        <f>ROUND( VLOOKUP(Z220, NPC_Raw_Data!A:Q, 17) * VLOOKUP(AA220, NPC_Scaling_Values!A:N, 14) * VLOOKUP(AB220, NPC_Scaling_Values!A:N, 14)* 1.1 ,0)</f>
        <v>106</v>
      </c>
      <c r="Q220">
        <f> VLOOKUP(AA220, NPC_Scaling_Values!A:N, 9) * VLOOKUP(AB220, NPC_Scaling_Values!A:N, 9) * 1.1</f>
        <v>3.7675</v>
      </c>
      <c r="R220" s="1">
        <v>1.0</v>
      </c>
      <c r="S220" s="1">
        <v>-1.0</v>
      </c>
      <c r="T220" s="7" t="b">
        <v>0</v>
      </c>
      <c r="U220" s="7" t="b">
        <v>0</v>
      </c>
      <c r="V220" s="7" t="b">
        <v>0</v>
      </c>
      <c r="Z220" s="1">
        <v>349064.0</v>
      </c>
      <c r="AA220" s="1">
        <v>7015.0</v>
      </c>
      <c r="AB220" s="1">
        <v>7415.0</v>
      </c>
      <c r="AC220" s="10">
        <v>7100.0</v>
      </c>
    </row>
    <row r="221">
      <c r="A221" s="1" t="s">
        <v>111</v>
      </c>
      <c r="B221" s="1" t="s">
        <v>97</v>
      </c>
      <c r="C221" s="5">
        <f>ROUND( VLOOKUP(Z221, NPC_Raw_Data!A:D, 4)*VLOOKUP(AA221, NPC_Scaling_Values!A:C, 3)*VLOOKUP(AB221, NPC_Scaling_Values!A:C, 3) * 1.1 ,0)</f>
        <v>220</v>
      </c>
      <c r="D221" s="5">
        <f>ROUND( VLOOKUP(Z221, NPC_Raw_Data!A:E, 5) * VLOOKUP(AA221, NPC_Scaling_Values!A:D, 4) * VLOOKUP(AB221,NPC_Scaling_Values!A:D, 4) * 1.1 ,0)</f>
        <v>550</v>
      </c>
      <c r="E221" s="5">
        <f>ROUND( VLOOKUP(Z221, NPC_Raw_Data!A:L, 6) * VLOOKUP(AA221, NPC_Scaling_Values!A:N, 5)* VLOOKUP(AB221, NPC_Scaling_Values!A:N, 5) * 1.1 ,0)</f>
        <v>273</v>
      </c>
      <c r="F221" s="5">
        <f>ROUND( VLOOKUP(Z221, NPC_Raw_Data!A:L, 7) * VLOOKUP(AA221, NPC_Scaling_Values!A:N, 6) * VLOOKUP(AB221,NPC_Scaling_Values!A:N, 6) * 1.1 ,0)</f>
        <v>206</v>
      </c>
      <c r="G221" s="5">
        <f>ROUND( VLOOKUP(Z221, NPC_Raw_Data!A:L, 8) * VLOOKUP(AA221, NPC_Scaling_Values!A:N, 7) * VLOOKUP(AB221, NPC_Scaling_Values!A:N, 7) * 1.1 ,0)</f>
        <v>191</v>
      </c>
      <c r="H221" s="5">
        <f>ROUND( VLOOKUP(Z221, NPC_Raw_Data!A:L, 9) * VLOOKUP(AA221, NPC_Scaling_Values!A:N, 8)* VLOOKUP(AB221, NPC_Scaling_Values!A:N, 8) * 1.1 ,0)</f>
        <v>273</v>
      </c>
      <c r="I221" s="5">
        <v>0.0</v>
      </c>
      <c r="J221" s="5">
        <v>0.0</v>
      </c>
      <c r="K221" s="5">
        <v>0.0</v>
      </c>
      <c r="L221" s="5">
        <f>ROUND( VLOOKUP(Z221, NPC_Raw_Data!A:O, 13),0)</f>
        <v>135</v>
      </c>
      <c r="M221" s="5">
        <f>ROUND( VLOOKUP(Z221, NPC_Raw_Data!A:O, 14),0)</f>
        <v>135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 * 1.1 ,0)</f>
        <v>226</v>
      </c>
      <c r="P221" s="2">
        <f>ROUND( VLOOKUP(Z221, NPC_Raw_Data!A:Q, 17) * VLOOKUP(AA221, NPC_Scaling_Values!A:N, 14) * VLOOKUP(AB221, NPC_Scaling_Values!A:N, 14)* 1.1 ,0)</f>
        <v>90</v>
      </c>
      <c r="Q221">
        <f> VLOOKUP(AA221, NPC_Scaling_Values!A:N, 9) * VLOOKUP(AB221, NPC_Scaling_Values!A:N, 9) * 1.1</f>
        <v>2.64</v>
      </c>
      <c r="R221" s="1">
        <v>1.0</v>
      </c>
      <c r="S221" s="1">
        <v>-1.0</v>
      </c>
      <c r="T221" s="7" t="b">
        <v>0</v>
      </c>
      <c r="U221" s="7" t="b">
        <v>0</v>
      </c>
      <c r="V221" s="7" t="b">
        <v>0</v>
      </c>
      <c r="Z221" s="1">
        <v>349100.0</v>
      </c>
      <c r="AA221" s="1">
        <v>7001.0</v>
      </c>
      <c r="AB221" s="1">
        <v>7401.0</v>
      </c>
      <c r="AC221" s="8">
        <v>0.0</v>
      </c>
    </row>
    <row r="222">
      <c r="A222" s="1" t="s">
        <v>111</v>
      </c>
      <c r="B222" s="1" t="s">
        <v>97</v>
      </c>
      <c r="C222" s="5">
        <f>ROUND( VLOOKUP(Z222, NPC_Raw_Data!A:D, 4)*VLOOKUP(AA222, NPC_Scaling_Values!A:C, 3)*VLOOKUP(AB222, NPC_Scaling_Values!A:C, 3) * 1.1 ,0)</f>
        <v>212</v>
      </c>
      <c r="D222" s="5">
        <f>ROUND( VLOOKUP(Z222, NPC_Raw_Data!A:E, 5) * VLOOKUP(AA222, NPC_Scaling_Values!A:D, 4) * VLOOKUP(AB222,NPC_Scaling_Values!A:D, 4) * 1.1 ,0)</f>
        <v>550</v>
      </c>
      <c r="E222" s="5">
        <f>ROUND( VLOOKUP(Z222, NPC_Raw_Data!A:L, 6) * VLOOKUP(AA222, NPC_Scaling_Values!A:N, 5)* VLOOKUP(AB222, NPC_Scaling_Values!A:N, 5) * 1.1 ,0)</f>
        <v>263</v>
      </c>
      <c r="F222" s="5">
        <f>ROUND( VLOOKUP(Z222, NPC_Raw_Data!A:L, 7) * VLOOKUP(AA222, NPC_Scaling_Values!A:N, 6) * VLOOKUP(AB222,NPC_Scaling_Values!A:N, 6) * 1.1 ,0)</f>
        <v>198</v>
      </c>
      <c r="G222" s="5">
        <f>ROUND( VLOOKUP(Z222, NPC_Raw_Data!A:L, 8) * VLOOKUP(AA222, NPC_Scaling_Values!A:N, 7) * VLOOKUP(AB222, NPC_Scaling_Values!A:N, 7) * 1.1 ,0)</f>
        <v>184</v>
      </c>
      <c r="H222" s="5">
        <f>ROUND( VLOOKUP(Z222, NPC_Raw_Data!A:L, 9) * VLOOKUP(AA222, NPC_Scaling_Values!A:N, 8)* VLOOKUP(AB222, NPC_Scaling_Values!A:N, 8) * 1.1 ,0)</f>
        <v>263</v>
      </c>
      <c r="I222" s="5">
        <v>0.0</v>
      </c>
      <c r="J222" s="5">
        <v>0.0</v>
      </c>
      <c r="K222" s="5">
        <v>0.0</v>
      </c>
      <c r="L222" s="5">
        <f>ROUND( VLOOKUP(Z222, NPC_Raw_Data!A:O, 13),0)</f>
        <v>135</v>
      </c>
      <c r="M222" s="5">
        <f>ROUND( VLOOKUP(Z222, NPC_Raw_Data!A:O, 14),0)</f>
        <v>135</v>
      </c>
      <c r="N222" s="5">
        <f>ROUND( VLOOKUP(Z222, NPC_Raw_Data!A:O, 15),0)</f>
        <v>999</v>
      </c>
      <c r="O222" s="5">
        <f>ROUND( VLOOKUP(Z222, NPC_Raw_Data!A:Q, 16) * VLOOKUP(AA222, NPC_Scaling_Values!A:N, 14)* VLOOKUP(AB222, NPC_Scaling_Values!A:N, 14) * 1.1 ,0)</f>
        <v>223</v>
      </c>
      <c r="P222" s="2">
        <f>ROUND( VLOOKUP(Z222, NPC_Raw_Data!A:Q, 17) * VLOOKUP(AA222, NPC_Scaling_Values!A:N, 14) * VLOOKUP(AB222, NPC_Scaling_Values!A:N, 14)* 1.1 ,0)</f>
        <v>89</v>
      </c>
      <c r="Q222">
        <f> VLOOKUP(AA222, NPC_Scaling_Values!A:N, 9) * VLOOKUP(AB222, NPC_Scaling_Values!A:N, 9) * 1.1</f>
        <v>2.858625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349101.0</v>
      </c>
      <c r="AA222" s="1">
        <v>7002.0</v>
      </c>
      <c r="AB222" s="1">
        <v>7402.0</v>
      </c>
      <c r="AC222" s="8">
        <v>0.0</v>
      </c>
    </row>
    <row r="223">
      <c r="A223" s="1" t="s">
        <v>111</v>
      </c>
      <c r="B223" s="1" t="s">
        <v>97</v>
      </c>
      <c r="C223" s="5">
        <f>ROUND( VLOOKUP(Z223, NPC_Raw_Data!A:D, 4)*VLOOKUP(AA223, NPC_Scaling_Values!A:C, 3)*VLOOKUP(AB223, NPC_Scaling_Values!A:C, 3) * 1.1 ,0)</f>
        <v>244</v>
      </c>
      <c r="D223" s="5">
        <f>ROUND( VLOOKUP(Z223, NPC_Raw_Data!A:E, 5) * VLOOKUP(AA223, NPC_Scaling_Values!A:D, 4) * VLOOKUP(AB223,NPC_Scaling_Values!A:D, 4) * 1.1 ,0)</f>
        <v>550</v>
      </c>
      <c r="E223" s="5">
        <f>ROUND( VLOOKUP(Z223, NPC_Raw_Data!A:L, 6) * VLOOKUP(AA223, NPC_Scaling_Values!A:N, 5)* VLOOKUP(AB223, NPC_Scaling_Values!A:N, 5) * 1.1 ,0)</f>
        <v>322</v>
      </c>
      <c r="F223" s="5">
        <f>ROUND( VLOOKUP(Z223, NPC_Raw_Data!A:L, 7) * VLOOKUP(AA223, NPC_Scaling_Values!A:N, 6) * VLOOKUP(AB223,NPC_Scaling_Values!A:N, 6) * 1.1 ,0)</f>
        <v>243</v>
      </c>
      <c r="G223" s="5">
        <f>ROUND( VLOOKUP(Z223, NPC_Raw_Data!A:L, 8) * VLOOKUP(AA223, NPC_Scaling_Values!A:N, 7) * VLOOKUP(AB223, NPC_Scaling_Values!A:N, 7) * 1.1 ,0)</f>
        <v>225</v>
      </c>
      <c r="H223" s="5">
        <f>ROUND( VLOOKUP(Z223, NPC_Raw_Data!A:L, 9) * VLOOKUP(AA223, NPC_Scaling_Values!A:N, 8)* VLOOKUP(AB223, NPC_Scaling_Values!A:N, 8) * 1.1 ,0)</f>
        <v>322</v>
      </c>
      <c r="I223" s="5">
        <v>0.0</v>
      </c>
      <c r="J223" s="5">
        <v>0.0</v>
      </c>
      <c r="K223" s="5">
        <v>0.0</v>
      </c>
      <c r="L223" s="5">
        <f>ROUND( VLOOKUP(Z223, NPC_Raw_Data!A:O, 13),0)</f>
        <v>135</v>
      </c>
      <c r="M223" s="5">
        <f>ROUND( VLOOKUP(Z223, NPC_Raw_Data!A:O, 14),0)</f>
        <v>135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 * 1.1 ,0)</f>
        <v>222</v>
      </c>
      <c r="P223" s="2">
        <f>ROUND( VLOOKUP(Z223, NPC_Raw_Data!A:Q, 17) * VLOOKUP(AA223, NPC_Scaling_Values!A:N, 14) * VLOOKUP(AB223, NPC_Scaling_Values!A:N, 14)* 1.1 ,0)</f>
        <v>89</v>
      </c>
      <c r="Q223">
        <f> VLOOKUP(AA223, NPC_Scaling_Values!A:N, 9) * VLOOKUP(AB223, NPC_Scaling_Values!A:N, 9) * 1.1</f>
        <v>3.06625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349102.0</v>
      </c>
      <c r="AA223" s="1">
        <v>7003.0</v>
      </c>
      <c r="AB223" s="1">
        <v>7403.0</v>
      </c>
      <c r="AC223" s="8">
        <v>0.0</v>
      </c>
    </row>
    <row r="224">
      <c r="A224" s="1" t="s">
        <v>111</v>
      </c>
      <c r="B224" s="2" t="s">
        <v>97</v>
      </c>
      <c r="C224" s="5">
        <f>ROUND( VLOOKUP(Z224, NPC_Raw_Data!A:D, 4)*VLOOKUP(AA224, NPC_Scaling_Values!A:C, 3)*VLOOKUP(AB224, NPC_Scaling_Values!A:C, 3) * 1.1 ,0)</f>
        <v>278</v>
      </c>
      <c r="D224" s="5">
        <f>ROUND( VLOOKUP(Z224, NPC_Raw_Data!A:E, 5) * VLOOKUP(AA224, NPC_Scaling_Values!A:D, 4) * VLOOKUP(AB224,NPC_Scaling_Values!A:D, 4) * 1.1 ,0)</f>
        <v>550</v>
      </c>
      <c r="E224" s="5">
        <f>ROUND( VLOOKUP(Z224, NPC_Raw_Data!A:L, 6) * VLOOKUP(AA224, NPC_Scaling_Values!A:N, 5)* VLOOKUP(AB224, NPC_Scaling_Values!A:N, 5) * 1.1 ,0)</f>
        <v>413</v>
      </c>
      <c r="F224" s="5">
        <f>ROUND( VLOOKUP(Z224, NPC_Raw_Data!A:L, 7) * VLOOKUP(AA224, NPC_Scaling_Values!A:N, 6) * VLOOKUP(AB224,NPC_Scaling_Values!A:N, 6) * 1.1 ,0)</f>
        <v>311</v>
      </c>
      <c r="G224" s="5">
        <f>ROUND( VLOOKUP(Z224, NPC_Raw_Data!A:L, 8) * VLOOKUP(AA224, NPC_Scaling_Values!A:N, 7) * VLOOKUP(AB224, NPC_Scaling_Values!A:N, 7) * 1.1 ,0)</f>
        <v>289</v>
      </c>
      <c r="H224" s="5">
        <f>ROUND( VLOOKUP(Z224, NPC_Raw_Data!A:L, 9) * VLOOKUP(AA224, NPC_Scaling_Values!A:N, 8)* VLOOKUP(AB224, NPC_Scaling_Values!A:N, 8) * 1.1 ,0)</f>
        <v>413</v>
      </c>
      <c r="I224" s="5">
        <v>0.0</v>
      </c>
      <c r="J224" s="5">
        <v>0.0</v>
      </c>
      <c r="K224" s="5">
        <v>0.0</v>
      </c>
      <c r="L224" s="5">
        <f>ROUND( VLOOKUP(Z224, NPC_Raw_Data!A:O, 13),0)</f>
        <v>135</v>
      </c>
      <c r="M224" s="5">
        <f>ROUND( VLOOKUP(Z224, NPC_Raw_Data!A:O, 14),0)</f>
        <v>135</v>
      </c>
      <c r="N224" s="5">
        <f>ROUND( VLOOKUP(Z224, NPC_Raw_Data!A:O, 15),0)</f>
        <v>999</v>
      </c>
      <c r="O224" s="5">
        <f>ROUND( VLOOKUP(Z224, NPC_Raw_Data!A:Q, 16) * VLOOKUP(AA224, NPC_Scaling_Values!A:N, 14)* VLOOKUP(AB224, NPC_Scaling_Values!A:N, 14) * 1.1 ,0)</f>
        <v>226</v>
      </c>
      <c r="P224" s="2">
        <f>ROUND( VLOOKUP(Z224, NPC_Raw_Data!A:Q, 17) * VLOOKUP(AA224, NPC_Scaling_Values!A:N, 14) * VLOOKUP(AB224, NPC_Scaling_Values!A:N, 14)* 1.1 ,0)</f>
        <v>90</v>
      </c>
      <c r="Q224">
        <f> VLOOKUP(AA224, NPC_Scaling_Values!A:N, 9) * VLOOKUP(AB224, NPC_Scaling_Values!A:N, 9) * 1.1</f>
        <v>3.282125</v>
      </c>
      <c r="R224" s="1">
        <v>1.0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349103.0</v>
      </c>
      <c r="AA224" s="1">
        <v>7004.0</v>
      </c>
      <c r="AB224" s="1">
        <v>7404.0</v>
      </c>
      <c r="AC224" s="8">
        <v>0.0</v>
      </c>
    </row>
    <row r="225">
      <c r="A225" s="1" t="s">
        <v>111</v>
      </c>
      <c r="B225" s="1" t="s">
        <v>97</v>
      </c>
      <c r="C225" s="5">
        <f>ROUND( VLOOKUP(Z225, NPC_Raw_Data!A:D, 4)*VLOOKUP(AA225, NPC_Scaling_Values!A:C, 3)*VLOOKUP(AB225, NPC_Scaling_Values!A:C, 3) * 1.1 ,0)</f>
        <v>280</v>
      </c>
      <c r="D225" s="5">
        <f>ROUND( VLOOKUP(Z225, NPC_Raw_Data!A:E, 5) * VLOOKUP(AA225, NPC_Scaling_Values!A:D, 4) * VLOOKUP(AB225,NPC_Scaling_Values!A:D, 4) * 1.1 ,0)</f>
        <v>440</v>
      </c>
      <c r="E225" s="5">
        <f>ROUND( VLOOKUP(Z225, NPC_Raw_Data!A:L, 6) * VLOOKUP(AA225, NPC_Scaling_Values!A:N, 5)* VLOOKUP(AB225, NPC_Scaling_Values!A:N, 5) * 1.1 ,0)</f>
        <v>416</v>
      </c>
      <c r="F225" s="5">
        <f>ROUND( VLOOKUP(Z225, NPC_Raw_Data!A:L, 7) * VLOOKUP(AA225, NPC_Scaling_Values!A:N, 6) * VLOOKUP(AB225,NPC_Scaling_Values!A:N, 6) * 1.1 ,0)</f>
        <v>314</v>
      </c>
      <c r="G225" s="5">
        <f>ROUND( VLOOKUP(Z225, NPC_Raw_Data!A:L, 8) * VLOOKUP(AA225, NPC_Scaling_Values!A:N, 7) * VLOOKUP(AB225, NPC_Scaling_Values!A:N, 7) * 1.1 ,0)</f>
        <v>291</v>
      </c>
      <c r="H225" s="5">
        <f>ROUND( VLOOKUP(Z225, NPC_Raw_Data!A:L, 9) * VLOOKUP(AA225, NPC_Scaling_Values!A:N, 8)* VLOOKUP(AB225, NPC_Scaling_Values!A:N, 8) * 1.1 ,0)</f>
        <v>416</v>
      </c>
      <c r="I225" s="5">
        <v>0.0</v>
      </c>
      <c r="J225" s="5">
        <v>0.0</v>
      </c>
      <c r="K225" s="5">
        <v>0.0</v>
      </c>
      <c r="L225" s="5">
        <f>ROUND( VLOOKUP(Z225, NPC_Raw_Data!A:O, 13),0)</f>
        <v>135</v>
      </c>
      <c r="M225" s="5">
        <f>ROUND( VLOOKUP(Z225, NPC_Raw_Data!A:O, 14),0)</f>
        <v>135</v>
      </c>
      <c r="N225" s="5">
        <f>ROUND( VLOOKUP(Z225, NPC_Raw_Data!A:O, 15),0)</f>
        <v>999</v>
      </c>
      <c r="O225" s="5">
        <f>ROUND( VLOOKUP(Z225, NPC_Raw_Data!A:Q, 16) * VLOOKUP(AA225, NPC_Scaling_Values!A:N, 14)* VLOOKUP(AB225, NPC_Scaling_Values!A:N, 14) * 1.1 ,0)</f>
        <v>222</v>
      </c>
      <c r="P225" s="2">
        <f>ROUND( VLOOKUP(Z225, NPC_Raw_Data!A:Q, 17) * VLOOKUP(AA225, NPC_Scaling_Values!A:N, 14) * VLOOKUP(AB225, NPC_Scaling_Values!A:N, 14)* 1.1 ,0)</f>
        <v>89</v>
      </c>
      <c r="Q225">
        <f> VLOOKUP(AA225, NPC_Scaling_Values!A:N, 9) * VLOOKUP(AB225, NPC_Scaling_Values!A:N, 9) * 1.1</f>
        <v>3.366</v>
      </c>
      <c r="R225" s="1">
        <v>1.0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349104.0</v>
      </c>
      <c r="AA225" s="1">
        <v>7005.0</v>
      </c>
      <c r="AB225" s="1">
        <v>7405.0</v>
      </c>
      <c r="AC225" s="8">
        <v>0.0</v>
      </c>
    </row>
    <row r="226">
      <c r="A226" s="1" t="s">
        <v>111</v>
      </c>
      <c r="B226" s="1" t="s">
        <v>97</v>
      </c>
      <c r="C226" s="5">
        <f>ROUND( VLOOKUP(Z226, NPC_Raw_Data!A:D, 4)*VLOOKUP(AA226, NPC_Scaling_Values!A:C, 3)*VLOOKUP(AB226, NPC_Scaling_Values!A:C, 3) * 1.1 ,0)</f>
        <v>285</v>
      </c>
      <c r="D226" s="5">
        <f>ROUND( VLOOKUP(Z226, NPC_Raw_Data!A:E, 5) * VLOOKUP(AA226, NPC_Scaling_Values!A:D, 4) * VLOOKUP(AB226,NPC_Scaling_Values!A:D, 4) * 1.1 ,0)</f>
        <v>440</v>
      </c>
      <c r="E226" s="5">
        <f>ROUND( VLOOKUP(Z226, NPC_Raw_Data!A:L, 6) * VLOOKUP(AA226, NPC_Scaling_Values!A:N, 5)* VLOOKUP(AB226, NPC_Scaling_Values!A:N, 5) * 1.1 ,0)</f>
        <v>428</v>
      </c>
      <c r="F226" s="5">
        <f>ROUND( VLOOKUP(Z226, NPC_Raw_Data!A:L, 7) * VLOOKUP(AA226, NPC_Scaling_Values!A:N, 6) * VLOOKUP(AB226,NPC_Scaling_Values!A:N, 6) * 1.1 ,0)</f>
        <v>322</v>
      </c>
      <c r="G226" s="5">
        <f>ROUND( VLOOKUP(Z226, NPC_Raw_Data!A:L, 8) * VLOOKUP(AA226, NPC_Scaling_Values!A:N, 7) * VLOOKUP(AB226, NPC_Scaling_Values!A:N, 7) * 1.1 ,0)</f>
        <v>299</v>
      </c>
      <c r="H226" s="5">
        <f>ROUND( VLOOKUP(Z226, NPC_Raw_Data!A:L, 9) * VLOOKUP(AA226, NPC_Scaling_Values!A:N, 8)* VLOOKUP(AB226, NPC_Scaling_Values!A:N, 8) * 1.1 ,0)</f>
        <v>428</v>
      </c>
      <c r="I226" s="5">
        <v>0.0</v>
      </c>
      <c r="J226" s="5">
        <v>0.0</v>
      </c>
      <c r="K226" s="5">
        <v>0.0</v>
      </c>
      <c r="L226" s="5">
        <f>ROUND( VLOOKUP(Z226, NPC_Raw_Data!A:O, 13),0)</f>
        <v>135</v>
      </c>
      <c r="M226" s="5">
        <f>ROUND( VLOOKUP(Z226, NPC_Raw_Data!A:O, 14),0)</f>
        <v>135</v>
      </c>
      <c r="N226" s="5">
        <f>ROUND( VLOOKUP(Z226, NPC_Raw_Data!A:O, 15),0)</f>
        <v>999</v>
      </c>
      <c r="O226" s="5">
        <f>ROUND( VLOOKUP(Z226, NPC_Raw_Data!A:Q, 16) * VLOOKUP(AA226, NPC_Scaling_Values!A:N, 14)* VLOOKUP(AB226, NPC_Scaling_Values!A:N, 14) * 1.1 ,0)</f>
        <v>223</v>
      </c>
      <c r="P226" s="2">
        <f>ROUND( VLOOKUP(Z226, NPC_Raw_Data!A:Q, 17) * VLOOKUP(AA226, NPC_Scaling_Values!A:N, 14) * VLOOKUP(AB226, NPC_Scaling_Values!A:N, 14)* 1.1 ,0)</f>
        <v>89</v>
      </c>
      <c r="Q226">
        <f> VLOOKUP(AA226, NPC_Scaling_Values!A:N, 9) * VLOOKUP(AB226, NPC_Scaling_Values!A:N, 9) * 1.1</f>
        <v>3.4144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349105.0</v>
      </c>
      <c r="AA226" s="1">
        <v>7006.0</v>
      </c>
      <c r="AB226" s="1">
        <v>7406.0</v>
      </c>
      <c r="AC226" s="8">
        <v>0.0</v>
      </c>
    </row>
    <row r="227">
      <c r="A227" s="1" t="s">
        <v>111</v>
      </c>
      <c r="B227" s="1" t="s">
        <v>97</v>
      </c>
      <c r="C227" s="5">
        <f>ROUND( VLOOKUP(Z227, NPC_Raw_Data!A:D, 4)*VLOOKUP(AA227, NPC_Scaling_Values!A:C, 3)*VLOOKUP(AB227, NPC_Scaling_Values!A:C, 3) * 1.1 ,0)</f>
        <v>281</v>
      </c>
      <c r="D227" s="5">
        <f>ROUND( VLOOKUP(Z227, NPC_Raw_Data!A:E, 5) * VLOOKUP(AA227, NPC_Scaling_Values!A:D, 4) * VLOOKUP(AB227,NPC_Scaling_Values!A:D, 4) * 1.1 ,0)</f>
        <v>440</v>
      </c>
      <c r="E227" s="5">
        <f>ROUND( VLOOKUP(Z227, NPC_Raw_Data!A:L, 6) * VLOOKUP(AA227, NPC_Scaling_Values!A:N, 5)* VLOOKUP(AB227, NPC_Scaling_Values!A:N, 5) * 1.1 ,0)</f>
        <v>423</v>
      </c>
      <c r="F227" s="5">
        <f>ROUND( VLOOKUP(Z227, NPC_Raw_Data!A:L, 7) * VLOOKUP(AA227, NPC_Scaling_Values!A:N, 6) * VLOOKUP(AB227,NPC_Scaling_Values!A:N, 6) * 1.1 ,0)</f>
        <v>319</v>
      </c>
      <c r="G227" s="5">
        <f>ROUND( VLOOKUP(Z227, NPC_Raw_Data!A:L, 8) * VLOOKUP(AA227, NPC_Scaling_Values!A:N, 7) * VLOOKUP(AB227, NPC_Scaling_Values!A:N, 7) * 1.1 ,0)</f>
        <v>296</v>
      </c>
      <c r="H227" s="5">
        <f>ROUND( VLOOKUP(Z227, NPC_Raw_Data!A:L, 9) * VLOOKUP(AA227, NPC_Scaling_Values!A:N, 8)* VLOOKUP(AB227, NPC_Scaling_Values!A:N, 8) * 1.1 ,0)</f>
        <v>423</v>
      </c>
      <c r="I227" s="5">
        <v>0.0</v>
      </c>
      <c r="J227" s="5">
        <v>0.0</v>
      </c>
      <c r="K227" s="5">
        <v>0.0</v>
      </c>
      <c r="L227" s="5">
        <f>ROUND( VLOOKUP(Z227, NPC_Raw_Data!A:O, 13),0)</f>
        <v>135</v>
      </c>
      <c r="M227" s="5">
        <f>ROUND( VLOOKUP(Z227, NPC_Raw_Data!A:O, 14),0)</f>
        <v>135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 * 1.1 ,0)</f>
        <v>220</v>
      </c>
      <c r="P227" s="2">
        <f>ROUND( VLOOKUP(Z227, NPC_Raw_Data!A:Q, 17) * VLOOKUP(AA227, NPC_Scaling_Values!A:N, 14) * VLOOKUP(AB227, NPC_Scaling_Values!A:N, 14)* 1.1 ,0)</f>
        <v>88</v>
      </c>
      <c r="Q227">
        <f> VLOOKUP(AA227, NPC_Scaling_Values!A:N, 9) * VLOOKUP(AB227, NPC_Scaling_Values!A:N, 9) * 1.1</f>
        <v>3.366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349106.0</v>
      </c>
      <c r="AA227" s="1">
        <v>7007.0</v>
      </c>
      <c r="AB227" s="1">
        <v>7407.0</v>
      </c>
      <c r="AC227" s="8">
        <v>0.0</v>
      </c>
    </row>
    <row r="228">
      <c r="A228" s="1" t="s">
        <v>111</v>
      </c>
      <c r="B228" s="1" t="s">
        <v>97</v>
      </c>
      <c r="C228" s="5">
        <f>ROUND( VLOOKUP(Z228, NPC_Raw_Data!A:D, 4)*VLOOKUP(AA228, NPC_Scaling_Values!A:C, 3)*VLOOKUP(AB228, NPC_Scaling_Values!A:C, 3) * 1.1 ,0)</f>
        <v>281</v>
      </c>
      <c r="D228" s="5">
        <f>ROUND( VLOOKUP(Z228, NPC_Raw_Data!A:E, 5) * VLOOKUP(AA228, NPC_Scaling_Values!A:D, 4) * VLOOKUP(AB228,NPC_Scaling_Values!A:D, 4) * 1.1 ,0)</f>
        <v>330</v>
      </c>
      <c r="E228" s="5">
        <f>ROUND( VLOOKUP(Z228, NPC_Raw_Data!A:L, 6) * VLOOKUP(AA228, NPC_Scaling_Values!A:N, 5)* VLOOKUP(AB228, NPC_Scaling_Values!A:N, 5) * 1.1 ,0)</f>
        <v>428</v>
      </c>
      <c r="F228" s="5">
        <f>ROUND( VLOOKUP(Z228, NPC_Raw_Data!A:L, 7) * VLOOKUP(AA228, NPC_Scaling_Values!A:N, 6) * VLOOKUP(AB228,NPC_Scaling_Values!A:N, 6) * 1.1 ,0)</f>
        <v>322</v>
      </c>
      <c r="G228" s="5">
        <f>ROUND( VLOOKUP(Z228, NPC_Raw_Data!A:L, 8) * VLOOKUP(AA228, NPC_Scaling_Values!A:N, 7) * VLOOKUP(AB228, NPC_Scaling_Values!A:N, 7) * 1.1 ,0)</f>
        <v>299</v>
      </c>
      <c r="H228" s="5">
        <f>ROUND( VLOOKUP(Z228, NPC_Raw_Data!A:L, 9) * VLOOKUP(AA228, NPC_Scaling_Values!A:N, 8)* VLOOKUP(AB228, NPC_Scaling_Values!A:N, 8) * 1.1 ,0)</f>
        <v>428</v>
      </c>
      <c r="I228" s="5">
        <v>0.0</v>
      </c>
      <c r="J228" s="5">
        <v>0.0</v>
      </c>
      <c r="K228" s="5">
        <v>0.0</v>
      </c>
      <c r="L228" s="5">
        <f>ROUND( VLOOKUP(Z228, NPC_Raw_Data!A:O, 13),0)</f>
        <v>135</v>
      </c>
      <c r="M228" s="5">
        <f>ROUND( VLOOKUP(Z228, NPC_Raw_Data!A:O, 14),0)</f>
        <v>135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 * 1.1 ,0)</f>
        <v>220</v>
      </c>
      <c r="P228" s="2">
        <f>ROUND( VLOOKUP(Z228, NPC_Raw_Data!A:Q, 17) * VLOOKUP(AA228, NPC_Scaling_Values!A:N, 14) * VLOOKUP(AB228, NPC_Scaling_Values!A:N, 14)* 1.1 ,0)</f>
        <v>88</v>
      </c>
      <c r="Q228">
        <f> VLOOKUP(AA228, NPC_Scaling_Values!A:N, 9) * VLOOKUP(AB228, NPC_Scaling_Values!A:N, 9) * 1.1</f>
        <v>3.366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349107.0</v>
      </c>
      <c r="AA228" s="1">
        <v>7008.0</v>
      </c>
      <c r="AB228" s="1">
        <v>7408.0</v>
      </c>
      <c r="AC228" s="8">
        <v>0.0</v>
      </c>
    </row>
    <row r="229">
      <c r="A229" s="1" t="s">
        <v>111</v>
      </c>
      <c r="B229" s="1" t="s">
        <v>97</v>
      </c>
      <c r="C229" s="5">
        <f>ROUND( VLOOKUP(Z229, NPC_Raw_Data!A:D, 4)*VLOOKUP(AA229, NPC_Scaling_Values!A:C, 3)*VLOOKUP(AB229, NPC_Scaling_Values!A:C, 3) * 1.1 ,0)</f>
        <v>298</v>
      </c>
      <c r="D229" s="5">
        <f>ROUND( VLOOKUP(Z229, NPC_Raw_Data!A:E, 5) * VLOOKUP(AA229, NPC_Scaling_Values!A:D, 4) * VLOOKUP(AB229,NPC_Scaling_Values!A:D, 4) * 1.1 ,0)</f>
        <v>330</v>
      </c>
      <c r="E229" s="5">
        <f>ROUND( VLOOKUP(Z229, NPC_Raw_Data!A:L, 6) * VLOOKUP(AA229, NPC_Scaling_Values!A:N, 5)* VLOOKUP(AB229, NPC_Scaling_Values!A:N, 5) * 1.1 ,0)</f>
        <v>430</v>
      </c>
      <c r="F229" s="5">
        <f>ROUND( VLOOKUP(Z229, NPC_Raw_Data!A:L, 7) * VLOOKUP(AA229, NPC_Scaling_Values!A:N, 6) * VLOOKUP(AB229,NPC_Scaling_Values!A:N, 6) * 1.1 ,0)</f>
        <v>324</v>
      </c>
      <c r="G229" s="5">
        <f>ROUND( VLOOKUP(Z229, NPC_Raw_Data!A:L, 8) * VLOOKUP(AA229, NPC_Scaling_Values!A:N, 7) * VLOOKUP(AB229, NPC_Scaling_Values!A:N, 7) * 1.1 ,0)</f>
        <v>301</v>
      </c>
      <c r="H229" s="5">
        <f>ROUND( VLOOKUP(Z229, NPC_Raw_Data!A:L, 9) * VLOOKUP(AA229, NPC_Scaling_Values!A:N, 8)* VLOOKUP(AB229, NPC_Scaling_Values!A:N, 8) * 1.1 ,0)</f>
        <v>430</v>
      </c>
      <c r="I229" s="5">
        <v>0.0</v>
      </c>
      <c r="J229" s="5">
        <v>0.0</v>
      </c>
      <c r="K229" s="5">
        <v>0.0</v>
      </c>
      <c r="L229" s="5">
        <f>ROUND( VLOOKUP(Z229, NPC_Raw_Data!A:O, 13),0)</f>
        <v>135</v>
      </c>
      <c r="M229" s="5">
        <f>ROUND( VLOOKUP(Z229, NPC_Raw_Data!A:O, 14),0)</f>
        <v>135</v>
      </c>
      <c r="N229" s="5">
        <f>ROUND( VLOOKUP(Z229, NPC_Raw_Data!A:O, 15),0)</f>
        <v>999</v>
      </c>
      <c r="O229" s="5">
        <f>ROUND( VLOOKUP(Z229, NPC_Raw_Data!A:Q, 16) * VLOOKUP(AA229, NPC_Scaling_Values!A:N, 14)* VLOOKUP(AB229, NPC_Scaling_Values!A:N, 14) * 1.1 ,0)</f>
        <v>223</v>
      </c>
      <c r="P229" s="2">
        <f>ROUND( VLOOKUP(Z229, NPC_Raw_Data!A:Q, 17) * VLOOKUP(AA229, NPC_Scaling_Values!A:N, 14) * VLOOKUP(AB229, NPC_Scaling_Values!A:N, 14)* 1.1 ,0)</f>
        <v>89</v>
      </c>
      <c r="Q229">
        <f> VLOOKUP(AA229, NPC_Scaling_Values!A:N, 9) * VLOOKUP(AB229, NPC_Scaling_Values!A:N, 9) * 1.1</f>
        <v>3.3858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349108.0</v>
      </c>
      <c r="AA229" s="1">
        <v>7009.0</v>
      </c>
      <c r="AB229" s="1">
        <v>7409.0</v>
      </c>
      <c r="AC229" s="8">
        <v>0.0</v>
      </c>
    </row>
    <row r="230">
      <c r="A230" s="1" t="s">
        <v>111</v>
      </c>
      <c r="B230" s="1" t="s">
        <v>97</v>
      </c>
      <c r="C230" s="5">
        <f>ROUND( VLOOKUP(Z230, NPC_Raw_Data!A:D, 4)*VLOOKUP(AA230, NPC_Scaling_Values!A:C, 3)*VLOOKUP(AB230, NPC_Scaling_Values!A:C, 3) * 1.1 ,0)</f>
        <v>299</v>
      </c>
      <c r="D230" s="5">
        <f>ROUND( VLOOKUP(Z230, NPC_Raw_Data!A:E, 5) * VLOOKUP(AA230, NPC_Scaling_Values!A:D, 4) * VLOOKUP(AB230,NPC_Scaling_Values!A:D, 4) * 1.1 ,0)</f>
        <v>330</v>
      </c>
      <c r="E230" s="5">
        <f>ROUND( VLOOKUP(Z230, NPC_Raw_Data!A:L, 6) * VLOOKUP(AA230, NPC_Scaling_Values!A:N, 5)* VLOOKUP(AB230, NPC_Scaling_Values!A:N, 5) * 1.1 ,0)</f>
        <v>435</v>
      </c>
      <c r="F230" s="5">
        <f>ROUND( VLOOKUP(Z230, NPC_Raw_Data!A:L, 7) * VLOOKUP(AA230, NPC_Scaling_Values!A:N, 6) * VLOOKUP(AB230,NPC_Scaling_Values!A:N, 6) * 1.1 ,0)</f>
        <v>327</v>
      </c>
      <c r="G230" s="5">
        <f>ROUND( VLOOKUP(Z230, NPC_Raw_Data!A:L, 8) * VLOOKUP(AA230, NPC_Scaling_Values!A:N, 7) * VLOOKUP(AB230, NPC_Scaling_Values!A:N, 7) * 1.1 ,0)</f>
        <v>304</v>
      </c>
      <c r="H230" s="5">
        <f>ROUND( VLOOKUP(Z230, NPC_Raw_Data!A:L, 9) * VLOOKUP(AA230, NPC_Scaling_Values!A:N, 8)* VLOOKUP(AB230, NPC_Scaling_Values!A:N, 8) * 1.1 ,0)</f>
        <v>435</v>
      </c>
      <c r="I230" s="5">
        <v>0.0</v>
      </c>
      <c r="J230" s="5">
        <v>0.0</v>
      </c>
      <c r="K230" s="5">
        <v>0.0</v>
      </c>
      <c r="L230" s="5">
        <f>ROUND( VLOOKUP(Z230, NPC_Raw_Data!A:O, 13),0)</f>
        <v>135</v>
      </c>
      <c r="M230" s="5">
        <f>ROUND( VLOOKUP(Z230, NPC_Raw_Data!A:O, 14),0)</f>
        <v>135</v>
      </c>
      <c r="N230" s="5">
        <f>ROUND( VLOOKUP(Z230, NPC_Raw_Data!A:O, 15),0)</f>
        <v>999</v>
      </c>
      <c r="O230" s="5">
        <f>ROUND( VLOOKUP(Z230, NPC_Raw_Data!A:Q, 16) * VLOOKUP(AA230, NPC_Scaling_Values!A:N, 14)* VLOOKUP(AB230, NPC_Scaling_Values!A:N, 14) * 1.1 ,0)</f>
        <v>225</v>
      </c>
      <c r="P230" s="2">
        <f>ROUND( VLOOKUP(Z230, NPC_Raw_Data!A:Q, 17) * VLOOKUP(AA230, NPC_Scaling_Values!A:N, 14) * VLOOKUP(AB230, NPC_Scaling_Values!A:N, 14)* 1.1 ,0)</f>
        <v>90</v>
      </c>
      <c r="Q230">
        <f> VLOOKUP(AA230, NPC_Scaling_Values!A:N, 9) * VLOOKUP(AB230, NPC_Scaling_Values!A:N, 9) * 1.1</f>
        <v>3.432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349109.0</v>
      </c>
      <c r="AA230" s="1">
        <v>7010.0</v>
      </c>
      <c r="AB230" s="1">
        <v>7410.0</v>
      </c>
      <c r="AC230" s="8">
        <v>0.0</v>
      </c>
    </row>
    <row r="231">
      <c r="A231" s="1" t="s">
        <v>111</v>
      </c>
      <c r="B231" s="1" t="s">
        <v>97</v>
      </c>
      <c r="C231" s="5">
        <f>ROUND( VLOOKUP(Z231, NPC_Raw_Data!A:D, 4)*VLOOKUP(AA231, NPC_Scaling_Values!A:C, 3)*VLOOKUP(AB231, NPC_Scaling_Values!A:C, 3) * 1.1 ,0)</f>
        <v>303</v>
      </c>
      <c r="D231" s="5">
        <f>ROUND( VLOOKUP(Z231, NPC_Raw_Data!A:E, 5) * VLOOKUP(AA231, NPC_Scaling_Values!A:D, 4) * VLOOKUP(AB231,NPC_Scaling_Values!A:D, 4) * 1.1 ,0)</f>
        <v>330</v>
      </c>
      <c r="E231" s="5">
        <f>ROUND( VLOOKUP(Z231, NPC_Raw_Data!A:L, 6) * VLOOKUP(AA231, NPC_Scaling_Values!A:N, 5)* VLOOKUP(AB231, NPC_Scaling_Values!A:N, 5) * 1.1 ,0)</f>
        <v>447</v>
      </c>
      <c r="F231" s="5">
        <f>ROUND( VLOOKUP(Z231, NPC_Raw_Data!A:L, 7) * VLOOKUP(AA231, NPC_Scaling_Values!A:N, 6) * VLOOKUP(AB231,NPC_Scaling_Values!A:N, 6) * 1.1 ,0)</f>
        <v>337</v>
      </c>
      <c r="G231" s="5">
        <f>ROUND( VLOOKUP(Z231, NPC_Raw_Data!A:L, 8) * VLOOKUP(AA231, NPC_Scaling_Values!A:N, 7) * VLOOKUP(AB231, NPC_Scaling_Values!A:N, 7) * 1.1 ,0)</f>
        <v>312</v>
      </c>
      <c r="H231" s="5">
        <f>ROUND( VLOOKUP(Z231, NPC_Raw_Data!A:L, 9) * VLOOKUP(AA231, NPC_Scaling_Values!A:N, 8)* VLOOKUP(AB231, NPC_Scaling_Values!A:N, 8) * 1.1 ,0)</f>
        <v>447</v>
      </c>
      <c r="I231" s="5">
        <v>0.0</v>
      </c>
      <c r="J231" s="5">
        <v>0.0</v>
      </c>
      <c r="K231" s="5">
        <v>0.0</v>
      </c>
      <c r="L231" s="5">
        <f>ROUND( VLOOKUP(Z231, NPC_Raw_Data!A:O, 13),0)</f>
        <v>135</v>
      </c>
      <c r="M231" s="5">
        <f>ROUND( VLOOKUP(Z231, NPC_Raw_Data!A:O, 14),0)</f>
        <v>135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 * 1.1 ,0)</f>
        <v>233</v>
      </c>
      <c r="P231" s="2">
        <f>ROUND( VLOOKUP(Z231, NPC_Raw_Data!A:Q, 17) * VLOOKUP(AA231, NPC_Scaling_Values!A:N, 14) * VLOOKUP(AB231, NPC_Scaling_Values!A:N, 14)* 1.1 ,0)</f>
        <v>93</v>
      </c>
      <c r="Q231">
        <f> VLOOKUP(AA231, NPC_Scaling_Values!A:N, 9) * VLOOKUP(AB231, NPC_Scaling_Values!A:N, 9) * 1.1</f>
        <v>3.4881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349110.0</v>
      </c>
      <c r="AA231" s="1">
        <v>7011.0</v>
      </c>
      <c r="AB231" s="1">
        <v>7411.0</v>
      </c>
      <c r="AC231" s="8">
        <v>0.0</v>
      </c>
    </row>
    <row r="232">
      <c r="A232" s="1" t="s">
        <v>111</v>
      </c>
      <c r="B232" s="1" t="s">
        <v>97</v>
      </c>
      <c r="C232" s="5">
        <f>ROUND( VLOOKUP(Z232, NPC_Raw_Data!A:D, 4)*VLOOKUP(AA232, NPC_Scaling_Values!A:C, 3)*VLOOKUP(AB232, NPC_Scaling_Values!A:C, 3) * 1.1 ,0)</f>
        <v>307</v>
      </c>
      <c r="D232" s="5">
        <f>ROUND( VLOOKUP(Z232, NPC_Raw_Data!A:E, 5) * VLOOKUP(AA232, NPC_Scaling_Values!A:D, 4) * VLOOKUP(AB232,NPC_Scaling_Values!A:D, 4) * 1.1 ,0)</f>
        <v>220</v>
      </c>
      <c r="E232" s="5">
        <f>ROUND( VLOOKUP(Z232, NPC_Raw_Data!A:L, 6) * VLOOKUP(AA232, NPC_Scaling_Values!A:N, 5)* VLOOKUP(AB232, NPC_Scaling_Values!A:N, 5) * 1.1 ,0)</f>
        <v>456</v>
      </c>
      <c r="F232" s="5">
        <f>ROUND( VLOOKUP(Z232, NPC_Raw_Data!A:L, 7) * VLOOKUP(AA232, NPC_Scaling_Values!A:N, 6) * VLOOKUP(AB232,NPC_Scaling_Values!A:N, 6) * 1.1 ,0)</f>
        <v>344</v>
      </c>
      <c r="G232" s="5">
        <f>ROUND( VLOOKUP(Z232, NPC_Raw_Data!A:L, 8) * VLOOKUP(AA232, NPC_Scaling_Values!A:N, 7) * VLOOKUP(AB232, NPC_Scaling_Values!A:N, 7) * 1.1 ,0)</f>
        <v>319</v>
      </c>
      <c r="H232" s="5">
        <f>ROUND( VLOOKUP(Z232, NPC_Raw_Data!A:L, 9) * VLOOKUP(AA232, NPC_Scaling_Values!A:N, 8)* VLOOKUP(AB232, NPC_Scaling_Values!A:N, 8) * 1.1 ,0)</f>
        <v>456</v>
      </c>
      <c r="I232" s="5">
        <v>0.0</v>
      </c>
      <c r="J232" s="5">
        <v>0.0</v>
      </c>
      <c r="K232" s="5">
        <v>0.0</v>
      </c>
      <c r="L232" s="5">
        <f>ROUND( VLOOKUP(Z232, NPC_Raw_Data!A:O, 13),0)</f>
        <v>135</v>
      </c>
      <c r="M232" s="5">
        <f>ROUND( VLOOKUP(Z232, NPC_Raw_Data!A:O, 14),0)</f>
        <v>135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 * 1.1 ,0)</f>
        <v>239</v>
      </c>
      <c r="P232" s="2">
        <f>ROUND( VLOOKUP(Z232, NPC_Raw_Data!A:Q, 17) * VLOOKUP(AA232, NPC_Scaling_Values!A:N, 14) * VLOOKUP(AB232, NPC_Scaling_Values!A:N, 14)* 1.1 ,0)</f>
        <v>96</v>
      </c>
      <c r="Q232">
        <f> VLOOKUP(AA232, NPC_Scaling_Values!A:N, 9) * VLOOKUP(AB232, NPC_Scaling_Values!A:N, 9) * 1.1</f>
        <v>3.5332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349111.0</v>
      </c>
      <c r="AA232" s="1">
        <v>7012.0</v>
      </c>
      <c r="AB232" s="1">
        <v>7412.0</v>
      </c>
      <c r="AC232" s="8">
        <v>0.0</v>
      </c>
    </row>
    <row r="233">
      <c r="A233" s="1" t="s">
        <v>111</v>
      </c>
      <c r="B233" s="1" t="s">
        <v>97</v>
      </c>
      <c r="C233" s="5">
        <f>ROUND( VLOOKUP(Z233, NPC_Raw_Data!A:D, 4)*VLOOKUP(AA233, NPC_Scaling_Values!A:C, 3)*VLOOKUP(AB233, NPC_Scaling_Values!A:C, 3) * 1.1 ,0)</f>
        <v>313</v>
      </c>
      <c r="D233" s="5">
        <f>ROUND( VLOOKUP(Z233, NPC_Raw_Data!A:E, 5) * VLOOKUP(AA233, NPC_Scaling_Values!A:D, 4) * VLOOKUP(AB233,NPC_Scaling_Values!A:D, 4) * 1.1 ,0)</f>
        <v>220</v>
      </c>
      <c r="E233" s="5">
        <f>ROUND( VLOOKUP(Z233, NPC_Raw_Data!A:L, 6) * VLOOKUP(AA233, NPC_Scaling_Values!A:N, 5)* VLOOKUP(AB233, NPC_Scaling_Values!A:N, 5) * 1.1 ,0)</f>
        <v>464</v>
      </c>
      <c r="F233" s="5">
        <f>ROUND( VLOOKUP(Z233, NPC_Raw_Data!A:L, 7) * VLOOKUP(AA233, NPC_Scaling_Values!A:N, 6) * VLOOKUP(AB233,NPC_Scaling_Values!A:N, 6) * 1.1 ,0)</f>
        <v>350</v>
      </c>
      <c r="G233" s="5">
        <f>ROUND( VLOOKUP(Z233, NPC_Raw_Data!A:L, 8) * VLOOKUP(AA233, NPC_Scaling_Values!A:N, 7) * VLOOKUP(AB233, NPC_Scaling_Values!A:N, 7) * 1.1 ,0)</f>
        <v>324</v>
      </c>
      <c r="H233" s="5">
        <f>ROUND( VLOOKUP(Z233, NPC_Raw_Data!A:L, 9) * VLOOKUP(AA233, NPC_Scaling_Values!A:N, 8)* VLOOKUP(AB233, NPC_Scaling_Values!A:N, 8) * 1.1 ,0)</f>
        <v>464</v>
      </c>
      <c r="I233" s="5">
        <v>0.0</v>
      </c>
      <c r="J233" s="5">
        <v>0.0</v>
      </c>
      <c r="K233" s="5">
        <v>0.0</v>
      </c>
      <c r="L233" s="5">
        <f>ROUND( VLOOKUP(Z233, NPC_Raw_Data!A:O, 13),0)</f>
        <v>135</v>
      </c>
      <c r="M233" s="5">
        <f>ROUND( VLOOKUP(Z233, NPC_Raw_Data!A:O, 14),0)</f>
        <v>135</v>
      </c>
      <c r="N233" s="5">
        <f>ROUND( VLOOKUP(Z233, NPC_Raw_Data!A:O, 15),0)</f>
        <v>999</v>
      </c>
      <c r="O233" s="5">
        <f>ROUND( VLOOKUP(Z233, NPC_Raw_Data!A:Q, 16) * VLOOKUP(AA233, NPC_Scaling_Values!A:N, 14)* VLOOKUP(AB233, NPC_Scaling_Values!A:N, 14) * 1.1 ,0)</f>
        <v>247</v>
      </c>
      <c r="P233" s="2">
        <f>ROUND( VLOOKUP(Z233, NPC_Raw_Data!A:Q, 17) * VLOOKUP(AA233, NPC_Scaling_Values!A:N, 14) * VLOOKUP(AB233, NPC_Scaling_Values!A:N, 14)* 1.1 ,0)</f>
        <v>99</v>
      </c>
      <c r="Q233">
        <f> VLOOKUP(AA233, NPC_Scaling_Values!A:N, 9) * VLOOKUP(AB233, NPC_Scaling_Values!A:N, 9) * 1.1</f>
        <v>3.5926</v>
      </c>
      <c r="R233" s="1">
        <v>1.0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349112.0</v>
      </c>
      <c r="AA233" s="1">
        <v>7013.0</v>
      </c>
      <c r="AB233" s="1">
        <v>7413.0</v>
      </c>
      <c r="AC233" s="8">
        <v>0.0</v>
      </c>
    </row>
    <row r="234">
      <c r="A234" s="1" t="s">
        <v>111</v>
      </c>
      <c r="B234" s="1" t="s">
        <v>97</v>
      </c>
      <c r="C234" s="5">
        <f>ROUND( VLOOKUP(Z234, NPC_Raw_Data!A:D, 4)*VLOOKUP(AA234, NPC_Scaling_Values!A:C, 3)*VLOOKUP(AB234, NPC_Scaling_Values!A:C, 3) * 1.1 ,0)</f>
        <v>319</v>
      </c>
      <c r="D234" s="5">
        <f>ROUND( VLOOKUP(Z234, NPC_Raw_Data!A:E, 5) * VLOOKUP(AA234, NPC_Scaling_Values!A:D, 4) * VLOOKUP(AB234,NPC_Scaling_Values!A:D, 4) * 1.1 ,0)</f>
        <v>220</v>
      </c>
      <c r="E234" s="5">
        <f>ROUND( VLOOKUP(Z234, NPC_Raw_Data!A:L, 6) * VLOOKUP(AA234, NPC_Scaling_Values!A:N, 5)* VLOOKUP(AB234, NPC_Scaling_Values!A:N, 5) * 1.1 ,0)</f>
        <v>477</v>
      </c>
      <c r="F234" s="5">
        <f>ROUND( VLOOKUP(Z234, NPC_Raw_Data!A:L, 7) * VLOOKUP(AA234, NPC_Scaling_Values!A:N, 6) * VLOOKUP(AB234,NPC_Scaling_Values!A:N, 6) * 1.1 ,0)</f>
        <v>359</v>
      </c>
      <c r="G234" s="5">
        <f>ROUND( VLOOKUP(Z234, NPC_Raw_Data!A:L, 8) * VLOOKUP(AA234, NPC_Scaling_Values!A:N, 7) * VLOOKUP(AB234, NPC_Scaling_Values!A:N, 7) * 1.1 ,0)</f>
        <v>333</v>
      </c>
      <c r="H234" s="5">
        <f>ROUND( VLOOKUP(Z234, NPC_Raw_Data!A:L, 9) * VLOOKUP(AA234, NPC_Scaling_Values!A:N, 8)* VLOOKUP(AB234, NPC_Scaling_Values!A:N, 8) * 1.1 ,0)</f>
        <v>477</v>
      </c>
      <c r="I234" s="5">
        <v>0.0</v>
      </c>
      <c r="J234" s="5">
        <v>0.0</v>
      </c>
      <c r="K234" s="5">
        <v>0.0</v>
      </c>
      <c r="L234" s="5">
        <f>ROUND( VLOOKUP(Z234, NPC_Raw_Data!A:O, 13),0)</f>
        <v>135</v>
      </c>
      <c r="M234" s="5">
        <f>ROUND( VLOOKUP(Z234, NPC_Raw_Data!A:O, 14),0)</f>
        <v>135</v>
      </c>
      <c r="N234" s="5">
        <f>ROUND( VLOOKUP(Z234, NPC_Raw_Data!A:O, 15),0)</f>
        <v>999</v>
      </c>
      <c r="O234" s="5">
        <f>ROUND( VLOOKUP(Z234, NPC_Raw_Data!A:Q, 16) * VLOOKUP(AA234, NPC_Scaling_Values!A:N, 14)* VLOOKUP(AB234, NPC_Scaling_Values!A:N, 14) * 1.1 ,0)</f>
        <v>255</v>
      </c>
      <c r="P234" s="2">
        <f>ROUND( VLOOKUP(Z234, NPC_Raw_Data!A:Q, 17) * VLOOKUP(AA234, NPC_Scaling_Values!A:N, 14) * VLOOKUP(AB234, NPC_Scaling_Values!A:N, 14)* 1.1 ,0)</f>
        <v>102</v>
      </c>
      <c r="Q234">
        <f> VLOOKUP(AA234, NPC_Scaling_Values!A:N, 9) * VLOOKUP(AB234, NPC_Scaling_Values!A:N, 9) * 1.1</f>
        <v>3.6696</v>
      </c>
      <c r="R234" s="1">
        <v>1.0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349113.0</v>
      </c>
      <c r="AA234" s="1">
        <v>7014.0</v>
      </c>
      <c r="AB234" s="1">
        <v>7414.0</v>
      </c>
      <c r="AC234" s="8">
        <v>0.0</v>
      </c>
    </row>
    <row r="235">
      <c r="A235" s="1" t="s">
        <v>111</v>
      </c>
      <c r="B235" s="1" t="s">
        <v>97</v>
      </c>
      <c r="C235" s="5">
        <f>ROUND( VLOOKUP(Z235, NPC_Raw_Data!A:D, 4)*VLOOKUP(AA235, NPC_Scaling_Values!A:C, 3)*VLOOKUP(AB235, NPC_Scaling_Values!A:C, 3) * 1.1 ,0)</f>
        <v>338</v>
      </c>
      <c r="D235" s="5">
        <f>ROUND( VLOOKUP(Z235, NPC_Raw_Data!A:E, 5) * VLOOKUP(AA235, NPC_Scaling_Values!A:D, 4) * VLOOKUP(AB235,NPC_Scaling_Values!A:D, 4) * 1.1 ,0)</f>
        <v>220</v>
      </c>
      <c r="E235" s="5">
        <f>ROUND( VLOOKUP(Z235, NPC_Raw_Data!A:L, 6) * VLOOKUP(AA235, NPC_Scaling_Values!A:N, 5)* VLOOKUP(AB235, NPC_Scaling_Values!A:N, 5) * 1.1 ,0)</f>
        <v>467</v>
      </c>
      <c r="F235" s="5">
        <f>ROUND( VLOOKUP(Z235, NPC_Raw_Data!A:L, 7) * VLOOKUP(AA235, NPC_Scaling_Values!A:N, 6) * VLOOKUP(AB235,NPC_Scaling_Values!A:N, 6) * 1.1 ,0)</f>
        <v>352</v>
      </c>
      <c r="G235" s="5">
        <f>ROUND( VLOOKUP(Z235, NPC_Raw_Data!A:L, 8) * VLOOKUP(AA235, NPC_Scaling_Values!A:N, 7) * VLOOKUP(AB235, NPC_Scaling_Values!A:N, 7) * 1.1 ,0)</f>
        <v>327</v>
      </c>
      <c r="H235" s="5">
        <f>ROUND( VLOOKUP(Z235, NPC_Raw_Data!A:L, 9) * VLOOKUP(AA235, NPC_Scaling_Values!A:N, 8)* VLOOKUP(AB235, NPC_Scaling_Values!A:N, 8) * 1.1 ,0)</f>
        <v>467</v>
      </c>
      <c r="I235" s="5">
        <v>0.0</v>
      </c>
      <c r="J235" s="5">
        <v>0.0</v>
      </c>
      <c r="K235" s="5">
        <v>0.0</v>
      </c>
      <c r="L235" s="5">
        <f>ROUND( VLOOKUP(Z235, NPC_Raw_Data!A:O, 13),0)</f>
        <v>135</v>
      </c>
      <c r="M235" s="5">
        <f>ROUND( VLOOKUP(Z235, NPC_Raw_Data!A:O, 14),0)</f>
        <v>135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 * 1.1 ,0)</f>
        <v>265</v>
      </c>
      <c r="P235" s="2">
        <f>ROUND( VLOOKUP(Z235, NPC_Raw_Data!A:Q, 17) * VLOOKUP(AA235, NPC_Scaling_Values!A:N, 14) * VLOOKUP(AB235, NPC_Scaling_Values!A:N, 14)* 1.1 ,0)</f>
        <v>106</v>
      </c>
      <c r="Q235">
        <f> VLOOKUP(AA235, NPC_Scaling_Values!A:N, 9) * VLOOKUP(AB235, NPC_Scaling_Values!A:N, 9) * 1.1</f>
        <v>3.7675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349114.0</v>
      </c>
      <c r="AA235" s="1">
        <v>7015.0</v>
      </c>
      <c r="AB235" s="1">
        <v>7415.0</v>
      </c>
      <c r="AC235" s="8">
        <v>0.0</v>
      </c>
    </row>
    <row r="236">
      <c r="A236" s="1" t="s">
        <v>112</v>
      </c>
      <c r="B236" s="2" t="s">
        <v>97</v>
      </c>
      <c r="C236" s="5">
        <f>ROUND( VLOOKUP(Z236, NPC_Raw_Data!A:D, 4)*VLOOKUP(AA236, NPC_Scaling_Values!A:C, 3)*VLOOKUP(AB236, NPC_Scaling_Values!A:C, 3) * 1.1 ,0)</f>
        <v>220</v>
      </c>
      <c r="D236" s="5">
        <f>ROUND( VLOOKUP(Z236, NPC_Raw_Data!A:E, 5) * VLOOKUP(AA236, NPC_Scaling_Values!A:D, 4) * VLOOKUP(AB236,NPC_Scaling_Values!A:D, 4) * 1.1 ,0)</f>
        <v>550</v>
      </c>
      <c r="E236" s="5">
        <f>ROUND( VLOOKUP(Z236, NPC_Raw_Data!A:L, 6) * VLOOKUP(AA236, NPC_Scaling_Values!A:N, 5)* VLOOKUP(AB236, NPC_Scaling_Values!A:N, 5) * 1.1 ,0)</f>
        <v>273</v>
      </c>
      <c r="F236" s="5">
        <f>ROUND( VLOOKUP(Z236, NPC_Raw_Data!A:L, 7) * VLOOKUP(AA236, NPC_Scaling_Values!A:N, 6) * VLOOKUP(AB236,NPC_Scaling_Values!A:N, 6) * 1.1 ,0)</f>
        <v>206</v>
      </c>
      <c r="G236" s="5">
        <f>ROUND( VLOOKUP(Z236, NPC_Raw_Data!A:L, 8) * VLOOKUP(AA236, NPC_Scaling_Values!A:N, 7) * VLOOKUP(AB236, NPC_Scaling_Values!A:N, 7) * 1.1 ,0)</f>
        <v>191</v>
      </c>
      <c r="H236" s="5">
        <f>ROUND( VLOOKUP(Z236, NPC_Raw_Data!A:L, 9) * VLOOKUP(AA236, NPC_Scaling_Values!A:N, 8)* VLOOKUP(AB236, NPC_Scaling_Values!A:N, 8) * 1.1 ,0)</f>
        <v>273</v>
      </c>
      <c r="I236" s="5">
        <v>0.0</v>
      </c>
      <c r="J236" s="5">
        <v>0.0</v>
      </c>
      <c r="K236" s="5">
        <v>0.0</v>
      </c>
      <c r="L236" s="5">
        <f>ROUND( VLOOKUP(Z236, NPC_Raw_Data!A:O, 13),0)</f>
        <v>135</v>
      </c>
      <c r="M236" s="5">
        <f>ROUND( VLOOKUP(Z236, NPC_Raw_Data!A:O, 14),0)</f>
        <v>135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 * 1.1 ,0)</f>
        <v>226</v>
      </c>
      <c r="P236" s="2">
        <f>ROUND( VLOOKUP(Z236, NPC_Raw_Data!A:Q, 17) * VLOOKUP(AA236, NPC_Scaling_Values!A:N, 14) * VLOOKUP(AB236, NPC_Scaling_Values!A:N, 14)* 1.1 ,0)</f>
        <v>90</v>
      </c>
      <c r="Q236">
        <f> VLOOKUP(AA236, NPC_Scaling_Values!A:N, 9) * VLOOKUP(AB236, NPC_Scaling_Values!A:N, 9) * 1.1</f>
        <v>2.64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349200.0</v>
      </c>
      <c r="AA236" s="1">
        <v>7001.0</v>
      </c>
      <c r="AB236" s="1">
        <v>7401.0</v>
      </c>
      <c r="AC236" s="10">
        <v>7100.0</v>
      </c>
    </row>
    <row r="237">
      <c r="A237" s="1" t="s">
        <v>112</v>
      </c>
      <c r="B237" s="2" t="s">
        <v>97</v>
      </c>
      <c r="C237" s="5">
        <f>ROUND( VLOOKUP(Z237, NPC_Raw_Data!A:D, 4)*VLOOKUP(AA237, NPC_Scaling_Values!A:C, 3)*VLOOKUP(AB237, NPC_Scaling_Values!A:C, 3) * 1.1 ,0)</f>
        <v>212</v>
      </c>
      <c r="D237" s="5">
        <f>ROUND( VLOOKUP(Z237, NPC_Raw_Data!A:E, 5) * VLOOKUP(AA237, NPC_Scaling_Values!A:D, 4) * VLOOKUP(AB237,NPC_Scaling_Values!A:D, 4) * 1.1 ,0)</f>
        <v>550</v>
      </c>
      <c r="E237" s="5">
        <f>ROUND( VLOOKUP(Z237, NPC_Raw_Data!A:L, 6) * VLOOKUP(AA237, NPC_Scaling_Values!A:N, 5)* VLOOKUP(AB237, NPC_Scaling_Values!A:N, 5) * 1.1 ,0)</f>
        <v>263</v>
      </c>
      <c r="F237" s="5">
        <f>ROUND( VLOOKUP(Z237, NPC_Raw_Data!A:L, 7) * VLOOKUP(AA237, NPC_Scaling_Values!A:N, 6) * VLOOKUP(AB237,NPC_Scaling_Values!A:N, 6) * 1.1 ,0)</f>
        <v>198</v>
      </c>
      <c r="G237" s="5">
        <f>ROUND( VLOOKUP(Z237, NPC_Raw_Data!A:L, 8) * VLOOKUP(AA237, NPC_Scaling_Values!A:N, 7) * VLOOKUP(AB237, NPC_Scaling_Values!A:N, 7) * 1.1 ,0)</f>
        <v>184</v>
      </c>
      <c r="H237" s="5">
        <f>ROUND( VLOOKUP(Z237, NPC_Raw_Data!A:L, 9) * VLOOKUP(AA237, NPC_Scaling_Values!A:N, 8)* VLOOKUP(AB237, NPC_Scaling_Values!A:N, 8) * 1.1 ,0)</f>
        <v>263</v>
      </c>
      <c r="I237" s="5">
        <v>0.0</v>
      </c>
      <c r="J237" s="5">
        <v>0.0</v>
      </c>
      <c r="K237" s="5">
        <v>0.0</v>
      </c>
      <c r="L237" s="5">
        <f>ROUND( VLOOKUP(Z237, NPC_Raw_Data!A:O, 13),0)</f>
        <v>135</v>
      </c>
      <c r="M237" s="5">
        <f>ROUND( VLOOKUP(Z237, NPC_Raw_Data!A:O, 14),0)</f>
        <v>135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 * 1.1 ,0)</f>
        <v>223</v>
      </c>
      <c r="P237" s="2">
        <f>ROUND( VLOOKUP(Z237, NPC_Raw_Data!A:Q, 17) * VLOOKUP(AA237, NPC_Scaling_Values!A:N, 14) * VLOOKUP(AB237, NPC_Scaling_Values!A:N, 14)* 1.1 ,0)</f>
        <v>89</v>
      </c>
      <c r="Q237">
        <f> VLOOKUP(AA237, NPC_Scaling_Values!A:N, 9) * VLOOKUP(AB237, NPC_Scaling_Values!A:N, 9) * 1.1</f>
        <v>2.858625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349201.0</v>
      </c>
      <c r="AA237" s="1">
        <v>7002.0</v>
      </c>
      <c r="AB237" s="1">
        <v>7402.0</v>
      </c>
      <c r="AC237" s="10">
        <v>7100.0</v>
      </c>
    </row>
    <row r="238">
      <c r="A238" s="1" t="s">
        <v>112</v>
      </c>
      <c r="B238" s="2" t="s">
        <v>97</v>
      </c>
      <c r="C238" s="5">
        <f>ROUND( VLOOKUP(Z238, NPC_Raw_Data!A:D, 4)*VLOOKUP(AA238, NPC_Scaling_Values!A:C, 3)*VLOOKUP(AB238, NPC_Scaling_Values!A:C, 3) * 1.1 ,0)</f>
        <v>244</v>
      </c>
      <c r="D238" s="5">
        <f>ROUND( VLOOKUP(Z238, NPC_Raw_Data!A:E, 5) * VLOOKUP(AA238, NPC_Scaling_Values!A:D, 4) * VLOOKUP(AB238,NPC_Scaling_Values!A:D, 4) * 1.1 ,0)</f>
        <v>550</v>
      </c>
      <c r="E238" s="5">
        <f>ROUND( VLOOKUP(Z238, NPC_Raw_Data!A:L, 6) * VLOOKUP(AA238, NPC_Scaling_Values!A:N, 5)* VLOOKUP(AB238, NPC_Scaling_Values!A:N, 5) * 1.1 ,0)</f>
        <v>322</v>
      </c>
      <c r="F238" s="5">
        <f>ROUND( VLOOKUP(Z238, NPC_Raw_Data!A:L, 7) * VLOOKUP(AA238, NPC_Scaling_Values!A:N, 6) * VLOOKUP(AB238,NPC_Scaling_Values!A:N, 6) * 1.1 ,0)</f>
        <v>243</v>
      </c>
      <c r="G238" s="5">
        <f>ROUND( VLOOKUP(Z238, NPC_Raw_Data!A:L, 8) * VLOOKUP(AA238, NPC_Scaling_Values!A:N, 7) * VLOOKUP(AB238, NPC_Scaling_Values!A:N, 7) * 1.1 ,0)</f>
        <v>225</v>
      </c>
      <c r="H238" s="5">
        <f>ROUND( VLOOKUP(Z238, NPC_Raw_Data!A:L, 9) * VLOOKUP(AA238, NPC_Scaling_Values!A:N, 8)* VLOOKUP(AB238, NPC_Scaling_Values!A:N, 8) * 1.1 ,0)</f>
        <v>322</v>
      </c>
      <c r="I238" s="5">
        <v>0.0</v>
      </c>
      <c r="J238" s="5">
        <v>0.0</v>
      </c>
      <c r="K238" s="5">
        <v>0.0</v>
      </c>
      <c r="L238" s="5">
        <f>ROUND( VLOOKUP(Z238, NPC_Raw_Data!A:O, 13),0)</f>
        <v>135</v>
      </c>
      <c r="M238" s="5">
        <f>ROUND( VLOOKUP(Z238, NPC_Raw_Data!A:O, 14),0)</f>
        <v>135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 * 1.1 ,0)</f>
        <v>222</v>
      </c>
      <c r="P238" s="2">
        <f>ROUND( VLOOKUP(Z238, NPC_Raw_Data!A:Q, 17) * VLOOKUP(AA238, NPC_Scaling_Values!A:N, 14) * VLOOKUP(AB238, NPC_Scaling_Values!A:N, 14)* 1.1 ,0)</f>
        <v>89</v>
      </c>
      <c r="Q238">
        <f> VLOOKUP(AA238, NPC_Scaling_Values!A:N, 9) * VLOOKUP(AB238, NPC_Scaling_Values!A:N, 9) * 1.1</f>
        <v>3.06625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349202.0</v>
      </c>
      <c r="AA238" s="1">
        <v>7003.0</v>
      </c>
      <c r="AB238" s="1">
        <v>7403.0</v>
      </c>
      <c r="AC238" s="10">
        <v>7100.0</v>
      </c>
    </row>
    <row r="239">
      <c r="A239" s="1" t="s">
        <v>112</v>
      </c>
      <c r="B239" s="2" t="s">
        <v>97</v>
      </c>
      <c r="C239" s="5">
        <f>ROUND( VLOOKUP(Z239, NPC_Raw_Data!A:D, 4)*VLOOKUP(AA239, NPC_Scaling_Values!A:C, 3)*VLOOKUP(AB239, NPC_Scaling_Values!A:C, 3) * 1.1 ,0)</f>
        <v>278</v>
      </c>
      <c r="D239" s="5">
        <f>ROUND( VLOOKUP(Z239, NPC_Raw_Data!A:E, 5) * VLOOKUP(AA239, NPC_Scaling_Values!A:D, 4) * VLOOKUP(AB239,NPC_Scaling_Values!A:D, 4) * 1.1 ,0)</f>
        <v>550</v>
      </c>
      <c r="E239" s="5">
        <f>ROUND( VLOOKUP(Z239, NPC_Raw_Data!A:L, 6) * VLOOKUP(AA239, NPC_Scaling_Values!A:N, 5)* VLOOKUP(AB239, NPC_Scaling_Values!A:N, 5) * 1.1 ,0)</f>
        <v>413</v>
      </c>
      <c r="F239" s="5">
        <f>ROUND( VLOOKUP(Z239, NPC_Raw_Data!A:L, 7) * VLOOKUP(AA239, NPC_Scaling_Values!A:N, 6) * VLOOKUP(AB239,NPC_Scaling_Values!A:N, 6) * 1.1 ,0)</f>
        <v>311</v>
      </c>
      <c r="G239" s="5">
        <f>ROUND( VLOOKUP(Z239, NPC_Raw_Data!A:L, 8) * VLOOKUP(AA239, NPC_Scaling_Values!A:N, 7) * VLOOKUP(AB239, NPC_Scaling_Values!A:N, 7) * 1.1 ,0)</f>
        <v>289</v>
      </c>
      <c r="H239" s="5">
        <f>ROUND( VLOOKUP(Z239, NPC_Raw_Data!A:L, 9) * VLOOKUP(AA239, NPC_Scaling_Values!A:N, 8)* VLOOKUP(AB239, NPC_Scaling_Values!A:N, 8) * 1.1 ,0)</f>
        <v>413</v>
      </c>
      <c r="I239" s="5">
        <v>0.0</v>
      </c>
      <c r="J239" s="5">
        <v>0.0</v>
      </c>
      <c r="K239" s="5">
        <v>0.0</v>
      </c>
      <c r="L239" s="5">
        <f>ROUND( VLOOKUP(Z239, NPC_Raw_Data!A:O, 13),0)</f>
        <v>135</v>
      </c>
      <c r="M239" s="5">
        <f>ROUND( VLOOKUP(Z239, NPC_Raw_Data!A:O, 14),0)</f>
        <v>135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 * 1.1 ,0)</f>
        <v>226</v>
      </c>
      <c r="P239" s="2">
        <f>ROUND( VLOOKUP(Z239, NPC_Raw_Data!A:Q, 17) * VLOOKUP(AA239, NPC_Scaling_Values!A:N, 14) * VLOOKUP(AB239, NPC_Scaling_Values!A:N, 14)* 1.1 ,0)</f>
        <v>90</v>
      </c>
      <c r="Q239">
        <f> VLOOKUP(AA239, NPC_Scaling_Values!A:N, 9) * VLOOKUP(AB239, NPC_Scaling_Values!A:N, 9) * 1.1</f>
        <v>3.282125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349203.0</v>
      </c>
      <c r="AA239" s="1">
        <v>7004.0</v>
      </c>
      <c r="AB239" s="1">
        <v>7404.0</v>
      </c>
      <c r="AC239" s="10">
        <v>7100.0</v>
      </c>
    </row>
    <row r="240">
      <c r="A240" s="1" t="s">
        <v>112</v>
      </c>
      <c r="B240" s="2" t="s">
        <v>97</v>
      </c>
      <c r="C240" s="5">
        <f>ROUND( VLOOKUP(Z240, NPC_Raw_Data!A:D, 4)*VLOOKUP(AA240, NPC_Scaling_Values!A:C, 3)*VLOOKUP(AB240, NPC_Scaling_Values!A:C, 3) * 1.1 ,0)</f>
        <v>280</v>
      </c>
      <c r="D240" s="5">
        <f>ROUND( VLOOKUP(Z240, NPC_Raw_Data!A:E, 5) * VLOOKUP(AA240, NPC_Scaling_Values!A:D, 4) * VLOOKUP(AB240,NPC_Scaling_Values!A:D, 4) * 1.1 ,0)</f>
        <v>440</v>
      </c>
      <c r="E240" s="5">
        <f>ROUND( VLOOKUP(Z240, NPC_Raw_Data!A:L, 6) * VLOOKUP(AA240, NPC_Scaling_Values!A:N, 5)* VLOOKUP(AB240, NPC_Scaling_Values!A:N, 5) * 1.1 ,0)</f>
        <v>416</v>
      </c>
      <c r="F240" s="5">
        <f>ROUND( VLOOKUP(Z240, NPC_Raw_Data!A:L, 7) * VLOOKUP(AA240, NPC_Scaling_Values!A:N, 6) * VLOOKUP(AB240,NPC_Scaling_Values!A:N, 6) * 1.1 ,0)</f>
        <v>314</v>
      </c>
      <c r="G240" s="5">
        <f>ROUND( VLOOKUP(Z240, NPC_Raw_Data!A:L, 8) * VLOOKUP(AA240, NPC_Scaling_Values!A:N, 7) * VLOOKUP(AB240, NPC_Scaling_Values!A:N, 7) * 1.1 ,0)</f>
        <v>291</v>
      </c>
      <c r="H240" s="5">
        <f>ROUND( VLOOKUP(Z240, NPC_Raw_Data!A:L, 9) * VLOOKUP(AA240, NPC_Scaling_Values!A:N, 8)* VLOOKUP(AB240, NPC_Scaling_Values!A:N, 8) * 1.1 ,0)</f>
        <v>416</v>
      </c>
      <c r="I240" s="5">
        <v>0.0</v>
      </c>
      <c r="J240" s="5">
        <v>0.0</v>
      </c>
      <c r="K240" s="5">
        <v>0.0</v>
      </c>
      <c r="L240" s="5">
        <f>ROUND( VLOOKUP(Z240, NPC_Raw_Data!A:O, 13),0)</f>
        <v>135</v>
      </c>
      <c r="M240" s="5">
        <f>ROUND( VLOOKUP(Z240, NPC_Raw_Data!A:O, 14),0)</f>
        <v>135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 * 1.1 ,0)</f>
        <v>222</v>
      </c>
      <c r="P240" s="2">
        <f>ROUND( VLOOKUP(Z240, NPC_Raw_Data!A:Q, 17) * VLOOKUP(AA240, NPC_Scaling_Values!A:N, 14) * VLOOKUP(AB240, NPC_Scaling_Values!A:N, 14)* 1.1 ,0)</f>
        <v>89</v>
      </c>
      <c r="Q240">
        <f> VLOOKUP(AA240, NPC_Scaling_Values!A:N, 9) * VLOOKUP(AB240, NPC_Scaling_Values!A:N, 9) * 1.1</f>
        <v>3.366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349204.0</v>
      </c>
      <c r="AA240" s="1">
        <v>7005.0</v>
      </c>
      <c r="AB240" s="1">
        <v>7405.0</v>
      </c>
      <c r="AC240" s="10">
        <v>7100.0</v>
      </c>
    </row>
    <row r="241">
      <c r="A241" s="1" t="s">
        <v>112</v>
      </c>
      <c r="B241" s="2" t="s">
        <v>97</v>
      </c>
      <c r="C241" s="5">
        <f>ROUND( VLOOKUP(Z241, NPC_Raw_Data!A:D, 4)*VLOOKUP(AA241, NPC_Scaling_Values!A:C, 3)*VLOOKUP(AB241, NPC_Scaling_Values!A:C, 3) * 1.1 ,0)</f>
        <v>285</v>
      </c>
      <c r="D241" s="5">
        <f>ROUND( VLOOKUP(Z241, NPC_Raw_Data!A:E, 5) * VLOOKUP(AA241, NPC_Scaling_Values!A:D, 4) * VLOOKUP(AB241,NPC_Scaling_Values!A:D, 4) * 1.1 ,0)</f>
        <v>440</v>
      </c>
      <c r="E241" s="5">
        <f>ROUND( VLOOKUP(Z241, NPC_Raw_Data!A:L, 6) * VLOOKUP(AA241, NPC_Scaling_Values!A:N, 5)* VLOOKUP(AB241, NPC_Scaling_Values!A:N, 5) * 1.1 ,0)</f>
        <v>428</v>
      </c>
      <c r="F241" s="5">
        <f>ROUND( VLOOKUP(Z241, NPC_Raw_Data!A:L, 7) * VLOOKUP(AA241, NPC_Scaling_Values!A:N, 6) * VLOOKUP(AB241,NPC_Scaling_Values!A:N, 6) * 1.1 ,0)</f>
        <v>322</v>
      </c>
      <c r="G241" s="5">
        <f>ROUND( VLOOKUP(Z241, NPC_Raw_Data!A:L, 8) * VLOOKUP(AA241, NPC_Scaling_Values!A:N, 7) * VLOOKUP(AB241, NPC_Scaling_Values!A:N, 7) * 1.1 ,0)</f>
        <v>299</v>
      </c>
      <c r="H241" s="5">
        <f>ROUND( VLOOKUP(Z241, NPC_Raw_Data!A:L, 9) * VLOOKUP(AA241, NPC_Scaling_Values!A:N, 8)* VLOOKUP(AB241, NPC_Scaling_Values!A:N, 8) * 1.1 ,0)</f>
        <v>428</v>
      </c>
      <c r="I241" s="5">
        <v>0.0</v>
      </c>
      <c r="J241" s="5">
        <v>0.0</v>
      </c>
      <c r="K241" s="5">
        <v>0.0</v>
      </c>
      <c r="L241" s="5">
        <f>ROUND( VLOOKUP(Z241, NPC_Raw_Data!A:O, 13),0)</f>
        <v>135</v>
      </c>
      <c r="M241" s="5">
        <f>ROUND( VLOOKUP(Z241, NPC_Raw_Data!A:O, 14),0)</f>
        <v>135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 * 1.1 ,0)</f>
        <v>223</v>
      </c>
      <c r="P241" s="2">
        <f>ROUND( VLOOKUP(Z241, NPC_Raw_Data!A:Q, 17) * VLOOKUP(AA241, NPC_Scaling_Values!A:N, 14) * VLOOKUP(AB241, NPC_Scaling_Values!A:N, 14)* 1.1 ,0)</f>
        <v>89</v>
      </c>
      <c r="Q241">
        <f> VLOOKUP(AA241, NPC_Scaling_Values!A:N, 9) * VLOOKUP(AB241, NPC_Scaling_Values!A:N, 9) * 1.1</f>
        <v>3.4144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349205.0</v>
      </c>
      <c r="AA241" s="1">
        <v>7006.0</v>
      </c>
      <c r="AB241" s="1">
        <v>7406.0</v>
      </c>
      <c r="AC241" s="10">
        <v>7100.0</v>
      </c>
    </row>
    <row r="242">
      <c r="A242" s="1" t="s">
        <v>112</v>
      </c>
      <c r="B242" s="2" t="s">
        <v>97</v>
      </c>
      <c r="C242" s="5">
        <f>ROUND( VLOOKUP(Z242, NPC_Raw_Data!A:D, 4)*VLOOKUP(AA242, NPC_Scaling_Values!A:C, 3)*VLOOKUP(AB242, NPC_Scaling_Values!A:C, 3) * 1.1 ,0)</f>
        <v>281</v>
      </c>
      <c r="D242" s="5">
        <f>ROUND( VLOOKUP(Z242, NPC_Raw_Data!A:E, 5) * VLOOKUP(AA242, NPC_Scaling_Values!A:D, 4) * VLOOKUP(AB242,NPC_Scaling_Values!A:D, 4) * 1.1 ,0)</f>
        <v>440</v>
      </c>
      <c r="E242" s="5">
        <f>ROUND( VLOOKUP(Z242, NPC_Raw_Data!A:L, 6) * VLOOKUP(AA242, NPC_Scaling_Values!A:N, 5)* VLOOKUP(AB242, NPC_Scaling_Values!A:N, 5) * 1.1 ,0)</f>
        <v>423</v>
      </c>
      <c r="F242" s="5">
        <f>ROUND( VLOOKUP(Z242, NPC_Raw_Data!A:L, 7) * VLOOKUP(AA242, NPC_Scaling_Values!A:N, 6) * VLOOKUP(AB242,NPC_Scaling_Values!A:N, 6) * 1.1 ,0)</f>
        <v>319</v>
      </c>
      <c r="G242" s="5">
        <f>ROUND( VLOOKUP(Z242, NPC_Raw_Data!A:L, 8) * VLOOKUP(AA242, NPC_Scaling_Values!A:N, 7) * VLOOKUP(AB242, NPC_Scaling_Values!A:N, 7) * 1.1 ,0)</f>
        <v>296</v>
      </c>
      <c r="H242" s="5">
        <f>ROUND( VLOOKUP(Z242, NPC_Raw_Data!A:L, 9) * VLOOKUP(AA242, NPC_Scaling_Values!A:N, 8)* VLOOKUP(AB242, NPC_Scaling_Values!A:N, 8) * 1.1 ,0)</f>
        <v>423</v>
      </c>
      <c r="I242" s="5">
        <v>0.0</v>
      </c>
      <c r="J242" s="5">
        <v>0.0</v>
      </c>
      <c r="K242" s="5">
        <v>0.0</v>
      </c>
      <c r="L242" s="5">
        <f>ROUND( VLOOKUP(Z242, NPC_Raw_Data!A:O, 13),0)</f>
        <v>135</v>
      </c>
      <c r="M242" s="5">
        <f>ROUND( VLOOKUP(Z242, NPC_Raw_Data!A:O, 14),0)</f>
        <v>135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 * 1.1 ,0)</f>
        <v>220</v>
      </c>
      <c r="P242" s="2">
        <f>ROUND( VLOOKUP(Z242, NPC_Raw_Data!A:Q, 17) * VLOOKUP(AA242, NPC_Scaling_Values!A:N, 14) * VLOOKUP(AB242, NPC_Scaling_Values!A:N, 14)* 1.1 ,0)</f>
        <v>88</v>
      </c>
      <c r="Q242">
        <f> VLOOKUP(AA242, NPC_Scaling_Values!A:N, 9) * VLOOKUP(AB242, NPC_Scaling_Values!A:N, 9) * 1.1</f>
        <v>3.366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349206.0</v>
      </c>
      <c r="AA242" s="1">
        <v>7007.0</v>
      </c>
      <c r="AB242" s="1">
        <v>7407.0</v>
      </c>
      <c r="AC242" s="10">
        <v>7100.0</v>
      </c>
    </row>
    <row r="243">
      <c r="A243" s="1" t="s">
        <v>112</v>
      </c>
      <c r="B243" s="2" t="s">
        <v>97</v>
      </c>
      <c r="C243" s="5">
        <f>ROUND( VLOOKUP(Z243, NPC_Raw_Data!A:D, 4)*VLOOKUP(AA243, NPC_Scaling_Values!A:C, 3)*VLOOKUP(AB243, NPC_Scaling_Values!A:C, 3) * 1.1 ,0)</f>
        <v>281</v>
      </c>
      <c r="D243" s="5">
        <f>ROUND( VLOOKUP(Z243, NPC_Raw_Data!A:E, 5) * VLOOKUP(AA243, NPC_Scaling_Values!A:D, 4) * VLOOKUP(AB243,NPC_Scaling_Values!A:D, 4) * 1.1 ,0)</f>
        <v>330</v>
      </c>
      <c r="E243" s="5">
        <f>ROUND( VLOOKUP(Z243, NPC_Raw_Data!A:L, 6) * VLOOKUP(AA243, NPC_Scaling_Values!A:N, 5)* VLOOKUP(AB243, NPC_Scaling_Values!A:N, 5) * 1.1 ,0)</f>
        <v>428</v>
      </c>
      <c r="F243" s="5">
        <f>ROUND( VLOOKUP(Z243, NPC_Raw_Data!A:L, 7) * VLOOKUP(AA243, NPC_Scaling_Values!A:N, 6) * VLOOKUP(AB243,NPC_Scaling_Values!A:N, 6) * 1.1 ,0)</f>
        <v>322</v>
      </c>
      <c r="G243" s="5">
        <f>ROUND( VLOOKUP(Z243, NPC_Raw_Data!A:L, 8) * VLOOKUP(AA243, NPC_Scaling_Values!A:N, 7) * VLOOKUP(AB243, NPC_Scaling_Values!A:N, 7) * 1.1 ,0)</f>
        <v>299</v>
      </c>
      <c r="H243" s="5">
        <f>ROUND( VLOOKUP(Z243, NPC_Raw_Data!A:L, 9) * VLOOKUP(AA243, NPC_Scaling_Values!A:N, 8)* VLOOKUP(AB243, NPC_Scaling_Values!A:N, 8) * 1.1 ,0)</f>
        <v>428</v>
      </c>
      <c r="I243" s="5">
        <v>0.0</v>
      </c>
      <c r="J243" s="5">
        <v>0.0</v>
      </c>
      <c r="K243" s="5">
        <v>0.0</v>
      </c>
      <c r="L243" s="5">
        <f>ROUND( VLOOKUP(Z243, NPC_Raw_Data!A:O, 13),0)</f>
        <v>135</v>
      </c>
      <c r="M243" s="5">
        <f>ROUND( VLOOKUP(Z243, NPC_Raw_Data!A:O, 14),0)</f>
        <v>135</v>
      </c>
      <c r="N243" s="5">
        <f>ROUND( VLOOKUP(Z243, NPC_Raw_Data!A:O, 15),0)</f>
        <v>999</v>
      </c>
      <c r="O243" s="5">
        <f>ROUND( VLOOKUP(Z243, NPC_Raw_Data!A:Q, 16) * VLOOKUP(AA243, NPC_Scaling_Values!A:N, 14)* VLOOKUP(AB243, NPC_Scaling_Values!A:N, 14) * 1.1 ,0)</f>
        <v>220</v>
      </c>
      <c r="P243" s="2">
        <f>ROUND( VLOOKUP(Z243, NPC_Raw_Data!A:Q, 17) * VLOOKUP(AA243, NPC_Scaling_Values!A:N, 14) * VLOOKUP(AB243, NPC_Scaling_Values!A:N, 14)* 1.1 ,0)</f>
        <v>88</v>
      </c>
      <c r="Q243">
        <f> VLOOKUP(AA243, NPC_Scaling_Values!A:N, 9) * VLOOKUP(AB243, NPC_Scaling_Values!A:N, 9) * 1.1</f>
        <v>3.366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349207.0</v>
      </c>
      <c r="AA243" s="1">
        <v>7008.0</v>
      </c>
      <c r="AB243" s="1">
        <v>7408.0</v>
      </c>
      <c r="AC243" s="10">
        <v>7100.0</v>
      </c>
    </row>
    <row r="244">
      <c r="A244" s="1" t="s">
        <v>112</v>
      </c>
      <c r="B244" s="2" t="s">
        <v>97</v>
      </c>
      <c r="C244" s="5">
        <f>ROUND( VLOOKUP(Z244, NPC_Raw_Data!A:D, 4)*VLOOKUP(AA244, NPC_Scaling_Values!A:C, 3)*VLOOKUP(AB244, NPC_Scaling_Values!A:C, 3) * 1.1 ,0)</f>
        <v>298</v>
      </c>
      <c r="D244" s="5">
        <f>ROUND( VLOOKUP(Z244, NPC_Raw_Data!A:E, 5) * VLOOKUP(AA244, NPC_Scaling_Values!A:D, 4) * VLOOKUP(AB244,NPC_Scaling_Values!A:D, 4) * 1.1 ,0)</f>
        <v>330</v>
      </c>
      <c r="E244" s="5">
        <f>ROUND( VLOOKUP(Z244, NPC_Raw_Data!A:L, 6) * VLOOKUP(AA244, NPC_Scaling_Values!A:N, 5)* VLOOKUP(AB244, NPC_Scaling_Values!A:N, 5) * 1.1 ,0)</f>
        <v>430</v>
      </c>
      <c r="F244" s="5">
        <f>ROUND( VLOOKUP(Z244, NPC_Raw_Data!A:L, 7) * VLOOKUP(AA244, NPC_Scaling_Values!A:N, 6) * VLOOKUP(AB244,NPC_Scaling_Values!A:N, 6) * 1.1 ,0)</f>
        <v>324</v>
      </c>
      <c r="G244" s="5">
        <f>ROUND( VLOOKUP(Z244, NPC_Raw_Data!A:L, 8) * VLOOKUP(AA244, NPC_Scaling_Values!A:N, 7) * VLOOKUP(AB244, NPC_Scaling_Values!A:N, 7) * 1.1 ,0)</f>
        <v>301</v>
      </c>
      <c r="H244" s="5">
        <f>ROUND( VLOOKUP(Z244, NPC_Raw_Data!A:L, 9) * VLOOKUP(AA244, NPC_Scaling_Values!A:N, 8)* VLOOKUP(AB244, NPC_Scaling_Values!A:N, 8) * 1.1 ,0)</f>
        <v>430</v>
      </c>
      <c r="I244" s="5">
        <v>0.0</v>
      </c>
      <c r="J244" s="5">
        <v>0.0</v>
      </c>
      <c r="K244" s="5">
        <v>0.0</v>
      </c>
      <c r="L244" s="5">
        <f>ROUND( VLOOKUP(Z244, NPC_Raw_Data!A:O, 13),0)</f>
        <v>135</v>
      </c>
      <c r="M244" s="5">
        <f>ROUND( VLOOKUP(Z244, NPC_Raw_Data!A:O, 14),0)</f>
        <v>135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 * 1.1 ,0)</f>
        <v>223</v>
      </c>
      <c r="P244" s="2">
        <f>ROUND( VLOOKUP(Z244, NPC_Raw_Data!A:Q, 17) * VLOOKUP(AA244, NPC_Scaling_Values!A:N, 14) * VLOOKUP(AB244, NPC_Scaling_Values!A:N, 14)* 1.1 ,0)</f>
        <v>89</v>
      </c>
      <c r="Q244">
        <f> VLOOKUP(AA244, NPC_Scaling_Values!A:N, 9) * VLOOKUP(AB244, NPC_Scaling_Values!A:N, 9) * 1.1</f>
        <v>3.3858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349208.0</v>
      </c>
      <c r="AA244" s="1">
        <v>7009.0</v>
      </c>
      <c r="AB244" s="1">
        <v>7409.0</v>
      </c>
      <c r="AC244" s="10">
        <v>7100.0</v>
      </c>
    </row>
    <row r="245">
      <c r="A245" s="1" t="s">
        <v>112</v>
      </c>
      <c r="B245" s="2" t="s">
        <v>97</v>
      </c>
      <c r="C245" s="5">
        <f>ROUND( VLOOKUP(Z245, NPC_Raw_Data!A:D, 4)*VLOOKUP(AA245, NPC_Scaling_Values!A:C, 3)*VLOOKUP(AB245, NPC_Scaling_Values!A:C, 3) * 1.1 ,0)</f>
        <v>299</v>
      </c>
      <c r="D245" s="5">
        <f>ROUND( VLOOKUP(Z245, NPC_Raw_Data!A:E, 5) * VLOOKUP(AA245, NPC_Scaling_Values!A:D, 4) * VLOOKUP(AB245,NPC_Scaling_Values!A:D, 4) * 1.1 ,0)</f>
        <v>330</v>
      </c>
      <c r="E245" s="5">
        <f>ROUND( VLOOKUP(Z245, NPC_Raw_Data!A:L, 6) * VLOOKUP(AA245, NPC_Scaling_Values!A:N, 5)* VLOOKUP(AB245, NPC_Scaling_Values!A:N, 5) * 1.1 ,0)</f>
        <v>435</v>
      </c>
      <c r="F245" s="5">
        <f>ROUND( VLOOKUP(Z245, NPC_Raw_Data!A:L, 7) * VLOOKUP(AA245, NPC_Scaling_Values!A:N, 6) * VLOOKUP(AB245,NPC_Scaling_Values!A:N, 6) * 1.1 ,0)</f>
        <v>327</v>
      </c>
      <c r="G245" s="5">
        <f>ROUND( VLOOKUP(Z245, NPC_Raw_Data!A:L, 8) * VLOOKUP(AA245, NPC_Scaling_Values!A:N, 7) * VLOOKUP(AB245, NPC_Scaling_Values!A:N, 7) * 1.1 ,0)</f>
        <v>304</v>
      </c>
      <c r="H245" s="5">
        <f>ROUND( VLOOKUP(Z245, NPC_Raw_Data!A:L, 9) * VLOOKUP(AA245, NPC_Scaling_Values!A:N, 8)* VLOOKUP(AB245, NPC_Scaling_Values!A:N, 8) * 1.1 ,0)</f>
        <v>435</v>
      </c>
      <c r="I245" s="5">
        <v>0.0</v>
      </c>
      <c r="J245" s="5">
        <v>0.0</v>
      </c>
      <c r="K245" s="5">
        <v>0.0</v>
      </c>
      <c r="L245" s="5">
        <f>ROUND( VLOOKUP(Z245, NPC_Raw_Data!A:O, 13),0)</f>
        <v>135</v>
      </c>
      <c r="M245" s="5">
        <f>ROUND( VLOOKUP(Z245, NPC_Raw_Data!A:O, 14),0)</f>
        <v>135</v>
      </c>
      <c r="N245" s="5">
        <f>ROUND( VLOOKUP(Z245, NPC_Raw_Data!A:O, 15),0)</f>
        <v>999</v>
      </c>
      <c r="O245" s="5">
        <f>ROUND( VLOOKUP(Z245, NPC_Raw_Data!A:Q, 16) * VLOOKUP(AA245, NPC_Scaling_Values!A:N, 14)* VLOOKUP(AB245, NPC_Scaling_Values!A:N, 14) * 1.1 ,0)</f>
        <v>225</v>
      </c>
      <c r="P245" s="2">
        <f>ROUND( VLOOKUP(Z245, NPC_Raw_Data!A:Q, 17) * VLOOKUP(AA245, NPC_Scaling_Values!A:N, 14) * VLOOKUP(AB245, NPC_Scaling_Values!A:N, 14)* 1.1 ,0)</f>
        <v>90</v>
      </c>
      <c r="Q245">
        <f> VLOOKUP(AA245, NPC_Scaling_Values!A:N, 9) * VLOOKUP(AB245, NPC_Scaling_Values!A:N, 9) * 1.1</f>
        <v>3.432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349209.0</v>
      </c>
      <c r="AA245" s="1">
        <v>7010.0</v>
      </c>
      <c r="AB245" s="1">
        <v>7410.0</v>
      </c>
      <c r="AC245" s="10">
        <v>7100.0</v>
      </c>
    </row>
    <row r="246">
      <c r="A246" s="1" t="s">
        <v>112</v>
      </c>
      <c r="B246" s="2" t="s">
        <v>97</v>
      </c>
      <c r="C246" s="5">
        <f>ROUND( VLOOKUP(Z246, NPC_Raw_Data!A:D, 4)*VLOOKUP(AA246, NPC_Scaling_Values!A:C, 3)*VLOOKUP(AB246, NPC_Scaling_Values!A:C, 3) * 1.1 ,0)</f>
        <v>303</v>
      </c>
      <c r="D246" s="5">
        <f>ROUND( VLOOKUP(Z246, NPC_Raw_Data!A:E, 5) * VLOOKUP(AA246, NPC_Scaling_Values!A:D, 4) * VLOOKUP(AB246,NPC_Scaling_Values!A:D, 4) * 1.1 ,0)</f>
        <v>330</v>
      </c>
      <c r="E246" s="5">
        <f>ROUND( VLOOKUP(Z246, NPC_Raw_Data!A:L, 6) * VLOOKUP(AA246, NPC_Scaling_Values!A:N, 5)* VLOOKUP(AB246, NPC_Scaling_Values!A:N, 5) * 1.1 ,0)</f>
        <v>447</v>
      </c>
      <c r="F246" s="5">
        <f>ROUND( VLOOKUP(Z246, NPC_Raw_Data!A:L, 7) * VLOOKUP(AA246, NPC_Scaling_Values!A:N, 6) * VLOOKUP(AB246,NPC_Scaling_Values!A:N, 6) * 1.1 ,0)</f>
        <v>337</v>
      </c>
      <c r="G246" s="5">
        <f>ROUND( VLOOKUP(Z246, NPC_Raw_Data!A:L, 8) * VLOOKUP(AA246, NPC_Scaling_Values!A:N, 7) * VLOOKUP(AB246, NPC_Scaling_Values!A:N, 7) * 1.1 ,0)</f>
        <v>312</v>
      </c>
      <c r="H246" s="5">
        <f>ROUND( VLOOKUP(Z246, NPC_Raw_Data!A:L, 9) * VLOOKUP(AA246, NPC_Scaling_Values!A:N, 8)* VLOOKUP(AB246, NPC_Scaling_Values!A:N, 8) * 1.1 ,0)</f>
        <v>447</v>
      </c>
      <c r="I246" s="5">
        <v>0.0</v>
      </c>
      <c r="J246" s="5">
        <v>0.0</v>
      </c>
      <c r="K246" s="5">
        <v>0.0</v>
      </c>
      <c r="L246" s="5">
        <f>ROUND( VLOOKUP(Z246, NPC_Raw_Data!A:O, 13),0)</f>
        <v>135</v>
      </c>
      <c r="M246" s="5">
        <f>ROUND( VLOOKUP(Z246, NPC_Raw_Data!A:O, 14),0)</f>
        <v>135</v>
      </c>
      <c r="N246" s="5">
        <f>ROUND( VLOOKUP(Z246, NPC_Raw_Data!A:O, 15),0)</f>
        <v>999</v>
      </c>
      <c r="O246" s="5">
        <f>ROUND( VLOOKUP(Z246, NPC_Raw_Data!A:Q, 16) * VLOOKUP(AA246, NPC_Scaling_Values!A:N, 14)* VLOOKUP(AB246, NPC_Scaling_Values!A:N, 14) * 1.1 ,0)</f>
        <v>233</v>
      </c>
      <c r="P246" s="2">
        <f>ROUND( VLOOKUP(Z246, NPC_Raw_Data!A:Q, 17) * VLOOKUP(AA246, NPC_Scaling_Values!A:N, 14) * VLOOKUP(AB246, NPC_Scaling_Values!A:N, 14)* 1.1 ,0)</f>
        <v>93</v>
      </c>
      <c r="Q246">
        <f> VLOOKUP(AA246, NPC_Scaling_Values!A:N, 9) * VLOOKUP(AB246, NPC_Scaling_Values!A:N, 9) * 1.1</f>
        <v>3.4881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349210.0</v>
      </c>
      <c r="AA246" s="1">
        <v>7011.0</v>
      </c>
      <c r="AB246" s="1">
        <v>7411.0</v>
      </c>
      <c r="AC246" s="10">
        <v>7100.0</v>
      </c>
    </row>
    <row r="247">
      <c r="A247" s="1" t="s">
        <v>112</v>
      </c>
      <c r="B247" s="2" t="s">
        <v>97</v>
      </c>
      <c r="C247" s="5">
        <f>ROUND( VLOOKUP(Z247, NPC_Raw_Data!A:D, 4)*VLOOKUP(AA247, NPC_Scaling_Values!A:C, 3)*VLOOKUP(AB247, NPC_Scaling_Values!A:C, 3) * 1.1 ,0)</f>
        <v>307</v>
      </c>
      <c r="D247" s="5">
        <f>ROUND( VLOOKUP(Z247, NPC_Raw_Data!A:E, 5) * VLOOKUP(AA247, NPC_Scaling_Values!A:D, 4) * VLOOKUP(AB247,NPC_Scaling_Values!A:D, 4) * 1.1 ,0)</f>
        <v>220</v>
      </c>
      <c r="E247" s="5">
        <f>ROUND( VLOOKUP(Z247, NPC_Raw_Data!A:L, 6) * VLOOKUP(AA247, NPC_Scaling_Values!A:N, 5)* VLOOKUP(AB247, NPC_Scaling_Values!A:N, 5) * 1.1 ,0)</f>
        <v>456</v>
      </c>
      <c r="F247" s="5">
        <f>ROUND( VLOOKUP(Z247, NPC_Raw_Data!A:L, 7) * VLOOKUP(AA247, NPC_Scaling_Values!A:N, 6) * VLOOKUP(AB247,NPC_Scaling_Values!A:N, 6) * 1.1 ,0)</f>
        <v>344</v>
      </c>
      <c r="G247" s="5">
        <f>ROUND( VLOOKUP(Z247, NPC_Raw_Data!A:L, 8) * VLOOKUP(AA247, NPC_Scaling_Values!A:N, 7) * VLOOKUP(AB247, NPC_Scaling_Values!A:N, 7) * 1.1 ,0)</f>
        <v>319</v>
      </c>
      <c r="H247" s="5">
        <f>ROUND( VLOOKUP(Z247, NPC_Raw_Data!A:L, 9) * VLOOKUP(AA247, NPC_Scaling_Values!A:N, 8)* VLOOKUP(AB247, NPC_Scaling_Values!A:N, 8) * 1.1 ,0)</f>
        <v>456</v>
      </c>
      <c r="I247" s="5">
        <v>0.0</v>
      </c>
      <c r="J247" s="5">
        <v>0.0</v>
      </c>
      <c r="K247" s="5">
        <v>0.0</v>
      </c>
      <c r="L247" s="5">
        <f>ROUND( VLOOKUP(Z247, NPC_Raw_Data!A:O, 13),0)</f>
        <v>135</v>
      </c>
      <c r="M247" s="5">
        <f>ROUND( VLOOKUP(Z247, NPC_Raw_Data!A:O, 14),0)</f>
        <v>135</v>
      </c>
      <c r="N247" s="5">
        <f>ROUND( VLOOKUP(Z247, NPC_Raw_Data!A:O, 15),0)</f>
        <v>999</v>
      </c>
      <c r="O247" s="5">
        <f>ROUND( VLOOKUP(Z247, NPC_Raw_Data!A:Q, 16) * VLOOKUP(AA247, NPC_Scaling_Values!A:N, 14)* VLOOKUP(AB247, NPC_Scaling_Values!A:N, 14) * 1.1 ,0)</f>
        <v>239</v>
      </c>
      <c r="P247" s="2">
        <f>ROUND( VLOOKUP(Z247, NPC_Raw_Data!A:Q, 17) * VLOOKUP(AA247, NPC_Scaling_Values!A:N, 14) * VLOOKUP(AB247, NPC_Scaling_Values!A:N, 14)* 1.1 ,0)</f>
        <v>96</v>
      </c>
      <c r="Q247">
        <f> VLOOKUP(AA247, NPC_Scaling_Values!A:N, 9) * VLOOKUP(AB247, NPC_Scaling_Values!A:N, 9) * 1.1</f>
        <v>3.5332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349211.0</v>
      </c>
      <c r="AA247" s="1">
        <v>7012.0</v>
      </c>
      <c r="AB247" s="1">
        <v>7412.0</v>
      </c>
      <c r="AC247" s="10">
        <v>7100.0</v>
      </c>
    </row>
    <row r="248">
      <c r="A248" s="1" t="s">
        <v>112</v>
      </c>
      <c r="B248" s="2" t="s">
        <v>97</v>
      </c>
      <c r="C248" s="5">
        <f>ROUND( VLOOKUP(Z248, NPC_Raw_Data!A:D, 4)*VLOOKUP(AA248, NPC_Scaling_Values!A:C, 3)*VLOOKUP(AB248, NPC_Scaling_Values!A:C, 3) * 1.1 ,0)</f>
        <v>313</v>
      </c>
      <c r="D248" s="5">
        <f>ROUND( VLOOKUP(Z248, NPC_Raw_Data!A:E, 5) * VLOOKUP(AA248, NPC_Scaling_Values!A:D, 4) * VLOOKUP(AB248,NPC_Scaling_Values!A:D, 4) * 1.1 ,0)</f>
        <v>220</v>
      </c>
      <c r="E248" s="5">
        <f>ROUND( VLOOKUP(Z248, NPC_Raw_Data!A:L, 6) * VLOOKUP(AA248, NPC_Scaling_Values!A:N, 5)* VLOOKUP(AB248, NPC_Scaling_Values!A:N, 5) * 1.1 ,0)</f>
        <v>464</v>
      </c>
      <c r="F248" s="5">
        <f>ROUND( VLOOKUP(Z248, NPC_Raw_Data!A:L, 7) * VLOOKUP(AA248, NPC_Scaling_Values!A:N, 6) * VLOOKUP(AB248,NPC_Scaling_Values!A:N, 6) * 1.1 ,0)</f>
        <v>350</v>
      </c>
      <c r="G248" s="5">
        <f>ROUND( VLOOKUP(Z248, NPC_Raw_Data!A:L, 8) * VLOOKUP(AA248, NPC_Scaling_Values!A:N, 7) * VLOOKUP(AB248, NPC_Scaling_Values!A:N, 7) * 1.1 ,0)</f>
        <v>324</v>
      </c>
      <c r="H248" s="5">
        <f>ROUND( VLOOKUP(Z248, NPC_Raw_Data!A:L, 9) * VLOOKUP(AA248, NPC_Scaling_Values!A:N, 8)* VLOOKUP(AB248, NPC_Scaling_Values!A:N, 8) * 1.1 ,0)</f>
        <v>464</v>
      </c>
      <c r="I248" s="5">
        <v>0.0</v>
      </c>
      <c r="J248" s="5">
        <v>0.0</v>
      </c>
      <c r="K248" s="5">
        <v>0.0</v>
      </c>
      <c r="L248" s="5">
        <f>ROUND( VLOOKUP(Z248, NPC_Raw_Data!A:O, 13),0)</f>
        <v>135</v>
      </c>
      <c r="M248" s="5">
        <f>ROUND( VLOOKUP(Z248, NPC_Raw_Data!A:O, 14),0)</f>
        <v>135</v>
      </c>
      <c r="N248" s="5">
        <f>ROUND( VLOOKUP(Z248, NPC_Raw_Data!A:O, 15),0)</f>
        <v>999</v>
      </c>
      <c r="O248" s="5">
        <f>ROUND( VLOOKUP(Z248, NPC_Raw_Data!A:Q, 16) * VLOOKUP(AA248, NPC_Scaling_Values!A:N, 14)* VLOOKUP(AB248, NPC_Scaling_Values!A:N, 14) * 1.1 ,0)</f>
        <v>247</v>
      </c>
      <c r="P248" s="2">
        <f>ROUND( VLOOKUP(Z248, NPC_Raw_Data!A:Q, 17) * VLOOKUP(AA248, NPC_Scaling_Values!A:N, 14) * VLOOKUP(AB248, NPC_Scaling_Values!A:N, 14)* 1.1 ,0)</f>
        <v>99</v>
      </c>
      <c r="Q248">
        <f> VLOOKUP(AA248, NPC_Scaling_Values!A:N, 9) * VLOOKUP(AB248, NPC_Scaling_Values!A:N, 9) * 1.1</f>
        <v>3.5926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349212.0</v>
      </c>
      <c r="AA248" s="1">
        <v>7013.0</v>
      </c>
      <c r="AB248" s="1">
        <v>7413.0</v>
      </c>
      <c r="AC248" s="10">
        <v>7100.0</v>
      </c>
    </row>
    <row r="249">
      <c r="A249" s="1" t="s">
        <v>112</v>
      </c>
      <c r="B249" s="2" t="s">
        <v>97</v>
      </c>
      <c r="C249" s="5">
        <f>ROUND( VLOOKUP(Z249, NPC_Raw_Data!A:D, 4)*VLOOKUP(AA249, NPC_Scaling_Values!A:C, 3)*VLOOKUP(AB249, NPC_Scaling_Values!A:C, 3) * 1.1 ,0)</f>
        <v>319</v>
      </c>
      <c r="D249" s="5">
        <f>ROUND( VLOOKUP(Z249, NPC_Raw_Data!A:E, 5) * VLOOKUP(AA249, NPC_Scaling_Values!A:D, 4) * VLOOKUP(AB249,NPC_Scaling_Values!A:D, 4) * 1.1 ,0)</f>
        <v>220</v>
      </c>
      <c r="E249" s="5">
        <f>ROUND( VLOOKUP(Z249, NPC_Raw_Data!A:L, 6) * VLOOKUP(AA249, NPC_Scaling_Values!A:N, 5)* VLOOKUP(AB249, NPC_Scaling_Values!A:N, 5) * 1.1 ,0)</f>
        <v>477</v>
      </c>
      <c r="F249" s="5">
        <f>ROUND( VLOOKUP(Z249, NPC_Raw_Data!A:L, 7) * VLOOKUP(AA249, NPC_Scaling_Values!A:N, 6) * VLOOKUP(AB249,NPC_Scaling_Values!A:N, 6) * 1.1 ,0)</f>
        <v>359</v>
      </c>
      <c r="G249" s="5">
        <f>ROUND( VLOOKUP(Z249, NPC_Raw_Data!A:L, 8) * VLOOKUP(AA249, NPC_Scaling_Values!A:N, 7) * VLOOKUP(AB249, NPC_Scaling_Values!A:N, 7) * 1.1 ,0)</f>
        <v>333</v>
      </c>
      <c r="H249" s="5">
        <f>ROUND( VLOOKUP(Z249, NPC_Raw_Data!A:L, 9) * VLOOKUP(AA249, NPC_Scaling_Values!A:N, 8)* VLOOKUP(AB249, NPC_Scaling_Values!A:N, 8) * 1.1 ,0)</f>
        <v>477</v>
      </c>
      <c r="I249" s="5">
        <v>0.0</v>
      </c>
      <c r="J249" s="5">
        <v>0.0</v>
      </c>
      <c r="K249" s="5">
        <v>0.0</v>
      </c>
      <c r="L249" s="5">
        <f>ROUND( VLOOKUP(Z249, NPC_Raw_Data!A:O, 13),0)</f>
        <v>135</v>
      </c>
      <c r="M249" s="5">
        <f>ROUND( VLOOKUP(Z249, NPC_Raw_Data!A:O, 14),0)</f>
        <v>135</v>
      </c>
      <c r="N249" s="5">
        <f>ROUND( VLOOKUP(Z249, NPC_Raw_Data!A:O, 15),0)</f>
        <v>999</v>
      </c>
      <c r="O249" s="5">
        <f>ROUND( VLOOKUP(Z249, NPC_Raw_Data!A:Q, 16) * VLOOKUP(AA249, NPC_Scaling_Values!A:N, 14)* VLOOKUP(AB249, NPC_Scaling_Values!A:N, 14) * 1.1 ,0)</f>
        <v>255</v>
      </c>
      <c r="P249" s="2">
        <f>ROUND( VLOOKUP(Z249, NPC_Raw_Data!A:Q, 17) * VLOOKUP(AA249, NPC_Scaling_Values!A:N, 14) * VLOOKUP(AB249, NPC_Scaling_Values!A:N, 14)* 1.1 ,0)</f>
        <v>102</v>
      </c>
      <c r="Q249">
        <f> VLOOKUP(AA249, NPC_Scaling_Values!A:N, 9) * VLOOKUP(AB249, NPC_Scaling_Values!A:N, 9) * 1.1</f>
        <v>3.6696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349213.0</v>
      </c>
      <c r="AA249" s="1">
        <v>7014.0</v>
      </c>
      <c r="AB249" s="1">
        <v>7414.0</v>
      </c>
      <c r="AC249" s="10">
        <v>7100.0</v>
      </c>
    </row>
    <row r="250">
      <c r="A250" s="1" t="s">
        <v>112</v>
      </c>
      <c r="B250" s="2" t="s">
        <v>97</v>
      </c>
      <c r="C250" s="5">
        <f>ROUND( VLOOKUP(Z250, NPC_Raw_Data!A:D, 4)*VLOOKUP(AA250, NPC_Scaling_Values!A:C, 3)*VLOOKUP(AB250, NPC_Scaling_Values!A:C, 3) * 1.1 ,0)</f>
        <v>338</v>
      </c>
      <c r="D250" s="5">
        <f>ROUND( VLOOKUP(Z250, NPC_Raw_Data!A:E, 5) * VLOOKUP(AA250, NPC_Scaling_Values!A:D, 4) * VLOOKUP(AB250,NPC_Scaling_Values!A:D, 4) * 1.1 ,0)</f>
        <v>220</v>
      </c>
      <c r="E250" s="5">
        <f>ROUND( VLOOKUP(Z250, NPC_Raw_Data!A:L, 6) * VLOOKUP(AA250, NPC_Scaling_Values!A:N, 5)* VLOOKUP(AB250, NPC_Scaling_Values!A:N, 5) * 1.1 ,0)</f>
        <v>467</v>
      </c>
      <c r="F250" s="5">
        <f>ROUND( VLOOKUP(Z250, NPC_Raw_Data!A:L, 7) * VLOOKUP(AA250, NPC_Scaling_Values!A:N, 6) * VLOOKUP(AB250,NPC_Scaling_Values!A:N, 6) * 1.1 ,0)</f>
        <v>352</v>
      </c>
      <c r="G250" s="5">
        <f>ROUND( VLOOKUP(Z250, NPC_Raw_Data!A:L, 8) * VLOOKUP(AA250, NPC_Scaling_Values!A:N, 7) * VLOOKUP(AB250, NPC_Scaling_Values!A:N, 7) * 1.1 ,0)</f>
        <v>327</v>
      </c>
      <c r="H250" s="5">
        <f>ROUND( VLOOKUP(Z250, NPC_Raw_Data!A:L, 9) * VLOOKUP(AA250, NPC_Scaling_Values!A:N, 8)* VLOOKUP(AB250, NPC_Scaling_Values!A:N, 8) * 1.1 ,0)</f>
        <v>467</v>
      </c>
      <c r="I250" s="5">
        <v>0.0</v>
      </c>
      <c r="J250" s="5">
        <v>0.0</v>
      </c>
      <c r="K250" s="5">
        <v>0.0</v>
      </c>
      <c r="L250" s="5">
        <f>ROUND( VLOOKUP(Z250, NPC_Raw_Data!A:O, 13),0)</f>
        <v>135</v>
      </c>
      <c r="M250" s="5">
        <f>ROUND( VLOOKUP(Z250, NPC_Raw_Data!A:O, 14),0)</f>
        <v>135</v>
      </c>
      <c r="N250" s="5">
        <f>ROUND( VLOOKUP(Z250, NPC_Raw_Data!A:O, 15),0)</f>
        <v>999</v>
      </c>
      <c r="O250" s="5">
        <f>ROUND( VLOOKUP(Z250, NPC_Raw_Data!A:Q, 16) * VLOOKUP(AA250, NPC_Scaling_Values!A:N, 14)* VLOOKUP(AB250, NPC_Scaling_Values!A:N, 14) * 1.1 ,0)</f>
        <v>265</v>
      </c>
      <c r="P250" s="2">
        <f>ROUND( VLOOKUP(Z250, NPC_Raw_Data!A:Q, 17) * VLOOKUP(AA250, NPC_Scaling_Values!A:N, 14) * VLOOKUP(AB250, NPC_Scaling_Values!A:N, 14)* 1.1 ,0)</f>
        <v>106</v>
      </c>
      <c r="Q250">
        <f> VLOOKUP(AA250, NPC_Scaling_Values!A:N, 9) * VLOOKUP(AB250, NPC_Scaling_Values!A:N, 9) * 1.1</f>
        <v>3.7675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349214.0</v>
      </c>
      <c r="AA250" s="1">
        <v>7015.0</v>
      </c>
      <c r="AB250" s="1">
        <v>7415.0</v>
      </c>
      <c r="AC250" s="10">
        <v>7100.0</v>
      </c>
    </row>
    <row r="251">
      <c r="A251" s="9" t="s">
        <v>149</v>
      </c>
      <c r="B251" s="1" t="s">
        <v>77</v>
      </c>
      <c r="C251" s="5">
        <f>ROUND( VLOOKUP(Z251, NPC_Raw_Data!A:D, 4)*VLOOKUP(AA251, NPC_Scaling_Values!A:C, 3)*VLOOKUP(AB251, NPC_Scaling_Values!A:C, 3) * 1.1 ,0)</f>
        <v>2724</v>
      </c>
      <c r="D251" s="5">
        <f>ROUND( VLOOKUP(Z251, NPC_Raw_Data!A:E, 5) * VLOOKUP(AA251, NPC_Scaling_Values!A:D, 4) * VLOOKUP(AB251,NPC_Scaling_Values!A:D, 4) * 1.1 ,0)</f>
        <v>6600</v>
      </c>
      <c r="E251" s="5">
        <f>ROUND( VLOOKUP(Z251, NPC_Raw_Data!A:L, 6) * VLOOKUP(AA251, NPC_Scaling_Values!A:N, 5)* VLOOKUP(AB251, NPC_Scaling_Values!A:N, 5) * 1.1 ,0)</f>
        <v>223</v>
      </c>
      <c r="F251" s="5">
        <f>ROUND( VLOOKUP(Z251, NPC_Raw_Data!A:L, 7) * VLOOKUP(AA251, NPC_Scaling_Values!A:N, 6) * VLOOKUP(AB251,NPC_Scaling_Values!A:N, 6) * 1.1 ,0)</f>
        <v>190</v>
      </c>
      <c r="G251" s="5">
        <f>ROUND( VLOOKUP(Z251, NPC_Raw_Data!A:L, 8) * VLOOKUP(AA251, NPC_Scaling_Values!A:N, 7) * VLOOKUP(AB251, NPC_Scaling_Values!A:N, 7) * 1.1 ,0)</f>
        <v>135</v>
      </c>
      <c r="H251" s="5">
        <f>ROUND( VLOOKUP(Z251, NPC_Raw_Data!A:L, 9) * VLOOKUP(AA251, NPC_Scaling_Values!A:N, 8)* VLOOKUP(AB251, NPC_Scaling_Values!A:N, 8) * 1.1 ,0)</f>
        <v>168</v>
      </c>
      <c r="I251" s="5">
        <v>0.0</v>
      </c>
      <c r="J251" s="5">
        <v>0.0</v>
      </c>
      <c r="K251" s="5">
        <v>0.0</v>
      </c>
      <c r="L251" s="5">
        <f>ROUND( VLOOKUP(Z251, NPC_Raw_Data!A:O, 13),0)</f>
        <v>135</v>
      </c>
      <c r="M251" s="5">
        <f>ROUND( VLOOKUP(Z251, NPC_Raw_Data!A:O, 14),0)</f>
        <v>135</v>
      </c>
      <c r="N251" s="5">
        <f>ROUND( VLOOKUP(Z251, NPC_Raw_Data!A:O, 15),0)</f>
        <v>135</v>
      </c>
      <c r="O251" s="5">
        <f>ROUND( VLOOKUP(Z251, NPC_Raw_Data!A:Q, 16) * VLOOKUP(AA251, NPC_Scaling_Values!A:N, 14)* VLOOKUP(AB251, NPC_Scaling_Values!A:N, 14) * 1.1 ,0)</f>
        <v>233</v>
      </c>
      <c r="P251" s="2">
        <f>ROUND( VLOOKUP(Z251, NPC_Raw_Data!A:Q, 17) * VLOOKUP(AA251, NPC_Scaling_Values!A:N, 14) * VLOOKUP(AB251, NPC_Scaling_Values!A:N, 14)* 1.1 ,0)</f>
        <v>93</v>
      </c>
      <c r="Q251">
        <f> VLOOKUP(AA251, NPC_Scaling_Values!A:N, 9) * VLOOKUP(AB251, NPC_Scaling_Values!A:N, 9) * 1.1</f>
        <v>3.4881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536000.0</v>
      </c>
      <c r="AA251" s="1">
        <v>7011.0</v>
      </c>
      <c r="AB251" s="1">
        <v>7411.0</v>
      </c>
      <c r="AC251" s="8">
        <v>0.0</v>
      </c>
    </row>
    <row r="252">
      <c r="A252" s="1" t="s">
        <v>237</v>
      </c>
      <c r="B252" s="1" t="s">
        <v>91</v>
      </c>
      <c r="C252" s="5">
        <f>ROUND( VLOOKUP(Z252, NPC_Raw_Data!A:D, 4)*VLOOKUP(AA252, NPC_Scaling_Values!A:C, 3)*VLOOKUP(AB252, NPC_Scaling_Values!A:C, 3) * 1.1 ,0)</f>
        <v>1096</v>
      </c>
      <c r="D252" s="5">
        <f>ROUND( VLOOKUP(Z252, NPC_Raw_Data!A:E, 5) * VLOOKUP(AA252, NPC_Scaling_Values!A:D, 4) * VLOOKUP(AB252,NPC_Scaling_Values!A:D, 4) * 1.1 ,0)</f>
        <v>2640</v>
      </c>
      <c r="E252" s="5">
        <f>ROUND( VLOOKUP(Z252, NPC_Raw_Data!A:L, 6) * VLOOKUP(AA252, NPC_Scaling_Values!A:N, 5)* VLOOKUP(AB252, NPC_Scaling_Values!A:N, 5) * 1.1 ,0)</f>
        <v>352</v>
      </c>
      <c r="F252" s="5">
        <f>ROUND( VLOOKUP(Z252, NPC_Raw_Data!A:L, 7) * VLOOKUP(AA252, NPC_Scaling_Values!A:N, 6) * VLOOKUP(AB252,NPC_Scaling_Values!A:N, 6) * 1.1 ,0)</f>
        <v>230</v>
      </c>
      <c r="G252" s="5">
        <f>ROUND( VLOOKUP(Z252, NPC_Raw_Data!A:L, 8) * VLOOKUP(AA252, NPC_Scaling_Values!A:N, 7) * VLOOKUP(AB252, NPC_Scaling_Values!A:N, 7) * 1.1 ,0)</f>
        <v>300</v>
      </c>
      <c r="H252" s="5">
        <f>ROUND( VLOOKUP(Z252, NPC_Raw_Data!A:L, 9) * VLOOKUP(AA252, NPC_Scaling_Values!A:N, 8)* VLOOKUP(AB252, NPC_Scaling_Values!A:N, 8) * 1.1 ,0)</f>
        <v>230</v>
      </c>
      <c r="I252" s="5">
        <v>0.0</v>
      </c>
      <c r="J252" s="5">
        <v>0.0</v>
      </c>
      <c r="K252" s="5">
        <v>0.0</v>
      </c>
      <c r="L252" s="5">
        <f>ROUND( VLOOKUP(Z252, NPC_Raw_Data!A:O, 13),0)</f>
        <v>130</v>
      </c>
      <c r="M252" s="5">
        <f>ROUND( VLOOKUP(Z252, NPC_Raw_Data!A:O, 14),0)</f>
        <v>130</v>
      </c>
      <c r="N252" s="5">
        <f>ROUND( VLOOKUP(Z252, NPC_Raw_Data!A:O, 15),0)</f>
        <v>130</v>
      </c>
      <c r="O252" s="5">
        <f>ROUND( VLOOKUP(Z252, NPC_Raw_Data!A:Q, 16) * VLOOKUP(AA252, NPC_Scaling_Values!A:N, 14)* VLOOKUP(AB252, NPC_Scaling_Values!A:N, 14) * 1.1 ,0)</f>
        <v>233</v>
      </c>
      <c r="P252" s="2">
        <f>ROUND( VLOOKUP(Z252, NPC_Raw_Data!A:Q, 17) * VLOOKUP(AA252, NPC_Scaling_Values!A:N, 14) * VLOOKUP(AB252, NPC_Scaling_Values!A:N, 14)* 1.1 ,0)</f>
        <v>93</v>
      </c>
      <c r="Q252">
        <f> VLOOKUP(AA252, NPC_Scaling_Values!A:N, 9) * VLOOKUP(AB252, NPC_Scaling_Values!A:N, 9) * 1.1</f>
        <v>3.4881</v>
      </c>
      <c r="R252" s="1">
        <v>1.5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224001.0</v>
      </c>
      <c r="AA252" s="1">
        <v>7011.0</v>
      </c>
      <c r="AB252" s="1">
        <v>7411.0</v>
      </c>
      <c r="AC252" s="8">
        <v>0.0</v>
      </c>
    </row>
    <row r="253">
      <c r="A253" s="1" t="s">
        <v>238</v>
      </c>
      <c r="B253" s="1" t="s">
        <v>91</v>
      </c>
      <c r="C253" s="5">
        <f>ROUND( VLOOKUP(Z253, NPC_Raw_Data!A:D, 4)*VLOOKUP(AA253, NPC_Scaling_Values!A:C, 3)*VLOOKUP(AB253, NPC_Scaling_Values!A:C, 3) * 1.1 ,0)</f>
        <v>1096</v>
      </c>
      <c r="D253" s="5">
        <f>ROUND( VLOOKUP(Z253, NPC_Raw_Data!A:E, 5) * VLOOKUP(AA253, NPC_Scaling_Values!A:D, 4) * VLOOKUP(AB253,NPC_Scaling_Values!A:D, 4) * 1.1 ,0)</f>
        <v>2640</v>
      </c>
      <c r="E253" s="5">
        <f>ROUND( VLOOKUP(Z253, NPC_Raw_Data!A:L, 6) * VLOOKUP(AA253, NPC_Scaling_Values!A:N, 5)* VLOOKUP(AB253, NPC_Scaling_Values!A:N, 5) * 1.1 ,0)</f>
        <v>352</v>
      </c>
      <c r="F253" s="5">
        <f>ROUND( VLOOKUP(Z253, NPC_Raw_Data!A:L, 7) * VLOOKUP(AA253, NPC_Scaling_Values!A:N, 6) * VLOOKUP(AB253,NPC_Scaling_Values!A:N, 6) * 1.1 ,0)</f>
        <v>230</v>
      </c>
      <c r="G253" s="5">
        <f>ROUND( VLOOKUP(Z253, NPC_Raw_Data!A:L, 8) * VLOOKUP(AA253, NPC_Scaling_Values!A:N, 7) * VLOOKUP(AB253, NPC_Scaling_Values!A:N, 7) * 1.1 ,0)</f>
        <v>300</v>
      </c>
      <c r="H253" s="5">
        <f>ROUND( VLOOKUP(Z253, NPC_Raw_Data!A:L, 9) * VLOOKUP(AA253, NPC_Scaling_Values!A:N, 8)* VLOOKUP(AB253, NPC_Scaling_Values!A:N, 8) * 1.1 ,0)</f>
        <v>230</v>
      </c>
      <c r="I253" s="5">
        <v>0.0</v>
      </c>
      <c r="J253" s="5">
        <v>0.0</v>
      </c>
      <c r="K253" s="5">
        <v>0.0</v>
      </c>
      <c r="L253" s="5">
        <f>ROUND( VLOOKUP(Z253, NPC_Raw_Data!A:O, 13),0)</f>
        <v>130</v>
      </c>
      <c r="M253" s="5">
        <f>ROUND( VLOOKUP(Z253, NPC_Raw_Data!A:O, 14),0)</f>
        <v>130</v>
      </c>
      <c r="N253" s="5">
        <f>ROUND( VLOOKUP(Z253, NPC_Raw_Data!A:O, 15),0)</f>
        <v>130</v>
      </c>
      <c r="O253" s="5">
        <f>ROUND( VLOOKUP(Z253, NPC_Raw_Data!A:Q, 16) * VLOOKUP(AA253, NPC_Scaling_Values!A:N, 14)* VLOOKUP(AB253, NPC_Scaling_Values!A:N, 14) * 1.1 ,0)</f>
        <v>233</v>
      </c>
      <c r="P253" s="2">
        <f>ROUND( VLOOKUP(Z253, NPC_Raw_Data!A:Q, 17) * VLOOKUP(AA253, NPC_Scaling_Values!A:N, 14) * VLOOKUP(AB253, NPC_Scaling_Values!A:N, 14)* 1.1 ,0)</f>
        <v>93</v>
      </c>
      <c r="Q253">
        <f> VLOOKUP(AA253, NPC_Scaling_Values!A:N, 9) * VLOOKUP(AB253, NPC_Scaling_Values!A:N, 9) * 1.1</f>
        <v>3.4881</v>
      </c>
      <c r="R253" s="1">
        <v>1.5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224002.0</v>
      </c>
      <c r="AA253" s="1">
        <v>7011.0</v>
      </c>
      <c r="AB253" s="1">
        <v>7411.0</v>
      </c>
      <c r="AC253" s="10">
        <v>7100.0</v>
      </c>
    </row>
    <row r="254">
      <c r="A254" s="1" t="s">
        <v>273</v>
      </c>
      <c r="B254" s="1" t="s">
        <v>39</v>
      </c>
      <c r="C254" s="5">
        <f>ROUND( VLOOKUP(Z254, NPC_Raw_Data!A:D, 4)*VLOOKUP(AA254, NPC_Scaling_Values!A:C, 3)*VLOOKUP(AB254, NPC_Scaling_Values!A:C, 3) * 1.1 ,0)</f>
        <v>3161</v>
      </c>
      <c r="D254" s="5">
        <f>ROUND( VLOOKUP(Z254, NPC_Raw_Data!A:E, 5) * VLOOKUP(AA254, NPC_Scaling_Values!A:D, 4) * VLOOKUP(AB254,NPC_Scaling_Values!A:D, 4) * 1.1 ,0)</f>
        <v>165000</v>
      </c>
      <c r="E254" s="5">
        <f>ROUND( VLOOKUP(Z254, NPC_Raw_Data!A:L, 6) * VLOOKUP(AA254, NPC_Scaling_Values!A:N, 5)* VLOOKUP(AB254, NPC_Scaling_Values!A:N, 5) * 1.1 ,0)</f>
        <v>423</v>
      </c>
      <c r="F254" s="5">
        <f>ROUND( VLOOKUP(Z254, NPC_Raw_Data!A:L, 7) * VLOOKUP(AA254, NPC_Scaling_Values!A:N, 6) * VLOOKUP(AB254,NPC_Scaling_Values!A:N, 6) * 1.1 ,0)</f>
        <v>274</v>
      </c>
      <c r="G254" s="5">
        <f>ROUND( VLOOKUP(Z254, NPC_Raw_Data!A:L, 8) * VLOOKUP(AA254, NPC_Scaling_Values!A:N, 7) * VLOOKUP(AB254, NPC_Scaling_Values!A:N, 7) * 1.1 ,0)</f>
        <v>318</v>
      </c>
      <c r="H254" s="5">
        <f>ROUND( VLOOKUP(Z254, NPC_Raw_Data!A:L, 9) * VLOOKUP(AA254, NPC_Scaling_Values!A:N, 8)* VLOOKUP(AB254, NPC_Scaling_Values!A:N, 8) * 1.1 ,0)</f>
        <v>2113</v>
      </c>
      <c r="I254" s="5">
        <v>0.0</v>
      </c>
      <c r="J254" s="5">
        <v>0.0</v>
      </c>
      <c r="K254" s="5">
        <v>0.0</v>
      </c>
      <c r="L254" s="5">
        <f>ROUND( VLOOKUP(Z254, NPC_Raw_Data!A:O, 13),0)</f>
        <v>130</v>
      </c>
      <c r="M254" s="5">
        <f>ROUND( VLOOKUP(Z254, NPC_Raw_Data!A:O, 14),0)</f>
        <v>130</v>
      </c>
      <c r="N254" s="5">
        <f>ROUND( VLOOKUP(Z254, NPC_Raw_Data!A:O, 15),0)</f>
        <v>240</v>
      </c>
      <c r="O254" s="5">
        <f>ROUND( VLOOKUP(Z254, NPC_Raw_Data!A:Q, 16) * VLOOKUP(AA254, NPC_Scaling_Values!A:N, 14)* VLOOKUP(AB254, NPC_Scaling_Values!A:N, 14) * 1.1 ,0)</f>
        <v>225</v>
      </c>
      <c r="P254" s="2">
        <f>ROUND( VLOOKUP(Z254, NPC_Raw_Data!A:Q, 17) * VLOOKUP(AA254, NPC_Scaling_Values!A:N, 14) * VLOOKUP(AB254, NPC_Scaling_Values!A:N, 14)* 1.1 ,0)</f>
        <v>90</v>
      </c>
      <c r="Q254">
        <f> VLOOKUP(AA254, NPC_Scaling_Values!A:N, 9) * VLOOKUP(AB254, NPC_Scaling_Values!A:N, 9) * 1.1</f>
        <v>3.432</v>
      </c>
      <c r="R254" s="1">
        <v>1.1</v>
      </c>
      <c r="S254" s="1">
        <v>-1.0</v>
      </c>
      <c r="T254" s="7" t="b">
        <v>0</v>
      </c>
      <c r="U254" s="7" t="b">
        <v>1</v>
      </c>
      <c r="V254" s="7" t="b">
        <v>0</v>
      </c>
      <c r="Z254" s="1">
        <v>527000.0</v>
      </c>
      <c r="AA254" s="1">
        <v>7010.0</v>
      </c>
      <c r="AB254" s="1">
        <v>7410.0</v>
      </c>
      <c r="AC254" s="10">
        <v>5151.0</v>
      </c>
    </row>
    <row r="255">
      <c r="A255" s="1" t="s">
        <v>315</v>
      </c>
      <c r="B255" s="1" t="s">
        <v>39</v>
      </c>
      <c r="C255" s="5">
        <f>ROUND( VLOOKUP(Z255, NPC_Raw_Data!A:D, 4)*VLOOKUP(AA255, NPC_Scaling_Values!A:C, 3)*VLOOKUP(AB255, NPC_Scaling_Values!A:C, 3) * 1.1 ,0)</f>
        <v>5740</v>
      </c>
      <c r="D255" s="5">
        <f>ROUND( VLOOKUP(Z255, NPC_Raw_Data!A:E, 5) * VLOOKUP(AA255, NPC_Scaling_Values!A:D, 4) * VLOOKUP(AB255,NPC_Scaling_Values!A:D, 4) * 1.1 ,0)</f>
        <v>165000</v>
      </c>
      <c r="E255" s="5">
        <f>ROUND( VLOOKUP(Z255, NPC_Raw_Data!A:L, 6) * VLOOKUP(AA255, NPC_Scaling_Values!A:N, 5)* VLOOKUP(AB255, NPC_Scaling_Values!A:N, 5) * 1.1 ,0)</f>
        <v>411</v>
      </c>
      <c r="F255" s="5">
        <f>ROUND( VLOOKUP(Z255, NPC_Raw_Data!A:L, 7) * VLOOKUP(AA255, NPC_Scaling_Values!A:N, 6) * VLOOKUP(AB255,NPC_Scaling_Values!A:N, 6) * 1.1 ,0)</f>
        <v>268</v>
      </c>
      <c r="G255" s="5">
        <f>ROUND( VLOOKUP(Z255, NPC_Raw_Data!A:L, 8) * VLOOKUP(AA255, NPC_Scaling_Values!A:N, 7) * VLOOKUP(AB255, NPC_Scaling_Values!A:N, 7) * 1.1 ,0)</f>
        <v>310</v>
      </c>
      <c r="H255" s="5">
        <f>ROUND( VLOOKUP(Z255, NPC_Raw_Data!A:L, 9) * VLOOKUP(AA255, NPC_Scaling_Values!A:N, 8)* VLOOKUP(AB255, NPC_Scaling_Values!A:N, 8) * 1.1 ,0)</f>
        <v>2054</v>
      </c>
      <c r="I255" s="5">
        <v>0.0</v>
      </c>
      <c r="J255" s="5">
        <v>0.0</v>
      </c>
      <c r="K255" s="5">
        <v>0.0</v>
      </c>
      <c r="L255" s="5">
        <f>ROUND( VLOOKUP(Z255, NPC_Raw_Data!A:O, 13),0)</f>
        <v>130</v>
      </c>
      <c r="M255" s="5">
        <f>ROUND( VLOOKUP(Z255, NPC_Raw_Data!A:O, 14),0)</f>
        <v>130</v>
      </c>
      <c r="N255" s="5">
        <f>ROUND( VLOOKUP(Z255, NPC_Raw_Data!A:O, 15),0)</f>
        <v>240</v>
      </c>
      <c r="O255" s="5">
        <f>ROUND( VLOOKUP(Z255, NPC_Raw_Data!A:Q, 16) * VLOOKUP(AA255, NPC_Scaling_Values!A:N, 14)* VLOOKUP(AB255, NPC_Scaling_Values!A:N, 14) * 1.1 ,0)</f>
        <v>225</v>
      </c>
      <c r="P255" s="2">
        <f>ROUND( VLOOKUP(Z255, NPC_Raw_Data!A:Q, 17) * VLOOKUP(AA255, NPC_Scaling_Values!A:N, 14) * VLOOKUP(AB255, NPC_Scaling_Values!A:N, 14)* 1.1 ,0)</f>
        <v>90</v>
      </c>
      <c r="Q255">
        <f> VLOOKUP(AA255, NPC_Scaling_Values!A:N, 9) * VLOOKUP(AB255, NPC_Scaling_Values!A:N, 9) * 1.1</f>
        <v>3.432</v>
      </c>
      <c r="R255" s="1">
        <v>1.0</v>
      </c>
      <c r="S255" s="1">
        <v>-1.0</v>
      </c>
      <c r="T255" s="7" t="b">
        <v>0</v>
      </c>
      <c r="U255" s="7" t="b">
        <v>1</v>
      </c>
      <c r="V255" s="7" t="b">
        <v>0</v>
      </c>
      <c r="Z255" s="1">
        <v>527100.0</v>
      </c>
      <c r="AA255" s="1">
        <v>7010.0</v>
      </c>
      <c r="AB255" s="1">
        <v>7410.0</v>
      </c>
      <c r="AC255" s="10">
        <v>5151.0</v>
      </c>
    </row>
    <row r="256">
      <c r="A256" s="1" t="s">
        <v>81</v>
      </c>
      <c r="B256" s="1" t="s">
        <v>27</v>
      </c>
      <c r="C256" s="5">
        <f>ROUND( VLOOKUP(Z256, NPC_Raw_Data!A:D, 4)*VLOOKUP(AA256, NPC_Scaling_Values!A:C, 3)*VLOOKUP(AB256, NPC_Scaling_Values!A:C, 3) * 1.1 ,0)</f>
        <v>380</v>
      </c>
      <c r="D256" s="5">
        <f>ROUND( VLOOKUP(Z256, NPC_Raw_Data!A:E, 5) * VLOOKUP(AA256, NPC_Scaling_Values!A:D, 4) * VLOOKUP(AB256,NPC_Scaling_Values!A:D, 4) * 1.1 ,0)</f>
        <v>550</v>
      </c>
      <c r="E256" s="5">
        <f>ROUND( VLOOKUP(Z256, NPC_Raw_Data!A:L, 6) * VLOOKUP(AA256, NPC_Scaling_Values!A:N, 5)* VLOOKUP(AB256, NPC_Scaling_Values!A:N, 5) * 1.1 ,0)</f>
        <v>210</v>
      </c>
      <c r="F256" s="5">
        <f>ROUND( VLOOKUP(Z256, NPC_Raw_Data!A:L, 7) * VLOOKUP(AA256, NPC_Scaling_Values!A:N, 6) * VLOOKUP(AB256,NPC_Scaling_Values!A:N, 6) * 1.1 ,0)</f>
        <v>157</v>
      </c>
      <c r="G256" s="5">
        <f>ROUND( VLOOKUP(Z256, NPC_Raw_Data!A:L, 8) * VLOOKUP(AA256, NPC_Scaling_Values!A:N, 7) * VLOOKUP(AB256, NPC_Scaling_Values!A:N, 7) * 1.1 ,0)</f>
        <v>137</v>
      </c>
      <c r="H256" s="5">
        <f>ROUND( VLOOKUP(Z256, NPC_Raw_Data!A:L, 9) * VLOOKUP(AA256, NPC_Scaling_Values!A:N, 8)* VLOOKUP(AB256, NPC_Scaling_Values!A:N, 8) * 1.1 ,0)</f>
        <v>157</v>
      </c>
      <c r="I256" s="5">
        <v>0.0</v>
      </c>
      <c r="J256" s="5">
        <v>0.0</v>
      </c>
      <c r="K256" s="5">
        <v>0.0</v>
      </c>
      <c r="L256" s="5">
        <f>ROUND( VLOOKUP(Z256, NPC_Raw_Data!A:O, 13),0)</f>
        <v>125</v>
      </c>
      <c r="M256" s="5">
        <f>ROUND( VLOOKUP(Z256, NPC_Raw_Data!A:O, 14),0)</f>
        <v>125</v>
      </c>
      <c r="N256" s="5">
        <f>ROUND( VLOOKUP(Z256, NPC_Raw_Data!A:O, 15),0)</f>
        <v>98</v>
      </c>
      <c r="O256" s="5">
        <f>ROUND( VLOOKUP(Z256, NPC_Raw_Data!A:Q, 16) * VLOOKUP(AA256, NPC_Scaling_Values!A:N, 14)* VLOOKUP(AB256, NPC_Scaling_Values!A:N, 14) * 1.1 ,0)</f>
        <v>111</v>
      </c>
      <c r="P256" s="2">
        <f>ROUND( VLOOKUP(Z256, NPC_Raw_Data!A:Q, 17) * VLOOKUP(AA256, NPC_Scaling_Values!A:N, 14) * VLOOKUP(AB256, NPC_Scaling_Values!A:N, 14)* 1.1 ,0)</f>
        <v>89</v>
      </c>
      <c r="Q256">
        <f> VLOOKUP(AA256, NPC_Scaling_Values!A:N, 9) * VLOOKUP(AB256, NPC_Scaling_Values!A:N, 9) * 1.1</f>
        <v>3.06625</v>
      </c>
      <c r="R256" s="1">
        <v>1.5</v>
      </c>
      <c r="S256" s="1">
        <v>3.0</v>
      </c>
      <c r="T256" s="7" t="b">
        <v>0</v>
      </c>
      <c r="U256" s="7" t="b">
        <v>0</v>
      </c>
      <c r="V256" s="7" t="b">
        <v>0</v>
      </c>
      <c r="Z256" s="1">
        <v>252000.0</v>
      </c>
      <c r="AA256" s="1">
        <v>7003.0</v>
      </c>
      <c r="AB256" s="1">
        <v>7403.0</v>
      </c>
      <c r="AC256" s="8">
        <v>0.0</v>
      </c>
    </row>
    <row r="257">
      <c r="A257" s="1" t="s">
        <v>82</v>
      </c>
      <c r="B257" s="1" t="s">
        <v>27</v>
      </c>
      <c r="C257" s="5">
        <f>ROUND( VLOOKUP(Z257, NPC_Raw_Data!A:D, 4)*VLOOKUP(AA257, NPC_Scaling_Values!A:C, 3)*VLOOKUP(AB257, NPC_Scaling_Values!A:C, 3) * 1.1 ,0)</f>
        <v>380</v>
      </c>
      <c r="D257" s="5">
        <f>ROUND( VLOOKUP(Z257, NPC_Raw_Data!A:E, 5) * VLOOKUP(AA257, NPC_Scaling_Values!A:D, 4) * VLOOKUP(AB257,NPC_Scaling_Values!A:D, 4) * 1.1 ,0)</f>
        <v>550</v>
      </c>
      <c r="E257" s="5">
        <f>ROUND( VLOOKUP(Z257, NPC_Raw_Data!A:L, 6) * VLOOKUP(AA257, NPC_Scaling_Values!A:N, 5)* VLOOKUP(AB257, NPC_Scaling_Values!A:N, 5) * 1.1 ,0)</f>
        <v>210</v>
      </c>
      <c r="F257" s="5">
        <f>ROUND( VLOOKUP(Z257, NPC_Raw_Data!A:L, 7) * VLOOKUP(AA257, NPC_Scaling_Values!A:N, 6) * VLOOKUP(AB257,NPC_Scaling_Values!A:N, 6) * 1.1 ,0)</f>
        <v>157</v>
      </c>
      <c r="G257" s="5">
        <f>ROUND( VLOOKUP(Z257, NPC_Raw_Data!A:L, 8) * VLOOKUP(AA257, NPC_Scaling_Values!A:N, 7) * VLOOKUP(AB257, NPC_Scaling_Values!A:N, 7) * 1.1 ,0)</f>
        <v>137</v>
      </c>
      <c r="H257" s="5">
        <f>ROUND( VLOOKUP(Z257, NPC_Raw_Data!A:L, 9) * VLOOKUP(AA257, NPC_Scaling_Values!A:N, 8)* VLOOKUP(AB257, NPC_Scaling_Values!A:N, 8) * 1.1 ,0)</f>
        <v>157</v>
      </c>
      <c r="I257" s="5">
        <v>0.0</v>
      </c>
      <c r="J257" s="5">
        <v>0.0</v>
      </c>
      <c r="K257" s="5">
        <v>0.0</v>
      </c>
      <c r="L257" s="5">
        <f>ROUND( VLOOKUP(Z257, NPC_Raw_Data!A:O, 13),0)</f>
        <v>125</v>
      </c>
      <c r="M257" s="5">
        <f>ROUND( VLOOKUP(Z257, NPC_Raw_Data!A:O, 14),0)</f>
        <v>125</v>
      </c>
      <c r="N257" s="5">
        <f>ROUND( VLOOKUP(Z257, NPC_Raw_Data!A:O, 15),0)</f>
        <v>98</v>
      </c>
      <c r="O257" s="5">
        <f>ROUND( VLOOKUP(Z257, NPC_Raw_Data!A:Q, 16) * VLOOKUP(AA257, NPC_Scaling_Values!A:N, 14)* VLOOKUP(AB257, NPC_Scaling_Values!A:N, 14) * 1.1 ,0)</f>
        <v>111</v>
      </c>
      <c r="P257" s="2">
        <f>ROUND( VLOOKUP(Z257, NPC_Raw_Data!A:Q, 17) * VLOOKUP(AA257, NPC_Scaling_Values!A:N, 14) * VLOOKUP(AB257, NPC_Scaling_Values!A:N, 14)* 1.1 ,0)</f>
        <v>89</v>
      </c>
      <c r="Q257">
        <f> VLOOKUP(AA257, NPC_Scaling_Values!A:N, 9) * VLOOKUP(AB257, NPC_Scaling_Values!A:N, 9) * 1.1</f>
        <v>3.06625</v>
      </c>
      <c r="R257" s="1">
        <v>1.5</v>
      </c>
      <c r="S257" s="1">
        <v>6.0</v>
      </c>
      <c r="T257" s="7" t="b">
        <v>0</v>
      </c>
      <c r="U257" s="7" t="b">
        <v>0</v>
      </c>
      <c r="V257" s="7" t="b">
        <v>0</v>
      </c>
      <c r="Z257" s="1">
        <v>252001.0</v>
      </c>
      <c r="AA257" s="1">
        <v>7003.0</v>
      </c>
      <c r="AB257" s="1">
        <v>7403.0</v>
      </c>
      <c r="AC257" s="10">
        <v>7100.0</v>
      </c>
    </row>
    <row r="258">
      <c r="A258" s="9" t="s">
        <v>247</v>
      </c>
      <c r="B258" s="1" t="s">
        <v>41</v>
      </c>
      <c r="C258" s="5">
        <f>ROUND( VLOOKUP(Z258, NPC_Raw_Data!A:D, 4)*VLOOKUP(AA258, NPC_Scaling_Values!A:C, 3)*VLOOKUP(AB258, NPC_Scaling_Values!A:C, 3) * 1.1 ,0)</f>
        <v>1606</v>
      </c>
      <c r="D258" s="5">
        <f>ROUND( VLOOKUP(Z258, NPC_Raw_Data!A:E, 5) * VLOOKUP(AA258, NPC_Scaling_Values!A:D, 4) * VLOOKUP(AB258,NPC_Scaling_Values!A:D, 4) * 1.1 ,0)</f>
        <v>2200</v>
      </c>
      <c r="E258" s="5">
        <f>ROUND( VLOOKUP(Z258, NPC_Raw_Data!A:L, 6) * VLOOKUP(AA258, NPC_Scaling_Values!A:N, 5)* VLOOKUP(AB258, NPC_Scaling_Values!A:N, 5) * 1.1 ,0)</f>
        <v>333</v>
      </c>
      <c r="F258" s="5">
        <f>ROUND( VLOOKUP(Z258, NPC_Raw_Data!A:L, 7) * VLOOKUP(AA258, NPC_Scaling_Values!A:N, 6) * VLOOKUP(AB258,NPC_Scaling_Values!A:N, 6) * 1.1 ,0)</f>
        <v>252</v>
      </c>
      <c r="G258" s="5">
        <f>ROUND( VLOOKUP(Z258, NPC_Raw_Data!A:L, 8) * VLOOKUP(AA258, NPC_Scaling_Values!A:N, 7) * VLOOKUP(AB258, NPC_Scaling_Values!A:N, 7) * 1.1 ,0)</f>
        <v>199</v>
      </c>
      <c r="H258" s="5">
        <f>ROUND( VLOOKUP(Z258, NPC_Raw_Data!A:L, 9) * VLOOKUP(AA258, NPC_Scaling_Values!A:N, 8)* VLOOKUP(AB258, NPC_Scaling_Values!A:N, 8) * 1.1 ,0)</f>
        <v>252</v>
      </c>
      <c r="I258" s="5">
        <v>-25.0</v>
      </c>
      <c r="J258" s="5">
        <v>0.0</v>
      </c>
      <c r="K258" s="5">
        <v>0.0</v>
      </c>
      <c r="L258" s="5">
        <f>ROUND( VLOOKUP(Z258, NPC_Raw_Data!A:O, 13),0)</f>
        <v>120</v>
      </c>
      <c r="M258" s="5">
        <f>ROUND( VLOOKUP(Z258, NPC_Raw_Data!A:O, 14),0)</f>
        <v>120</v>
      </c>
      <c r="N258" s="5">
        <f>ROUND( VLOOKUP(Z258, NPC_Raw_Data!A:O, 15),0)</f>
        <v>73</v>
      </c>
      <c r="O258" s="5">
        <f>ROUND( VLOOKUP(Z258, NPC_Raw_Data!A:Q, 16) * VLOOKUP(AA258, NPC_Scaling_Values!A:N, 14)* VLOOKUP(AB258, NPC_Scaling_Values!A:N, 14) * 1.1 ,0)</f>
        <v>255</v>
      </c>
      <c r="P258" s="2">
        <f>ROUND( VLOOKUP(Z258, NPC_Raw_Data!A:Q, 17) * VLOOKUP(AA258, NPC_Scaling_Values!A:N, 14) * VLOOKUP(AB258, NPC_Scaling_Values!A:N, 14)* 1.1 ,0)</f>
        <v>102</v>
      </c>
      <c r="Q258">
        <f> VLOOKUP(AA258, NPC_Scaling_Values!A:N, 9) * VLOOKUP(AB258, NPC_Scaling_Values!A:N, 9) * 1.1</f>
        <v>3.6696</v>
      </c>
      <c r="R258" s="1">
        <v>1.5</v>
      </c>
      <c r="S258" s="1">
        <v>20.0</v>
      </c>
      <c r="T258" s="7" t="b">
        <v>1</v>
      </c>
      <c r="U258" s="7" t="b">
        <v>0</v>
      </c>
      <c r="V258" s="7" t="b">
        <v>0</v>
      </c>
      <c r="Z258" s="1">
        <v>231000.0</v>
      </c>
      <c r="AA258" s="1">
        <v>7014.0</v>
      </c>
      <c r="AB258" s="1">
        <v>7414.0</v>
      </c>
      <c r="AC258" s="8">
        <v>0.0</v>
      </c>
    </row>
    <row r="259">
      <c r="A259" s="1" t="s">
        <v>142</v>
      </c>
      <c r="B259" s="1" t="s">
        <v>39</v>
      </c>
      <c r="C259" s="5">
        <f>ROUND( VLOOKUP(Z259, NPC_Raw_Data!A:D, 4)*VLOOKUP(AA259, NPC_Scaling_Values!A:C, 3)*VLOOKUP(AB259, NPC_Scaling_Values!A:C, 3) * 1.1 ,0)</f>
        <v>5094</v>
      </c>
      <c r="D259" s="5">
        <f>ROUND( VLOOKUP(Z259, NPC_Raw_Data!A:E, 5) * VLOOKUP(AA259, NPC_Scaling_Values!A:D, 4) * VLOOKUP(AB259,NPC_Scaling_Values!A:D, 4) * 1.1 ,0)</f>
        <v>165000</v>
      </c>
      <c r="E259" s="5">
        <f>ROUND( VLOOKUP(Z259, NPC_Raw_Data!A:L, 6) * VLOOKUP(AA259, NPC_Scaling_Values!A:N, 5)* VLOOKUP(AB259, NPC_Scaling_Values!A:N, 5) * 1.1 ,0)</f>
        <v>217</v>
      </c>
      <c r="F259" s="5">
        <f>ROUND( VLOOKUP(Z259, NPC_Raw_Data!A:L, 7) * VLOOKUP(AA259, NPC_Scaling_Values!A:N, 6) * VLOOKUP(AB259,NPC_Scaling_Values!A:N, 6) * 1.1 ,0)</f>
        <v>185</v>
      </c>
      <c r="G259" s="5">
        <f>ROUND( VLOOKUP(Z259, NPC_Raw_Data!A:L, 8) * VLOOKUP(AA259, NPC_Scaling_Values!A:N, 7) * VLOOKUP(AB259, NPC_Scaling_Values!A:N, 7) * 1.1 ,0)</f>
        <v>152</v>
      </c>
      <c r="H259" s="5">
        <f>ROUND( VLOOKUP(Z259, NPC_Raw_Data!A:L, 9) * VLOOKUP(AA259, NPC_Scaling_Values!A:N, 8)* VLOOKUP(AB259, NPC_Scaling_Values!A:N, 8) * 1.1 ,0)</f>
        <v>131</v>
      </c>
      <c r="I259" s="5">
        <v>0.0</v>
      </c>
      <c r="J259" s="5">
        <v>25.0</v>
      </c>
      <c r="K259" s="5">
        <v>0.0</v>
      </c>
      <c r="L259" s="5">
        <f>ROUND( VLOOKUP(Z259, NPC_Raw_Data!A:O, 13),0)</f>
        <v>120</v>
      </c>
      <c r="M259" s="5">
        <f>ROUND( VLOOKUP(Z259, NPC_Raw_Data!A:O, 14),0)</f>
        <v>120</v>
      </c>
      <c r="N259" s="5">
        <f>ROUND( VLOOKUP(Z259, NPC_Raw_Data!A:O, 15),0)</f>
        <v>120</v>
      </c>
      <c r="O259" s="5">
        <f>ROUND( VLOOKUP(Z259, NPC_Raw_Data!A:Q, 16) * VLOOKUP(AA259, NPC_Scaling_Values!A:N, 14)* VLOOKUP(AB259, NPC_Scaling_Values!A:N, 14) * 1.1 ,0)</f>
        <v>225</v>
      </c>
      <c r="P259" s="2">
        <f>ROUND( VLOOKUP(Z259, NPC_Raw_Data!A:Q, 17) * VLOOKUP(AA259, NPC_Scaling_Values!A:N, 14) * VLOOKUP(AB259, NPC_Scaling_Values!A:N, 14)* 1.1 ,0)</f>
        <v>90</v>
      </c>
      <c r="Q259">
        <f> VLOOKUP(AA259, NPC_Scaling_Values!A:N, 9) * VLOOKUP(AB259, NPC_Scaling_Values!A:N, 9) * 1.1</f>
        <v>3.432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236000.0</v>
      </c>
      <c r="AA259" s="1">
        <v>7010.0</v>
      </c>
      <c r="AB259" s="1">
        <v>7410.0</v>
      </c>
      <c r="AC259" s="10">
        <v>5151.0</v>
      </c>
    </row>
    <row r="260">
      <c r="A260" s="9" t="s">
        <v>159</v>
      </c>
      <c r="B260" s="1" t="s">
        <v>160</v>
      </c>
      <c r="C260" s="5">
        <f>ROUND( VLOOKUP(Z260, NPC_Raw_Data!A:D, 4)*VLOOKUP(AA260, NPC_Scaling_Values!A:C, 3)*VLOOKUP(AB260, NPC_Scaling_Values!A:C, 3) * 1.1 ,0)</f>
        <v>1104</v>
      </c>
      <c r="D260" s="5">
        <f>ROUND( VLOOKUP(Z260, NPC_Raw_Data!A:E, 5) * VLOOKUP(AA260, NPC_Scaling_Values!A:D, 4) * VLOOKUP(AB260,NPC_Scaling_Values!A:D, 4) * 1.1 ,0)</f>
        <v>3300</v>
      </c>
      <c r="E260" s="5">
        <f>ROUND( VLOOKUP(Z260, NPC_Raw_Data!A:L, 6) * VLOOKUP(AA260, NPC_Scaling_Values!A:N, 5)* VLOOKUP(AB260, NPC_Scaling_Values!A:N, 5) * 1.1 ,0)</f>
        <v>239</v>
      </c>
      <c r="F260" s="5">
        <f>ROUND( VLOOKUP(Z260, NPC_Raw_Data!A:L, 7) * VLOOKUP(AA260, NPC_Scaling_Values!A:N, 6) * VLOOKUP(AB260,NPC_Scaling_Values!A:N, 6) * 1.1 ,0)</f>
        <v>202</v>
      </c>
      <c r="G260" s="5">
        <f>ROUND( VLOOKUP(Z260, NPC_Raw_Data!A:L, 8) * VLOOKUP(AA260, NPC_Scaling_Values!A:N, 7) * VLOOKUP(AB260, NPC_Scaling_Values!A:N, 7) * 1.1 ,0)</f>
        <v>144</v>
      </c>
      <c r="H260" s="5">
        <f>ROUND( VLOOKUP(Z260, NPC_Raw_Data!A:L, 9) * VLOOKUP(AA260, NPC_Scaling_Values!A:N, 8)* VLOOKUP(AB260, NPC_Scaling_Values!A:N, 8) * 1.1 ,0)</f>
        <v>181</v>
      </c>
      <c r="I260" s="5">
        <v>0.0</v>
      </c>
      <c r="J260" s="5">
        <v>0.0</v>
      </c>
      <c r="K260" s="5">
        <v>0.0</v>
      </c>
      <c r="L260" s="5">
        <f>ROUND( VLOOKUP(Z260, NPC_Raw_Data!A:O, 13),0)</f>
        <v>120</v>
      </c>
      <c r="M260" s="5">
        <f>ROUND( VLOOKUP(Z260, NPC_Raw_Data!A:O, 14),0)</f>
        <v>120</v>
      </c>
      <c r="N260" s="5">
        <f>ROUND( VLOOKUP(Z260, NPC_Raw_Data!A:O, 15),0)</f>
        <v>120</v>
      </c>
      <c r="O260" s="5">
        <f>ROUND( VLOOKUP(Z260, NPC_Raw_Data!A:Q, 16) * VLOOKUP(AA260, NPC_Scaling_Values!A:N, 14)* VLOOKUP(AB260, NPC_Scaling_Values!A:N, 14) * 1.1 ,0)</f>
        <v>233</v>
      </c>
      <c r="P260" s="2">
        <f>ROUND( VLOOKUP(Z260, NPC_Raw_Data!A:Q, 17) * VLOOKUP(AA260, NPC_Scaling_Values!A:N, 14) * VLOOKUP(AB260, NPC_Scaling_Values!A:N, 14)* 1.1 ,0)</f>
        <v>93</v>
      </c>
      <c r="Q260">
        <f> VLOOKUP(AA260, NPC_Scaling_Values!A:N, 9) * VLOOKUP(AB260, NPC_Scaling_Values!A:N, 9) * 1.1</f>
        <v>3.4881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453100.0</v>
      </c>
      <c r="AA260" s="1">
        <v>7011.0</v>
      </c>
      <c r="AB260" s="1">
        <v>7411.0</v>
      </c>
      <c r="AC260" s="10">
        <v>5151.0</v>
      </c>
    </row>
    <row r="261">
      <c r="A261" s="9" t="s">
        <v>159</v>
      </c>
      <c r="B261" s="1" t="s">
        <v>77</v>
      </c>
      <c r="C261" s="5">
        <f>ROUND( VLOOKUP(Z261, NPC_Raw_Data!A:D, 4)*VLOOKUP(AA261, NPC_Scaling_Values!A:C, 3)*VLOOKUP(AB261, NPC_Scaling_Values!A:C, 3) * 1.1 ,0)</f>
        <v>1104</v>
      </c>
      <c r="D261" s="5">
        <f>ROUND( VLOOKUP(Z261, NPC_Raw_Data!A:E, 5) * VLOOKUP(AA261, NPC_Scaling_Values!A:D, 4) * VLOOKUP(AB261,NPC_Scaling_Values!A:D, 4) * 1.1 ,0)</f>
        <v>3300</v>
      </c>
      <c r="E261" s="5">
        <f>ROUND( VLOOKUP(Z261, NPC_Raw_Data!A:L, 6) * VLOOKUP(AA261, NPC_Scaling_Values!A:N, 5)* VLOOKUP(AB261, NPC_Scaling_Values!A:N, 5) * 1.1 ,0)</f>
        <v>239</v>
      </c>
      <c r="F261" s="5">
        <f>ROUND( VLOOKUP(Z261, NPC_Raw_Data!A:L, 7) * VLOOKUP(AA261, NPC_Scaling_Values!A:N, 6) * VLOOKUP(AB261,NPC_Scaling_Values!A:N, 6) * 1.1 ,0)</f>
        <v>202</v>
      </c>
      <c r="G261" s="5">
        <f>ROUND( VLOOKUP(Z261, NPC_Raw_Data!A:L, 8) * VLOOKUP(AA261, NPC_Scaling_Values!A:N, 7) * VLOOKUP(AB261, NPC_Scaling_Values!A:N, 7) * 1.1 ,0)</f>
        <v>144</v>
      </c>
      <c r="H261" s="5">
        <f>ROUND( VLOOKUP(Z261, NPC_Raw_Data!A:L, 9) * VLOOKUP(AA261, NPC_Scaling_Values!A:N, 8)* VLOOKUP(AB261, NPC_Scaling_Values!A:N, 8) * 1.1 ,0)</f>
        <v>181</v>
      </c>
      <c r="I261" s="5">
        <v>0.0</v>
      </c>
      <c r="J261" s="5">
        <v>0.0</v>
      </c>
      <c r="K261" s="5">
        <v>0.0</v>
      </c>
      <c r="L261" s="5">
        <f>ROUND( VLOOKUP(Z261, NPC_Raw_Data!A:O, 13),0)</f>
        <v>120</v>
      </c>
      <c r="M261" s="5">
        <f>ROUND( VLOOKUP(Z261, NPC_Raw_Data!A:O, 14),0)</f>
        <v>120</v>
      </c>
      <c r="N261" s="5">
        <f>ROUND( VLOOKUP(Z261, NPC_Raw_Data!A:O, 15),0)</f>
        <v>120</v>
      </c>
      <c r="O261" s="5">
        <f>ROUND( VLOOKUP(Z261, NPC_Raw_Data!A:Q, 16) * VLOOKUP(AA261, NPC_Scaling_Values!A:N, 14)* VLOOKUP(AB261, NPC_Scaling_Values!A:N, 14) * 1.1 ,0)</f>
        <v>233</v>
      </c>
      <c r="P261" s="2">
        <f>ROUND( VLOOKUP(Z261, NPC_Raw_Data!A:Q, 17) * VLOOKUP(AA261, NPC_Scaling_Values!A:N, 14) * VLOOKUP(AB261, NPC_Scaling_Values!A:N, 14)* 1.1 ,0)</f>
        <v>93</v>
      </c>
      <c r="Q261">
        <f> VLOOKUP(AA261, NPC_Scaling_Values!A:N, 9) * VLOOKUP(AB261, NPC_Scaling_Values!A:N, 9) * 1.1</f>
        <v>3.4881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536100.0</v>
      </c>
      <c r="AA261" s="1">
        <v>7011.0</v>
      </c>
      <c r="AB261" s="1">
        <v>7411.0</v>
      </c>
      <c r="AC261" s="10">
        <v>5151.0</v>
      </c>
    </row>
    <row r="262">
      <c r="A262" s="9" t="s">
        <v>271</v>
      </c>
      <c r="B262" s="1" t="s">
        <v>39</v>
      </c>
      <c r="C262" s="5">
        <f>ROUND( VLOOKUP(Z262, NPC_Raw_Data!A:D, 4)*VLOOKUP(AA262, NPC_Scaling_Values!A:C, 3)*VLOOKUP(AB262, NPC_Scaling_Values!A:C, 3) * 1.1 ,0)</f>
        <v>1455</v>
      </c>
      <c r="D262" s="5">
        <f>ROUND( VLOOKUP(Z262, NPC_Raw_Data!A:E, 5) * VLOOKUP(AA262, NPC_Scaling_Values!A:D, 4) * VLOOKUP(AB262,NPC_Scaling_Values!A:D, 4) * 1.1 ,0)</f>
        <v>9900</v>
      </c>
      <c r="E262" s="5">
        <f>ROUND( VLOOKUP(Z262, NPC_Raw_Data!A:L, 6) * VLOOKUP(AA262, NPC_Scaling_Values!A:N, 5)* VLOOKUP(AB262, NPC_Scaling_Values!A:N, 5) * 1.1 ,0)</f>
        <v>423</v>
      </c>
      <c r="F262" s="5">
        <f>ROUND( VLOOKUP(Z262, NPC_Raw_Data!A:L, 7) * VLOOKUP(AA262, NPC_Scaling_Values!A:N, 6) * VLOOKUP(AB262,NPC_Scaling_Values!A:N, 6) * 1.1 ,0)</f>
        <v>295</v>
      </c>
      <c r="G262" s="5">
        <f>ROUND( VLOOKUP(Z262, NPC_Raw_Data!A:L, 8) * VLOOKUP(AA262, NPC_Scaling_Values!A:N, 7) * VLOOKUP(AB262, NPC_Scaling_Values!A:N, 7) * 1.1 ,0)</f>
        <v>360</v>
      </c>
      <c r="H262" s="5">
        <f>ROUND( VLOOKUP(Z262, NPC_Raw_Data!A:L, 9) * VLOOKUP(AA262, NPC_Scaling_Values!A:N, 8)* VLOOKUP(AB262, NPC_Scaling_Values!A:N, 8) * 1.1 ,0)</f>
        <v>339</v>
      </c>
      <c r="I262" s="5">
        <v>25.0</v>
      </c>
      <c r="J262" s="5">
        <v>0.0</v>
      </c>
      <c r="K262" s="5">
        <v>0.0</v>
      </c>
      <c r="L262" s="5">
        <f>ROUND( VLOOKUP(Z262, NPC_Raw_Data!A:O, 13),0)</f>
        <v>116</v>
      </c>
      <c r="M262" s="5">
        <f>ROUND( VLOOKUP(Z262, NPC_Raw_Data!A:O, 14),0)</f>
        <v>116</v>
      </c>
      <c r="N262" s="5">
        <f>ROUND( VLOOKUP(Z262, NPC_Raw_Data!A:O, 15),0)</f>
        <v>116</v>
      </c>
      <c r="O262" s="5">
        <f>ROUND( VLOOKUP(Z262, NPC_Raw_Data!A:Q, 16) * VLOOKUP(AA262, NPC_Scaling_Values!A:N, 14)* VLOOKUP(AB262, NPC_Scaling_Values!A:N, 14) * 1.1 ,0)</f>
        <v>225</v>
      </c>
      <c r="P262" s="2">
        <f>ROUND( VLOOKUP(Z262, NPC_Raw_Data!A:Q, 17) * VLOOKUP(AA262, NPC_Scaling_Values!A:N, 14) * VLOOKUP(AB262, NPC_Scaling_Values!A:N, 14)* 1.1 ,0)</f>
        <v>90</v>
      </c>
      <c r="Q262">
        <f> VLOOKUP(AA262, NPC_Scaling_Values!A:N, 9) * VLOOKUP(AB262, NPC_Scaling_Values!A:N, 9) * 1.1</f>
        <v>3.432</v>
      </c>
      <c r="R262" s="1">
        <v>1.0</v>
      </c>
      <c r="S262" s="1">
        <v>-1.0</v>
      </c>
      <c r="T262" s="7" t="b">
        <v>0</v>
      </c>
      <c r="U262" s="7" t="b">
        <v>1</v>
      </c>
      <c r="V262" s="7" t="b">
        <v>0</v>
      </c>
      <c r="Z262" s="1">
        <v>287000.0</v>
      </c>
      <c r="AA262" s="1">
        <v>7010.0</v>
      </c>
      <c r="AB262" s="1">
        <v>7410.0</v>
      </c>
      <c r="AC262" s="8">
        <v>0.0</v>
      </c>
    </row>
    <row r="263">
      <c r="A263" s="9" t="s">
        <v>272</v>
      </c>
      <c r="B263" s="1" t="s">
        <v>39</v>
      </c>
      <c r="C263" s="5">
        <f>ROUND( VLOOKUP(Z263, NPC_Raw_Data!A:D, 4)*VLOOKUP(AA263, NPC_Scaling_Values!A:C, 3)*VLOOKUP(AB263, NPC_Scaling_Values!A:C, 3) * 1.1 ,0)</f>
        <v>1455</v>
      </c>
      <c r="D263" s="5">
        <f>ROUND( VLOOKUP(Z263, NPC_Raw_Data!A:E, 5) * VLOOKUP(AA263, NPC_Scaling_Values!A:D, 4) * VLOOKUP(AB263,NPC_Scaling_Values!A:D, 4) * 1.1 ,0)</f>
        <v>9900</v>
      </c>
      <c r="E263" s="5">
        <f>ROUND( VLOOKUP(Z263, NPC_Raw_Data!A:L, 6) * VLOOKUP(AA263, NPC_Scaling_Values!A:N, 5)* VLOOKUP(AB263, NPC_Scaling_Values!A:N, 5) * 1.1 ,0)</f>
        <v>423</v>
      </c>
      <c r="F263" s="5">
        <f>ROUND( VLOOKUP(Z263, NPC_Raw_Data!A:L, 7) * VLOOKUP(AA263, NPC_Scaling_Values!A:N, 6) * VLOOKUP(AB263,NPC_Scaling_Values!A:N, 6) * 1.1 ,0)</f>
        <v>295</v>
      </c>
      <c r="G263" s="5">
        <f>ROUND( VLOOKUP(Z263, NPC_Raw_Data!A:L, 8) * VLOOKUP(AA263, NPC_Scaling_Values!A:N, 7) * VLOOKUP(AB263, NPC_Scaling_Values!A:N, 7) * 1.1 ,0)</f>
        <v>360</v>
      </c>
      <c r="H263" s="5">
        <f>ROUND( VLOOKUP(Z263, NPC_Raw_Data!A:L, 9) * VLOOKUP(AA263, NPC_Scaling_Values!A:N, 8)* VLOOKUP(AB263, NPC_Scaling_Values!A:N, 8) * 1.1 ,0)</f>
        <v>339</v>
      </c>
      <c r="I263" s="5">
        <v>25.0</v>
      </c>
      <c r="J263" s="5">
        <v>0.0</v>
      </c>
      <c r="K263" s="5">
        <v>0.0</v>
      </c>
      <c r="L263" s="5">
        <f>ROUND( VLOOKUP(Z263, NPC_Raw_Data!A:O, 13),0)</f>
        <v>116</v>
      </c>
      <c r="M263" s="5">
        <f>ROUND( VLOOKUP(Z263, NPC_Raw_Data!A:O, 14),0)</f>
        <v>116</v>
      </c>
      <c r="N263" s="5">
        <f>ROUND( VLOOKUP(Z263, NPC_Raw_Data!A:O, 15),0)</f>
        <v>116</v>
      </c>
      <c r="O263" s="5">
        <f>ROUND( VLOOKUP(Z263, NPC_Raw_Data!A:Q, 16) * VLOOKUP(AA263, NPC_Scaling_Values!A:N, 14)* VLOOKUP(AB263, NPC_Scaling_Values!A:N, 14) * 1.1 ,0)</f>
        <v>225</v>
      </c>
      <c r="P263" s="2">
        <f>ROUND( VLOOKUP(Z263, NPC_Raw_Data!A:Q, 17) * VLOOKUP(AA263, NPC_Scaling_Values!A:N, 14) * VLOOKUP(AB263, NPC_Scaling_Values!A:N, 14)* 1.1 ,0)</f>
        <v>90</v>
      </c>
      <c r="Q263">
        <f> VLOOKUP(AA263, NPC_Scaling_Values!A:N, 9) * VLOOKUP(AB263, NPC_Scaling_Values!A:N, 9) * 1.1</f>
        <v>3.432</v>
      </c>
      <c r="R263" s="1">
        <v>1.0</v>
      </c>
      <c r="S263" s="1">
        <v>-1.0</v>
      </c>
      <c r="T263" s="7" t="b">
        <v>0</v>
      </c>
      <c r="U263" s="7" t="b">
        <v>1</v>
      </c>
      <c r="V263" s="7" t="b">
        <v>0</v>
      </c>
      <c r="Z263" s="1">
        <v>287001.0</v>
      </c>
      <c r="AA263" s="1">
        <v>7010.0</v>
      </c>
      <c r="AB263" s="1">
        <v>7410.0</v>
      </c>
      <c r="AC263" s="10">
        <v>7100.0</v>
      </c>
    </row>
    <row r="264">
      <c r="A264" s="9" t="s">
        <v>248</v>
      </c>
      <c r="B264" s="1" t="s">
        <v>39</v>
      </c>
      <c r="C264" s="5">
        <f>ROUND( VLOOKUP(Z264, NPC_Raw_Data!A:D, 4)*VLOOKUP(AA264, NPC_Scaling_Values!A:C, 3)*VLOOKUP(AB264, NPC_Scaling_Values!A:C, 3) * 1.1 ,0)</f>
        <v>1031</v>
      </c>
      <c r="D264" s="5">
        <f>ROUND( VLOOKUP(Z264, NPC_Raw_Data!A:E, 5) * VLOOKUP(AA264, NPC_Scaling_Values!A:D, 4) * VLOOKUP(AB264,NPC_Scaling_Values!A:D, 4) * 1.1 ,0)</f>
        <v>4950</v>
      </c>
      <c r="E264" s="5">
        <f>ROUND( VLOOKUP(Z264, NPC_Raw_Data!A:L, 6) * VLOOKUP(AA264, NPC_Scaling_Values!A:N, 5)* VLOOKUP(AB264, NPC_Scaling_Values!A:N, 5) * 1.1 ,0)</f>
        <v>372</v>
      </c>
      <c r="F264" s="5">
        <f>ROUND( VLOOKUP(Z264, NPC_Raw_Data!A:L, 7) * VLOOKUP(AA264, NPC_Scaling_Values!A:N, 6) * VLOOKUP(AB264,NPC_Scaling_Values!A:N, 6) * 1.1 ,0)</f>
        <v>262</v>
      </c>
      <c r="G264" s="5">
        <f>ROUND( VLOOKUP(Z264, NPC_Raw_Data!A:L, 8) * VLOOKUP(AA264, NPC_Scaling_Values!A:N, 7) * VLOOKUP(AB264, NPC_Scaling_Values!A:N, 7) * 1.1 ,0)</f>
        <v>298</v>
      </c>
      <c r="H264" s="5">
        <f>ROUND( VLOOKUP(Z264, NPC_Raw_Data!A:L, 9) * VLOOKUP(AA264, NPC_Scaling_Values!A:N, 8)* VLOOKUP(AB264, NPC_Scaling_Values!A:N, 8) * 1.1 ,0)</f>
        <v>298</v>
      </c>
      <c r="I264" s="5">
        <v>25.0</v>
      </c>
      <c r="J264" s="5">
        <v>0.0</v>
      </c>
      <c r="K264" s="5">
        <v>0.0</v>
      </c>
      <c r="L264" s="5">
        <f>ROUND( VLOOKUP(Z264, NPC_Raw_Data!A:O, 13),0)</f>
        <v>116</v>
      </c>
      <c r="M264" s="5">
        <f>ROUND( VLOOKUP(Z264, NPC_Raw_Data!A:O, 14),0)</f>
        <v>116</v>
      </c>
      <c r="N264" s="5">
        <f>ROUND( VLOOKUP(Z264, NPC_Raw_Data!A:O, 15),0)</f>
        <v>116</v>
      </c>
      <c r="O264" s="5">
        <f>ROUND( VLOOKUP(Z264, NPC_Raw_Data!A:Q, 16) * VLOOKUP(AA264, NPC_Scaling_Values!A:N, 14)* VLOOKUP(AB264, NPC_Scaling_Values!A:N, 14) * 1.1 ,0)</f>
        <v>225</v>
      </c>
      <c r="P264" s="2">
        <f>ROUND( VLOOKUP(Z264, NPC_Raw_Data!A:Q, 17) * VLOOKUP(AA264, NPC_Scaling_Values!A:N, 14) * VLOOKUP(AB264, NPC_Scaling_Values!A:N, 14)* 1.1 ,0)</f>
        <v>90</v>
      </c>
      <c r="Q264">
        <f> VLOOKUP(AA264, NPC_Scaling_Values!A:N, 9) * VLOOKUP(AB264, NPC_Scaling_Values!A:N, 9) * 1.1</f>
        <v>3.432</v>
      </c>
      <c r="R264" s="1">
        <v>1.0</v>
      </c>
      <c r="S264" s="1">
        <v>-1.0</v>
      </c>
      <c r="T264" s="7" t="b">
        <v>0</v>
      </c>
      <c r="U264" s="7" t="b">
        <v>1</v>
      </c>
      <c r="V264" s="7" t="b">
        <v>0</v>
      </c>
      <c r="Z264" s="1">
        <v>287010.0</v>
      </c>
      <c r="AA264" s="1">
        <v>7010.0</v>
      </c>
      <c r="AB264" s="1">
        <v>7410.0</v>
      </c>
      <c r="AC264" s="8">
        <v>0.0</v>
      </c>
    </row>
    <row r="265">
      <c r="A265" s="9" t="s">
        <v>249</v>
      </c>
      <c r="B265" s="1" t="s">
        <v>39</v>
      </c>
      <c r="C265" s="5">
        <f>ROUND( VLOOKUP(Z265, NPC_Raw_Data!A:D, 4)*VLOOKUP(AA265, NPC_Scaling_Values!A:C, 3)*VLOOKUP(AB265, NPC_Scaling_Values!A:C, 3) * 1.1 ,0)</f>
        <v>1031</v>
      </c>
      <c r="D265" s="5">
        <f>ROUND( VLOOKUP(Z265, NPC_Raw_Data!A:E, 5) * VLOOKUP(AA265, NPC_Scaling_Values!A:D, 4) * VLOOKUP(AB265,NPC_Scaling_Values!A:D, 4) * 1.1 ,0)</f>
        <v>4950</v>
      </c>
      <c r="E265" s="5">
        <f>ROUND( VLOOKUP(Z265, NPC_Raw_Data!A:L, 6) * VLOOKUP(AA265, NPC_Scaling_Values!A:N, 5)* VLOOKUP(AB265, NPC_Scaling_Values!A:N, 5) * 1.1 ,0)</f>
        <v>372</v>
      </c>
      <c r="F265" s="5">
        <f>ROUND( VLOOKUP(Z265, NPC_Raw_Data!A:L, 7) * VLOOKUP(AA265, NPC_Scaling_Values!A:N, 6) * VLOOKUP(AB265,NPC_Scaling_Values!A:N, 6) * 1.1 ,0)</f>
        <v>262</v>
      </c>
      <c r="G265" s="5">
        <f>ROUND( VLOOKUP(Z265, NPC_Raw_Data!A:L, 8) * VLOOKUP(AA265, NPC_Scaling_Values!A:N, 7) * VLOOKUP(AB265, NPC_Scaling_Values!A:N, 7) * 1.1 ,0)</f>
        <v>298</v>
      </c>
      <c r="H265" s="5">
        <f>ROUND( VLOOKUP(Z265, NPC_Raw_Data!A:L, 9) * VLOOKUP(AA265, NPC_Scaling_Values!A:N, 8)* VLOOKUP(AB265, NPC_Scaling_Values!A:N, 8) * 1.1 ,0)</f>
        <v>298</v>
      </c>
      <c r="I265" s="5">
        <v>25.0</v>
      </c>
      <c r="J265" s="5">
        <v>0.0</v>
      </c>
      <c r="K265" s="5">
        <v>0.0</v>
      </c>
      <c r="L265" s="5">
        <f>ROUND( VLOOKUP(Z265, NPC_Raw_Data!A:O, 13),0)</f>
        <v>116</v>
      </c>
      <c r="M265" s="5">
        <f>ROUND( VLOOKUP(Z265, NPC_Raw_Data!A:O, 14),0)</f>
        <v>116</v>
      </c>
      <c r="N265" s="5">
        <f>ROUND( VLOOKUP(Z265, NPC_Raw_Data!A:O, 15),0)</f>
        <v>116</v>
      </c>
      <c r="O265" s="5">
        <f>ROUND( VLOOKUP(Z265, NPC_Raw_Data!A:Q, 16) * VLOOKUP(AA265, NPC_Scaling_Values!A:N, 14)* VLOOKUP(AB265, NPC_Scaling_Values!A:N, 14) * 1.1 ,0)</f>
        <v>225</v>
      </c>
      <c r="P265" s="2">
        <f>ROUND( VLOOKUP(Z265, NPC_Raw_Data!A:Q, 17) * VLOOKUP(AA265, NPC_Scaling_Values!A:N, 14) * VLOOKUP(AB265, NPC_Scaling_Values!A:N, 14)* 1.1 ,0)</f>
        <v>90</v>
      </c>
      <c r="Q265">
        <f> VLOOKUP(AA265, NPC_Scaling_Values!A:N, 9) * VLOOKUP(AB265, NPC_Scaling_Values!A:N, 9) * 1.1</f>
        <v>3.432</v>
      </c>
      <c r="R265" s="1">
        <v>1.0</v>
      </c>
      <c r="S265" s="1">
        <v>-1.0</v>
      </c>
      <c r="T265" s="7" t="b">
        <v>0</v>
      </c>
      <c r="U265" s="7" t="b">
        <v>1</v>
      </c>
      <c r="V265" s="7" t="b">
        <v>0</v>
      </c>
      <c r="Z265" s="1">
        <v>287011.0</v>
      </c>
      <c r="AA265" s="1">
        <v>7010.0</v>
      </c>
      <c r="AB265" s="1">
        <v>7410.0</v>
      </c>
      <c r="AC265" s="10">
        <v>7100.0</v>
      </c>
    </row>
    <row r="266">
      <c r="A266" s="9" t="s">
        <v>193</v>
      </c>
      <c r="B266" s="1" t="s">
        <v>39</v>
      </c>
      <c r="C266" s="5">
        <f>ROUND( VLOOKUP(Z266, NPC_Raw_Data!A:D, 4)*VLOOKUP(AA266, NPC_Scaling_Values!A:C, 3)*VLOOKUP(AB266, NPC_Scaling_Values!A:C, 3) * 1.1 ,0)</f>
        <v>445</v>
      </c>
      <c r="D266" s="5">
        <f>ROUND( VLOOKUP(Z266, NPC_Raw_Data!A:E, 5) * VLOOKUP(AA266, NPC_Scaling_Values!A:D, 4) * VLOOKUP(AB266,NPC_Scaling_Values!A:D, 4) * 1.1 ,0)</f>
        <v>990</v>
      </c>
      <c r="E266" s="5">
        <f>ROUND( VLOOKUP(Z266, NPC_Raw_Data!A:L, 6) * VLOOKUP(AA266, NPC_Scaling_Values!A:N, 5)* VLOOKUP(AB266, NPC_Scaling_Values!A:N, 5) * 1.1 ,0)</f>
        <v>289</v>
      </c>
      <c r="F266" s="5">
        <f>ROUND( VLOOKUP(Z266, NPC_Raw_Data!A:L, 7) * VLOOKUP(AA266, NPC_Scaling_Values!A:N, 6) * VLOOKUP(AB266,NPC_Scaling_Values!A:N, 6) * 1.1 ,0)</f>
        <v>232</v>
      </c>
      <c r="G266" s="5">
        <f>ROUND( VLOOKUP(Z266, NPC_Raw_Data!A:L, 8) * VLOOKUP(AA266, NPC_Scaling_Values!A:N, 7) * VLOOKUP(AB266, NPC_Scaling_Values!A:N, 7) * 1.1 ,0)</f>
        <v>193</v>
      </c>
      <c r="H266" s="5">
        <f>ROUND( VLOOKUP(Z266, NPC_Raw_Data!A:L, 9) * VLOOKUP(AA266, NPC_Scaling_Values!A:N, 8)* VLOOKUP(AB266, NPC_Scaling_Values!A:N, 8) * 1.1 ,0)</f>
        <v>217</v>
      </c>
      <c r="I266" s="5">
        <v>0.0</v>
      </c>
      <c r="J266" s="5">
        <v>0.0</v>
      </c>
      <c r="K266" s="5">
        <v>0.0</v>
      </c>
      <c r="L266" s="5">
        <f>ROUND( VLOOKUP(Z266, NPC_Raw_Data!A:O, 13),0)</f>
        <v>115</v>
      </c>
      <c r="M266" s="5">
        <f>ROUND( VLOOKUP(Z266, NPC_Raw_Data!A:O, 14),0)</f>
        <v>115</v>
      </c>
      <c r="N266" s="5">
        <f>ROUND( VLOOKUP(Z266, NPC_Raw_Data!A:O, 15),0)</f>
        <v>95</v>
      </c>
      <c r="O266" s="5">
        <f>ROUND( VLOOKUP(Z266, NPC_Raw_Data!A:Q, 16) * VLOOKUP(AA266, NPC_Scaling_Values!A:N, 14)* VLOOKUP(AB266, NPC_Scaling_Values!A:N, 14) * 1.1 ,0)</f>
        <v>225</v>
      </c>
      <c r="P266" s="2">
        <f>ROUND( VLOOKUP(Z266, NPC_Raw_Data!A:Q, 17) * VLOOKUP(AA266, NPC_Scaling_Values!A:N, 14) * VLOOKUP(AB266, NPC_Scaling_Values!A:N, 14)* 1.1 ,0)</f>
        <v>90</v>
      </c>
      <c r="Q266">
        <f> VLOOKUP(AA266, NPC_Scaling_Values!A:N, 9) * VLOOKUP(AB266, NPC_Scaling_Values!A:N, 9) * 1.1</f>
        <v>3.432</v>
      </c>
      <c r="R266" s="1">
        <v>1.5</v>
      </c>
      <c r="S266" s="1">
        <v>6.0</v>
      </c>
      <c r="T266" s="7" t="b">
        <v>0</v>
      </c>
      <c r="U266" s="7" t="b">
        <v>0</v>
      </c>
      <c r="V266" s="7" t="b">
        <v>0</v>
      </c>
      <c r="Z266" s="1">
        <v>240000.0</v>
      </c>
      <c r="AA266" s="1">
        <v>7010.0</v>
      </c>
      <c r="AB266" s="1">
        <v>7410.0</v>
      </c>
      <c r="AC266" s="8">
        <v>0.0</v>
      </c>
    </row>
    <row r="267">
      <c r="A267" s="2" t="s">
        <v>154</v>
      </c>
      <c r="B267" s="1" t="s">
        <v>30</v>
      </c>
      <c r="C267" s="5">
        <f>ROUND( VLOOKUP(Z267, NPC_Raw_Data!A:D, 4)*VLOOKUP(AA267, NPC_Scaling_Values!A:C, 3)*VLOOKUP(AB267, NPC_Scaling_Values!A:C, 3) * 1.1 ,0)</f>
        <v>604</v>
      </c>
      <c r="D267" s="5">
        <f>ROUND( VLOOKUP(Z267, NPC_Raw_Data!A:E, 5) * VLOOKUP(AA267, NPC_Scaling_Values!A:D, 4) * VLOOKUP(AB267,NPC_Scaling_Values!A:D, 4) * 1.1 ,0)</f>
        <v>1760</v>
      </c>
      <c r="E267" s="5">
        <f>ROUND( VLOOKUP(Z267, NPC_Raw_Data!A:L, 6) * VLOOKUP(AA267, NPC_Scaling_Values!A:N, 5)* VLOOKUP(AB267, NPC_Scaling_Values!A:N, 5) * 1.1 ,0)</f>
        <v>219</v>
      </c>
      <c r="F267" s="5">
        <f>ROUND( VLOOKUP(Z267, NPC_Raw_Data!A:L, 7) * VLOOKUP(AA267, NPC_Scaling_Values!A:N, 6) * VLOOKUP(AB267,NPC_Scaling_Values!A:N, 6) * 1.1 ,0)</f>
        <v>144</v>
      </c>
      <c r="G267" s="5">
        <f>ROUND( VLOOKUP(Z267, NPC_Raw_Data!A:L, 8) * VLOOKUP(AA267, NPC_Scaling_Values!A:N, 7) * VLOOKUP(AB267, NPC_Scaling_Values!A:N, 7) * 1.1 ,0)</f>
        <v>131</v>
      </c>
      <c r="H267" s="5">
        <f>ROUND( VLOOKUP(Z267, NPC_Raw_Data!A:L, 9) * VLOOKUP(AA267, NPC_Scaling_Values!A:N, 8)* VLOOKUP(AB267, NPC_Scaling_Values!A:N, 8) * 1.1 ,0)</f>
        <v>144</v>
      </c>
      <c r="I267" s="5">
        <v>-25.0</v>
      </c>
      <c r="J267" s="5">
        <v>25.0</v>
      </c>
      <c r="K267" s="5">
        <v>0.0</v>
      </c>
      <c r="L267" s="5">
        <f>ROUND( VLOOKUP(Z267, NPC_Raw_Data!A:O, 13),0)</f>
        <v>112</v>
      </c>
      <c r="M267" s="5">
        <f>ROUND( VLOOKUP(Z267, NPC_Raw_Data!A:O, 14),0)</f>
        <v>112</v>
      </c>
      <c r="N267" s="5">
        <f>ROUND( VLOOKUP(Z267, NPC_Raw_Data!A:O, 15),0)</f>
        <v>54</v>
      </c>
      <c r="O267" s="5">
        <f>ROUND( VLOOKUP(Z267, NPC_Raw_Data!A:Q, 16) * VLOOKUP(AA267, NPC_Scaling_Values!A:N, 14)* VLOOKUP(AB267, NPC_Scaling_Values!A:N, 14) * 1.1 ,0)</f>
        <v>255</v>
      </c>
      <c r="P267" s="2">
        <f>ROUND( VLOOKUP(Z267, NPC_Raw_Data!A:Q, 17) * VLOOKUP(AA267, NPC_Scaling_Values!A:N, 14) * VLOOKUP(AB267, NPC_Scaling_Values!A:N, 14)* 1.1 ,0)</f>
        <v>102</v>
      </c>
      <c r="Q267">
        <f> VLOOKUP(AA267, NPC_Scaling_Values!A:N, 9) * VLOOKUP(AB267, NPC_Scaling_Values!A:N, 9) * 1.1</f>
        <v>3.6696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333000.0</v>
      </c>
      <c r="AA267" s="1">
        <v>7014.0</v>
      </c>
      <c r="AB267" s="1">
        <v>7414.0</v>
      </c>
      <c r="AC267" s="8">
        <v>0.0</v>
      </c>
    </row>
    <row r="268">
      <c r="A268" s="2" t="s">
        <v>226</v>
      </c>
      <c r="B268" s="1" t="s">
        <v>30</v>
      </c>
      <c r="C268" s="5">
        <f>ROUND( VLOOKUP(Z268, NPC_Raw_Data!A:D, 4)*VLOOKUP(AA268, NPC_Scaling_Values!A:C, 3)*VLOOKUP(AB268, NPC_Scaling_Values!A:C, 3) * 1.1 ,0)</f>
        <v>1382</v>
      </c>
      <c r="D268" s="5">
        <f>ROUND( VLOOKUP(Z268, NPC_Raw_Data!A:E, 5) * VLOOKUP(AA268, NPC_Scaling_Values!A:D, 4) * VLOOKUP(AB268,NPC_Scaling_Values!A:D, 4) * 1.1 ,0)</f>
        <v>220</v>
      </c>
      <c r="E268" s="5">
        <f>ROUND( VLOOKUP(Z268, NPC_Raw_Data!A:L, 6) * VLOOKUP(AA268, NPC_Scaling_Values!A:N, 5)* VLOOKUP(AB268, NPC_Scaling_Values!A:N, 5) * 1.1 ,0)</f>
        <v>301</v>
      </c>
      <c r="F268" s="5">
        <f>ROUND( VLOOKUP(Z268, NPC_Raw_Data!A:L, 7) * VLOOKUP(AA268, NPC_Scaling_Values!A:N, 6) * VLOOKUP(AB268,NPC_Scaling_Values!A:N, 6) * 1.1 ,0)</f>
        <v>196</v>
      </c>
      <c r="G268" s="5">
        <f>ROUND( VLOOKUP(Z268, NPC_Raw_Data!A:L, 8) * VLOOKUP(AA268, NPC_Scaling_Values!A:N, 7) * VLOOKUP(AB268, NPC_Scaling_Values!A:N, 7) * 1.1 ,0)</f>
        <v>180</v>
      </c>
      <c r="H268" s="5">
        <f>ROUND( VLOOKUP(Z268, NPC_Raw_Data!A:L, 9) * VLOOKUP(AA268, NPC_Scaling_Values!A:N, 8)* VLOOKUP(AB268, NPC_Scaling_Values!A:N, 8) * 1.1 ,0)</f>
        <v>196</v>
      </c>
      <c r="I268" s="5">
        <v>-25.0</v>
      </c>
      <c r="J268" s="5">
        <v>25.0</v>
      </c>
      <c r="K268" s="5">
        <v>0.0</v>
      </c>
      <c r="L268" s="5">
        <f>ROUND( VLOOKUP(Z268, NPC_Raw_Data!A:O, 13),0)</f>
        <v>112</v>
      </c>
      <c r="M268" s="5">
        <f>ROUND( VLOOKUP(Z268, NPC_Raw_Data!A:O, 14),0)</f>
        <v>112</v>
      </c>
      <c r="N268" s="5">
        <f>ROUND( VLOOKUP(Z268, NPC_Raw_Data!A:O, 15),0)</f>
        <v>54</v>
      </c>
      <c r="O268" s="5">
        <f>ROUND( VLOOKUP(Z268, NPC_Raw_Data!A:Q, 16) * VLOOKUP(AA268, NPC_Scaling_Values!A:N, 14)* VLOOKUP(AB268, NPC_Scaling_Values!A:N, 14) * 1.1 ,0)</f>
        <v>255</v>
      </c>
      <c r="P268" s="2">
        <f>ROUND( VLOOKUP(Z268, NPC_Raw_Data!A:Q, 17) * VLOOKUP(AA268, NPC_Scaling_Values!A:N, 14) * VLOOKUP(AB268, NPC_Scaling_Values!A:N, 14)* 1.1 ,0)</f>
        <v>102</v>
      </c>
      <c r="Q268">
        <f> VLOOKUP(AA268, NPC_Scaling_Values!A:N, 9) * VLOOKUP(AB268, NPC_Scaling_Values!A:N, 9) * 1.1</f>
        <v>3.6696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333001.0</v>
      </c>
      <c r="AA268" s="1">
        <v>7014.0</v>
      </c>
      <c r="AB268" s="1">
        <v>7414.0</v>
      </c>
      <c r="AC268" s="8">
        <v>0.0</v>
      </c>
    </row>
    <row r="269">
      <c r="A269" s="2" t="s">
        <v>227</v>
      </c>
      <c r="B269" s="1" t="s">
        <v>30</v>
      </c>
      <c r="C269" s="5">
        <f>ROUND( VLOOKUP(Z269, NPC_Raw_Data!A:D, 4)*VLOOKUP(AA269, NPC_Scaling_Values!A:C, 3)*VLOOKUP(AB269, NPC_Scaling_Values!A:C, 3) * 1.1 ,0)</f>
        <v>1123</v>
      </c>
      <c r="D269" s="5">
        <f>ROUND( VLOOKUP(Z269, NPC_Raw_Data!A:E, 5) * VLOOKUP(AA269, NPC_Scaling_Values!A:D, 4) * VLOOKUP(AB269,NPC_Scaling_Values!A:D, 4) * 1.1 ,0)</f>
        <v>220</v>
      </c>
      <c r="E269" s="5">
        <f>ROUND( VLOOKUP(Z269, NPC_Raw_Data!A:L, 6) * VLOOKUP(AA269, NPC_Scaling_Values!A:N, 5)* VLOOKUP(AB269, NPC_Scaling_Values!A:N, 5) * 1.1 ,0)</f>
        <v>301</v>
      </c>
      <c r="F269" s="5">
        <f>ROUND( VLOOKUP(Z269, NPC_Raw_Data!A:L, 7) * VLOOKUP(AA269, NPC_Scaling_Values!A:N, 6) * VLOOKUP(AB269,NPC_Scaling_Values!A:N, 6) * 1.1 ,0)</f>
        <v>196</v>
      </c>
      <c r="G269" s="5">
        <f>ROUND( VLOOKUP(Z269, NPC_Raw_Data!A:L, 8) * VLOOKUP(AA269, NPC_Scaling_Values!A:N, 7) * VLOOKUP(AB269, NPC_Scaling_Values!A:N, 7) * 1.1 ,0)</f>
        <v>180</v>
      </c>
      <c r="H269" s="5">
        <f>ROUND( VLOOKUP(Z269, NPC_Raw_Data!A:L, 9) * VLOOKUP(AA269, NPC_Scaling_Values!A:N, 8)* VLOOKUP(AB269, NPC_Scaling_Values!A:N, 8) * 1.1 ,0)</f>
        <v>196</v>
      </c>
      <c r="I269" s="5">
        <v>-25.0</v>
      </c>
      <c r="J269" s="5">
        <v>25.0</v>
      </c>
      <c r="K269" s="5">
        <v>0.0</v>
      </c>
      <c r="L269" s="5">
        <f>ROUND( VLOOKUP(Z269, NPC_Raw_Data!A:O, 13),0)</f>
        <v>112</v>
      </c>
      <c r="M269" s="5">
        <f>ROUND( VLOOKUP(Z269, NPC_Raw_Data!A:O, 14),0)</f>
        <v>112</v>
      </c>
      <c r="N269" s="5">
        <f>ROUND( VLOOKUP(Z269, NPC_Raw_Data!A:O, 15),0)</f>
        <v>54</v>
      </c>
      <c r="O269" s="5">
        <f>ROUND( VLOOKUP(Z269, NPC_Raw_Data!A:Q, 16) * VLOOKUP(AA269, NPC_Scaling_Values!A:N, 14)* VLOOKUP(AB269, NPC_Scaling_Values!A:N, 14) * 1.1 ,0)</f>
        <v>255</v>
      </c>
      <c r="P269" s="2">
        <f>ROUND( VLOOKUP(Z269, NPC_Raw_Data!A:Q, 17) * VLOOKUP(AA269, NPC_Scaling_Values!A:N, 14) * VLOOKUP(AB269, NPC_Scaling_Values!A:N, 14)* 1.1 ,0)</f>
        <v>102</v>
      </c>
      <c r="Q269">
        <f> VLOOKUP(AA269, NPC_Scaling_Values!A:N, 9) * VLOOKUP(AB269, NPC_Scaling_Values!A:N, 9) * 1.1</f>
        <v>3.6696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333002.0</v>
      </c>
      <c r="AA269" s="1">
        <v>7014.0</v>
      </c>
      <c r="AB269" s="1">
        <v>7414.0</v>
      </c>
      <c r="AC269" s="8">
        <v>0.0</v>
      </c>
    </row>
    <row r="270">
      <c r="A270" s="2" t="s">
        <v>155</v>
      </c>
      <c r="B270" s="1" t="s">
        <v>30</v>
      </c>
      <c r="C270" s="5">
        <f>ROUND( VLOOKUP(Z270, NPC_Raw_Data!A:D, 4)*VLOOKUP(AA270, NPC_Scaling_Values!A:C, 3)*VLOOKUP(AB270, NPC_Scaling_Values!A:C, 3) * 1.1 ,0)</f>
        <v>604</v>
      </c>
      <c r="D270" s="5">
        <f>ROUND( VLOOKUP(Z270, NPC_Raw_Data!A:E, 5) * VLOOKUP(AA270, NPC_Scaling_Values!A:D, 4) * VLOOKUP(AB270,NPC_Scaling_Values!A:D, 4) * 1.1 ,0)</f>
        <v>1760</v>
      </c>
      <c r="E270" s="5">
        <f>ROUND( VLOOKUP(Z270, NPC_Raw_Data!A:L, 6) * VLOOKUP(AA270, NPC_Scaling_Values!A:N, 5)* VLOOKUP(AB270, NPC_Scaling_Values!A:N, 5) * 1.1 ,0)</f>
        <v>219</v>
      </c>
      <c r="F270" s="5">
        <f>ROUND( VLOOKUP(Z270, NPC_Raw_Data!A:L, 7) * VLOOKUP(AA270, NPC_Scaling_Values!A:N, 6) * VLOOKUP(AB270,NPC_Scaling_Values!A:N, 6) * 1.1 ,0)</f>
        <v>144</v>
      </c>
      <c r="G270" s="5">
        <f>ROUND( VLOOKUP(Z270, NPC_Raw_Data!A:L, 8) * VLOOKUP(AA270, NPC_Scaling_Values!A:N, 7) * VLOOKUP(AB270, NPC_Scaling_Values!A:N, 7) * 1.1 ,0)</f>
        <v>131</v>
      </c>
      <c r="H270" s="5">
        <f>ROUND( VLOOKUP(Z270, NPC_Raw_Data!A:L, 9) * VLOOKUP(AA270, NPC_Scaling_Values!A:N, 8)* VLOOKUP(AB270, NPC_Scaling_Values!A:N, 8) * 1.1 ,0)</f>
        <v>144</v>
      </c>
      <c r="I270" s="5">
        <v>-25.0</v>
      </c>
      <c r="J270" s="5">
        <v>25.0</v>
      </c>
      <c r="K270" s="5">
        <v>0.0</v>
      </c>
      <c r="L270" s="5">
        <f>ROUND( VLOOKUP(Z270, NPC_Raw_Data!A:O, 13),0)</f>
        <v>112</v>
      </c>
      <c r="M270" s="5">
        <f>ROUND( VLOOKUP(Z270, NPC_Raw_Data!A:O, 14),0)</f>
        <v>112</v>
      </c>
      <c r="N270" s="5">
        <f>ROUND( VLOOKUP(Z270, NPC_Raw_Data!A:O, 15),0)</f>
        <v>54</v>
      </c>
      <c r="O270" s="5">
        <f>ROUND( VLOOKUP(Z270, NPC_Raw_Data!A:Q, 16) * VLOOKUP(AA270, NPC_Scaling_Values!A:N, 14)* VLOOKUP(AB270, NPC_Scaling_Values!A:N, 14) * 1.1 ,0)</f>
        <v>255</v>
      </c>
      <c r="P270" s="2">
        <f>ROUND( VLOOKUP(Z270, NPC_Raw_Data!A:Q, 17) * VLOOKUP(AA270, NPC_Scaling_Values!A:N, 14) * VLOOKUP(AB270, NPC_Scaling_Values!A:N, 14)* 1.1 ,0)</f>
        <v>102</v>
      </c>
      <c r="Q270">
        <f> VLOOKUP(AA270, NPC_Scaling_Values!A:N, 9) * VLOOKUP(AB270, NPC_Scaling_Values!A:N, 9) * 1.1</f>
        <v>3.6696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333003.0</v>
      </c>
      <c r="AA270" s="1">
        <v>7014.0</v>
      </c>
      <c r="AB270" s="1">
        <v>7414.0</v>
      </c>
      <c r="AC270" s="10">
        <v>7100.0</v>
      </c>
    </row>
    <row r="271">
      <c r="A271" s="1" t="s">
        <v>102</v>
      </c>
      <c r="B271" s="1" t="s">
        <v>35</v>
      </c>
      <c r="C271" s="5">
        <f>ROUND( VLOOKUP(Z271, NPC_Raw_Data!A:D, 4)*VLOOKUP(AA271, NPC_Scaling_Values!A:C, 3)*VLOOKUP(AB271, NPC_Scaling_Values!A:C, 3) * 1.1 ,0)</f>
        <v>316</v>
      </c>
      <c r="D271" s="5">
        <f>ROUND( VLOOKUP(Z271, NPC_Raw_Data!A:E, 5) * VLOOKUP(AA271, NPC_Scaling_Values!A:D, 4) * VLOOKUP(AB271,NPC_Scaling_Values!A:D, 4) * 1.1 ,0)</f>
        <v>1100</v>
      </c>
      <c r="E271" s="5">
        <f>ROUND( VLOOKUP(Z271, NPC_Raw_Data!A:L, 6) * VLOOKUP(AA271, NPC_Scaling_Values!A:N, 5)* VLOOKUP(AB271, NPC_Scaling_Values!A:N, 5) * 1.1 ,0)</f>
        <v>235</v>
      </c>
      <c r="F271" s="5">
        <f>ROUND( VLOOKUP(Z271, NPC_Raw_Data!A:L, 7) * VLOOKUP(AA271, NPC_Scaling_Values!A:N, 6) * VLOOKUP(AB271,NPC_Scaling_Values!A:N, 6) * 1.1 ,0)</f>
        <v>187</v>
      </c>
      <c r="G271" s="5">
        <f>ROUND( VLOOKUP(Z271, NPC_Raw_Data!A:L, 8) * VLOOKUP(AA271, NPC_Scaling_Values!A:N, 7) * VLOOKUP(AB271, NPC_Scaling_Values!A:N, 7) * 1.1 ,0)</f>
        <v>141</v>
      </c>
      <c r="H271" s="5">
        <f>ROUND( VLOOKUP(Z271, NPC_Raw_Data!A:L, 9) * VLOOKUP(AA271, NPC_Scaling_Values!A:N, 8)* VLOOKUP(AB271, NPC_Scaling_Values!A:N, 8) * 1.1 ,0)</f>
        <v>175</v>
      </c>
      <c r="I271" s="5">
        <v>0.0</v>
      </c>
      <c r="J271" s="5">
        <v>0.0</v>
      </c>
      <c r="K271" s="5">
        <v>0.0</v>
      </c>
      <c r="L271" s="5">
        <f>ROUND( VLOOKUP(Z271, NPC_Raw_Data!A:O, 13),0)</f>
        <v>111</v>
      </c>
      <c r="M271" s="5">
        <f>ROUND( VLOOKUP(Z271, NPC_Raw_Data!A:O, 14),0)</f>
        <v>111</v>
      </c>
      <c r="N271" s="5">
        <f>ROUND( VLOOKUP(Z271, NPC_Raw_Data!A:O, 15),0)</f>
        <v>93</v>
      </c>
      <c r="O271" s="5">
        <f>ROUND( VLOOKUP(Z271, NPC_Raw_Data!A:Q, 16) * VLOOKUP(AA271, NPC_Scaling_Values!A:N, 14)* VLOOKUP(AB271, NPC_Scaling_Values!A:N, 14) * 1.1 ,0)</f>
        <v>226</v>
      </c>
      <c r="P271" s="2">
        <f>ROUND( VLOOKUP(Z271, NPC_Raw_Data!A:Q, 17) * VLOOKUP(AA271, NPC_Scaling_Values!A:N, 14) * VLOOKUP(AB271, NPC_Scaling_Values!A:N, 14)* 1.1 ,0)</f>
        <v>90</v>
      </c>
      <c r="Q271">
        <f> VLOOKUP(AA271, NPC_Scaling_Values!A:N, 9) * VLOOKUP(AB271, NPC_Scaling_Values!A:N, 9) * 1.1</f>
        <v>3.282125</v>
      </c>
      <c r="R271" s="1">
        <v>1.5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327000.0</v>
      </c>
      <c r="AA271" s="1">
        <v>7004.0</v>
      </c>
      <c r="AB271" s="1">
        <v>7404.0</v>
      </c>
      <c r="AC271" s="8">
        <v>0.0</v>
      </c>
    </row>
    <row r="272">
      <c r="A272" s="1" t="s">
        <v>102</v>
      </c>
      <c r="B272" s="1" t="s">
        <v>37</v>
      </c>
      <c r="C272" s="5">
        <f>ROUND( VLOOKUP(Z272, NPC_Raw_Data!A:D, 4)*VLOOKUP(AA272, NPC_Scaling_Values!A:C, 3)*VLOOKUP(AB272, NPC_Scaling_Values!A:C, 3) * 1.1 ,0)</f>
        <v>349</v>
      </c>
      <c r="D272" s="5">
        <f>ROUND( VLOOKUP(Z272, NPC_Raw_Data!A:E, 5) * VLOOKUP(AA272, NPC_Scaling_Values!A:D, 4) * VLOOKUP(AB272,NPC_Scaling_Values!A:D, 4) * 1.1 ,0)</f>
        <v>880</v>
      </c>
      <c r="E272" s="5">
        <f>ROUND( VLOOKUP(Z272, NPC_Raw_Data!A:L, 6) * VLOOKUP(AA272, NPC_Scaling_Values!A:N, 5)* VLOOKUP(AB272, NPC_Scaling_Values!A:N, 5) * 1.1 ,0)</f>
        <v>259</v>
      </c>
      <c r="F272" s="5">
        <f>ROUND( VLOOKUP(Z272, NPC_Raw_Data!A:L, 7) * VLOOKUP(AA272, NPC_Scaling_Values!A:N, 6) * VLOOKUP(AB272,NPC_Scaling_Values!A:N, 6) * 1.1 ,0)</f>
        <v>206</v>
      </c>
      <c r="G272" s="5">
        <f>ROUND( VLOOKUP(Z272, NPC_Raw_Data!A:L, 8) * VLOOKUP(AA272, NPC_Scaling_Values!A:N, 7) * VLOOKUP(AB272, NPC_Scaling_Values!A:N, 7) * 1.1 ,0)</f>
        <v>156</v>
      </c>
      <c r="H272" s="5">
        <f>ROUND( VLOOKUP(Z272, NPC_Raw_Data!A:L, 9) * VLOOKUP(AA272, NPC_Scaling_Values!A:N, 8)* VLOOKUP(AB272, NPC_Scaling_Values!A:N, 8) * 1.1 ,0)</f>
        <v>194</v>
      </c>
      <c r="I272" s="5">
        <v>0.0</v>
      </c>
      <c r="J272" s="5">
        <v>0.0</v>
      </c>
      <c r="K272" s="5">
        <v>0.0</v>
      </c>
      <c r="L272" s="5">
        <f>ROUND( VLOOKUP(Z272, NPC_Raw_Data!A:O, 13),0)</f>
        <v>111</v>
      </c>
      <c r="M272" s="5">
        <f>ROUND( VLOOKUP(Z272, NPC_Raw_Data!A:O, 14),0)</f>
        <v>111</v>
      </c>
      <c r="N272" s="5">
        <f>ROUND( VLOOKUP(Z272, NPC_Raw_Data!A:O, 15),0)</f>
        <v>93</v>
      </c>
      <c r="O272" s="5">
        <f>ROUND( VLOOKUP(Z272, NPC_Raw_Data!A:Q, 16) * VLOOKUP(AA272, NPC_Scaling_Values!A:N, 14)* VLOOKUP(AB272, NPC_Scaling_Values!A:N, 14) * 1.1 ,0)</f>
        <v>239</v>
      </c>
      <c r="P272" s="2">
        <f>ROUND( VLOOKUP(Z272, NPC_Raw_Data!A:Q, 17) * VLOOKUP(AA272, NPC_Scaling_Values!A:N, 14) * VLOOKUP(AB272, NPC_Scaling_Values!A:N, 14)* 1.1 ,0)</f>
        <v>96</v>
      </c>
      <c r="Q272">
        <f> VLOOKUP(AA272, NPC_Scaling_Values!A:N, 9) * VLOOKUP(AB272, NPC_Scaling_Values!A:N, 9) * 1.1</f>
        <v>3.5332</v>
      </c>
      <c r="R272" s="1">
        <v>1.5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327001.0</v>
      </c>
      <c r="AA272" s="1">
        <v>7012.0</v>
      </c>
      <c r="AB272" s="1">
        <v>7412.0</v>
      </c>
      <c r="AC272" s="8">
        <v>0.0</v>
      </c>
    </row>
    <row r="273">
      <c r="A273" s="9" t="s">
        <v>228</v>
      </c>
      <c r="B273" s="1" t="s">
        <v>91</v>
      </c>
      <c r="C273" s="5">
        <f>ROUND( VLOOKUP(Z273, NPC_Raw_Data!A:D, 4)*VLOOKUP(AA273, NPC_Scaling_Values!A:C, 3)*VLOOKUP(AB273, NPC_Scaling_Values!A:C, 3) * 1.1 ,0)</f>
        <v>1584</v>
      </c>
      <c r="D273" s="5">
        <f>ROUND( VLOOKUP(Z273, NPC_Raw_Data!A:E, 5) * VLOOKUP(AA273, NPC_Scaling_Values!A:D, 4) * VLOOKUP(AB273,NPC_Scaling_Values!A:D, 4) * 1.1 ,0)</f>
        <v>2640</v>
      </c>
      <c r="E273" s="5">
        <f>ROUND( VLOOKUP(Z273, NPC_Raw_Data!A:L, 6) * VLOOKUP(AA273, NPC_Scaling_Values!A:N, 5)* VLOOKUP(AB273, NPC_Scaling_Values!A:N, 5) * 1.1 ,0)</f>
        <v>311</v>
      </c>
      <c r="F273" s="5">
        <f>ROUND( VLOOKUP(Z273, NPC_Raw_Data!A:L, 7) * VLOOKUP(AA273, NPC_Scaling_Values!A:N, 6) * VLOOKUP(AB273,NPC_Scaling_Values!A:N, 6) * 1.1 ,0)</f>
        <v>203</v>
      </c>
      <c r="G273" s="5">
        <f>ROUND( VLOOKUP(Z273, NPC_Raw_Data!A:L, 8) * VLOOKUP(AA273, NPC_Scaling_Values!A:N, 7) * VLOOKUP(AB273, NPC_Scaling_Values!A:N, 7) * 1.1 ,0)</f>
        <v>264</v>
      </c>
      <c r="H273" s="5">
        <f>ROUND( VLOOKUP(Z273, NPC_Raw_Data!A:L, 9) * VLOOKUP(AA273, NPC_Scaling_Values!A:N, 8)* VLOOKUP(AB273, NPC_Scaling_Values!A:N, 8) * 1.1 ,0)</f>
        <v>203</v>
      </c>
      <c r="I273" s="5">
        <v>0.0</v>
      </c>
      <c r="J273" s="5">
        <v>0.0</v>
      </c>
      <c r="K273" s="5">
        <v>0.0</v>
      </c>
      <c r="L273" s="5">
        <f>ROUND( VLOOKUP(Z273, NPC_Raw_Data!A:O, 13),0)</f>
        <v>110</v>
      </c>
      <c r="M273" s="5">
        <f>ROUND( VLOOKUP(Z273, NPC_Raw_Data!A:O, 14),0)</f>
        <v>110</v>
      </c>
      <c r="N273" s="5">
        <f>ROUND( VLOOKUP(Z273, NPC_Raw_Data!A:O, 15),0)</f>
        <v>110</v>
      </c>
      <c r="O273" s="5">
        <f>ROUND( VLOOKUP(Z273, NPC_Raw_Data!A:Q, 16) * VLOOKUP(AA273, NPC_Scaling_Values!A:N, 14)* VLOOKUP(AB273, NPC_Scaling_Values!A:N, 14) * 1.1 ,0)</f>
        <v>247</v>
      </c>
      <c r="P273" s="2">
        <f>ROUND( VLOOKUP(Z273, NPC_Raw_Data!A:Q, 17) * VLOOKUP(AA273, NPC_Scaling_Values!A:N, 14) * VLOOKUP(AB273, NPC_Scaling_Values!A:N, 14)* 1.1 ,0)</f>
        <v>99</v>
      </c>
      <c r="Q273">
        <f> VLOOKUP(AA273, NPC_Scaling_Values!A:N, 9) * VLOOKUP(AB273, NPC_Scaling_Values!A:N, 9) * 1.1</f>
        <v>3.5926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225002.0</v>
      </c>
      <c r="AA273" s="1">
        <v>7013.0</v>
      </c>
      <c r="AB273" s="1">
        <v>7413.0</v>
      </c>
      <c r="AC273" s="8">
        <v>0.0</v>
      </c>
    </row>
    <row r="274">
      <c r="A274" s="9" t="s">
        <v>230</v>
      </c>
      <c r="B274" s="1" t="s">
        <v>91</v>
      </c>
      <c r="C274" s="5">
        <f>ROUND( VLOOKUP(Z274, NPC_Raw_Data!A:D, 4)*VLOOKUP(AA274, NPC_Scaling_Values!A:C, 3)*VLOOKUP(AB274, NPC_Scaling_Values!A:C, 3) * 1.1 ,0)</f>
        <v>2173</v>
      </c>
      <c r="D274" s="5">
        <f>ROUND( VLOOKUP(Z274, NPC_Raw_Data!A:E, 5) * VLOOKUP(AA274, NPC_Scaling_Values!A:D, 4) * VLOOKUP(AB274,NPC_Scaling_Values!A:D, 4) * 1.1 ,0)</f>
        <v>2640</v>
      </c>
      <c r="E274" s="5">
        <f>ROUND( VLOOKUP(Z274, NPC_Raw_Data!A:L, 6) * VLOOKUP(AA274, NPC_Scaling_Values!A:N, 5)* VLOOKUP(AB274, NPC_Scaling_Values!A:N, 5) * 1.1 ,0)</f>
        <v>314</v>
      </c>
      <c r="F274" s="5">
        <f>ROUND( VLOOKUP(Z274, NPC_Raw_Data!A:L, 7) * VLOOKUP(AA274, NPC_Scaling_Values!A:N, 6) * VLOOKUP(AB274,NPC_Scaling_Values!A:N, 6) * 1.1 ,0)</f>
        <v>205</v>
      </c>
      <c r="G274" s="5">
        <f>ROUND( VLOOKUP(Z274, NPC_Raw_Data!A:L, 8) * VLOOKUP(AA274, NPC_Scaling_Values!A:N, 7) * VLOOKUP(AB274, NPC_Scaling_Values!A:N, 7) * 1.1 ,0)</f>
        <v>266</v>
      </c>
      <c r="H274" s="5">
        <f>ROUND( VLOOKUP(Z274, NPC_Raw_Data!A:L, 9) * VLOOKUP(AA274, NPC_Scaling_Values!A:N, 8)* VLOOKUP(AB274, NPC_Scaling_Values!A:N, 8) * 1.1 ,0)</f>
        <v>205</v>
      </c>
      <c r="I274" s="5">
        <v>0.0</v>
      </c>
      <c r="J274" s="5">
        <v>0.0</v>
      </c>
      <c r="K274" s="5">
        <v>0.0</v>
      </c>
      <c r="L274" s="5">
        <f>ROUND( VLOOKUP(Z274, NPC_Raw_Data!A:O, 13),0)</f>
        <v>110</v>
      </c>
      <c r="M274" s="5">
        <f>ROUND( VLOOKUP(Z274, NPC_Raw_Data!A:O, 14),0)</f>
        <v>110</v>
      </c>
      <c r="N274" s="5">
        <f>ROUND( VLOOKUP(Z274, NPC_Raw_Data!A:O, 15),0)</f>
        <v>110</v>
      </c>
      <c r="O274" s="5">
        <f>ROUND( VLOOKUP(Z274, NPC_Raw_Data!A:Q, 16) * VLOOKUP(AA274, NPC_Scaling_Values!A:N, 14)* VLOOKUP(AB274, NPC_Scaling_Values!A:N, 14) * 1.1 ,0)</f>
        <v>265</v>
      </c>
      <c r="P274" s="2">
        <f>ROUND( VLOOKUP(Z274, NPC_Raw_Data!A:Q, 17) * VLOOKUP(AA274, NPC_Scaling_Values!A:N, 14) * VLOOKUP(AB274, NPC_Scaling_Values!A:N, 14)* 1.1 ,0)</f>
        <v>106</v>
      </c>
      <c r="Q274">
        <f> VLOOKUP(AA274, NPC_Scaling_Values!A:N, 9) * VLOOKUP(AB274, NPC_Scaling_Values!A:N, 9) * 1.1</f>
        <v>3.7675</v>
      </c>
      <c r="R274" s="1">
        <v>1.0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225003.0</v>
      </c>
      <c r="AA274" s="1">
        <v>7015.0</v>
      </c>
      <c r="AB274" s="1">
        <v>7415.0</v>
      </c>
      <c r="AC274" s="8">
        <v>0.0</v>
      </c>
    </row>
    <row r="275">
      <c r="A275" s="9" t="s">
        <v>129</v>
      </c>
      <c r="B275" s="1" t="s">
        <v>27</v>
      </c>
      <c r="C275" s="5">
        <f>ROUND( VLOOKUP(Z275, NPC_Raw_Data!A:D, 4)*VLOOKUP(AA275, NPC_Scaling_Values!A:C, 3)*VLOOKUP(AB275, NPC_Scaling_Values!A:C, 3) * 1.1 ,0)</f>
        <v>512</v>
      </c>
      <c r="D275" s="5">
        <f>ROUND( VLOOKUP(Z275, NPC_Raw_Data!A:E, 5) * VLOOKUP(AA275, NPC_Scaling_Values!A:D, 4) * VLOOKUP(AB275,NPC_Scaling_Values!A:D, 4) * 1.1 ,0)</f>
        <v>5500</v>
      </c>
      <c r="E275" s="5">
        <f>ROUND( VLOOKUP(Z275, NPC_Raw_Data!A:L, 6) * VLOOKUP(AA275, NPC_Scaling_Values!A:N, 5)* VLOOKUP(AB275, NPC_Scaling_Values!A:N, 5) * 1.1 ,0)</f>
        <v>283</v>
      </c>
      <c r="F275" s="5">
        <f>ROUND( VLOOKUP(Z275, NPC_Raw_Data!A:L, 7) * VLOOKUP(AA275, NPC_Scaling_Values!A:N, 6) * VLOOKUP(AB275,NPC_Scaling_Values!A:N, 6) * 1.1 ,0)</f>
        <v>565</v>
      </c>
      <c r="G275" s="5">
        <f>ROUND( VLOOKUP(Z275, NPC_Raw_Data!A:L, 8) * VLOOKUP(AA275, NPC_Scaling_Values!A:N, 7) * VLOOKUP(AB275, NPC_Scaling_Values!A:N, 7) * 1.1 ,0)</f>
        <v>170</v>
      </c>
      <c r="H275" s="5">
        <f>ROUND( VLOOKUP(Z275, NPC_Raw_Data!A:L, 9) * VLOOKUP(AA275, NPC_Scaling_Values!A:N, 8)* VLOOKUP(AB275, NPC_Scaling_Values!A:N, 8) * 1.1 ,0)</f>
        <v>170</v>
      </c>
      <c r="I275" s="5">
        <v>0.0</v>
      </c>
      <c r="J275" s="5">
        <v>0.0</v>
      </c>
      <c r="K275" s="5">
        <v>0.0</v>
      </c>
      <c r="L275" s="5">
        <f>ROUND( VLOOKUP(Z275, NPC_Raw_Data!A:O, 13),0)</f>
        <v>107</v>
      </c>
      <c r="M275" s="5">
        <f>ROUND( VLOOKUP(Z275, NPC_Raw_Data!A:O, 14),0)</f>
        <v>107</v>
      </c>
      <c r="N275" s="5">
        <f>ROUND( VLOOKUP(Z275, NPC_Raw_Data!A:O, 15),0)</f>
        <v>107</v>
      </c>
      <c r="O275" s="5">
        <f>ROUND( VLOOKUP(Z275, NPC_Raw_Data!A:Q, 16) * VLOOKUP(AA275, NPC_Scaling_Values!A:N, 14)* VLOOKUP(AB275, NPC_Scaling_Values!A:N, 14) * 1.1 ,0)</f>
        <v>222</v>
      </c>
      <c r="P275" s="2">
        <f>ROUND( VLOOKUP(Z275, NPC_Raw_Data!A:Q, 17) * VLOOKUP(AA275, NPC_Scaling_Values!A:N, 14) * VLOOKUP(AB275, NPC_Scaling_Values!A:N, 14)* 1.1 ,0)</f>
        <v>89</v>
      </c>
      <c r="Q275">
        <f> VLOOKUP(AA275, NPC_Scaling_Values!A:N, 9) * VLOOKUP(AB275, NPC_Scaling_Values!A:N, 9) * 1.1</f>
        <v>3.06625</v>
      </c>
      <c r="R275" s="1">
        <v>1.5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237000.0</v>
      </c>
      <c r="AA275" s="1">
        <v>7003.0</v>
      </c>
      <c r="AB275" s="1">
        <v>7403.0</v>
      </c>
      <c r="AC275" s="8">
        <v>0.0</v>
      </c>
    </row>
    <row r="276">
      <c r="A276" s="9" t="s">
        <v>129</v>
      </c>
      <c r="B276" s="1" t="s">
        <v>30</v>
      </c>
      <c r="C276" s="5">
        <f>ROUND( VLOOKUP(Z276, NPC_Raw_Data!A:D, 4)*VLOOKUP(AA276, NPC_Scaling_Values!A:C, 3)*VLOOKUP(AB276, NPC_Scaling_Values!A:C, 3) * 1.1 ,0)</f>
        <v>669</v>
      </c>
      <c r="D276" s="5">
        <f>ROUND( VLOOKUP(Z276, NPC_Raw_Data!A:E, 5) * VLOOKUP(AA276, NPC_Scaling_Values!A:D, 4) * VLOOKUP(AB276,NPC_Scaling_Values!A:D, 4) * 1.1 ,0)</f>
        <v>1760</v>
      </c>
      <c r="E276" s="5">
        <f>ROUND( VLOOKUP(Z276, NPC_Raw_Data!A:L, 6) * VLOOKUP(AA276, NPC_Scaling_Values!A:N, 5)* VLOOKUP(AB276, NPC_Scaling_Values!A:N, 5) * 1.1 ,0)</f>
        <v>418</v>
      </c>
      <c r="F276" s="5">
        <f>ROUND( VLOOKUP(Z276, NPC_Raw_Data!A:L, 7) * VLOOKUP(AA276, NPC_Scaling_Values!A:N, 6) * VLOOKUP(AB276,NPC_Scaling_Values!A:N, 6) * 1.1 ,0)</f>
        <v>836</v>
      </c>
      <c r="G276" s="5">
        <f>ROUND( VLOOKUP(Z276, NPC_Raw_Data!A:L, 8) * VLOOKUP(AA276, NPC_Scaling_Values!A:N, 7) * VLOOKUP(AB276, NPC_Scaling_Values!A:N, 7) * 1.1 ,0)</f>
        <v>252</v>
      </c>
      <c r="H276" s="5">
        <f>ROUND( VLOOKUP(Z276, NPC_Raw_Data!A:L, 9) * VLOOKUP(AA276, NPC_Scaling_Values!A:N, 8)* VLOOKUP(AB276, NPC_Scaling_Values!A:N, 8) * 1.1 ,0)</f>
        <v>252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107</v>
      </c>
      <c r="M276" s="5">
        <f>ROUND( VLOOKUP(Z276, NPC_Raw_Data!A:O, 14),0)</f>
        <v>107</v>
      </c>
      <c r="N276" s="5">
        <f>ROUND( VLOOKUP(Z276, NPC_Raw_Data!A:O, 15),0)</f>
        <v>107</v>
      </c>
      <c r="O276" s="5">
        <f>ROUND( VLOOKUP(Z276, NPC_Raw_Data!A:Q, 16) * VLOOKUP(AA276, NPC_Scaling_Values!A:N, 14)* VLOOKUP(AB276, NPC_Scaling_Values!A:N, 14) * 1.1 ,0)</f>
        <v>255</v>
      </c>
      <c r="P276" s="2">
        <f>ROUND( VLOOKUP(Z276, NPC_Raw_Data!A:Q, 17) * VLOOKUP(AA276, NPC_Scaling_Values!A:N, 14) * VLOOKUP(AB276, NPC_Scaling_Values!A:N, 14)* 1.1 ,0)</f>
        <v>102</v>
      </c>
      <c r="Q276">
        <f> VLOOKUP(AA276, NPC_Scaling_Values!A:N, 9) * VLOOKUP(AB276, NPC_Scaling_Values!A:N, 9) * 1.1</f>
        <v>3.6696</v>
      </c>
      <c r="R276" s="1">
        <v>1.5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237001.0</v>
      </c>
      <c r="AA276" s="1">
        <v>7014.0</v>
      </c>
      <c r="AB276" s="1">
        <v>7414.0</v>
      </c>
      <c r="AC276" s="8">
        <v>0.0</v>
      </c>
    </row>
    <row r="277">
      <c r="A277" s="9" t="s">
        <v>129</v>
      </c>
      <c r="B277" s="1" t="s">
        <v>35</v>
      </c>
      <c r="C277" s="5">
        <f>ROUND( VLOOKUP(Z277, NPC_Raw_Data!A:D, 4)*VLOOKUP(AA277, NPC_Scaling_Values!A:C, 3)*VLOOKUP(AB277, NPC_Scaling_Values!A:C, 3) * 1.1 ,0)</f>
        <v>582</v>
      </c>
      <c r="D277" s="5">
        <f>ROUND( VLOOKUP(Z277, NPC_Raw_Data!A:E, 5) * VLOOKUP(AA277, NPC_Scaling_Values!A:D, 4) * VLOOKUP(AB277,NPC_Scaling_Values!A:D, 4) * 1.1 ,0)</f>
        <v>5500</v>
      </c>
      <c r="E277" s="5">
        <f>ROUND( VLOOKUP(Z277, NPC_Raw_Data!A:L, 6) * VLOOKUP(AA277, NPC_Scaling_Values!A:N, 5)* VLOOKUP(AB277, NPC_Scaling_Values!A:N, 5) * 1.1 ,0)</f>
        <v>362</v>
      </c>
      <c r="F277" s="5">
        <f>ROUND( VLOOKUP(Z277, NPC_Raw_Data!A:L, 7) * VLOOKUP(AA277, NPC_Scaling_Values!A:N, 6) * VLOOKUP(AB277,NPC_Scaling_Values!A:N, 6) * 1.1 ,0)</f>
        <v>724</v>
      </c>
      <c r="G277" s="5">
        <f>ROUND( VLOOKUP(Z277, NPC_Raw_Data!A:L, 8) * VLOOKUP(AA277, NPC_Scaling_Values!A:N, 7) * VLOOKUP(AB277, NPC_Scaling_Values!A:N, 7) * 1.1 ,0)</f>
        <v>218</v>
      </c>
      <c r="H277" s="5">
        <f>ROUND( VLOOKUP(Z277, NPC_Raw_Data!A:L, 9) * VLOOKUP(AA277, NPC_Scaling_Values!A:N, 8)* VLOOKUP(AB277, NPC_Scaling_Values!A:N, 8) * 1.1 ,0)</f>
        <v>218</v>
      </c>
      <c r="I277" s="5">
        <v>0.0</v>
      </c>
      <c r="J277" s="5">
        <v>0.0</v>
      </c>
      <c r="K277" s="5">
        <v>0.0</v>
      </c>
      <c r="L277" s="5">
        <f>ROUND( VLOOKUP(Z277, NPC_Raw_Data!A:O, 13),0)</f>
        <v>107</v>
      </c>
      <c r="M277" s="5">
        <f>ROUND( VLOOKUP(Z277, NPC_Raw_Data!A:O, 14),0)</f>
        <v>107</v>
      </c>
      <c r="N277" s="5">
        <f>ROUND( VLOOKUP(Z277, NPC_Raw_Data!A:O, 15),0)</f>
        <v>107</v>
      </c>
      <c r="O277" s="5">
        <f>ROUND( VLOOKUP(Z277, NPC_Raw_Data!A:Q, 16) * VLOOKUP(AA277, NPC_Scaling_Values!A:N, 14)* VLOOKUP(AB277, NPC_Scaling_Values!A:N, 14) * 1.1 ,0)</f>
        <v>226</v>
      </c>
      <c r="P277" s="2">
        <f>ROUND( VLOOKUP(Z277, NPC_Raw_Data!A:Q, 17) * VLOOKUP(AA277, NPC_Scaling_Values!A:N, 14) * VLOOKUP(AB277, NPC_Scaling_Values!A:N, 14)* 1.1 ,0)</f>
        <v>90</v>
      </c>
      <c r="Q277">
        <f> VLOOKUP(AA277, NPC_Scaling_Values!A:N, 9) * VLOOKUP(AB277, NPC_Scaling_Values!A:N, 9) * 1.1</f>
        <v>3.282125</v>
      </c>
      <c r="R277" s="1">
        <v>1.5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237002.0</v>
      </c>
      <c r="AA277" s="1">
        <v>7004.0</v>
      </c>
      <c r="AB277" s="1">
        <v>7404.0</v>
      </c>
      <c r="AC277" s="8">
        <v>0.0</v>
      </c>
    </row>
    <row r="278">
      <c r="A278" s="9" t="s">
        <v>129</v>
      </c>
      <c r="B278" s="1" t="s">
        <v>30</v>
      </c>
      <c r="C278" s="5">
        <f>ROUND( VLOOKUP(Z278, NPC_Raw_Data!A:D, 4)*VLOOKUP(AA278, NPC_Scaling_Values!A:C, 3)*VLOOKUP(AB278, NPC_Scaling_Values!A:C, 3) * 1.1 ,0)</f>
        <v>669</v>
      </c>
      <c r="D278" s="5">
        <f>ROUND( VLOOKUP(Z278, NPC_Raw_Data!A:E, 5) * VLOOKUP(AA278, NPC_Scaling_Values!A:D, 4) * VLOOKUP(AB278,NPC_Scaling_Values!A:D, 4) * 1.1 ,0)</f>
        <v>1760</v>
      </c>
      <c r="E278" s="5">
        <f>ROUND( VLOOKUP(Z278, NPC_Raw_Data!A:L, 6) * VLOOKUP(AA278, NPC_Scaling_Values!A:N, 5)* VLOOKUP(AB278, NPC_Scaling_Values!A:N, 5) * 1.1 ,0)</f>
        <v>418</v>
      </c>
      <c r="F278" s="5">
        <f>ROUND( VLOOKUP(Z278, NPC_Raw_Data!A:L, 7) * VLOOKUP(AA278, NPC_Scaling_Values!A:N, 6) * VLOOKUP(AB278,NPC_Scaling_Values!A:N, 6) * 1.1 ,0)</f>
        <v>836</v>
      </c>
      <c r="G278" s="5">
        <f>ROUND( VLOOKUP(Z278, NPC_Raw_Data!A:L, 8) * VLOOKUP(AA278, NPC_Scaling_Values!A:N, 7) * VLOOKUP(AB278, NPC_Scaling_Values!A:N, 7) * 1.1 ,0)</f>
        <v>252</v>
      </c>
      <c r="H278" s="5">
        <f>ROUND( VLOOKUP(Z278, NPC_Raw_Data!A:L, 9) * VLOOKUP(AA278, NPC_Scaling_Values!A:N, 8)* VLOOKUP(AB278, NPC_Scaling_Values!A:N, 8) * 1.1 ,0)</f>
        <v>252</v>
      </c>
      <c r="I278" s="5">
        <v>0.0</v>
      </c>
      <c r="J278" s="5">
        <v>0.0</v>
      </c>
      <c r="K278" s="5">
        <v>0.0</v>
      </c>
      <c r="L278" s="5">
        <f>ROUND( VLOOKUP(Z278, NPC_Raw_Data!A:O, 13),0)</f>
        <v>107</v>
      </c>
      <c r="M278" s="5">
        <f>ROUND( VLOOKUP(Z278, NPC_Raw_Data!A:O, 14),0)</f>
        <v>107</v>
      </c>
      <c r="N278" s="5">
        <f>ROUND( VLOOKUP(Z278, NPC_Raw_Data!A:O, 15),0)</f>
        <v>107</v>
      </c>
      <c r="O278" s="5">
        <f>ROUND( VLOOKUP(Z278, NPC_Raw_Data!A:Q, 16) * VLOOKUP(AA278, NPC_Scaling_Values!A:N, 14)* VLOOKUP(AB278, NPC_Scaling_Values!A:N, 14) * 1.1 ,0)</f>
        <v>255</v>
      </c>
      <c r="P278" s="2">
        <f>ROUND( VLOOKUP(Z278, NPC_Raw_Data!A:Q, 17) * VLOOKUP(AA278, NPC_Scaling_Values!A:N, 14) * VLOOKUP(AB278, NPC_Scaling_Values!A:N, 14)* 1.1 ,0)</f>
        <v>102</v>
      </c>
      <c r="Q278">
        <f> VLOOKUP(AA278, NPC_Scaling_Values!A:N, 9) * VLOOKUP(AB278, NPC_Scaling_Values!A:N, 9) * 1.1</f>
        <v>3.6696</v>
      </c>
      <c r="R278" s="1">
        <v>1.5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237003.0</v>
      </c>
      <c r="AA278" s="1">
        <v>7014.0</v>
      </c>
      <c r="AB278" s="1">
        <v>7414.0</v>
      </c>
      <c r="AC278" s="10">
        <v>7100.0</v>
      </c>
    </row>
    <row r="279">
      <c r="A279" s="1" t="s">
        <v>105</v>
      </c>
      <c r="B279" s="1" t="s">
        <v>101</v>
      </c>
      <c r="C279" s="5">
        <f>ROUND( VLOOKUP(Z279, NPC_Raw_Data!A:D, 4)*VLOOKUP(AA279, NPC_Scaling_Values!A:C, 3)*VLOOKUP(AB279, NPC_Scaling_Values!A:C, 3) * 1.1 ,0)</f>
        <v>427</v>
      </c>
      <c r="D279" s="5">
        <f>ROUND( VLOOKUP(Z279, NPC_Raw_Data!A:E, 5) * VLOOKUP(AA279, NPC_Scaling_Values!A:D, 4) * VLOOKUP(AB279,NPC_Scaling_Values!A:D, 4) * 1.1 ,0)</f>
        <v>264</v>
      </c>
      <c r="E279" s="5">
        <f>ROUND( VLOOKUP(Z279, NPC_Raw_Data!A:L, 6) * VLOOKUP(AA279, NPC_Scaling_Values!A:N, 5)* VLOOKUP(AB279, NPC_Scaling_Values!A:N, 5) * 1.1 ,0)</f>
        <v>222</v>
      </c>
      <c r="F279" s="5">
        <f>ROUND( VLOOKUP(Z279, NPC_Raw_Data!A:L, 7) * VLOOKUP(AA279, NPC_Scaling_Values!A:N, 6) * VLOOKUP(AB279,NPC_Scaling_Values!A:N, 6) * 1.1 ,0)</f>
        <v>168</v>
      </c>
      <c r="G279" s="5">
        <f>ROUND( VLOOKUP(Z279, NPC_Raw_Data!A:L, 8) * VLOOKUP(AA279, NPC_Scaling_Values!A:N, 7) * VLOOKUP(AB279, NPC_Scaling_Values!A:N, 7) * 1.1 ,0)</f>
        <v>134</v>
      </c>
      <c r="H279" s="5">
        <f>ROUND( VLOOKUP(Z279, NPC_Raw_Data!A:L, 9) * VLOOKUP(AA279, NPC_Scaling_Values!A:N, 8)* VLOOKUP(AB279, NPC_Scaling_Values!A:N, 8) * 1.1 ,0)</f>
        <v>168</v>
      </c>
      <c r="I279" s="5">
        <v>-25.0</v>
      </c>
      <c r="J279" s="5">
        <v>0.0</v>
      </c>
      <c r="K279" s="5">
        <v>0.0</v>
      </c>
      <c r="L279" s="5">
        <f>ROUND( VLOOKUP(Z279, NPC_Raw_Data!A:O, 13),0)</f>
        <v>106</v>
      </c>
      <c r="M279" s="5">
        <f>ROUND( VLOOKUP(Z279, NPC_Raw_Data!A:O, 14),0)</f>
        <v>106</v>
      </c>
      <c r="N279" s="5">
        <f>ROUND( VLOOKUP(Z279, NPC_Raw_Data!A:O, 15),0)</f>
        <v>68</v>
      </c>
      <c r="O279" s="5">
        <f>ROUND( VLOOKUP(Z279, NPC_Raw_Data!A:Q, 16) * VLOOKUP(AA279, NPC_Scaling_Values!A:N, 14)* VLOOKUP(AB279, NPC_Scaling_Values!A:N, 14) * 1.1 ,0)</f>
        <v>222</v>
      </c>
      <c r="P279" s="2">
        <f>ROUND( VLOOKUP(Z279, NPC_Raw_Data!A:Q, 17) * VLOOKUP(AA279, NPC_Scaling_Values!A:N, 14) * VLOOKUP(AB279, NPC_Scaling_Values!A:N, 14)* 1.1 ,0)</f>
        <v>89</v>
      </c>
      <c r="Q279">
        <f> VLOOKUP(AA279, NPC_Scaling_Values!A:N, 9) * VLOOKUP(AB279, NPC_Scaling_Values!A:N, 9) * 1.1</f>
        <v>3.366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337000.0</v>
      </c>
      <c r="AA279" s="1">
        <v>7005.0</v>
      </c>
      <c r="AB279" s="1">
        <v>7405.0</v>
      </c>
      <c r="AC279" s="8">
        <v>0.0</v>
      </c>
    </row>
    <row r="280">
      <c r="A280" s="2" t="s">
        <v>121</v>
      </c>
      <c r="B280" s="1" t="s">
        <v>53</v>
      </c>
      <c r="C280" s="5">
        <f>ROUND( VLOOKUP(Z280, NPC_Raw_Data!A:D, 4)*VLOOKUP(AA280, NPC_Scaling_Values!A:C, 3)*VLOOKUP(AB280, NPC_Scaling_Values!A:C, 3) * 1.1 ,0)</f>
        <v>772</v>
      </c>
      <c r="D280" s="5">
        <f>ROUND( VLOOKUP(Z280, NPC_Raw_Data!A:E, 5) * VLOOKUP(AA280, NPC_Scaling_Values!A:D, 4) * VLOOKUP(AB280,NPC_Scaling_Values!A:D, 4) * 1.1 ,0)</f>
        <v>495</v>
      </c>
      <c r="E280" s="5">
        <f>ROUND( VLOOKUP(Z280, NPC_Raw_Data!A:L, 6) * VLOOKUP(AA280, NPC_Scaling_Values!A:N, 5)* VLOOKUP(AB280, NPC_Scaling_Values!A:N, 5) * 1.1 ,0)</f>
        <v>208</v>
      </c>
      <c r="F280" s="5">
        <f>ROUND( VLOOKUP(Z280, NPC_Raw_Data!A:L, 7) * VLOOKUP(AA280, NPC_Scaling_Values!A:N, 6) * VLOOKUP(AB280,NPC_Scaling_Values!A:N, 6) * 1.1 ,0)</f>
        <v>155</v>
      </c>
      <c r="G280" s="5">
        <f>ROUND( VLOOKUP(Z280, NPC_Raw_Data!A:L, 8) * VLOOKUP(AA280, NPC_Scaling_Values!A:N, 7) * VLOOKUP(AB280, NPC_Scaling_Values!A:N, 7) * 1.1 ,0)</f>
        <v>167</v>
      </c>
      <c r="H280" s="5">
        <f>ROUND( VLOOKUP(Z280, NPC_Raw_Data!A:L, 9) * VLOOKUP(AA280, NPC_Scaling_Values!A:N, 8)* VLOOKUP(AB280, NPC_Scaling_Values!A:N, 8) * 1.1 ,0)</f>
        <v>155</v>
      </c>
      <c r="I280" s="5">
        <v>-25.0</v>
      </c>
      <c r="J280" s="5">
        <v>0.0</v>
      </c>
      <c r="K280" s="5">
        <v>0.0</v>
      </c>
      <c r="L280" s="5">
        <f>ROUND( VLOOKUP(Z280, NPC_Raw_Data!A:O, 13),0)</f>
        <v>105</v>
      </c>
      <c r="M280" s="5">
        <f>ROUND( VLOOKUP(Z280, NPC_Raw_Data!A:O, 14),0)</f>
        <v>105</v>
      </c>
      <c r="N280" s="5">
        <f>ROUND( VLOOKUP(Z280, NPC_Raw_Data!A:O, 15),0)</f>
        <v>75</v>
      </c>
      <c r="O280" s="5">
        <f>ROUND( VLOOKUP(Z280, NPC_Raw_Data!A:Q, 16) * VLOOKUP(AA280, NPC_Scaling_Values!A:N, 14)* VLOOKUP(AB280, NPC_Scaling_Values!A:N, 14) * 1.1 ,0)</f>
        <v>220</v>
      </c>
      <c r="P280" s="2">
        <f>ROUND( VLOOKUP(Z280, NPC_Raw_Data!A:Q, 17) * VLOOKUP(AA280, NPC_Scaling_Values!A:N, 14) * VLOOKUP(AB280, NPC_Scaling_Values!A:N, 14)* 1.1 ,0)</f>
        <v>88</v>
      </c>
      <c r="Q280">
        <f> VLOOKUP(AA280, NPC_Scaling_Values!A:N, 9) * VLOOKUP(AB280, NPC_Scaling_Values!A:N, 9) * 1.1</f>
        <v>3.366</v>
      </c>
      <c r="R280" s="1">
        <v>1.5</v>
      </c>
      <c r="S280" s="1">
        <v>3.0</v>
      </c>
      <c r="T280" s="7" t="b">
        <v>0</v>
      </c>
      <c r="U280" s="7" t="b">
        <v>0</v>
      </c>
      <c r="V280" s="7" t="b">
        <v>0</v>
      </c>
      <c r="Z280" s="1">
        <v>206000.0</v>
      </c>
      <c r="AA280" s="1">
        <v>7008.0</v>
      </c>
      <c r="AB280" s="1">
        <v>7408.0</v>
      </c>
      <c r="AC280" s="8">
        <v>0.0</v>
      </c>
    </row>
    <row r="281">
      <c r="A281" s="2" t="s">
        <v>122</v>
      </c>
      <c r="B281" s="1" t="s">
        <v>53</v>
      </c>
      <c r="C281" s="5">
        <f>ROUND( VLOOKUP(Z281, NPC_Raw_Data!A:D, 4)*VLOOKUP(AA281, NPC_Scaling_Values!A:C, 3)*VLOOKUP(AB281, NPC_Scaling_Values!A:C, 3) * 1.1 ,0)</f>
        <v>772</v>
      </c>
      <c r="D281" s="5">
        <f>ROUND( VLOOKUP(Z281, NPC_Raw_Data!A:E, 5) * VLOOKUP(AA281, NPC_Scaling_Values!A:D, 4) * VLOOKUP(AB281,NPC_Scaling_Values!A:D, 4) * 1.1 ,0)</f>
        <v>495</v>
      </c>
      <c r="E281" s="5">
        <f>ROUND( VLOOKUP(Z281, NPC_Raw_Data!A:L, 6) * VLOOKUP(AA281, NPC_Scaling_Values!A:N, 5)* VLOOKUP(AB281, NPC_Scaling_Values!A:N, 5) * 1.1 ,0)</f>
        <v>208</v>
      </c>
      <c r="F281" s="5">
        <f>ROUND( VLOOKUP(Z281, NPC_Raw_Data!A:L, 7) * VLOOKUP(AA281, NPC_Scaling_Values!A:N, 6) * VLOOKUP(AB281,NPC_Scaling_Values!A:N, 6) * 1.1 ,0)</f>
        <v>155</v>
      </c>
      <c r="G281" s="5">
        <f>ROUND( VLOOKUP(Z281, NPC_Raw_Data!A:L, 8) * VLOOKUP(AA281, NPC_Scaling_Values!A:N, 7) * VLOOKUP(AB281, NPC_Scaling_Values!A:N, 7) * 1.1 ,0)</f>
        <v>167</v>
      </c>
      <c r="H281" s="5">
        <f>ROUND( VLOOKUP(Z281, NPC_Raw_Data!A:L, 9) * VLOOKUP(AA281, NPC_Scaling_Values!A:N, 8)* VLOOKUP(AB281, NPC_Scaling_Values!A:N, 8) * 1.1 ,0)</f>
        <v>155</v>
      </c>
      <c r="I281" s="5">
        <v>-25.0</v>
      </c>
      <c r="J281" s="5">
        <v>0.0</v>
      </c>
      <c r="K281" s="5">
        <v>0.0</v>
      </c>
      <c r="L281" s="5">
        <f>ROUND( VLOOKUP(Z281, NPC_Raw_Data!A:O, 13),0)</f>
        <v>105</v>
      </c>
      <c r="M281" s="5">
        <f>ROUND( VLOOKUP(Z281, NPC_Raw_Data!A:O, 14),0)</f>
        <v>105</v>
      </c>
      <c r="N281" s="5">
        <f>ROUND( VLOOKUP(Z281, NPC_Raw_Data!A:O, 15),0)</f>
        <v>75</v>
      </c>
      <c r="O281" s="5">
        <f>ROUND( VLOOKUP(Z281, NPC_Raw_Data!A:Q, 16) * VLOOKUP(AA281, NPC_Scaling_Values!A:N, 14)* VLOOKUP(AB281, NPC_Scaling_Values!A:N, 14) * 1.1 ,0)</f>
        <v>220</v>
      </c>
      <c r="P281" s="2">
        <f>ROUND( VLOOKUP(Z281, NPC_Raw_Data!A:Q, 17) * VLOOKUP(AA281, NPC_Scaling_Values!A:N, 14) * VLOOKUP(AB281, NPC_Scaling_Values!A:N, 14)* 1.1 ,0)</f>
        <v>88</v>
      </c>
      <c r="Q281">
        <f> VLOOKUP(AA281, NPC_Scaling_Values!A:N, 9) * VLOOKUP(AB281, NPC_Scaling_Values!A:N, 9) * 1.1</f>
        <v>3.366</v>
      </c>
      <c r="R281" s="1">
        <v>1.5</v>
      </c>
      <c r="S281" s="1">
        <v>3.0</v>
      </c>
      <c r="T281" s="7" t="b">
        <v>0</v>
      </c>
      <c r="U281" s="7" t="b">
        <v>0</v>
      </c>
      <c r="V281" s="7" t="b">
        <v>0</v>
      </c>
      <c r="Z281" s="1">
        <v>206001.0</v>
      </c>
      <c r="AA281" s="1">
        <v>7008.0</v>
      </c>
      <c r="AB281" s="1">
        <v>7408.0</v>
      </c>
      <c r="AC281" s="8">
        <v>0.0</v>
      </c>
    </row>
    <row r="282">
      <c r="A282" s="2" t="s">
        <v>123</v>
      </c>
      <c r="B282" s="1" t="s">
        <v>53</v>
      </c>
      <c r="C282" s="5">
        <f>ROUND( VLOOKUP(Z282, NPC_Raw_Data!A:D, 4)*VLOOKUP(AA282, NPC_Scaling_Values!A:C, 3)*VLOOKUP(AB282, NPC_Scaling_Values!A:C, 3) * 1.1 ,0)</f>
        <v>772</v>
      </c>
      <c r="D282" s="5">
        <f>ROUND( VLOOKUP(Z282, NPC_Raw_Data!A:E, 5) * VLOOKUP(AA282, NPC_Scaling_Values!A:D, 4) * VLOOKUP(AB282,NPC_Scaling_Values!A:D, 4) * 1.1 ,0)</f>
        <v>495</v>
      </c>
      <c r="E282" s="5">
        <f>ROUND( VLOOKUP(Z282, NPC_Raw_Data!A:L, 6) * VLOOKUP(AA282, NPC_Scaling_Values!A:N, 5)* VLOOKUP(AB282, NPC_Scaling_Values!A:N, 5) * 1.1 ,0)</f>
        <v>208</v>
      </c>
      <c r="F282" s="5">
        <f>ROUND( VLOOKUP(Z282, NPC_Raw_Data!A:L, 7) * VLOOKUP(AA282, NPC_Scaling_Values!A:N, 6) * VLOOKUP(AB282,NPC_Scaling_Values!A:N, 6) * 1.1 ,0)</f>
        <v>155</v>
      </c>
      <c r="G282" s="5">
        <f>ROUND( VLOOKUP(Z282, NPC_Raw_Data!A:L, 8) * VLOOKUP(AA282, NPC_Scaling_Values!A:N, 7) * VLOOKUP(AB282, NPC_Scaling_Values!A:N, 7) * 1.1 ,0)</f>
        <v>167</v>
      </c>
      <c r="H282" s="5">
        <f>ROUND( VLOOKUP(Z282, NPC_Raw_Data!A:L, 9) * VLOOKUP(AA282, NPC_Scaling_Values!A:N, 8)* VLOOKUP(AB282, NPC_Scaling_Values!A:N, 8) * 1.1 ,0)</f>
        <v>155</v>
      </c>
      <c r="I282" s="5">
        <v>-25.0</v>
      </c>
      <c r="J282" s="5">
        <v>0.0</v>
      </c>
      <c r="K282" s="5">
        <v>0.0</v>
      </c>
      <c r="L282" s="5">
        <f>ROUND( VLOOKUP(Z282, NPC_Raw_Data!A:O, 13),0)</f>
        <v>105</v>
      </c>
      <c r="M282" s="5">
        <f>ROUND( VLOOKUP(Z282, NPC_Raw_Data!A:O, 14),0)</f>
        <v>105</v>
      </c>
      <c r="N282" s="5">
        <f>ROUND( VLOOKUP(Z282, NPC_Raw_Data!A:O, 15),0)</f>
        <v>75</v>
      </c>
      <c r="O282" s="5">
        <f>ROUND( VLOOKUP(Z282, NPC_Raw_Data!A:Q, 16) * VLOOKUP(AA282, NPC_Scaling_Values!A:N, 14)* VLOOKUP(AB282, NPC_Scaling_Values!A:N, 14) * 1.1 ,0)</f>
        <v>220</v>
      </c>
      <c r="P282" s="2">
        <f>ROUND( VLOOKUP(Z282, NPC_Raw_Data!A:Q, 17) * VLOOKUP(AA282, NPC_Scaling_Values!A:N, 14) * VLOOKUP(AB282, NPC_Scaling_Values!A:N, 14)* 1.1 ,0)</f>
        <v>88</v>
      </c>
      <c r="Q282">
        <f> VLOOKUP(AA282, NPC_Scaling_Values!A:N, 9) * VLOOKUP(AB282, NPC_Scaling_Values!A:N, 9) * 1.1</f>
        <v>3.366</v>
      </c>
      <c r="R282" s="1">
        <v>1.5</v>
      </c>
      <c r="S282" s="1">
        <v>3.0</v>
      </c>
      <c r="T282" s="7" t="b">
        <v>0</v>
      </c>
      <c r="U282" s="7" t="b">
        <v>0</v>
      </c>
      <c r="V282" s="7" t="b">
        <v>0</v>
      </c>
      <c r="Z282" s="1">
        <v>206002.0</v>
      </c>
      <c r="AA282" s="1">
        <v>7008.0</v>
      </c>
      <c r="AB282" s="1">
        <v>7408.0</v>
      </c>
      <c r="AC282" s="8">
        <v>0.0</v>
      </c>
    </row>
    <row r="283">
      <c r="A283" s="2" t="s">
        <v>124</v>
      </c>
      <c r="B283" s="1" t="s">
        <v>53</v>
      </c>
      <c r="C283" s="5">
        <f>ROUND( VLOOKUP(Z283, NPC_Raw_Data!A:D, 4)*VLOOKUP(AA283, NPC_Scaling_Values!A:C, 3)*VLOOKUP(AB283, NPC_Scaling_Values!A:C, 3) * 1.1 ,0)</f>
        <v>772</v>
      </c>
      <c r="D283" s="5">
        <f>ROUND( VLOOKUP(Z283, NPC_Raw_Data!A:E, 5) * VLOOKUP(AA283, NPC_Scaling_Values!A:D, 4) * VLOOKUP(AB283,NPC_Scaling_Values!A:D, 4) * 1.1 ,0)</f>
        <v>495</v>
      </c>
      <c r="E283" s="5">
        <f>ROUND( VLOOKUP(Z283, NPC_Raw_Data!A:L, 6) * VLOOKUP(AA283, NPC_Scaling_Values!A:N, 5)* VLOOKUP(AB283, NPC_Scaling_Values!A:N, 5) * 1.1 ,0)</f>
        <v>208</v>
      </c>
      <c r="F283" s="5">
        <f>ROUND( VLOOKUP(Z283, NPC_Raw_Data!A:L, 7) * VLOOKUP(AA283, NPC_Scaling_Values!A:N, 6) * VLOOKUP(AB283,NPC_Scaling_Values!A:N, 6) * 1.1 ,0)</f>
        <v>155</v>
      </c>
      <c r="G283" s="5">
        <f>ROUND( VLOOKUP(Z283, NPC_Raw_Data!A:L, 8) * VLOOKUP(AA283, NPC_Scaling_Values!A:N, 7) * VLOOKUP(AB283, NPC_Scaling_Values!A:N, 7) * 1.1 ,0)</f>
        <v>167</v>
      </c>
      <c r="H283" s="5">
        <f>ROUND( VLOOKUP(Z283, NPC_Raw_Data!A:L, 9) * VLOOKUP(AA283, NPC_Scaling_Values!A:N, 8)* VLOOKUP(AB283, NPC_Scaling_Values!A:N, 8) * 1.1 ,0)</f>
        <v>155</v>
      </c>
      <c r="I283" s="5">
        <v>-25.0</v>
      </c>
      <c r="J283" s="5">
        <v>0.0</v>
      </c>
      <c r="K283" s="5">
        <v>0.0</v>
      </c>
      <c r="L283" s="5">
        <f>ROUND( VLOOKUP(Z283, NPC_Raw_Data!A:O, 13),0)</f>
        <v>105</v>
      </c>
      <c r="M283" s="5">
        <f>ROUND( VLOOKUP(Z283, NPC_Raw_Data!A:O, 14),0)</f>
        <v>105</v>
      </c>
      <c r="N283" s="5">
        <f>ROUND( VLOOKUP(Z283, NPC_Raw_Data!A:O, 15),0)</f>
        <v>75</v>
      </c>
      <c r="O283" s="5">
        <f>ROUND( VLOOKUP(Z283, NPC_Raw_Data!A:Q, 16) * VLOOKUP(AA283, NPC_Scaling_Values!A:N, 14)* VLOOKUP(AB283, NPC_Scaling_Values!A:N, 14) * 1.1 ,0)</f>
        <v>220</v>
      </c>
      <c r="P283" s="2">
        <f>ROUND( VLOOKUP(Z283, NPC_Raw_Data!A:Q, 17) * VLOOKUP(AA283, NPC_Scaling_Values!A:N, 14) * VLOOKUP(AB283, NPC_Scaling_Values!A:N, 14)* 1.1 ,0)</f>
        <v>88</v>
      </c>
      <c r="Q283">
        <f> VLOOKUP(AA283, NPC_Scaling_Values!A:N, 9) * VLOOKUP(AB283, NPC_Scaling_Values!A:N, 9) * 1.1</f>
        <v>3.366</v>
      </c>
      <c r="R283" s="1">
        <v>1.5</v>
      </c>
      <c r="S283" s="1">
        <v>6.0</v>
      </c>
      <c r="T283" s="7" t="b">
        <v>0</v>
      </c>
      <c r="U283" s="7" t="b">
        <v>0</v>
      </c>
      <c r="V283" s="7" t="b">
        <v>0</v>
      </c>
      <c r="Z283" s="1">
        <v>206003.0</v>
      </c>
      <c r="AA283" s="1">
        <v>7008.0</v>
      </c>
      <c r="AB283" s="1">
        <v>7408.0</v>
      </c>
      <c r="AC283" s="10">
        <v>7100.0</v>
      </c>
    </row>
    <row r="284">
      <c r="A284" s="2" t="s">
        <v>125</v>
      </c>
      <c r="B284" s="1" t="s">
        <v>53</v>
      </c>
      <c r="C284" s="5">
        <f>ROUND( VLOOKUP(Z284, NPC_Raw_Data!A:D, 4)*VLOOKUP(AA284, NPC_Scaling_Values!A:C, 3)*VLOOKUP(AB284, NPC_Scaling_Values!A:C, 3) * 1.1 ,0)</f>
        <v>772</v>
      </c>
      <c r="D284" s="5">
        <f>ROUND( VLOOKUP(Z284, NPC_Raw_Data!A:E, 5) * VLOOKUP(AA284, NPC_Scaling_Values!A:D, 4) * VLOOKUP(AB284,NPC_Scaling_Values!A:D, 4) * 1.1 ,0)</f>
        <v>495</v>
      </c>
      <c r="E284" s="5">
        <f>ROUND( VLOOKUP(Z284, NPC_Raw_Data!A:L, 6) * VLOOKUP(AA284, NPC_Scaling_Values!A:N, 5)* VLOOKUP(AB284, NPC_Scaling_Values!A:N, 5) * 1.1 ,0)</f>
        <v>208</v>
      </c>
      <c r="F284" s="5">
        <f>ROUND( VLOOKUP(Z284, NPC_Raw_Data!A:L, 7) * VLOOKUP(AA284, NPC_Scaling_Values!A:N, 6) * VLOOKUP(AB284,NPC_Scaling_Values!A:N, 6) * 1.1 ,0)</f>
        <v>155</v>
      </c>
      <c r="G284" s="5">
        <f>ROUND( VLOOKUP(Z284, NPC_Raw_Data!A:L, 8) * VLOOKUP(AA284, NPC_Scaling_Values!A:N, 7) * VLOOKUP(AB284, NPC_Scaling_Values!A:N, 7) * 1.1 ,0)</f>
        <v>167</v>
      </c>
      <c r="H284" s="5">
        <f>ROUND( VLOOKUP(Z284, NPC_Raw_Data!A:L, 9) * VLOOKUP(AA284, NPC_Scaling_Values!A:N, 8)* VLOOKUP(AB284, NPC_Scaling_Values!A:N, 8) * 1.1 ,0)</f>
        <v>155</v>
      </c>
      <c r="I284" s="5">
        <v>-25.0</v>
      </c>
      <c r="J284" s="5">
        <v>0.0</v>
      </c>
      <c r="K284" s="5">
        <v>0.0</v>
      </c>
      <c r="L284" s="5">
        <f>ROUND( VLOOKUP(Z284, NPC_Raw_Data!A:O, 13),0)</f>
        <v>105</v>
      </c>
      <c r="M284" s="5">
        <f>ROUND( VLOOKUP(Z284, NPC_Raw_Data!A:O, 14),0)</f>
        <v>105</v>
      </c>
      <c r="N284" s="5">
        <f>ROUND( VLOOKUP(Z284, NPC_Raw_Data!A:O, 15),0)</f>
        <v>75</v>
      </c>
      <c r="O284" s="5">
        <f>ROUND( VLOOKUP(Z284, NPC_Raw_Data!A:Q, 16) * VLOOKUP(AA284, NPC_Scaling_Values!A:N, 14)* VLOOKUP(AB284, NPC_Scaling_Values!A:N, 14) * 1.1 ,0)</f>
        <v>220</v>
      </c>
      <c r="P284" s="2">
        <f>ROUND( VLOOKUP(Z284, NPC_Raw_Data!A:Q, 17) * VLOOKUP(AA284, NPC_Scaling_Values!A:N, 14) * VLOOKUP(AB284, NPC_Scaling_Values!A:N, 14)* 1.1 ,0)</f>
        <v>88</v>
      </c>
      <c r="Q284">
        <f> VLOOKUP(AA284, NPC_Scaling_Values!A:N, 9) * VLOOKUP(AB284, NPC_Scaling_Values!A:N, 9) * 1.1</f>
        <v>3.366</v>
      </c>
      <c r="R284" s="1">
        <v>1.5</v>
      </c>
      <c r="S284" s="1">
        <v>6.0</v>
      </c>
      <c r="T284" s="7" t="b">
        <v>0</v>
      </c>
      <c r="U284" s="7" t="b">
        <v>0</v>
      </c>
      <c r="V284" s="7" t="b">
        <v>0</v>
      </c>
      <c r="Z284" s="1">
        <v>206004.0</v>
      </c>
      <c r="AA284" s="1">
        <v>7008.0</v>
      </c>
      <c r="AB284" s="1">
        <v>7408.0</v>
      </c>
      <c r="AC284" s="10">
        <v>7100.0</v>
      </c>
    </row>
    <row r="285">
      <c r="A285" s="2" t="s">
        <v>126</v>
      </c>
      <c r="B285" s="1" t="s">
        <v>53</v>
      </c>
      <c r="C285" s="5">
        <f>ROUND( VLOOKUP(Z285, NPC_Raw_Data!A:D, 4)*VLOOKUP(AA285, NPC_Scaling_Values!A:C, 3)*VLOOKUP(AB285, NPC_Scaling_Values!A:C, 3) * 1.1 ,0)</f>
        <v>772</v>
      </c>
      <c r="D285" s="5">
        <f>ROUND( VLOOKUP(Z285, NPC_Raw_Data!A:E, 5) * VLOOKUP(AA285, NPC_Scaling_Values!A:D, 4) * VLOOKUP(AB285,NPC_Scaling_Values!A:D, 4) * 1.1 ,0)</f>
        <v>495</v>
      </c>
      <c r="E285" s="5">
        <f>ROUND( VLOOKUP(Z285, NPC_Raw_Data!A:L, 6) * VLOOKUP(AA285, NPC_Scaling_Values!A:N, 5)* VLOOKUP(AB285, NPC_Scaling_Values!A:N, 5) * 1.1 ,0)</f>
        <v>208</v>
      </c>
      <c r="F285" s="5">
        <f>ROUND( VLOOKUP(Z285, NPC_Raw_Data!A:L, 7) * VLOOKUP(AA285, NPC_Scaling_Values!A:N, 6) * VLOOKUP(AB285,NPC_Scaling_Values!A:N, 6) * 1.1 ,0)</f>
        <v>155</v>
      </c>
      <c r="G285" s="5">
        <f>ROUND( VLOOKUP(Z285, NPC_Raw_Data!A:L, 8) * VLOOKUP(AA285, NPC_Scaling_Values!A:N, 7) * VLOOKUP(AB285, NPC_Scaling_Values!A:N, 7) * 1.1 ,0)</f>
        <v>167</v>
      </c>
      <c r="H285" s="5">
        <f>ROUND( VLOOKUP(Z285, NPC_Raw_Data!A:L, 9) * VLOOKUP(AA285, NPC_Scaling_Values!A:N, 8)* VLOOKUP(AB285, NPC_Scaling_Values!A:N, 8) * 1.1 ,0)</f>
        <v>155</v>
      </c>
      <c r="I285" s="5">
        <v>-25.0</v>
      </c>
      <c r="J285" s="5">
        <v>0.0</v>
      </c>
      <c r="K285" s="5">
        <v>0.0</v>
      </c>
      <c r="L285" s="5">
        <f>ROUND( VLOOKUP(Z285, NPC_Raw_Data!A:O, 13),0)</f>
        <v>105</v>
      </c>
      <c r="M285" s="5">
        <f>ROUND( VLOOKUP(Z285, NPC_Raw_Data!A:O, 14),0)</f>
        <v>105</v>
      </c>
      <c r="N285" s="5">
        <f>ROUND( VLOOKUP(Z285, NPC_Raw_Data!A:O, 15),0)</f>
        <v>75</v>
      </c>
      <c r="O285" s="5">
        <f>ROUND( VLOOKUP(Z285, NPC_Raw_Data!A:Q, 16) * VLOOKUP(AA285, NPC_Scaling_Values!A:N, 14)* VLOOKUP(AB285, NPC_Scaling_Values!A:N, 14) * 1.1 ,0)</f>
        <v>220</v>
      </c>
      <c r="P285" s="2">
        <f>ROUND( VLOOKUP(Z285, NPC_Raw_Data!A:Q, 17) * VLOOKUP(AA285, NPC_Scaling_Values!A:N, 14) * VLOOKUP(AB285, NPC_Scaling_Values!A:N, 14)* 1.1 ,0)</f>
        <v>88</v>
      </c>
      <c r="Q285">
        <f> VLOOKUP(AA285, NPC_Scaling_Values!A:N, 9) * VLOOKUP(AB285, NPC_Scaling_Values!A:N, 9) * 1.1</f>
        <v>3.366</v>
      </c>
      <c r="R285" s="1">
        <v>1.5</v>
      </c>
      <c r="S285" s="1">
        <v>6.0</v>
      </c>
      <c r="T285" s="7" t="b">
        <v>0</v>
      </c>
      <c r="U285" s="7" t="b">
        <v>0</v>
      </c>
      <c r="V285" s="7" t="b">
        <v>0</v>
      </c>
      <c r="Z285" s="1">
        <v>206005.0</v>
      </c>
      <c r="AA285" s="1">
        <v>7008.0</v>
      </c>
      <c r="AB285" s="1">
        <v>7408.0</v>
      </c>
      <c r="AC285" s="10">
        <v>7100.0</v>
      </c>
    </row>
    <row r="286">
      <c r="A286" s="1" t="s">
        <v>210</v>
      </c>
      <c r="B286" s="1" t="s">
        <v>128</v>
      </c>
      <c r="C286" s="5">
        <f>ROUND( VLOOKUP(Z286, NPC_Raw_Data!A:D, 4)*VLOOKUP(AA286, NPC_Scaling_Values!A:C, 3)*VLOOKUP(AB286, NPC_Scaling_Values!A:C, 3) * 1.1 ,0)</f>
        <v>9067</v>
      </c>
      <c r="D286" s="5">
        <f>ROUND( VLOOKUP(Z286, NPC_Raw_Data!A:E, 5) * VLOOKUP(AA286, NPC_Scaling_Values!A:D, 4) * VLOOKUP(AB286,NPC_Scaling_Values!A:D, 4) * 1.1 ,0)</f>
        <v>44000</v>
      </c>
      <c r="E286" s="5">
        <f>ROUND( VLOOKUP(Z286, NPC_Raw_Data!A:L, 6) * VLOOKUP(AA286, NPC_Scaling_Values!A:N, 5)* VLOOKUP(AB286, NPC_Scaling_Values!A:N, 5) * 1.1 ,0)</f>
        <v>281</v>
      </c>
      <c r="F286" s="5">
        <f>ROUND( VLOOKUP(Z286, NPC_Raw_Data!A:L, 7) * VLOOKUP(AA286, NPC_Scaling_Values!A:N, 6) * VLOOKUP(AB286,NPC_Scaling_Values!A:N, 6) * 1.1 ,0)</f>
        <v>212</v>
      </c>
      <c r="G286" s="5">
        <f>ROUND( VLOOKUP(Z286, NPC_Raw_Data!A:L, 8) * VLOOKUP(AA286, NPC_Scaling_Values!A:N, 7) * VLOOKUP(AB286, NPC_Scaling_Values!A:N, 7) * 1.1 ,0)</f>
        <v>225</v>
      </c>
      <c r="H286" s="5">
        <f>ROUND( VLOOKUP(Z286, NPC_Raw_Data!A:L, 9) * VLOOKUP(AA286, NPC_Scaling_Values!A:N, 8)* VLOOKUP(AB286, NPC_Scaling_Values!A:N, 8) * 1.1 ,0)</f>
        <v>183</v>
      </c>
      <c r="I286" s="5">
        <v>-25.0</v>
      </c>
      <c r="J286" s="5">
        <v>25.0</v>
      </c>
      <c r="K286" s="5">
        <v>0.0</v>
      </c>
      <c r="L286" s="5">
        <f>ROUND( VLOOKUP(Z286, NPC_Raw_Data!A:O, 13),0)</f>
        <v>104</v>
      </c>
      <c r="M286" s="5">
        <f>ROUND( VLOOKUP(Z286, NPC_Raw_Data!A:O, 14),0)</f>
        <v>104</v>
      </c>
      <c r="N286" s="5">
        <f>ROUND( VLOOKUP(Z286, NPC_Raw_Data!A:O, 15),0)</f>
        <v>75</v>
      </c>
      <c r="O286" s="5">
        <f>ROUND( VLOOKUP(Z286, NPC_Raw_Data!A:Q, 16) * VLOOKUP(AA286, NPC_Scaling_Values!A:N, 14)* VLOOKUP(AB286, NPC_Scaling_Values!A:N, 14) * 1.1 ,0)</f>
        <v>255</v>
      </c>
      <c r="P286" s="2">
        <f>ROUND( VLOOKUP(Z286, NPC_Raw_Data!A:Q, 17) * VLOOKUP(AA286, NPC_Scaling_Values!A:N, 14) * VLOOKUP(AB286, NPC_Scaling_Values!A:N, 14)* 1.1 ,0)</f>
        <v>102</v>
      </c>
      <c r="Q286">
        <f> VLOOKUP(AA286, NPC_Scaling_Values!A:N, 9) * VLOOKUP(AB286, NPC_Scaling_Values!A:N, 9) * 1.1</f>
        <v>3.6696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223000.0</v>
      </c>
      <c r="AA286" s="1">
        <v>7014.0</v>
      </c>
      <c r="AB286" s="1">
        <v>7414.0</v>
      </c>
      <c r="AC286" s="10">
        <v>5151.0</v>
      </c>
    </row>
    <row r="287">
      <c r="A287" s="9" t="s">
        <v>208</v>
      </c>
      <c r="B287" s="1" t="s">
        <v>91</v>
      </c>
      <c r="C287" s="5">
        <f>ROUND( VLOOKUP(Z287, NPC_Raw_Data!A:D, 4)*VLOOKUP(AA287, NPC_Scaling_Values!A:C, 3)*VLOOKUP(AB287, NPC_Scaling_Values!A:C, 3) * 1.1 ,0)</f>
        <v>9588</v>
      </c>
      <c r="D287" s="5">
        <f>ROUND( VLOOKUP(Z287, NPC_Raw_Data!A:E, 5) * VLOOKUP(AA287, NPC_Scaling_Values!A:D, 4) * VLOOKUP(AB287,NPC_Scaling_Values!A:D, 4) * 1.1 ,0)</f>
        <v>44000</v>
      </c>
      <c r="E287" s="5">
        <f>ROUND( VLOOKUP(Z287, NPC_Raw_Data!A:L, 6) * VLOOKUP(AA287, NPC_Scaling_Values!A:N, 5)* VLOOKUP(AB287, NPC_Scaling_Values!A:N, 5) * 1.1 ,0)</f>
        <v>283</v>
      </c>
      <c r="F287" s="5">
        <f>ROUND( VLOOKUP(Z287, NPC_Raw_Data!A:L, 7) * VLOOKUP(AA287, NPC_Scaling_Values!A:N, 6) * VLOOKUP(AB287,NPC_Scaling_Values!A:N, 6) * 1.1 ,0)</f>
        <v>213</v>
      </c>
      <c r="G287" s="5">
        <f>ROUND( VLOOKUP(Z287, NPC_Raw_Data!A:L, 8) * VLOOKUP(AA287, NPC_Scaling_Values!A:N, 7) * VLOOKUP(AB287, NPC_Scaling_Values!A:N, 7) * 1.1 ,0)</f>
        <v>226</v>
      </c>
      <c r="H287" s="5">
        <f>ROUND( VLOOKUP(Z287, NPC_Raw_Data!A:L, 9) * VLOOKUP(AA287, NPC_Scaling_Values!A:N, 8)* VLOOKUP(AB287, NPC_Scaling_Values!A:N, 8) * 1.1 ,0)</f>
        <v>184</v>
      </c>
      <c r="I287" s="5">
        <v>-25.0</v>
      </c>
      <c r="J287" s="5">
        <v>25.0</v>
      </c>
      <c r="K287" s="5">
        <v>0.0</v>
      </c>
      <c r="L287" s="5">
        <f>ROUND( VLOOKUP(Z287, NPC_Raw_Data!A:O, 13),0)</f>
        <v>104</v>
      </c>
      <c r="M287" s="5">
        <f>ROUND( VLOOKUP(Z287, NPC_Raw_Data!A:O, 14),0)</f>
        <v>104</v>
      </c>
      <c r="N287" s="5">
        <f>ROUND( VLOOKUP(Z287, NPC_Raw_Data!A:O, 15),0)</f>
        <v>75</v>
      </c>
      <c r="O287" s="5">
        <f>ROUND( VLOOKUP(Z287, NPC_Raw_Data!A:Q, 16) * VLOOKUP(AA287, NPC_Scaling_Values!A:N, 14)* VLOOKUP(AB287, NPC_Scaling_Values!A:N, 14) * 1.1 ,0)</f>
        <v>247</v>
      </c>
      <c r="P287" s="2">
        <f>ROUND( VLOOKUP(Z287, NPC_Raw_Data!A:Q, 17) * VLOOKUP(AA287, NPC_Scaling_Values!A:N, 14) * VLOOKUP(AB287, NPC_Scaling_Values!A:N, 14)* 1.1 ,0)</f>
        <v>99</v>
      </c>
      <c r="Q287">
        <f> VLOOKUP(AA287, NPC_Scaling_Values!A:N, 9) * VLOOKUP(AB287, NPC_Scaling_Values!A:N, 9) * 1.1</f>
        <v>3.5926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223100.0</v>
      </c>
      <c r="AA287" s="1">
        <v>7013.0</v>
      </c>
      <c r="AB287" s="1">
        <v>7413.0</v>
      </c>
      <c r="AC287" s="10">
        <v>5151.0</v>
      </c>
    </row>
    <row r="288">
      <c r="A288" s="1" t="s">
        <v>60</v>
      </c>
      <c r="B288" s="1" t="s">
        <v>44</v>
      </c>
      <c r="C288" s="5">
        <f>ROUND( VLOOKUP(Z288, NPC_Raw_Data!A:D, 4)*VLOOKUP(AA288, NPC_Scaling_Values!A:C, 3)*VLOOKUP(AB288, NPC_Scaling_Values!A:C, 3) * 1.1 ,0)</f>
        <v>2415</v>
      </c>
      <c r="D288" s="5">
        <f>ROUND( VLOOKUP(Z288, NPC_Raw_Data!A:E, 5) * VLOOKUP(AA288, NPC_Scaling_Values!A:D, 4) * VLOOKUP(AB288,NPC_Scaling_Values!A:D, 4) * 1.1 ,0)</f>
        <v>11000</v>
      </c>
      <c r="E288" s="5">
        <f>ROUND( VLOOKUP(Z288, NPC_Raw_Data!A:L, 6) * VLOOKUP(AA288, NPC_Scaling_Values!A:N, 5)* VLOOKUP(AB288, NPC_Scaling_Values!A:N, 5) * 1.1 ,0)</f>
        <v>155</v>
      </c>
      <c r="F288" s="5">
        <f>ROUND( VLOOKUP(Z288, NPC_Raw_Data!A:L, 7) * VLOOKUP(AA288, NPC_Scaling_Values!A:N, 6) * VLOOKUP(AB288,NPC_Scaling_Values!A:N, 6) * 1.1 ,0)</f>
        <v>116</v>
      </c>
      <c r="G288" s="5">
        <f>ROUND( VLOOKUP(Z288, NPC_Raw_Data!A:L, 8) * VLOOKUP(AA288, NPC_Scaling_Values!A:N, 7) * VLOOKUP(AB288, NPC_Scaling_Values!A:N, 7) * 1.1 ,0)</f>
        <v>123</v>
      </c>
      <c r="H288" s="5">
        <f>ROUND( VLOOKUP(Z288, NPC_Raw_Data!A:L, 9) * VLOOKUP(AA288, NPC_Scaling_Values!A:N, 8)* VLOOKUP(AB288, NPC_Scaling_Values!A:N, 8) * 1.1 ,0)</f>
        <v>101</v>
      </c>
      <c r="I288" s="5">
        <v>0.0</v>
      </c>
      <c r="J288" s="5">
        <v>0.0</v>
      </c>
      <c r="K288" s="5">
        <v>0.0</v>
      </c>
      <c r="L288" s="5">
        <f>ROUND( VLOOKUP(Z288, NPC_Raw_Data!A:O, 13),0)</f>
        <v>104</v>
      </c>
      <c r="M288" s="5">
        <f>ROUND( VLOOKUP(Z288, NPC_Raw_Data!A:O, 14),0)</f>
        <v>104</v>
      </c>
      <c r="N288" s="5">
        <f>ROUND( VLOOKUP(Z288, NPC_Raw_Data!A:O, 15),0)</f>
        <v>75</v>
      </c>
      <c r="O288" s="5">
        <f>ROUND( VLOOKUP(Z288, NPC_Raw_Data!A:Q, 16) * VLOOKUP(AA288, NPC_Scaling_Values!A:N, 14)* VLOOKUP(AB288, NPC_Scaling_Values!A:N, 14) * 1.1 ,0)</f>
        <v>226</v>
      </c>
      <c r="P288" s="2">
        <f>ROUND( VLOOKUP(Z288, NPC_Raw_Data!A:Q, 17) * VLOOKUP(AA288, NPC_Scaling_Values!A:N, 14) * VLOOKUP(AB288, NPC_Scaling_Values!A:N, 14)* 1.1 ,0)</f>
        <v>90</v>
      </c>
      <c r="Q288">
        <f> VLOOKUP(AA288, NPC_Scaling_Values!A:N, 9) * VLOOKUP(AB288, NPC_Scaling_Values!A:N, 9) * 1.1</f>
        <v>2.64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223200.0</v>
      </c>
      <c r="AA288" s="1">
        <v>7001.0</v>
      </c>
      <c r="AB288" s="1">
        <v>7401.0</v>
      </c>
      <c r="AC288" s="10">
        <v>5151.0</v>
      </c>
    </row>
    <row r="289">
      <c r="A289" s="9" t="s">
        <v>178</v>
      </c>
      <c r="B289" s="1" t="s">
        <v>41</v>
      </c>
      <c r="C289" s="5">
        <f>ROUND( VLOOKUP(Z289, NPC_Raw_Data!A:D, 4)*VLOOKUP(AA289, NPC_Scaling_Values!A:C, 3)*VLOOKUP(AB289, NPC_Scaling_Values!A:C, 3) * 1.1 ,0)</f>
        <v>579</v>
      </c>
      <c r="D289" s="5">
        <f>ROUND( VLOOKUP(Z289, NPC_Raw_Data!A:E, 5) * VLOOKUP(AA289, NPC_Scaling_Values!A:D, 4) * VLOOKUP(AB289,NPC_Scaling_Values!A:D, 4) * 1.1 ,0)</f>
        <v>1100</v>
      </c>
      <c r="E289" s="5">
        <f>ROUND( VLOOKUP(Z289, NPC_Raw_Data!A:L, 6) * VLOOKUP(AA289, NPC_Scaling_Values!A:N, 5)* VLOOKUP(AB289, NPC_Scaling_Values!A:N, 5) * 1.1 ,0)</f>
        <v>245</v>
      </c>
      <c r="F289" s="5">
        <f>ROUND( VLOOKUP(Z289, NPC_Raw_Data!A:L, 7) * VLOOKUP(AA289, NPC_Scaling_Values!A:N, 6) * VLOOKUP(AB289,NPC_Scaling_Values!A:N, 6) * 1.1 ,0)</f>
        <v>209</v>
      </c>
      <c r="G289" s="5">
        <f>ROUND( VLOOKUP(Z289, NPC_Raw_Data!A:L, 8) * VLOOKUP(AA289, NPC_Scaling_Values!A:N, 7) * VLOOKUP(AB289, NPC_Scaling_Values!A:N, 7) * 1.1 ,0)</f>
        <v>160</v>
      </c>
      <c r="H289" s="5">
        <f>ROUND( VLOOKUP(Z289, NPC_Raw_Data!A:L, 9) * VLOOKUP(AA289, NPC_Scaling_Values!A:N, 8)* VLOOKUP(AB289, NPC_Scaling_Values!A:N, 8) * 1.1 ,0)</f>
        <v>183</v>
      </c>
      <c r="I289" s="5">
        <v>-25.0</v>
      </c>
      <c r="J289" s="5">
        <v>25.0</v>
      </c>
      <c r="K289" s="5">
        <v>0.0</v>
      </c>
      <c r="L289" s="5">
        <f>ROUND( VLOOKUP(Z289, NPC_Raw_Data!A:O, 13),0)</f>
        <v>104</v>
      </c>
      <c r="M289" s="5">
        <f>ROUND( VLOOKUP(Z289, NPC_Raw_Data!A:O, 14),0)</f>
        <v>104</v>
      </c>
      <c r="N289" s="5">
        <f>ROUND( VLOOKUP(Z289, NPC_Raw_Data!A:O, 15),0)</f>
        <v>104</v>
      </c>
      <c r="O289" s="5">
        <f>ROUND( VLOOKUP(Z289, NPC_Raw_Data!A:Q, 16) * VLOOKUP(AA289, NPC_Scaling_Values!A:N, 14)* VLOOKUP(AB289, NPC_Scaling_Values!A:N, 14) * 1.1 ,0)</f>
        <v>255</v>
      </c>
      <c r="P289" s="2">
        <f>ROUND( VLOOKUP(Z289, NPC_Raw_Data!A:Q, 17) * VLOOKUP(AA289, NPC_Scaling_Values!A:N, 14) * VLOOKUP(AB289, NPC_Scaling_Values!A:N, 14)* 1.1 ,0)</f>
        <v>102</v>
      </c>
      <c r="Q289">
        <f> VLOOKUP(AA289, NPC_Scaling_Values!A:N, 9) * VLOOKUP(AB289, NPC_Scaling_Values!A:N, 9) * 1.1</f>
        <v>3.6696</v>
      </c>
      <c r="R289" s="1">
        <v>3.0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283010.0</v>
      </c>
      <c r="AA289" s="1">
        <v>7014.0</v>
      </c>
      <c r="AB289" s="1">
        <v>7414.0</v>
      </c>
      <c r="AC289" s="8">
        <v>0.0</v>
      </c>
    </row>
    <row r="290">
      <c r="A290" s="2" t="s">
        <v>119</v>
      </c>
      <c r="B290" s="1" t="s">
        <v>53</v>
      </c>
      <c r="C290" s="5">
        <f>ROUND( VLOOKUP(Z290, NPC_Raw_Data!A:D, 4)*VLOOKUP(AA290, NPC_Scaling_Values!A:C, 3)*VLOOKUP(AB290, NPC_Scaling_Values!A:C, 3) * 1.1 ,0)</f>
        <v>274</v>
      </c>
      <c r="D290" s="5">
        <f>ROUND( VLOOKUP(Z290, NPC_Raw_Data!A:E, 5) * VLOOKUP(AA290, NPC_Scaling_Values!A:D, 4) * VLOOKUP(AB290,NPC_Scaling_Values!A:D, 4) * 1.1 ,0)</f>
        <v>0</v>
      </c>
      <c r="E290" s="5">
        <f>ROUND( VLOOKUP(Z290, NPC_Raw_Data!A:L, 6) * VLOOKUP(AA290, NPC_Scaling_Values!A:N, 5)* VLOOKUP(AB290, NPC_Scaling_Values!A:N, 5) * 1.1 ,0)</f>
        <v>199</v>
      </c>
      <c r="F290" s="5">
        <f>ROUND( VLOOKUP(Z290, NPC_Raw_Data!A:L, 7) * VLOOKUP(AA290, NPC_Scaling_Values!A:N, 6) * VLOOKUP(AB290,NPC_Scaling_Values!A:N, 6) * 1.1 ,0)</f>
        <v>149</v>
      </c>
      <c r="G290" s="5">
        <f>ROUND( VLOOKUP(Z290, NPC_Raw_Data!A:L, 8) * VLOOKUP(AA290, NPC_Scaling_Values!A:N, 7) * VLOOKUP(AB290, NPC_Scaling_Values!A:N, 7) * 1.1 ,0)</f>
        <v>199</v>
      </c>
      <c r="H290" s="5">
        <f>ROUND( VLOOKUP(Z290, NPC_Raw_Data!A:L, 9) * VLOOKUP(AA290, NPC_Scaling_Values!A:N, 8)* VLOOKUP(AB290, NPC_Scaling_Values!A:N, 8) * 1.1 ,0)</f>
        <v>149</v>
      </c>
      <c r="I290" s="5">
        <v>-25.0</v>
      </c>
      <c r="J290" s="5">
        <v>0.0</v>
      </c>
      <c r="K290" s="5">
        <v>0.0</v>
      </c>
      <c r="L290" s="5">
        <f>ROUND( VLOOKUP(Z290, NPC_Raw_Data!A:O, 13),0)</f>
        <v>103</v>
      </c>
      <c r="M290" s="5">
        <f>ROUND( VLOOKUP(Z290, NPC_Raw_Data!A:O, 14),0)</f>
        <v>103</v>
      </c>
      <c r="N290" s="5">
        <f>ROUND( VLOOKUP(Z290, NPC_Raw_Data!A:O, 15),0)</f>
        <v>103</v>
      </c>
      <c r="O290" s="5">
        <f>ROUND( VLOOKUP(Z290, NPC_Raw_Data!A:Q, 16) * VLOOKUP(AA290, NPC_Scaling_Values!A:N, 14)* VLOOKUP(AB290, NPC_Scaling_Values!A:N, 14) * 1.1 ,0)</f>
        <v>220</v>
      </c>
      <c r="P290" s="2">
        <f>ROUND( VLOOKUP(Z290, NPC_Raw_Data!A:Q, 17) * VLOOKUP(AA290, NPC_Scaling_Values!A:N, 14) * VLOOKUP(AB290, NPC_Scaling_Values!A:N, 14)* 1.1 ,0)</f>
        <v>88</v>
      </c>
      <c r="Q290">
        <f> VLOOKUP(AA290, NPC_Scaling_Values!A:N, 9) * VLOOKUP(AB290, NPC_Scaling_Values!A:N, 9) * 1.1</f>
        <v>3.366</v>
      </c>
      <c r="R290" s="1">
        <v>1.5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321000.0</v>
      </c>
      <c r="AA290" s="1">
        <v>7008.0</v>
      </c>
      <c r="AB290" s="1">
        <v>7408.0</v>
      </c>
      <c r="AC290" s="8">
        <v>0.0</v>
      </c>
    </row>
    <row r="291">
      <c r="A291" s="2" t="s">
        <v>120</v>
      </c>
      <c r="B291" s="1" t="s">
        <v>53</v>
      </c>
      <c r="C291" s="5">
        <f>ROUND( VLOOKUP(Z291, NPC_Raw_Data!A:D, 4)*VLOOKUP(AA291, NPC_Scaling_Values!A:C, 3)*VLOOKUP(AB291, NPC_Scaling_Values!A:C, 3) * 1.1 ,0)</f>
        <v>585</v>
      </c>
      <c r="D291" s="5">
        <f>ROUND( VLOOKUP(Z291, NPC_Raw_Data!A:E, 5) * VLOOKUP(AA291, NPC_Scaling_Values!A:D, 4) * VLOOKUP(AB291,NPC_Scaling_Values!A:D, 4) * 1.1 ,0)</f>
        <v>0</v>
      </c>
      <c r="E291" s="5">
        <f>ROUND( VLOOKUP(Z291, NPC_Raw_Data!A:L, 6) * VLOOKUP(AA291, NPC_Scaling_Values!A:N, 5)* VLOOKUP(AB291, NPC_Scaling_Values!A:N, 5) * 1.1 ,0)</f>
        <v>199</v>
      </c>
      <c r="F291" s="5">
        <f>ROUND( VLOOKUP(Z291, NPC_Raw_Data!A:L, 7) * VLOOKUP(AA291, NPC_Scaling_Values!A:N, 6) * VLOOKUP(AB291,NPC_Scaling_Values!A:N, 6) * 1.1 ,0)</f>
        <v>149</v>
      </c>
      <c r="G291" s="5">
        <f>ROUND( VLOOKUP(Z291, NPC_Raw_Data!A:L, 8) * VLOOKUP(AA291, NPC_Scaling_Values!A:N, 7) * VLOOKUP(AB291, NPC_Scaling_Values!A:N, 7) * 1.1 ,0)</f>
        <v>199</v>
      </c>
      <c r="H291" s="5">
        <f>ROUND( VLOOKUP(Z291, NPC_Raw_Data!A:L, 9) * VLOOKUP(AA291, NPC_Scaling_Values!A:N, 8)* VLOOKUP(AB291, NPC_Scaling_Values!A:N, 8) * 1.1 ,0)</f>
        <v>149</v>
      </c>
      <c r="I291" s="5">
        <v>-25.0</v>
      </c>
      <c r="J291" s="5">
        <v>0.0</v>
      </c>
      <c r="K291" s="5">
        <v>0.0</v>
      </c>
      <c r="L291" s="5">
        <f>ROUND( VLOOKUP(Z291, NPC_Raw_Data!A:O, 13),0)</f>
        <v>103</v>
      </c>
      <c r="M291" s="5">
        <f>ROUND( VLOOKUP(Z291, NPC_Raw_Data!A:O, 14),0)</f>
        <v>103</v>
      </c>
      <c r="N291" s="5">
        <f>ROUND( VLOOKUP(Z291, NPC_Raw_Data!A:O, 15),0)</f>
        <v>103</v>
      </c>
      <c r="O291" s="5">
        <f>ROUND( VLOOKUP(Z291, NPC_Raw_Data!A:Q, 16) * VLOOKUP(AA291, NPC_Scaling_Values!A:N, 14)* VLOOKUP(AB291, NPC_Scaling_Values!A:N, 14) * 1.1 ,0)</f>
        <v>220</v>
      </c>
      <c r="P291" s="2">
        <f>ROUND( VLOOKUP(Z291, NPC_Raw_Data!A:Q, 17) * VLOOKUP(AA291, NPC_Scaling_Values!A:N, 14) * VLOOKUP(AB291, NPC_Scaling_Values!A:N, 14)* 1.1 ,0)</f>
        <v>88</v>
      </c>
      <c r="Q291">
        <f> VLOOKUP(AA291, NPC_Scaling_Values!A:N, 9) * VLOOKUP(AB291, NPC_Scaling_Values!A:N, 9) * 1.1</f>
        <v>3.366</v>
      </c>
      <c r="R291" s="1">
        <v>1.5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321001.0</v>
      </c>
      <c r="AA291" s="1">
        <v>7008.0</v>
      </c>
      <c r="AB291" s="1">
        <v>7408.0</v>
      </c>
      <c r="AC291" s="8">
        <v>0.0</v>
      </c>
    </row>
    <row r="292">
      <c r="A292" s="2" t="s">
        <v>173</v>
      </c>
      <c r="B292" s="1" t="s">
        <v>53</v>
      </c>
      <c r="C292" s="5">
        <f>ROUND( VLOOKUP(Z292, NPC_Raw_Data!A:D, 4)*VLOOKUP(AA292, NPC_Scaling_Values!A:C, 3)*VLOOKUP(AB292, NPC_Scaling_Values!A:C, 3) * 1.1 ,0)</f>
        <v>354</v>
      </c>
      <c r="D292" s="5">
        <f>ROUND( VLOOKUP(Z292, NPC_Raw_Data!A:E, 5) * VLOOKUP(AA292, NPC_Scaling_Values!A:D, 4) * VLOOKUP(AB292,NPC_Scaling_Values!A:D, 4) * 1.1 ,0)</f>
        <v>330</v>
      </c>
      <c r="E292" s="5">
        <f>ROUND( VLOOKUP(Z292, NPC_Raw_Data!A:L, 6) * VLOOKUP(AA292, NPC_Scaling_Values!A:N, 5)* VLOOKUP(AB292, NPC_Scaling_Values!A:N, 5) * 1.1 ,0)</f>
        <v>287</v>
      </c>
      <c r="F292" s="5">
        <f>ROUND( VLOOKUP(Z292, NPC_Raw_Data!A:L, 7) * VLOOKUP(AA292, NPC_Scaling_Values!A:N, 6) * VLOOKUP(AB292,NPC_Scaling_Values!A:N, 6) * 1.1 ,0)</f>
        <v>223</v>
      </c>
      <c r="G292" s="5">
        <f>ROUND( VLOOKUP(Z292, NPC_Raw_Data!A:L, 8) * VLOOKUP(AA292, NPC_Scaling_Values!A:N, 7) * VLOOKUP(AB292, NPC_Scaling_Values!A:N, 7) * 1.1 ,0)</f>
        <v>1581</v>
      </c>
      <c r="H292" s="5">
        <f>ROUND( VLOOKUP(Z292, NPC_Raw_Data!A:L, 9) * VLOOKUP(AA292, NPC_Scaling_Values!A:N, 8)* VLOOKUP(AB292, NPC_Scaling_Values!A:N, 8) * 1.1 ,0)</f>
        <v>237</v>
      </c>
      <c r="I292" s="5">
        <v>0.0</v>
      </c>
      <c r="J292" s="5">
        <v>0.0</v>
      </c>
      <c r="K292" s="5">
        <v>0.0</v>
      </c>
      <c r="L292" s="5">
        <f>ROUND( VLOOKUP(Z292, NPC_Raw_Data!A:O, 13),0)</f>
        <v>103</v>
      </c>
      <c r="M292" s="5">
        <f>ROUND( VLOOKUP(Z292, NPC_Raw_Data!A:O, 14),0)</f>
        <v>103</v>
      </c>
      <c r="N292" s="5">
        <f>ROUND( VLOOKUP(Z292, NPC_Raw_Data!A:O, 15),0)</f>
        <v>103</v>
      </c>
      <c r="O292" s="5">
        <f>ROUND( VLOOKUP(Z292, NPC_Raw_Data!A:Q, 16) * VLOOKUP(AA292, NPC_Scaling_Values!A:N, 14)* VLOOKUP(AB292, NPC_Scaling_Values!A:N, 14) * 1.1 ,0)</f>
        <v>220</v>
      </c>
      <c r="P292" s="2">
        <f>ROUND( VLOOKUP(Z292, NPC_Raw_Data!A:Q, 17) * VLOOKUP(AA292, NPC_Scaling_Values!A:N, 14) * VLOOKUP(AB292, NPC_Scaling_Values!A:N, 14)* 1.1 ,0)</f>
        <v>88</v>
      </c>
      <c r="Q292">
        <f> VLOOKUP(AA292, NPC_Scaling_Values!A:N, 9) * VLOOKUP(AB292, NPC_Scaling_Values!A:N, 9) * 1.1</f>
        <v>3.366</v>
      </c>
      <c r="R292" s="1">
        <v>1.0</v>
      </c>
      <c r="S292" s="1">
        <v>6.0</v>
      </c>
      <c r="T292" s="7" t="b">
        <v>0</v>
      </c>
      <c r="U292" s="7" t="b">
        <v>0</v>
      </c>
      <c r="V292" s="7" t="b">
        <v>0</v>
      </c>
      <c r="Z292" s="1">
        <v>340000.0</v>
      </c>
      <c r="AA292" s="1">
        <v>7008.0</v>
      </c>
      <c r="AB292" s="1">
        <v>7408.0</v>
      </c>
      <c r="AC292" s="8">
        <v>0.0</v>
      </c>
    </row>
    <row r="293">
      <c r="A293" s="9" t="s">
        <v>179</v>
      </c>
      <c r="B293" s="1" t="s">
        <v>39</v>
      </c>
      <c r="C293" s="5">
        <f>ROUND( VLOOKUP(Z293, NPC_Raw_Data!A:D, 4)*VLOOKUP(AA293, NPC_Scaling_Values!A:C, 3)*VLOOKUP(AB293, NPC_Scaling_Values!A:C, 3) * 1.1 ,0)</f>
        <v>809</v>
      </c>
      <c r="D293" s="5">
        <f>ROUND( VLOOKUP(Z293, NPC_Raw_Data!A:E, 5) * VLOOKUP(AA293, NPC_Scaling_Values!A:D, 4) * VLOOKUP(AB293,NPC_Scaling_Values!A:D, 4) * 1.1 ,0)</f>
        <v>1650</v>
      </c>
      <c r="E293" s="5">
        <f>ROUND( VLOOKUP(Z293, NPC_Raw_Data!A:L, 6) * VLOOKUP(AA293, NPC_Scaling_Values!A:N, 5)* VLOOKUP(AB293, NPC_Scaling_Values!A:N, 5) * 1.1 ,0)</f>
        <v>274</v>
      </c>
      <c r="F293" s="5">
        <f>ROUND( VLOOKUP(Z293, NPC_Raw_Data!A:L, 7) * VLOOKUP(AA293, NPC_Scaling_Values!A:N, 6) * VLOOKUP(AB293,NPC_Scaling_Values!A:N, 6) * 1.1 ,0)</f>
        <v>262</v>
      </c>
      <c r="G293" s="5">
        <f>ROUND( VLOOKUP(Z293, NPC_Raw_Data!A:L, 8) * VLOOKUP(AA293, NPC_Scaling_Values!A:N, 7) * VLOOKUP(AB293, NPC_Scaling_Values!A:N, 7) * 1.1 ,0)</f>
        <v>202</v>
      </c>
      <c r="H293" s="5">
        <f>ROUND( VLOOKUP(Z293, NPC_Raw_Data!A:L, 9) * VLOOKUP(AA293, NPC_Scaling_Values!A:N, 8)* VLOOKUP(AB293, NPC_Scaling_Values!A:N, 8) * 1.1 ,0)</f>
        <v>619</v>
      </c>
      <c r="I293" s="5">
        <v>0.0</v>
      </c>
      <c r="J293" s="5">
        <v>0.0</v>
      </c>
      <c r="K293" s="5">
        <v>0.0</v>
      </c>
      <c r="L293" s="5">
        <f>ROUND( VLOOKUP(Z293, NPC_Raw_Data!A:O, 13),0)</f>
        <v>100</v>
      </c>
      <c r="M293" s="5">
        <f>ROUND( VLOOKUP(Z293, NPC_Raw_Data!A:O, 14),0)</f>
        <v>100</v>
      </c>
      <c r="N293" s="5">
        <f>ROUND( VLOOKUP(Z293, NPC_Raw_Data!A:O, 15),0)</f>
        <v>100</v>
      </c>
      <c r="O293" s="5">
        <f>ROUND( VLOOKUP(Z293, NPC_Raw_Data!A:Q, 16) * VLOOKUP(AA293, NPC_Scaling_Values!A:N, 14)* VLOOKUP(AB293, NPC_Scaling_Values!A:N, 14) * 1.1 ,0)</f>
        <v>225</v>
      </c>
      <c r="P293" s="2">
        <f>ROUND( VLOOKUP(Z293, NPC_Raw_Data!A:Q, 17) * VLOOKUP(AA293, NPC_Scaling_Values!A:N, 14) * VLOOKUP(AB293, NPC_Scaling_Values!A:N, 14)* 1.1 ,0)</f>
        <v>90</v>
      </c>
      <c r="Q293">
        <f> VLOOKUP(AA293, NPC_Scaling_Values!A:N, 9) * VLOOKUP(AB293, NPC_Scaling_Values!A:N, 9) * 1.1</f>
        <v>3.432</v>
      </c>
      <c r="R293" s="1">
        <v>1.5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226000.0</v>
      </c>
      <c r="AA293" s="1">
        <v>7010.0</v>
      </c>
      <c r="AB293" s="1">
        <v>7410.0</v>
      </c>
      <c r="AC293" s="8">
        <v>0.0</v>
      </c>
    </row>
    <row r="294">
      <c r="A294" s="2" t="s">
        <v>179</v>
      </c>
      <c r="B294" s="1" t="s">
        <v>77</v>
      </c>
      <c r="C294" s="5">
        <f>ROUND( VLOOKUP(Z294, NPC_Raw_Data!A:D, 4)*VLOOKUP(AA294, NPC_Scaling_Values!A:C, 3)*VLOOKUP(AB294, NPC_Scaling_Values!A:C, 3) * 1.1 ,0)</f>
        <v>818</v>
      </c>
      <c r="D294" s="5">
        <f>ROUND( VLOOKUP(Z294, NPC_Raw_Data!A:E, 5) * VLOOKUP(AA294, NPC_Scaling_Values!A:D, 4) * VLOOKUP(AB294,NPC_Scaling_Values!A:D, 4) * 1.1 ,0)</f>
        <v>1650</v>
      </c>
      <c r="E294" s="5">
        <f>ROUND( VLOOKUP(Z294, NPC_Raw_Data!A:L, 6) * VLOOKUP(AA294, NPC_Scaling_Values!A:N, 5)* VLOOKUP(AB294, NPC_Scaling_Values!A:N, 5) * 1.1 ,0)</f>
        <v>282</v>
      </c>
      <c r="F294" s="5">
        <f>ROUND( VLOOKUP(Z294, NPC_Raw_Data!A:L, 7) * VLOOKUP(AA294, NPC_Scaling_Values!A:N, 6) * VLOOKUP(AB294,NPC_Scaling_Values!A:N, 6) * 1.1 ,0)</f>
        <v>269</v>
      </c>
      <c r="G294" s="5">
        <f>ROUND( VLOOKUP(Z294, NPC_Raw_Data!A:L, 8) * VLOOKUP(AA294, NPC_Scaling_Values!A:N, 7) * VLOOKUP(AB294, NPC_Scaling_Values!A:N, 7) * 1.1 ,0)</f>
        <v>208</v>
      </c>
      <c r="H294" s="5">
        <f>ROUND( VLOOKUP(Z294, NPC_Raw_Data!A:L, 9) * VLOOKUP(AA294, NPC_Scaling_Values!A:N, 8)* VLOOKUP(AB294, NPC_Scaling_Values!A:N, 8) * 1.1 ,0)</f>
        <v>637</v>
      </c>
      <c r="I294" s="5">
        <v>0.0</v>
      </c>
      <c r="J294" s="5">
        <v>0.0</v>
      </c>
      <c r="K294" s="5">
        <v>0.0</v>
      </c>
      <c r="L294" s="5">
        <f>ROUND( VLOOKUP(Z294, NPC_Raw_Data!A:O, 13),0)</f>
        <v>100</v>
      </c>
      <c r="M294" s="5">
        <f>ROUND( VLOOKUP(Z294, NPC_Raw_Data!A:O, 14),0)</f>
        <v>100</v>
      </c>
      <c r="N294" s="5">
        <f>ROUND( VLOOKUP(Z294, NPC_Raw_Data!A:O, 15),0)</f>
        <v>100</v>
      </c>
      <c r="O294" s="5">
        <f>ROUND( VLOOKUP(Z294, NPC_Raw_Data!A:Q, 16) * VLOOKUP(AA294, NPC_Scaling_Values!A:N, 14)* VLOOKUP(AB294, NPC_Scaling_Values!A:N, 14) * 1.1 ,0)</f>
        <v>233</v>
      </c>
      <c r="P294" s="2">
        <f>ROUND( VLOOKUP(Z294, NPC_Raw_Data!A:Q, 17) * VLOOKUP(AA294, NPC_Scaling_Values!A:N, 14) * VLOOKUP(AB294, NPC_Scaling_Values!A:N, 14)* 1.1 ,0)</f>
        <v>93</v>
      </c>
      <c r="Q294">
        <f> VLOOKUP(AA294, NPC_Scaling_Values!A:N, 9) * VLOOKUP(AB294, NPC_Scaling_Values!A:N, 9) * 1.1</f>
        <v>3.4881</v>
      </c>
      <c r="R294" s="1">
        <v>1.5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226001.0</v>
      </c>
      <c r="AA294" s="1">
        <v>7011.0</v>
      </c>
      <c r="AB294" s="1">
        <v>7411.0</v>
      </c>
      <c r="AC294" s="8">
        <v>0.0</v>
      </c>
    </row>
    <row r="295">
      <c r="A295" s="9" t="s">
        <v>239</v>
      </c>
      <c r="B295" s="1" t="s">
        <v>32</v>
      </c>
      <c r="C295" s="5">
        <f>ROUND( VLOOKUP(Z295, NPC_Raw_Data!A:D, 4)*VLOOKUP(AA295, NPC_Scaling_Values!A:C, 3)*VLOOKUP(AB295, NPC_Scaling_Values!A:C, 3) * 1.1 ,0)</f>
        <v>2211</v>
      </c>
      <c r="D295" s="5">
        <f>ROUND( VLOOKUP(Z295, NPC_Raw_Data!A:E, 5) * VLOOKUP(AA295, NPC_Scaling_Values!A:D, 4) * VLOOKUP(AB295,NPC_Scaling_Values!A:D, 4) * 1.1 ,0)</f>
        <v>2200</v>
      </c>
      <c r="E295" s="5">
        <f>ROUND( VLOOKUP(Z295, NPC_Raw_Data!A:L, 6) * VLOOKUP(AA295, NPC_Scaling_Values!A:N, 5)* VLOOKUP(AB295, NPC_Scaling_Values!A:N, 5) * 1.1 ,0)</f>
        <v>327</v>
      </c>
      <c r="F295" s="5">
        <f>ROUND( VLOOKUP(Z295, NPC_Raw_Data!A:L, 7) * VLOOKUP(AA295, NPC_Scaling_Values!A:N, 6) * VLOOKUP(AB295,NPC_Scaling_Values!A:N, 6) * 1.1 ,0)</f>
        <v>0</v>
      </c>
      <c r="G295" s="5">
        <f>ROUND( VLOOKUP(Z295, NPC_Raw_Data!A:L, 8) * VLOOKUP(AA295, NPC_Scaling_Values!A:N, 7) * VLOOKUP(AB295, NPC_Scaling_Values!A:N, 7) * 1.1 ,0)</f>
        <v>0</v>
      </c>
      <c r="H295" s="5">
        <f>ROUND( VLOOKUP(Z295, NPC_Raw_Data!A:L, 9) * VLOOKUP(AA295, NPC_Scaling_Values!A:N, 8)* VLOOKUP(AB295, NPC_Scaling_Values!A:N, 8) * 1.1 ,0)</f>
        <v>163</v>
      </c>
      <c r="I295" s="5">
        <v>0.0</v>
      </c>
      <c r="J295" s="5">
        <v>0.0</v>
      </c>
      <c r="K295" s="5">
        <v>0.0</v>
      </c>
      <c r="L295" s="5">
        <f>ROUND( VLOOKUP(Z295, NPC_Raw_Data!A:O, 13),0)</f>
        <v>100</v>
      </c>
      <c r="M295" s="5">
        <f>ROUND( VLOOKUP(Z295, NPC_Raw_Data!A:O, 14),0)</f>
        <v>100</v>
      </c>
      <c r="N295" s="5">
        <f>ROUND( VLOOKUP(Z295, NPC_Raw_Data!A:O, 15),0)</f>
        <v>100</v>
      </c>
      <c r="O295" s="5">
        <f>ROUND( VLOOKUP(Z295, NPC_Raw_Data!A:Q, 16) * VLOOKUP(AA295, NPC_Scaling_Values!A:N, 14)* VLOOKUP(AB295, NPC_Scaling_Values!A:N, 14) * 1.1 ,0)</f>
        <v>255</v>
      </c>
      <c r="P295" s="2">
        <f>ROUND( VLOOKUP(Z295, NPC_Raw_Data!A:Q, 17) * VLOOKUP(AA295, NPC_Scaling_Values!A:N, 14) * VLOOKUP(AB295, NPC_Scaling_Values!A:N, 14)* 1.1 ,0)</f>
        <v>102</v>
      </c>
      <c r="Q295">
        <f> VLOOKUP(AA295, NPC_Scaling_Values!A:N, 9) * VLOOKUP(AB295, NPC_Scaling_Values!A:N, 9) * 1.1</f>
        <v>3.6696</v>
      </c>
      <c r="R295" s="1">
        <v>3.0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347000.0</v>
      </c>
      <c r="AA295" s="1">
        <v>7014.0</v>
      </c>
      <c r="AB295" s="1">
        <v>7414.0</v>
      </c>
      <c r="AC295" s="8">
        <v>0.0</v>
      </c>
    </row>
    <row r="296">
      <c r="A296" s="9" t="s">
        <v>90</v>
      </c>
      <c r="B296" s="1" t="s">
        <v>91</v>
      </c>
      <c r="C296" s="5">
        <f>ROUND( VLOOKUP(Z296, NPC_Raw_Data!A:D, 4)*VLOOKUP(AA296, NPC_Scaling_Values!A:C, 3)*VLOOKUP(AB296, NPC_Scaling_Values!A:C, 3) * 1.1 ,0)</f>
        <v>139</v>
      </c>
      <c r="D296" s="5">
        <f>ROUND( VLOOKUP(Z296, NPC_Raw_Data!A:E, 5) * VLOOKUP(AA296, NPC_Scaling_Values!A:D, 4) * VLOOKUP(AB296,NPC_Scaling_Values!A:D, 4) * 1.1 ,0)</f>
        <v>66</v>
      </c>
      <c r="E296" s="5">
        <f>ROUND( VLOOKUP(Z296, NPC_Raw_Data!A:L, 6) * VLOOKUP(AA296, NPC_Scaling_Values!A:N, 5)* VLOOKUP(AB296, NPC_Scaling_Values!A:N, 5) * 1.1 ,0)</f>
        <v>149</v>
      </c>
      <c r="F296" s="5">
        <f>ROUND( VLOOKUP(Z296, NPC_Raw_Data!A:L, 7) * VLOOKUP(AA296, NPC_Scaling_Values!A:N, 6) * VLOOKUP(AB296,NPC_Scaling_Values!A:N, 6) * 1.1 ,0)</f>
        <v>89</v>
      </c>
      <c r="G296" s="5">
        <f>ROUND( VLOOKUP(Z296, NPC_Raw_Data!A:L, 8) * VLOOKUP(AA296, NPC_Scaling_Values!A:N, 7) * VLOOKUP(AB296, NPC_Scaling_Values!A:N, 7) * 1.1 ,0)</f>
        <v>747</v>
      </c>
      <c r="H296" s="5">
        <f>ROUND( VLOOKUP(Z296, NPC_Raw_Data!A:L, 9) * VLOOKUP(AA296, NPC_Scaling_Values!A:N, 8)* VLOOKUP(AB296, NPC_Scaling_Values!A:N, 8) * 1.1 ,0)</f>
        <v>149</v>
      </c>
      <c r="I296" s="5">
        <v>0.0</v>
      </c>
      <c r="J296" s="5">
        <v>0.0</v>
      </c>
      <c r="K296" s="5">
        <v>0.0</v>
      </c>
      <c r="L296" s="5">
        <f>ROUND( VLOOKUP(Z296, NPC_Raw_Data!A:O, 13),0)</f>
        <v>96</v>
      </c>
      <c r="M296" s="5">
        <f>ROUND( VLOOKUP(Z296, NPC_Raw_Data!A:O, 14),0)</f>
        <v>96</v>
      </c>
      <c r="N296" s="5">
        <f>ROUND( VLOOKUP(Z296, NPC_Raw_Data!A:O, 15),0)</f>
        <v>96</v>
      </c>
      <c r="O296" s="5">
        <f>ROUND( VLOOKUP(Z296, NPC_Raw_Data!A:Q, 16) * VLOOKUP(AA296, NPC_Scaling_Values!A:N, 14)* VLOOKUP(AB296, NPC_Scaling_Values!A:N, 14) * 1.1 ,0)</f>
        <v>494</v>
      </c>
      <c r="P296" s="2">
        <f>ROUND( VLOOKUP(Z296, NPC_Raw_Data!A:Q, 17) * VLOOKUP(AA296, NPC_Scaling_Values!A:N, 14) * VLOOKUP(AB296, NPC_Scaling_Values!A:N, 14)* 1.1 ,0)</f>
        <v>99</v>
      </c>
      <c r="Q296">
        <f> VLOOKUP(AA296, NPC_Scaling_Values!A:N, 9) * VLOOKUP(AB296, NPC_Scaling_Values!A:N, 9) * 1.1</f>
        <v>3.5926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348000.0</v>
      </c>
      <c r="AA296" s="1">
        <v>7013.0</v>
      </c>
      <c r="AB296" s="1">
        <v>7413.0</v>
      </c>
      <c r="AC296" s="8">
        <v>0.0</v>
      </c>
    </row>
    <row r="297">
      <c r="A297" s="1" t="s">
        <v>92</v>
      </c>
      <c r="B297" s="1" t="s">
        <v>91</v>
      </c>
      <c r="C297" s="5">
        <f>ROUND( VLOOKUP(Z297, NPC_Raw_Data!A:D, 4)*VLOOKUP(AA297, NPC_Scaling_Values!A:C, 3)*VLOOKUP(AB297, NPC_Scaling_Values!A:C, 3) * 1.1 ,0)</f>
        <v>139</v>
      </c>
      <c r="D297" s="5">
        <f>ROUND( VLOOKUP(Z297, NPC_Raw_Data!A:E, 5) * VLOOKUP(AA297, NPC_Scaling_Values!A:D, 4) * VLOOKUP(AB297,NPC_Scaling_Values!A:D, 4) * 1.1 ,0)</f>
        <v>220</v>
      </c>
      <c r="E297" s="5">
        <f>ROUND( VLOOKUP(Z297, NPC_Raw_Data!A:L, 6) * VLOOKUP(AA297, NPC_Scaling_Values!A:N, 5)* VLOOKUP(AB297, NPC_Scaling_Values!A:N, 5) * 1.1 ,0)</f>
        <v>149</v>
      </c>
      <c r="F297" s="5">
        <f>ROUND( VLOOKUP(Z297, NPC_Raw_Data!A:L, 7) * VLOOKUP(AA297, NPC_Scaling_Values!A:N, 6) * VLOOKUP(AB297,NPC_Scaling_Values!A:N, 6) * 1.1 ,0)</f>
        <v>89</v>
      </c>
      <c r="G297" s="5">
        <f>ROUND( VLOOKUP(Z297, NPC_Raw_Data!A:L, 8) * VLOOKUP(AA297, NPC_Scaling_Values!A:N, 7) * VLOOKUP(AB297, NPC_Scaling_Values!A:N, 7) * 1.1 ,0)</f>
        <v>747</v>
      </c>
      <c r="H297" s="5">
        <f>ROUND( VLOOKUP(Z297, NPC_Raw_Data!A:L, 9) * VLOOKUP(AA297, NPC_Scaling_Values!A:N, 8)* VLOOKUP(AB297, NPC_Scaling_Values!A:N, 8) * 1.1 ,0)</f>
        <v>149</v>
      </c>
      <c r="I297" s="5">
        <v>0.0</v>
      </c>
      <c r="J297" s="5">
        <v>0.0</v>
      </c>
      <c r="K297" s="5">
        <v>0.0</v>
      </c>
      <c r="L297" s="5">
        <f>ROUND( VLOOKUP(Z297, NPC_Raw_Data!A:O, 13),0)</f>
        <v>96</v>
      </c>
      <c r="M297" s="5">
        <f>ROUND( VLOOKUP(Z297, NPC_Raw_Data!A:O, 14),0)</f>
        <v>96</v>
      </c>
      <c r="N297" s="5">
        <f>ROUND( VLOOKUP(Z297, NPC_Raw_Data!A:O, 15),0)</f>
        <v>96</v>
      </c>
      <c r="O297" s="5">
        <f>ROUND( VLOOKUP(Z297, NPC_Raw_Data!A:Q, 16) * VLOOKUP(AA297, NPC_Scaling_Values!A:N, 14)* VLOOKUP(AB297, NPC_Scaling_Values!A:N, 14) * 1.1 ,0)</f>
        <v>494</v>
      </c>
      <c r="P297" s="2">
        <f>ROUND( VLOOKUP(Z297, NPC_Raw_Data!A:Q, 17) * VLOOKUP(AA297, NPC_Scaling_Values!A:N, 14) * VLOOKUP(AB297, NPC_Scaling_Values!A:N, 14)* 1.1 ,0)</f>
        <v>99</v>
      </c>
      <c r="Q297">
        <f> VLOOKUP(AA297, NPC_Scaling_Values!A:N, 9) * VLOOKUP(AB297, NPC_Scaling_Values!A:N, 9) * 1.1</f>
        <v>3.5926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348001.0</v>
      </c>
      <c r="AA297" s="1">
        <v>7013.0</v>
      </c>
      <c r="AB297" s="1">
        <v>7413.0</v>
      </c>
      <c r="AC297" s="8">
        <v>0.0</v>
      </c>
    </row>
    <row r="298">
      <c r="A298" s="1" t="s">
        <v>256</v>
      </c>
      <c r="B298" s="1" t="s">
        <v>39</v>
      </c>
      <c r="C298" s="5">
        <f>ROUND( VLOOKUP(Z298, NPC_Raw_Data!A:D, 4)*VLOOKUP(AA298, NPC_Scaling_Values!A:C, 3)*VLOOKUP(AB298, NPC_Scaling_Values!A:C, 3) * 1.1 ,0)</f>
        <v>893</v>
      </c>
      <c r="D298" s="5">
        <f>ROUND( VLOOKUP(Z298, NPC_Raw_Data!A:E, 5) * VLOOKUP(AA298, NPC_Scaling_Values!A:D, 4) * VLOOKUP(AB298,NPC_Scaling_Values!A:D, 4) * 1.1 ,0)</f>
        <v>3300</v>
      </c>
      <c r="E298" s="5">
        <f>ROUND( VLOOKUP(Z298, NPC_Raw_Data!A:L, 6) * VLOOKUP(AA298, NPC_Scaling_Values!A:N, 5)* VLOOKUP(AB298, NPC_Scaling_Values!A:N, 5) * 1.1 ,0)</f>
        <v>381</v>
      </c>
      <c r="F298" s="5">
        <f>ROUND( VLOOKUP(Z298, NPC_Raw_Data!A:L, 7) * VLOOKUP(AA298, NPC_Scaling_Values!A:N, 6) * VLOOKUP(AB298,NPC_Scaling_Values!A:N, 6) * 1.1 ,0)</f>
        <v>304</v>
      </c>
      <c r="G298" s="5">
        <f>ROUND( VLOOKUP(Z298, NPC_Raw_Data!A:L, 8) * VLOOKUP(AA298, NPC_Scaling_Values!A:N, 7) * VLOOKUP(AB298, NPC_Scaling_Values!A:N, 7) * 1.1 ,0)</f>
        <v>256</v>
      </c>
      <c r="H298" s="5">
        <f>ROUND( VLOOKUP(Z298, NPC_Raw_Data!A:L, 9) * VLOOKUP(AA298, NPC_Scaling_Values!A:N, 8)* VLOOKUP(AB298, NPC_Scaling_Values!A:N, 8) * 1.1 ,0)</f>
        <v>381</v>
      </c>
      <c r="I298" s="5">
        <v>25.0</v>
      </c>
      <c r="J298" s="5">
        <v>0.0</v>
      </c>
      <c r="K298" s="5">
        <v>0.0</v>
      </c>
      <c r="L298" s="5">
        <f>ROUND( VLOOKUP(Z298, NPC_Raw_Data!A:O, 13),0)</f>
        <v>95</v>
      </c>
      <c r="M298" s="5">
        <f>ROUND( VLOOKUP(Z298, NPC_Raw_Data!A:O, 14),0)</f>
        <v>95</v>
      </c>
      <c r="N298" s="5">
        <f>ROUND( VLOOKUP(Z298, NPC_Raw_Data!A:O, 15),0)</f>
        <v>160</v>
      </c>
      <c r="O298" s="5">
        <f>ROUND( VLOOKUP(Z298, NPC_Raw_Data!A:Q, 16) * VLOOKUP(AA298, NPC_Scaling_Values!A:N, 14)* VLOOKUP(AB298, NPC_Scaling_Values!A:N, 14) * 1.1 ,0)</f>
        <v>360</v>
      </c>
      <c r="P298" s="2">
        <f>ROUND( VLOOKUP(Z298, NPC_Raw_Data!A:Q, 17) * VLOOKUP(AA298, NPC_Scaling_Values!A:N, 14) * VLOOKUP(AB298, NPC_Scaling_Values!A:N, 14)* 1.1 ,0)</f>
        <v>90</v>
      </c>
      <c r="Q298">
        <f> VLOOKUP(AA298, NPC_Scaling_Values!A:N, 9) * VLOOKUP(AB298, NPC_Scaling_Values!A:N, 9) * 1.1</f>
        <v>3.432</v>
      </c>
      <c r="R298" s="1">
        <v>1.1</v>
      </c>
      <c r="S298" s="1">
        <v>-1.0</v>
      </c>
      <c r="T298" s="7" t="b">
        <v>0</v>
      </c>
      <c r="U298" s="7" t="b">
        <v>1</v>
      </c>
      <c r="V298" s="7" t="b">
        <v>0</v>
      </c>
      <c r="Z298" s="1">
        <v>241000.0</v>
      </c>
      <c r="AA298" s="1">
        <v>7010.0</v>
      </c>
      <c r="AB298" s="1">
        <v>7410.0</v>
      </c>
      <c r="AC298" s="8">
        <v>0.0</v>
      </c>
    </row>
    <row r="299">
      <c r="A299" s="1" t="s">
        <v>257</v>
      </c>
      <c r="B299" s="1" t="s">
        <v>39</v>
      </c>
      <c r="C299" s="5">
        <f>ROUND( VLOOKUP(Z299, NPC_Raw_Data!A:D, 4)*VLOOKUP(AA299, NPC_Scaling_Values!A:C, 3)*VLOOKUP(AB299, NPC_Scaling_Values!A:C, 3) * 1.1 ,0)</f>
        <v>893</v>
      </c>
      <c r="D299" s="5">
        <f>ROUND( VLOOKUP(Z299, NPC_Raw_Data!A:E, 5) * VLOOKUP(AA299, NPC_Scaling_Values!A:D, 4) * VLOOKUP(AB299,NPC_Scaling_Values!A:D, 4) * 1.1 ,0)</f>
        <v>3300</v>
      </c>
      <c r="E299" s="5">
        <f>ROUND( VLOOKUP(Z299, NPC_Raw_Data!A:L, 6) * VLOOKUP(AA299, NPC_Scaling_Values!A:N, 5)* VLOOKUP(AB299, NPC_Scaling_Values!A:N, 5) * 1.1 ,0)</f>
        <v>381</v>
      </c>
      <c r="F299" s="5">
        <f>ROUND( VLOOKUP(Z299, NPC_Raw_Data!A:L, 7) * VLOOKUP(AA299, NPC_Scaling_Values!A:N, 6) * VLOOKUP(AB299,NPC_Scaling_Values!A:N, 6) * 1.1 ,0)</f>
        <v>304</v>
      </c>
      <c r="G299" s="5">
        <f>ROUND( VLOOKUP(Z299, NPC_Raw_Data!A:L, 8) * VLOOKUP(AA299, NPC_Scaling_Values!A:N, 7) * VLOOKUP(AB299, NPC_Scaling_Values!A:N, 7) * 1.1 ,0)</f>
        <v>256</v>
      </c>
      <c r="H299" s="5">
        <f>ROUND( VLOOKUP(Z299, NPC_Raw_Data!A:L, 9) * VLOOKUP(AA299, NPC_Scaling_Values!A:N, 8)* VLOOKUP(AB299, NPC_Scaling_Values!A:N, 8) * 1.1 ,0)</f>
        <v>381</v>
      </c>
      <c r="I299" s="5">
        <v>25.0</v>
      </c>
      <c r="J299" s="5">
        <v>0.0</v>
      </c>
      <c r="K299" s="5">
        <v>0.0</v>
      </c>
      <c r="L299" s="5">
        <f>ROUND( VLOOKUP(Z299, NPC_Raw_Data!A:O, 13),0)</f>
        <v>95</v>
      </c>
      <c r="M299" s="5">
        <f>ROUND( VLOOKUP(Z299, NPC_Raw_Data!A:O, 14),0)</f>
        <v>95</v>
      </c>
      <c r="N299" s="5">
        <f>ROUND( VLOOKUP(Z299, NPC_Raw_Data!A:O, 15),0)</f>
        <v>160</v>
      </c>
      <c r="O299" s="5">
        <f>ROUND( VLOOKUP(Z299, NPC_Raw_Data!A:Q, 16) * VLOOKUP(AA299, NPC_Scaling_Values!A:N, 14)* VLOOKUP(AB299, NPC_Scaling_Values!A:N, 14) * 1.1 ,0)</f>
        <v>360</v>
      </c>
      <c r="P299" s="2">
        <f>ROUND( VLOOKUP(Z299, NPC_Raw_Data!A:Q, 17) * VLOOKUP(AA299, NPC_Scaling_Values!A:N, 14) * VLOOKUP(AB299, NPC_Scaling_Values!A:N, 14)* 1.1 ,0)</f>
        <v>90</v>
      </c>
      <c r="Q299">
        <f> VLOOKUP(AA299, NPC_Scaling_Values!A:N, 9) * VLOOKUP(AB299, NPC_Scaling_Values!A:N, 9) * 1.1</f>
        <v>3.432</v>
      </c>
      <c r="R299" s="1">
        <v>1.1</v>
      </c>
      <c r="S299" s="1">
        <v>-1.0</v>
      </c>
      <c r="T299" s="7" t="b">
        <v>0</v>
      </c>
      <c r="U299" s="7" t="b">
        <v>1</v>
      </c>
      <c r="V299" s="7" t="b">
        <v>0</v>
      </c>
      <c r="Z299" s="1">
        <v>241003.0</v>
      </c>
      <c r="AA299" s="1">
        <v>7010.0</v>
      </c>
      <c r="AB299" s="1">
        <v>7410.0</v>
      </c>
      <c r="AC299" s="8">
        <v>0.0</v>
      </c>
    </row>
    <row r="300">
      <c r="A300" s="1" t="s">
        <v>258</v>
      </c>
      <c r="B300" s="1" t="s">
        <v>39</v>
      </c>
      <c r="C300" s="5">
        <f>ROUND( VLOOKUP(Z300, NPC_Raw_Data!A:D, 4)*VLOOKUP(AA300, NPC_Scaling_Values!A:C, 3)*VLOOKUP(AB300, NPC_Scaling_Values!A:C, 3) * 1.1 ,0)</f>
        <v>893</v>
      </c>
      <c r="D300" s="5">
        <f>ROUND( VLOOKUP(Z300, NPC_Raw_Data!A:E, 5) * VLOOKUP(AA300, NPC_Scaling_Values!A:D, 4) * VLOOKUP(AB300,NPC_Scaling_Values!A:D, 4) * 1.1 ,0)</f>
        <v>4290</v>
      </c>
      <c r="E300" s="5">
        <f>ROUND( VLOOKUP(Z300, NPC_Raw_Data!A:L, 6) * VLOOKUP(AA300, NPC_Scaling_Values!A:N, 5)* VLOOKUP(AB300, NPC_Scaling_Values!A:N, 5) * 1.1 ,0)</f>
        <v>381</v>
      </c>
      <c r="F300" s="5">
        <f>ROUND( VLOOKUP(Z300, NPC_Raw_Data!A:L, 7) * VLOOKUP(AA300, NPC_Scaling_Values!A:N, 6) * VLOOKUP(AB300,NPC_Scaling_Values!A:N, 6) * 1.1 ,0)</f>
        <v>304</v>
      </c>
      <c r="G300" s="5">
        <f>ROUND( VLOOKUP(Z300, NPC_Raw_Data!A:L, 8) * VLOOKUP(AA300, NPC_Scaling_Values!A:N, 7) * VLOOKUP(AB300, NPC_Scaling_Values!A:N, 7) * 1.1 ,0)</f>
        <v>256</v>
      </c>
      <c r="H300" s="5">
        <f>ROUND( VLOOKUP(Z300, NPC_Raw_Data!A:L, 9) * VLOOKUP(AA300, NPC_Scaling_Values!A:N, 8)* VLOOKUP(AB300, NPC_Scaling_Values!A:N, 8) * 1.1 ,0)</f>
        <v>381</v>
      </c>
      <c r="I300" s="5">
        <v>25.0</v>
      </c>
      <c r="J300" s="5">
        <v>0.0</v>
      </c>
      <c r="K300" s="5">
        <v>0.0</v>
      </c>
      <c r="L300" s="5">
        <f>ROUND( VLOOKUP(Z300, NPC_Raw_Data!A:O, 13),0)</f>
        <v>95</v>
      </c>
      <c r="M300" s="5">
        <f>ROUND( VLOOKUP(Z300, NPC_Raw_Data!A:O, 14),0)</f>
        <v>95</v>
      </c>
      <c r="N300" s="5">
        <f>ROUND( VLOOKUP(Z300, NPC_Raw_Data!A:O, 15),0)</f>
        <v>160</v>
      </c>
      <c r="O300" s="5">
        <f>ROUND( VLOOKUP(Z300, NPC_Raw_Data!A:Q, 16) * VLOOKUP(AA300, NPC_Scaling_Values!A:N, 14)* VLOOKUP(AB300, NPC_Scaling_Values!A:N, 14) * 1.1 ,0)</f>
        <v>360</v>
      </c>
      <c r="P300" s="2">
        <f>ROUND( VLOOKUP(Z300, NPC_Raw_Data!A:Q, 17) * VLOOKUP(AA300, NPC_Scaling_Values!A:N, 14) * VLOOKUP(AB300, NPC_Scaling_Values!A:N, 14)* 1.1 ,0)</f>
        <v>90</v>
      </c>
      <c r="Q300">
        <f> VLOOKUP(AA300, NPC_Scaling_Values!A:N, 9) * VLOOKUP(AB300, NPC_Scaling_Values!A:N, 9) * 1.1</f>
        <v>3.432</v>
      </c>
      <c r="R300" s="1">
        <v>1.1</v>
      </c>
      <c r="S300" s="1">
        <v>-1.0</v>
      </c>
      <c r="T300" s="7" t="b">
        <v>0</v>
      </c>
      <c r="U300" s="7" t="b">
        <v>1</v>
      </c>
      <c r="V300" s="7" t="b">
        <v>0</v>
      </c>
      <c r="Z300" s="1">
        <v>241004.0</v>
      </c>
      <c r="AA300" s="1">
        <v>7010.0</v>
      </c>
      <c r="AB300" s="1">
        <v>7410.0</v>
      </c>
      <c r="AC300" s="8">
        <v>0.0</v>
      </c>
    </row>
    <row r="301">
      <c r="A301" s="1" t="s">
        <v>259</v>
      </c>
      <c r="B301" s="1" t="s">
        <v>39</v>
      </c>
      <c r="C301" s="5">
        <f>ROUND( VLOOKUP(Z301, NPC_Raw_Data!A:D, 4)*VLOOKUP(AA301, NPC_Scaling_Values!A:C, 3)*VLOOKUP(AB301, NPC_Scaling_Values!A:C, 3) * 1.1 ,0)</f>
        <v>893</v>
      </c>
      <c r="D301" s="5">
        <f>ROUND( VLOOKUP(Z301, NPC_Raw_Data!A:E, 5) * VLOOKUP(AA301, NPC_Scaling_Values!A:D, 4) * VLOOKUP(AB301,NPC_Scaling_Values!A:D, 4) * 1.1 ,0)</f>
        <v>3300</v>
      </c>
      <c r="E301" s="5">
        <f>ROUND( VLOOKUP(Z301, NPC_Raw_Data!A:L, 6) * VLOOKUP(AA301, NPC_Scaling_Values!A:N, 5)* VLOOKUP(AB301, NPC_Scaling_Values!A:N, 5) * 1.1 ,0)</f>
        <v>381</v>
      </c>
      <c r="F301" s="5">
        <f>ROUND( VLOOKUP(Z301, NPC_Raw_Data!A:L, 7) * VLOOKUP(AA301, NPC_Scaling_Values!A:N, 6) * VLOOKUP(AB301,NPC_Scaling_Values!A:N, 6) * 1.1 ,0)</f>
        <v>304</v>
      </c>
      <c r="G301" s="5">
        <f>ROUND( VLOOKUP(Z301, NPC_Raw_Data!A:L, 8) * VLOOKUP(AA301, NPC_Scaling_Values!A:N, 7) * VLOOKUP(AB301, NPC_Scaling_Values!A:N, 7) * 1.1 ,0)</f>
        <v>256</v>
      </c>
      <c r="H301" s="5">
        <f>ROUND( VLOOKUP(Z301, NPC_Raw_Data!A:L, 9) * VLOOKUP(AA301, NPC_Scaling_Values!A:N, 8)* VLOOKUP(AB301, NPC_Scaling_Values!A:N, 8) * 1.1 ,0)</f>
        <v>381</v>
      </c>
      <c r="I301" s="5">
        <v>25.0</v>
      </c>
      <c r="J301" s="5">
        <v>0.0</v>
      </c>
      <c r="K301" s="5">
        <v>0.0</v>
      </c>
      <c r="L301" s="5">
        <f>ROUND( VLOOKUP(Z301, NPC_Raw_Data!A:O, 13),0)</f>
        <v>95</v>
      </c>
      <c r="M301" s="5">
        <f>ROUND( VLOOKUP(Z301, NPC_Raw_Data!A:O, 14),0)</f>
        <v>95</v>
      </c>
      <c r="N301" s="5">
        <f>ROUND( VLOOKUP(Z301, NPC_Raw_Data!A:O, 15),0)</f>
        <v>160</v>
      </c>
      <c r="O301" s="5">
        <f>ROUND( VLOOKUP(Z301, NPC_Raw_Data!A:Q, 16) * VLOOKUP(AA301, NPC_Scaling_Values!A:N, 14)* VLOOKUP(AB301, NPC_Scaling_Values!A:N, 14) * 1.1 ,0)</f>
        <v>360</v>
      </c>
      <c r="P301" s="2">
        <f>ROUND( VLOOKUP(Z301, NPC_Raw_Data!A:Q, 17) * VLOOKUP(AA301, NPC_Scaling_Values!A:N, 14) * VLOOKUP(AB301, NPC_Scaling_Values!A:N, 14)* 1.1 ,0)</f>
        <v>90</v>
      </c>
      <c r="Q301">
        <f> VLOOKUP(AA301, NPC_Scaling_Values!A:N, 9) * VLOOKUP(AB301, NPC_Scaling_Values!A:N, 9) * 1.1</f>
        <v>3.432</v>
      </c>
      <c r="R301" s="1">
        <v>1.1</v>
      </c>
      <c r="S301" s="1">
        <v>-1.0</v>
      </c>
      <c r="T301" s="7" t="b">
        <v>0</v>
      </c>
      <c r="U301" s="7" t="b">
        <v>1</v>
      </c>
      <c r="V301" s="7" t="b">
        <v>0</v>
      </c>
      <c r="Z301" s="1">
        <v>241005.0</v>
      </c>
      <c r="AA301" s="1">
        <v>7010.0</v>
      </c>
      <c r="AB301" s="1">
        <v>7410.0</v>
      </c>
      <c r="AC301" s="10">
        <v>7100.0</v>
      </c>
    </row>
    <row r="302">
      <c r="A302" s="1" t="s">
        <v>260</v>
      </c>
      <c r="B302" s="1" t="s">
        <v>39</v>
      </c>
      <c r="C302" s="5">
        <f>ROUND( VLOOKUP(Z302, NPC_Raw_Data!A:D, 4)*VLOOKUP(AA302, NPC_Scaling_Values!A:C, 3)*VLOOKUP(AB302, NPC_Scaling_Values!A:C, 3) * 1.1 ,0)</f>
        <v>893</v>
      </c>
      <c r="D302" s="5">
        <f>ROUND( VLOOKUP(Z302, NPC_Raw_Data!A:E, 5) * VLOOKUP(AA302, NPC_Scaling_Values!A:D, 4) * VLOOKUP(AB302,NPC_Scaling_Values!A:D, 4) * 1.1 ,0)</f>
        <v>3300</v>
      </c>
      <c r="E302" s="5">
        <f>ROUND( VLOOKUP(Z302, NPC_Raw_Data!A:L, 6) * VLOOKUP(AA302, NPC_Scaling_Values!A:N, 5)* VLOOKUP(AB302, NPC_Scaling_Values!A:N, 5) * 1.1 ,0)</f>
        <v>381</v>
      </c>
      <c r="F302" s="5">
        <f>ROUND( VLOOKUP(Z302, NPC_Raw_Data!A:L, 7) * VLOOKUP(AA302, NPC_Scaling_Values!A:N, 6) * VLOOKUP(AB302,NPC_Scaling_Values!A:N, 6) * 1.1 ,0)</f>
        <v>304</v>
      </c>
      <c r="G302" s="5">
        <f>ROUND( VLOOKUP(Z302, NPC_Raw_Data!A:L, 8) * VLOOKUP(AA302, NPC_Scaling_Values!A:N, 7) * VLOOKUP(AB302, NPC_Scaling_Values!A:N, 7) * 1.1 ,0)</f>
        <v>256</v>
      </c>
      <c r="H302" s="5">
        <f>ROUND( VLOOKUP(Z302, NPC_Raw_Data!A:L, 9) * VLOOKUP(AA302, NPC_Scaling_Values!A:N, 8)* VLOOKUP(AB302, NPC_Scaling_Values!A:N, 8) * 1.1 ,0)</f>
        <v>381</v>
      </c>
      <c r="I302" s="5">
        <v>25.0</v>
      </c>
      <c r="J302" s="5">
        <v>0.0</v>
      </c>
      <c r="K302" s="5">
        <v>0.0</v>
      </c>
      <c r="L302" s="5">
        <f>ROUND( VLOOKUP(Z302, NPC_Raw_Data!A:O, 13),0)</f>
        <v>95</v>
      </c>
      <c r="M302" s="5">
        <f>ROUND( VLOOKUP(Z302, NPC_Raw_Data!A:O, 14),0)</f>
        <v>95</v>
      </c>
      <c r="N302" s="5">
        <f>ROUND( VLOOKUP(Z302, NPC_Raw_Data!A:O, 15),0)</f>
        <v>160</v>
      </c>
      <c r="O302" s="5">
        <f>ROUND( VLOOKUP(Z302, NPC_Raw_Data!A:Q, 16) * VLOOKUP(AA302, NPC_Scaling_Values!A:N, 14)* VLOOKUP(AB302, NPC_Scaling_Values!A:N, 14) * 1.1 ,0)</f>
        <v>360</v>
      </c>
      <c r="P302" s="2">
        <f>ROUND( VLOOKUP(Z302, NPC_Raw_Data!A:Q, 17) * VLOOKUP(AA302, NPC_Scaling_Values!A:N, 14) * VLOOKUP(AB302, NPC_Scaling_Values!A:N, 14)* 1.1 ,0)</f>
        <v>90</v>
      </c>
      <c r="Q302">
        <f> VLOOKUP(AA302, NPC_Scaling_Values!A:N, 9) * VLOOKUP(AB302, NPC_Scaling_Values!A:N, 9) * 1.1</f>
        <v>3.432</v>
      </c>
      <c r="R302" s="1">
        <v>1.1</v>
      </c>
      <c r="S302" s="1">
        <v>-1.0</v>
      </c>
      <c r="T302" s="7" t="b">
        <v>0</v>
      </c>
      <c r="U302" s="7" t="b">
        <v>1</v>
      </c>
      <c r="V302" s="7" t="b">
        <v>0</v>
      </c>
      <c r="Z302" s="1">
        <v>241006.0</v>
      </c>
      <c r="AA302" s="1">
        <v>7010.0</v>
      </c>
      <c r="AB302" s="1">
        <v>7410.0</v>
      </c>
      <c r="AC302" s="10">
        <v>7100.0</v>
      </c>
    </row>
    <row r="303">
      <c r="A303" s="9" t="s">
        <v>118</v>
      </c>
      <c r="B303" s="1" t="s">
        <v>48</v>
      </c>
      <c r="C303" s="5">
        <f>ROUND( VLOOKUP(Z303, NPC_Raw_Data!A:D, 4)*VLOOKUP(AA303, NPC_Scaling_Values!A:C, 3)*VLOOKUP(AB303, NPC_Scaling_Values!A:C, 3) * 1.1 ,0)</f>
        <v>919</v>
      </c>
      <c r="D303" s="5">
        <f>ROUND( VLOOKUP(Z303, NPC_Raw_Data!A:E, 5) * VLOOKUP(AA303, NPC_Scaling_Values!A:D, 4) * VLOOKUP(AB303,NPC_Scaling_Values!A:D, 4) * 1.1 ,0)</f>
        <v>4400</v>
      </c>
      <c r="E303" s="5">
        <f>ROUND( VLOOKUP(Z303, NPC_Raw_Data!A:L, 6) * VLOOKUP(AA303, NPC_Scaling_Values!A:N, 5)* VLOOKUP(AB303, NPC_Scaling_Values!A:N, 5) * 1.1 ,0)</f>
        <v>212</v>
      </c>
      <c r="F303" s="5">
        <f>ROUND( VLOOKUP(Z303, NPC_Raw_Data!A:L, 7) * VLOOKUP(AA303, NPC_Scaling_Values!A:N, 6) * VLOOKUP(AB303,NPC_Scaling_Values!A:N, 6) * 1.1 ,0)</f>
        <v>160</v>
      </c>
      <c r="G303" s="5">
        <f>ROUND( VLOOKUP(Z303, NPC_Raw_Data!A:L, 8) * VLOOKUP(AA303, NPC_Scaling_Values!A:N, 7) * VLOOKUP(AB303, NPC_Scaling_Values!A:N, 7) * 1.1 ,0)</f>
        <v>168</v>
      </c>
      <c r="H303" s="5">
        <f>ROUND( VLOOKUP(Z303, NPC_Raw_Data!A:L, 9) * VLOOKUP(AA303, NPC_Scaling_Values!A:N, 8)* VLOOKUP(AB303, NPC_Scaling_Values!A:N, 8) * 1.1 ,0)</f>
        <v>160</v>
      </c>
      <c r="I303" s="5">
        <v>0.0</v>
      </c>
      <c r="J303" s="5">
        <v>0.0</v>
      </c>
      <c r="K303" s="5">
        <v>0.0</v>
      </c>
      <c r="L303" s="5">
        <f>ROUND( VLOOKUP(Z303, NPC_Raw_Data!A:O, 13),0)</f>
        <v>94</v>
      </c>
      <c r="M303" s="5">
        <f>ROUND( VLOOKUP(Z303, NPC_Raw_Data!A:O, 14),0)</f>
        <v>94</v>
      </c>
      <c r="N303" s="5">
        <f>ROUND( VLOOKUP(Z303, NPC_Raw_Data!A:O, 15),0)</f>
        <v>69</v>
      </c>
      <c r="O303" s="5">
        <f>ROUND( VLOOKUP(Z303, NPC_Raw_Data!A:Q, 16) * VLOOKUP(AA303, NPC_Scaling_Values!A:N, 14)* VLOOKUP(AB303, NPC_Scaling_Values!A:N, 14) * 1.1 ,0)</f>
        <v>220</v>
      </c>
      <c r="P303" s="2">
        <f>ROUND( VLOOKUP(Z303, NPC_Raw_Data!A:Q, 17) * VLOOKUP(AA303, NPC_Scaling_Values!A:N, 14) * VLOOKUP(AB303, NPC_Scaling_Values!A:N, 14)* 1.1 ,0)</f>
        <v>88</v>
      </c>
      <c r="Q303">
        <f> VLOOKUP(AA303, NPC_Scaling_Values!A:N, 9) * VLOOKUP(AB303, NPC_Scaling_Values!A:N, 9) * 1.1</f>
        <v>3.366</v>
      </c>
      <c r="R303" s="1">
        <v>1.5</v>
      </c>
      <c r="S303" s="1">
        <v>30.0</v>
      </c>
      <c r="T303" s="7" t="b">
        <v>0</v>
      </c>
      <c r="U303" s="7" t="b">
        <v>0</v>
      </c>
      <c r="V303" s="7" t="b">
        <v>0</v>
      </c>
      <c r="Z303" s="1">
        <v>265000.0</v>
      </c>
      <c r="AA303" s="1">
        <v>7007.0</v>
      </c>
      <c r="AB303" s="1">
        <v>7407.0</v>
      </c>
      <c r="AC303" s="8">
        <v>0.0</v>
      </c>
    </row>
    <row r="304">
      <c r="A304" s="1" t="s">
        <v>165</v>
      </c>
      <c r="B304" s="1" t="s">
        <v>166</v>
      </c>
      <c r="C304" s="5">
        <f>ROUND( VLOOKUP(Z304, NPC_Raw_Data!A:D, 4)*VLOOKUP(AA304, NPC_Scaling_Values!A:C, 3)*VLOOKUP(AB304, NPC_Scaling_Values!A:C, 3) * 1.1 ,0)</f>
        <v>3474</v>
      </c>
      <c r="D304" s="5">
        <f>ROUND( VLOOKUP(Z304, NPC_Raw_Data!A:E, 5) * VLOOKUP(AA304, NPC_Scaling_Values!A:D, 4) * VLOOKUP(AB304,NPC_Scaling_Values!A:D, 4) * 1.1 ,0)</f>
        <v>9900</v>
      </c>
      <c r="E304" s="5">
        <f>ROUND( VLOOKUP(Z304, NPC_Raw_Data!A:L, 6) * VLOOKUP(AA304, NPC_Scaling_Values!A:N, 5)* VLOOKUP(AB304, NPC_Scaling_Values!A:N, 5) * 1.1 ,0)</f>
        <v>265</v>
      </c>
      <c r="F304" s="5">
        <f>ROUND( VLOOKUP(Z304, NPC_Raw_Data!A:L, 7) * VLOOKUP(AA304, NPC_Scaling_Values!A:N, 6) * VLOOKUP(AB304,NPC_Scaling_Values!A:N, 6) * 1.1 ,0)</f>
        <v>165</v>
      </c>
      <c r="G304" s="5">
        <f>ROUND( VLOOKUP(Z304, NPC_Raw_Data!A:L, 8) * VLOOKUP(AA304, NPC_Scaling_Values!A:N, 7) * VLOOKUP(AB304, NPC_Scaling_Values!A:N, 7) * 1.1 ,0)</f>
        <v>239</v>
      </c>
      <c r="H304" s="5">
        <f>ROUND( VLOOKUP(Z304, NPC_Raw_Data!A:L, 9) * VLOOKUP(AA304, NPC_Scaling_Values!A:N, 8)* VLOOKUP(AB304, NPC_Scaling_Values!A:N, 8) * 1.1 ,0)</f>
        <v>200</v>
      </c>
      <c r="I304" s="5">
        <v>0.0</v>
      </c>
      <c r="J304" s="5">
        <v>0.0</v>
      </c>
      <c r="K304" s="5">
        <v>0.0</v>
      </c>
      <c r="L304" s="5">
        <f>ROUND( VLOOKUP(Z304, NPC_Raw_Data!A:O, 13),0)</f>
        <v>94</v>
      </c>
      <c r="M304" s="5">
        <f>ROUND( VLOOKUP(Z304, NPC_Raw_Data!A:O, 14),0)</f>
        <v>94</v>
      </c>
      <c r="N304" s="5">
        <f>ROUND( VLOOKUP(Z304, NPC_Raw_Data!A:O, 15),0)</f>
        <v>94</v>
      </c>
      <c r="O304" s="5">
        <f>ROUND( VLOOKUP(Z304, NPC_Raw_Data!A:Q, 16) * VLOOKUP(AA304, NPC_Scaling_Values!A:N, 14)* VLOOKUP(AB304, NPC_Scaling_Values!A:N, 14) * 1.1 ,0)</f>
        <v>223</v>
      </c>
      <c r="P304" s="2">
        <f>ROUND( VLOOKUP(Z304, NPC_Raw_Data!A:Q, 17) * VLOOKUP(AA304, NPC_Scaling_Values!A:N, 14) * VLOOKUP(AB304, NPC_Scaling_Values!A:N, 14)* 1.1 ,0)</f>
        <v>89</v>
      </c>
      <c r="Q304">
        <f> VLOOKUP(AA304, NPC_Scaling_Values!A:N, 9) * VLOOKUP(AB304, NPC_Scaling_Values!A:N, 9) * 1.1</f>
        <v>3.3858</v>
      </c>
      <c r="R304" s="1">
        <v>1.3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286000.0</v>
      </c>
      <c r="AA304" s="1">
        <v>7009.0</v>
      </c>
      <c r="AB304" s="1">
        <v>7409.0</v>
      </c>
      <c r="AC304" s="10">
        <v>5151.0</v>
      </c>
    </row>
    <row r="305">
      <c r="A305" s="1" t="s">
        <v>176</v>
      </c>
      <c r="B305" s="1" t="s">
        <v>39</v>
      </c>
      <c r="C305" s="5">
        <f>ROUND( VLOOKUP(Z305, NPC_Raw_Data!A:D, 4)*VLOOKUP(AA305, NPC_Scaling_Values!A:C, 3)*VLOOKUP(AB305, NPC_Scaling_Values!A:C, 3) * 1.1 ,0)</f>
        <v>3489</v>
      </c>
      <c r="D305" s="5">
        <f>ROUND( VLOOKUP(Z305, NPC_Raw_Data!A:E, 5) * VLOOKUP(AA305, NPC_Scaling_Values!A:D, 4) * VLOOKUP(AB305,NPC_Scaling_Values!A:D, 4) * 1.1 ,0)</f>
        <v>9900</v>
      </c>
      <c r="E305" s="5">
        <f>ROUND( VLOOKUP(Z305, NPC_Raw_Data!A:L, 6) * VLOOKUP(AA305, NPC_Scaling_Values!A:N, 5)* VLOOKUP(AB305, NPC_Scaling_Values!A:N, 5) * 1.1 ,0)</f>
        <v>268</v>
      </c>
      <c r="F305" s="5">
        <f>ROUND( VLOOKUP(Z305, NPC_Raw_Data!A:L, 7) * VLOOKUP(AA305, NPC_Scaling_Values!A:N, 6) * VLOOKUP(AB305,NPC_Scaling_Values!A:N, 6) * 1.1 ,0)</f>
        <v>167</v>
      </c>
      <c r="G305" s="5">
        <f>ROUND( VLOOKUP(Z305, NPC_Raw_Data!A:L, 8) * VLOOKUP(AA305, NPC_Scaling_Values!A:N, 7) * VLOOKUP(AB305, NPC_Scaling_Values!A:N, 7) * 1.1 ,0)</f>
        <v>149</v>
      </c>
      <c r="H305" s="5">
        <f>ROUND( VLOOKUP(Z305, NPC_Raw_Data!A:L, 9) * VLOOKUP(AA305, NPC_Scaling_Values!A:N, 8)* VLOOKUP(AB305, NPC_Scaling_Values!A:N, 8) * 1.1 ,0)</f>
        <v>202</v>
      </c>
      <c r="I305" s="5">
        <v>0.0</v>
      </c>
      <c r="J305" s="5">
        <v>0.0</v>
      </c>
      <c r="K305" s="5">
        <v>0.0</v>
      </c>
      <c r="L305" s="5">
        <f>ROUND( VLOOKUP(Z305, NPC_Raw_Data!A:O, 13),0)</f>
        <v>94</v>
      </c>
      <c r="M305" s="5">
        <f>ROUND( VLOOKUP(Z305, NPC_Raw_Data!A:O, 14),0)</f>
        <v>94</v>
      </c>
      <c r="N305" s="5">
        <f>ROUND( VLOOKUP(Z305, NPC_Raw_Data!A:O, 15),0)</f>
        <v>94</v>
      </c>
      <c r="O305" s="5">
        <f>ROUND( VLOOKUP(Z305, NPC_Raw_Data!A:Q, 16) * VLOOKUP(AA305, NPC_Scaling_Values!A:N, 14)* VLOOKUP(AB305, NPC_Scaling_Values!A:N, 14) * 1.1 ,0)</f>
        <v>225</v>
      </c>
      <c r="P305" s="2">
        <f>ROUND( VLOOKUP(Z305, NPC_Raw_Data!A:Q, 17) * VLOOKUP(AA305, NPC_Scaling_Values!A:N, 14) * VLOOKUP(AB305, NPC_Scaling_Values!A:N, 14)* 1.1 ,0)</f>
        <v>90</v>
      </c>
      <c r="Q305">
        <f> VLOOKUP(AA305, NPC_Scaling_Values!A:N, 9) * VLOOKUP(AB305, NPC_Scaling_Values!A:N, 9) * 1.1</f>
        <v>3.432</v>
      </c>
      <c r="R305" s="1">
        <v>1.3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286001.0</v>
      </c>
      <c r="AA305" s="1">
        <v>7010.0</v>
      </c>
      <c r="AB305" s="1">
        <v>7410.0</v>
      </c>
      <c r="AC305" s="10">
        <v>5151.0</v>
      </c>
    </row>
    <row r="306">
      <c r="A306" s="1" t="s">
        <v>167</v>
      </c>
      <c r="B306" s="1" t="s">
        <v>166</v>
      </c>
      <c r="C306" s="5">
        <f>ROUND( VLOOKUP(Z306, NPC_Raw_Data!A:D, 4)*VLOOKUP(AA306, NPC_Scaling_Values!A:C, 3)*VLOOKUP(AB306, NPC_Scaling_Values!A:C, 3) * 1.1 ,0)</f>
        <v>3474</v>
      </c>
      <c r="D306" s="5">
        <f>ROUND( VLOOKUP(Z306, NPC_Raw_Data!A:E, 5) * VLOOKUP(AA306, NPC_Scaling_Values!A:D, 4) * VLOOKUP(AB306,NPC_Scaling_Values!A:D, 4) * 1.1 ,0)</f>
        <v>3300</v>
      </c>
      <c r="E306" s="5">
        <f>ROUND( VLOOKUP(Z306, NPC_Raw_Data!A:L, 6) * VLOOKUP(AA306, NPC_Scaling_Values!A:N, 5)* VLOOKUP(AB306, NPC_Scaling_Values!A:N, 5) * 1.1 ,0)</f>
        <v>265</v>
      </c>
      <c r="F306" s="5">
        <f>ROUND( VLOOKUP(Z306, NPC_Raw_Data!A:L, 7) * VLOOKUP(AA306, NPC_Scaling_Values!A:N, 6) * VLOOKUP(AB306,NPC_Scaling_Values!A:N, 6) * 1.1 ,0)</f>
        <v>165</v>
      </c>
      <c r="G306" s="5">
        <f>ROUND( VLOOKUP(Z306, NPC_Raw_Data!A:L, 8) * VLOOKUP(AA306, NPC_Scaling_Values!A:N, 7) * VLOOKUP(AB306, NPC_Scaling_Values!A:N, 7) * 1.1 ,0)</f>
        <v>147</v>
      </c>
      <c r="H306" s="5">
        <f>ROUND( VLOOKUP(Z306, NPC_Raw_Data!A:L, 9) * VLOOKUP(AA306, NPC_Scaling_Values!A:N, 8)* VLOOKUP(AB306, NPC_Scaling_Values!A:N, 8) * 1.1 ,0)</f>
        <v>200</v>
      </c>
      <c r="I306" s="5">
        <v>0.0</v>
      </c>
      <c r="J306" s="5">
        <v>0.0</v>
      </c>
      <c r="K306" s="5">
        <v>0.0</v>
      </c>
      <c r="L306" s="5">
        <f>ROUND( VLOOKUP(Z306, NPC_Raw_Data!A:O, 13),0)</f>
        <v>94</v>
      </c>
      <c r="M306" s="5">
        <f>ROUND( VLOOKUP(Z306, NPC_Raw_Data!A:O, 14),0)</f>
        <v>94</v>
      </c>
      <c r="N306" s="5">
        <f>ROUND( VLOOKUP(Z306, NPC_Raw_Data!A:O, 15),0)</f>
        <v>94</v>
      </c>
      <c r="O306" s="5">
        <f>ROUND( VLOOKUP(Z306, NPC_Raw_Data!A:Q, 16) * VLOOKUP(AA306, NPC_Scaling_Values!A:N, 14)* VLOOKUP(AB306, NPC_Scaling_Values!A:N, 14) * 1.1 ,0)</f>
        <v>223</v>
      </c>
      <c r="P306" s="2">
        <f>ROUND( VLOOKUP(Z306, NPC_Raw_Data!A:Q, 17) * VLOOKUP(AA306, NPC_Scaling_Values!A:N, 14) * VLOOKUP(AB306, NPC_Scaling_Values!A:N, 14)* 1.1 ,0)</f>
        <v>89</v>
      </c>
      <c r="Q306">
        <f> VLOOKUP(AA306, NPC_Scaling_Values!A:N, 9) * VLOOKUP(AB306, NPC_Scaling_Values!A:N, 9) * 1.1</f>
        <v>3.3858</v>
      </c>
      <c r="R306" s="1">
        <v>1.3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286002.0</v>
      </c>
      <c r="AA306" s="1">
        <v>7009.0</v>
      </c>
      <c r="AB306" s="1">
        <v>7409.0</v>
      </c>
      <c r="AC306" s="10">
        <v>5151.0</v>
      </c>
    </row>
    <row r="307">
      <c r="A307" s="1" t="s">
        <v>133</v>
      </c>
      <c r="B307" s="1" t="s">
        <v>53</v>
      </c>
      <c r="C307" s="5">
        <f>ROUND( VLOOKUP(Z307, NPC_Raw_Data!A:D, 4)*VLOOKUP(AA307, NPC_Scaling_Values!A:C, 3)*VLOOKUP(AB307, NPC_Scaling_Values!A:C, 3) * 1.1 ,0)</f>
        <v>144</v>
      </c>
      <c r="D307" s="5">
        <f>ROUND( VLOOKUP(Z307, NPC_Raw_Data!A:E, 5) * VLOOKUP(AA307, NPC_Scaling_Values!A:D, 4) * VLOOKUP(AB307,NPC_Scaling_Values!A:D, 4) * 1.1 ,0)</f>
        <v>50</v>
      </c>
      <c r="E307" s="5">
        <f>ROUND( VLOOKUP(Z307, NPC_Raw_Data!A:L, 6) * VLOOKUP(AA307, NPC_Scaling_Values!A:N, 5)* VLOOKUP(AB307, NPC_Scaling_Values!A:N, 5) * 1.1 ,0)</f>
        <v>217</v>
      </c>
      <c r="F307" s="5">
        <f>ROUND( VLOOKUP(Z307, NPC_Raw_Data!A:L, 7) * VLOOKUP(AA307, NPC_Scaling_Values!A:N, 6) * VLOOKUP(AB307,NPC_Scaling_Values!A:N, 6) * 1.1 ,0)</f>
        <v>164</v>
      </c>
      <c r="G307" s="5">
        <f>ROUND( VLOOKUP(Z307, NPC_Raw_Data!A:L, 8) * VLOOKUP(AA307, NPC_Scaling_Values!A:N, 7) * VLOOKUP(AB307, NPC_Scaling_Values!A:N, 7) * 1.1 ,0)</f>
        <v>217</v>
      </c>
      <c r="H307" s="5">
        <f>ROUND( VLOOKUP(Z307, NPC_Raw_Data!A:L, 9) * VLOOKUP(AA307, NPC_Scaling_Values!A:N, 8)* VLOOKUP(AB307, NPC_Scaling_Values!A:N, 8) * 1.1 ,0)</f>
        <v>164</v>
      </c>
      <c r="I307" s="5">
        <v>0.0</v>
      </c>
      <c r="J307" s="5">
        <v>0.0</v>
      </c>
      <c r="K307" s="5">
        <v>0.0</v>
      </c>
      <c r="L307" s="5">
        <f>ROUND( VLOOKUP(Z307, NPC_Raw_Data!A:O, 13),0)</f>
        <v>94</v>
      </c>
      <c r="M307" s="5">
        <f>ROUND( VLOOKUP(Z307, NPC_Raw_Data!A:O, 14),0)</f>
        <v>94</v>
      </c>
      <c r="N307" s="5">
        <f>ROUND( VLOOKUP(Z307, NPC_Raw_Data!A:O, 15),0)</f>
        <v>94</v>
      </c>
      <c r="O307" s="5">
        <f>ROUND( VLOOKUP(Z307, NPC_Raw_Data!A:Q, 16) * VLOOKUP(AA307, NPC_Scaling_Values!A:N, 14)* VLOOKUP(AB307, NPC_Scaling_Values!A:N, 14) * 1.1 ,0)</f>
        <v>220</v>
      </c>
      <c r="P307" s="2">
        <f>ROUND( VLOOKUP(Z307, NPC_Raw_Data!A:Q, 17) * VLOOKUP(AA307, NPC_Scaling_Values!A:N, 14) * VLOOKUP(AB307, NPC_Scaling_Values!A:N, 14)* 1.1 ,0)</f>
        <v>88</v>
      </c>
      <c r="Q307">
        <f> VLOOKUP(AA307, NPC_Scaling_Values!A:N, 9) * VLOOKUP(AB307, NPC_Scaling_Values!A:N, 9) * 1.1</f>
        <v>3.366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322000.0</v>
      </c>
      <c r="AA307" s="1">
        <v>7008.0</v>
      </c>
      <c r="AB307" s="1">
        <v>7408.0</v>
      </c>
      <c r="AC307" s="8">
        <v>0.0</v>
      </c>
    </row>
    <row r="308">
      <c r="A308" s="9" t="s">
        <v>294</v>
      </c>
      <c r="B308" s="1" t="s">
        <v>91</v>
      </c>
      <c r="C308" s="5">
        <f>ROUND( VLOOKUP(Z308, NPC_Raw_Data!A:D, 4)*VLOOKUP(AA308, NPC_Scaling_Values!A:C, 3)*VLOOKUP(AB308, NPC_Scaling_Values!A:C, 3) * 1.1 ,0)</f>
        <v>1086</v>
      </c>
      <c r="D308" s="5">
        <f>ROUND( VLOOKUP(Z308, NPC_Raw_Data!A:E, 5) * VLOOKUP(AA308, NPC_Scaling_Values!A:D, 4) * VLOOKUP(AB308,NPC_Scaling_Values!A:D, 4) * 1.1 ,0)</f>
        <v>1980</v>
      </c>
      <c r="E308" s="5">
        <f>ROUND( VLOOKUP(Z308, NPC_Raw_Data!A:L, 6) * VLOOKUP(AA308, NPC_Scaling_Values!A:N, 5)* VLOOKUP(AB308, NPC_Scaling_Values!A:N, 5) * 1.1 ,0)</f>
        <v>464</v>
      </c>
      <c r="F308" s="5">
        <f>ROUND( VLOOKUP(Z308, NPC_Raw_Data!A:L, 7) * VLOOKUP(AA308, NPC_Scaling_Values!A:N, 6) * VLOOKUP(AB308,NPC_Scaling_Values!A:N, 6) * 1.1 ,0)</f>
        <v>324</v>
      </c>
      <c r="G308" s="5">
        <f>ROUND( VLOOKUP(Z308, NPC_Raw_Data!A:L, 8) * VLOOKUP(AA308, NPC_Scaling_Values!A:N, 7) * VLOOKUP(AB308, NPC_Scaling_Values!A:N, 7) * 1.1 ,0)</f>
        <v>928</v>
      </c>
      <c r="H308" s="5">
        <f>ROUND( VLOOKUP(Z308, NPC_Raw_Data!A:L, 9) * VLOOKUP(AA308, NPC_Scaling_Values!A:N, 8)* VLOOKUP(AB308, NPC_Scaling_Values!A:N, 8) * 1.1 ,0)</f>
        <v>350</v>
      </c>
      <c r="I308" s="5">
        <v>25.0</v>
      </c>
      <c r="J308" s="5">
        <v>0.0</v>
      </c>
      <c r="K308" s="5">
        <v>0.0</v>
      </c>
      <c r="L308" s="5">
        <f>ROUND( VLOOKUP(Z308, NPC_Raw_Data!A:O, 13),0)</f>
        <v>94</v>
      </c>
      <c r="M308" s="5">
        <f>ROUND( VLOOKUP(Z308, NPC_Raw_Data!A:O, 14),0)</f>
        <v>94</v>
      </c>
      <c r="N308" s="5">
        <f>ROUND( VLOOKUP(Z308, NPC_Raw_Data!A:O, 15),0)</f>
        <v>220</v>
      </c>
      <c r="O308" s="5">
        <f>ROUND( VLOOKUP(Z308, NPC_Raw_Data!A:Q, 16) * VLOOKUP(AA308, NPC_Scaling_Values!A:N, 14)* VLOOKUP(AB308, NPC_Scaling_Values!A:N, 14) * 1.1 ,0)</f>
        <v>247</v>
      </c>
      <c r="P308" s="2">
        <f>ROUND( VLOOKUP(Z308, NPC_Raw_Data!A:Q, 17) * VLOOKUP(AA308, NPC_Scaling_Values!A:N, 14) * VLOOKUP(AB308, NPC_Scaling_Values!A:N, 14)* 1.1 ,0)</f>
        <v>99</v>
      </c>
      <c r="Q308">
        <f> VLOOKUP(AA308, NPC_Scaling_Values!A:N, 9) * VLOOKUP(AB308, NPC_Scaling_Values!A:N, 9) * 1.1</f>
        <v>3.5926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339000.0</v>
      </c>
      <c r="AA308" s="1">
        <v>7013.0</v>
      </c>
      <c r="AB308" s="1">
        <v>7413.0</v>
      </c>
      <c r="AC308" s="8">
        <v>0.0</v>
      </c>
    </row>
    <row r="309">
      <c r="A309" s="9" t="s">
        <v>295</v>
      </c>
      <c r="B309" s="1" t="s">
        <v>91</v>
      </c>
      <c r="C309" s="5">
        <f>ROUND( VLOOKUP(Z309, NPC_Raw_Data!A:D, 4)*VLOOKUP(AA309, NPC_Scaling_Values!A:C, 3)*VLOOKUP(AB309, NPC_Scaling_Values!A:C, 3) * 1.1 ,0)</f>
        <v>1086</v>
      </c>
      <c r="D309" s="5">
        <f>ROUND( VLOOKUP(Z309, NPC_Raw_Data!A:E, 5) * VLOOKUP(AA309, NPC_Scaling_Values!A:D, 4) * VLOOKUP(AB309,NPC_Scaling_Values!A:D, 4) * 1.1 ,0)</f>
        <v>1980</v>
      </c>
      <c r="E309" s="5">
        <f>ROUND( VLOOKUP(Z309, NPC_Raw_Data!A:L, 6) * VLOOKUP(AA309, NPC_Scaling_Values!A:N, 5)* VLOOKUP(AB309, NPC_Scaling_Values!A:N, 5) * 1.1 ,0)</f>
        <v>464</v>
      </c>
      <c r="F309" s="5">
        <f>ROUND( VLOOKUP(Z309, NPC_Raw_Data!A:L, 7) * VLOOKUP(AA309, NPC_Scaling_Values!A:N, 6) * VLOOKUP(AB309,NPC_Scaling_Values!A:N, 6) * 1.1 ,0)</f>
        <v>324</v>
      </c>
      <c r="G309" s="5">
        <f>ROUND( VLOOKUP(Z309, NPC_Raw_Data!A:L, 8) * VLOOKUP(AA309, NPC_Scaling_Values!A:N, 7) * VLOOKUP(AB309, NPC_Scaling_Values!A:N, 7) * 1.1 ,0)</f>
        <v>928</v>
      </c>
      <c r="H309" s="5">
        <f>ROUND( VLOOKUP(Z309, NPC_Raw_Data!A:L, 9) * VLOOKUP(AA309, NPC_Scaling_Values!A:N, 8)* VLOOKUP(AB309, NPC_Scaling_Values!A:N, 8) * 1.1 ,0)</f>
        <v>350</v>
      </c>
      <c r="I309" s="5">
        <v>25.0</v>
      </c>
      <c r="J309" s="5">
        <v>0.0</v>
      </c>
      <c r="K309" s="5">
        <v>0.0</v>
      </c>
      <c r="L309" s="5">
        <f>ROUND( VLOOKUP(Z309, NPC_Raw_Data!A:O, 13),0)</f>
        <v>94</v>
      </c>
      <c r="M309" s="5">
        <f>ROUND( VLOOKUP(Z309, NPC_Raw_Data!A:O, 14),0)</f>
        <v>94</v>
      </c>
      <c r="N309" s="5">
        <f>ROUND( VLOOKUP(Z309, NPC_Raw_Data!A:O, 15),0)</f>
        <v>220</v>
      </c>
      <c r="O309" s="5">
        <f>ROUND( VLOOKUP(Z309, NPC_Raw_Data!A:Q, 16) * VLOOKUP(AA309, NPC_Scaling_Values!A:N, 14)* VLOOKUP(AB309, NPC_Scaling_Values!A:N, 14) * 1.1 ,0)</f>
        <v>247</v>
      </c>
      <c r="P309" s="2">
        <f>ROUND( VLOOKUP(Z309, NPC_Raw_Data!A:Q, 17) * VLOOKUP(AA309, NPC_Scaling_Values!A:N, 14) * VLOOKUP(AB309, NPC_Scaling_Values!A:N, 14)* 1.1 ,0)</f>
        <v>99</v>
      </c>
      <c r="Q309">
        <f> VLOOKUP(AA309, NPC_Scaling_Values!A:N, 9) * VLOOKUP(AB309, NPC_Scaling_Values!A:N, 9) * 1.1</f>
        <v>3.5926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339001.0</v>
      </c>
      <c r="AA309" s="1">
        <v>7013.0</v>
      </c>
      <c r="AB309" s="1">
        <v>7413.0</v>
      </c>
      <c r="AC309" s="8">
        <v>0.0</v>
      </c>
    </row>
    <row r="310">
      <c r="A310" s="9" t="s">
        <v>296</v>
      </c>
      <c r="B310" s="1" t="s">
        <v>91</v>
      </c>
      <c r="C310" s="5">
        <f>ROUND( VLOOKUP(Z310, NPC_Raw_Data!A:D, 4)*VLOOKUP(AA310, NPC_Scaling_Values!A:C, 3)*VLOOKUP(AB310, NPC_Scaling_Values!A:C, 3) * 1.1 ,0)</f>
        <v>1086</v>
      </c>
      <c r="D310" s="5">
        <f>ROUND( VLOOKUP(Z310, NPC_Raw_Data!A:E, 5) * VLOOKUP(AA310, NPC_Scaling_Values!A:D, 4) * VLOOKUP(AB310,NPC_Scaling_Values!A:D, 4) * 1.1 ,0)</f>
        <v>1980</v>
      </c>
      <c r="E310" s="5">
        <f>ROUND( VLOOKUP(Z310, NPC_Raw_Data!A:L, 6) * VLOOKUP(AA310, NPC_Scaling_Values!A:N, 5)* VLOOKUP(AB310, NPC_Scaling_Values!A:N, 5) * 1.1 ,0)</f>
        <v>464</v>
      </c>
      <c r="F310" s="5">
        <f>ROUND( VLOOKUP(Z310, NPC_Raw_Data!A:L, 7) * VLOOKUP(AA310, NPC_Scaling_Values!A:N, 6) * VLOOKUP(AB310,NPC_Scaling_Values!A:N, 6) * 1.1 ,0)</f>
        <v>324</v>
      </c>
      <c r="G310" s="5">
        <f>ROUND( VLOOKUP(Z310, NPC_Raw_Data!A:L, 8) * VLOOKUP(AA310, NPC_Scaling_Values!A:N, 7) * VLOOKUP(AB310, NPC_Scaling_Values!A:N, 7) * 1.1 ,0)</f>
        <v>928</v>
      </c>
      <c r="H310" s="5">
        <f>ROUND( VLOOKUP(Z310, NPC_Raw_Data!A:L, 9) * VLOOKUP(AA310, NPC_Scaling_Values!A:N, 8)* VLOOKUP(AB310, NPC_Scaling_Values!A:N, 8) * 1.1 ,0)</f>
        <v>350</v>
      </c>
      <c r="I310" s="5">
        <v>25.0</v>
      </c>
      <c r="J310" s="5">
        <v>0.0</v>
      </c>
      <c r="K310" s="5">
        <v>0.0</v>
      </c>
      <c r="L310" s="5">
        <f>ROUND( VLOOKUP(Z310, NPC_Raw_Data!A:O, 13),0)</f>
        <v>94</v>
      </c>
      <c r="M310" s="5">
        <f>ROUND( VLOOKUP(Z310, NPC_Raw_Data!A:O, 14),0)</f>
        <v>94</v>
      </c>
      <c r="N310" s="5">
        <f>ROUND( VLOOKUP(Z310, NPC_Raw_Data!A:O, 15),0)</f>
        <v>220</v>
      </c>
      <c r="O310" s="5">
        <f>ROUND( VLOOKUP(Z310, NPC_Raw_Data!A:Q, 16) * VLOOKUP(AA310, NPC_Scaling_Values!A:N, 14)* VLOOKUP(AB310, NPC_Scaling_Values!A:N, 14) * 1.1 ,0)</f>
        <v>247</v>
      </c>
      <c r="P310" s="2">
        <f>ROUND( VLOOKUP(Z310, NPC_Raw_Data!A:Q, 17) * VLOOKUP(AA310, NPC_Scaling_Values!A:N, 14) * VLOOKUP(AB310, NPC_Scaling_Values!A:N, 14)* 1.1 ,0)</f>
        <v>99</v>
      </c>
      <c r="Q310">
        <f> VLOOKUP(AA310, NPC_Scaling_Values!A:N, 9) * VLOOKUP(AB310, NPC_Scaling_Values!A:N, 9) * 1.1</f>
        <v>3.5926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339002.0</v>
      </c>
      <c r="AA310" s="1">
        <v>7013.0</v>
      </c>
      <c r="AB310" s="1">
        <v>7413.0</v>
      </c>
      <c r="AC310" s="8">
        <v>0.0</v>
      </c>
    </row>
    <row r="311">
      <c r="A311" s="9" t="s">
        <v>297</v>
      </c>
      <c r="B311" s="1" t="s">
        <v>91</v>
      </c>
      <c r="C311" s="5">
        <f>ROUND( VLOOKUP(Z311, NPC_Raw_Data!A:D, 4)*VLOOKUP(AA311, NPC_Scaling_Values!A:C, 3)*VLOOKUP(AB311, NPC_Scaling_Values!A:C, 3) * 1.1 ,0)</f>
        <v>1086</v>
      </c>
      <c r="D311" s="5">
        <f>ROUND( VLOOKUP(Z311, NPC_Raw_Data!A:E, 5) * VLOOKUP(AA311, NPC_Scaling_Values!A:D, 4) * VLOOKUP(AB311,NPC_Scaling_Values!A:D, 4) * 1.1 ,0)</f>
        <v>1980</v>
      </c>
      <c r="E311" s="5">
        <f>ROUND( VLOOKUP(Z311, NPC_Raw_Data!A:L, 6) * VLOOKUP(AA311, NPC_Scaling_Values!A:N, 5)* VLOOKUP(AB311, NPC_Scaling_Values!A:N, 5) * 1.1 ,0)</f>
        <v>464</v>
      </c>
      <c r="F311" s="5">
        <f>ROUND( VLOOKUP(Z311, NPC_Raw_Data!A:L, 7) * VLOOKUP(AA311, NPC_Scaling_Values!A:N, 6) * VLOOKUP(AB311,NPC_Scaling_Values!A:N, 6) * 1.1 ,0)</f>
        <v>324</v>
      </c>
      <c r="G311" s="5">
        <f>ROUND( VLOOKUP(Z311, NPC_Raw_Data!A:L, 8) * VLOOKUP(AA311, NPC_Scaling_Values!A:N, 7) * VLOOKUP(AB311, NPC_Scaling_Values!A:N, 7) * 1.1 ,0)</f>
        <v>928</v>
      </c>
      <c r="H311" s="5">
        <f>ROUND( VLOOKUP(Z311, NPC_Raw_Data!A:L, 9) * VLOOKUP(AA311, NPC_Scaling_Values!A:N, 8)* VLOOKUP(AB311, NPC_Scaling_Values!A:N, 8) * 1.1 ,0)</f>
        <v>350</v>
      </c>
      <c r="I311" s="5">
        <v>25.0</v>
      </c>
      <c r="J311" s="5">
        <v>0.0</v>
      </c>
      <c r="K311" s="5">
        <v>0.0</v>
      </c>
      <c r="L311" s="5">
        <f>ROUND( VLOOKUP(Z311, NPC_Raw_Data!A:O, 13),0)</f>
        <v>94</v>
      </c>
      <c r="M311" s="5">
        <f>ROUND( VLOOKUP(Z311, NPC_Raw_Data!A:O, 14),0)</f>
        <v>94</v>
      </c>
      <c r="N311" s="5">
        <f>ROUND( VLOOKUP(Z311, NPC_Raw_Data!A:O, 15),0)</f>
        <v>220</v>
      </c>
      <c r="O311" s="5">
        <f>ROUND( VLOOKUP(Z311, NPC_Raw_Data!A:Q, 16) * VLOOKUP(AA311, NPC_Scaling_Values!A:N, 14)* VLOOKUP(AB311, NPC_Scaling_Values!A:N, 14) * 1.1 ,0)</f>
        <v>247</v>
      </c>
      <c r="P311" s="2">
        <f>ROUND( VLOOKUP(Z311, NPC_Raw_Data!A:Q, 17) * VLOOKUP(AA311, NPC_Scaling_Values!A:N, 14) * VLOOKUP(AB311, NPC_Scaling_Values!A:N, 14)* 1.1 ,0)</f>
        <v>99</v>
      </c>
      <c r="Q311">
        <f> VLOOKUP(AA311, NPC_Scaling_Values!A:N, 9) * VLOOKUP(AB311, NPC_Scaling_Values!A:N, 9) * 1.1</f>
        <v>3.5926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339003.0</v>
      </c>
      <c r="AA311" s="1">
        <v>7013.0</v>
      </c>
      <c r="AB311" s="1">
        <v>7413.0</v>
      </c>
      <c r="AC311" s="8">
        <v>0.0</v>
      </c>
    </row>
    <row r="312">
      <c r="A312" s="9" t="s">
        <v>183</v>
      </c>
      <c r="B312" s="1" t="s">
        <v>41</v>
      </c>
      <c r="C312" s="5">
        <f>ROUND( VLOOKUP(Z312, NPC_Raw_Data!A:D, 4)*VLOOKUP(AA312, NPC_Scaling_Values!A:C, 3)*VLOOKUP(AB312, NPC_Scaling_Values!A:C, 3) * 1.1 ,0)</f>
        <v>570</v>
      </c>
      <c r="D312" s="5">
        <f>ROUND( VLOOKUP(Z312, NPC_Raw_Data!A:E, 5) * VLOOKUP(AA312, NPC_Scaling_Values!A:D, 4) * VLOOKUP(AB312,NPC_Scaling_Values!A:D, 4) * 1.1 ,0)</f>
        <v>880</v>
      </c>
      <c r="E312" s="5">
        <f>ROUND( VLOOKUP(Z312, NPC_Raw_Data!A:L, 6) * VLOOKUP(AA312, NPC_Scaling_Values!A:N, 5)* VLOOKUP(AB312, NPC_Scaling_Values!A:N, 5) * 1.1 ,0)</f>
        <v>252</v>
      </c>
      <c r="F312" s="5">
        <f>ROUND( VLOOKUP(Z312, NPC_Raw_Data!A:L, 7) * VLOOKUP(AA312, NPC_Scaling_Values!A:N, 6) * VLOOKUP(AB312,NPC_Scaling_Values!A:N, 6) * 1.1 ,0)</f>
        <v>189</v>
      </c>
      <c r="G312" s="5">
        <f>ROUND( VLOOKUP(Z312, NPC_Raw_Data!A:L, 8) * VLOOKUP(AA312, NPC_Scaling_Values!A:N, 7) * VLOOKUP(AB312, NPC_Scaling_Values!A:N, 7) * 1.1 ,0)</f>
        <v>203</v>
      </c>
      <c r="H312" s="5">
        <f>ROUND( VLOOKUP(Z312, NPC_Raw_Data!A:L, 9) * VLOOKUP(AA312, NPC_Scaling_Values!A:N, 8)* VLOOKUP(AB312, NPC_Scaling_Values!A:N, 8) * 1.1 ,0)</f>
        <v>189</v>
      </c>
      <c r="I312" s="5">
        <v>-25.0</v>
      </c>
      <c r="J312" s="5">
        <v>0.0</v>
      </c>
      <c r="K312" s="5">
        <v>0.0</v>
      </c>
      <c r="L312" s="5">
        <f>ROUND( VLOOKUP(Z312, NPC_Raw_Data!A:O, 13),0)</f>
        <v>92</v>
      </c>
      <c r="M312" s="5">
        <f>ROUND( VLOOKUP(Z312, NPC_Raw_Data!A:O, 14),0)</f>
        <v>92</v>
      </c>
      <c r="N312" s="5">
        <f>ROUND( VLOOKUP(Z312, NPC_Raw_Data!A:O, 15),0)</f>
        <v>92</v>
      </c>
      <c r="O312" s="5">
        <f>ROUND( VLOOKUP(Z312, NPC_Raw_Data!A:Q, 16) * VLOOKUP(AA312, NPC_Scaling_Values!A:N, 14)* VLOOKUP(AB312, NPC_Scaling_Values!A:N, 14) * 1.1 ,0)</f>
        <v>255</v>
      </c>
      <c r="P312" s="2">
        <f>ROUND( VLOOKUP(Z312, NPC_Raw_Data!A:Q, 17) * VLOOKUP(AA312, NPC_Scaling_Values!A:N, 14) * VLOOKUP(AB312, NPC_Scaling_Values!A:N, 14)* 1.1 ,0)</f>
        <v>102</v>
      </c>
      <c r="Q312">
        <f> VLOOKUP(AA312, NPC_Scaling_Values!A:N, 9) * VLOOKUP(AB312, NPC_Scaling_Values!A:N, 9) * 1.1</f>
        <v>3.6696</v>
      </c>
      <c r="R312" s="1">
        <v>1.5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284000.0</v>
      </c>
      <c r="AA312" s="1">
        <v>7014.0</v>
      </c>
      <c r="AB312" s="1">
        <v>7414.0</v>
      </c>
      <c r="AC312" s="8">
        <v>0.0</v>
      </c>
    </row>
    <row r="313">
      <c r="A313" s="1" t="s">
        <v>184</v>
      </c>
      <c r="B313" s="1" t="s">
        <v>41</v>
      </c>
      <c r="C313" s="5">
        <f>ROUND( VLOOKUP(Z313, NPC_Raw_Data!A:D, 4)*VLOOKUP(AA313, NPC_Scaling_Values!A:C, 3)*VLOOKUP(AB313, NPC_Scaling_Values!A:C, 3) * 1.1 ,0)</f>
        <v>570</v>
      </c>
      <c r="D313" s="5">
        <f>ROUND( VLOOKUP(Z313, NPC_Raw_Data!A:E, 5) * VLOOKUP(AA313, NPC_Scaling_Values!A:D, 4) * VLOOKUP(AB313,NPC_Scaling_Values!A:D, 4) * 1.1 ,0)</f>
        <v>880</v>
      </c>
      <c r="E313" s="5">
        <f>ROUND( VLOOKUP(Z313, NPC_Raw_Data!A:L, 6) * VLOOKUP(AA313, NPC_Scaling_Values!A:N, 5)* VLOOKUP(AB313, NPC_Scaling_Values!A:N, 5) * 1.1 ,0)</f>
        <v>252</v>
      </c>
      <c r="F313" s="5">
        <f>ROUND( VLOOKUP(Z313, NPC_Raw_Data!A:L, 7) * VLOOKUP(AA313, NPC_Scaling_Values!A:N, 6) * VLOOKUP(AB313,NPC_Scaling_Values!A:N, 6) * 1.1 ,0)</f>
        <v>189</v>
      </c>
      <c r="G313" s="5">
        <f>ROUND( VLOOKUP(Z313, NPC_Raw_Data!A:L, 8) * VLOOKUP(AA313, NPC_Scaling_Values!A:N, 7) * VLOOKUP(AB313, NPC_Scaling_Values!A:N, 7) * 1.1 ,0)</f>
        <v>176</v>
      </c>
      <c r="H313" s="5">
        <f>ROUND( VLOOKUP(Z313, NPC_Raw_Data!A:L, 9) * VLOOKUP(AA313, NPC_Scaling_Values!A:N, 8)* VLOOKUP(AB313, NPC_Scaling_Values!A:N, 8) * 1.1 ,0)</f>
        <v>189</v>
      </c>
      <c r="I313" s="5">
        <v>-25.0</v>
      </c>
      <c r="J313" s="5">
        <v>0.0</v>
      </c>
      <c r="K313" s="5">
        <v>0.0</v>
      </c>
      <c r="L313" s="5">
        <f>ROUND( VLOOKUP(Z313, NPC_Raw_Data!A:O, 13),0)</f>
        <v>92</v>
      </c>
      <c r="M313" s="5">
        <f>ROUND( VLOOKUP(Z313, NPC_Raw_Data!A:O, 14),0)</f>
        <v>92</v>
      </c>
      <c r="N313" s="5">
        <f>ROUND( VLOOKUP(Z313, NPC_Raw_Data!A:O, 15),0)</f>
        <v>92</v>
      </c>
      <c r="O313" s="5">
        <f>ROUND( VLOOKUP(Z313, NPC_Raw_Data!A:Q, 16) * VLOOKUP(AA313, NPC_Scaling_Values!A:N, 14)* VLOOKUP(AB313, NPC_Scaling_Values!A:N, 14) * 1.1 ,0)</f>
        <v>255</v>
      </c>
      <c r="P313" s="2">
        <f>ROUND( VLOOKUP(Z313, NPC_Raw_Data!A:Q, 17) * VLOOKUP(AA313, NPC_Scaling_Values!A:N, 14) * VLOOKUP(AB313, NPC_Scaling_Values!A:N, 14)* 1.1 ,0)</f>
        <v>102</v>
      </c>
      <c r="Q313">
        <f> VLOOKUP(AA313, NPC_Scaling_Values!A:N, 9) * VLOOKUP(AB313, NPC_Scaling_Values!A:N, 9) * 1.1</f>
        <v>3.6696</v>
      </c>
      <c r="R313" s="1">
        <v>1.5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284001.0</v>
      </c>
      <c r="AA313" s="1">
        <v>7014.0</v>
      </c>
      <c r="AB313" s="1">
        <v>7414.0</v>
      </c>
      <c r="AC313" s="8">
        <v>0.0</v>
      </c>
    </row>
    <row r="314">
      <c r="A314" s="1" t="s">
        <v>185</v>
      </c>
      <c r="B314" s="1" t="s">
        <v>41</v>
      </c>
      <c r="C314" s="5">
        <f>ROUND( VLOOKUP(Z314, NPC_Raw_Data!A:D, 4)*VLOOKUP(AA314, NPC_Scaling_Values!A:C, 3)*VLOOKUP(AB314, NPC_Scaling_Values!A:C, 3) * 1.1 ,0)</f>
        <v>4</v>
      </c>
      <c r="D314" s="5">
        <f>ROUND( VLOOKUP(Z314, NPC_Raw_Data!A:E, 5) * VLOOKUP(AA314, NPC_Scaling_Values!A:D, 4) * VLOOKUP(AB314,NPC_Scaling_Values!A:D, 4) * 1.1 ,0)</f>
        <v>880</v>
      </c>
      <c r="E314" s="5">
        <f>ROUND( VLOOKUP(Z314, NPC_Raw_Data!A:L, 6) * VLOOKUP(AA314, NPC_Scaling_Values!A:N, 5)* VLOOKUP(AB314, NPC_Scaling_Values!A:N, 5) * 1.1 ,0)</f>
        <v>252</v>
      </c>
      <c r="F314" s="5">
        <f>ROUND( VLOOKUP(Z314, NPC_Raw_Data!A:L, 7) * VLOOKUP(AA314, NPC_Scaling_Values!A:N, 6) * VLOOKUP(AB314,NPC_Scaling_Values!A:N, 6) * 1.1 ,0)</f>
        <v>189</v>
      </c>
      <c r="G314" s="5">
        <f>ROUND( VLOOKUP(Z314, NPC_Raw_Data!A:L, 8) * VLOOKUP(AA314, NPC_Scaling_Values!A:N, 7) * VLOOKUP(AB314, NPC_Scaling_Values!A:N, 7) * 1.1 ,0)</f>
        <v>176</v>
      </c>
      <c r="H314" s="5">
        <f>ROUND( VLOOKUP(Z314, NPC_Raw_Data!A:L, 9) * VLOOKUP(AA314, NPC_Scaling_Values!A:N, 8)* VLOOKUP(AB314, NPC_Scaling_Values!A:N, 8) * 1.1 ,0)</f>
        <v>189</v>
      </c>
      <c r="I314" s="5">
        <v>-25.0</v>
      </c>
      <c r="J314" s="5">
        <v>0.0</v>
      </c>
      <c r="K314" s="5">
        <v>0.0</v>
      </c>
      <c r="L314" s="5">
        <f>ROUND( VLOOKUP(Z314, NPC_Raw_Data!A:O, 13),0)</f>
        <v>92</v>
      </c>
      <c r="M314" s="5">
        <f>ROUND( VLOOKUP(Z314, NPC_Raw_Data!A:O, 14),0)</f>
        <v>92</v>
      </c>
      <c r="N314" s="5">
        <f>ROUND( VLOOKUP(Z314, NPC_Raw_Data!A:O, 15),0)</f>
        <v>92</v>
      </c>
      <c r="O314" s="5">
        <f>ROUND( VLOOKUP(Z314, NPC_Raw_Data!A:Q, 16) * VLOOKUP(AA314, NPC_Scaling_Values!A:N, 14)* VLOOKUP(AB314, NPC_Scaling_Values!A:N, 14) * 1.1 ,0)</f>
        <v>255</v>
      </c>
      <c r="P314" s="2">
        <f>ROUND( VLOOKUP(Z314, NPC_Raw_Data!A:Q, 17) * VLOOKUP(AA314, NPC_Scaling_Values!A:N, 14) * VLOOKUP(AB314, NPC_Scaling_Values!A:N, 14)* 1.1 ,0)</f>
        <v>102</v>
      </c>
      <c r="Q314">
        <f> VLOOKUP(AA314, NPC_Scaling_Values!A:N, 9) * VLOOKUP(AB314, NPC_Scaling_Values!A:N, 9) * 1.1</f>
        <v>3.6696</v>
      </c>
      <c r="R314" s="1">
        <v>1.5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284002.0</v>
      </c>
      <c r="AA314" s="1">
        <v>7014.0</v>
      </c>
      <c r="AB314" s="1">
        <v>7414.0</v>
      </c>
      <c r="AC314" s="8">
        <v>0.0</v>
      </c>
    </row>
    <row r="315">
      <c r="A315" s="9" t="s">
        <v>186</v>
      </c>
      <c r="B315" s="1" t="s">
        <v>41</v>
      </c>
      <c r="C315" s="5">
        <f>ROUND( VLOOKUP(Z315, NPC_Raw_Data!A:D, 4)*VLOOKUP(AA315, NPC_Scaling_Values!A:C, 3)*VLOOKUP(AB315, NPC_Scaling_Values!A:C, 3) * 1.1 ,0)</f>
        <v>570</v>
      </c>
      <c r="D315" s="5">
        <f>ROUND( VLOOKUP(Z315, NPC_Raw_Data!A:E, 5) * VLOOKUP(AA315, NPC_Scaling_Values!A:D, 4) * VLOOKUP(AB315,NPC_Scaling_Values!A:D, 4) * 1.1 ,0)</f>
        <v>880</v>
      </c>
      <c r="E315" s="5">
        <f>ROUND( VLOOKUP(Z315, NPC_Raw_Data!A:L, 6) * VLOOKUP(AA315, NPC_Scaling_Values!A:N, 5)* VLOOKUP(AB315, NPC_Scaling_Values!A:N, 5) * 1.1 ,0)</f>
        <v>252</v>
      </c>
      <c r="F315" s="5">
        <f>ROUND( VLOOKUP(Z315, NPC_Raw_Data!A:L, 7) * VLOOKUP(AA315, NPC_Scaling_Values!A:N, 6) * VLOOKUP(AB315,NPC_Scaling_Values!A:N, 6) * 1.1 ,0)</f>
        <v>189</v>
      </c>
      <c r="G315" s="5">
        <f>ROUND( VLOOKUP(Z315, NPC_Raw_Data!A:L, 8) * VLOOKUP(AA315, NPC_Scaling_Values!A:N, 7) * VLOOKUP(AB315, NPC_Scaling_Values!A:N, 7) * 1.1 ,0)</f>
        <v>203</v>
      </c>
      <c r="H315" s="5">
        <f>ROUND( VLOOKUP(Z315, NPC_Raw_Data!A:L, 9) * VLOOKUP(AA315, NPC_Scaling_Values!A:N, 8)* VLOOKUP(AB315, NPC_Scaling_Values!A:N, 8) * 1.1 ,0)</f>
        <v>189</v>
      </c>
      <c r="I315" s="5">
        <v>-25.0</v>
      </c>
      <c r="J315" s="5">
        <v>0.0</v>
      </c>
      <c r="K315" s="5">
        <v>0.0</v>
      </c>
      <c r="L315" s="5">
        <f>ROUND( VLOOKUP(Z315, NPC_Raw_Data!A:O, 13),0)</f>
        <v>92</v>
      </c>
      <c r="M315" s="5">
        <f>ROUND( VLOOKUP(Z315, NPC_Raw_Data!A:O, 14),0)</f>
        <v>92</v>
      </c>
      <c r="N315" s="5">
        <f>ROUND( VLOOKUP(Z315, NPC_Raw_Data!A:O, 15),0)</f>
        <v>92</v>
      </c>
      <c r="O315" s="5">
        <f>ROUND( VLOOKUP(Z315, NPC_Raw_Data!A:Q, 16) * VLOOKUP(AA315, NPC_Scaling_Values!A:N, 14)* VLOOKUP(AB315, NPC_Scaling_Values!A:N, 14) * 1.1 ,0)</f>
        <v>255</v>
      </c>
      <c r="P315" s="2">
        <f>ROUND( VLOOKUP(Z315, NPC_Raw_Data!A:Q, 17) * VLOOKUP(AA315, NPC_Scaling_Values!A:N, 14) * VLOOKUP(AB315, NPC_Scaling_Values!A:N, 14)* 1.1 ,0)</f>
        <v>102</v>
      </c>
      <c r="Q315">
        <f> VLOOKUP(AA315, NPC_Scaling_Values!A:N, 9) * VLOOKUP(AB315, NPC_Scaling_Values!A:N, 9) * 1.1</f>
        <v>3.6696</v>
      </c>
      <c r="R315" s="1">
        <v>1.5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284003.0</v>
      </c>
      <c r="AA315" s="1">
        <v>7014.0</v>
      </c>
      <c r="AB315" s="1">
        <v>7414.0</v>
      </c>
      <c r="AC315" s="10">
        <v>7100.0</v>
      </c>
    </row>
    <row r="316">
      <c r="A316" s="9" t="s">
        <v>187</v>
      </c>
      <c r="B316" s="1" t="s">
        <v>41</v>
      </c>
      <c r="C316" s="5">
        <f>ROUND( VLOOKUP(Z316, NPC_Raw_Data!A:D, 4)*VLOOKUP(AA316, NPC_Scaling_Values!A:C, 3)*VLOOKUP(AB316, NPC_Scaling_Values!A:C, 3) * 1.1 ,0)</f>
        <v>570</v>
      </c>
      <c r="D316" s="5">
        <f>ROUND( VLOOKUP(Z316, NPC_Raw_Data!A:E, 5) * VLOOKUP(AA316, NPC_Scaling_Values!A:D, 4) * VLOOKUP(AB316,NPC_Scaling_Values!A:D, 4) * 1.1 ,0)</f>
        <v>880</v>
      </c>
      <c r="E316" s="5">
        <f>ROUND( VLOOKUP(Z316, NPC_Raw_Data!A:L, 6) * VLOOKUP(AA316, NPC_Scaling_Values!A:N, 5)* VLOOKUP(AB316, NPC_Scaling_Values!A:N, 5) * 1.1 ,0)</f>
        <v>252</v>
      </c>
      <c r="F316" s="5">
        <f>ROUND( VLOOKUP(Z316, NPC_Raw_Data!A:L, 7) * VLOOKUP(AA316, NPC_Scaling_Values!A:N, 6) * VLOOKUP(AB316,NPC_Scaling_Values!A:N, 6) * 1.1 ,0)</f>
        <v>189</v>
      </c>
      <c r="G316" s="5">
        <f>ROUND( VLOOKUP(Z316, NPC_Raw_Data!A:L, 8) * VLOOKUP(AA316, NPC_Scaling_Values!A:N, 7) * VLOOKUP(AB316, NPC_Scaling_Values!A:N, 7) * 1.1 ,0)</f>
        <v>176</v>
      </c>
      <c r="H316" s="5">
        <f>ROUND( VLOOKUP(Z316, NPC_Raw_Data!A:L, 9) * VLOOKUP(AA316, NPC_Scaling_Values!A:N, 8)* VLOOKUP(AB316, NPC_Scaling_Values!A:N, 8) * 1.1 ,0)</f>
        <v>189</v>
      </c>
      <c r="I316" s="5">
        <v>-25.0</v>
      </c>
      <c r="J316" s="5">
        <v>0.0</v>
      </c>
      <c r="K316" s="5">
        <v>0.0</v>
      </c>
      <c r="L316" s="5">
        <f>ROUND( VLOOKUP(Z316, NPC_Raw_Data!A:O, 13),0)</f>
        <v>92</v>
      </c>
      <c r="M316" s="5">
        <f>ROUND( VLOOKUP(Z316, NPC_Raw_Data!A:O, 14),0)</f>
        <v>92</v>
      </c>
      <c r="N316" s="5">
        <f>ROUND( VLOOKUP(Z316, NPC_Raw_Data!A:O, 15),0)</f>
        <v>92</v>
      </c>
      <c r="O316" s="5">
        <f>ROUND( VLOOKUP(Z316, NPC_Raw_Data!A:Q, 16) * VLOOKUP(AA316, NPC_Scaling_Values!A:N, 14)* VLOOKUP(AB316, NPC_Scaling_Values!A:N, 14) * 1.1 ,0)</f>
        <v>255</v>
      </c>
      <c r="P316" s="2">
        <f>ROUND( VLOOKUP(Z316, NPC_Raw_Data!A:Q, 17) * VLOOKUP(AA316, NPC_Scaling_Values!A:N, 14) * VLOOKUP(AB316, NPC_Scaling_Values!A:N, 14)* 1.1 ,0)</f>
        <v>102</v>
      </c>
      <c r="Q316">
        <f> VLOOKUP(AA316, NPC_Scaling_Values!A:N, 9) * VLOOKUP(AB316, NPC_Scaling_Values!A:N, 9) * 1.1</f>
        <v>3.6696</v>
      </c>
      <c r="R316" s="1">
        <v>1.5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284004.0</v>
      </c>
      <c r="AA316" s="1">
        <v>7014.0</v>
      </c>
      <c r="AB316" s="1">
        <v>7414.0</v>
      </c>
      <c r="AC316" s="10">
        <v>7100.0</v>
      </c>
    </row>
    <row r="317">
      <c r="A317" s="2" t="s">
        <v>139</v>
      </c>
      <c r="B317" s="1" t="s">
        <v>101</v>
      </c>
      <c r="C317" s="5">
        <f>ROUND( VLOOKUP(Z317, NPC_Raw_Data!A:D, 4)*VLOOKUP(AA317, NPC_Scaling_Values!A:C, 3)*VLOOKUP(AB317, NPC_Scaling_Values!A:C, 3) * 1.1 ,0)</f>
        <v>487</v>
      </c>
      <c r="D317" s="5">
        <f>ROUND( VLOOKUP(Z317, NPC_Raw_Data!A:E, 5) * VLOOKUP(AA317, NPC_Scaling_Values!A:D, 4) * VLOOKUP(AB317,NPC_Scaling_Values!A:D, 4) * 1.1 ,0)</f>
        <v>440</v>
      </c>
      <c r="E317" s="5">
        <f>ROUND( VLOOKUP(Z317, NPC_Raw_Data!A:L, 6) * VLOOKUP(AA317, NPC_Scaling_Values!A:N, 5)* VLOOKUP(AB317, NPC_Scaling_Values!A:N, 5) * 1.1 ,0)</f>
        <v>274</v>
      </c>
      <c r="F317" s="5">
        <f>ROUND( VLOOKUP(Z317, NPC_Raw_Data!A:L, 7) * VLOOKUP(AA317, NPC_Scaling_Values!A:N, 6) * VLOOKUP(AB317,NPC_Scaling_Values!A:N, 6) * 1.1 ,0)</f>
        <v>220</v>
      </c>
      <c r="G317" s="5">
        <f>ROUND( VLOOKUP(Z317, NPC_Raw_Data!A:L, 8) * VLOOKUP(AA317, NPC_Scaling_Values!A:N, 7) * VLOOKUP(AB317, NPC_Scaling_Values!A:N, 7) * 1.1 ,0)</f>
        <v>108</v>
      </c>
      <c r="H317" s="5">
        <f>ROUND( VLOOKUP(Z317, NPC_Raw_Data!A:L, 9) * VLOOKUP(AA317, NPC_Scaling_Values!A:N, 8)* VLOOKUP(AB317, NPC_Scaling_Values!A:N, 8) * 1.1 ,0)</f>
        <v>245</v>
      </c>
      <c r="I317" s="5">
        <v>0.0</v>
      </c>
      <c r="J317" s="5">
        <v>0.0</v>
      </c>
      <c r="K317" s="5">
        <v>-25.0</v>
      </c>
      <c r="L317" s="5">
        <f>ROUND( VLOOKUP(Z317, NPC_Raw_Data!A:O, 13),0)</f>
        <v>88</v>
      </c>
      <c r="M317" s="5">
        <f>ROUND( VLOOKUP(Z317, NPC_Raw_Data!A:O, 14),0)</f>
        <v>88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 * 1.1 ,0)</f>
        <v>222</v>
      </c>
      <c r="P317" s="2">
        <f>ROUND( VLOOKUP(Z317, NPC_Raw_Data!A:Q, 17) * VLOOKUP(AA317, NPC_Scaling_Values!A:N, 14) * VLOOKUP(AB317, NPC_Scaling_Values!A:N, 14)* 1.1 ,0)</f>
        <v>89</v>
      </c>
      <c r="Q317">
        <f> VLOOKUP(AA317, NPC_Scaling_Values!A:N, 9) * VLOOKUP(AB317, NPC_Scaling_Values!A:N, 9) * 1.1</f>
        <v>3.366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233000.0</v>
      </c>
      <c r="AA317" s="1">
        <v>7005.0</v>
      </c>
      <c r="AB317" s="1">
        <v>7405.0</v>
      </c>
      <c r="AC317" s="8">
        <v>0.0</v>
      </c>
    </row>
    <row r="318">
      <c r="A318" s="2" t="s">
        <v>139</v>
      </c>
      <c r="B318" s="1" t="s">
        <v>77</v>
      </c>
      <c r="C318" s="5">
        <f>ROUND( VLOOKUP(Z318, NPC_Raw_Data!A:D, 4)*VLOOKUP(AA318, NPC_Scaling_Values!A:C, 3)*VLOOKUP(AB318, NPC_Scaling_Values!A:C, 3) * 1.1 ,0)</f>
        <v>528</v>
      </c>
      <c r="D318" s="5">
        <f>ROUND( VLOOKUP(Z318, NPC_Raw_Data!A:E, 5) * VLOOKUP(AA318, NPC_Scaling_Values!A:D, 4) * VLOOKUP(AB318,NPC_Scaling_Values!A:D, 4) * 1.1 ,0)</f>
        <v>330</v>
      </c>
      <c r="E318" s="5">
        <f>ROUND( VLOOKUP(Z318, NPC_Raw_Data!A:L, 6) * VLOOKUP(AA318, NPC_Scaling_Values!A:N, 5)* VLOOKUP(AB318, NPC_Scaling_Values!A:N, 5) * 1.1 ,0)</f>
        <v>294</v>
      </c>
      <c r="F318" s="5">
        <f>ROUND( VLOOKUP(Z318, NPC_Raw_Data!A:L, 7) * VLOOKUP(AA318, NPC_Scaling_Values!A:N, 6) * VLOOKUP(AB318,NPC_Scaling_Values!A:N, 6) * 1.1 ,0)</f>
        <v>236</v>
      </c>
      <c r="G318" s="5">
        <f>ROUND( VLOOKUP(Z318, NPC_Raw_Data!A:L, 8) * VLOOKUP(AA318, NPC_Scaling_Values!A:N, 7) * VLOOKUP(AB318, NPC_Scaling_Values!A:N, 7) * 1.1 ,0)</f>
        <v>116</v>
      </c>
      <c r="H318" s="5">
        <f>ROUND( VLOOKUP(Z318, NPC_Raw_Data!A:L, 9) * VLOOKUP(AA318, NPC_Scaling_Values!A:N, 8)* VLOOKUP(AB318, NPC_Scaling_Values!A:N, 8) * 1.1 ,0)</f>
        <v>263</v>
      </c>
      <c r="I318" s="5">
        <v>0.0</v>
      </c>
      <c r="J318" s="5">
        <v>0.0</v>
      </c>
      <c r="K318" s="5">
        <v>-25.0</v>
      </c>
      <c r="L318" s="5">
        <f>ROUND( VLOOKUP(Z318, NPC_Raw_Data!A:O, 13),0)</f>
        <v>88</v>
      </c>
      <c r="M318" s="5">
        <f>ROUND( VLOOKUP(Z318, NPC_Raw_Data!A:O, 14),0)</f>
        <v>88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 * 1.1 ,0)</f>
        <v>233</v>
      </c>
      <c r="P318" s="2">
        <f>ROUND( VLOOKUP(Z318, NPC_Raw_Data!A:Q, 17) * VLOOKUP(AA318, NPC_Scaling_Values!A:N, 14) * VLOOKUP(AB318, NPC_Scaling_Values!A:N, 14)* 1.1 ,0)</f>
        <v>93</v>
      </c>
      <c r="Q318">
        <f> VLOOKUP(AA318, NPC_Scaling_Values!A:N, 9) * VLOOKUP(AB318, NPC_Scaling_Values!A:N, 9) * 1.1</f>
        <v>3.4881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233001.0</v>
      </c>
      <c r="AA318" s="1">
        <v>7011.0</v>
      </c>
      <c r="AB318" s="1">
        <v>7411.0</v>
      </c>
      <c r="AC318" s="8">
        <v>0.0</v>
      </c>
    </row>
    <row r="319">
      <c r="A319" s="1" t="s">
        <v>100</v>
      </c>
      <c r="B319" s="1" t="s">
        <v>101</v>
      </c>
      <c r="C319" s="5">
        <f>ROUND( VLOOKUP(Z319, NPC_Raw_Data!A:D, 4)*VLOOKUP(AA319, NPC_Scaling_Values!A:C, 3)*VLOOKUP(AB319, NPC_Scaling_Values!A:C, 3) * 1.1 ,0)</f>
        <v>408</v>
      </c>
      <c r="D319" s="5">
        <f>ROUND( VLOOKUP(Z319, NPC_Raw_Data!A:E, 5) * VLOOKUP(AA319, NPC_Scaling_Values!A:D, 4) * VLOOKUP(AB319,NPC_Scaling_Values!A:D, 4) * 1.1 ,0)</f>
        <v>352</v>
      </c>
      <c r="E319" s="5">
        <f>ROUND( VLOOKUP(Z319, NPC_Raw_Data!A:L, 6) * VLOOKUP(AA319, NPC_Scaling_Values!A:N, 5)* VLOOKUP(AB319, NPC_Scaling_Values!A:N, 5) * 1.1 ,0)</f>
        <v>217</v>
      </c>
      <c r="F319" s="5">
        <f>ROUND( VLOOKUP(Z319, NPC_Raw_Data!A:L, 7) * VLOOKUP(AA319, NPC_Scaling_Values!A:N, 6) * VLOOKUP(AB319,NPC_Scaling_Values!A:N, 6) * 1.1 ,0)</f>
        <v>163</v>
      </c>
      <c r="G319" s="5">
        <f>ROUND( VLOOKUP(Z319, NPC_Raw_Data!A:L, 8) * VLOOKUP(AA319, NPC_Scaling_Values!A:N, 7) * VLOOKUP(AB319, NPC_Scaling_Values!A:N, 7) * 1.1 ,0)</f>
        <v>140</v>
      </c>
      <c r="H319" s="5">
        <f>ROUND( VLOOKUP(Z319, NPC_Raw_Data!A:L, 9) * VLOOKUP(AA319, NPC_Scaling_Values!A:N, 8)* VLOOKUP(AB319, NPC_Scaling_Values!A:N, 8) * 1.1 ,0)</f>
        <v>163</v>
      </c>
      <c r="I319" s="5">
        <v>-25.0</v>
      </c>
      <c r="J319" s="5">
        <v>0.0</v>
      </c>
      <c r="K319" s="5">
        <v>0.0</v>
      </c>
      <c r="L319" s="5">
        <f>ROUND( VLOOKUP(Z319, NPC_Raw_Data!A:O, 13),0)</f>
        <v>88</v>
      </c>
      <c r="M319" s="5">
        <f>ROUND( VLOOKUP(Z319, NPC_Raw_Data!A:O, 14),0)</f>
        <v>88</v>
      </c>
      <c r="N319" s="5">
        <f>ROUND( VLOOKUP(Z319, NPC_Raw_Data!A:O, 15),0)</f>
        <v>53</v>
      </c>
      <c r="O319" s="5">
        <f>ROUND( VLOOKUP(Z319, NPC_Raw_Data!A:Q, 16) * VLOOKUP(AA319, NPC_Scaling_Values!A:N, 14)* VLOOKUP(AB319, NPC_Scaling_Values!A:N, 14) * 1.1 ,0)</f>
        <v>222</v>
      </c>
      <c r="P319" s="2">
        <f>ROUND( VLOOKUP(Z319, NPC_Raw_Data!A:Q, 17) * VLOOKUP(AA319, NPC_Scaling_Values!A:N, 14) * VLOOKUP(AB319, NPC_Scaling_Values!A:N, 14)* 1.1 ,0)</f>
        <v>89</v>
      </c>
      <c r="Q319">
        <f> VLOOKUP(AA319, NPC_Scaling_Values!A:N, 9) * VLOOKUP(AB319, NPC_Scaling_Values!A:N, 9) * 1.1</f>
        <v>3.366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341000.0</v>
      </c>
      <c r="AA319" s="1">
        <v>7005.0</v>
      </c>
      <c r="AB319" s="1">
        <v>7405.0</v>
      </c>
      <c r="AC319" s="8">
        <v>0.0</v>
      </c>
    </row>
    <row r="320">
      <c r="A320" s="2" t="s">
        <v>100</v>
      </c>
      <c r="B320" s="1" t="s">
        <v>77</v>
      </c>
      <c r="C320" s="5">
        <f>ROUND( VLOOKUP(Z320, NPC_Raw_Data!A:D, 4)*VLOOKUP(AA320, NPC_Scaling_Values!A:C, 3)*VLOOKUP(AB320, NPC_Scaling_Values!A:C, 3) * 1.1 ,0)</f>
        <v>442</v>
      </c>
      <c r="D320" s="5">
        <f>ROUND( VLOOKUP(Z320, NPC_Raw_Data!A:E, 5) * VLOOKUP(AA320, NPC_Scaling_Values!A:D, 4) * VLOOKUP(AB320,NPC_Scaling_Values!A:D, 4) * 1.1 ,0)</f>
        <v>528</v>
      </c>
      <c r="E320" s="5">
        <f>ROUND( VLOOKUP(Z320, NPC_Raw_Data!A:L, 6) * VLOOKUP(AA320, NPC_Scaling_Values!A:N, 5)* VLOOKUP(AB320, NPC_Scaling_Values!A:N, 5) * 1.1 ,0)</f>
        <v>233</v>
      </c>
      <c r="F320" s="5">
        <f>ROUND( VLOOKUP(Z320, NPC_Raw_Data!A:L, 7) * VLOOKUP(AA320, NPC_Scaling_Values!A:N, 6) * VLOOKUP(AB320,NPC_Scaling_Values!A:N, 6) * 1.1 ,0)</f>
        <v>174</v>
      </c>
      <c r="G320" s="5">
        <f>ROUND( VLOOKUP(Z320, NPC_Raw_Data!A:L, 8) * VLOOKUP(AA320, NPC_Scaling_Values!A:N, 7) * VLOOKUP(AB320, NPC_Scaling_Values!A:N, 7) * 1.1 ,0)</f>
        <v>150</v>
      </c>
      <c r="H320" s="5">
        <f>ROUND( VLOOKUP(Z320, NPC_Raw_Data!A:L, 9) * VLOOKUP(AA320, NPC_Scaling_Values!A:N, 8)* VLOOKUP(AB320, NPC_Scaling_Values!A:N, 8) * 1.1 ,0)</f>
        <v>174</v>
      </c>
      <c r="I320" s="5">
        <v>-25.0</v>
      </c>
      <c r="J320" s="5">
        <v>0.0</v>
      </c>
      <c r="K320" s="5">
        <v>0.0</v>
      </c>
      <c r="L320" s="5">
        <f>ROUND( VLOOKUP(Z320, NPC_Raw_Data!A:O, 13),0)</f>
        <v>88</v>
      </c>
      <c r="M320" s="5">
        <f>ROUND( VLOOKUP(Z320, NPC_Raw_Data!A:O, 14),0)</f>
        <v>88</v>
      </c>
      <c r="N320" s="5">
        <f>ROUND( VLOOKUP(Z320, NPC_Raw_Data!A:O, 15),0)</f>
        <v>53</v>
      </c>
      <c r="O320" s="5">
        <f>ROUND( VLOOKUP(Z320, NPC_Raw_Data!A:Q, 16) * VLOOKUP(AA320, NPC_Scaling_Values!A:N, 14)* VLOOKUP(AB320, NPC_Scaling_Values!A:N, 14) * 1.1 ,0)</f>
        <v>233</v>
      </c>
      <c r="P320" s="2">
        <f>ROUND( VLOOKUP(Z320, NPC_Raw_Data!A:Q, 17) * VLOOKUP(AA320, NPC_Scaling_Values!A:N, 14) * VLOOKUP(AB320, NPC_Scaling_Values!A:N, 14)* 1.1 ,0)</f>
        <v>93</v>
      </c>
      <c r="Q320">
        <f> VLOOKUP(AA320, NPC_Scaling_Values!A:N, 9) * VLOOKUP(AB320, NPC_Scaling_Values!A:N, 9) * 1.1</f>
        <v>3.4881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341001.0</v>
      </c>
      <c r="AA320" s="1">
        <v>7011.0</v>
      </c>
      <c r="AB320" s="1">
        <v>7411.0</v>
      </c>
      <c r="AC320" s="8">
        <v>0.0</v>
      </c>
    </row>
    <row r="321">
      <c r="A321" s="1" t="s">
        <v>141</v>
      </c>
      <c r="B321" s="1" t="s">
        <v>101</v>
      </c>
      <c r="C321" s="5">
        <f>ROUND( VLOOKUP(Z321, NPC_Raw_Data!A:D, 4)*VLOOKUP(AA321, NPC_Scaling_Values!A:C, 3)*VLOOKUP(AB321, NPC_Scaling_Values!A:C, 3) * 1.1 ,0)</f>
        <v>1360</v>
      </c>
      <c r="D321" s="5">
        <f>ROUND( VLOOKUP(Z321, NPC_Raw_Data!A:E, 5) * VLOOKUP(AA321, NPC_Scaling_Values!A:D, 4) * VLOOKUP(AB321,NPC_Scaling_Values!A:D, 4) * 1.1 ,0)</f>
        <v>792</v>
      </c>
      <c r="E321" s="5">
        <f>ROUND( VLOOKUP(Z321, NPC_Raw_Data!A:L, 6) * VLOOKUP(AA321, NPC_Scaling_Values!A:N, 5)* VLOOKUP(AB321, NPC_Scaling_Values!A:N, 5) * 1.1 ,0)</f>
        <v>285</v>
      </c>
      <c r="F321" s="5">
        <f>ROUND( VLOOKUP(Z321, NPC_Raw_Data!A:L, 7) * VLOOKUP(AA321, NPC_Scaling_Values!A:N, 6) * VLOOKUP(AB321,NPC_Scaling_Values!A:N, 6) * 1.1 ,0)</f>
        <v>228</v>
      </c>
      <c r="G321" s="5">
        <f>ROUND( VLOOKUP(Z321, NPC_Raw_Data!A:L, 8) * VLOOKUP(AA321, NPC_Scaling_Values!A:N, 7) * VLOOKUP(AB321, NPC_Scaling_Values!A:N, 7) * 1.1 ,0)</f>
        <v>143</v>
      </c>
      <c r="H321" s="5">
        <f>ROUND( VLOOKUP(Z321, NPC_Raw_Data!A:L, 9) * VLOOKUP(AA321, NPC_Scaling_Values!A:N, 8)* VLOOKUP(AB321, NPC_Scaling_Values!A:N, 8) * 1.1 ,0)</f>
        <v>257</v>
      </c>
      <c r="I321" s="5">
        <v>0.0</v>
      </c>
      <c r="J321" s="5">
        <v>0.0</v>
      </c>
      <c r="K321" s="5">
        <v>0.0</v>
      </c>
      <c r="L321" s="5">
        <f>ROUND( VLOOKUP(Z321, NPC_Raw_Data!A:O, 13),0)</f>
        <v>84</v>
      </c>
      <c r="M321" s="5">
        <f>ROUND( VLOOKUP(Z321, NPC_Raw_Data!A:O, 14),0)</f>
        <v>84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 * 1.1 ,0)</f>
        <v>222</v>
      </c>
      <c r="P321" s="2">
        <f>ROUND( VLOOKUP(Z321, NPC_Raw_Data!A:Q, 17) * VLOOKUP(AA321, NPC_Scaling_Values!A:N, 14) * VLOOKUP(AB321, NPC_Scaling_Values!A:N, 14)* 1.1 ,0)</f>
        <v>89</v>
      </c>
      <c r="Q321">
        <f> VLOOKUP(AA321, NPC_Scaling_Values!A:N, 9) * VLOOKUP(AB321, NPC_Scaling_Values!A:N, 9) * 1.1</f>
        <v>3.366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335000.0</v>
      </c>
      <c r="AA321" s="1">
        <v>7005.0</v>
      </c>
      <c r="AB321" s="1">
        <v>7405.0</v>
      </c>
      <c r="AC321" s="8">
        <v>0.0</v>
      </c>
    </row>
    <row r="322">
      <c r="A322" s="2" t="s">
        <v>188</v>
      </c>
      <c r="B322" s="1" t="s">
        <v>32</v>
      </c>
      <c r="C322" s="5">
        <f>ROUND( VLOOKUP(Z322, NPC_Raw_Data!A:D, 4)*VLOOKUP(AA322, NPC_Scaling_Values!A:C, 3)*VLOOKUP(AB322, NPC_Scaling_Values!A:C, 3) * 1.1 ,0)</f>
        <v>656</v>
      </c>
      <c r="D322" s="5">
        <f>ROUND( VLOOKUP(Z322, NPC_Raw_Data!A:E, 5) * VLOOKUP(AA322, NPC_Scaling_Values!A:D, 4) * VLOOKUP(AB322,NPC_Scaling_Values!A:D, 4) * 1.1 ,0)</f>
        <v>880</v>
      </c>
      <c r="E322" s="5">
        <f>ROUND( VLOOKUP(Z322, NPC_Raw_Data!A:L, 6) * VLOOKUP(AA322, NPC_Scaling_Values!A:N, 5)* VLOOKUP(AB322, NPC_Scaling_Values!A:N, 5) * 1.1 ,0)</f>
        <v>252</v>
      </c>
      <c r="F322" s="5">
        <f>ROUND( VLOOKUP(Z322, NPC_Raw_Data!A:L, 7) * VLOOKUP(AA322, NPC_Scaling_Values!A:N, 6) * VLOOKUP(AB322,NPC_Scaling_Values!A:N, 6) * 1.1 ,0)</f>
        <v>209</v>
      </c>
      <c r="G322" s="5">
        <f>ROUND( VLOOKUP(Z322, NPC_Raw_Data!A:L, 8) * VLOOKUP(AA322, NPC_Scaling_Values!A:N, 7) * VLOOKUP(AB322, NPC_Scaling_Values!A:N, 7) * 1.1 ,0)</f>
        <v>222</v>
      </c>
      <c r="H322" s="5">
        <f>ROUND( VLOOKUP(Z322, NPC_Raw_Data!A:L, 9) * VLOOKUP(AA322, NPC_Scaling_Values!A:N, 8)* VLOOKUP(AB322, NPC_Scaling_Values!A:N, 8) * 1.1 ,0)</f>
        <v>203</v>
      </c>
      <c r="I322" s="5">
        <v>0.0</v>
      </c>
      <c r="J322" s="5">
        <v>0.0</v>
      </c>
      <c r="K322" s="5">
        <v>0.0</v>
      </c>
      <c r="L322" s="5">
        <f>ROUND( VLOOKUP(Z322, NPC_Raw_Data!A:O, 13),0)</f>
        <v>80</v>
      </c>
      <c r="M322" s="5">
        <f>ROUND( VLOOKUP(Z322, NPC_Raw_Data!A:O, 14),0)</f>
        <v>80</v>
      </c>
      <c r="N322" s="5">
        <f>ROUND( VLOOKUP(Z322, NPC_Raw_Data!A:O, 15),0)</f>
        <v>72</v>
      </c>
      <c r="O322" s="5">
        <f>ROUND( VLOOKUP(Z322, NPC_Raw_Data!A:Q, 16) * VLOOKUP(AA322, NPC_Scaling_Values!A:N, 14)* VLOOKUP(AB322, NPC_Scaling_Values!A:N, 14) * 1.1 ,0)</f>
        <v>255</v>
      </c>
      <c r="P322" s="2">
        <f>ROUND( VLOOKUP(Z322, NPC_Raw_Data!A:Q, 17) * VLOOKUP(AA322, NPC_Scaling_Values!A:N, 14) * VLOOKUP(AB322, NPC_Scaling_Values!A:N, 14)* 1.1 ,0)</f>
        <v>102</v>
      </c>
      <c r="Q322">
        <f> VLOOKUP(AA322, NPC_Scaling_Values!A:N, 9) * VLOOKUP(AB322, NPC_Scaling_Values!A:N, 9) * 1.1</f>
        <v>3.6696</v>
      </c>
      <c r="R322" s="1">
        <v>1.3</v>
      </c>
      <c r="S322" s="1">
        <v>3.0</v>
      </c>
      <c r="T322" s="7" t="b">
        <v>0</v>
      </c>
      <c r="U322" s="7" t="b">
        <v>0</v>
      </c>
      <c r="V322" s="7" t="b">
        <v>0</v>
      </c>
      <c r="Z322" s="1">
        <v>415000.0</v>
      </c>
      <c r="AA322" s="1">
        <v>7014.0</v>
      </c>
      <c r="AB322" s="1">
        <v>7414.0</v>
      </c>
      <c r="AC322" s="8">
        <v>0.0</v>
      </c>
    </row>
    <row r="323">
      <c r="A323" s="2" t="s">
        <v>189</v>
      </c>
      <c r="B323" s="1" t="s">
        <v>32</v>
      </c>
      <c r="C323" s="5">
        <f>ROUND( VLOOKUP(Z323, NPC_Raw_Data!A:D, 4)*VLOOKUP(AA323, NPC_Scaling_Values!A:C, 3)*VLOOKUP(AB323, NPC_Scaling_Values!A:C, 3) * 1.1 ,0)</f>
        <v>656</v>
      </c>
      <c r="D323" s="5">
        <f>ROUND( VLOOKUP(Z323, NPC_Raw_Data!A:E, 5) * VLOOKUP(AA323, NPC_Scaling_Values!A:D, 4) * VLOOKUP(AB323,NPC_Scaling_Values!A:D, 4) * 1.1 ,0)</f>
        <v>880</v>
      </c>
      <c r="E323" s="5">
        <f>ROUND( VLOOKUP(Z323, NPC_Raw_Data!A:L, 6) * VLOOKUP(AA323, NPC_Scaling_Values!A:N, 5)* VLOOKUP(AB323, NPC_Scaling_Values!A:N, 5) * 1.1 ,0)</f>
        <v>252</v>
      </c>
      <c r="F323" s="5">
        <f>ROUND( VLOOKUP(Z323, NPC_Raw_Data!A:L, 7) * VLOOKUP(AA323, NPC_Scaling_Values!A:N, 6) * VLOOKUP(AB323,NPC_Scaling_Values!A:N, 6) * 1.1 ,0)</f>
        <v>209</v>
      </c>
      <c r="G323" s="5">
        <f>ROUND( VLOOKUP(Z323, NPC_Raw_Data!A:L, 8) * VLOOKUP(AA323, NPC_Scaling_Values!A:N, 7) * VLOOKUP(AB323, NPC_Scaling_Values!A:N, 7) * 1.1 ,0)</f>
        <v>222</v>
      </c>
      <c r="H323" s="5">
        <f>ROUND( VLOOKUP(Z323, NPC_Raw_Data!A:L, 9) * VLOOKUP(AA323, NPC_Scaling_Values!A:N, 8)* VLOOKUP(AB323, NPC_Scaling_Values!A:N, 8) * 1.1 ,0)</f>
        <v>203</v>
      </c>
      <c r="I323" s="5">
        <v>0.0</v>
      </c>
      <c r="J323" s="5">
        <v>0.0</v>
      </c>
      <c r="K323" s="5">
        <v>0.0</v>
      </c>
      <c r="L323" s="5">
        <f>ROUND( VLOOKUP(Z323, NPC_Raw_Data!A:O, 13),0)</f>
        <v>80</v>
      </c>
      <c r="M323" s="5">
        <f>ROUND( VLOOKUP(Z323, NPC_Raw_Data!A:O, 14),0)</f>
        <v>80</v>
      </c>
      <c r="N323" s="5">
        <f>ROUND( VLOOKUP(Z323, NPC_Raw_Data!A:O, 15),0)</f>
        <v>72</v>
      </c>
      <c r="O323" s="5">
        <f>ROUND( VLOOKUP(Z323, NPC_Raw_Data!A:Q, 16) * VLOOKUP(AA323, NPC_Scaling_Values!A:N, 14)* VLOOKUP(AB323, NPC_Scaling_Values!A:N, 14) * 1.1 ,0)</f>
        <v>255</v>
      </c>
      <c r="P323" s="2">
        <f>ROUND( VLOOKUP(Z323, NPC_Raw_Data!A:Q, 17) * VLOOKUP(AA323, NPC_Scaling_Values!A:N, 14) * VLOOKUP(AB323, NPC_Scaling_Values!A:N, 14)* 1.1 ,0)</f>
        <v>102</v>
      </c>
      <c r="Q323">
        <f> VLOOKUP(AA323, NPC_Scaling_Values!A:N, 9) * VLOOKUP(AB323, NPC_Scaling_Values!A:N, 9) * 1.1</f>
        <v>3.6696</v>
      </c>
      <c r="R323" s="1">
        <v>1.3</v>
      </c>
      <c r="S323" s="1">
        <v>6.0</v>
      </c>
      <c r="T323" s="7" t="b">
        <v>0</v>
      </c>
      <c r="U323" s="7" t="b">
        <v>0</v>
      </c>
      <c r="V323" s="7" t="b">
        <v>0</v>
      </c>
      <c r="Z323" s="1">
        <v>415001.0</v>
      </c>
      <c r="AA323" s="1">
        <v>7014.0</v>
      </c>
      <c r="AB323" s="1">
        <v>7414.0</v>
      </c>
      <c r="AC323" s="10">
        <v>7100.0</v>
      </c>
    </row>
    <row r="324">
      <c r="A324" s="2" t="s">
        <v>190</v>
      </c>
      <c r="B324" s="1" t="s">
        <v>32</v>
      </c>
      <c r="C324" s="5">
        <f>ROUND( VLOOKUP(Z324, NPC_Raw_Data!A:D, 4)*VLOOKUP(AA324, NPC_Scaling_Values!A:C, 3)*VLOOKUP(AB324, NPC_Scaling_Values!A:C, 3) * 1.1 ,0)</f>
        <v>656</v>
      </c>
      <c r="D324" s="5">
        <f>ROUND( VLOOKUP(Z324, NPC_Raw_Data!A:E, 5) * VLOOKUP(AA324, NPC_Scaling_Values!A:D, 4) * VLOOKUP(AB324,NPC_Scaling_Values!A:D, 4) * 1.1 ,0)</f>
        <v>1320</v>
      </c>
      <c r="E324" s="5">
        <f>ROUND( VLOOKUP(Z324, NPC_Raw_Data!A:L, 6) * VLOOKUP(AA324, NPC_Scaling_Values!A:N, 5)* VLOOKUP(AB324, NPC_Scaling_Values!A:N, 5) * 1.1 ,0)</f>
        <v>252</v>
      </c>
      <c r="F324" s="5">
        <f>ROUND( VLOOKUP(Z324, NPC_Raw_Data!A:L, 7) * VLOOKUP(AA324, NPC_Scaling_Values!A:N, 6) * VLOOKUP(AB324,NPC_Scaling_Values!A:N, 6) * 1.1 ,0)</f>
        <v>209</v>
      </c>
      <c r="G324" s="5">
        <f>ROUND( VLOOKUP(Z324, NPC_Raw_Data!A:L, 8) * VLOOKUP(AA324, NPC_Scaling_Values!A:N, 7) * VLOOKUP(AB324, NPC_Scaling_Values!A:N, 7) * 1.1 ,0)</f>
        <v>222</v>
      </c>
      <c r="H324" s="5">
        <f>ROUND( VLOOKUP(Z324, NPC_Raw_Data!A:L, 9) * VLOOKUP(AA324, NPC_Scaling_Values!A:N, 8)* VLOOKUP(AB324, NPC_Scaling_Values!A:N, 8) * 1.1 ,0)</f>
        <v>203</v>
      </c>
      <c r="I324" s="5">
        <v>0.0</v>
      </c>
      <c r="J324" s="5">
        <v>0.0</v>
      </c>
      <c r="K324" s="5">
        <v>0.0</v>
      </c>
      <c r="L324" s="5">
        <f>ROUND( VLOOKUP(Z324, NPC_Raw_Data!A:O, 13),0)</f>
        <v>80</v>
      </c>
      <c r="M324" s="5">
        <f>ROUND( VLOOKUP(Z324, NPC_Raw_Data!A:O, 14),0)</f>
        <v>80</v>
      </c>
      <c r="N324" s="5">
        <f>ROUND( VLOOKUP(Z324, NPC_Raw_Data!A:O, 15),0)</f>
        <v>72</v>
      </c>
      <c r="O324" s="5">
        <f>ROUND( VLOOKUP(Z324, NPC_Raw_Data!A:Q, 16) * VLOOKUP(AA324, NPC_Scaling_Values!A:N, 14)* VLOOKUP(AB324, NPC_Scaling_Values!A:N, 14) * 1.1 ,0)</f>
        <v>255</v>
      </c>
      <c r="P324" s="2">
        <f>ROUND( VLOOKUP(Z324, NPC_Raw_Data!A:Q, 17) * VLOOKUP(AA324, NPC_Scaling_Values!A:N, 14) * VLOOKUP(AB324, NPC_Scaling_Values!A:N, 14)* 1.1 ,0)</f>
        <v>102</v>
      </c>
      <c r="Q324">
        <f> VLOOKUP(AA324, NPC_Scaling_Values!A:N, 9) * VLOOKUP(AB324, NPC_Scaling_Values!A:N, 9) * 1.1</f>
        <v>3.6696</v>
      </c>
      <c r="R324" s="1">
        <v>1.3</v>
      </c>
      <c r="S324" s="1">
        <v>3.0</v>
      </c>
      <c r="T324" s="7" t="b">
        <v>0</v>
      </c>
      <c r="U324" s="7" t="b">
        <v>0</v>
      </c>
      <c r="V324" s="7" t="b">
        <v>0</v>
      </c>
      <c r="Z324" s="1">
        <v>415020.0</v>
      </c>
      <c r="AA324" s="1">
        <v>7014.0</v>
      </c>
      <c r="AB324" s="1">
        <v>7414.0</v>
      </c>
      <c r="AC324" s="10">
        <v>5581.0</v>
      </c>
    </row>
    <row r="325">
      <c r="A325" s="1" t="s">
        <v>115</v>
      </c>
      <c r="B325" s="1" t="s">
        <v>27</v>
      </c>
      <c r="C325" s="5">
        <f>ROUND( VLOOKUP(Z325, NPC_Raw_Data!A:D, 4)*VLOOKUP(AA325, NPC_Scaling_Values!A:C, 3)*VLOOKUP(AB325, NPC_Scaling_Values!A:C, 3) * 1.1 ,0)</f>
        <v>356</v>
      </c>
      <c r="D325" s="5">
        <f>ROUND( VLOOKUP(Z325, NPC_Raw_Data!A:E, 5) * VLOOKUP(AA325, NPC_Scaling_Values!A:D, 4) * VLOOKUP(AB325,NPC_Scaling_Values!A:D, 4) * 1.1 ,0)</f>
        <v>880</v>
      </c>
      <c r="E325" s="5">
        <f>ROUND( VLOOKUP(Z325, NPC_Raw_Data!A:L, 6) * VLOOKUP(AA325, NPC_Scaling_Values!A:N, 5)* VLOOKUP(AB325, NPC_Scaling_Values!A:N, 5) * 1.1 ,0)</f>
        <v>260</v>
      </c>
      <c r="F325" s="5">
        <f>ROUND( VLOOKUP(Z325, NPC_Raw_Data!A:L, 7) * VLOOKUP(AA325, NPC_Scaling_Values!A:N, 6) * VLOOKUP(AB325,NPC_Scaling_Values!A:N, 6) * 1.1 ,0)</f>
        <v>190</v>
      </c>
      <c r="G325" s="5">
        <f>ROUND( VLOOKUP(Z325, NPC_Raw_Data!A:L, 8) * VLOOKUP(AA325, NPC_Scaling_Values!A:N, 7) * VLOOKUP(AB325, NPC_Scaling_Values!A:N, 7) * 1.1 ,0)</f>
        <v>196</v>
      </c>
      <c r="H325" s="5">
        <f>ROUND( VLOOKUP(Z325, NPC_Raw_Data!A:L, 9) * VLOOKUP(AA325, NPC_Scaling_Values!A:N, 8)* VLOOKUP(AB325, NPC_Scaling_Values!A:N, 8) * 1.1 ,0)</f>
        <v>170</v>
      </c>
      <c r="I325" s="5">
        <v>0.0</v>
      </c>
      <c r="J325" s="5">
        <v>0.0</v>
      </c>
      <c r="K325" s="5">
        <v>0.0</v>
      </c>
      <c r="L325" s="5">
        <f>ROUND( VLOOKUP(Z325, NPC_Raw_Data!A:O, 13),0)</f>
        <v>78</v>
      </c>
      <c r="M325" s="5">
        <f>ROUND( VLOOKUP(Z325, NPC_Raw_Data!A:O, 14),0)</f>
        <v>78</v>
      </c>
      <c r="N325" s="5">
        <f>ROUND( VLOOKUP(Z325, NPC_Raw_Data!A:O, 15),0)</f>
        <v>104</v>
      </c>
      <c r="O325" s="5">
        <f>ROUND( VLOOKUP(Z325, NPC_Raw_Data!A:Q, 16) * VLOOKUP(AA325, NPC_Scaling_Values!A:N, 14)* VLOOKUP(AB325, NPC_Scaling_Values!A:N, 14) * 1.1 ,0)</f>
        <v>266</v>
      </c>
      <c r="P325" s="2">
        <f>ROUND( VLOOKUP(Z325, NPC_Raw_Data!A:Q, 17) * VLOOKUP(AA325, NPC_Scaling_Values!A:N, 14) * VLOOKUP(AB325, NPC_Scaling_Values!A:N, 14)* 1.1 ,0)</f>
        <v>89</v>
      </c>
      <c r="Q325">
        <f> VLOOKUP(AA325, NPC_Scaling_Values!A:N, 9) * VLOOKUP(AB325, NPC_Scaling_Values!A:N, 9) * 1.1</f>
        <v>3.06625</v>
      </c>
      <c r="R325" s="1">
        <v>1.3</v>
      </c>
      <c r="S325" s="1">
        <v>10.0</v>
      </c>
      <c r="T325" s="7" t="b">
        <v>0</v>
      </c>
      <c r="U325" s="7" t="b">
        <v>0</v>
      </c>
      <c r="V325" s="7" t="b">
        <v>0</v>
      </c>
      <c r="Z325" s="1">
        <v>256000.0</v>
      </c>
      <c r="AA325" s="1">
        <v>7003.0</v>
      </c>
      <c r="AB325" s="1">
        <v>7403.0</v>
      </c>
      <c r="AC325" s="8">
        <v>0.0</v>
      </c>
    </row>
    <row r="326">
      <c r="A326" s="1" t="s">
        <v>99</v>
      </c>
      <c r="B326" s="1" t="s">
        <v>27</v>
      </c>
      <c r="C326" s="5">
        <f>ROUND( VLOOKUP(Z326, NPC_Raw_Data!A:D, 4)*VLOOKUP(AA326, NPC_Scaling_Values!A:C, 3)*VLOOKUP(AB326, NPC_Scaling_Values!A:C, 3) * 1.1 ,0)</f>
        <v>221</v>
      </c>
      <c r="D326" s="5">
        <f>ROUND( VLOOKUP(Z326, NPC_Raw_Data!A:E, 5) * VLOOKUP(AA326, NPC_Scaling_Values!A:D, 4) * VLOOKUP(AB326,NPC_Scaling_Values!A:D, 4) * 1.1 ,0)</f>
        <v>880</v>
      </c>
      <c r="E326" s="5">
        <f>ROUND( VLOOKUP(Z326, NPC_Raw_Data!A:L, 6) * VLOOKUP(AA326, NPC_Scaling_Values!A:N, 5)* VLOOKUP(AB326, NPC_Scaling_Values!A:N, 5) * 1.1 ,0)</f>
        <v>238</v>
      </c>
      <c r="F326" s="5">
        <f>ROUND( VLOOKUP(Z326, NPC_Raw_Data!A:L, 7) * VLOOKUP(AA326, NPC_Scaling_Values!A:N, 6) * VLOOKUP(AB326,NPC_Scaling_Values!A:N, 6) * 1.1 ,0)</f>
        <v>174</v>
      </c>
      <c r="G326" s="5">
        <f>ROUND( VLOOKUP(Z326, NPC_Raw_Data!A:L, 8) * VLOOKUP(AA326, NPC_Scaling_Values!A:N, 7) * VLOOKUP(AB326, NPC_Scaling_Values!A:N, 7) * 1.1 ,0)</f>
        <v>179</v>
      </c>
      <c r="H326" s="5">
        <f>ROUND( VLOOKUP(Z326, NPC_Raw_Data!A:L, 9) * VLOOKUP(AA326, NPC_Scaling_Values!A:N, 8)* VLOOKUP(AB326, NPC_Scaling_Values!A:N, 8) * 1.1 ,0)</f>
        <v>155</v>
      </c>
      <c r="I326" s="5">
        <v>0.0</v>
      </c>
      <c r="J326" s="5">
        <v>0.0</v>
      </c>
      <c r="K326" s="5">
        <v>0.0</v>
      </c>
      <c r="L326" s="5">
        <f>ROUND( VLOOKUP(Z326, NPC_Raw_Data!A:O, 13),0)</f>
        <v>78</v>
      </c>
      <c r="M326" s="5">
        <f>ROUND( VLOOKUP(Z326, NPC_Raw_Data!A:O, 14),0)</f>
        <v>78</v>
      </c>
      <c r="N326" s="5">
        <f>ROUND( VLOOKUP(Z326, NPC_Raw_Data!A:O, 15),0)</f>
        <v>104</v>
      </c>
      <c r="O326" s="5">
        <f>ROUND( VLOOKUP(Z326, NPC_Raw_Data!A:Q, 16) * VLOOKUP(AA326, NPC_Scaling_Values!A:N, 14)* VLOOKUP(AB326, NPC_Scaling_Values!A:N, 14) * 1.1 ,0)</f>
        <v>266</v>
      </c>
      <c r="P326" s="2">
        <f>ROUND( VLOOKUP(Z326, NPC_Raw_Data!A:Q, 17) * VLOOKUP(AA326, NPC_Scaling_Values!A:N, 14) * VLOOKUP(AB326, NPC_Scaling_Values!A:N, 14)* 1.1 ,0)</f>
        <v>89</v>
      </c>
      <c r="Q326">
        <f> VLOOKUP(AA326, NPC_Scaling_Values!A:N, 9) * VLOOKUP(AB326, NPC_Scaling_Values!A:N, 9) * 1.1</f>
        <v>3.06625</v>
      </c>
      <c r="R326" s="1">
        <v>1.3</v>
      </c>
      <c r="S326" s="1">
        <v>10.0</v>
      </c>
      <c r="T326" s="7" t="b">
        <v>0</v>
      </c>
      <c r="U326" s="7" t="b">
        <v>0</v>
      </c>
      <c r="V326" s="7" t="b">
        <v>0</v>
      </c>
      <c r="Z326" s="1">
        <v>256001.0</v>
      </c>
      <c r="AA326" s="1">
        <v>7003.0</v>
      </c>
      <c r="AB326" s="1">
        <v>7403.0</v>
      </c>
      <c r="AC326" s="8">
        <v>0.0</v>
      </c>
    </row>
    <row r="327">
      <c r="A327" s="1" t="s">
        <v>152</v>
      </c>
      <c r="B327" s="1" t="s">
        <v>27</v>
      </c>
      <c r="C327" s="5">
        <f>ROUND( VLOOKUP(Z327, NPC_Raw_Data!A:D, 4)*VLOOKUP(AA327, NPC_Scaling_Values!A:C, 3)*VLOOKUP(AB327, NPC_Scaling_Values!A:C, 3) * 1.1 ,0)</f>
        <v>406</v>
      </c>
      <c r="D327" s="5">
        <f>ROUND( VLOOKUP(Z327, NPC_Raw_Data!A:E, 5) * VLOOKUP(AA327, NPC_Scaling_Values!A:D, 4) * VLOOKUP(AB327,NPC_Scaling_Values!A:D, 4) * 1.1 ,0)</f>
        <v>1100</v>
      </c>
      <c r="E327" s="5">
        <f>ROUND( VLOOKUP(Z327, NPC_Raw_Data!A:L, 6) * VLOOKUP(AA327, NPC_Scaling_Values!A:N, 5)* VLOOKUP(AB327, NPC_Scaling_Values!A:N, 5) * 1.1 ,0)</f>
        <v>334</v>
      </c>
      <c r="F327" s="5">
        <f>ROUND( VLOOKUP(Z327, NPC_Raw_Data!A:L, 7) * VLOOKUP(AA327, NPC_Scaling_Values!A:N, 6) * VLOOKUP(AB327,NPC_Scaling_Values!A:N, 6) * 1.1 ,0)</f>
        <v>243</v>
      </c>
      <c r="G327" s="5">
        <f>ROUND( VLOOKUP(Z327, NPC_Raw_Data!A:L, 8) * VLOOKUP(AA327, NPC_Scaling_Values!A:N, 7) * VLOOKUP(AB327, NPC_Scaling_Values!A:N, 7) * 1.1 ,0)</f>
        <v>252</v>
      </c>
      <c r="H327" s="5">
        <f>ROUND( VLOOKUP(Z327, NPC_Raw_Data!A:L, 9) * VLOOKUP(AA327, NPC_Scaling_Values!A:N, 8)* VLOOKUP(AB327, NPC_Scaling_Values!A:N, 8) * 1.1 ,0)</f>
        <v>218</v>
      </c>
      <c r="I327" s="5">
        <v>0.0</v>
      </c>
      <c r="J327" s="5">
        <v>0.0</v>
      </c>
      <c r="K327" s="5">
        <v>0.0</v>
      </c>
      <c r="L327" s="5">
        <f>ROUND( VLOOKUP(Z327, NPC_Raw_Data!A:O, 13),0)</f>
        <v>78</v>
      </c>
      <c r="M327" s="5">
        <f>ROUND( VLOOKUP(Z327, NPC_Raw_Data!A:O, 14),0)</f>
        <v>78</v>
      </c>
      <c r="N327" s="5">
        <f>ROUND( VLOOKUP(Z327, NPC_Raw_Data!A:O, 15),0)</f>
        <v>104</v>
      </c>
      <c r="O327" s="5">
        <f>ROUND( VLOOKUP(Z327, NPC_Raw_Data!A:Q, 16) * VLOOKUP(AA327, NPC_Scaling_Values!A:N, 14)* VLOOKUP(AB327, NPC_Scaling_Values!A:N, 14) * 1.1 ,0)</f>
        <v>271</v>
      </c>
      <c r="P327" s="2">
        <f>ROUND( VLOOKUP(Z327, NPC_Raw_Data!A:Q, 17) * VLOOKUP(AA327, NPC_Scaling_Values!A:N, 14) * VLOOKUP(AB327, NPC_Scaling_Values!A:N, 14)* 1.1 ,0)</f>
        <v>90</v>
      </c>
      <c r="Q327">
        <f> VLOOKUP(AA327, NPC_Scaling_Values!A:N, 9) * VLOOKUP(AB327, NPC_Scaling_Values!A:N, 9) * 1.1</f>
        <v>3.282125</v>
      </c>
      <c r="R327" s="1">
        <v>1.3</v>
      </c>
      <c r="S327" s="1">
        <v>10.0</v>
      </c>
      <c r="T327" s="7" t="b">
        <v>0</v>
      </c>
      <c r="U327" s="7" t="b">
        <v>0</v>
      </c>
      <c r="V327" s="7" t="b">
        <v>0</v>
      </c>
      <c r="Z327" s="1">
        <v>256002.0</v>
      </c>
      <c r="AA327" s="1">
        <v>7004.0</v>
      </c>
      <c r="AB327" s="1">
        <v>7404.0</v>
      </c>
      <c r="AC327" s="8">
        <v>0.0</v>
      </c>
    </row>
    <row r="328">
      <c r="A328" s="1" t="s">
        <v>116</v>
      </c>
      <c r="B328" s="1" t="s">
        <v>27</v>
      </c>
      <c r="C328" s="5">
        <f>ROUND( VLOOKUP(Z328, NPC_Raw_Data!A:D, 4)*VLOOKUP(AA328, NPC_Scaling_Values!A:C, 3)*VLOOKUP(AB328, NPC_Scaling_Values!A:C, 3) * 1.1 ,0)</f>
        <v>356</v>
      </c>
      <c r="D328" s="5">
        <f>ROUND( VLOOKUP(Z328, NPC_Raw_Data!A:E, 5) * VLOOKUP(AA328, NPC_Scaling_Values!A:D, 4) * VLOOKUP(AB328,NPC_Scaling_Values!A:D, 4) * 1.1 ,0)</f>
        <v>880</v>
      </c>
      <c r="E328" s="5">
        <f>ROUND( VLOOKUP(Z328, NPC_Raw_Data!A:L, 6) * VLOOKUP(AA328, NPC_Scaling_Values!A:N, 5)* VLOOKUP(AB328, NPC_Scaling_Values!A:N, 5) * 1.1 ,0)</f>
        <v>260</v>
      </c>
      <c r="F328" s="5">
        <f>ROUND( VLOOKUP(Z328, NPC_Raw_Data!A:L, 7) * VLOOKUP(AA328, NPC_Scaling_Values!A:N, 6) * VLOOKUP(AB328,NPC_Scaling_Values!A:N, 6) * 1.1 ,0)</f>
        <v>190</v>
      </c>
      <c r="G328" s="5">
        <f>ROUND( VLOOKUP(Z328, NPC_Raw_Data!A:L, 8) * VLOOKUP(AA328, NPC_Scaling_Values!A:N, 7) * VLOOKUP(AB328, NPC_Scaling_Values!A:N, 7) * 1.1 ,0)</f>
        <v>196</v>
      </c>
      <c r="H328" s="5">
        <f>ROUND( VLOOKUP(Z328, NPC_Raw_Data!A:L, 9) * VLOOKUP(AA328, NPC_Scaling_Values!A:N, 8)* VLOOKUP(AB328, NPC_Scaling_Values!A:N, 8) * 1.1 ,0)</f>
        <v>170</v>
      </c>
      <c r="I328" s="5">
        <v>0.0</v>
      </c>
      <c r="J328" s="5">
        <v>0.0</v>
      </c>
      <c r="K328" s="5">
        <v>0.0</v>
      </c>
      <c r="L328" s="5">
        <f>ROUND( VLOOKUP(Z328, NPC_Raw_Data!A:O, 13),0)</f>
        <v>78</v>
      </c>
      <c r="M328" s="5">
        <f>ROUND( VLOOKUP(Z328, NPC_Raw_Data!A:O, 14),0)</f>
        <v>78</v>
      </c>
      <c r="N328" s="5">
        <f>ROUND( VLOOKUP(Z328, NPC_Raw_Data!A:O, 15),0)</f>
        <v>104</v>
      </c>
      <c r="O328" s="5">
        <f>ROUND( VLOOKUP(Z328, NPC_Raw_Data!A:Q, 16) * VLOOKUP(AA328, NPC_Scaling_Values!A:N, 14)* VLOOKUP(AB328, NPC_Scaling_Values!A:N, 14) * 1.1 ,0)</f>
        <v>266</v>
      </c>
      <c r="P328" s="2">
        <f>ROUND( VLOOKUP(Z328, NPC_Raw_Data!A:Q, 17) * VLOOKUP(AA328, NPC_Scaling_Values!A:N, 14) * VLOOKUP(AB328, NPC_Scaling_Values!A:N, 14)* 1.1 ,0)</f>
        <v>89</v>
      </c>
      <c r="Q328">
        <f> VLOOKUP(AA328, NPC_Scaling_Values!A:N, 9) * VLOOKUP(AB328, NPC_Scaling_Values!A:N, 9) * 1.1</f>
        <v>3.06625</v>
      </c>
      <c r="R328" s="1">
        <v>1.3</v>
      </c>
      <c r="S328" s="1">
        <v>20.0</v>
      </c>
      <c r="T328" s="7" t="b">
        <v>0</v>
      </c>
      <c r="U328" s="7" t="b">
        <v>0</v>
      </c>
      <c r="V328" s="7" t="b">
        <v>0</v>
      </c>
      <c r="Z328" s="1">
        <v>256003.0</v>
      </c>
      <c r="AA328" s="1">
        <v>7003.0</v>
      </c>
      <c r="AB328" s="1">
        <v>7403.0</v>
      </c>
      <c r="AC328" s="10">
        <v>7100.0</v>
      </c>
    </row>
    <row r="329">
      <c r="A329" s="1" t="s">
        <v>117</v>
      </c>
      <c r="B329" s="1" t="s">
        <v>27</v>
      </c>
      <c r="C329" s="5">
        <f>ROUND( VLOOKUP(Z329, NPC_Raw_Data!A:D, 4)*VLOOKUP(AA329, NPC_Scaling_Values!A:C, 3)*VLOOKUP(AB329, NPC_Scaling_Values!A:C, 3) * 1.1 ,0)</f>
        <v>356</v>
      </c>
      <c r="D329" s="5">
        <f>ROUND( VLOOKUP(Z329, NPC_Raw_Data!A:E, 5) * VLOOKUP(AA329, NPC_Scaling_Values!A:D, 4) * VLOOKUP(AB329,NPC_Scaling_Values!A:D, 4) * 1.1 ,0)</f>
        <v>1100</v>
      </c>
      <c r="E329" s="5">
        <f>ROUND( VLOOKUP(Z329, NPC_Raw_Data!A:L, 6) * VLOOKUP(AA329, NPC_Scaling_Values!A:N, 5)* VLOOKUP(AB329, NPC_Scaling_Values!A:N, 5) * 1.1 ,0)</f>
        <v>260</v>
      </c>
      <c r="F329" s="5">
        <f>ROUND( VLOOKUP(Z329, NPC_Raw_Data!A:L, 7) * VLOOKUP(AA329, NPC_Scaling_Values!A:N, 6) * VLOOKUP(AB329,NPC_Scaling_Values!A:N, 6) * 1.1 ,0)</f>
        <v>190</v>
      </c>
      <c r="G329" s="5">
        <f>ROUND( VLOOKUP(Z329, NPC_Raw_Data!A:L, 8) * VLOOKUP(AA329, NPC_Scaling_Values!A:N, 7) * VLOOKUP(AB329, NPC_Scaling_Values!A:N, 7) * 1.1 ,0)</f>
        <v>196</v>
      </c>
      <c r="H329" s="5">
        <f>ROUND( VLOOKUP(Z329, NPC_Raw_Data!A:L, 9) * VLOOKUP(AA329, NPC_Scaling_Values!A:N, 8)* VLOOKUP(AB329, NPC_Scaling_Values!A:N, 8) * 1.1 ,0)</f>
        <v>170</v>
      </c>
      <c r="I329" s="5">
        <v>0.0</v>
      </c>
      <c r="J329" s="5">
        <v>0.0</v>
      </c>
      <c r="K329" s="5">
        <v>0.0</v>
      </c>
      <c r="L329" s="5">
        <f>ROUND( VLOOKUP(Z329, NPC_Raw_Data!A:O, 13),0)</f>
        <v>78</v>
      </c>
      <c r="M329" s="5">
        <f>ROUND( VLOOKUP(Z329, NPC_Raw_Data!A:O, 14),0)</f>
        <v>78</v>
      </c>
      <c r="N329" s="5">
        <f>ROUND( VLOOKUP(Z329, NPC_Raw_Data!A:O, 15),0)</f>
        <v>104</v>
      </c>
      <c r="O329" s="5">
        <f>ROUND( VLOOKUP(Z329, NPC_Raw_Data!A:Q, 16) * VLOOKUP(AA329, NPC_Scaling_Values!A:N, 14)* VLOOKUP(AB329, NPC_Scaling_Values!A:N, 14) * 1.1 ,0)</f>
        <v>266</v>
      </c>
      <c r="P329" s="2">
        <f>ROUND( VLOOKUP(Z329, NPC_Raw_Data!A:Q, 17) * VLOOKUP(AA329, NPC_Scaling_Values!A:N, 14) * VLOOKUP(AB329, NPC_Scaling_Values!A:N, 14)* 1.1 ,0)</f>
        <v>89</v>
      </c>
      <c r="Q329">
        <f> VLOOKUP(AA329, NPC_Scaling_Values!A:N, 9) * VLOOKUP(AB329, NPC_Scaling_Values!A:N, 9) * 1.1</f>
        <v>3.06625</v>
      </c>
      <c r="R329" s="1">
        <v>1.3</v>
      </c>
      <c r="S329" s="1">
        <v>20.0</v>
      </c>
      <c r="T329" s="7" t="b">
        <v>0</v>
      </c>
      <c r="U329" s="7" t="b">
        <v>0</v>
      </c>
      <c r="V329" s="7" t="b">
        <v>0</v>
      </c>
      <c r="Z329" s="1">
        <v>256004.0</v>
      </c>
      <c r="AA329" s="1">
        <v>7003.0</v>
      </c>
      <c r="AB329" s="1">
        <v>7403.0</v>
      </c>
      <c r="AC329" s="10">
        <v>7100.0</v>
      </c>
    </row>
    <row r="330">
      <c r="A330" s="1" t="s">
        <v>115</v>
      </c>
      <c r="B330" s="1" t="s">
        <v>166</v>
      </c>
      <c r="C330" s="5">
        <f>ROUND( VLOOKUP(Z330, NPC_Raw_Data!A:D, 4)*VLOOKUP(AA330, NPC_Scaling_Values!A:C, 3)*VLOOKUP(AB330, NPC_Scaling_Values!A:C, 3) * 1.1 ,0)</f>
        <v>765</v>
      </c>
      <c r="D330" s="5">
        <f>ROUND( VLOOKUP(Z330, NPC_Raw_Data!A:E, 5) * VLOOKUP(AA330, NPC_Scaling_Values!A:D, 4) * VLOOKUP(AB330,NPC_Scaling_Values!A:D, 4) * 1.1 ,0)</f>
        <v>1650</v>
      </c>
      <c r="E330" s="5">
        <f>ROUND( VLOOKUP(Z330, NPC_Raw_Data!A:L, 6) * VLOOKUP(AA330, NPC_Scaling_Values!A:N, 5)* VLOOKUP(AB330, NPC_Scaling_Values!A:N, 5) * 1.1 ,0)</f>
        <v>348</v>
      </c>
      <c r="F330" s="5">
        <f>ROUND( VLOOKUP(Z330, NPC_Raw_Data!A:L, 7) * VLOOKUP(AA330, NPC_Scaling_Values!A:N, 6) * VLOOKUP(AB330,NPC_Scaling_Values!A:N, 6) * 1.1 ,0)</f>
        <v>253</v>
      </c>
      <c r="G330" s="5">
        <f>ROUND( VLOOKUP(Z330, NPC_Raw_Data!A:L, 8) * VLOOKUP(AA330, NPC_Scaling_Values!A:N, 7) * VLOOKUP(AB330, NPC_Scaling_Values!A:N, 7) * 1.1 ,0)</f>
        <v>262</v>
      </c>
      <c r="H330" s="5">
        <f>ROUND( VLOOKUP(Z330, NPC_Raw_Data!A:L, 9) * VLOOKUP(AA330, NPC_Scaling_Values!A:N, 8)* VLOOKUP(AB330, NPC_Scaling_Values!A:N, 8) * 1.1 ,0)</f>
        <v>227</v>
      </c>
      <c r="I330" s="5">
        <v>0.0</v>
      </c>
      <c r="J330" s="5">
        <v>0.0</v>
      </c>
      <c r="K330" s="5">
        <v>0.0</v>
      </c>
      <c r="L330" s="5">
        <f>ROUND( VLOOKUP(Z330, NPC_Raw_Data!A:O, 13),0)</f>
        <v>78</v>
      </c>
      <c r="M330" s="5">
        <f>ROUND( VLOOKUP(Z330, NPC_Raw_Data!A:O, 14),0)</f>
        <v>78</v>
      </c>
      <c r="N330" s="5">
        <f>ROUND( VLOOKUP(Z330, NPC_Raw_Data!A:O, 15),0)</f>
        <v>104</v>
      </c>
      <c r="O330" s="5">
        <f>ROUND( VLOOKUP(Z330, NPC_Raw_Data!A:Q, 16) * VLOOKUP(AA330, NPC_Scaling_Values!A:N, 14)* VLOOKUP(AB330, NPC_Scaling_Values!A:N, 14) * 1.1 ,0)</f>
        <v>268</v>
      </c>
      <c r="P330" s="2">
        <f>ROUND( VLOOKUP(Z330, NPC_Raw_Data!A:Q, 17) * VLOOKUP(AA330, NPC_Scaling_Values!A:N, 14) * VLOOKUP(AB330, NPC_Scaling_Values!A:N, 14)* 1.1 ,0)</f>
        <v>89</v>
      </c>
      <c r="Q330">
        <f> VLOOKUP(AA330, NPC_Scaling_Values!A:N, 9) * VLOOKUP(AB330, NPC_Scaling_Values!A:N, 9) * 1.1</f>
        <v>3.3858</v>
      </c>
      <c r="R330" s="1">
        <v>1.3</v>
      </c>
      <c r="S330" s="1">
        <v>10.0</v>
      </c>
      <c r="T330" s="7" t="b">
        <v>0</v>
      </c>
      <c r="U330" s="7" t="b">
        <v>0</v>
      </c>
      <c r="V330" s="7" t="b">
        <v>0</v>
      </c>
      <c r="Z330" s="1">
        <v>256010.0</v>
      </c>
      <c r="AA330" s="1">
        <v>7009.0</v>
      </c>
      <c r="AB330" s="1">
        <v>7409.0</v>
      </c>
      <c r="AC330" s="8">
        <v>0.0</v>
      </c>
    </row>
    <row r="331">
      <c r="A331" s="1" t="s">
        <v>99</v>
      </c>
      <c r="B331" s="1" t="s">
        <v>166</v>
      </c>
      <c r="C331" s="5">
        <f>ROUND( VLOOKUP(Z331, NPC_Raw_Data!A:D, 4)*VLOOKUP(AA331, NPC_Scaling_Values!A:C, 3)*VLOOKUP(AB331, NPC_Scaling_Values!A:C, 3) * 1.1 ,0)</f>
        <v>270</v>
      </c>
      <c r="D331" s="5">
        <f>ROUND( VLOOKUP(Z331, NPC_Raw_Data!A:E, 5) * VLOOKUP(AA331, NPC_Scaling_Values!A:D, 4) * VLOOKUP(AB331,NPC_Scaling_Values!A:D, 4) * 1.1 ,0)</f>
        <v>1650</v>
      </c>
      <c r="E331" s="5">
        <f>ROUND( VLOOKUP(Z331, NPC_Raw_Data!A:L, 6) * VLOOKUP(AA331, NPC_Scaling_Values!A:N, 5)* VLOOKUP(AB331, NPC_Scaling_Values!A:N, 5) * 1.1 ,0)</f>
        <v>318</v>
      </c>
      <c r="F331" s="5">
        <f>ROUND( VLOOKUP(Z331, NPC_Raw_Data!A:L, 7) * VLOOKUP(AA331, NPC_Scaling_Values!A:N, 6) * VLOOKUP(AB331,NPC_Scaling_Values!A:N, 6) * 1.1 ,0)</f>
        <v>233</v>
      </c>
      <c r="G331" s="5">
        <f>ROUND( VLOOKUP(Z331, NPC_Raw_Data!A:L, 8) * VLOOKUP(AA331, NPC_Scaling_Values!A:N, 7) * VLOOKUP(AB331, NPC_Scaling_Values!A:N, 7) * 1.1 ,0)</f>
        <v>239</v>
      </c>
      <c r="H331" s="5">
        <f>ROUND( VLOOKUP(Z331, NPC_Raw_Data!A:L, 9) * VLOOKUP(AA331, NPC_Scaling_Values!A:N, 8)* VLOOKUP(AB331, NPC_Scaling_Values!A:N, 8) * 1.1 ,0)</f>
        <v>206</v>
      </c>
      <c r="I331" s="5">
        <v>0.0</v>
      </c>
      <c r="J331" s="5">
        <v>0.0</v>
      </c>
      <c r="K331" s="5">
        <v>0.0</v>
      </c>
      <c r="L331" s="5">
        <f>ROUND( VLOOKUP(Z331, NPC_Raw_Data!A:O, 13),0)</f>
        <v>78</v>
      </c>
      <c r="M331" s="5">
        <f>ROUND( VLOOKUP(Z331, NPC_Raw_Data!A:O, 14),0)</f>
        <v>78</v>
      </c>
      <c r="N331" s="5">
        <f>ROUND( VLOOKUP(Z331, NPC_Raw_Data!A:O, 15),0)</f>
        <v>104</v>
      </c>
      <c r="O331" s="5">
        <f>ROUND( VLOOKUP(Z331, NPC_Raw_Data!A:Q, 16) * VLOOKUP(AA331, NPC_Scaling_Values!A:N, 14)* VLOOKUP(AB331, NPC_Scaling_Values!A:N, 14) * 1.1 ,0)</f>
        <v>268</v>
      </c>
      <c r="P331" s="2">
        <f>ROUND( VLOOKUP(Z331, NPC_Raw_Data!A:Q, 17) * VLOOKUP(AA331, NPC_Scaling_Values!A:N, 14) * VLOOKUP(AB331, NPC_Scaling_Values!A:N, 14)* 1.1 ,0)</f>
        <v>89</v>
      </c>
      <c r="Q331">
        <f> VLOOKUP(AA331, NPC_Scaling_Values!A:N, 9) * VLOOKUP(AB331, NPC_Scaling_Values!A:N, 9) * 1.1</f>
        <v>3.3858</v>
      </c>
      <c r="R331" s="1">
        <v>1.3</v>
      </c>
      <c r="S331" s="1">
        <v>10.0</v>
      </c>
      <c r="T331" s="7" t="b">
        <v>0</v>
      </c>
      <c r="U331" s="7" t="b">
        <v>0</v>
      </c>
      <c r="V331" s="7" t="b">
        <v>0</v>
      </c>
      <c r="Z331" s="1">
        <v>256011.0</v>
      </c>
      <c r="AA331" s="1">
        <v>7009.0</v>
      </c>
      <c r="AB331" s="1">
        <v>7409.0</v>
      </c>
      <c r="AC331" s="8">
        <v>0.0</v>
      </c>
    </row>
    <row r="332">
      <c r="A332" s="1" t="s">
        <v>152</v>
      </c>
      <c r="B332" s="1" t="s">
        <v>166</v>
      </c>
      <c r="C332" s="5">
        <f>ROUND( VLOOKUP(Z332, NPC_Raw_Data!A:D, 4)*VLOOKUP(AA332, NPC_Scaling_Values!A:C, 3)*VLOOKUP(AB332, NPC_Scaling_Values!A:C, 3) * 1.1 ,0)</f>
        <v>765</v>
      </c>
      <c r="D332" s="5">
        <f>ROUND( VLOOKUP(Z332, NPC_Raw_Data!A:E, 5) * VLOOKUP(AA332, NPC_Scaling_Values!A:D, 4) * VLOOKUP(AB332,NPC_Scaling_Values!A:D, 4) * 1.1 ,0)</f>
        <v>1650</v>
      </c>
      <c r="E332" s="5">
        <f>ROUND( VLOOKUP(Z332, NPC_Raw_Data!A:L, 6) * VLOOKUP(AA332, NPC_Scaling_Values!A:N, 5)* VLOOKUP(AB332, NPC_Scaling_Values!A:N, 5) * 1.1 ,0)</f>
        <v>348</v>
      </c>
      <c r="F332" s="5">
        <f>ROUND( VLOOKUP(Z332, NPC_Raw_Data!A:L, 7) * VLOOKUP(AA332, NPC_Scaling_Values!A:N, 6) * VLOOKUP(AB332,NPC_Scaling_Values!A:N, 6) * 1.1 ,0)</f>
        <v>253</v>
      </c>
      <c r="G332" s="5">
        <f>ROUND( VLOOKUP(Z332, NPC_Raw_Data!A:L, 8) * VLOOKUP(AA332, NPC_Scaling_Values!A:N, 7) * VLOOKUP(AB332, NPC_Scaling_Values!A:N, 7) * 1.1 ,0)</f>
        <v>262</v>
      </c>
      <c r="H332" s="5">
        <f>ROUND( VLOOKUP(Z332, NPC_Raw_Data!A:L, 9) * VLOOKUP(AA332, NPC_Scaling_Values!A:N, 8)* VLOOKUP(AB332, NPC_Scaling_Values!A:N, 8) * 1.1 ,0)</f>
        <v>227</v>
      </c>
      <c r="I332" s="5">
        <v>0.0</v>
      </c>
      <c r="J332" s="5">
        <v>0.0</v>
      </c>
      <c r="K332" s="5">
        <v>0.0</v>
      </c>
      <c r="L332" s="5">
        <f>ROUND( VLOOKUP(Z332, NPC_Raw_Data!A:O, 13),0)</f>
        <v>78</v>
      </c>
      <c r="M332" s="5">
        <f>ROUND( VLOOKUP(Z332, NPC_Raw_Data!A:O, 14),0)</f>
        <v>78</v>
      </c>
      <c r="N332" s="5">
        <f>ROUND( VLOOKUP(Z332, NPC_Raw_Data!A:O, 15),0)</f>
        <v>104</v>
      </c>
      <c r="O332" s="5">
        <f>ROUND( VLOOKUP(Z332, NPC_Raw_Data!A:Q, 16) * VLOOKUP(AA332, NPC_Scaling_Values!A:N, 14)* VLOOKUP(AB332, NPC_Scaling_Values!A:N, 14) * 1.1 ,0)</f>
        <v>268</v>
      </c>
      <c r="P332" s="2">
        <f>ROUND( VLOOKUP(Z332, NPC_Raw_Data!A:Q, 17) * VLOOKUP(AA332, NPC_Scaling_Values!A:N, 14) * VLOOKUP(AB332, NPC_Scaling_Values!A:N, 14)* 1.1 ,0)</f>
        <v>89</v>
      </c>
      <c r="Q332">
        <f> VLOOKUP(AA332, NPC_Scaling_Values!A:N, 9) * VLOOKUP(AB332, NPC_Scaling_Values!A:N, 9) * 1.1</f>
        <v>3.3858</v>
      </c>
      <c r="R332" s="1">
        <v>1.3</v>
      </c>
      <c r="S332" s="1">
        <v>10.0</v>
      </c>
      <c r="T332" s="7" t="b">
        <v>0</v>
      </c>
      <c r="U332" s="7" t="b">
        <v>0</v>
      </c>
      <c r="V332" s="7" t="b">
        <v>0</v>
      </c>
      <c r="Z332" s="1">
        <v>256012.0</v>
      </c>
      <c r="AA332" s="1">
        <v>7009.0</v>
      </c>
      <c r="AB332" s="1">
        <v>7409.0</v>
      </c>
      <c r="AC332" s="8">
        <v>0.0</v>
      </c>
    </row>
    <row r="333">
      <c r="A333" s="1" t="s">
        <v>116</v>
      </c>
      <c r="B333" s="1" t="s">
        <v>166</v>
      </c>
      <c r="C333" s="5">
        <f>ROUND( VLOOKUP(Z333, NPC_Raw_Data!A:D, 4)*VLOOKUP(AA333, NPC_Scaling_Values!A:C, 3)*VLOOKUP(AB333, NPC_Scaling_Values!A:C, 3) * 1.1 ,0)</f>
        <v>765</v>
      </c>
      <c r="D333" s="5">
        <f>ROUND( VLOOKUP(Z333, NPC_Raw_Data!A:E, 5) * VLOOKUP(AA333, NPC_Scaling_Values!A:D, 4) * VLOOKUP(AB333,NPC_Scaling_Values!A:D, 4) * 1.1 ,0)</f>
        <v>1650</v>
      </c>
      <c r="E333" s="5">
        <f>ROUND( VLOOKUP(Z333, NPC_Raw_Data!A:L, 6) * VLOOKUP(AA333, NPC_Scaling_Values!A:N, 5)* VLOOKUP(AB333, NPC_Scaling_Values!A:N, 5) * 1.1 ,0)</f>
        <v>348</v>
      </c>
      <c r="F333" s="5">
        <f>ROUND( VLOOKUP(Z333, NPC_Raw_Data!A:L, 7) * VLOOKUP(AA333, NPC_Scaling_Values!A:N, 6) * VLOOKUP(AB333,NPC_Scaling_Values!A:N, 6) * 1.1 ,0)</f>
        <v>253</v>
      </c>
      <c r="G333" s="5">
        <f>ROUND( VLOOKUP(Z333, NPC_Raw_Data!A:L, 8) * VLOOKUP(AA333, NPC_Scaling_Values!A:N, 7) * VLOOKUP(AB333, NPC_Scaling_Values!A:N, 7) * 1.1 ,0)</f>
        <v>262</v>
      </c>
      <c r="H333" s="5">
        <f>ROUND( VLOOKUP(Z333, NPC_Raw_Data!A:L, 9) * VLOOKUP(AA333, NPC_Scaling_Values!A:N, 8)* VLOOKUP(AB333, NPC_Scaling_Values!A:N, 8) * 1.1 ,0)</f>
        <v>227</v>
      </c>
      <c r="I333" s="5">
        <v>0.0</v>
      </c>
      <c r="J333" s="5">
        <v>0.0</v>
      </c>
      <c r="K333" s="5">
        <v>0.0</v>
      </c>
      <c r="L333" s="5">
        <f>ROUND( VLOOKUP(Z333, NPC_Raw_Data!A:O, 13),0)</f>
        <v>78</v>
      </c>
      <c r="M333" s="5">
        <f>ROUND( VLOOKUP(Z333, NPC_Raw_Data!A:O, 14),0)</f>
        <v>78</v>
      </c>
      <c r="N333" s="5">
        <f>ROUND( VLOOKUP(Z333, NPC_Raw_Data!A:O, 15),0)</f>
        <v>104</v>
      </c>
      <c r="O333" s="5">
        <f>ROUND( VLOOKUP(Z333, NPC_Raw_Data!A:Q, 16) * VLOOKUP(AA333, NPC_Scaling_Values!A:N, 14)* VLOOKUP(AB333, NPC_Scaling_Values!A:N, 14) * 1.1 ,0)</f>
        <v>268</v>
      </c>
      <c r="P333" s="2">
        <f>ROUND( VLOOKUP(Z333, NPC_Raw_Data!A:Q, 17) * VLOOKUP(AA333, NPC_Scaling_Values!A:N, 14) * VLOOKUP(AB333, NPC_Scaling_Values!A:N, 14)* 1.1 ,0)</f>
        <v>89</v>
      </c>
      <c r="Q333">
        <f> VLOOKUP(AA333, NPC_Scaling_Values!A:N, 9) * VLOOKUP(AB333, NPC_Scaling_Values!A:N, 9) * 1.1</f>
        <v>3.3858</v>
      </c>
      <c r="R333" s="1">
        <v>1.3</v>
      </c>
      <c r="S333" s="1">
        <v>20.0</v>
      </c>
      <c r="T333" s="7" t="b">
        <v>0</v>
      </c>
      <c r="U333" s="7" t="b">
        <v>0</v>
      </c>
      <c r="V333" s="7" t="b">
        <v>0</v>
      </c>
      <c r="Z333" s="1">
        <v>256013.0</v>
      </c>
      <c r="AA333" s="1">
        <v>7009.0</v>
      </c>
      <c r="AB333" s="1">
        <v>7409.0</v>
      </c>
      <c r="AC333" s="10">
        <v>7100.0</v>
      </c>
    </row>
    <row r="334">
      <c r="A334" s="1" t="s">
        <v>117</v>
      </c>
      <c r="B334" s="1" t="s">
        <v>166</v>
      </c>
      <c r="C334" s="5">
        <f>ROUND( VLOOKUP(Z334, NPC_Raw_Data!A:D, 4)*VLOOKUP(AA334, NPC_Scaling_Values!A:C, 3)*VLOOKUP(AB334, NPC_Scaling_Values!A:C, 3) * 1.1 ,0)</f>
        <v>765</v>
      </c>
      <c r="D334" s="5">
        <f>ROUND( VLOOKUP(Z334, NPC_Raw_Data!A:E, 5) * VLOOKUP(AA334, NPC_Scaling_Values!A:D, 4) * VLOOKUP(AB334,NPC_Scaling_Values!A:D, 4) * 1.1 ,0)</f>
        <v>1650</v>
      </c>
      <c r="E334" s="5">
        <f>ROUND( VLOOKUP(Z334, NPC_Raw_Data!A:L, 6) * VLOOKUP(AA334, NPC_Scaling_Values!A:N, 5)* VLOOKUP(AB334, NPC_Scaling_Values!A:N, 5) * 1.1 ,0)</f>
        <v>348</v>
      </c>
      <c r="F334" s="5">
        <f>ROUND( VLOOKUP(Z334, NPC_Raw_Data!A:L, 7) * VLOOKUP(AA334, NPC_Scaling_Values!A:N, 6) * VLOOKUP(AB334,NPC_Scaling_Values!A:N, 6) * 1.1 ,0)</f>
        <v>253</v>
      </c>
      <c r="G334" s="5">
        <f>ROUND( VLOOKUP(Z334, NPC_Raw_Data!A:L, 8) * VLOOKUP(AA334, NPC_Scaling_Values!A:N, 7) * VLOOKUP(AB334, NPC_Scaling_Values!A:N, 7) * 1.1 ,0)</f>
        <v>262</v>
      </c>
      <c r="H334" s="5">
        <f>ROUND( VLOOKUP(Z334, NPC_Raw_Data!A:L, 9) * VLOOKUP(AA334, NPC_Scaling_Values!A:N, 8)* VLOOKUP(AB334, NPC_Scaling_Values!A:N, 8) * 1.1 ,0)</f>
        <v>227</v>
      </c>
      <c r="I334" s="5">
        <v>0.0</v>
      </c>
      <c r="J334" s="5">
        <v>0.0</v>
      </c>
      <c r="K334" s="5">
        <v>0.0</v>
      </c>
      <c r="L334" s="5">
        <f>ROUND( VLOOKUP(Z334, NPC_Raw_Data!A:O, 13),0)</f>
        <v>78</v>
      </c>
      <c r="M334" s="5">
        <f>ROUND( VLOOKUP(Z334, NPC_Raw_Data!A:O, 14),0)</f>
        <v>78</v>
      </c>
      <c r="N334" s="5">
        <f>ROUND( VLOOKUP(Z334, NPC_Raw_Data!A:O, 15),0)</f>
        <v>104</v>
      </c>
      <c r="O334" s="5">
        <f>ROUND( VLOOKUP(Z334, NPC_Raw_Data!A:Q, 16) * VLOOKUP(AA334, NPC_Scaling_Values!A:N, 14)* VLOOKUP(AB334, NPC_Scaling_Values!A:N, 14) * 1.1 ,0)</f>
        <v>268</v>
      </c>
      <c r="P334" s="2">
        <f>ROUND( VLOOKUP(Z334, NPC_Raw_Data!A:Q, 17) * VLOOKUP(AA334, NPC_Scaling_Values!A:N, 14) * VLOOKUP(AB334, NPC_Scaling_Values!A:N, 14)* 1.1 ,0)</f>
        <v>89</v>
      </c>
      <c r="Q334">
        <f> VLOOKUP(AA334, NPC_Scaling_Values!A:N, 9) * VLOOKUP(AB334, NPC_Scaling_Values!A:N, 9) * 1.1</f>
        <v>3.3858</v>
      </c>
      <c r="R334" s="1">
        <v>1.3</v>
      </c>
      <c r="S334" s="1">
        <v>20.0</v>
      </c>
      <c r="T334" s="7" t="b">
        <v>0</v>
      </c>
      <c r="U334" s="7" t="b">
        <v>0</v>
      </c>
      <c r="V334" s="7" t="b">
        <v>0</v>
      </c>
      <c r="Z334" s="1">
        <v>256014.0</v>
      </c>
      <c r="AA334" s="1">
        <v>7009.0</v>
      </c>
      <c r="AB334" s="1">
        <v>7409.0</v>
      </c>
      <c r="AC334" s="10">
        <v>7100.0</v>
      </c>
    </row>
    <row r="335">
      <c r="A335" s="2" t="s">
        <v>298</v>
      </c>
      <c r="B335" s="1" t="s">
        <v>30</v>
      </c>
      <c r="C335" s="5">
        <f>ROUND( VLOOKUP(Z335, NPC_Raw_Data!A:D, 4)*VLOOKUP(AA335, NPC_Scaling_Values!A:C, 3)*VLOOKUP(AB335, NPC_Scaling_Values!A:C, 3) * 1.1 ,0)</f>
        <v>1278</v>
      </c>
      <c r="D335" s="5">
        <f>ROUND( VLOOKUP(Z335, NPC_Raw_Data!A:E, 5) * VLOOKUP(AA335, NPC_Scaling_Values!A:D, 4) * VLOOKUP(AB335,NPC_Scaling_Values!A:D, 4) * 1.1 ,0)</f>
        <v>2200</v>
      </c>
      <c r="E335" s="5">
        <f>ROUND( VLOOKUP(Z335, NPC_Raw_Data!A:L, 6) * VLOOKUP(AA335, NPC_Scaling_Values!A:N, 5)* VLOOKUP(AB335, NPC_Scaling_Values!A:N, 5) * 1.1 ,0)</f>
        <v>457</v>
      </c>
      <c r="F335" s="5">
        <f>ROUND( VLOOKUP(Z335, NPC_Raw_Data!A:L, 7) * VLOOKUP(AA335, NPC_Scaling_Values!A:N, 6) * VLOOKUP(AB335,NPC_Scaling_Values!A:N, 6) * 1.1 ,0)</f>
        <v>412</v>
      </c>
      <c r="G335" s="5">
        <f>ROUND( VLOOKUP(Z335, NPC_Raw_Data!A:L, 8) * VLOOKUP(AA335, NPC_Scaling_Values!A:N, 7) * VLOOKUP(AB335, NPC_Scaling_Values!A:N, 7) * 1.1 ,0)</f>
        <v>320</v>
      </c>
      <c r="H335" s="5">
        <f>ROUND( VLOOKUP(Z335, NPC_Raw_Data!A:L, 9) * VLOOKUP(AA335, NPC_Scaling_Values!A:N, 8)* VLOOKUP(AB335, NPC_Scaling_Values!A:N, 8) * 1.1 ,0)</f>
        <v>366</v>
      </c>
      <c r="I335" s="5">
        <v>25.0</v>
      </c>
      <c r="J335" s="5">
        <v>-50.0</v>
      </c>
      <c r="K335" s="5">
        <v>0.0</v>
      </c>
      <c r="L335" s="5">
        <f>ROUND( VLOOKUP(Z335, NPC_Raw_Data!A:O, 13),0)</f>
        <v>78</v>
      </c>
      <c r="M335" s="5">
        <f>ROUND( VLOOKUP(Z335, NPC_Raw_Data!A:O, 14),0)</f>
        <v>78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 * 1.1 ,0)</f>
        <v>255</v>
      </c>
      <c r="P335" s="2">
        <f>ROUND( VLOOKUP(Z335, NPC_Raw_Data!A:Q, 17) * VLOOKUP(AA335, NPC_Scaling_Values!A:N, 14) * VLOOKUP(AB335, NPC_Scaling_Values!A:N, 14)* 1.1 ,0)</f>
        <v>102</v>
      </c>
      <c r="Q335">
        <f> VLOOKUP(AA335, NPC_Scaling_Values!A:N, 9) * VLOOKUP(AB335, NPC_Scaling_Values!A:N, 9) * 1.1</f>
        <v>3.6696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325000.0</v>
      </c>
      <c r="AA335" s="1">
        <v>7014.0</v>
      </c>
      <c r="AB335" s="1">
        <v>7414.0</v>
      </c>
      <c r="AC335" s="8">
        <v>0.0</v>
      </c>
    </row>
    <row r="336">
      <c r="A336" s="9" t="s">
        <v>299</v>
      </c>
      <c r="B336" s="1" t="s">
        <v>37</v>
      </c>
      <c r="C336" s="5">
        <f>ROUND( VLOOKUP(Z336, NPC_Raw_Data!A:D, 4)*VLOOKUP(AA336, NPC_Scaling_Values!A:C, 3)*VLOOKUP(AB336, NPC_Scaling_Values!A:C, 3) * 1.1 ,0)</f>
        <v>1494</v>
      </c>
      <c r="D336" s="5">
        <f>ROUND( VLOOKUP(Z336, NPC_Raw_Data!A:E, 5) * VLOOKUP(AA336, NPC_Scaling_Values!A:D, 4) * VLOOKUP(AB336,NPC_Scaling_Values!A:D, 4) * 1.1 ,0)</f>
        <v>440</v>
      </c>
      <c r="E336" s="5">
        <f>ROUND( VLOOKUP(Z336, NPC_Raw_Data!A:L, 6) * VLOOKUP(AA336, NPC_Scaling_Values!A:N, 5)* VLOOKUP(AB336, NPC_Scaling_Values!A:N, 5) * 1.1 ,0)</f>
        <v>457</v>
      </c>
      <c r="F336" s="5">
        <f>ROUND( VLOOKUP(Z336, NPC_Raw_Data!A:L, 7) * VLOOKUP(AA336, NPC_Scaling_Values!A:N, 6) * VLOOKUP(AB336,NPC_Scaling_Values!A:N, 6) * 1.1 ,0)</f>
        <v>412</v>
      </c>
      <c r="G336" s="5">
        <f>ROUND( VLOOKUP(Z336, NPC_Raw_Data!A:L, 8) * VLOOKUP(AA336, NPC_Scaling_Values!A:N, 7) * VLOOKUP(AB336, NPC_Scaling_Values!A:N, 7) * 1.1 ,0)</f>
        <v>320</v>
      </c>
      <c r="H336" s="5">
        <f>ROUND( VLOOKUP(Z336, NPC_Raw_Data!A:L, 9) * VLOOKUP(AA336, NPC_Scaling_Values!A:N, 8)* VLOOKUP(AB336, NPC_Scaling_Values!A:N, 8) * 1.1 ,0)</f>
        <v>366</v>
      </c>
      <c r="I336" s="5">
        <v>25.0</v>
      </c>
      <c r="J336" s="5">
        <v>-50.0</v>
      </c>
      <c r="K336" s="5">
        <v>0.0</v>
      </c>
      <c r="L336" s="5">
        <f>ROUND( VLOOKUP(Z336, NPC_Raw_Data!A:O, 13),0)</f>
        <v>78</v>
      </c>
      <c r="M336" s="5">
        <f>ROUND( VLOOKUP(Z336, NPC_Raw_Data!A:O, 14),0)</f>
        <v>78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 * 1.1 ,0)</f>
        <v>255</v>
      </c>
      <c r="P336" s="2">
        <f>ROUND( VLOOKUP(Z336, NPC_Raw_Data!A:Q, 17) * VLOOKUP(AA336, NPC_Scaling_Values!A:N, 14) * VLOOKUP(AB336, NPC_Scaling_Values!A:N, 14)* 1.1 ,0)</f>
        <v>102</v>
      </c>
      <c r="Q336">
        <f> VLOOKUP(AA336, NPC_Scaling_Values!A:N, 9) * VLOOKUP(AB336, NPC_Scaling_Values!A:N, 9) * 1.1</f>
        <v>3.6696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325001.0</v>
      </c>
      <c r="AA336" s="1">
        <v>7014.0</v>
      </c>
      <c r="AB336" s="1">
        <v>7414.0</v>
      </c>
      <c r="AC336" s="8">
        <v>0.0</v>
      </c>
    </row>
    <row r="337">
      <c r="A337" s="2" t="s">
        <v>219</v>
      </c>
      <c r="B337" s="1" t="s">
        <v>32</v>
      </c>
      <c r="C337" s="5">
        <f>ROUND( VLOOKUP(Z337, NPC_Raw_Data!A:D, 4)*VLOOKUP(AA337, NPC_Scaling_Values!A:C, 3)*VLOOKUP(AB337, NPC_Scaling_Values!A:C, 3) * 1.1 ,0)</f>
        <v>553</v>
      </c>
      <c r="D337" s="5">
        <f>ROUND( VLOOKUP(Z337, NPC_Raw_Data!A:E, 5) * VLOOKUP(AA337, NPC_Scaling_Values!A:D, 4) * VLOOKUP(AB337,NPC_Scaling_Values!A:D, 4) * 1.1 ,0)</f>
        <v>440</v>
      </c>
      <c r="E337" s="5">
        <f>ROUND( VLOOKUP(Z337, NPC_Raw_Data!A:L, 6) * VLOOKUP(AA337, NPC_Scaling_Values!A:N, 5)* VLOOKUP(AB337, NPC_Scaling_Values!A:N, 5) * 1.1 ,0)</f>
        <v>287</v>
      </c>
      <c r="F337" s="5">
        <f>ROUND( VLOOKUP(Z337, NPC_Raw_Data!A:L, 7) * VLOOKUP(AA337, NPC_Scaling_Values!A:N, 6) * VLOOKUP(AB337,NPC_Scaling_Values!A:N, 6) * 1.1 ,0)</f>
        <v>261</v>
      </c>
      <c r="G337" s="5">
        <f>ROUND( VLOOKUP(Z337, NPC_Raw_Data!A:L, 8) * VLOOKUP(AA337, NPC_Scaling_Values!A:N, 7) * VLOOKUP(AB337, NPC_Scaling_Values!A:N, 7) * 1.1 ,0)</f>
        <v>131</v>
      </c>
      <c r="H337" s="5">
        <f>ROUND( VLOOKUP(Z337, NPC_Raw_Data!A:L, 9) * VLOOKUP(AA337, NPC_Scaling_Values!A:N, 8)* VLOOKUP(AB337, NPC_Scaling_Values!A:N, 8) * 1.1 ,0)</f>
        <v>359</v>
      </c>
      <c r="I337" s="5">
        <v>-10.0</v>
      </c>
      <c r="J337" s="5">
        <v>0.0</v>
      </c>
      <c r="K337" s="5">
        <v>0.0</v>
      </c>
      <c r="L337" s="5">
        <f>ROUND( VLOOKUP(Z337, NPC_Raw_Data!A:O, 13),0)</f>
        <v>77</v>
      </c>
      <c r="M337" s="5">
        <f>ROUND( VLOOKUP(Z337, NPC_Raw_Data!A:O, 14),0)</f>
        <v>77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 * 1.1 ,0)</f>
        <v>255</v>
      </c>
      <c r="P337" s="2">
        <f>ROUND( VLOOKUP(Z337, NPC_Raw_Data!A:Q, 17) * VLOOKUP(AA337, NPC_Scaling_Values!A:N, 14) * VLOOKUP(AB337, NPC_Scaling_Values!A:N, 14)* 1.1 ,0)</f>
        <v>102</v>
      </c>
      <c r="Q337">
        <f> VLOOKUP(AA337, NPC_Scaling_Values!A:N, 9) * VLOOKUP(AB337, NPC_Scaling_Values!A:N, 9) * 1.1</f>
        <v>3.6696</v>
      </c>
      <c r="R337" s="1">
        <v>1.5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413000.0</v>
      </c>
      <c r="AA337" s="1">
        <v>7014.0</v>
      </c>
      <c r="AB337" s="1">
        <v>7414.0</v>
      </c>
      <c r="AC337" s="8">
        <v>0.0</v>
      </c>
    </row>
    <row r="338">
      <c r="A338" s="2" t="s">
        <v>219</v>
      </c>
      <c r="B338" s="1" t="s">
        <v>32</v>
      </c>
      <c r="C338" s="5">
        <f>ROUND( VLOOKUP(Z338, NPC_Raw_Data!A:D, 4)*VLOOKUP(AA338, NPC_Scaling_Values!A:C, 3)*VLOOKUP(AB338, NPC_Scaling_Values!A:C, 3) * 1.1 ,0)</f>
        <v>553</v>
      </c>
      <c r="D338" s="5">
        <f>ROUND( VLOOKUP(Z338, NPC_Raw_Data!A:E, 5) * VLOOKUP(AA338, NPC_Scaling_Values!A:D, 4) * VLOOKUP(AB338,NPC_Scaling_Values!A:D, 4) * 1.1 ,0)</f>
        <v>440</v>
      </c>
      <c r="E338" s="5">
        <f>ROUND( VLOOKUP(Z338, NPC_Raw_Data!A:L, 6) * VLOOKUP(AA338, NPC_Scaling_Values!A:N, 5)* VLOOKUP(AB338, NPC_Scaling_Values!A:N, 5) * 1.1 ,0)</f>
        <v>287</v>
      </c>
      <c r="F338" s="5">
        <f>ROUND( VLOOKUP(Z338, NPC_Raw_Data!A:L, 7) * VLOOKUP(AA338, NPC_Scaling_Values!A:N, 6) * VLOOKUP(AB338,NPC_Scaling_Values!A:N, 6) * 1.1 ,0)</f>
        <v>261</v>
      </c>
      <c r="G338" s="5">
        <f>ROUND( VLOOKUP(Z338, NPC_Raw_Data!A:L, 8) * VLOOKUP(AA338, NPC_Scaling_Values!A:N, 7) * VLOOKUP(AB338, NPC_Scaling_Values!A:N, 7) * 1.1 ,0)</f>
        <v>131</v>
      </c>
      <c r="H338" s="5">
        <f>ROUND( VLOOKUP(Z338, NPC_Raw_Data!A:L, 9) * VLOOKUP(AA338, NPC_Scaling_Values!A:N, 8)* VLOOKUP(AB338, NPC_Scaling_Values!A:N, 8) * 1.1 ,0)</f>
        <v>359</v>
      </c>
      <c r="I338" s="5">
        <v>-10.0</v>
      </c>
      <c r="J338" s="5">
        <v>0.0</v>
      </c>
      <c r="K338" s="5">
        <v>0.0</v>
      </c>
      <c r="L338" s="5">
        <f>ROUND( VLOOKUP(Z338, NPC_Raw_Data!A:O, 13),0)</f>
        <v>77</v>
      </c>
      <c r="M338" s="5">
        <f>ROUND( VLOOKUP(Z338, NPC_Raw_Data!A:O, 14),0)</f>
        <v>77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 * 1.1 ,0)</f>
        <v>255</v>
      </c>
      <c r="P338" s="2">
        <f>ROUND( VLOOKUP(Z338, NPC_Raw_Data!A:Q, 17) * VLOOKUP(AA338, NPC_Scaling_Values!A:N, 14) * VLOOKUP(AB338, NPC_Scaling_Values!A:N, 14)* 1.1 ,0)</f>
        <v>102</v>
      </c>
      <c r="Q338">
        <f> VLOOKUP(AA338, NPC_Scaling_Values!A:N, 9) * VLOOKUP(AB338, NPC_Scaling_Values!A:N, 9) * 1.1</f>
        <v>3.6696</v>
      </c>
      <c r="R338" s="1">
        <v>1.5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413001.0</v>
      </c>
      <c r="AA338" s="1">
        <v>7014.0</v>
      </c>
      <c r="AB338" s="1">
        <v>7414.0</v>
      </c>
      <c r="AC338" s="8">
        <v>0.0</v>
      </c>
    </row>
    <row r="339">
      <c r="A339" s="2" t="s">
        <v>219</v>
      </c>
      <c r="B339" s="1" t="s">
        <v>32</v>
      </c>
      <c r="C339" s="5">
        <f>ROUND( VLOOKUP(Z339, NPC_Raw_Data!A:D, 4)*VLOOKUP(AA339, NPC_Scaling_Values!A:C, 3)*VLOOKUP(AB339, NPC_Scaling_Values!A:C, 3) * 1.1 ,0)</f>
        <v>553</v>
      </c>
      <c r="D339" s="5">
        <f>ROUND( VLOOKUP(Z339, NPC_Raw_Data!A:E, 5) * VLOOKUP(AA339, NPC_Scaling_Values!A:D, 4) * VLOOKUP(AB339,NPC_Scaling_Values!A:D, 4) * 1.1 ,0)</f>
        <v>440</v>
      </c>
      <c r="E339" s="5">
        <f>ROUND( VLOOKUP(Z339, NPC_Raw_Data!A:L, 6) * VLOOKUP(AA339, NPC_Scaling_Values!A:N, 5)* VLOOKUP(AB339, NPC_Scaling_Values!A:N, 5) * 1.1 ,0)</f>
        <v>287</v>
      </c>
      <c r="F339" s="5">
        <f>ROUND( VLOOKUP(Z339, NPC_Raw_Data!A:L, 7) * VLOOKUP(AA339, NPC_Scaling_Values!A:N, 6) * VLOOKUP(AB339,NPC_Scaling_Values!A:N, 6) * 1.1 ,0)</f>
        <v>261</v>
      </c>
      <c r="G339" s="5">
        <f>ROUND( VLOOKUP(Z339, NPC_Raw_Data!A:L, 8) * VLOOKUP(AA339, NPC_Scaling_Values!A:N, 7) * VLOOKUP(AB339, NPC_Scaling_Values!A:N, 7) * 1.1 ,0)</f>
        <v>131</v>
      </c>
      <c r="H339" s="5">
        <f>ROUND( VLOOKUP(Z339, NPC_Raw_Data!A:L, 9) * VLOOKUP(AA339, NPC_Scaling_Values!A:N, 8)* VLOOKUP(AB339, NPC_Scaling_Values!A:N, 8) * 1.1 ,0)</f>
        <v>359</v>
      </c>
      <c r="I339" s="5">
        <v>-10.0</v>
      </c>
      <c r="J339" s="5">
        <v>0.0</v>
      </c>
      <c r="K339" s="5">
        <v>0.0</v>
      </c>
      <c r="L339" s="5">
        <f>ROUND( VLOOKUP(Z339, NPC_Raw_Data!A:O, 13),0)</f>
        <v>77</v>
      </c>
      <c r="M339" s="5">
        <f>ROUND( VLOOKUP(Z339, NPC_Raw_Data!A:O, 14),0)</f>
        <v>77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 * 1.1 ,0)</f>
        <v>255</v>
      </c>
      <c r="P339" s="2">
        <f>ROUND( VLOOKUP(Z339, NPC_Raw_Data!A:Q, 17) * VLOOKUP(AA339, NPC_Scaling_Values!A:N, 14) * VLOOKUP(AB339, NPC_Scaling_Values!A:N, 14)* 1.1 ,0)</f>
        <v>102</v>
      </c>
      <c r="Q339">
        <f> VLOOKUP(AA339, NPC_Scaling_Values!A:N, 9) * VLOOKUP(AB339, NPC_Scaling_Values!A:N, 9) * 1.1</f>
        <v>3.6696</v>
      </c>
      <c r="R339" s="1">
        <v>1.5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413002.0</v>
      </c>
      <c r="AA339" s="1">
        <v>7014.0</v>
      </c>
      <c r="AB339" s="1">
        <v>7414.0</v>
      </c>
      <c r="AC339" s="8">
        <v>0.0</v>
      </c>
    </row>
    <row r="340">
      <c r="A340" s="2" t="s">
        <v>219</v>
      </c>
      <c r="B340" s="1" t="s">
        <v>32</v>
      </c>
      <c r="C340" s="5">
        <f>ROUND( VLOOKUP(Z340, NPC_Raw_Data!A:D, 4)*VLOOKUP(AA340, NPC_Scaling_Values!A:C, 3)*VLOOKUP(AB340, NPC_Scaling_Values!A:C, 3) * 1.1 ,0)</f>
        <v>553</v>
      </c>
      <c r="D340" s="5">
        <f>ROUND( VLOOKUP(Z340, NPC_Raw_Data!A:E, 5) * VLOOKUP(AA340, NPC_Scaling_Values!A:D, 4) * VLOOKUP(AB340,NPC_Scaling_Values!A:D, 4) * 1.1 ,0)</f>
        <v>440</v>
      </c>
      <c r="E340" s="5">
        <f>ROUND( VLOOKUP(Z340, NPC_Raw_Data!A:L, 6) * VLOOKUP(AA340, NPC_Scaling_Values!A:N, 5)* VLOOKUP(AB340, NPC_Scaling_Values!A:N, 5) * 1.1 ,0)</f>
        <v>287</v>
      </c>
      <c r="F340" s="5">
        <f>ROUND( VLOOKUP(Z340, NPC_Raw_Data!A:L, 7) * VLOOKUP(AA340, NPC_Scaling_Values!A:N, 6) * VLOOKUP(AB340,NPC_Scaling_Values!A:N, 6) * 1.1 ,0)</f>
        <v>261</v>
      </c>
      <c r="G340" s="5">
        <f>ROUND( VLOOKUP(Z340, NPC_Raw_Data!A:L, 8) * VLOOKUP(AA340, NPC_Scaling_Values!A:N, 7) * VLOOKUP(AB340, NPC_Scaling_Values!A:N, 7) * 1.1 ,0)</f>
        <v>131</v>
      </c>
      <c r="H340" s="5">
        <f>ROUND( VLOOKUP(Z340, NPC_Raw_Data!A:L, 9) * VLOOKUP(AA340, NPC_Scaling_Values!A:N, 8)* VLOOKUP(AB340, NPC_Scaling_Values!A:N, 8) * 1.1 ,0)</f>
        <v>359</v>
      </c>
      <c r="I340" s="5">
        <v>-10.0</v>
      </c>
      <c r="J340" s="5">
        <v>0.0</v>
      </c>
      <c r="K340" s="5">
        <v>0.0</v>
      </c>
      <c r="L340" s="5">
        <f>ROUND( VLOOKUP(Z340, NPC_Raw_Data!A:O, 13),0)</f>
        <v>77</v>
      </c>
      <c r="M340" s="5">
        <f>ROUND( VLOOKUP(Z340, NPC_Raw_Data!A:O, 14),0)</f>
        <v>77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 * 1.1 ,0)</f>
        <v>255</v>
      </c>
      <c r="P340" s="2">
        <f>ROUND( VLOOKUP(Z340, NPC_Raw_Data!A:Q, 17) * VLOOKUP(AA340, NPC_Scaling_Values!A:N, 14) * VLOOKUP(AB340, NPC_Scaling_Values!A:N, 14)* 1.1 ,0)</f>
        <v>102</v>
      </c>
      <c r="Q340">
        <f> VLOOKUP(AA340, NPC_Scaling_Values!A:N, 9) * VLOOKUP(AB340, NPC_Scaling_Values!A:N, 9) * 1.1</f>
        <v>3.6696</v>
      </c>
      <c r="R340" s="1">
        <v>1.5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413003.0</v>
      </c>
      <c r="AA340" s="1">
        <v>7014.0</v>
      </c>
      <c r="AB340" s="1">
        <v>7414.0</v>
      </c>
      <c r="AC340" s="8">
        <v>0.0</v>
      </c>
    </row>
    <row r="341">
      <c r="A341" s="2" t="s">
        <v>220</v>
      </c>
      <c r="B341" s="1" t="s">
        <v>32</v>
      </c>
      <c r="C341" s="5">
        <f>ROUND( VLOOKUP(Z341, NPC_Raw_Data!A:D, 4)*VLOOKUP(AA341, NPC_Scaling_Values!A:C, 3)*VLOOKUP(AB341, NPC_Scaling_Values!A:C, 3) * 1.1 ,0)</f>
        <v>553</v>
      </c>
      <c r="D341" s="5">
        <f>ROUND( VLOOKUP(Z341, NPC_Raw_Data!A:E, 5) * VLOOKUP(AA341, NPC_Scaling_Values!A:D, 4) * VLOOKUP(AB341,NPC_Scaling_Values!A:D, 4) * 1.1 ,0)</f>
        <v>440</v>
      </c>
      <c r="E341" s="5">
        <f>ROUND( VLOOKUP(Z341, NPC_Raw_Data!A:L, 6) * VLOOKUP(AA341, NPC_Scaling_Values!A:N, 5)* VLOOKUP(AB341, NPC_Scaling_Values!A:N, 5) * 1.1 ,0)</f>
        <v>287</v>
      </c>
      <c r="F341" s="5">
        <f>ROUND( VLOOKUP(Z341, NPC_Raw_Data!A:L, 7) * VLOOKUP(AA341, NPC_Scaling_Values!A:N, 6) * VLOOKUP(AB341,NPC_Scaling_Values!A:N, 6) * 1.1 ,0)</f>
        <v>261</v>
      </c>
      <c r="G341" s="5">
        <f>ROUND( VLOOKUP(Z341, NPC_Raw_Data!A:L, 8) * VLOOKUP(AA341, NPC_Scaling_Values!A:N, 7) * VLOOKUP(AB341, NPC_Scaling_Values!A:N, 7) * 1.1 ,0)</f>
        <v>131</v>
      </c>
      <c r="H341" s="5">
        <f>ROUND( VLOOKUP(Z341, NPC_Raw_Data!A:L, 9) * VLOOKUP(AA341, NPC_Scaling_Values!A:N, 8)* VLOOKUP(AB341, NPC_Scaling_Values!A:N, 8) * 1.1 ,0)</f>
        <v>359</v>
      </c>
      <c r="I341" s="5">
        <v>-10.0</v>
      </c>
      <c r="J341" s="5">
        <v>0.0</v>
      </c>
      <c r="K341" s="5">
        <v>0.0</v>
      </c>
      <c r="L341" s="5">
        <f>ROUND( VLOOKUP(Z341, NPC_Raw_Data!A:O, 13),0)</f>
        <v>77</v>
      </c>
      <c r="M341" s="5">
        <f>ROUND( VLOOKUP(Z341, NPC_Raw_Data!A:O, 14),0)</f>
        <v>77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 * 1.1 ,0)</f>
        <v>255</v>
      </c>
      <c r="P341" s="2">
        <f>ROUND( VLOOKUP(Z341, NPC_Raw_Data!A:Q, 17) * VLOOKUP(AA341, NPC_Scaling_Values!A:N, 14) * VLOOKUP(AB341, NPC_Scaling_Values!A:N, 14)* 1.1 ,0)</f>
        <v>102</v>
      </c>
      <c r="Q341">
        <f> VLOOKUP(AA341, NPC_Scaling_Values!A:N, 9) * VLOOKUP(AB341, NPC_Scaling_Values!A:N, 9) * 1.1</f>
        <v>3.6696</v>
      </c>
      <c r="R341" s="1">
        <v>1.5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413004.0</v>
      </c>
      <c r="AA341" s="1">
        <v>7014.0</v>
      </c>
      <c r="AB341" s="1">
        <v>7414.0</v>
      </c>
      <c r="AC341" s="8">
        <v>7100.0</v>
      </c>
    </row>
    <row r="342">
      <c r="A342" s="2" t="s">
        <v>221</v>
      </c>
      <c r="B342" s="1" t="s">
        <v>32</v>
      </c>
      <c r="C342" s="5">
        <f>ROUND( VLOOKUP(Z342, NPC_Raw_Data!A:D, 4)*VLOOKUP(AA342, NPC_Scaling_Values!A:C, 3)*VLOOKUP(AB342, NPC_Scaling_Values!A:C, 3) * 1.1 ,0)</f>
        <v>553</v>
      </c>
      <c r="D342" s="5">
        <f>ROUND( VLOOKUP(Z342, NPC_Raw_Data!A:E, 5) * VLOOKUP(AA342, NPC_Scaling_Values!A:D, 4) * VLOOKUP(AB342,NPC_Scaling_Values!A:D, 4) * 1.1 ,0)</f>
        <v>440</v>
      </c>
      <c r="E342" s="5">
        <f>ROUND( VLOOKUP(Z342, NPC_Raw_Data!A:L, 6) * VLOOKUP(AA342, NPC_Scaling_Values!A:N, 5)* VLOOKUP(AB342, NPC_Scaling_Values!A:N, 5) * 1.1 ,0)</f>
        <v>287</v>
      </c>
      <c r="F342" s="5">
        <f>ROUND( VLOOKUP(Z342, NPC_Raw_Data!A:L, 7) * VLOOKUP(AA342, NPC_Scaling_Values!A:N, 6) * VLOOKUP(AB342,NPC_Scaling_Values!A:N, 6) * 1.1 ,0)</f>
        <v>261</v>
      </c>
      <c r="G342" s="5">
        <f>ROUND( VLOOKUP(Z342, NPC_Raw_Data!A:L, 8) * VLOOKUP(AA342, NPC_Scaling_Values!A:N, 7) * VLOOKUP(AB342, NPC_Scaling_Values!A:N, 7) * 1.1 ,0)</f>
        <v>131</v>
      </c>
      <c r="H342" s="5">
        <f>ROUND( VLOOKUP(Z342, NPC_Raw_Data!A:L, 9) * VLOOKUP(AA342, NPC_Scaling_Values!A:N, 8)* VLOOKUP(AB342, NPC_Scaling_Values!A:N, 8) * 1.1 ,0)</f>
        <v>359</v>
      </c>
      <c r="I342" s="5">
        <v>-10.0</v>
      </c>
      <c r="J342" s="5">
        <v>0.0</v>
      </c>
      <c r="K342" s="5">
        <v>0.0</v>
      </c>
      <c r="L342" s="5">
        <f>ROUND( VLOOKUP(Z342, NPC_Raw_Data!A:O, 13),0)</f>
        <v>77</v>
      </c>
      <c r="M342" s="5">
        <f>ROUND( VLOOKUP(Z342, NPC_Raw_Data!A:O, 14),0)</f>
        <v>77</v>
      </c>
      <c r="N342" s="5">
        <f>ROUND( VLOOKUP(Z342, NPC_Raw_Data!A:O, 15),0)</f>
        <v>999</v>
      </c>
      <c r="O342" s="5">
        <f>ROUND( VLOOKUP(Z342, NPC_Raw_Data!A:Q, 16) * VLOOKUP(AA342, NPC_Scaling_Values!A:N, 14)* VLOOKUP(AB342, NPC_Scaling_Values!A:N, 14) * 1.1 ,0)</f>
        <v>255</v>
      </c>
      <c r="P342" s="2">
        <f>ROUND( VLOOKUP(Z342, NPC_Raw_Data!A:Q, 17) * VLOOKUP(AA342, NPC_Scaling_Values!A:N, 14) * VLOOKUP(AB342, NPC_Scaling_Values!A:N, 14)* 1.1 ,0)</f>
        <v>102</v>
      </c>
      <c r="Q342">
        <f> VLOOKUP(AA342, NPC_Scaling_Values!A:N, 9) * VLOOKUP(AB342, NPC_Scaling_Values!A:N, 9) * 1.1</f>
        <v>3.6696</v>
      </c>
      <c r="R342" s="1">
        <v>1.5</v>
      </c>
      <c r="S342" s="1">
        <v>-1.0</v>
      </c>
      <c r="T342" s="7" t="b">
        <v>0</v>
      </c>
      <c r="U342" s="7" t="b">
        <v>0</v>
      </c>
      <c r="V342" s="7" t="b">
        <v>0</v>
      </c>
      <c r="Z342" s="1">
        <v>413010.0</v>
      </c>
      <c r="AA342" s="1">
        <v>7014.0</v>
      </c>
      <c r="AB342" s="1">
        <v>7414.0</v>
      </c>
      <c r="AC342" s="8">
        <v>0.0</v>
      </c>
    </row>
    <row r="343">
      <c r="A343" s="2" t="s">
        <v>221</v>
      </c>
      <c r="B343" s="1" t="s">
        <v>32</v>
      </c>
      <c r="C343" s="5">
        <f>ROUND( VLOOKUP(Z343, NPC_Raw_Data!A:D, 4)*VLOOKUP(AA343, NPC_Scaling_Values!A:C, 3)*VLOOKUP(AB343, NPC_Scaling_Values!A:C, 3) * 1.1 ,0)</f>
        <v>553</v>
      </c>
      <c r="D343" s="5">
        <f>ROUND( VLOOKUP(Z343, NPC_Raw_Data!A:E, 5) * VLOOKUP(AA343, NPC_Scaling_Values!A:D, 4) * VLOOKUP(AB343,NPC_Scaling_Values!A:D, 4) * 1.1 ,0)</f>
        <v>440</v>
      </c>
      <c r="E343" s="5">
        <f>ROUND( VLOOKUP(Z343, NPC_Raw_Data!A:L, 6) * VLOOKUP(AA343, NPC_Scaling_Values!A:N, 5)* VLOOKUP(AB343, NPC_Scaling_Values!A:N, 5) * 1.1 ,0)</f>
        <v>287</v>
      </c>
      <c r="F343" s="5">
        <f>ROUND( VLOOKUP(Z343, NPC_Raw_Data!A:L, 7) * VLOOKUP(AA343, NPC_Scaling_Values!A:N, 6) * VLOOKUP(AB343,NPC_Scaling_Values!A:N, 6) * 1.1 ,0)</f>
        <v>261</v>
      </c>
      <c r="G343" s="5">
        <f>ROUND( VLOOKUP(Z343, NPC_Raw_Data!A:L, 8) * VLOOKUP(AA343, NPC_Scaling_Values!A:N, 7) * VLOOKUP(AB343, NPC_Scaling_Values!A:N, 7) * 1.1 ,0)</f>
        <v>131</v>
      </c>
      <c r="H343" s="5">
        <f>ROUND( VLOOKUP(Z343, NPC_Raw_Data!A:L, 9) * VLOOKUP(AA343, NPC_Scaling_Values!A:N, 8)* VLOOKUP(AB343, NPC_Scaling_Values!A:N, 8) * 1.1 ,0)</f>
        <v>359</v>
      </c>
      <c r="I343" s="5">
        <v>-10.0</v>
      </c>
      <c r="J343" s="5">
        <v>0.0</v>
      </c>
      <c r="K343" s="5">
        <v>0.0</v>
      </c>
      <c r="L343" s="5">
        <f>ROUND( VLOOKUP(Z343, NPC_Raw_Data!A:O, 13),0)</f>
        <v>77</v>
      </c>
      <c r="M343" s="5">
        <f>ROUND( VLOOKUP(Z343, NPC_Raw_Data!A:O, 14),0)</f>
        <v>77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 * 1.1 ,0)</f>
        <v>255</v>
      </c>
      <c r="P343" s="2">
        <f>ROUND( VLOOKUP(Z343, NPC_Raw_Data!A:Q, 17) * VLOOKUP(AA343, NPC_Scaling_Values!A:N, 14) * VLOOKUP(AB343, NPC_Scaling_Values!A:N, 14)* 1.1 ,0)</f>
        <v>102</v>
      </c>
      <c r="Q343">
        <f> VLOOKUP(AA343, NPC_Scaling_Values!A:N, 9) * VLOOKUP(AB343, NPC_Scaling_Values!A:N, 9) * 1.1</f>
        <v>3.6696</v>
      </c>
      <c r="R343" s="1">
        <v>1.5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413011.0</v>
      </c>
      <c r="AA343" s="1">
        <v>7014.0</v>
      </c>
      <c r="AB343" s="1">
        <v>7414.0</v>
      </c>
      <c r="AC343" s="8">
        <v>0.0</v>
      </c>
    </row>
    <row r="344">
      <c r="A344" s="2" t="s">
        <v>219</v>
      </c>
      <c r="B344" s="1" t="s">
        <v>32</v>
      </c>
      <c r="C344" s="5">
        <f>ROUND( VLOOKUP(Z344, NPC_Raw_Data!A:D, 4)*VLOOKUP(AA344, NPC_Scaling_Values!A:C, 3)*VLOOKUP(AB344, NPC_Scaling_Values!A:C, 3) * 1.1 ,0)</f>
        <v>553</v>
      </c>
      <c r="D344" s="5">
        <f>ROUND( VLOOKUP(Z344, NPC_Raw_Data!A:E, 5) * VLOOKUP(AA344, NPC_Scaling_Values!A:D, 4) * VLOOKUP(AB344,NPC_Scaling_Values!A:D, 4) * 1.1 ,0)</f>
        <v>440</v>
      </c>
      <c r="E344" s="5">
        <f>ROUND( VLOOKUP(Z344, NPC_Raw_Data!A:L, 6) * VLOOKUP(AA344, NPC_Scaling_Values!A:N, 5)* VLOOKUP(AB344, NPC_Scaling_Values!A:N, 5) * 1.1 ,0)</f>
        <v>287</v>
      </c>
      <c r="F344" s="5">
        <f>ROUND( VLOOKUP(Z344, NPC_Raw_Data!A:L, 7) * VLOOKUP(AA344, NPC_Scaling_Values!A:N, 6) * VLOOKUP(AB344,NPC_Scaling_Values!A:N, 6) * 1.1 ,0)</f>
        <v>261</v>
      </c>
      <c r="G344" s="5">
        <f>ROUND( VLOOKUP(Z344, NPC_Raw_Data!A:L, 8) * VLOOKUP(AA344, NPC_Scaling_Values!A:N, 7) * VLOOKUP(AB344, NPC_Scaling_Values!A:N, 7) * 1.1 ,0)</f>
        <v>131</v>
      </c>
      <c r="H344" s="5">
        <f>ROUND( VLOOKUP(Z344, NPC_Raw_Data!A:L, 9) * VLOOKUP(AA344, NPC_Scaling_Values!A:N, 8)* VLOOKUP(AB344, NPC_Scaling_Values!A:N, 8) * 1.1 ,0)</f>
        <v>359</v>
      </c>
      <c r="I344" s="5">
        <v>-10.0</v>
      </c>
      <c r="J344" s="5">
        <v>0.0</v>
      </c>
      <c r="K344" s="5">
        <v>0.0</v>
      </c>
      <c r="L344" s="5">
        <f>ROUND( VLOOKUP(Z344, NPC_Raw_Data!A:O, 13),0)</f>
        <v>77</v>
      </c>
      <c r="M344" s="5">
        <f>ROUND( VLOOKUP(Z344, NPC_Raw_Data!A:O, 14),0)</f>
        <v>77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 * 1.1 ,0)</f>
        <v>255</v>
      </c>
      <c r="P344" s="2">
        <f>ROUND( VLOOKUP(Z344, NPC_Raw_Data!A:Q, 17) * VLOOKUP(AA344, NPC_Scaling_Values!A:N, 14) * VLOOKUP(AB344, NPC_Scaling_Values!A:N, 14)* 1.1 ,0)</f>
        <v>102</v>
      </c>
      <c r="Q344">
        <f> VLOOKUP(AA344, NPC_Scaling_Values!A:N, 9) * VLOOKUP(AB344, NPC_Scaling_Values!A:N, 9) * 1.1</f>
        <v>3.6696</v>
      </c>
      <c r="R344" s="1">
        <v>1.5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413012.0</v>
      </c>
      <c r="AA344" s="1">
        <v>7014.0</v>
      </c>
      <c r="AB344" s="1">
        <v>7414.0</v>
      </c>
      <c r="AC344" s="8">
        <v>0.0</v>
      </c>
    </row>
    <row r="345">
      <c r="A345" s="2" t="s">
        <v>219</v>
      </c>
      <c r="B345" s="1" t="s">
        <v>32</v>
      </c>
      <c r="C345" s="5">
        <f>ROUND( VLOOKUP(Z345, NPC_Raw_Data!A:D, 4)*VLOOKUP(AA345, NPC_Scaling_Values!A:C, 3)*VLOOKUP(AB345, NPC_Scaling_Values!A:C, 3) * 1.1 ,0)</f>
        <v>553</v>
      </c>
      <c r="D345" s="5">
        <f>ROUND( VLOOKUP(Z345, NPC_Raw_Data!A:E, 5) * VLOOKUP(AA345, NPC_Scaling_Values!A:D, 4) * VLOOKUP(AB345,NPC_Scaling_Values!A:D, 4) * 1.1 ,0)</f>
        <v>440</v>
      </c>
      <c r="E345" s="5">
        <f>ROUND( VLOOKUP(Z345, NPC_Raw_Data!A:L, 6) * VLOOKUP(AA345, NPC_Scaling_Values!A:N, 5)* VLOOKUP(AB345, NPC_Scaling_Values!A:N, 5) * 1.1 ,0)</f>
        <v>287</v>
      </c>
      <c r="F345" s="5">
        <f>ROUND( VLOOKUP(Z345, NPC_Raw_Data!A:L, 7) * VLOOKUP(AA345, NPC_Scaling_Values!A:N, 6) * VLOOKUP(AB345,NPC_Scaling_Values!A:N, 6) * 1.1 ,0)</f>
        <v>261</v>
      </c>
      <c r="G345" s="5">
        <f>ROUND( VLOOKUP(Z345, NPC_Raw_Data!A:L, 8) * VLOOKUP(AA345, NPC_Scaling_Values!A:N, 7) * VLOOKUP(AB345, NPC_Scaling_Values!A:N, 7) * 1.1 ,0)</f>
        <v>131</v>
      </c>
      <c r="H345" s="5">
        <f>ROUND( VLOOKUP(Z345, NPC_Raw_Data!A:L, 9) * VLOOKUP(AA345, NPC_Scaling_Values!A:N, 8)* VLOOKUP(AB345, NPC_Scaling_Values!A:N, 8) * 1.1 ,0)</f>
        <v>359</v>
      </c>
      <c r="I345" s="5">
        <v>-10.0</v>
      </c>
      <c r="J345" s="5">
        <v>0.0</v>
      </c>
      <c r="K345" s="5">
        <v>0.0</v>
      </c>
      <c r="L345" s="5">
        <f>ROUND( VLOOKUP(Z345, NPC_Raw_Data!A:O, 13),0)</f>
        <v>77</v>
      </c>
      <c r="M345" s="5">
        <f>ROUND( VLOOKUP(Z345, NPC_Raw_Data!A:O, 14),0)</f>
        <v>77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 * 1.1 ,0)</f>
        <v>255</v>
      </c>
      <c r="P345" s="2">
        <f>ROUND( VLOOKUP(Z345, NPC_Raw_Data!A:Q, 17) * VLOOKUP(AA345, NPC_Scaling_Values!A:N, 14) * VLOOKUP(AB345, NPC_Scaling_Values!A:N, 14)* 1.1 ,0)</f>
        <v>102</v>
      </c>
      <c r="Q345">
        <f> VLOOKUP(AA345, NPC_Scaling_Values!A:N, 9) * VLOOKUP(AB345, NPC_Scaling_Values!A:N, 9) * 1.1</f>
        <v>3.6696</v>
      </c>
      <c r="R345" s="1">
        <v>1.5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413013.0</v>
      </c>
      <c r="AA345" s="1">
        <v>7014.0</v>
      </c>
      <c r="AB345" s="1">
        <v>7414.0</v>
      </c>
      <c r="AC345" s="8">
        <v>0.0</v>
      </c>
    </row>
    <row r="346">
      <c r="A346" s="2" t="s">
        <v>222</v>
      </c>
      <c r="B346" s="1" t="s">
        <v>32</v>
      </c>
      <c r="C346" s="5">
        <f>ROUND( VLOOKUP(Z346, NPC_Raw_Data!A:D, 4)*VLOOKUP(AA346, NPC_Scaling_Values!A:C, 3)*VLOOKUP(AB346, NPC_Scaling_Values!A:C, 3) * 1.1 ,0)</f>
        <v>553</v>
      </c>
      <c r="D346" s="5">
        <f>ROUND( VLOOKUP(Z346, NPC_Raw_Data!A:E, 5) * VLOOKUP(AA346, NPC_Scaling_Values!A:D, 4) * VLOOKUP(AB346,NPC_Scaling_Values!A:D, 4) * 1.1 ,0)</f>
        <v>440</v>
      </c>
      <c r="E346" s="5">
        <f>ROUND( VLOOKUP(Z346, NPC_Raw_Data!A:L, 6) * VLOOKUP(AA346, NPC_Scaling_Values!A:N, 5)* VLOOKUP(AB346, NPC_Scaling_Values!A:N, 5) * 1.1 ,0)</f>
        <v>287</v>
      </c>
      <c r="F346" s="5">
        <f>ROUND( VLOOKUP(Z346, NPC_Raw_Data!A:L, 7) * VLOOKUP(AA346, NPC_Scaling_Values!A:N, 6) * VLOOKUP(AB346,NPC_Scaling_Values!A:N, 6) * 1.1 ,0)</f>
        <v>261</v>
      </c>
      <c r="G346" s="5">
        <f>ROUND( VLOOKUP(Z346, NPC_Raw_Data!A:L, 8) * VLOOKUP(AA346, NPC_Scaling_Values!A:N, 7) * VLOOKUP(AB346, NPC_Scaling_Values!A:N, 7) * 1.1 ,0)</f>
        <v>131</v>
      </c>
      <c r="H346" s="5">
        <f>ROUND( VLOOKUP(Z346, NPC_Raw_Data!A:L, 9) * VLOOKUP(AA346, NPC_Scaling_Values!A:N, 8)* VLOOKUP(AB346, NPC_Scaling_Values!A:N, 8) * 1.1 ,0)</f>
        <v>359</v>
      </c>
      <c r="I346" s="5">
        <v>-10.0</v>
      </c>
      <c r="J346" s="5">
        <v>0.0</v>
      </c>
      <c r="K346" s="5">
        <v>0.0</v>
      </c>
      <c r="L346" s="5">
        <f>ROUND( VLOOKUP(Z346, NPC_Raw_Data!A:O, 13),0)</f>
        <v>77</v>
      </c>
      <c r="M346" s="5">
        <f>ROUND( VLOOKUP(Z346, NPC_Raw_Data!A:O, 14),0)</f>
        <v>77</v>
      </c>
      <c r="N346" s="5">
        <f>ROUND( VLOOKUP(Z346, NPC_Raw_Data!A:O, 15),0)</f>
        <v>999</v>
      </c>
      <c r="O346" s="5">
        <f>ROUND( VLOOKUP(Z346, NPC_Raw_Data!A:Q, 16) * VLOOKUP(AA346, NPC_Scaling_Values!A:N, 14)* VLOOKUP(AB346, NPC_Scaling_Values!A:N, 14) * 1.1 ,0)</f>
        <v>255</v>
      </c>
      <c r="P346" s="2">
        <f>ROUND( VLOOKUP(Z346, NPC_Raw_Data!A:Q, 17) * VLOOKUP(AA346, NPC_Scaling_Values!A:N, 14) * VLOOKUP(AB346, NPC_Scaling_Values!A:N, 14)* 1.1 ,0)</f>
        <v>102</v>
      </c>
      <c r="Q346">
        <f> VLOOKUP(AA346, NPC_Scaling_Values!A:N, 9) * VLOOKUP(AB346, NPC_Scaling_Values!A:N, 9) * 1.1</f>
        <v>3.6696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413014.0</v>
      </c>
      <c r="AA346" s="1">
        <v>7014.0</v>
      </c>
      <c r="AB346" s="1">
        <v>7414.0</v>
      </c>
      <c r="AC346" s="8">
        <v>7100.0</v>
      </c>
    </row>
    <row r="347">
      <c r="A347" s="1" t="s">
        <v>72</v>
      </c>
      <c r="B347" s="1" t="s">
        <v>55</v>
      </c>
      <c r="C347" s="5">
        <f>ROUND( VLOOKUP(Z347, NPC_Raw_Data!A:D, 4)*VLOOKUP(AA347, NPC_Scaling_Values!A:C, 3)*VLOOKUP(AB347, NPC_Scaling_Values!A:C, 3) * 1.1 ,0)</f>
        <v>243</v>
      </c>
      <c r="D347" s="5">
        <f>ROUND( VLOOKUP(Z347, NPC_Raw_Data!A:E, 5) * VLOOKUP(AA347, NPC_Scaling_Values!A:D, 4) * VLOOKUP(AB347,NPC_Scaling_Values!A:D, 4) * 1.1 ,0)</f>
        <v>550</v>
      </c>
      <c r="E347" s="5">
        <f>ROUND( VLOOKUP(Z347, NPC_Raw_Data!A:L, 6) * VLOOKUP(AA347, NPC_Scaling_Values!A:N, 5)* VLOOKUP(AB347, NPC_Scaling_Values!A:N, 5) * 1.1 ,0)</f>
        <v>186</v>
      </c>
      <c r="F347" s="5">
        <f>ROUND( VLOOKUP(Z347, NPC_Raw_Data!A:L, 7) * VLOOKUP(AA347, NPC_Scaling_Values!A:N, 6) * VLOOKUP(AB347,NPC_Scaling_Values!A:N, 6) * 1.1 ,0)</f>
        <v>139</v>
      </c>
      <c r="G347" s="5">
        <f>ROUND( VLOOKUP(Z347, NPC_Raw_Data!A:L, 8) * VLOOKUP(AA347, NPC_Scaling_Values!A:N, 7) * VLOOKUP(AB347, NPC_Scaling_Values!A:N, 7) * 1.1 ,0)</f>
        <v>130</v>
      </c>
      <c r="H347" s="5">
        <f>ROUND( VLOOKUP(Z347, NPC_Raw_Data!A:L, 9) * VLOOKUP(AA347, NPC_Scaling_Values!A:N, 8)* VLOOKUP(AB347, NPC_Scaling_Values!A:N, 8) * 1.1 ,0)</f>
        <v>130</v>
      </c>
      <c r="I347" s="5">
        <v>0.0</v>
      </c>
      <c r="J347" s="5">
        <v>0.0</v>
      </c>
      <c r="K347" s="5">
        <v>0.0</v>
      </c>
      <c r="L347" s="5">
        <f>ROUND( VLOOKUP(Z347, NPC_Raw_Data!A:O, 13),0)</f>
        <v>76</v>
      </c>
      <c r="M347" s="5">
        <f>ROUND( VLOOKUP(Z347, NPC_Raw_Data!A:O, 14),0)</f>
        <v>76</v>
      </c>
      <c r="N347" s="5">
        <f>ROUND( VLOOKUP(Z347, NPC_Raw_Data!A:O, 15),0)</f>
        <v>76</v>
      </c>
      <c r="O347" s="5">
        <f>ROUND( VLOOKUP(Z347, NPC_Raw_Data!A:Q, 16) * VLOOKUP(AA347, NPC_Scaling_Values!A:N, 14)* VLOOKUP(AB347, NPC_Scaling_Values!A:N, 14) * 1.1 ,0)</f>
        <v>112</v>
      </c>
      <c r="P347" s="2">
        <f>ROUND( VLOOKUP(Z347, NPC_Raw_Data!A:Q, 17) * VLOOKUP(AA347, NPC_Scaling_Values!A:N, 14) * VLOOKUP(AB347, NPC_Scaling_Values!A:N, 14)* 1.1 ,0)</f>
        <v>89</v>
      </c>
      <c r="Q347">
        <f> VLOOKUP(AA347, NPC_Scaling_Values!A:N, 9) * VLOOKUP(AB347, NPC_Scaling_Values!A:N, 9) * 1.1</f>
        <v>2.858625</v>
      </c>
      <c r="R347" s="1">
        <v>1.3</v>
      </c>
      <c r="S347" s="1">
        <v>6.0</v>
      </c>
      <c r="T347" s="7" t="b">
        <v>0</v>
      </c>
      <c r="U347" s="7" t="b">
        <v>0</v>
      </c>
      <c r="V347" s="7" t="b">
        <v>0</v>
      </c>
      <c r="Z347" s="1">
        <v>255000.0</v>
      </c>
      <c r="AA347" s="1">
        <v>7002.0</v>
      </c>
      <c r="AB347" s="1">
        <v>7402.0</v>
      </c>
      <c r="AC347" s="8">
        <v>0.0</v>
      </c>
    </row>
    <row r="348">
      <c r="A348" s="1" t="s">
        <v>73</v>
      </c>
      <c r="B348" s="1" t="s">
        <v>55</v>
      </c>
      <c r="C348" s="5">
        <f>ROUND( VLOOKUP(Z348, NPC_Raw_Data!A:D, 4)*VLOOKUP(AA348, NPC_Scaling_Values!A:C, 3)*VLOOKUP(AB348, NPC_Scaling_Values!A:C, 3) * 1.1 ,0)</f>
        <v>243</v>
      </c>
      <c r="D348" s="5">
        <f>ROUND( VLOOKUP(Z348, NPC_Raw_Data!A:E, 5) * VLOOKUP(AA348, NPC_Scaling_Values!A:D, 4) * VLOOKUP(AB348,NPC_Scaling_Values!A:D, 4) * 1.1 ,0)</f>
        <v>440</v>
      </c>
      <c r="E348" s="5">
        <f>ROUND( VLOOKUP(Z348, NPC_Raw_Data!A:L, 6) * VLOOKUP(AA348, NPC_Scaling_Values!A:N, 5)* VLOOKUP(AB348, NPC_Scaling_Values!A:N, 5) * 1.1 ,0)</f>
        <v>186</v>
      </c>
      <c r="F348" s="5">
        <f>ROUND( VLOOKUP(Z348, NPC_Raw_Data!A:L, 7) * VLOOKUP(AA348, NPC_Scaling_Values!A:N, 6) * VLOOKUP(AB348,NPC_Scaling_Values!A:N, 6) * 1.1 ,0)</f>
        <v>139</v>
      </c>
      <c r="G348" s="5">
        <f>ROUND( VLOOKUP(Z348, NPC_Raw_Data!A:L, 8) * VLOOKUP(AA348, NPC_Scaling_Values!A:N, 7) * VLOOKUP(AB348, NPC_Scaling_Values!A:N, 7) * 1.1 ,0)</f>
        <v>130</v>
      </c>
      <c r="H348" s="5">
        <f>ROUND( VLOOKUP(Z348, NPC_Raw_Data!A:L, 9) * VLOOKUP(AA348, NPC_Scaling_Values!A:N, 8)* VLOOKUP(AB348, NPC_Scaling_Values!A:N, 8) * 1.1 ,0)</f>
        <v>130</v>
      </c>
      <c r="I348" s="5">
        <v>0.0</v>
      </c>
      <c r="J348" s="5">
        <v>0.0</v>
      </c>
      <c r="K348" s="5">
        <v>0.0</v>
      </c>
      <c r="L348" s="5">
        <f>ROUND( VLOOKUP(Z348, NPC_Raw_Data!A:O, 13),0)</f>
        <v>76</v>
      </c>
      <c r="M348" s="5">
        <f>ROUND( VLOOKUP(Z348, NPC_Raw_Data!A:O, 14),0)</f>
        <v>76</v>
      </c>
      <c r="N348" s="5">
        <f>ROUND( VLOOKUP(Z348, NPC_Raw_Data!A:O, 15),0)</f>
        <v>76</v>
      </c>
      <c r="O348" s="5">
        <f>ROUND( VLOOKUP(Z348, NPC_Raw_Data!A:Q, 16) * VLOOKUP(AA348, NPC_Scaling_Values!A:N, 14)* VLOOKUP(AB348, NPC_Scaling_Values!A:N, 14) * 1.1 ,0)</f>
        <v>112</v>
      </c>
      <c r="P348" s="2">
        <f>ROUND( VLOOKUP(Z348, NPC_Raw_Data!A:Q, 17) * VLOOKUP(AA348, NPC_Scaling_Values!A:N, 14) * VLOOKUP(AB348, NPC_Scaling_Values!A:N, 14)* 1.1 ,0)</f>
        <v>89</v>
      </c>
      <c r="Q348">
        <f> VLOOKUP(AA348, NPC_Scaling_Values!A:N, 9) * VLOOKUP(AB348, NPC_Scaling_Values!A:N, 9) * 1.1</f>
        <v>2.858625</v>
      </c>
      <c r="R348" s="1">
        <v>1.3</v>
      </c>
      <c r="S348" s="1">
        <v>6.0</v>
      </c>
      <c r="T348" s="7" t="b">
        <v>0</v>
      </c>
      <c r="U348" s="7" t="b">
        <v>0</v>
      </c>
      <c r="V348" s="7" t="b">
        <v>0</v>
      </c>
      <c r="Z348" s="1">
        <v>255001.0</v>
      </c>
      <c r="AA348" s="1">
        <v>7002.0</v>
      </c>
      <c r="AB348" s="1">
        <v>7402.0</v>
      </c>
      <c r="AC348" s="8">
        <v>0.0</v>
      </c>
    </row>
    <row r="349">
      <c r="A349" s="1" t="s">
        <v>74</v>
      </c>
      <c r="B349" s="1" t="s">
        <v>55</v>
      </c>
      <c r="C349" s="5">
        <f>ROUND( VLOOKUP(Z349, NPC_Raw_Data!A:D, 4)*VLOOKUP(AA349, NPC_Scaling_Values!A:C, 3)*VLOOKUP(AB349, NPC_Scaling_Values!A:C, 3) * 1.1 ,0)</f>
        <v>243</v>
      </c>
      <c r="D349" s="5">
        <f>ROUND( VLOOKUP(Z349, NPC_Raw_Data!A:E, 5) * VLOOKUP(AA349, NPC_Scaling_Values!A:D, 4) * VLOOKUP(AB349,NPC_Scaling_Values!A:D, 4) * 1.1 ,0)</f>
        <v>440</v>
      </c>
      <c r="E349" s="5">
        <f>ROUND( VLOOKUP(Z349, NPC_Raw_Data!A:L, 6) * VLOOKUP(AA349, NPC_Scaling_Values!A:N, 5)* VLOOKUP(AB349, NPC_Scaling_Values!A:N, 5) * 1.1 ,0)</f>
        <v>186</v>
      </c>
      <c r="F349" s="5">
        <f>ROUND( VLOOKUP(Z349, NPC_Raw_Data!A:L, 7) * VLOOKUP(AA349, NPC_Scaling_Values!A:N, 6) * VLOOKUP(AB349,NPC_Scaling_Values!A:N, 6) * 1.1 ,0)</f>
        <v>139</v>
      </c>
      <c r="G349" s="5">
        <f>ROUND( VLOOKUP(Z349, NPC_Raw_Data!A:L, 8) * VLOOKUP(AA349, NPC_Scaling_Values!A:N, 7) * VLOOKUP(AB349, NPC_Scaling_Values!A:N, 7) * 1.1 ,0)</f>
        <v>130</v>
      </c>
      <c r="H349" s="5">
        <f>ROUND( VLOOKUP(Z349, NPC_Raw_Data!A:L, 9) * VLOOKUP(AA349, NPC_Scaling_Values!A:N, 8)* VLOOKUP(AB349, NPC_Scaling_Values!A:N, 8) * 1.1 ,0)</f>
        <v>130</v>
      </c>
      <c r="I349" s="5">
        <v>0.0</v>
      </c>
      <c r="J349" s="5">
        <v>0.0</v>
      </c>
      <c r="K349" s="5">
        <v>0.0</v>
      </c>
      <c r="L349" s="5">
        <f>ROUND( VLOOKUP(Z349, NPC_Raw_Data!A:O, 13),0)</f>
        <v>76</v>
      </c>
      <c r="M349" s="5">
        <f>ROUND( VLOOKUP(Z349, NPC_Raw_Data!A:O, 14),0)</f>
        <v>76</v>
      </c>
      <c r="N349" s="5">
        <f>ROUND( VLOOKUP(Z349, NPC_Raw_Data!A:O, 15),0)</f>
        <v>76</v>
      </c>
      <c r="O349" s="5">
        <f>ROUND( VLOOKUP(Z349, NPC_Raw_Data!A:Q, 16) * VLOOKUP(AA349, NPC_Scaling_Values!A:N, 14)* VLOOKUP(AB349, NPC_Scaling_Values!A:N, 14) * 1.1 ,0)</f>
        <v>112</v>
      </c>
      <c r="P349" s="2">
        <f>ROUND( VLOOKUP(Z349, NPC_Raw_Data!A:Q, 17) * VLOOKUP(AA349, NPC_Scaling_Values!A:N, 14) * VLOOKUP(AB349, NPC_Scaling_Values!A:N, 14)* 1.1 ,0)</f>
        <v>89</v>
      </c>
      <c r="Q349">
        <f> VLOOKUP(AA349, NPC_Scaling_Values!A:N, 9) * VLOOKUP(AB349, NPC_Scaling_Values!A:N, 9) * 1.1</f>
        <v>2.858625</v>
      </c>
      <c r="R349" s="1">
        <v>1.3</v>
      </c>
      <c r="S349" s="1">
        <v>6.0</v>
      </c>
      <c r="T349" s="7" t="b">
        <v>0</v>
      </c>
      <c r="U349" s="7" t="b">
        <v>0</v>
      </c>
      <c r="V349" s="7" t="b">
        <v>0</v>
      </c>
      <c r="Z349" s="1">
        <v>255002.0</v>
      </c>
      <c r="AA349" s="1">
        <v>7002.0</v>
      </c>
      <c r="AB349" s="1">
        <v>7402.0</v>
      </c>
      <c r="AC349" s="8">
        <v>0.0</v>
      </c>
    </row>
    <row r="350">
      <c r="A350" s="1" t="s">
        <v>73</v>
      </c>
      <c r="B350" s="1" t="s">
        <v>51</v>
      </c>
      <c r="C350" s="5">
        <f>ROUND( VLOOKUP(Z350, NPC_Raw_Data!A:D, 4)*VLOOKUP(AA350, NPC_Scaling_Values!A:C, 3)*VLOOKUP(AB350, NPC_Scaling_Values!A:C, 3) * 1.1 ,0)</f>
        <v>243</v>
      </c>
      <c r="D350" s="5">
        <f>ROUND( VLOOKUP(Z350, NPC_Raw_Data!A:E, 5) * VLOOKUP(AA350, NPC_Scaling_Values!A:D, 4) * VLOOKUP(AB350,NPC_Scaling_Values!A:D, 4) * 1.1 ,0)</f>
        <v>440</v>
      </c>
      <c r="E350" s="5">
        <f>ROUND( VLOOKUP(Z350, NPC_Raw_Data!A:L, 6) * VLOOKUP(AA350, NPC_Scaling_Values!A:N, 5)* VLOOKUP(AB350, NPC_Scaling_Values!A:N, 5) * 1.1 ,0)</f>
        <v>186</v>
      </c>
      <c r="F350" s="5">
        <f>ROUND( VLOOKUP(Z350, NPC_Raw_Data!A:L, 7) * VLOOKUP(AA350, NPC_Scaling_Values!A:N, 6) * VLOOKUP(AB350,NPC_Scaling_Values!A:N, 6) * 1.1 ,0)</f>
        <v>139</v>
      </c>
      <c r="G350" s="5">
        <f>ROUND( VLOOKUP(Z350, NPC_Raw_Data!A:L, 8) * VLOOKUP(AA350, NPC_Scaling_Values!A:N, 7) * VLOOKUP(AB350, NPC_Scaling_Values!A:N, 7) * 1.1 ,0)</f>
        <v>130</v>
      </c>
      <c r="H350" s="5">
        <f>ROUND( VLOOKUP(Z350, NPC_Raw_Data!A:L, 9) * VLOOKUP(AA350, NPC_Scaling_Values!A:N, 8)* VLOOKUP(AB350, NPC_Scaling_Values!A:N, 8) * 1.1 ,0)</f>
        <v>130</v>
      </c>
      <c r="I350" s="5">
        <v>0.0</v>
      </c>
      <c r="J350" s="5">
        <v>0.0</v>
      </c>
      <c r="K350" s="5">
        <v>0.0</v>
      </c>
      <c r="L350" s="5">
        <f>ROUND( VLOOKUP(Z350, NPC_Raw_Data!A:O, 13),0)</f>
        <v>76</v>
      </c>
      <c r="M350" s="5">
        <f>ROUND( VLOOKUP(Z350, NPC_Raw_Data!A:O, 14),0)</f>
        <v>76</v>
      </c>
      <c r="N350" s="5">
        <f>ROUND( VLOOKUP(Z350, NPC_Raw_Data!A:O, 15),0)</f>
        <v>76</v>
      </c>
      <c r="O350" s="5">
        <f>ROUND( VLOOKUP(Z350, NPC_Raw_Data!A:Q, 16) * VLOOKUP(AA350, NPC_Scaling_Values!A:N, 14)* VLOOKUP(AB350, NPC_Scaling_Values!A:N, 14) * 1.1 ,0)</f>
        <v>112</v>
      </c>
      <c r="P350" s="2">
        <f>ROUND( VLOOKUP(Z350, NPC_Raw_Data!A:Q, 17) * VLOOKUP(AA350, NPC_Scaling_Values!A:N, 14) * VLOOKUP(AB350, NPC_Scaling_Values!A:N, 14)* 1.1 ,0)</f>
        <v>89</v>
      </c>
      <c r="Q350">
        <f> VLOOKUP(AA350, NPC_Scaling_Values!A:N, 9) * VLOOKUP(AB350, NPC_Scaling_Values!A:N, 9) * 1.1</f>
        <v>2.858625</v>
      </c>
      <c r="R350" s="1">
        <v>1.3</v>
      </c>
      <c r="S350" s="1">
        <v>6.0</v>
      </c>
      <c r="T350" s="7" t="b">
        <v>0</v>
      </c>
      <c r="U350" s="7" t="b">
        <v>0</v>
      </c>
      <c r="V350" s="7" t="b">
        <v>0</v>
      </c>
      <c r="Z350" s="1">
        <v>255010.0</v>
      </c>
      <c r="AA350" s="1">
        <v>7002.0</v>
      </c>
      <c r="AB350" s="1">
        <v>7402.0</v>
      </c>
      <c r="AC350" s="8">
        <v>0.0</v>
      </c>
    </row>
    <row r="351">
      <c r="A351" s="1" t="s">
        <v>73</v>
      </c>
      <c r="B351" s="1" t="s">
        <v>44</v>
      </c>
      <c r="C351" s="5">
        <f>ROUND( VLOOKUP(Z351, NPC_Raw_Data!A:D, 4)*VLOOKUP(AA351, NPC_Scaling_Values!A:C, 3)*VLOOKUP(AB351, NPC_Scaling_Values!A:C, 3) * 1.1 ,0)</f>
        <v>281</v>
      </c>
      <c r="D351" s="5">
        <f>ROUND( VLOOKUP(Z351, NPC_Raw_Data!A:E, 5) * VLOOKUP(AA351, NPC_Scaling_Values!A:D, 4) * VLOOKUP(AB351,NPC_Scaling_Values!A:D, 4) * 1.1 ,0)</f>
        <v>440</v>
      </c>
      <c r="E351" s="5">
        <f>ROUND( VLOOKUP(Z351, NPC_Raw_Data!A:L, 6) * VLOOKUP(AA351, NPC_Scaling_Values!A:N, 5)* VLOOKUP(AB351, NPC_Scaling_Values!A:N, 5) * 1.1 ,0)</f>
        <v>227</v>
      </c>
      <c r="F351" s="5">
        <f>ROUND( VLOOKUP(Z351, NPC_Raw_Data!A:L, 7) * VLOOKUP(AA351, NPC_Scaling_Values!A:N, 6) * VLOOKUP(AB351,NPC_Scaling_Values!A:N, 6) * 1.1 ,0)</f>
        <v>170</v>
      </c>
      <c r="G351" s="5">
        <f>ROUND( VLOOKUP(Z351, NPC_Raw_Data!A:L, 8) * VLOOKUP(AA351, NPC_Scaling_Values!A:N, 7) * VLOOKUP(AB351, NPC_Scaling_Values!A:N, 7) * 1.1 ,0)</f>
        <v>159</v>
      </c>
      <c r="H351" s="5">
        <f>ROUND( VLOOKUP(Z351, NPC_Raw_Data!A:L, 9) * VLOOKUP(AA351, NPC_Scaling_Values!A:N, 8)* VLOOKUP(AB351, NPC_Scaling_Values!A:N, 8) * 1.1 ,0)</f>
        <v>159</v>
      </c>
      <c r="I351" s="5">
        <v>0.0</v>
      </c>
      <c r="J351" s="5">
        <v>0.0</v>
      </c>
      <c r="K351" s="5">
        <v>0.0</v>
      </c>
      <c r="L351" s="5">
        <f>ROUND( VLOOKUP(Z351, NPC_Raw_Data!A:O, 13),0)</f>
        <v>76</v>
      </c>
      <c r="M351" s="5">
        <f>ROUND( VLOOKUP(Z351, NPC_Raw_Data!A:O, 14),0)</f>
        <v>76</v>
      </c>
      <c r="N351" s="5">
        <f>ROUND( VLOOKUP(Z351, NPC_Raw_Data!A:O, 15),0)</f>
        <v>76</v>
      </c>
      <c r="O351" s="5">
        <f>ROUND( VLOOKUP(Z351, NPC_Raw_Data!A:Q, 16) * VLOOKUP(AA351, NPC_Scaling_Values!A:N, 14)* VLOOKUP(AB351, NPC_Scaling_Values!A:N, 14) * 1.1 ,0)</f>
        <v>111</v>
      </c>
      <c r="P351" s="2">
        <f>ROUND( VLOOKUP(Z351, NPC_Raw_Data!A:Q, 17) * VLOOKUP(AA351, NPC_Scaling_Values!A:N, 14) * VLOOKUP(AB351, NPC_Scaling_Values!A:N, 14)* 1.1 ,0)</f>
        <v>89</v>
      </c>
      <c r="Q351">
        <f> VLOOKUP(AA351, NPC_Scaling_Values!A:N, 9) * VLOOKUP(AB351, NPC_Scaling_Values!A:N, 9) * 1.1</f>
        <v>3.06625</v>
      </c>
      <c r="R351" s="1">
        <v>1.3</v>
      </c>
      <c r="S351" s="1">
        <v>6.0</v>
      </c>
      <c r="T351" s="7" t="b">
        <v>0</v>
      </c>
      <c r="U351" s="7" t="b">
        <v>0</v>
      </c>
      <c r="V351" s="7" t="b">
        <v>0</v>
      </c>
      <c r="Z351" s="1">
        <v>255030.0</v>
      </c>
      <c r="AA351" s="1">
        <v>7003.0</v>
      </c>
      <c r="AB351" s="1">
        <v>7403.0</v>
      </c>
      <c r="AC351" s="8">
        <v>0.0</v>
      </c>
    </row>
    <row r="352">
      <c r="A352" s="1" t="s">
        <v>73</v>
      </c>
      <c r="B352" s="1" t="s">
        <v>128</v>
      </c>
      <c r="C352" s="5">
        <f>ROUND( VLOOKUP(Z352, NPC_Raw_Data!A:D, 4)*VLOOKUP(AA352, NPC_Scaling_Values!A:C, 3)*VLOOKUP(AB352, NPC_Scaling_Values!A:C, 3) * 1.1 ,0)</f>
        <v>323</v>
      </c>
      <c r="D352" s="5">
        <f>ROUND( VLOOKUP(Z352, NPC_Raw_Data!A:E, 5) * VLOOKUP(AA352, NPC_Scaling_Values!A:D, 4) * VLOOKUP(AB352,NPC_Scaling_Values!A:D, 4) * 1.1 ,0)</f>
        <v>660</v>
      </c>
      <c r="E352" s="5">
        <f>ROUND( VLOOKUP(Z352, NPC_Raw_Data!A:L, 6) * VLOOKUP(AA352, NPC_Scaling_Values!A:N, 5)* VLOOKUP(AB352, NPC_Scaling_Values!A:N, 5) * 1.1 ,0)</f>
        <v>299</v>
      </c>
      <c r="F352" s="5">
        <f>ROUND( VLOOKUP(Z352, NPC_Raw_Data!A:L, 7) * VLOOKUP(AA352, NPC_Scaling_Values!A:N, 6) * VLOOKUP(AB352,NPC_Scaling_Values!A:N, 6) * 1.1 ,0)</f>
        <v>223</v>
      </c>
      <c r="G352" s="5">
        <f>ROUND( VLOOKUP(Z352, NPC_Raw_Data!A:L, 8) * VLOOKUP(AA352, NPC_Scaling_Values!A:N, 7) * VLOOKUP(AB352, NPC_Scaling_Values!A:N, 7) * 1.1 ,0)</f>
        <v>209</v>
      </c>
      <c r="H352" s="5">
        <f>ROUND( VLOOKUP(Z352, NPC_Raw_Data!A:L, 9) * VLOOKUP(AA352, NPC_Scaling_Values!A:N, 8)* VLOOKUP(AB352, NPC_Scaling_Values!A:N, 8) * 1.1 ,0)</f>
        <v>209</v>
      </c>
      <c r="I352" s="5">
        <v>0.0</v>
      </c>
      <c r="J352" s="5">
        <v>0.0</v>
      </c>
      <c r="K352" s="5">
        <v>0.0</v>
      </c>
      <c r="L352" s="5">
        <f>ROUND( VLOOKUP(Z352, NPC_Raw_Data!A:O, 13),0)</f>
        <v>76</v>
      </c>
      <c r="M352" s="5">
        <f>ROUND( VLOOKUP(Z352, NPC_Raw_Data!A:O, 14),0)</f>
        <v>76</v>
      </c>
      <c r="N352" s="5">
        <f>ROUND( VLOOKUP(Z352, NPC_Raw_Data!A:O, 15),0)</f>
        <v>76</v>
      </c>
      <c r="O352" s="5">
        <f>ROUND( VLOOKUP(Z352, NPC_Raw_Data!A:Q, 16) * VLOOKUP(AA352, NPC_Scaling_Values!A:N, 14)* VLOOKUP(AB352, NPC_Scaling_Values!A:N, 14) * 1.1 ,0)</f>
        <v>110</v>
      </c>
      <c r="P352" s="2">
        <f>ROUND( VLOOKUP(Z352, NPC_Raw_Data!A:Q, 17) * VLOOKUP(AA352, NPC_Scaling_Values!A:N, 14) * VLOOKUP(AB352, NPC_Scaling_Values!A:N, 14)* 1.1 ,0)</f>
        <v>88</v>
      </c>
      <c r="Q352">
        <f> VLOOKUP(AA352, NPC_Scaling_Values!A:N, 9) * VLOOKUP(AB352, NPC_Scaling_Values!A:N, 9) * 1.1</f>
        <v>3.366</v>
      </c>
      <c r="R352" s="1">
        <v>1.3</v>
      </c>
      <c r="S352" s="1">
        <v>6.0</v>
      </c>
      <c r="T352" s="7" t="b">
        <v>0</v>
      </c>
      <c r="U352" s="7" t="b">
        <v>0</v>
      </c>
      <c r="V352" s="7" t="b">
        <v>0</v>
      </c>
      <c r="Z352" s="1">
        <v>255031.0</v>
      </c>
      <c r="AA352" s="1">
        <v>7007.0</v>
      </c>
      <c r="AB352" s="1">
        <v>7407.0</v>
      </c>
      <c r="AC352" s="8">
        <v>0.0</v>
      </c>
    </row>
    <row r="353">
      <c r="A353" s="1" t="s">
        <v>72</v>
      </c>
      <c r="B353" s="1" t="s">
        <v>128</v>
      </c>
      <c r="C353" s="5">
        <f>ROUND( VLOOKUP(Z353, NPC_Raw_Data!A:D, 4)*VLOOKUP(AA353, NPC_Scaling_Values!A:C, 3)*VLOOKUP(AB353, NPC_Scaling_Values!A:C, 3) * 1.1 ,0)</f>
        <v>323</v>
      </c>
      <c r="D353" s="5">
        <f>ROUND( VLOOKUP(Z353, NPC_Raw_Data!A:E, 5) * VLOOKUP(AA353, NPC_Scaling_Values!A:D, 4) * VLOOKUP(AB353,NPC_Scaling_Values!A:D, 4) * 1.1 ,0)</f>
        <v>660</v>
      </c>
      <c r="E353" s="5">
        <f>ROUND( VLOOKUP(Z353, NPC_Raw_Data!A:L, 6) * VLOOKUP(AA353, NPC_Scaling_Values!A:N, 5)* VLOOKUP(AB353, NPC_Scaling_Values!A:N, 5) * 1.1 ,0)</f>
        <v>299</v>
      </c>
      <c r="F353" s="5">
        <f>ROUND( VLOOKUP(Z353, NPC_Raw_Data!A:L, 7) * VLOOKUP(AA353, NPC_Scaling_Values!A:N, 6) * VLOOKUP(AB353,NPC_Scaling_Values!A:N, 6) * 1.1 ,0)</f>
        <v>223</v>
      </c>
      <c r="G353" s="5">
        <f>ROUND( VLOOKUP(Z353, NPC_Raw_Data!A:L, 8) * VLOOKUP(AA353, NPC_Scaling_Values!A:N, 7) * VLOOKUP(AB353, NPC_Scaling_Values!A:N, 7) * 1.1 ,0)</f>
        <v>209</v>
      </c>
      <c r="H353" s="5">
        <f>ROUND( VLOOKUP(Z353, NPC_Raw_Data!A:L, 9) * VLOOKUP(AA353, NPC_Scaling_Values!A:N, 8)* VLOOKUP(AB353, NPC_Scaling_Values!A:N, 8) * 1.1 ,0)</f>
        <v>209</v>
      </c>
      <c r="I353" s="5">
        <v>0.0</v>
      </c>
      <c r="J353" s="5">
        <v>0.0</v>
      </c>
      <c r="K353" s="5">
        <v>0.0</v>
      </c>
      <c r="L353" s="5">
        <f>ROUND( VLOOKUP(Z353, NPC_Raw_Data!A:O, 13),0)</f>
        <v>76</v>
      </c>
      <c r="M353" s="5">
        <f>ROUND( VLOOKUP(Z353, NPC_Raw_Data!A:O, 14),0)</f>
        <v>76</v>
      </c>
      <c r="N353" s="5">
        <f>ROUND( VLOOKUP(Z353, NPC_Raw_Data!A:O, 15),0)</f>
        <v>76</v>
      </c>
      <c r="O353" s="5">
        <f>ROUND( VLOOKUP(Z353, NPC_Raw_Data!A:Q, 16) * VLOOKUP(AA353, NPC_Scaling_Values!A:N, 14)* VLOOKUP(AB353, NPC_Scaling_Values!A:N, 14) * 1.1 ,0)</f>
        <v>110</v>
      </c>
      <c r="P353" s="2">
        <f>ROUND( VLOOKUP(Z353, NPC_Raw_Data!A:Q, 17) * VLOOKUP(AA353, NPC_Scaling_Values!A:N, 14) * VLOOKUP(AB353, NPC_Scaling_Values!A:N, 14)* 1.1 ,0)</f>
        <v>88</v>
      </c>
      <c r="Q353">
        <f> VLOOKUP(AA353, NPC_Scaling_Values!A:N, 9) * VLOOKUP(AB353, NPC_Scaling_Values!A:N, 9) * 1.1</f>
        <v>3.366</v>
      </c>
      <c r="R353" s="1">
        <v>1.3</v>
      </c>
      <c r="S353" s="1">
        <v>6.0</v>
      </c>
      <c r="T353" s="7" t="b">
        <v>0</v>
      </c>
      <c r="U353" s="7" t="b">
        <v>0</v>
      </c>
      <c r="V353" s="7" t="b">
        <v>0</v>
      </c>
      <c r="Z353" s="1">
        <v>255032.0</v>
      </c>
      <c r="AA353" s="1">
        <v>7007.0</v>
      </c>
      <c r="AB353" s="1">
        <v>7407.0</v>
      </c>
      <c r="AC353" s="8">
        <v>0.0</v>
      </c>
    </row>
    <row r="354">
      <c r="A354" s="1" t="s">
        <v>72</v>
      </c>
      <c r="B354" s="1" t="s">
        <v>27</v>
      </c>
      <c r="C354" s="5">
        <f>ROUND( VLOOKUP(Z354, NPC_Raw_Data!A:D, 4)*VLOOKUP(AA354, NPC_Scaling_Values!A:C, 3)*VLOOKUP(AB354, NPC_Scaling_Values!A:C, 3) * 1.1 ,0)</f>
        <v>281</v>
      </c>
      <c r="D354" s="5">
        <f>ROUND( VLOOKUP(Z354, NPC_Raw_Data!A:E, 5) * VLOOKUP(AA354, NPC_Scaling_Values!A:D, 4) * VLOOKUP(AB354,NPC_Scaling_Values!A:D, 4) * 1.1 ,0)</f>
        <v>550</v>
      </c>
      <c r="E354" s="5">
        <f>ROUND( VLOOKUP(Z354, NPC_Raw_Data!A:L, 6) * VLOOKUP(AA354, NPC_Scaling_Values!A:N, 5)* VLOOKUP(AB354, NPC_Scaling_Values!A:N, 5) * 1.1 ,0)</f>
        <v>227</v>
      </c>
      <c r="F354" s="5">
        <f>ROUND( VLOOKUP(Z354, NPC_Raw_Data!A:L, 7) * VLOOKUP(AA354, NPC_Scaling_Values!A:N, 6) * VLOOKUP(AB354,NPC_Scaling_Values!A:N, 6) * 1.1 ,0)</f>
        <v>170</v>
      </c>
      <c r="G354" s="5">
        <f>ROUND( VLOOKUP(Z354, NPC_Raw_Data!A:L, 8) * VLOOKUP(AA354, NPC_Scaling_Values!A:N, 7) * VLOOKUP(AB354, NPC_Scaling_Values!A:N, 7) * 1.1 ,0)</f>
        <v>159</v>
      </c>
      <c r="H354" s="5">
        <f>ROUND( VLOOKUP(Z354, NPC_Raw_Data!A:L, 9) * VLOOKUP(AA354, NPC_Scaling_Values!A:N, 8)* VLOOKUP(AB354, NPC_Scaling_Values!A:N, 8) * 1.1 ,0)</f>
        <v>159</v>
      </c>
      <c r="I354" s="5">
        <v>0.0</v>
      </c>
      <c r="J354" s="5">
        <v>0.0</v>
      </c>
      <c r="K354" s="5">
        <v>0.0</v>
      </c>
      <c r="L354" s="5">
        <f>ROUND( VLOOKUP(Z354, NPC_Raw_Data!A:O, 13),0)</f>
        <v>76</v>
      </c>
      <c r="M354" s="5">
        <f>ROUND( VLOOKUP(Z354, NPC_Raw_Data!A:O, 14),0)</f>
        <v>76</v>
      </c>
      <c r="N354" s="5">
        <f>ROUND( VLOOKUP(Z354, NPC_Raw_Data!A:O, 15),0)</f>
        <v>76</v>
      </c>
      <c r="O354" s="5">
        <f>ROUND( VLOOKUP(Z354, NPC_Raw_Data!A:Q, 16) * VLOOKUP(AA354, NPC_Scaling_Values!A:N, 14)* VLOOKUP(AB354, NPC_Scaling_Values!A:N, 14) * 1.1 ,0)</f>
        <v>111</v>
      </c>
      <c r="P354" s="2">
        <f>ROUND( VLOOKUP(Z354, NPC_Raw_Data!A:Q, 17) * VLOOKUP(AA354, NPC_Scaling_Values!A:N, 14) * VLOOKUP(AB354, NPC_Scaling_Values!A:N, 14)* 1.1 ,0)</f>
        <v>89</v>
      </c>
      <c r="Q354">
        <f> VLOOKUP(AA354, NPC_Scaling_Values!A:N, 9) * VLOOKUP(AB354, NPC_Scaling_Values!A:N, 9) * 1.1</f>
        <v>3.06625</v>
      </c>
      <c r="R354" s="1">
        <v>1.3</v>
      </c>
      <c r="S354" s="1">
        <v>6.0</v>
      </c>
      <c r="T354" s="7" t="b">
        <v>0</v>
      </c>
      <c r="U354" s="7" t="b">
        <v>0</v>
      </c>
      <c r="V354" s="7" t="b">
        <v>0</v>
      </c>
      <c r="Z354" s="1">
        <v>255040.0</v>
      </c>
      <c r="AA354" s="1">
        <v>7003.0</v>
      </c>
      <c r="AB354" s="1">
        <v>7403.0</v>
      </c>
      <c r="AC354" s="8">
        <v>0.0</v>
      </c>
    </row>
    <row r="355">
      <c r="A355" s="1" t="s">
        <v>73</v>
      </c>
      <c r="B355" s="1" t="s">
        <v>27</v>
      </c>
      <c r="C355" s="5">
        <f>ROUND( VLOOKUP(Z355, NPC_Raw_Data!A:D, 4)*VLOOKUP(AA355, NPC_Scaling_Values!A:C, 3)*VLOOKUP(AB355, NPC_Scaling_Values!A:C, 3) * 1.1 ,0)</f>
        <v>281</v>
      </c>
      <c r="D355" s="5">
        <f>ROUND( VLOOKUP(Z355, NPC_Raw_Data!A:E, 5) * VLOOKUP(AA355, NPC_Scaling_Values!A:D, 4) * VLOOKUP(AB355,NPC_Scaling_Values!A:D, 4) * 1.1 ,0)</f>
        <v>440</v>
      </c>
      <c r="E355" s="5">
        <f>ROUND( VLOOKUP(Z355, NPC_Raw_Data!A:L, 6) * VLOOKUP(AA355, NPC_Scaling_Values!A:N, 5)* VLOOKUP(AB355, NPC_Scaling_Values!A:N, 5) * 1.1 ,0)</f>
        <v>227</v>
      </c>
      <c r="F355" s="5">
        <f>ROUND( VLOOKUP(Z355, NPC_Raw_Data!A:L, 7) * VLOOKUP(AA355, NPC_Scaling_Values!A:N, 6) * VLOOKUP(AB355,NPC_Scaling_Values!A:N, 6) * 1.1 ,0)</f>
        <v>170</v>
      </c>
      <c r="G355" s="5">
        <f>ROUND( VLOOKUP(Z355, NPC_Raw_Data!A:L, 8) * VLOOKUP(AA355, NPC_Scaling_Values!A:N, 7) * VLOOKUP(AB355, NPC_Scaling_Values!A:N, 7) * 1.1 ,0)</f>
        <v>159</v>
      </c>
      <c r="H355" s="5">
        <f>ROUND( VLOOKUP(Z355, NPC_Raw_Data!A:L, 9) * VLOOKUP(AA355, NPC_Scaling_Values!A:N, 8)* VLOOKUP(AB355, NPC_Scaling_Values!A:N, 8) * 1.1 ,0)</f>
        <v>159</v>
      </c>
      <c r="I355" s="5">
        <v>0.0</v>
      </c>
      <c r="J355" s="5">
        <v>0.0</v>
      </c>
      <c r="K355" s="5">
        <v>0.0</v>
      </c>
      <c r="L355" s="5">
        <f>ROUND( VLOOKUP(Z355, NPC_Raw_Data!A:O, 13),0)</f>
        <v>76</v>
      </c>
      <c r="M355" s="5">
        <f>ROUND( VLOOKUP(Z355, NPC_Raw_Data!A:O, 14),0)</f>
        <v>76</v>
      </c>
      <c r="N355" s="5">
        <f>ROUND( VLOOKUP(Z355, NPC_Raw_Data!A:O, 15),0)</f>
        <v>76</v>
      </c>
      <c r="O355" s="5">
        <f>ROUND( VLOOKUP(Z355, NPC_Raw_Data!A:Q, 16) * VLOOKUP(AA355, NPC_Scaling_Values!A:N, 14)* VLOOKUP(AB355, NPC_Scaling_Values!A:N, 14) * 1.1 ,0)</f>
        <v>111</v>
      </c>
      <c r="P355" s="2">
        <f>ROUND( VLOOKUP(Z355, NPC_Raw_Data!A:Q, 17) * VLOOKUP(AA355, NPC_Scaling_Values!A:N, 14) * VLOOKUP(AB355, NPC_Scaling_Values!A:N, 14)* 1.1 ,0)</f>
        <v>89</v>
      </c>
      <c r="Q355">
        <f> VLOOKUP(AA355, NPC_Scaling_Values!A:N, 9) * VLOOKUP(AB355, NPC_Scaling_Values!A:N, 9) * 1.1</f>
        <v>3.06625</v>
      </c>
      <c r="R355" s="1">
        <v>1.3</v>
      </c>
      <c r="S355" s="1">
        <v>6.0</v>
      </c>
      <c r="T355" s="7" t="b">
        <v>0</v>
      </c>
      <c r="U355" s="7" t="b">
        <v>0</v>
      </c>
      <c r="V355" s="7" t="b">
        <v>0</v>
      </c>
      <c r="Z355" s="1">
        <v>255041.0</v>
      </c>
      <c r="AA355" s="1">
        <v>7003.0</v>
      </c>
      <c r="AB355" s="1">
        <v>7403.0</v>
      </c>
      <c r="AC355" s="8">
        <v>0.0</v>
      </c>
    </row>
    <row r="356">
      <c r="A356" s="1" t="s">
        <v>74</v>
      </c>
      <c r="B356" s="1" t="s">
        <v>27</v>
      </c>
      <c r="C356" s="5">
        <f>ROUND( VLOOKUP(Z356, NPC_Raw_Data!A:D, 4)*VLOOKUP(AA356, NPC_Scaling_Values!A:C, 3)*VLOOKUP(AB356, NPC_Scaling_Values!A:C, 3) * 1.1 ,0)</f>
        <v>281</v>
      </c>
      <c r="D356" s="5">
        <f>ROUND( VLOOKUP(Z356, NPC_Raw_Data!A:E, 5) * VLOOKUP(AA356, NPC_Scaling_Values!A:D, 4) * VLOOKUP(AB356,NPC_Scaling_Values!A:D, 4) * 1.1 ,0)</f>
        <v>440</v>
      </c>
      <c r="E356" s="5">
        <f>ROUND( VLOOKUP(Z356, NPC_Raw_Data!A:L, 6) * VLOOKUP(AA356, NPC_Scaling_Values!A:N, 5)* VLOOKUP(AB356, NPC_Scaling_Values!A:N, 5) * 1.1 ,0)</f>
        <v>227</v>
      </c>
      <c r="F356" s="5">
        <f>ROUND( VLOOKUP(Z356, NPC_Raw_Data!A:L, 7) * VLOOKUP(AA356, NPC_Scaling_Values!A:N, 6) * VLOOKUP(AB356,NPC_Scaling_Values!A:N, 6) * 1.1 ,0)</f>
        <v>170</v>
      </c>
      <c r="G356" s="5">
        <f>ROUND( VLOOKUP(Z356, NPC_Raw_Data!A:L, 8) * VLOOKUP(AA356, NPC_Scaling_Values!A:N, 7) * VLOOKUP(AB356, NPC_Scaling_Values!A:N, 7) * 1.1 ,0)</f>
        <v>159</v>
      </c>
      <c r="H356" s="5">
        <f>ROUND( VLOOKUP(Z356, NPC_Raw_Data!A:L, 9) * VLOOKUP(AA356, NPC_Scaling_Values!A:N, 8)* VLOOKUP(AB356, NPC_Scaling_Values!A:N, 8) * 1.1 ,0)</f>
        <v>159</v>
      </c>
      <c r="I356" s="5">
        <v>0.0</v>
      </c>
      <c r="J356" s="5">
        <v>0.0</v>
      </c>
      <c r="K356" s="5">
        <v>0.0</v>
      </c>
      <c r="L356" s="5">
        <f>ROUND( VLOOKUP(Z356, NPC_Raw_Data!A:O, 13),0)</f>
        <v>76</v>
      </c>
      <c r="M356" s="5">
        <f>ROUND( VLOOKUP(Z356, NPC_Raw_Data!A:O, 14),0)</f>
        <v>76</v>
      </c>
      <c r="N356" s="5">
        <f>ROUND( VLOOKUP(Z356, NPC_Raw_Data!A:O, 15),0)</f>
        <v>76</v>
      </c>
      <c r="O356" s="5">
        <f>ROUND( VLOOKUP(Z356, NPC_Raw_Data!A:Q, 16) * VLOOKUP(AA356, NPC_Scaling_Values!A:N, 14)* VLOOKUP(AB356, NPC_Scaling_Values!A:N, 14) * 1.1 ,0)</f>
        <v>111</v>
      </c>
      <c r="P356" s="2">
        <f>ROUND( VLOOKUP(Z356, NPC_Raw_Data!A:Q, 17) * VLOOKUP(AA356, NPC_Scaling_Values!A:N, 14) * VLOOKUP(AB356, NPC_Scaling_Values!A:N, 14)* 1.1 ,0)</f>
        <v>89</v>
      </c>
      <c r="Q356">
        <f> VLOOKUP(AA356, NPC_Scaling_Values!A:N, 9) * VLOOKUP(AB356, NPC_Scaling_Values!A:N, 9) * 1.1</f>
        <v>3.06625</v>
      </c>
      <c r="R356" s="1">
        <v>1.3</v>
      </c>
      <c r="S356" s="1">
        <v>6.0</v>
      </c>
      <c r="T356" s="7" t="b">
        <v>0</v>
      </c>
      <c r="U356" s="7" t="b">
        <v>0</v>
      </c>
      <c r="V356" s="7" t="b">
        <v>0</v>
      </c>
      <c r="Z356" s="1">
        <v>255042.0</v>
      </c>
      <c r="AA356" s="1">
        <v>7003.0</v>
      </c>
      <c r="AB356" s="1">
        <v>7403.0</v>
      </c>
      <c r="AC356" s="8">
        <v>0.0</v>
      </c>
    </row>
    <row r="357">
      <c r="A357" s="1" t="s">
        <v>86</v>
      </c>
      <c r="B357" s="1" t="s">
        <v>27</v>
      </c>
      <c r="C357" s="5">
        <f>ROUND( VLOOKUP(Z357, NPC_Raw_Data!A:D, 4)*VLOOKUP(AA357, NPC_Scaling_Values!A:C, 3)*VLOOKUP(AB357, NPC_Scaling_Values!A:C, 3) * 1.1 ,0)</f>
        <v>281</v>
      </c>
      <c r="D357" s="5">
        <f>ROUND( VLOOKUP(Z357, NPC_Raw_Data!A:E, 5) * VLOOKUP(AA357, NPC_Scaling_Values!A:D, 4) * VLOOKUP(AB357,NPC_Scaling_Values!A:D, 4) * 1.1 ,0)</f>
        <v>550</v>
      </c>
      <c r="E357" s="5">
        <f>ROUND( VLOOKUP(Z357, NPC_Raw_Data!A:L, 6) * VLOOKUP(AA357, NPC_Scaling_Values!A:N, 5)* VLOOKUP(AB357, NPC_Scaling_Values!A:N, 5) * 1.1 ,0)</f>
        <v>227</v>
      </c>
      <c r="F357" s="5">
        <f>ROUND( VLOOKUP(Z357, NPC_Raw_Data!A:L, 7) * VLOOKUP(AA357, NPC_Scaling_Values!A:N, 6) * VLOOKUP(AB357,NPC_Scaling_Values!A:N, 6) * 1.1 ,0)</f>
        <v>170</v>
      </c>
      <c r="G357" s="5">
        <f>ROUND( VLOOKUP(Z357, NPC_Raw_Data!A:L, 8) * VLOOKUP(AA357, NPC_Scaling_Values!A:N, 7) * VLOOKUP(AB357, NPC_Scaling_Values!A:N, 7) * 1.1 ,0)</f>
        <v>159</v>
      </c>
      <c r="H357" s="5">
        <f>ROUND( VLOOKUP(Z357, NPC_Raw_Data!A:L, 9) * VLOOKUP(AA357, NPC_Scaling_Values!A:N, 8)* VLOOKUP(AB357, NPC_Scaling_Values!A:N, 8) * 1.1 ,0)</f>
        <v>159</v>
      </c>
      <c r="I357" s="5">
        <v>0.0</v>
      </c>
      <c r="J357" s="5">
        <v>0.0</v>
      </c>
      <c r="K357" s="5">
        <v>0.0</v>
      </c>
      <c r="L357" s="5">
        <f>ROUND( VLOOKUP(Z357, NPC_Raw_Data!A:O, 13),0)</f>
        <v>76</v>
      </c>
      <c r="M357" s="5">
        <f>ROUND( VLOOKUP(Z357, NPC_Raw_Data!A:O, 14),0)</f>
        <v>76</v>
      </c>
      <c r="N357" s="5">
        <f>ROUND( VLOOKUP(Z357, NPC_Raw_Data!A:O, 15),0)</f>
        <v>76</v>
      </c>
      <c r="O357" s="5">
        <f>ROUND( VLOOKUP(Z357, NPC_Raw_Data!A:Q, 16) * VLOOKUP(AA357, NPC_Scaling_Values!A:N, 14)* VLOOKUP(AB357, NPC_Scaling_Values!A:N, 14) * 1.1 ,0)</f>
        <v>111</v>
      </c>
      <c r="P357" s="2">
        <f>ROUND( VLOOKUP(Z357, NPC_Raw_Data!A:Q, 17) * VLOOKUP(AA357, NPC_Scaling_Values!A:N, 14) * VLOOKUP(AB357, NPC_Scaling_Values!A:N, 14)* 1.1 ,0)</f>
        <v>89</v>
      </c>
      <c r="Q357">
        <f> VLOOKUP(AA357, NPC_Scaling_Values!A:N, 9) * VLOOKUP(AB357, NPC_Scaling_Values!A:N, 9) * 1.1</f>
        <v>3.06625</v>
      </c>
      <c r="R357" s="1">
        <v>1.3</v>
      </c>
      <c r="S357" s="1">
        <v>10.0</v>
      </c>
      <c r="T357" s="7" t="b">
        <v>0</v>
      </c>
      <c r="U357" s="7" t="b">
        <v>0</v>
      </c>
      <c r="V357" s="7" t="b">
        <v>0</v>
      </c>
      <c r="Z357" s="1">
        <v>255043.0</v>
      </c>
      <c r="AA357" s="1">
        <v>7003.0</v>
      </c>
      <c r="AB357" s="1">
        <v>7403.0</v>
      </c>
      <c r="AC357" s="10">
        <v>7100.0</v>
      </c>
    </row>
    <row r="358">
      <c r="A358" s="1" t="s">
        <v>87</v>
      </c>
      <c r="B358" s="1" t="s">
        <v>27</v>
      </c>
      <c r="C358" s="5">
        <f>ROUND( VLOOKUP(Z358, NPC_Raw_Data!A:D, 4)*VLOOKUP(AA358, NPC_Scaling_Values!A:C, 3)*VLOOKUP(AB358, NPC_Scaling_Values!A:C, 3) * 1.1 ,0)</f>
        <v>281</v>
      </c>
      <c r="D358" s="5">
        <f>ROUND( VLOOKUP(Z358, NPC_Raw_Data!A:E, 5) * VLOOKUP(AA358, NPC_Scaling_Values!A:D, 4) * VLOOKUP(AB358,NPC_Scaling_Values!A:D, 4) * 1.1 ,0)</f>
        <v>440</v>
      </c>
      <c r="E358" s="5">
        <f>ROUND( VLOOKUP(Z358, NPC_Raw_Data!A:L, 6) * VLOOKUP(AA358, NPC_Scaling_Values!A:N, 5)* VLOOKUP(AB358, NPC_Scaling_Values!A:N, 5) * 1.1 ,0)</f>
        <v>227</v>
      </c>
      <c r="F358" s="5">
        <f>ROUND( VLOOKUP(Z358, NPC_Raw_Data!A:L, 7) * VLOOKUP(AA358, NPC_Scaling_Values!A:N, 6) * VLOOKUP(AB358,NPC_Scaling_Values!A:N, 6) * 1.1 ,0)</f>
        <v>170</v>
      </c>
      <c r="G358" s="5">
        <f>ROUND( VLOOKUP(Z358, NPC_Raw_Data!A:L, 8) * VLOOKUP(AA358, NPC_Scaling_Values!A:N, 7) * VLOOKUP(AB358, NPC_Scaling_Values!A:N, 7) * 1.1 ,0)</f>
        <v>159</v>
      </c>
      <c r="H358" s="5">
        <f>ROUND( VLOOKUP(Z358, NPC_Raw_Data!A:L, 9) * VLOOKUP(AA358, NPC_Scaling_Values!A:N, 8)* VLOOKUP(AB358, NPC_Scaling_Values!A:N, 8) * 1.1 ,0)</f>
        <v>159</v>
      </c>
      <c r="I358" s="5">
        <v>0.0</v>
      </c>
      <c r="J358" s="5">
        <v>0.0</v>
      </c>
      <c r="K358" s="5">
        <v>0.0</v>
      </c>
      <c r="L358" s="5">
        <f>ROUND( VLOOKUP(Z358, NPC_Raw_Data!A:O, 13),0)</f>
        <v>76</v>
      </c>
      <c r="M358" s="5">
        <f>ROUND( VLOOKUP(Z358, NPC_Raw_Data!A:O, 14),0)</f>
        <v>76</v>
      </c>
      <c r="N358" s="5">
        <f>ROUND( VLOOKUP(Z358, NPC_Raw_Data!A:O, 15),0)</f>
        <v>76</v>
      </c>
      <c r="O358" s="5">
        <f>ROUND( VLOOKUP(Z358, NPC_Raw_Data!A:Q, 16) * VLOOKUP(AA358, NPC_Scaling_Values!A:N, 14)* VLOOKUP(AB358, NPC_Scaling_Values!A:N, 14) * 1.1 ,0)</f>
        <v>111</v>
      </c>
      <c r="P358" s="2">
        <f>ROUND( VLOOKUP(Z358, NPC_Raw_Data!A:Q, 17) * VLOOKUP(AA358, NPC_Scaling_Values!A:N, 14) * VLOOKUP(AB358, NPC_Scaling_Values!A:N, 14)* 1.1 ,0)</f>
        <v>89</v>
      </c>
      <c r="Q358">
        <f> VLOOKUP(AA358, NPC_Scaling_Values!A:N, 9) * VLOOKUP(AB358, NPC_Scaling_Values!A:N, 9) * 1.1</f>
        <v>3.06625</v>
      </c>
      <c r="R358" s="1">
        <v>1.3</v>
      </c>
      <c r="S358" s="1">
        <v>10.0</v>
      </c>
      <c r="T358" s="7" t="b">
        <v>0</v>
      </c>
      <c r="U358" s="7" t="b">
        <v>0</v>
      </c>
      <c r="V358" s="7" t="b">
        <v>0</v>
      </c>
      <c r="Z358" s="1">
        <v>255044.0</v>
      </c>
      <c r="AA358" s="1">
        <v>7003.0</v>
      </c>
      <c r="AB358" s="1">
        <v>7403.0</v>
      </c>
      <c r="AC358" s="10">
        <v>7100.0</v>
      </c>
    </row>
    <row r="359">
      <c r="A359" s="1" t="s">
        <v>93</v>
      </c>
      <c r="B359" s="1" t="s">
        <v>35</v>
      </c>
      <c r="C359" s="5">
        <f>ROUND( VLOOKUP(Z359, NPC_Raw_Data!A:D, 4)*VLOOKUP(AA359, NPC_Scaling_Values!A:C, 3)*VLOOKUP(AB359, NPC_Scaling_Values!A:C, 3) * 1.1 ,0)</f>
        <v>1804</v>
      </c>
      <c r="D359" s="5">
        <f>ROUND( VLOOKUP(Z359, NPC_Raw_Data!A:E, 5) * VLOOKUP(AA359, NPC_Scaling_Values!A:D, 4) * VLOOKUP(AB359,NPC_Scaling_Values!A:D, 4) * 1.1 ,0)</f>
        <v>5500</v>
      </c>
      <c r="E359" s="5">
        <f>ROUND( VLOOKUP(Z359, NPC_Raw_Data!A:L, 6) * VLOOKUP(AA359, NPC_Scaling_Values!A:N, 5)* VLOOKUP(AB359, NPC_Scaling_Values!A:N, 5) * 1.1 ,0)</f>
        <v>229</v>
      </c>
      <c r="F359" s="5">
        <f>ROUND( VLOOKUP(Z359, NPC_Raw_Data!A:L, 7) * VLOOKUP(AA359, NPC_Scaling_Values!A:N, 6) * VLOOKUP(AB359,NPC_Scaling_Values!A:N, 6) * 1.1 ,0)</f>
        <v>173</v>
      </c>
      <c r="G359" s="5">
        <f>ROUND( VLOOKUP(Z359, NPC_Raw_Data!A:L, 8) * VLOOKUP(AA359, NPC_Scaling_Values!A:N, 7) * VLOOKUP(AB359, NPC_Scaling_Values!A:N, 7) * 1.1 ,0)</f>
        <v>229</v>
      </c>
      <c r="H359" s="5">
        <f>ROUND( VLOOKUP(Z359, NPC_Raw_Data!A:L, 9) * VLOOKUP(AA359, NPC_Scaling_Values!A:N, 8)* VLOOKUP(AB359, NPC_Scaling_Values!A:N, 8) * 1.1 ,0)</f>
        <v>173</v>
      </c>
      <c r="I359" s="5">
        <v>25.0</v>
      </c>
      <c r="J359" s="5">
        <v>-25.0</v>
      </c>
      <c r="K359" s="5">
        <v>0.0</v>
      </c>
      <c r="L359" s="5">
        <f>ROUND( VLOOKUP(Z359, NPC_Raw_Data!A:O, 13),0)</f>
        <v>76</v>
      </c>
      <c r="M359" s="5">
        <f>ROUND( VLOOKUP(Z359, NPC_Raw_Data!A:O, 14),0)</f>
        <v>76</v>
      </c>
      <c r="N359" s="5">
        <f>ROUND( VLOOKUP(Z359, NPC_Raw_Data!A:O, 15),0)</f>
        <v>72</v>
      </c>
      <c r="O359" s="5">
        <f>ROUND( VLOOKUP(Z359, NPC_Raw_Data!A:Q, 16) * VLOOKUP(AA359, NPC_Scaling_Values!A:N, 14)* VLOOKUP(AB359, NPC_Scaling_Values!A:N, 14) * 1.1 ,0)</f>
        <v>226</v>
      </c>
      <c r="P359" s="2">
        <f>ROUND( VLOOKUP(Z359, NPC_Raw_Data!A:Q, 17) * VLOOKUP(AA359, NPC_Scaling_Values!A:N, 14) * VLOOKUP(AB359, NPC_Scaling_Values!A:N, 14)* 1.1 ,0)</f>
        <v>90</v>
      </c>
      <c r="Q359">
        <f> VLOOKUP(AA359, NPC_Scaling_Values!A:N, 9) * VLOOKUP(AB359, NPC_Scaling_Values!A:N, 9) * 1.1</f>
        <v>3.282125</v>
      </c>
      <c r="R359" s="1">
        <v>1.5</v>
      </c>
      <c r="S359" s="1">
        <v>40.0</v>
      </c>
      <c r="T359" s="7" t="b">
        <v>0</v>
      </c>
      <c r="U359" s="7" t="b">
        <v>0</v>
      </c>
      <c r="V359" s="7" t="b">
        <v>0</v>
      </c>
      <c r="Z359" s="1">
        <v>266000.0</v>
      </c>
      <c r="AA359" s="1">
        <v>7004.0</v>
      </c>
      <c r="AB359" s="1">
        <v>7404.0</v>
      </c>
      <c r="AC359" s="8">
        <v>0.0</v>
      </c>
    </row>
    <row r="360">
      <c r="A360" s="1" t="s">
        <v>94</v>
      </c>
      <c r="B360" s="1" t="s">
        <v>35</v>
      </c>
      <c r="C360" s="5">
        <f>ROUND( VLOOKUP(Z360, NPC_Raw_Data!A:D, 4)*VLOOKUP(AA360, NPC_Scaling_Values!A:C, 3)*VLOOKUP(AB360, NPC_Scaling_Values!A:C, 3) * 1.1 ,0)</f>
        <v>1804</v>
      </c>
      <c r="D360" s="5">
        <f>ROUND( VLOOKUP(Z360, NPC_Raw_Data!A:E, 5) * VLOOKUP(AA360, NPC_Scaling_Values!A:D, 4) * VLOOKUP(AB360,NPC_Scaling_Values!A:D, 4) * 1.1 ,0)</f>
        <v>825</v>
      </c>
      <c r="E360" s="5">
        <f>ROUND( VLOOKUP(Z360, NPC_Raw_Data!A:L, 6) * VLOOKUP(AA360, NPC_Scaling_Values!A:N, 5)* VLOOKUP(AB360, NPC_Scaling_Values!A:N, 5) * 1.1 ,0)</f>
        <v>229</v>
      </c>
      <c r="F360" s="5">
        <f>ROUND( VLOOKUP(Z360, NPC_Raw_Data!A:L, 7) * VLOOKUP(AA360, NPC_Scaling_Values!A:N, 6) * VLOOKUP(AB360,NPC_Scaling_Values!A:N, 6) * 1.1 ,0)</f>
        <v>173</v>
      </c>
      <c r="G360" s="5">
        <f>ROUND( VLOOKUP(Z360, NPC_Raw_Data!A:L, 8) * VLOOKUP(AA360, NPC_Scaling_Values!A:N, 7) * VLOOKUP(AB360, NPC_Scaling_Values!A:N, 7) * 1.1 ,0)</f>
        <v>229</v>
      </c>
      <c r="H360" s="5">
        <f>ROUND( VLOOKUP(Z360, NPC_Raw_Data!A:L, 9) * VLOOKUP(AA360, NPC_Scaling_Values!A:N, 8)* VLOOKUP(AB360, NPC_Scaling_Values!A:N, 8) * 1.1 ,0)</f>
        <v>173</v>
      </c>
      <c r="I360" s="5">
        <v>25.0</v>
      </c>
      <c r="J360" s="5">
        <v>-25.0</v>
      </c>
      <c r="K360" s="5">
        <v>0.0</v>
      </c>
      <c r="L360" s="5">
        <f>ROUND( VLOOKUP(Z360, NPC_Raw_Data!A:O, 13),0)</f>
        <v>76</v>
      </c>
      <c r="M360" s="5">
        <f>ROUND( VLOOKUP(Z360, NPC_Raw_Data!A:O, 14),0)</f>
        <v>76</v>
      </c>
      <c r="N360" s="5">
        <f>ROUND( VLOOKUP(Z360, NPC_Raw_Data!A:O, 15),0)</f>
        <v>72</v>
      </c>
      <c r="O360" s="5">
        <f>ROUND( VLOOKUP(Z360, NPC_Raw_Data!A:Q, 16) * VLOOKUP(AA360, NPC_Scaling_Values!A:N, 14)* VLOOKUP(AB360, NPC_Scaling_Values!A:N, 14) * 1.1 ,0)</f>
        <v>226</v>
      </c>
      <c r="P360" s="2">
        <f>ROUND( VLOOKUP(Z360, NPC_Raw_Data!A:Q, 17) * VLOOKUP(AA360, NPC_Scaling_Values!A:N, 14) * VLOOKUP(AB360, NPC_Scaling_Values!A:N, 14)* 1.1 ,0)</f>
        <v>90</v>
      </c>
      <c r="Q360">
        <f> VLOOKUP(AA360, NPC_Scaling_Values!A:N, 9) * VLOOKUP(AB360, NPC_Scaling_Values!A:N, 9) * 1.1</f>
        <v>3.282125</v>
      </c>
      <c r="R360" s="1">
        <v>1.5</v>
      </c>
      <c r="S360" s="1">
        <v>50.0</v>
      </c>
      <c r="T360" s="7" t="b">
        <v>0</v>
      </c>
      <c r="U360" s="7" t="b">
        <v>0</v>
      </c>
      <c r="V360" s="7" t="b">
        <v>0</v>
      </c>
      <c r="Z360" s="1">
        <v>266001.0</v>
      </c>
      <c r="AA360" s="1">
        <v>7004.0</v>
      </c>
      <c r="AB360" s="1">
        <v>7404.0</v>
      </c>
      <c r="AC360" s="10">
        <v>7100.0</v>
      </c>
    </row>
    <row r="361">
      <c r="A361" s="9" t="s">
        <v>75</v>
      </c>
      <c r="B361" s="1" t="s">
        <v>27</v>
      </c>
      <c r="C361" s="5">
        <f>ROUND( VLOOKUP(Z361, NPC_Raw_Data!A:D, 4)*VLOOKUP(AA361, NPC_Scaling_Values!A:C, 3)*VLOOKUP(AB361, NPC_Scaling_Values!A:C, 3) * 1.1 ,0)</f>
        <v>2930</v>
      </c>
      <c r="D361" s="5">
        <f>ROUND( VLOOKUP(Z361, NPC_Raw_Data!A:E, 5) * VLOOKUP(AA361, NPC_Scaling_Values!A:D, 4) * VLOOKUP(AB361,NPC_Scaling_Values!A:D, 4) * 1.1 ,0)</f>
        <v>5500</v>
      </c>
      <c r="E361" s="5">
        <f>ROUND( VLOOKUP(Z361, NPC_Raw_Data!A:L, 6) * VLOOKUP(AA361, NPC_Scaling_Values!A:N, 5)* VLOOKUP(AB361, NPC_Scaling_Values!A:N, 5) * 1.1 ,0)</f>
        <v>192</v>
      </c>
      <c r="F361" s="5">
        <f>ROUND( VLOOKUP(Z361, NPC_Raw_Data!A:L, 7) * VLOOKUP(AA361, NPC_Scaling_Values!A:N, 6) * VLOOKUP(AB361,NPC_Scaling_Values!A:N, 6) * 1.1 ,0)</f>
        <v>143</v>
      </c>
      <c r="G361" s="5">
        <f>ROUND( VLOOKUP(Z361, NPC_Raw_Data!A:L, 8) * VLOOKUP(AA361, NPC_Scaling_Values!A:N, 7) * VLOOKUP(AB361, NPC_Scaling_Values!A:N, 7) * 1.1 ,0)</f>
        <v>135</v>
      </c>
      <c r="H361" s="5">
        <f>ROUND( VLOOKUP(Z361, NPC_Raw_Data!A:L, 9) * VLOOKUP(AA361, NPC_Scaling_Values!A:N, 8)* VLOOKUP(AB361, NPC_Scaling_Values!A:N, 8) * 1.1 ,0)</f>
        <v>143</v>
      </c>
      <c r="I361" s="5">
        <v>-25.0</v>
      </c>
      <c r="J361" s="5">
        <v>0.0</v>
      </c>
      <c r="K361" s="5">
        <v>0.0</v>
      </c>
      <c r="L361" s="5">
        <f>ROUND( VLOOKUP(Z361, NPC_Raw_Data!A:O, 13),0)</f>
        <v>75</v>
      </c>
      <c r="M361" s="5">
        <f>ROUND( VLOOKUP(Z361, NPC_Raw_Data!A:O, 14),0)</f>
        <v>75</v>
      </c>
      <c r="N361" s="5">
        <f>ROUND( VLOOKUP(Z361, NPC_Raw_Data!A:O, 15),0)</f>
        <v>75</v>
      </c>
      <c r="O361" s="5">
        <f>ROUND( VLOOKUP(Z361, NPC_Raw_Data!A:Q, 16) * VLOOKUP(AA361, NPC_Scaling_Values!A:N, 14)* VLOOKUP(AB361, NPC_Scaling_Values!A:N, 14) * 1.1 ,0)</f>
        <v>222</v>
      </c>
      <c r="P361" s="2">
        <f>ROUND( VLOOKUP(Z361, NPC_Raw_Data!A:Q, 17) * VLOOKUP(AA361, NPC_Scaling_Values!A:N, 14) * VLOOKUP(AB361, NPC_Scaling_Values!A:N, 14)* 1.1 ,0)</f>
        <v>89</v>
      </c>
      <c r="Q361">
        <f> VLOOKUP(AA361, NPC_Scaling_Values!A:N, 9) * VLOOKUP(AB361, NPC_Scaling_Values!A:N, 9) * 1.1</f>
        <v>3.06625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264000.0</v>
      </c>
      <c r="AA361" s="1">
        <v>7003.0</v>
      </c>
      <c r="AB361" s="1">
        <v>7403.0</v>
      </c>
      <c r="AC361" s="8">
        <v>0.0</v>
      </c>
    </row>
    <row r="362">
      <c r="A362" s="9" t="s">
        <v>40</v>
      </c>
      <c r="B362" s="1" t="s">
        <v>41</v>
      </c>
      <c r="C362" s="5">
        <f>ROUND( VLOOKUP(Z362, NPC_Raw_Data!A:D, 4)*VLOOKUP(AA362, NPC_Scaling_Values!A:C, 3)*VLOOKUP(AB362, NPC_Scaling_Values!A:C, 3) * 1.1 ,0)</f>
        <v>4</v>
      </c>
      <c r="D362" s="5">
        <f>ROUND( VLOOKUP(Z362, NPC_Raw_Data!A:E, 5) * VLOOKUP(AA362, NPC_Scaling_Values!A:D, 4) * VLOOKUP(AB362,NPC_Scaling_Values!A:D, 4) * 1.1 ,0)</f>
        <v>0</v>
      </c>
      <c r="E362" s="5">
        <f>ROUND( VLOOKUP(Z362, NPC_Raw_Data!A:L, 6) * VLOOKUP(AA362, NPC_Scaling_Values!A:N, 5)* VLOOKUP(AB362, NPC_Scaling_Values!A:N, 5) * 1.1 ,0)</f>
        <v>3</v>
      </c>
      <c r="F362" s="5">
        <f>ROUND( VLOOKUP(Z362, NPC_Raw_Data!A:L, 7) * VLOOKUP(AA362, NPC_Scaling_Values!A:N, 6) * VLOOKUP(AB362,NPC_Scaling_Values!A:N, 6) * 1.1 ,0)</f>
        <v>3</v>
      </c>
      <c r="G362" s="5">
        <f>ROUND( VLOOKUP(Z362, NPC_Raw_Data!A:L, 8) * VLOOKUP(AA362, NPC_Scaling_Values!A:N, 7) * VLOOKUP(AB362, NPC_Scaling_Values!A:N, 7) * 1.1 ,0)</f>
        <v>3</v>
      </c>
      <c r="H362" s="5">
        <f>ROUND( VLOOKUP(Z362, NPC_Raw_Data!A:L, 9) * VLOOKUP(AA362, NPC_Scaling_Values!A:N, 8)* VLOOKUP(AB362, NPC_Scaling_Values!A:N, 8) * 1.1 ,0)</f>
        <v>3</v>
      </c>
      <c r="I362" s="5">
        <v>0.0</v>
      </c>
      <c r="J362" s="5">
        <v>0.0</v>
      </c>
      <c r="K362" s="5">
        <v>0.0</v>
      </c>
      <c r="L362" s="5">
        <f>ROUND( VLOOKUP(Z362, NPC_Raw_Data!A:O, 13),0)</f>
        <v>75</v>
      </c>
      <c r="M362" s="5">
        <f>ROUND( VLOOKUP(Z362, NPC_Raw_Data!A:O, 14),0)</f>
        <v>75</v>
      </c>
      <c r="N362" s="5">
        <f>ROUND( VLOOKUP(Z362, NPC_Raw_Data!A:O, 15),0)</f>
        <v>75</v>
      </c>
      <c r="O362" s="5">
        <f>ROUND( VLOOKUP(Z362, NPC_Raw_Data!A:Q, 16) * VLOOKUP(AA362, NPC_Scaling_Values!A:N, 14)* VLOOKUP(AB362, NPC_Scaling_Values!A:N, 14) * 1.1 ,0)</f>
        <v>255</v>
      </c>
      <c r="P362" s="2">
        <f>ROUND( VLOOKUP(Z362, NPC_Raw_Data!A:Q, 17) * VLOOKUP(AA362, NPC_Scaling_Values!A:N, 14) * VLOOKUP(AB362, NPC_Scaling_Values!A:N, 14)* 1.1 ,0)</f>
        <v>102</v>
      </c>
      <c r="Q362">
        <f> VLOOKUP(AA362, NPC_Scaling_Values!A:N, 9) * VLOOKUP(AB362, NPC_Scaling_Values!A:N, 9) * 1.1</f>
        <v>3.6696</v>
      </c>
      <c r="R362" s="1">
        <v>1.0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273100.0</v>
      </c>
      <c r="AA362" s="1">
        <v>7014.0</v>
      </c>
      <c r="AB362" s="1">
        <v>7414.0</v>
      </c>
      <c r="AC362" s="8">
        <v>0.0</v>
      </c>
    </row>
    <row r="363">
      <c r="A363" s="1" t="s">
        <v>253</v>
      </c>
      <c r="B363" s="1" t="s">
        <v>27</v>
      </c>
      <c r="C363" s="5">
        <f>ROUND( VLOOKUP(Z363, NPC_Raw_Data!A:D, 4)*VLOOKUP(AA363, NPC_Scaling_Values!A:C, 3)*VLOOKUP(AB363, NPC_Scaling_Values!A:C, 3) * 1.1 ,0)</f>
        <v>845</v>
      </c>
      <c r="D363" s="5">
        <f>ROUND( VLOOKUP(Z363, NPC_Raw_Data!A:E, 5) * VLOOKUP(AA363, NPC_Scaling_Values!A:D, 4) * VLOOKUP(AB363,NPC_Scaling_Values!A:D, 4) * 1.1 ,0)</f>
        <v>4125</v>
      </c>
      <c r="E363" s="5">
        <f>ROUND( VLOOKUP(Z363, NPC_Raw_Data!A:L, 6) * VLOOKUP(AA363, NPC_Scaling_Values!A:N, 5)* VLOOKUP(AB363, NPC_Scaling_Values!A:N, 5) * 1.1 ,0)</f>
        <v>547</v>
      </c>
      <c r="F363" s="5">
        <f>ROUND( VLOOKUP(Z363, NPC_Raw_Data!A:L, 7) * VLOOKUP(AA363, NPC_Scaling_Values!A:N, 6) * VLOOKUP(AB363,NPC_Scaling_Values!A:N, 6) * 1.1 ,0)</f>
        <v>525</v>
      </c>
      <c r="G363" s="5">
        <f>ROUND( VLOOKUP(Z363, NPC_Raw_Data!A:L, 8) * VLOOKUP(AA363, NPC_Scaling_Values!A:N, 7) * VLOOKUP(AB363, NPC_Scaling_Values!A:N, 7) * 1.1 ,0)</f>
        <v>393</v>
      </c>
      <c r="H363" s="5">
        <f>ROUND( VLOOKUP(Z363, NPC_Raw_Data!A:L, 9) * VLOOKUP(AA363, NPC_Scaling_Values!A:N, 8)* VLOOKUP(AB363, NPC_Scaling_Values!A:N, 8) * 1.1 ,0)</f>
        <v>75</v>
      </c>
      <c r="I363" s="5">
        <v>25.0</v>
      </c>
      <c r="J363" s="5">
        <v>-30.0</v>
      </c>
      <c r="K363" s="5">
        <v>0.0</v>
      </c>
      <c r="L363" s="5">
        <f>ROUND( VLOOKUP(Z363, NPC_Raw_Data!A:O, 13),0)</f>
        <v>75</v>
      </c>
      <c r="M363" s="5">
        <f>ROUND( VLOOKUP(Z363, NPC_Raw_Data!A:O, 14),0)</f>
        <v>75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 * 1.1 ,0)</f>
        <v>222</v>
      </c>
      <c r="P363" s="2">
        <f>ROUND( VLOOKUP(Z363, NPC_Raw_Data!A:Q, 17) * VLOOKUP(AA363, NPC_Scaling_Values!A:N, 14) * VLOOKUP(AB363, NPC_Scaling_Values!A:N, 14)* 1.1 ,0)</f>
        <v>89</v>
      </c>
      <c r="Q363">
        <f> VLOOKUP(AA363, NPC_Scaling_Values!A:N, 9) * VLOOKUP(AB363, NPC_Scaling_Values!A:N, 9) * 1.1</f>
        <v>3.06625</v>
      </c>
      <c r="R363" s="1">
        <v>3.0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346000.0</v>
      </c>
      <c r="AA363" s="1">
        <v>7003.0</v>
      </c>
      <c r="AB363" s="1">
        <v>7403.0</v>
      </c>
      <c r="AC363" s="8">
        <v>0.0</v>
      </c>
    </row>
    <row r="364">
      <c r="A364" s="1" t="s">
        <v>253</v>
      </c>
      <c r="B364" s="1" t="s">
        <v>30</v>
      </c>
      <c r="C364" s="5">
        <f>ROUND( VLOOKUP(Z364, NPC_Raw_Data!A:D, 4)*VLOOKUP(AA364, NPC_Scaling_Values!A:C, 3)*VLOOKUP(AB364, NPC_Scaling_Values!A:C, 3) * 1.1 ,0)</f>
        <v>1105</v>
      </c>
      <c r="D364" s="5">
        <f>ROUND( VLOOKUP(Z364, NPC_Raw_Data!A:E, 5) * VLOOKUP(AA364, NPC_Scaling_Values!A:D, 4) * VLOOKUP(AB364,NPC_Scaling_Values!A:D, 4) * 1.1 ,0)</f>
        <v>2200</v>
      </c>
      <c r="E364" s="5">
        <f>ROUND( VLOOKUP(Z364, NPC_Raw_Data!A:L, 6) * VLOOKUP(AA364, NPC_Scaling_Values!A:N, 5)* VLOOKUP(AB364, NPC_Scaling_Values!A:N, 5) * 1.1 ,0)</f>
        <v>810</v>
      </c>
      <c r="F364" s="5">
        <f>ROUND( VLOOKUP(Z364, NPC_Raw_Data!A:L, 7) * VLOOKUP(AA364, NPC_Scaling_Values!A:N, 6) * VLOOKUP(AB364,NPC_Scaling_Values!A:N, 6) * 1.1 ,0)</f>
        <v>778</v>
      </c>
      <c r="G364" s="5">
        <f>ROUND( VLOOKUP(Z364, NPC_Raw_Data!A:L, 8) * VLOOKUP(AA364, NPC_Scaling_Values!A:N, 7) * VLOOKUP(AB364, NPC_Scaling_Values!A:N, 7) * 1.1 ,0)</f>
        <v>582</v>
      </c>
      <c r="H364" s="5">
        <f>ROUND( VLOOKUP(Z364, NPC_Raw_Data!A:L, 9) * VLOOKUP(AA364, NPC_Scaling_Values!A:N, 8)* VLOOKUP(AB364, NPC_Scaling_Values!A:N, 8) * 1.1 ,0)</f>
        <v>111</v>
      </c>
      <c r="I364" s="5">
        <v>25.0</v>
      </c>
      <c r="J364" s="5">
        <v>-30.0</v>
      </c>
      <c r="K364" s="5">
        <v>0.0</v>
      </c>
      <c r="L364" s="5">
        <f>ROUND( VLOOKUP(Z364, NPC_Raw_Data!A:O, 13),0)</f>
        <v>75</v>
      </c>
      <c r="M364" s="5">
        <f>ROUND( VLOOKUP(Z364, NPC_Raw_Data!A:O, 14),0)</f>
        <v>75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 * 1.1 ,0)</f>
        <v>255</v>
      </c>
      <c r="P364" s="2">
        <f>ROUND( VLOOKUP(Z364, NPC_Raw_Data!A:Q, 17) * VLOOKUP(AA364, NPC_Scaling_Values!A:N, 14) * VLOOKUP(AB364, NPC_Scaling_Values!A:N, 14)* 1.1 ,0)</f>
        <v>102</v>
      </c>
      <c r="Q364">
        <f> VLOOKUP(AA364, NPC_Scaling_Values!A:N, 9) * VLOOKUP(AB364, NPC_Scaling_Values!A:N, 9) * 1.1</f>
        <v>3.6696</v>
      </c>
      <c r="R364" s="1">
        <v>3.0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346100.0</v>
      </c>
      <c r="AA364" s="1">
        <v>7014.0</v>
      </c>
      <c r="AB364" s="1">
        <v>7414.0</v>
      </c>
      <c r="AC364" s="8">
        <v>0.0</v>
      </c>
    </row>
    <row r="365">
      <c r="A365" s="1" t="s">
        <v>61</v>
      </c>
      <c r="B365" s="1" t="s">
        <v>51</v>
      </c>
      <c r="C365" s="5">
        <f>ROUND( VLOOKUP(Z365, NPC_Raw_Data!A:D, 4)*VLOOKUP(AA365, NPC_Scaling_Values!A:C, 3)*VLOOKUP(AB365, NPC_Scaling_Values!A:C, 3) * 1.1 ,0)</f>
        <v>215</v>
      </c>
      <c r="D365" s="5">
        <f>ROUND( VLOOKUP(Z365, NPC_Raw_Data!A:E, 5) * VLOOKUP(AA365, NPC_Scaling_Values!A:D, 4) * VLOOKUP(AB365,NPC_Scaling_Values!A:D, 4) * 1.1 ,0)</f>
        <v>330</v>
      </c>
      <c r="E365" s="5">
        <f>ROUND( VLOOKUP(Z365, NPC_Raw_Data!A:L, 6) * VLOOKUP(AA365, NPC_Scaling_Values!A:N, 5)* VLOOKUP(AB365, NPC_Scaling_Values!A:N, 5) * 1.1 ,0)</f>
        <v>153</v>
      </c>
      <c r="F365" s="5">
        <f>ROUND( VLOOKUP(Z365, NPC_Raw_Data!A:L, 7) * VLOOKUP(AA365, NPC_Scaling_Values!A:N, 6) * VLOOKUP(AB365,NPC_Scaling_Values!A:N, 6) * 1.1 ,0)</f>
        <v>115</v>
      </c>
      <c r="G365" s="5">
        <f>ROUND( VLOOKUP(Z365, NPC_Raw_Data!A:L, 8) * VLOOKUP(AA365, NPC_Scaling_Values!A:N, 7) * VLOOKUP(AB365, NPC_Scaling_Values!A:N, 7) * 1.1 ,0)</f>
        <v>108</v>
      </c>
      <c r="H365" s="5">
        <f>ROUND( VLOOKUP(Z365, NPC_Raw_Data!A:L, 9) * VLOOKUP(AA365, NPC_Scaling_Values!A:N, 8)* VLOOKUP(AB365, NPC_Scaling_Values!A:N, 8) * 1.1 ,0)</f>
        <v>115</v>
      </c>
      <c r="I365" s="5">
        <v>0.0</v>
      </c>
      <c r="J365" s="5">
        <v>0.0</v>
      </c>
      <c r="K365" s="5">
        <v>0.0</v>
      </c>
      <c r="L365" s="5">
        <f>ROUND( VLOOKUP(Z365, NPC_Raw_Data!A:O, 13),0)</f>
        <v>72</v>
      </c>
      <c r="M365" s="5">
        <f>ROUND( VLOOKUP(Z365, NPC_Raw_Data!A:O, 14),0)</f>
        <v>72</v>
      </c>
      <c r="N365" s="5">
        <f>ROUND( VLOOKUP(Z365, NPC_Raw_Data!A:O, 15),0)</f>
        <v>72</v>
      </c>
      <c r="O365" s="5">
        <f>ROUND( VLOOKUP(Z365, NPC_Raw_Data!A:Q, 16) * VLOOKUP(AA365, NPC_Scaling_Values!A:N, 14)* VLOOKUP(AB365, NPC_Scaling_Values!A:N, 14) * 1.1 ,0)</f>
        <v>112</v>
      </c>
      <c r="P365" s="2">
        <f>ROUND( VLOOKUP(Z365, NPC_Raw_Data!A:Q, 17) * VLOOKUP(AA365, NPC_Scaling_Values!A:N, 14) * VLOOKUP(AB365, NPC_Scaling_Values!A:N, 14)* 1.1 ,0)</f>
        <v>89</v>
      </c>
      <c r="Q365">
        <f> VLOOKUP(AA365, NPC_Scaling_Values!A:N, 9) * VLOOKUP(AB365, NPC_Scaling_Values!A:N, 9) * 1.1</f>
        <v>2.858625</v>
      </c>
      <c r="R365" s="1">
        <v>1.3</v>
      </c>
      <c r="S365" s="1">
        <v>3.0</v>
      </c>
      <c r="T365" s="7" t="b">
        <v>0</v>
      </c>
      <c r="U365" s="7" t="b">
        <v>0</v>
      </c>
      <c r="V365" s="7" t="b">
        <v>0</v>
      </c>
      <c r="Z365" s="1">
        <v>254000.0</v>
      </c>
      <c r="AA365" s="1">
        <v>7002.0</v>
      </c>
      <c r="AB365" s="1">
        <v>7402.0</v>
      </c>
      <c r="AC365" s="8">
        <v>0.0</v>
      </c>
    </row>
    <row r="366">
      <c r="A366" s="1" t="s">
        <v>62</v>
      </c>
      <c r="B366" s="1" t="s">
        <v>51</v>
      </c>
      <c r="C366" s="5">
        <f>ROUND( VLOOKUP(Z366, NPC_Raw_Data!A:D, 4)*VLOOKUP(AA366, NPC_Scaling_Values!A:C, 3)*VLOOKUP(AB366, NPC_Scaling_Values!A:C, 3) * 1.1 ,0)</f>
        <v>215</v>
      </c>
      <c r="D366" s="5">
        <f>ROUND( VLOOKUP(Z366, NPC_Raw_Data!A:E, 5) * VLOOKUP(AA366, NPC_Scaling_Values!A:D, 4) * VLOOKUP(AB366,NPC_Scaling_Values!A:D, 4) * 1.1 ,0)</f>
        <v>330</v>
      </c>
      <c r="E366" s="5">
        <f>ROUND( VLOOKUP(Z366, NPC_Raw_Data!A:L, 6) * VLOOKUP(AA366, NPC_Scaling_Values!A:N, 5)* VLOOKUP(AB366, NPC_Scaling_Values!A:N, 5) * 1.1 ,0)</f>
        <v>153</v>
      </c>
      <c r="F366" s="5">
        <f>ROUND( VLOOKUP(Z366, NPC_Raw_Data!A:L, 7) * VLOOKUP(AA366, NPC_Scaling_Values!A:N, 6) * VLOOKUP(AB366,NPC_Scaling_Values!A:N, 6) * 1.1 ,0)</f>
        <v>115</v>
      </c>
      <c r="G366" s="5">
        <f>ROUND( VLOOKUP(Z366, NPC_Raw_Data!A:L, 8) * VLOOKUP(AA366, NPC_Scaling_Values!A:N, 7) * VLOOKUP(AB366, NPC_Scaling_Values!A:N, 7) * 1.1 ,0)</f>
        <v>108</v>
      </c>
      <c r="H366" s="5">
        <f>ROUND( VLOOKUP(Z366, NPC_Raw_Data!A:L, 9) * VLOOKUP(AA366, NPC_Scaling_Values!A:N, 8)* VLOOKUP(AB366, NPC_Scaling_Values!A:N, 8) * 1.1 ,0)</f>
        <v>115</v>
      </c>
      <c r="I366" s="5">
        <v>0.0</v>
      </c>
      <c r="J366" s="5">
        <v>0.0</v>
      </c>
      <c r="K366" s="5">
        <v>0.0</v>
      </c>
      <c r="L366" s="5">
        <f>ROUND( VLOOKUP(Z366, NPC_Raw_Data!A:O, 13),0)</f>
        <v>72</v>
      </c>
      <c r="M366" s="5">
        <f>ROUND( VLOOKUP(Z366, NPC_Raw_Data!A:O, 14),0)</f>
        <v>72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 * 1.1 ,0)</f>
        <v>112</v>
      </c>
      <c r="P366" s="2">
        <f>ROUND( VLOOKUP(Z366, NPC_Raw_Data!A:Q, 17) * VLOOKUP(AA366, NPC_Scaling_Values!A:N, 14) * VLOOKUP(AB366, NPC_Scaling_Values!A:N, 14)* 1.1 ,0)</f>
        <v>89</v>
      </c>
      <c r="Q366">
        <f> VLOOKUP(AA366, NPC_Scaling_Values!A:N, 9) * VLOOKUP(AB366, NPC_Scaling_Values!A:N, 9) * 1.1</f>
        <v>2.858625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254001.0</v>
      </c>
      <c r="AA366" s="1">
        <v>7002.0</v>
      </c>
      <c r="AB366" s="1">
        <v>7402.0</v>
      </c>
      <c r="AC366" s="8">
        <v>0.0</v>
      </c>
    </row>
    <row r="367">
      <c r="A367" s="1" t="s">
        <v>63</v>
      </c>
      <c r="B367" s="1" t="s">
        <v>51</v>
      </c>
      <c r="C367" s="5">
        <f>ROUND( VLOOKUP(Z367, NPC_Raw_Data!A:D, 4)*VLOOKUP(AA367, NPC_Scaling_Values!A:C, 3)*VLOOKUP(AB367, NPC_Scaling_Values!A:C, 3) * 1.1 ,0)</f>
        <v>215</v>
      </c>
      <c r="D367" s="5">
        <f>ROUND( VLOOKUP(Z367, NPC_Raw_Data!A:E, 5) * VLOOKUP(AA367, NPC_Scaling_Values!A:D, 4) * VLOOKUP(AB367,NPC_Scaling_Values!A:D, 4) * 1.1 ,0)</f>
        <v>330</v>
      </c>
      <c r="E367" s="5">
        <f>ROUND( VLOOKUP(Z367, NPC_Raw_Data!A:L, 6) * VLOOKUP(AA367, NPC_Scaling_Values!A:N, 5)* VLOOKUP(AB367, NPC_Scaling_Values!A:N, 5) * 1.1 ,0)</f>
        <v>153</v>
      </c>
      <c r="F367" s="5">
        <f>ROUND( VLOOKUP(Z367, NPC_Raw_Data!A:L, 7) * VLOOKUP(AA367, NPC_Scaling_Values!A:N, 6) * VLOOKUP(AB367,NPC_Scaling_Values!A:N, 6) * 1.1 ,0)</f>
        <v>115</v>
      </c>
      <c r="G367" s="5">
        <f>ROUND( VLOOKUP(Z367, NPC_Raw_Data!A:L, 8) * VLOOKUP(AA367, NPC_Scaling_Values!A:N, 7) * VLOOKUP(AB367, NPC_Scaling_Values!A:N, 7) * 1.1 ,0)</f>
        <v>108</v>
      </c>
      <c r="H367" s="5">
        <f>ROUND( VLOOKUP(Z367, NPC_Raw_Data!A:L, 9) * VLOOKUP(AA367, NPC_Scaling_Values!A:N, 8)* VLOOKUP(AB367, NPC_Scaling_Values!A:N, 8) * 1.1 ,0)</f>
        <v>115</v>
      </c>
      <c r="I367" s="5">
        <v>0.0</v>
      </c>
      <c r="J367" s="5">
        <v>0.0</v>
      </c>
      <c r="K367" s="5">
        <v>0.0</v>
      </c>
      <c r="L367" s="5">
        <f>ROUND( VLOOKUP(Z367, NPC_Raw_Data!A:O, 13),0)</f>
        <v>72</v>
      </c>
      <c r="M367" s="5">
        <f>ROUND( VLOOKUP(Z367, NPC_Raw_Data!A:O, 14),0)</f>
        <v>72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 * 1.1 ,0)</f>
        <v>112</v>
      </c>
      <c r="P367" s="2">
        <f>ROUND( VLOOKUP(Z367, NPC_Raw_Data!A:Q, 17) * VLOOKUP(AA367, NPC_Scaling_Values!A:N, 14) * VLOOKUP(AB367, NPC_Scaling_Values!A:N, 14)* 1.1 ,0)</f>
        <v>89</v>
      </c>
      <c r="Q367">
        <f> VLOOKUP(AA367, NPC_Scaling_Values!A:N, 9) * VLOOKUP(AB367, NPC_Scaling_Values!A:N, 9) * 1.1</f>
        <v>2.858625</v>
      </c>
      <c r="R367" s="1">
        <v>1.3</v>
      </c>
      <c r="S367" s="1">
        <v>3.0</v>
      </c>
      <c r="T367" s="7" t="b">
        <v>0</v>
      </c>
      <c r="U367" s="7" t="b">
        <v>0</v>
      </c>
      <c r="V367" s="7" t="b">
        <v>0</v>
      </c>
      <c r="Z367" s="1">
        <v>254002.0</v>
      </c>
      <c r="AA367" s="1">
        <v>7002.0</v>
      </c>
      <c r="AB367" s="1">
        <v>7402.0</v>
      </c>
      <c r="AC367" s="8">
        <v>0.0</v>
      </c>
    </row>
    <row r="368">
      <c r="A368" s="9" t="s">
        <v>61</v>
      </c>
      <c r="B368" s="1" t="s">
        <v>55</v>
      </c>
      <c r="C368" s="5">
        <f>ROUND( VLOOKUP(Z368, NPC_Raw_Data!A:D, 4)*VLOOKUP(AA368, NPC_Scaling_Values!A:C, 3)*VLOOKUP(AB368, NPC_Scaling_Values!A:C, 3) * 1.1 ,0)</f>
        <v>215</v>
      </c>
      <c r="D368" s="5">
        <f>ROUND( VLOOKUP(Z368, NPC_Raw_Data!A:E, 5) * VLOOKUP(AA368, NPC_Scaling_Values!A:D, 4) * VLOOKUP(AB368,NPC_Scaling_Values!A:D, 4) * 1.1 ,0)</f>
        <v>330</v>
      </c>
      <c r="E368" s="5">
        <f>ROUND( VLOOKUP(Z368, NPC_Raw_Data!A:L, 6) * VLOOKUP(AA368, NPC_Scaling_Values!A:N, 5)* VLOOKUP(AB368, NPC_Scaling_Values!A:N, 5) * 1.1 ,0)</f>
        <v>153</v>
      </c>
      <c r="F368" s="5">
        <f>ROUND( VLOOKUP(Z368, NPC_Raw_Data!A:L, 7) * VLOOKUP(AA368, NPC_Scaling_Values!A:N, 6) * VLOOKUP(AB368,NPC_Scaling_Values!A:N, 6) * 1.1 ,0)</f>
        <v>115</v>
      </c>
      <c r="G368" s="5">
        <f>ROUND( VLOOKUP(Z368, NPC_Raw_Data!A:L, 8) * VLOOKUP(AA368, NPC_Scaling_Values!A:N, 7) * VLOOKUP(AB368, NPC_Scaling_Values!A:N, 7) * 1.1 ,0)</f>
        <v>108</v>
      </c>
      <c r="H368" s="5">
        <f>ROUND( VLOOKUP(Z368, NPC_Raw_Data!A:L, 9) * VLOOKUP(AA368, NPC_Scaling_Values!A:N, 8)* VLOOKUP(AB368, NPC_Scaling_Values!A:N, 8) * 1.1 ,0)</f>
        <v>108</v>
      </c>
      <c r="I368" s="5">
        <v>0.0</v>
      </c>
      <c r="J368" s="5">
        <v>0.0</v>
      </c>
      <c r="K368" s="5">
        <v>0.0</v>
      </c>
      <c r="L368" s="5">
        <f>ROUND( VLOOKUP(Z368, NPC_Raw_Data!A:O, 13),0)</f>
        <v>72</v>
      </c>
      <c r="M368" s="5">
        <f>ROUND( VLOOKUP(Z368, NPC_Raw_Data!A:O, 14),0)</f>
        <v>72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 * 1.1 ,0)</f>
        <v>112</v>
      </c>
      <c r="P368" s="2">
        <f>ROUND( VLOOKUP(Z368, NPC_Raw_Data!A:Q, 17) * VLOOKUP(AA368, NPC_Scaling_Values!A:N, 14) * VLOOKUP(AB368, NPC_Scaling_Values!A:N, 14)* 1.1 ,0)</f>
        <v>89</v>
      </c>
      <c r="Q368">
        <f> VLOOKUP(AA368, NPC_Scaling_Values!A:N, 9) * VLOOKUP(AB368, NPC_Scaling_Values!A:N, 9) * 1.1</f>
        <v>2.858625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254010.0</v>
      </c>
      <c r="AA368" s="1">
        <v>7002.0</v>
      </c>
      <c r="AB368" s="1">
        <v>7402.0</v>
      </c>
      <c r="AC368" s="8">
        <v>0.0</v>
      </c>
    </row>
    <row r="369">
      <c r="A369" s="9" t="s">
        <v>62</v>
      </c>
      <c r="B369" s="1" t="s">
        <v>55</v>
      </c>
      <c r="C369" s="5">
        <f>ROUND( VLOOKUP(Z369, NPC_Raw_Data!A:D, 4)*VLOOKUP(AA369, NPC_Scaling_Values!A:C, 3)*VLOOKUP(AB369, NPC_Scaling_Values!A:C, 3) * 1.1 ,0)</f>
        <v>215</v>
      </c>
      <c r="D369" s="5">
        <f>ROUND( VLOOKUP(Z369, NPC_Raw_Data!A:E, 5) * VLOOKUP(AA369, NPC_Scaling_Values!A:D, 4) * VLOOKUP(AB369,NPC_Scaling_Values!A:D, 4) * 1.1 ,0)</f>
        <v>330</v>
      </c>
      <c r="E369" s="5">
        <f>ROUND( VLOOKUP(Z369, NPC_Raw_Data!A:L, 6) * VLOOKUP(AA369, NPC_Scaling_Values!A:N, 5)* VLOOKUP(AB369, NPC_Scaling_Values!A:N, 5) * 1.1 ,0)</f>
        <v>153</v>
      </c>
      <c r="F369" s="5">
        <f>ROUND( VLOOKUP(Z369, NPC_Raw_Data!A:L, 7) * VLOOKUP(AA369, NPC_Scaling_Values!A:N, 6) * VLOOKUP(AB369,NPC_Scaling_Values!A:N, 6) * 1.1 ,0)</f>
        <v>115</v>
      </c>
      <c r="G369" s="5">
        <f>ROUND( VLOOKUP(Z369, NPC_Raw_Data!A:L, 8) * VLOOKUP(AA369, NPC_Scaling_Values!A:N, 7) * VLOOKUP(AB369, NPC_Scaling_Values!A:N, 7) * 1.1 ,0)</f>
        <v>108</v>
      </c>
      <c r="H369" s="5">
        <f>ROUND( VLOOKUP(Z369, NPC_Raw_Data!A:L, 9) * VLOOKUP(AA369, NPC_Scaling_Values!A:N, 8)* VLOOKUP(AB369, NPC_Scaling_Values!A:N, 8) * 1.1 ,0)</f>
        <v>108</v>
      </c>
      <c r="I369" s="5">
        <v>0.0</v>
      </c>
      <c r="J369" s="5">
        <v>0.0</v>
      </c>
      <c r="K369" s="5">
        <v>0.0</v>
      </c>
      <c r="L369" s="5">
        <f>ROUND( VLOOKUP(Z369, NPC_Raw_Data!A:O, 13),0)</f>
        <v>72</v>
      </c>
      <c r="M369" s="5">
        <f>ROUND( VLOOKUP(Z369, NPC_Raw_Data!A:O, 14),0)</f>
        <v>72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 * 1.1 ,0)</f>
        <v>112</v>
      </c>
      <c r="P369" s="2">
        <f>ROUND( VLOOKUP(Z369, NPC_Raw_Data!A:Q, 17) * VLOOKUP(AA369, NPC_Scaling_Values!A:N, 14) * VLOOKUP(AB369, NPC_Scaling_Values!A:N, 14)* 1.1 ,0)</f>
        <v>89</v>
      </c>
      <c r="Q369">
        <f> VLOOKUP(AA369, NPC_Scaling_Values!A:N, 9) * VLOOKUP(AB369, NPC_Scaling_Values!A:N, 9) * 1.1</f>
        <v>2.858625</v>
      </c>
      <c r="R369" s="1">
        <v>1.3</v>
      </c>
      <c r="S369" s="1">
        <v>3.0</v>
      </c>
      <c r="T369" s="7" t="b">
        <v>0</v>
      </c>
      <c r="U369" s="7" t="b">
        <v>0</v>
      </c>
      <c r="V369" s="7" t="b">
        <v>0</v>
      </c>
      <c r="Z369" s="1">
        <v>254011.0</v>
      </c>
      <c r="AA369" s="1">
        <v>7002.0</v>
      </c>
      <c r="AB369" s="1">
        <v>7402.0</v>
      </c>
      <c r="AC369" s="8">
        <v>0.0</v>
      </c>
    </row>
    <row r="370">
      <c r="A370" s="1" t="s">
        <v>63</v>
      </c>
      <c r="B370" s="1" t="s">
        <v>55</v>
      </c>
      <c r="C370" s="5">
        <f>ROUND( VLOOKUP(Z370, NPC_Raw_Data!A:D, 4)*VLOOKUP(AA370, NPC_Scaling_Values!A:C, 3)*VLOOKUP(AB370, NPC_Scaling_Values!A:C, 3) * 1.1 ,0)</f>
        <v>215</v>
      </c>
      <c r="D370" s="5">
        <f>ROUND( VLOOKUP(Z370, NPC_Raw_Data!A:E, 5) * VLOOKUP(AA370, NPC_Scaling_Values!A:D, 4) * VLOOKUP(AB370,NPC_Scaling_Values!A:D, 4) * 1.1 ,0)</f>
        <v>330</v>
      </c>
      <c r="E370" s="5">
        <f>ROUND( VLOOKUP(Z370, NPC_Raw_Data!A:L, 6) * VLOOKUP(AA370, NPC_Scaling_Values!A:N, 5)* VLOOKUP(AB370, NPC_Scaling_Values!A:N, 5) * 1.1 ,0)</f>
        <v>153</v>
      </c>
      <c r="F370" s="5">
        <f>ROUND( VLOOKUP(Z370, NPC_Raw_Data!A:L, 7) * VLOOKUP(AA370, NPC_Scaling_Values!A:N, 6) * VLOOKUP(AB370,NPC_Scaling_Values!A:N, 6) * 1.1 ,0)</f>
        <v>115</v>
      </c>
      <c r="G370" s="5">
        <f>ROUND( VLOOKUP(Z370, NPC_Raw_Data!A:L, 8) * VLOOKUP(AA370, NPC_Scaling_Values!A:N, 7) * VLOOKUP(AB370, NPC_Scaling_Values!A:N, 7) * 1.1 ,0)</f>
        <v>108</v>
      </c>
      <c r="H370" s="5">
        <f>ROUND( VLOOKUP(Z370, NPC_Raw_Data!A:L, 9) * VLOOKUP(AA370, NPC_Scaling_Values!A:N, 8)* VLOOKUP(AB370, NPC_Scaling_Values!A:N, 8) * 1.1 ,0)</f>
        <v>108</v>
      </c>
      <c r="I370" s="5">
        <v>0.0</v>
      </c>
      <c r="J370" s="5">
        <v>0.0</v>
      </c>
      <c r="K370" s="5">
        <v>0.0</v>
      </c>
      <c r="L370" s="5">
        <f>ROUND( VLOOKUP(Z370, NPC_Raw_Data!A:O, 13),0)</f>
        <v>72</v>
      </c>
      <c r="M370" s="5">
        <f>ROUND( VLOOKUP(Z370, NPC_Raw_Data!A:O, 14),0)</f>
        <v>72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 * 1.1 ,0)</f>
        <v>112</v>
      </c>
      <c r="P370" s="2">
        <f>ROUND( VLOOKUP(Z370, NPC_Raw_Data!A:Q, 17) * VLOOKUP(AA370, NPC_Scaling_Values!A:N, 14) * VLOOKUP(AB370, NPC_Scaling_Values!A:N, 14)* 1.1 ,0)</f>
        <v>89</v>
      </c>
      <c r="Q370">
        <f> VLOOKUP(AA370, NPC_Scaling_Values!A:N, 9) * VLOOKUP(AB370, NPC_Scaling_Values!A:N, 9) * 1.1</f>
        <v>2.858625</v>
      </c>
      <c r="R370" s="1">
        <v>1.3</v>
      </c>
      <c r="S370" s="1">
        <v>3.0</v>
      </c>
      <c r="T370" s="7" t="b">
        <v>0</v>
      </c>
      <c r="U370" s="7" t="b">
        <v>0</v>
      </c>
      <c r="V370" s="7" t="b">
        <v>0</v>
      </c>
      <c r="Z370" s="1">
        <v>254012.0</v>
      </c>
      <c r="AA370" s="1">
        <v>7002.0</v>
      </c>
      <c r="AB370" s="1">
        <v>7402.0</v>
      </c>
      <c r="AC370" s="8">
        <v>0.0</v>
      </c>
    </row>
    <row r="371">
      <c r="A371" s="9" t="s">
        <v>64</v>
      </c>
      <c r="B371" s="1" t="s">
        <v>55</v>
      </c>
      <c r="C371" s="5">
        <f>ROUND( VLOOKUP(Z371, NPC_Raw_Data!A:D, 4)*VLOOKUP(AA371, NPC_Scaling_Values!A:C, 3)*VLOOKUP(AB371, NPC_Scaling_Values!A:C, 3) * 1.1 ,0)</f>
        <v>215</v>
      </c>
      <c r="D371" s="5">
        <f>ROUND( VLOOKUP(Z371, NPC_Raw_Data!A:E, 5) * VLOOKUP(AA371, NPC_Scaling_Values!A:D, 4) * VLOOKUP(AB371,NPC_Scaling_Values!A:D, 4) * 1.1 ,0)</f>
        <v>330</v>
      </c>
      <c r="E371" s="5">
        <f>ROUND( VLOOKUP(Z371, NPC_Raw_Data!A:L, 6) * VLOOKUP(AA371, NPC_Scaling_Values!A:N, 5)* VLOOKUP(AB371, NPC_Scaling_Values!A:N, 5) * 1.1 ,0)</f>
        <v>153</v>
      </c>
      <c r="F371" s="5">
        <f>ROUND( VLOOKUP(Z371, NPC_Raw_Data!A:L, 7) * VLOOKUP(AA371, NPC_Scaling_Values!A:N, 6) * VLOOKUP(AB371,NPC_Scaling_Values!A:N, 6) * 1.1 ,0)</f>
        <v>115</v>
      </c>
      <c r="G371" s="5">
        <f>ROUND( VLOOKUP(Z371, NPC_Raw_Data!A:L, 8) * VLOOKUP(AA371, NPC_Scaling_Values!A:N, 7) * VLOOKUP(AB371, NPC_Scaling_Values!A:N, 7) * 1.1 ,0)</f>
        <v>108</v>
      </c>
      <c r="H371" s="5">
        <f>ROUND( VLOOKUP(Z371, NPC_Raw_Data!A:L, 9) * VLOOKUP(AA371, NPC_Scaling_Values!A:N, 8)* VLOOKUP(AB371, NPC_Scaling_Values!A:N, 8) * 1.1 ,0)</f>
        <v>108</v>
      </c>
      <c r="I371" s="5">
        <v>0.0</v>
      </c>
      <c r="J371" s="5">
        <v>0.0</v>
      </c>
      <c r="K371" s="5">
        <v>0.0</v>
      </c>
      <c r="L371" s="5">
        <f>ROUND( VLOOKUP(Z371, NPC_Raw_Data!A:O, 13),0)</f>
        <v>72</v>
      </c>
      <c r="M371" s="5">
        <f>ROUND( VLOOKUP(Z371, NPC_Raw_Data!A:O, 14),0)</f>
        <v>72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 * 1.1 ,0)</f>
        <v>112</v>
      </c>
      <c r="P371" s="2">
        <f>ROUND( VLOOKUP(Z371, NPC_Raw_Data!A:Q, 17) * VLOOKUP(AA371, NPC_Scaling_Values!A:N, 14) * VLOOKUP(AB371, NPC_Scaling_Values!A:N, 14)* 1.1 ,0)</f>
        <v>89</v>
      </c>
      <c r="Q371">
        <f> VLOOKUP(AA371, NPC_Scaling_Values!A:N, 9) * VLOOKUP(AB371, NPC_Scaling_Values!A:N, 9) * 1.1</f>
        <v>2.858625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254013.0</v>
      </c>
      <c r="AA371" s="1">
        <v>7002.0</v>
      </c>
      <c r="AB371" s="1">
        <v>7402.0</v>
      </c>
      <c r="AC371" s="10">
        <v>7100.0</v>
      </c>
    </row>
    <row r="372">
      <c r="A372" s="9" t="s">
        <v>65</v>
      </c>
      <c r="B372" s="1" t="s">
        <v>55</v>
      </c>
      <c r="C372" s="5">
        <f>ROUND( VLOOKUP(Z372, NPC_Raw_Data!A:D, 4)*VLOOKUP(AA372, NPC_Scaling_Values!A:C, 3)*VLOOKUP(AB372, NPC_Scaling_Values!A:C, 3) * 1.1 ,0)</f>
        <v>215</v>
      </c>
      <c r="D372" s="5">
        <f>ROUND( VLOOKUP(Z372, NPC_Raw_Data!A:E, 5) * VLOOKUP(AA372, NPC_Scaling_Values!A:D, 4) * VLOOKUP(AB372,NPC_Scaling_Values!A:D, 4) * 1.1 ,0)</f>
        <v>330</v>
      </c>
      <c r="E372" s="5">
        <f>ROUND( VLOOKUP(Z372, NPC_Raw_Data!A:L, 6) * VLOOKUP(AA372, NPC_Scaling_Values!A:N, 5)* VLOOKUP(AB372, NPC_Scaling_Values!A:N, 5) * 1.1 ,0)</f>
        <v>153</v>
      </c>
      <c r="F372" s="5">
        <f>ROUND( VLOOKUP(Z372, NPC_Raw_Data!A:L, 7) * VLOOKUP(AA372, NPC_Scaling_Values!A:N, 6) * VLOOKUP(AB372,NPC_Scaling_Values!A:N, 6) * 1.1 ,0)</f>
        <v>115</v>
      </c>
      <c r="G372" s="5">
        <f>ROUND( VLOOKUP(Z372, NPC_Raw_Data!A:L, 8) * VLOOKUP(AA372, NPC_Scaling_Values!A:N, 7) * VLOOKUP(AB372, NPC_Scaling_Values!A:N, 7) * 1.1 ,0)</f>
        <v>108</v>
      </c>
      <c r="H372" s="5">
        <f>ROUND( VLOOKUP(Z372, NPC_Raw_Data!A:L, 9) * VLOOKUP(AA372, NPC_Scaling_Values!A:N, 8)* VLOOKUP(AB372, NPC_Scaling_Values!A:N, 8) * 1.1 ,0)</f>
        <v>108</v>
      </c>
      <c r="I372" s="5">
        <v>0.0</v>
      </c>
      <c r="J372" s="5">
        <v>0.0</v>
      </c>
      <c r="K372" s="5">
        <v>0.0</v>
      </c>
      <c r="L372" s="5">
        <f>ROUND( VLOOKUP(Z372, NPC_Raw_Data!A:O, 13),0)</f>
        <v>72</v>
      </c>
      <c r="M372" s="5">
        <f>ROUND( VLOOKUP(Z372, NPC_Raw_Data!A:O, 14),0)</f>
        <v>72</v>
      </c>
      <c r="N372" s="5">
        <f>ROUND( VLOOKUP(Z372, NPC_Raw_Data!A:O, 15),0)</f>
        <v>72</v>
      </c>
      <c r="O372" s="5">
        <f>ROUND( VLOOKUP(Z372, NPC_Raw_Data!A:Q, 16) * VLOOKUP(AA372, NPC_Scaling_Values!A:N, 14)* VLOOKUP(AB372, NPC_Scaling_Values!A:N, 14) * 1.1 ,0)</f>
        <v>112</v>
      </c>
      <c r="P372" s="2">
        <f>ROUND( VLOOKUP(Z372, NPC_Raw_Data!A:Q, 17) * VLOOKUP(AA372, NPC_Scaling_Values!A:N, 14) * VLOOKUP(AB372, NPC_Scaling_Values!A:N, 14)* 1.1 ,0)</f>
        <v>89</v>
      </c>
      <c r="Q372">
        <f> VLOOKUP(AA372, NPC_Scaling_Values!A:N, 9) * VLOOKUP(AB372, NPC_Scaling_Values!A:N, 9) * 1.1</f>
        <v>2.858625</v>
      </c>
      <c r="R372" s="1">
        <v>1.3</v>
      </c>
      <c r="S372" s="1">
        <v>6.0</v>
      </c>
      <c r="T372" s="7" t="b">
        <v>0</v>
      </c>
      <c r="U372" s="7" t="b">
        <v>0</v>
      </c>
      <c r="V372" s="7" t="b">
        <v>0</v>
      </c>
      <c r="Z372" s="1">
        <v>254014.0</v>
      </c>
      <c r="AA372" s="1">
        <v>7002.0</v>
      </c>
      <c r="AB372" s="1">
        <v>7402.0</v>
      </c>
      <c r="AC372" s="10">
        <v>7100.0</v>
      </c>
    </row>
    <row r="373">
      <c r="A373" s="1" t="s">
        <v>130</v>
      </c>
      <c r="B373" s="1" t="s">
        <v>27</v>
      </c>
      <c r="C373" s="5">
        <f>ROUND( VLOOKUP(Z373, NPC_Raw_Data!A:D, 4)*VLOOKUP(AA373, NPC_Scaling_Values!A:C, 3)*VLOOKUP(AB373, NPC_Scaling_Values!A:C, 3) * 1.1 ,0)</f>
        <v>1023</v>
      </c>
      <c r="D373" s="5">
        <f>ROUND( VLOOKUP(Z373, NPC_Raw_Data!A:E, 5) * VLOOKUP(AA373, NPC_Scaling_Values!A:D, 4) * VLOOKUP(AB373,NPC_Scaling_Values!A:D, 4) * 1.1 ,0)</f>
        <v>4400</v>
      </c>
      <c r="E373" s="5">
        <f>ROUND( VLOOKUP(Z373, NPC_Raw_Data!A:L, 6) * VLOOKUP(AA373, NPC_Scaling_Values!A:N, 5)* VLOOKUP(AB373, NPC_Scaling_Values!A:N, 5) * 1.1 ,0)</f>
        <v>283</v>
      </c>
      <c r="F373" s="5">
        <f>ROUND( VLOOKUP(Z373, NPC_Raw_Data!A:L, 7) * VLOOKUP(AA373, NPC_Scaling_Values!A:N, 6) * VLOOKUP(AB373,NPC_Scaling_Values!A:N, 6) * 1.1 ,0)</f>
        <v>205</v>
      </c>
      <c r="G373" s="5">
        <f>ROUND( VLOOKUP(Z373, NPC_Raw_Data!A:L, 8) * VLOOKUP(AA373, NPC_Scaling_Values!A:N, 7) * VLOOKUP(AB373, NPC_Scaling_Values!A:N, 7) * 1.1 ,0)</f>
        <v>225</v>
      </c>
      <c r="H373" s="5">
        <f>ROUND( VLOOKUP(Z373, NPC_Raw_Data!A:L, 9) * VLOOKUP(AA373, NPC_Scaling_Values!A:N, 8)* VLOOKUP(AB373, NPC_Scaling_Values!A:N, 8) * 1.1 ,0)</f>
        <v>170</v>
      </c>
      <c r="I373" s="5">
        <v>0.0</v>
      </c>
      <c r="J373" s="5">
        <v>0.0</v>
      </c>
      <c r="K373" s="5">
        <v>0.0</v>
      </c>
      <c r="L373" s="5">
        <f>ROUND( VLOOKUP(Z373, NPC_Raw_Data!A:O, 13),0)</f>
        <v>72</v>
      </c>
      <c r="M373" s="5">
        <f>ROUND( VLOOKUP(Z373, NPC_Raw_Data!A:O, 14),0)</f>
        <v>72</v>
      </c>
      <c r="N373" s="5">
        <f>ROUND( VLOOKUP(Z373, NPC_Raw_Data!A:O, 15),0)</f>
        <v>190</v>
      </c>
      <c r="O373" s="5">
        <f>ROUND( VLOOKUP(Z373, NPC_Raw_Data!A:Q, 16) * VLOOKUP(AA373, NPC_Scaling_Values!A:N, 14)* VLOOKUP(AB373, NPC_Scaling_Values!A:N, 14) * 1.1 ,0)</f>
        <v>443</v>
      </c>
      <c r="P373" s="2">
        <f>ROUND( VLOOKUP(Z373, NPC_Raw_Data!A:Q, 17) * VLOOKUP(AA373, NPC_Scaling_Values!A:N, 14) * VLOOKUP(AB373, NPC_Scaling_Values!A:N, 14)* 1.1 ,0)</f>
        <v>89</v>
      </c>
      <c r="Q373">
        <f> VLOOKUP(AA373, NPC_Scaling_Values!A:N, 9) * VLOOKUP(AB373, NPC_Scaling_Values!A:N, 9) * 1.1</f>
        <v>3.06625</v>
      </c>
      <c r="R373" s="1">
        <v>1.1</v>
      </c>
      <c r="S373" s="1">
        <v>20.0</v>
      </c>
      <c r="T373" s="7" t="b">
        <v>0</v>
      </c>
      <c r="U373" s="7" t="b">
        <v>0</v>
      </c>
      <c r="V373" s="7" t="b">
        <v>0</v>
      </c>
      <c r="Z373" s="1">
        <v>257000.0</v>
      </c>
      <c r="AA373" s="1">
        <v>7003.0</v>
      </c>
      <c r="AB373" s="1">
        <v>7403.0</v>
      </c>
      <c r="AC373" s="8">
        <v>0.0</v>
      </c>
    </row>
    <row r="374">
      <c r="A374" s="1" t="s">
        <v>131</v>
      </c>
      <c r="B374" s="1" t="s">
        <v>27</v>
      </c>
      <c r="C374" s="5">
        <f>ROUND( VLOOKUP(Z374, NPC_Raw_Data!A:D, 4)*VLOOKUP(AA374, NPC_Scaling_Values!A:C, 3)*VLOOKUP(AB374, NPC_Scaling_Values!A:C, 3) * 1.1 ,0)</f>
        <v>1023</v>
      </c>
      <c r="D374" s="5">
        <f>ROUND( VLOOKUP(Z374, NPC_Raw_Data!A:E, 5) * VLOOKUP(AA374, NPC_Scaling_Values!A:D, 4) * VLOOKUP(AB374,NPC_Scaling_Values!A:D, 4) * 1.1 ,0)</f>
        <v>4400</v>
      </c>
      <c r="E374" s="5">
        <f>ROUND( VLOOKUP(Z374, NPC_Raw_Data!A:L, 6) * VLOOKUP(AA374, NPC_Scaling_Values!A:N, 5)* VLOOKUP(AB374, NPC_Scaling_Values!A:N, 5) * 1.1 ,0)</f>
        <v>283</v>
      </c>
      <c r="F374" s="5">
        <f>ROUND( VLOOKUP(Z374, NPC_Raw_Data!A:L, 7) * VLOOKUP(AA374, NPC_Scaling_Values!A:N, 6) * VLOOKUP(AB374,NPC_Scaling_Values!A:N, 6) * 1.1 ,0)</f>
        <v>205</v>
      </c>
      <c r="G374" s="5">
        <f>ROUND( VLOOKUP(Z374, NPC_Raw_Data!A:L, 8) * VLOOKUP(AA374, NPC_Scaling_Values!A:N, 7) * VLOOKUP(AB374, NPC_Scaling_Values!A:N, 7) * 1.1 ,0)</f>
        <v>225</v>
      </c>
      <c r="H374" s="5">
        <f>ROUND( VLOOKUP(Z374, NPC_Raw_Data!A:L, 9) * VLOOKUP(AA374, NPC_Scaling_Values!A:N, 8)* VLOOKUP(AB374, NPC_Scaling_Values!A:N, 8) * 1.1 ,0)</f>
        <v>170</v>
      </c>
      <c r="I374" s="5">
        <v>0.0</v>
      </c>
      <c r="J374" s="5">
        <v>0.0</v>
      </c>
      <c r="K374" s="5">
        <v>0.0</v>
      </c>
      <c r="L374" s="5">
        <f>ROUND( VLOOKUP(Z374, NPC_Raw_Data!A:O, 13),0)</f>
        <v>72</v>
      </c>
      <c r="M374" s="5">
        <f>ROUND( VLOOKUP(Z374, NPC_Raw_Data!A:O, 14),0)</f>
        <v>72</v>
      </c>
      <c r="N374" s="5">
        <f>ROUND( VLOOKUP(Z374, NPC_Raw_Data!A:O, 15),0)</f>
        <v>190</v>
      </c>
      <c r="O374" s="5">
        <f>ROUND( VLOOKUP(Z374, NPC_Raw_Data!A:Q, 16) * VLOOKUP(AA374, NPC_Scaling_Values!A:N, 14)* VLOOKUP(AB374, NPC_Scaling_Values!A:N, 14) * 1.1 ,0)</f>
        <v>443</v>
      </c>
      <c r="P374" s="2">
        <f>ROUND( VLOOKUP(Z374, NPC_Raw_Data!A:Q, 17) * VLOOKUP(AA374, NPC_Scaling_Values!A:N, 14) * VLOOKUP(AB374, NPC_Scaling_Values!A:N, 14)* 1.1 ,0)</f>
        <v>89</v>
      </c>
      <c r="Q374">
        <f> VLOOKUP(AA374, NPC_Scaling_Values!A:N, 9) * VLOOKUP(AB374, NPC_Scaling_Values!A:N, 9) * 1.1</f>
        <v>3.06625</v>
      </c>
      <c r="R374" s="1">
        <v>1.1</v>
      </c>
      <c r="S374" s="1">
        <v>20.0</v>
      </c>
      <c r="T374" s="7" t="b">
        <v>0</v>
      </c>
      <c r="U374" s="7" t="b">
        <v>0</v>
      </c>
      <c r="V374" s="7" t="b">
        <v>0</v>
      </c>
      <c r="Z374" s="1">
        <v>257001.0</v>
      </c>
      <c r="AA374" s="1">
        <v>7003.0</v>
      </c>
      <c r="AB374" s="1">
        <v>7403.0</v>
      </c>
      <c r="AC374" s="8">
        <v>0.0</v>
      </c>
    </row>
    <row r="375">
      <c r="A375" s="1" t="s">
        <v>132</v>
      </c>
      <c r="B375" s="1" t="s">
        <v>27</v>
      </c>
      <c r="C375" s="5">
        <f>ROUND( VLOOKUP(Z375, NPC_Raw_Data!A:D, 4)*VLOOKUP(AA375, NPC_Scaling_Values!A:C, 3)*VLOOKUP(AB375, NPC_Scaling_Values!A:C, 3) * 1.1 ,0)</f>
        <v>1023</v>
      </c>
      <c r="D375" s="5">
        <f>ROUND( VLOOKUP(Z375, NPC_Raw_Data!A:E, 5) * VLOOKUP(AA375, NPC_Scaling_Values!A:D, 4) * VLOOKUP(AB375,NPC_Scaling_Values!A:D, 4) * 1.1 ,0)</f>
        <v>4400</v>
      </c>
      <c r="E375" s="5">
        <f>ROUND( VLOOKUP(Z375, NPC_Raw_Data!A:L, 6) * VLOOKUP(AA375, NPC_Scaling_Values!A:N, 5)* VLOOKUP(AB375, NPC_Scaling_Values!A:N, 5) * 1.1 ,0)</f>
        <v>283</v>
      </c>
      <c r="F375" s="5">
        <f>ROUND( VLOOKUP(Z375, NPC_Raw_Data!A:L, 7) * VLOOKUP(AA375, NPC_Scaling_Values!A:N, 6) * VLOOKUP(AB375,NPC_Scaling_Values!A:N, 6) * 1.1 ,0)</f>
        <v>205</v>
      </c>
      <c r="G375" s="5">
        <f>ROUND( VLOOKUP(Z375, NPC_Raw_Data!A:L, 8) * VLOOKUP(AA375, NPC_Scaling_Values!A:N, 7) * VLOOKUP(AB375, NPC_Scaling_Values!A:N, 7) * 1.1 ,0)</f>
        <v>225</v>
      </c>
      <c r="H375" s="5">
        <f>ROUND( VLOOKUP(Z375, NPC_Raw_Data!A:L, 9) * VLOOKUP(AA375, NPC_Scaling_Values!A:N, 8)* VLOOKUP(AB375, NPC_Scaling_Values!A:N, 8) * 1.1 ,0)</f>
        <v>170</v>
      </c>
      <c r="I375" s="5">
        <v>0.0</v>
      </c>
      <c r="J375" s="5">
        <v>0.0</v>
      </c>
      <c r="K375" s="5">
        <v>0.0</v>
      </c>
      <c r="L375" s="5">
        <f>ROUND( VLOOKUP(Z375, NPC_Raw_Data!A:O, 13),0)</f>
        <v>72</v>
      </c>
      <c r="M375" s="5">
        <f>ROUND( VLOOKUP(Z375, NPC_Raw_Data!A:O, 14),0)</f>
        <v>72</v>
      </c>
      <c r="N375" s="5">
        <f>ROUND( VLOOKUP(Z375, NPC_Raw_Data!A:O, 15),0)</f>
        <v>190</v>
      </c>
      <c r="O375" s="5">
        <f>ROUND( VLOOKUP(Z375, NPC_Raw_Data!A:Q, 16) * VLOOKUP(AA375, NPC_Scaling_Values!A:N, 14)* VLOOKUP(AB375, NPC_Scaling_Values!A:N, 14) * 1.1 ,0)</f>
        <v>443</v>
      </c>
      <c r="P375" s="2">
        <f>ROUND( VLOOKUP(Z375, NPC_Raw_Data!A:Q, 17) * VLOOKUP(AA375, NPC_Scaling_Values!A:N, 14) * VLOOKUP(AB375, NPC_Scaling_Values!A:N, 14)* 1.1 ,0)</f>
        <v>89</v>
      </c>
      <c r="Q375">
        <f> VLOOKUP(AA375, NPC_Scaling_Values!A:N, 9) * VLOOKUP(AB375, NPC_Scaling_Values!A:N, 9) * 1.1</f>
        <v>3.06625</v>
      </c>
      <c r="R375" s="1">
        <v>1.1</v>
      </c>
      <c r="S375" s="1">
        <v>30.0</v>
      </c>
      <c r="T375" s="7" t="b">
        <v>0</v>
      </c>
      <c r="U375" s="7" t="b">
        <v>0</v>
      </c>
      <c r="V375" s="7" t="b">
        <v>0</v>
      </c>
      <c r="Z375" s="1">
        <v>257002.0</v>
      </c>
      <c r="AA375" s="1">
        <v>7003.0</v>
      </c>
      <c r="AB375" s="1">
        <v>7403.0</v>
      </c>
      <c r="AC375" s="10">
        <v>7100.0</v>
      </c>
    </row>
    <row r="376">
      <c r="A376" s="1" t="s">
        <v>130</v>
      </c>
      <c r="B376" s="1" t="s">
        <v>166</v>
      </c>
      <c r="C376" s="5">
        <f>ROUND( VLOOKUP(Z376, NPC_Raw_Data!A:D, 4)*VLOOKUP(AA376, NPC_Scaling_Values!A:C, 3)*VLOOKUP(AB376, NPC_Scaling_Values!A:C, 3) * 1.1 ,0)</f>
        <v>1248</v>
      </c>
      <c r="D376" s="5">
        <f>ROUND( VLOOKUP(Z376, NPC_Raw_Data!A:E, 5) * VLOOKUP(AA376, NPC_Scaling_Values!A:D, 4) * VLOOKUP(AB376,NPC_Scaling_Values!A:D, 4) * 1.1 ,0)</f>
        <v>2640</v>
      </c>
      <c r="E376" s="5">
        <f>ROUND( VLOOKUP(Z376, NPC_Raw_Data!A:L, 6) * VLOOKUP(AA376, NPC_Scaling_Values!A:N, 5)* VLOOKUP(AB376, NPC_Scaling_Values!A:N, 5) * 1.1 ,0)</f>
        <v>377</v>
      </c>
      <c r="F376" s="5">
        <f>ROUND( VLOOKUP(Z376, NPC_Raw_Data!A:L, 7) * VLOOKUP(AA376, NPC_Scaling_Values!A:N, 6) * VLOOKUP(AB376,NPC_Scaling_Values!A:N, 6) * 1.1 ,0)</f>
        <v>274</v>
      </c>
      <c r="G376" s="5">
        <f>ROUND( VLOOKUP(Z376, NPC_Raw_Data!A:L, 8) * VLOOKUP(AA376, NPC_Scaling_Values!A:N, 7) * VLOOKUP(AB376, NPC_Scaling_Values!A:N, 7) * 1.1 ,0)</f>
        <v>301</v>
      </c>
      <c r="H376" s="5">
        <f>ROUND( VLOOKUP(Z376, NPC_Raw_Data!A:L, 9) * VLOOKUP(AA376, NPC_Scaling_Values!A:N, 8)* VLOOKUP(AB376, NPC_Scaling_Values!A:N, 8) * 1.1 ,0)</f>
        <v>227</v>
      </c>
      <c r="I376" s="5">
        <v>0.0</v>
      </c>
      <c r="J376" s="5">
        <v>0.0</v>
      </c>
      <c r="K376" s="5">
        <v>0.0</v>
      </c>
      <c r="L376" s="5">
        <f>ROUND( VLOOKUP(Z376, NPC_Raw_Data!A:O, 13),0)</f>
        <v>72</v>
      </c>
      <c r="M376" s="5">
        <f>ROUND( VLOOKUP(Z376, NPC_Raw_Data!A:O, 14),0)</f>
        <v>72</v>
      </c>
      <c r="N376" s="5">
        <f>ROUND( VLOOKUP(Z376, NPC_Raw_Data!A:O, 15),0)</f>
        <v>190</v>
      </c>
      <c r="O376" s="5">
        <f>ROUND( VLOOKUP(Z376, NPC_Raw_Data!A:Q, 16) * VLOOKUP(AA376, NPC_Scaling_Values!A:N, 14)* VLOOKUP(AB376, NPC_Scaling_Values!A:N, 14) * 1.1 ,0)</f>
        <v>446</v>
      </c>
      <c r="P376" s="2">
        <f>ROUND( VLOOKUP(Z376, NPC_Raw_Data!A:Q, 17) * VLOOKUP(AA376, NPC_Scaling_Values!A:N, 14) * VLOOKUP(AB376, NPC_Scaling_Values!A:N, 14)* 1.1 ,0)</f>
        <v>89</v>
      </c>
      <c r="Q376">
        <f> VLOOKUP(AA376, NPC_Scaling_Values!A:N, 9) * VLOOKUP(AB376, NPC_Scaling_Values!A:N, 9) * 1.1</f>
        <v>3.3858</v>
      </c>
      <c r="R376" s="1">
        <v>1.1</v>
      </c>
      <c r="S376" s="1">
        <v>20.0</v>
      </c>
      <c r="T376" s="7" t="b">
        <v>0</v>
      </c>
      <c r="U376" s="7" t="b">
        <v>0</v>
      </c>
      <c r="V376" s="7" t="b">
        <v>0</v>
      </c>
      <c r="Z376" s="1">
        <v>257010.0</v>
      </c>
      <c r="AA376" s="1">
        <v>7009.0</v>
      </c>
      <c r="AB376" s="1">
        <v>7409.0</v>
      </c>
      <c r="AC376" s="8">
        <v>0.0</v>
      </c>
    </row>
    <row r="377">
      <c r="A377" s="1" t="s">
        <v>131</v>
      </c>
      <c r="B377" s="1" t="s">
        <v>166</v>
      </c>
      <c r="C377" s="5">
        <f>ROUND( VLOOKUP(Z377, NPC_Raw_Data!A:D, 4)*VLOOKUP(AA377, NPC_Scaling_Values!A:C, 3)*VLOOKUP(AB377, NPC_Scaling_Values!A:C, 3) * 1.1 ,0)</f>
        <v>1248</v>
      </c>
      <c r="D377" s="5">
        <f>ROUND( VLOOKUP(Z377, NPC_Raw_Data!A:E, 5) * VLOOKUP(AA377, NPC_Scaling_Values!A:D, 4) * VLOOKUP(AB377,NPC_Scaling_Values!A:D, 4) * 1.1 ,0)</f>
        <v>2640</v>
      </c>
      <c r="E377" s="5">
        <f>ROUND( VLOOKUP(Z377, NPC_Raw_Data!A:L, 6) * VLOOKUP(AA377, NPC_Scaling_Values!A:N, 5)* VLOOKUP(AB377, NPC_Scaling_Values!A:N, 5) * 1.1 ,0)</f>
        <v>377</v>
      </c>
      <c r="F377" s="5">
        <f>ROUND( VLOOKUP(Z377, NPC_Raw_Data!A:L, 7) * VLOOKUP(AA377, NPC_Scaling_Values!A:N, 6) * VLOOKUP(AB377,NPC_Scaling_Values!A:N, 6) * 1.1 ,0)</f>
        <v>274</v>
      </c>
      <c r="G377" s="5">
        <f>ROUND( VLOOKUP(Z377, NPC_Raw_Data!A:L, 8) * VLOOKUP(AA377, NPC_Scaling_Values!A:N, 7) * VLOOKUP(AB377, NPC_Scaling_Values!A:N, 7) * 1.1 ,0)</f>
        <v>301</v>
      </c>
      <c r="H377" s="5">
        <f>ROUND( VLOOKUP(Z377, NPC_Raw_Data!A:L, 9) * VLOOKUP(AA377, NPC_Scaling_Values!A:N, 8)* VLOOKUP(AB377, NPC_Scaling_Values!A:N, 8) * 1.1 ,0)</f>
        <v>227</v>
      </c>
      <c r="I377" s="5">
        <v>0.0</v>
      </c>
      <c r="J377" s="5">
        <v>0.0</v>
      </c>
      <c r="K377" s="5">
        <v>0.0</v>
      </c>
      <c r="L377" s="5">
        <f>ROUND( VLOOKUP(Z377, NPC_Raw_Data!A:O, 13),0)</f>
        <v>72</v>
      </c>
      <c r="M377" s="5">
        <f>ROUND( VLOOKUP(Z377, NPC_Raw_Data!A:O, 14),0)</f>
        <v>72</v>
      </c>
      <c r="N377" s="5">
        <f>ROUND( VLOOKUP(Z377, NPC_Raw_Data!A:O, 15),0)</f>
        <v>190</v>
      </c>
      <c r="O377" s="5">
        <f>ROUND( VLOOKUP(Z377, NPC_Raw_Data!A:Q, 16) * VLOOKUP(AA377, NPC_Scaling_Values!A:N, 14)* VLOOKUP(AB377, NPC_Scaling_Values!A:N, 14) * 1.1 ,0)</f>
        <v>446</v>
      </c>
      <c r="P377" s="2">
        <f>ROUND( VLOOKUP(Z377, NPC_Raw_Data!A:Q, 17) * VLOOKUP(AA377, NPC_Scaling_Values!A:N, 14) * VLOOKUP(AB377, NPC_Scaling_Values!A:N, 14)* 1.1 ,0)</f>
        <v>89</v>
      </c>
      <c r="Q377">
        <f> VLOOKUP(AA377, NPC_Scaling_Values!A:N, 9) * VLOOKUP(AB377, NPC_Scaling_Values!A:N, 9) * 1.1</f>
        <v>3.3858</v>
      </c>
      <c r="R377" s="1">
        <v>1.1</v>
      </c>
      <c r="S377" s="1">
        <v>20.0</v>
      </c>
      <c r="T377" s="7" t="b">
        <v>0</v>
      </c>
      <c r="U377" s="7" t="b">
        <v>0</v>
      </c>
      <c r="V377" s="7" t="b">
        <v>0</v>
      </c>
      <c r="Z377" s="1">
        <v>257011.0</v>
      </c>
      <c r="AA377" s="1">
        <v>7009.0</v>
      </c>
      <c r="AB377" s="1">
        <v>7409.0</v>
      </c>
      <c r="AC377" s="8">
        <v>0.0</v>
      </c>
    </row>
    <row r="378">
      <c r="A378" s="1" t="s">
        <v>132</v>
      </c>
      <c r="B378" s="1" t="s">
        <v>166</v>
      </c>
      <c r="C378" s="5">
        <f>ROUND( VLOOKUP(Z378, NPC_Raw_Data!A:D, 4)*VLOOKUP(AA378, NPC_Scaling_Values!A:C, 3)*VLOOKUP(AB378, NPC_Scaling_Values!A:C, 3) * 1.1 ,0)</f>
        <v>1248</v>
      </c>
      <c r="D378" s="5">
        <f>ROUND( VLOOKUP(Z378, NPC_Raw_Data!A:E, 5) * VLOOKUP(AA378, NPC_Scaling_Values!A:D, 4) * VLOOKUP(AB378,NPC_Scaling_Values!A:D, 4) * 1.1 ,0)</f>
        <v>2640</v>
      </c>
      <c r="E378" s="5">
        <f>ROUND( VLOOKUP(Z378, NPC_Raw_Data!A:L, 6) * VLOOKUP(AA378, NPC_Scaling_Values!A:N, 5)* VLOOKUP(AB378, NPC_Scaling_Values!A:N, 5) * 1.1 ,0)</f>
        <v>377</v>
      </c>
      <c r="F378" s="5">
        <f>ROUND( VLOOKUP(Z378, NPC_Raw_Data!A:L, 7) * VLOOKUP(AA378, NPC_Scaling_Values!A:N, 6) * VLOOKUP(AB378,NPC_Scaling_Values!A:N, 6) * 1.1 ,0)</f>
        <v>274</v>
      </c>
      <c r="G378" s="5">
        <f>ROUND( VLOOKUP(Z378, NPC_Raw_Data!A:L, 8) * VLOOKUP(AA378, NPC_Scaling_Values!A:N, 7) * VLOOKUP(AB378, NPC_Scaling_Values!A:N, 7) * 1.1 ,0)</f>
        <v>301</v>
      </c>
      <c r="H378" s="5">
        <f>ROUND( VLOOKUP(Z378, NPC_Raw_Data!A:L, 9) * VLOOKUP(AA378, NPC_Scaling_Values!A:N, 8)* VLOOKUP(AB378, NPC_Scaling_Values!A:N, 8) * 1.1 ,0)</f>
        <v>227</v>
      </c>
      <c r="I378" s="5">
        <v>0.0</v>
      </c>
      <c r="J378" s="5">
        <v>0.0</v>
      </c>
      <c r="K378" s="5">
        <v>0.0</v>
      </c>
      <c r="L378" s="5">
        <f>ROUND( VLOOKUP(Z378, NPC_Raw_Data!A:O, 13),0)</f>
        <v>72</v>
      </c>
      <c r="M378" s="5">
        <f>ROUND( VLOOKUP(Z378, NPC_Raw_Data!A:O, 14),0)</f>
        <v>72</v>
      </c>
      <c r="N378" s="5">
        <f>ROUND( VLOOKUP(Z378, NPC_Raw_Data!A:O, 15),0)</f>
        <v>190</v>
      </c>
      <c r="O378" s="5">
        <f>ROUND( VLOOKUP(Z378, NPC_Raw_Data!A:Q, 16) * VLOOKUP(AA378, NPC_Scaling_Values!A:N, 14)* VLOOKUP(AB378, NPC_Scaling_Values!A:N, 14) * 1.1 ,0)</f>
        <v>446</v>
      </c>
      <c r="P378" s="2">
        <f>ROUND( VLOOKUP(Z378, NPC_Raw_Data!A:Q, 17) * VLOOKUP(AA378, NPC_Scaling_Values!A:N, 14) * VLOOKUP(AB378, NPC_Scaling_Values!A:N, 14)* 1.1 ,0)</f>
        <v>89</v>
      </c>
      <c r="Q378">
        <f> VLOOKUP(AA378, NPC_Scaling_Values!A:N, 9) * VLOOKUP(AB378, NPC_Scaling_Values!A:N, 9) * 1.1</f>
        <v>3.3858</v>
      </c>
      <c r="R378" s="1">
        <v>1.1</v>
      </c>
      <c r="S378" s="1">
        <v>30.0</v>
      </c>
      <c r="T378" s="7" t="b">
        <v>0</v>
      </c>
      <c r="U378" s="7" t="b">
        <v>0</v>
      </c>
      <c r="V378" s="7" t="b">
        <v>0</v>
      </c>
      <c r="Z378" s="1">
        <v>257012.0</v>
      </c>
      <c r="AA378" s="1">
        <v>7009.0</v>
      </c>
      <c r="AB378" s="1">
        <v>7409.0</v>
      </c>
      <c r="AC378" s="10">
        <v>7100.0</v>
      </c>
    </row>
    <row r="379">
      <c r="A379" s="9" t="s">
        <v>130</v>
      </c>
      <c r="B379" s="1" t="s">
        <v>41</v>
      </c>
      <c r="C379" s="5">
        <f>ROUND( VLOOKUP(Z379, NPC_Raw_Data!A:D, 4)*VLOOKUP(AA379, NPC_Scaling_Values!A:C, 3)*VLOOKUP(AB379, NPC_Scaling_Values!A:C, 3) * 1.1 ,0)</f>
        <v>1338</v>
      </c>
      <c r="D379" s="5">
        <f>ROUND( VLOOKUP(Z379, NPC_Raw_Data!A:E, 5) * VLOOKUP(AA379, NPC_Scaling_Values!A:D, 4) * VLOOKUP(AB379,NPC_Scaling_Values!A:D, 4) * 1.1 ,0)</f>
        <v>2860</v>
      </c>
      <c r="E379" s="5">
        <f>ROUND( VLOOKUP(Z379, NPC_Raw_Data!A:L, 6) * VLOOKUP(AA379, NPC_Scaling_Values!A:N, 5)* VLOOKUP(AB379, NPC_Scaling_Values!A:N, 5) * 1.1 ,0)</f>
        <v>418</v>
      </c>
      <c r="F379" s="5">
        <f>ROUND( VLOOKUP(Z379, NPC_Raw_Data!A:L, 7) * VLOOKUP(AA379, NPC_Scaling_Values!A:N, 6) * VLOOKUP(AB379,NPC_Scaling_Values!A:N, 6) * 1.1 ,0)</f>
        <v>304</v>
      </c>
      <c r="G379" s="5">
        <f>ROUND( VLOOKUP(Z379, NPC_Raw_Data!A:L, 8) * VLOOKUP(AA379, NPC_Scaling_Values!A:N, 7) * VLOOKUP(AB379, NPC_Scaling_Values!A:N, 7) * 1.1 ,0)</f>
        <v>333</v>
      </c>
      <c r="H379" s="5">
        <f>ROUND( VLOOKUP(Z379, NPC_Raw_Data!A:L, 9) * VLOOKUP(AA379, NPC_Scaling_Values!A:N, 8)* VLOOKUP(AB379, NPC_Scaling_Values!A:N, 8) * 1.1 ,0)</f>
        <v>252</v>
      </c>
      <c r="I379" s="5">
        <v>0.0</v>
      </c>
      <c r="J379" s="5">
        <v>0.0</v>
      </c>
      <c r="K379" s="5">
        <v>0.0</v>
      </c>
      <c r="L379" s="5">
        <f>ROUND( VLOOKUP(Z379, NPC_Raw_Data!A:O, 13),0)</f>
        <v>72</v>
      </c>
      <c r="M379" s="5">
        <f>ROUND( VLOOKUP(Z379, NPC_Raw_Data!A:O, 14),0)</f>
        <v>72</v>
      </c>
      <c r="N379" s="5">
        <f>ROUND( VLOOKUP(Z379, NPC_Raw_Data!A:O, 15),0)</f>
        <v>190</v>
      </c>
      <c r="O379" s="5">
        <f>ROUND( VLOOKUP(Z379, NPC_Raw_Data!A:Q, 16) * VLOOKUP(AA379, NPC_Scaling_Values!A:N, 14)* VLOOKUP(AB379, NPC_Scaling_Values!A:N, 14) * 1.1 ,0)</f>
        <v>511</v>
      </c>
      <c r="P379" s="2">
        <f>ROUND( VLOOKUP(Z379, NPC_Raw_Data!A:Q, 17) * VLOOKUP(AA379, NPC_Scaling_Values!A:N, 14) * VLOOKUP(AB379, NPC_Scaling_Values!A:N, 14)* 1.1 ,0)</f>
        <v>102</v>
      </c>
      <c r="Q379">
        <f> VLOOKUP(AA379, NPC_Scaling_Values!A:N, 9) * VLOOKUP(AB379, NPC_Scaling_Values!A:N, 9) * 1.1</f>
        <v>3.6696</v>
      </c>
      <c r="R379" s="1">
        <v>1.1</v>
      </c>
      <c r="S379" s="1">
        <v>20.0</v>
      </c>
      <c r="T379" s="7" t="b">
        <v>0</v>
      </c>
      <c r="U379" s="7" t="b">
        <v>0</v>
      </c>
      <c r="V379" s="7" t="b">
        <v>0</v>
      </c>
      <c r="Z379" s="1">
        <v>257020.0</v>
      </c>
      <c r="AA379" s="1">
        <v>7014.0</v>
      </c>
      <c r="AB379" s="1">
        <v>7414.0</v>
      </c>
      <c r="AC379" s="8">
        <v>0.0</v>
      </c>
    </row>
    <row r="380">
      <c r="A380" s="9" t="s">
        <v>131</v>
      </c>
      <c r="B380" s="1" t="s">
        <v>41</v>
      </c>
      <c r="C380" s="5">
        <f>ROUND( VLOOKUP(Z380, NPC_Raw_Data!A:D, 4)*VLOOKUP(AA380, NPC_Scaling_Values!A:C, 3)*VLOOKUP(AB380, NPC_Scaling_Values!A:C, 3) * 1.1 ,0)</f>
        <v>1338</v>
      </c>
      <c r="D380" s="5">
        <f>ROUND( VLOOKUP(Z380, NPC_Raw_Data!A:E, 5) * VLOOKUP(AA380, NPC_Scaling_Values!A:D, 4) * VLOOKUP(AB380,NPC_Scaling_Values!A:D, 4) * 1.1 ,0)</f>
        <v>2860</v>
      </c>
      <c r="E380" s="5">
        <f>ROUND( VLOOKUP(Z380, NPC_Raw_Data!A:L, 6) * VLOOKUP(AA380, NPC_Scaling_Values!A:N, 5)* VLOOKUP(AB380, NPC_Scaling_Values!A:N, 5) * 1.1 ,0)</f>
        <v>418</v>
      </c>
      <c r="F380" s="5">
        <f>ROUND( VLOOKUP(Z380, NPC_Raw_Data!A:L, 7) * VLOOKUP(AA380, NPC_Scaling_Values!A:N, 6) * VLOOKUP(AB380,NPC_Scaling_Values!A:N, 6) * 1.1 ,0)</f>
        <v>304</v>
      </c>
      <c r="G380" s="5">
        <f>ROUND( VLOOKUP(Z380, NPC_Raw_Data!A:L, 8) * VLOOKUP(AA380, NPC_Scaling_Values!A:N, 7) * VLOOKUP(AB380, NPC_Scaling_Values!A:N, 7) * 1.1 ,0)</f>
        <v>333</v>
      </c>
      <c r="H380" s="5">
        <f>ROUND( VLOOKUP(Z380, NPC_Raw_Data!A:L, 9) * VLOOKUP(AA380, NPC_Scaling_Values!A:N, 8)* VLOOKUP(AB380, NPC_Scaling_Values!A:N, 8) * 1.1 ,0)</f>
        <v>252</v>
      </c>
      <c r="I380" s="5">
        <v>0.0</v>
      </c>
      <c r="J380" s="5">
        <v>0.0</v>
      </c>
      <c r="K380" s="5">
        <v>0.0</v>
      </c>
      <c r="L380" s="5">
        <f>ROUND( VLOOKUP(Z380, NPC_Raw_Data!A:O, 13),0)</f>
        <v>72</v>
      </c>
      <c r="M380" s="5">
        <f>ROUND( VLOOKUP(Z380, NPC_Raw_Data!A:O, 14),0)</f>
        <v>72</v>
      </c>
      <c r="N380" s="5">
        <f>ROUND( VLOOKUP(Z380, NPC_Raw_Data!A:O, 15),0)</f>
        <v>190</v>
      </c>
      <c r="O380" s="5">
        <f>ROUND( VLOOKUP(Z380, NPC_Raw_Data!A:Q, 16) * VLOOKUP(AA380, NPC_Scaling_Values!A:N, 14)* VLOOKUP(AB380, NPC_Scaling_Values!A:N, 14) * 1.1 ,0)</f>
        <v>511</v>
      </c>
      <c r="P380" s="2">
        <f>ROUND( VLOOKUP(Z380, NPC_Raw_Data!A:Q, 17) * VLOOKUP(AA380, NPC_Scaling_Values!A:N, 14) * VLOOKUP(AB380, NPC_Scaling_Values!A:N, 14)* 1.1 ,0)</f>
        <v>102</v>
      </c>
      <c r="Q380">
        <f> VLOOKUP(AA380, NPC_Scaling_Values!A:N, 9) * VLOOKUP(AB380, NPC_Scaling_Values!A:N, 9) * 1.1</f>
        <v>3.6696</v>
      </c>
      <c r="R380" s="1">
        <v>1.1</v>
      </c>
      <c r="S380" s="1">
        <v>20.0</v>
      </c>
      <c r="T380" s="7" t="b">
        <v>0</v>
      </c>
      <c r="U380" s="7" t="b">
        <v>0</v>
      </c>
      <c r="V380" s="7" t="b">
        <v>0</v>
      </c>
      <c r="Z380" s="1">
        <v>257021.0</v>
      </c>
      <c r="AA380" s="1">
        <v>7014.0</v>
      </c>
      <c r="AB380" s="1">
        <v>7414.0</v>
      </c>
      <c r="AC380" s="8">
        <v>0.0</v>
      </c>
    </row>
    <row r="381">
      <c r="A381" s="9" t="s">
        <v>282</v>
      </c>
      <c r="B381" s="1" t="s">
        <v>41</v>
      </c>
      <c r="C381" s="5">
        <f>ROUND( VLOOKUP(Z381, NPC_Raw_Data!A:D, 4)*VLOOKUP(AA381, NPC_Scaling_Values!A:C, 3)*VLOOKUP(AB381, NPC_Scaling_Values!A:C, 3) * 1.1 ,0)</f>
        <v>1338</v>
      </c>
      <c r="D381" s="5">
        <f>ROUND( VLOOKUP(Z381, NPC_Raw_Data!A:E, 5) * VLOOKUP(AA381, NPC_Scaling_Values!A:D, 4) * VLOOKUP(AB381,NPC_Scaling_Values!A:D, 4) * 1.1 ,0)</f>
        <v>2860</v>
      </c>
      <c r="E381" s="5">
        <f>ROUND( VLOOKUP(Z381, NPC_Raw_Data!A:L, 6) * VLOOKUP(AA381, NPC_Scaling_Values!A:N, 5)* VLOOKUP(AB381, NPC_Scaling_Values!A:N, 5) * 1.1 ,0)</f>
        <v>418</v>
      </c>
      <c r="F381" s="5">
        <f>ROUND( VLOOKUP(Z381, NPC_Raw_Data!A:L, 7) * VLOOKUP(AA381, NPC_Scaling_Values!A:N, 6) * VLOOKUP(AB381,NPC_Scaling_Values!A:N, 6) * 1.1 ,0)</f>
        <v>304</v>
      </c>
      <c r="G381" s="5">
        <f>ROUND( VLOOKUP(Z381, NPC_Raw_Data!A:L, 8) * VLOOKUP(AA381, NPC_Scaling_Values!A:N, 7) * VLOOKUP(AB381, NPC_Scaling_Values!A:N, 7) * 1.1 ,0)</f>
        <v>333</v>
      </c>
      <c r="H381" s="5">
        <f>ROUND( VLOOKUP(Z381, NPC_Raw_Data!A:L, 9) * VLOOKUP(AA381, NPC_Scaling_Values!A:N, 8)* VLOOKUP(AB381, NPC_Scaling_Values!A:N, 8) * 1.1 ,0)</f>
        <v>252</v>
      </c>
      <c r="I381" s="5">
        <v>0.0</v>
      </c>
      <c r="J381" s="5">
        <v>0.0</v>
      </c>
      <c r="K381" s="5">
        <v>0.0</v>
      </c>
      <c r="L381" s="5">
        <f>ROUND( VLOOKUP(Z381, NPC_Raw_Data!A:O, 13),0)</f>
        <v>72</v>
      </c>
      <c r="M381" s="5">
        <f>ROUND( VLOOKUP(Z381, NPC_Raw_Data!A:O, 14),0)</f>
        <v>72</v>
      </c>
      <c r="N381" s="5">
        <f>ROUND( VLOOKUP(Z381, NPC_Raw_Data!A:O, 15),0)</f>
        <v>190</v>
      </c>
      <c r="O381" s="5">
        <f>ROUND( VLOOKUP(Z381, NPC_Raw_Data!A:Q, 16) * VLOOKUP(AA381, NPC_Scaling_Values!A:N, 14)* VLOOKUP(AB381, NPC_Scaling_Values!A:N, 14) * 1.1 ,0)</f>
        <v>511</v>
      </c>
      <c r="P381" s="2">
        <f>ROUND( VLOOKUP(Z381, NPC_Raw_Data!A:Q, 17) * VLOOKUP(AA381, NPC_Scaling_Values!A:N, 14) * VLOOKUP(AB381, NPC_Scaling_Values!A:N, 14)* 1.1 ,0)</f>
        <v>102</v>
      </c>
      <c r="Q381">
        <f> VLOOKUP(AA381, NPC_Scaling_Values!A:N, 9) * VLOOKUP(AB381, NPC_Scaling_Values!A:N, 9) * 1.1</f>
        <v>3.6696</v>
      </c>
      <c r="R381" s="1">
        <v>1.1</v>
      </c>
      <c r="S381" s="1">
        <v>30.0</v>
      </c>
      <c r="T381" s="7" t="b">
        <v>0</v>
      </c>
      <c r="U381" s="7" t="b">
        <v>0</v>
      </c>
      <c r="V381" s="7" t="b">
        <v>0</v>
      </c>
      <c r="Z381" s="1">
        <v>257022.0</v>
      </c>
      <c r="AA381" s="1">
        <v>7014.0</v>
      </c>
      <c r="AB381" s="1">
        <v>7414.0</v>
      </c>
      <c r="AC381" s="10">
        <v>7100.0</v>
      </c>
    </row>
    <row r="382">
      <c r="A382" s="1" t="s">
        <v>54</v>
      </c>
      <c r="B382" s="1" t="s">
        <v>55</v>
      </c>
      <c r="C382" s="5">
        <f>ROUND( VLOOKUP(Z382, NPC_Raw_Data!A:D, 4)*VLOOKUP(AA382, NPC_Scaling_Values!A:C, 3)*VLOOKUP(AB382, NPC_Scaling_Values!A:C, 3) * 1.1 ,0)</f>
        <v>152</v>
      </c>
      <c r="D382" s="5">
        <f>ROUND( VLOOKUP(Z382, NPC_Raw_Data!A:E, 5) * VLOOKUP(AA382, NPC_Scaling_Values!A:D, 4) * VLOOKUP(AB382,NPC_Scaling_Values!A:D, 4) * 1.1 ,0)</f>
        <v>110</v>
      </c>
      <c r="E382" s="5">
        <f>ROUND( VLOOKUP(Z382, NPC_Raw_Data!A:L, 6) * VLOOKUP(AA382, NPC_Scaling_Values!A:N, 5)* VLOOKUP(AB382, NPC_Scaling_Values!A:N, 5) * 1.1 ,0)</f>
        <v>139</v>
      </c>
      <c r="F382" s="5">
        <f>ROUND( VLOOKUP(Z382, NPC_Raw_Data!A:L, 7) * VLOOKUP(AA382, NPC_Scaling_Values!A:N, 6) * VLOOKUP(AB382,NPC_Scaling_Values!A:N, 6) * 1.1 ,0)</f>
        <v>105</v>
      </c>
      <c r="G382" s="5">
        <f>ROUND( VLOOKUP(Z382, NPC_Raw_Data!A:L, 8) * VLOOKUP(AA382, NPC_Scaling_Values!A:N, 7) * VLOOKUP(AB382, NPC_Scaling_Values!A:N, 7) * 1.1 ,0)</f>
        <v>97</v>
      </c>
      <c r="H382" s="5">
        <f>ROUND( VLOOKUP(Z382, NPC_Raw_Data!A:L, 9) * VLOOKUP(AA382, NPC_Scaling_Values!A:N, 8)* VLOOKUP(AB382, NPC_Scaling_Values!A:N, 8) * 1.1 ,0)</f>
        <v>105</v>
      </c>
      <c r="I382" s="5">
        <v>0.0</v>
      </c>
      <c r="J382" s="5">
        <v>0.0</v>
      </c>
      <c r="K382" s="5">
        <v>0.0</v>
      </c>
      <c r="L382" s="5">
        <f>ROUND( VLOOKUP(Z382, NPC_Raw_Data!A:O, 13),0)</f>
        <v>66</v>
      </c>
      <c r="M382" s="5">
        <f>ROUND( VLOOKUP(Z382, NPC_Raw_Data!A:O, 14),0)</f>
        <v>66</v>
      </c>
      <c r="N382" s="5">
        <f>ROUND( VLOOKUP(Z382, NPC_Raw_Data!A:O, 15),0)</f>
        <v>66</v>
      </c>
      <c r="O382" s="5">
        <f>ROUND( VLOOKUP(Z382, NPC_Raw_Data!A:Q, 16) * VLOOKUP(AA382, NPC_Scaling_Values!A:N, 14)* VLOOKUP(AB382, NPC_Scaling_Values!A:N, 14) * 1.1 ,0)</f>
        <v>112</v>
      </c>
      <c r="P382" s="2">
        <f>ROUND( VLOOKUP(Z382, NPC_Raw_Data!A:Q, 17) * VLOOKUP(AA382, NPC_Scaling_Values!A:N, 14) * VLOOKUP(AB382, NPC_Scaling_Values!A:N, 14)* 1.1 ,0)</f>
        <v>89</v>
      </c>
      <c r="Q382">
        <f> VLOOKUP(AA382, NPC_Scaling_Values!A:N, 9) * VLOOKUP(AB382, NPC_Scaling_Values!A:N, 9) * 1.1</f>
        <v>2.858625</v>
      </c>
      <c r="R382" s="1">
        <v>1.5</v>
      </c>
      <c r="S382" s="1">
        <v>2.0</v>
      </c>
      <c r="T382" s="7" t="b">
        <v>0</v>
      </c>
      <c r="U382" s="7" t="b">
        <v>0</v>
      </c>
      <c r="V382" s="7" t="b">
        <v>0</v>
      </c>
      <c r="Z382" s="1">
        <v>250000.0</v>
      </c>
      <c r="AA382" s="1">
        <v>7002.0</v>
      </c>
      <c r="AB382" s="1">
        <v>7402.0</v>
      </c>
      <c r="AC382" s="8">
        <v>0.0</v>
      </c>
    </row>
    <row r="383">
      <c r="A383" s="1" t="s">
        <v>56</v>
      </c>
      <c r="B383" s="1" t="s">
        <v>55</v>
      </c>
      <c r="C383" s="5">
        <f>ROUND( VLOOKUP(Z383, NPC_Raw_Data!A:D, 4)*VLOOKUP(AA383, NPC_Scaling_Values!A:C, 3)*VLOOKUP(AB383, NPC_Scaling_Values!A:C, 3) * 1.1 ,0)</f>
        <v>152</v>
      </c>
      <c r="D383" s="5">
        <f>ROUND( VLOOKUP(Z383, NPC_Raw_Data!A:E, 5) * VLOOKUP(AA383, NPC_Scaling_Values!A:D, 4) * VLOOKUP(AB383,NPC_Scaling_Values!A:D, 4) * 1.1 ,0)</f>
        <v>110</v>
      </c>
      <c r="E383" s="5">
        <f>ROUND( VLOOKUP(Z383, NPC_Raw_Data!A:L, 6) * VLOOKUP(AA383, NPC_Scaling_Values!A:N, 5)* VLOOKUP(AB383, NPC_Scaling_Values!A:N, 5) * 1.1 ,0)</f>
        <v>139</v>
      </c>
      <c r="F383" s="5">
        <f>ROUND( VLOOKUP(Z383, NPC_Raw_Data!A:L, 7) * VLOOKUP(AA383, NPC_Scaling_Values!A:N, 6) * VLOOKUP(AB383,NPC_Scaling_Values!A:N, 6) * 1.1 ,0)</f>
        <v>105</v>
      </c>
      <c r="G383" s="5">
        <f>ROUND( VLOOKUP(Z383, NPC_Raw_Data!A:L, 8) * VLOOKUP(AA383, NPC_Scaling_Values!A:N, 7) * VLOOKUP(AB383, NPC_Scaling_Values!A:N, 7) * 1.1 ,0)</f>
        <v>112</v>
      </c>
      <c r="H383" s="5">
        <f>ROUND( VLOOKUP(Z383, NPC_Raw_Data!A:L, 9) * VLOOKUP(AA383, NPC_Scaling_Values!A:N, 8)* VLOOKUP(AB383, NPC_Scaling_Values!A:N, 8) * 1.1 ,0)</f>
        <v>105</v>
      </c>
      <c r="I383" s="5">
        <v>0.0</v>
      </c>
      <c r="J383" s="5">
        <v>0.0</v>
      </c>
      <c r="K383" s="5">
        <v>0.0</v>
      </c>
      <c r="L383" s="5">
        <f>ROUND( VLOOKUP(Z383, NPC_Raw_Data!A:O, 13),0)</f>
        <v>66</v>
      </c>
      <c r="M383" s="5">
        <f>ROUND( VLOOKUP(Z383, NPC_Raw_Data!A:O, 14),0)</f>
        <v>66</v>
      </c>
      <c r="N383" s="5">
        <f>ROUND( VLOOKUP(Z383, NPC_Raw_Data!A:O, 15),0)</f>
        <v>66</v>
      </c>
      <c r="O383" s="5">
        <f>ROUND( VLOOKUP(Z383, NPC_Raw_Data!A:Q, 16) * VLOOKUP(AA383, NPC_Scaling_Values!A:N, 14)* VLOOKUP(AB383, NPC_Scaling_Values!A:N, 14) * 1.1 ,0)</f>
        <v>112</v>
      </c>
      <c r="P383" s="2">
        <f>ROUND( VLOOKUP(Z383, NPC_Raw_Data!A:Q, 17) * VLOOKUP(AA383, NPC_Scaling_Values!A:N, 14) * VLOOKUP(AB383, NPC_Scaling_Values!A:N, 14)* 1.1 ,0)</f>
        <v>89</v>
      </c>
      <c r="Q383">
        <f> VLOOKUP(AA383, NPC_Scaling_Values!A:N, 9) * VLOOKUP(AB383, NPC_Scaling_Values!A:N, 9) * 1.1</f>
        <v>2.858625</v>
      </c>
      <c r="R383" s="1">
        <v>1.5</v>
      </c>
      <c r="S383" s="1">
        <v>2.0</v>
      </c>
      <c r="T383" s="7" t="b">
        <v>0</v>
      </c>
      <c r="U383" s="7" t="b">
        <v>0</v>
      </c>
      <c r="V383" s="7" t="b">
        <v>0</v>
      </c>
      <c r="Z383" s="1">
        <v>250001.0</v>
      </c>
      <c r="AA383" s="1">
        <v>7002.0</v>
      </c>
      <c r="AB383" s="1">
        <v>7402.0</v>
      </c>
      <c r="AC383" s="8">
        <v>0.0</v>
      </c>
    </row>
    <row r="384">
      <c r="A384" s="1" t="s">
        <v>54</v>
      </c>
      <c r="B384" s="1" t="s">
        <v>41</v>
      </c>
      <c r="C384" s="5">
        <f>ROUND( VLOOKUP(Z384, NPC_Raw_Data!A:D, 4)*VLOOKUP(AA384, NPC_Scaling_Values!A:C, 3)*VLOOKUP(AB384, NPC_Scaling_Values!A:C, 3) * 1.1 ,0)</f>
        <v>229</v>
      </c>
      <c r="D384" s="5">
        <f>ROUND( VLOOKUP(Z384, NPC_Raw_Data!A:E, 5) * VLOOKUP(AA384, NPC_Scaling_Values!A:D, 4) * VLOOKUP(AB384,NPC_Scaling_Values!A:D, 4) * 1.1 ,0)</f>
        <v>660</v>
      </c>
      <c r="E384" s="5">
        <f>ROUND( VLOOKUP(Z384, NPC_Raw_Data!A:L, 6) * VLOOKUP(AA384, NPC_Scaling_Values!A:N, 5)* VLOOKUP(AB384, NPC_Scaling_Values!A:N, 5) * 1.1 ,0)</f>
        <v>252</v>
      </c>
      <c r="F384" s="5">
        <f>ROUND( VLOOKUP(Z384, NPC_Raw_Data!A:L, 7) * VLOOKUP(AA384, NPC_Scaling_Values!A:N, 6) * VLOOKUP(AB384,NPC_Scaling_Values!A:N, 6) * 1.1 ,0)</f>
        <v>189</v>
      </c>
      <c r="G384" s="5">
        <f>ROUND( VLOOKUP(Z384, NPC_Raw_Data!A:L, 8) * VLOOKUP(AA384, NPC_Scaling_Values!A:N, 7) * VLOOKUP(AB384, NPC_Scaling_Values!A:N, 7) * 1.1 ,0)</f>
        <v>176</v>
      </c>
      <c r="H384" s="5">
        <f>ROUND( VLOOKUP(Z384, NPC_Raw_Data!A:L, 9) * VLOOKUP(AA384, NPC_Scaling_Values!A:N, 8)* VLOOKUP(AB384, NPC_Scaling_Values!A:N, 8) * 1.1 ,0)</f>
        <v>189</v>
      </c>
      <c r="I384" s="5">
        <v>0.0</v>
      </c>
      <c r="J384" s="5">
        <v>0.0</v>
      </c>
      <c r="K384" s="5">
        <v>0.0</v>
      </c>
      <c r="L384" s="5">
        <f>ROUND( VLOOKUP(Z384, NPC_Raw_Data!A:O, 13),0)</f>
        <v>66</v>
      </c>
      <c r="M384" s="5">
        <f>ROUND( VLOOKUP(Z384, NPC_Raw_Data!A:O, 14),0)</f>
        <v>66</v>
      </c>
      <c r="N384" s="5">
        <f>ROUND( VLOOKUP(Z384, NPC_Raw_Data!A:O, 15),0)</f>
        <v>66</v>
      </c>
      <c r="O384" s="5">
        <f>ROUND( VLOOKUP(Z384, NPC_Raw_Data!A:Q, 16) * VLOOKUP(AA384, NPC_Scaling_Values!A:N, 14)* VLOOKUP(AB384, NPC_Scaling_Values!A:N, 14) * 1.1 ,0)</f>
        <v>128</v>
      </c>
      <c r="P384" s="2">
        <f>ROUND( VLOOKUP(Z384, NPC_Raw_Data!A:Q, 17) * VLOOKUP(AA384, NPC_Scaling_Values!A:N, 14) * VLOOKUP(AB384, NPC_Scaling_Values!A:N, 14)* 1.1 ,0)</f>
        <v>102</v>
      </c>
      <c r="Q384">
        <f> VLOOKUP(AA384, NPC_Scaling_Values!A:N, 9) * VLOOKUP(AB384, NPC_Scaling_Values!A:N, 9) * 1.1</f>
        <v>3.6696</v>
      </c>
      <c r="R384" s="1">
        <v>1.5</v>
      </c>
      <c r="S384" s="1">
        <v>2.0</v>
      </c>
      <c r="T384" s="7" t="b">
        <v>0</v>
      </c>
      <c r="U384" s="7" t="b">
        <v>0</v>
      </c>
      <c r="V384" s="7" t="b">
        <v>0</v>
      </c>
      <c r="Z384" s="1">
        <v>250010.0</v>
      </c>
      <c r="AA384" s="1">
        <v>7014.0</v>
      </c>
      <c r="AB384" s="1">
        <v>7414.0</v>
      </c>
      <c r="AC384" s="8">
        <v>0.0</v>
      </c>
    </row>
    <row r="385">
      <c r="A385" s="1" t="s">
        <v>56</v>
      </c>
      <c r="B385" s="1" t="s">
        <v>41</v>
      </c>
      <c r="C385" s="5">
        <f>ROUND( VLOOKUP(Z385, NPC_Raw_Data!A:D, 4)*VLOOKUP(AA385, NPC_Scaling_Values!A:C, 3)*VLOOKUP(AB385, NPC_Scaling_Values!A:C, 3) * 1.1 ,0)</f>
        <v>229</v>
      </c>
      <c r="D385" s="5">
        <f>ROUND( VLOOKUP(Z385, NPC_Raw_Data!A:E, 5) * VLOOKUP(AA385, NPC_Scaling_Values!A:D, 4) * VLOOKUP(AB385,NPC_Scaling_Values!A:D, 4) * 1.1 ,0)</f>
        <v>660</v>
      </c>
      <c r="E385" s="5">
        <f>ROUND( VLOOKUP(Z385, NPC_Raw_Data!A:L, 6) * VLOOKUP(AA385, NPC_Scaling_Values!A:N, 5)* VLOOKUP(AB385, NPC_Scaling_Values!A:N, 5) * 1.1 ,0)</f>
        <v>252</v>
      </c>
      <c r="F385" s="5">
        <f>ROUND( VLOOKUP(Z385, NPC_Raw_Data!A:L, 7) * VLOOKUP(AA385, NPC_Scaling_Values!A:N, 6) * VLOOKUP(AB385,NPC_Scaling_Values!A:N, 6) * 1.1 ,0)</f>
        <v>189</v>
      </c>
      <c r="G385" s="5">
        <f>ROUND( VLOOKUP(Z385, NPC_Raw_Data!A:L, 8) * VLOOKUP(AA385, NPC_Scaling_Values!A:N, 7) * VLOOKUP(AB385, NPC_Scaling_Values!A:N, 7) * 1.1 ,0)</f>
        <v>203</v>
      </c>
      <c r="H385" s="5">
        <f>ROUND( VLOOKUP(Z385, NPC_Raw_Data!A:L, 9) * VLOOKUP(AA385, NPC_Scaling_Values!A:N, 8)* VLOOKUP(AB385, NPC_Scaling_Values!A:N, 8) * 1.1 ,0)</f>
        <v>189</v>
      </c>
      <c r="I385" s="5">
        <v>0.0</v>
      </c>
      <c r="J385" s="5">
        <v>0.0</v>
      </c>
      <c r="K385" s="5">
        <v>0.0</v>
      </c>
      <c r="L385" s="5">
        <f>ROUND( VLOOKUP(Z385, NPC_Raw_Data!A:O, 13),0)</f>
        <v>66</v>
      </c>
      <c r="M385" s="5">
        <f>ROUND( VLOOKUP(Z385, NPC_Raw_Data!A:O, 14),0)</f>
        <v>66</v>
      </c>
      <c r="N385" s="5">
        <f>ROUND( VLOOKUP(Z385, NPC_Raw_Data!A:O, 15),0)</f>
        <v>66</v>
      </c>
      <c r="O385" s="5">
        <f>ROUND( VLOOKUP(Z385, NPC_Raw_Data!A:Q, 16) * VLOOKUP(AA385, NPC_Scaling_Values!A:N, 14)* VLOOKUP(AB385, NPC_Scaling_Values!A:N, 14) * 1.1 ,0)</f>
        <v>128</v>
      </c>
      <c r="P385" s="2">
        <f>ROUND( VLOOKUP(Z385, NPC_Raw_Data!A:Q, 17) * VLOOKUP(AA385, NPC_Scaling_Values!A:N, 14) * VLOOKUP(AB385, NPC_Scaling_Values!A:N, 14)* 1.1 ,0)</f>
        <v>102</v>
      </c>
      <c r="Q385">
        <f> VLOOKUP(AA385, NPC_Scaling_Values!A:N, 9) * VLOOKUP(AB385, NPC_Scaling_Values!A:N, 9) * 1.1</f>
        <v>3.6696</v>
      </c>
      <c r="R385" s="1">
        <v>1.5</v>
      </c>
      <c r="S385" s="1">
        <v>2.0</v>
      </c>
      <c r="T385" s="7" t="b">
        <v>0</v>
      </c>
      <c r="U385" s="7" t="b">
        <v>0</v>
      </c>
      <c r="V385" s="7" t="b">
        <v>0</v>
      </c>
      <c r="Z385" s="1">
        <v>250011.0</v>
      </c>
      <c r="AA385" s="1">
        <v>7014.0</v>
      </c>
      <c r="AB385" s="1">
        <v>7414.0</v>
      </c>
      <c r="AC385" s="8">
        <v>0.0</v>
      </c>
    </row>
    <row r="386">
      <c r="A386" s="1" t="s">
        <v>58</v>
      </c>
      <c r="B386" s="1" t="s">
        <v>41</v>
      </c>
      <c r="C386" s="5">
        <f>ROUND( VLOOKUP(Z386, NPC_Raw_Data!A:D, 4)*VLOOKUP(AA386, NPC_Scaling_Values!A:C, 3)*VLOOKUP(AB386, NPC_Scaling_Values!A:C, 3) * 1.1 ,0)</f>
        <v>229</v>
      </c>
      <c r="D386" s="5">
        <f>ROUND( VLOOKUP(Z386, NPC_Raw_Data!A:E, 5) * VLOOKUP(AA386, NPC_Scaling_Values!A:D, 4) * VLOOKUP(AB386,NPC_Scaling_Values!A:D, 4) * 1.1 ,0)</f>
        <v>660</v>
      </c>
      <c r="E386" s="5">
        <f>ROUND( VLOOKUP(Z386, NPC_Raw_Data!A:L, 6) * VLOOKUP(AA386, NPC_Scaling_Values!A:N, 5)* VLOOKUP(AB386, NPC_Scaling_Values!A:N, 5) * 1.1 ,0)</f>
        <v>252</v>
      </c>
      <c r="F386" s="5">
        <f>ROUND( VLOOKUP(Z386, NPC_Raw_Data!A:L, 7) * VLOOKUP(AA386, NPC_Scaling_Values!A:N, 6) * VLOOKUP(AB386,NPC_Scaling_Values!A:N, 6) * 1.1 ,0)</f>
        <v>189</v>
      </c>
      <c r="G386" s="5">
        <f>ROUND( VLOOKUP(Z386, NPC_Raw_Data!A:L, 8) * VLOOKUP(AA386, NPC_Scaling_Values!A:N, 7) * VLOOKUP(AB386, NPC_Scaling_Values!A:N, 7) * 1.1 ,0)</f>
        <v>176</v>
      </c>
      <c r="H386" s="5">
        <f>ROUND( VLOOKUP(Z386, NPC_Raw_Data!A:L, 9) * VLOOKUP(AA386, NPC_Scaling_Values!A:N, 8)* VLOOKUP(AB386, NPC_Scaling_Values!A:N, 8) * 1.1 ,0)</f>
        <v>189</v>
      </c>
      <c r="I386" s="5">
        <v>0.0</v>
      </c>
      <c r="J386" s="5">
        <v>0.0</v>
      </c>
      <c r="K386" s="5">
        <v>0.0</v>
      </c>
      <c r="L386" s="5">
        <f>ROUND( VLOOKUP(Z386, NPC_Raw_Data!A:O, 13),0)</f>
        <v>66</v>
      </c>
      <c r="M386" s="5">
        <f>ROUND( VLOOKUP(Z386, NPC_Raw_Data!A:O, 14),0)</f>
        <v>66</v>
      </c>
      <c r="N386" s="5">
        <f>ROUND( VLOOKUP(Z386, NPC_Raw_Data!A:O, 15),0)</f>
        <v>66</v>
      </c>
      <c r="O386" s="5">
        <f>ROUND( VLOOKUP(Z386, NPC_Raw_Data!A:Q, 16) * VLOOKUP(AA386, NPC_Scaling_Values!A:N, 14)* VLOOKUP(AB386, NPC_Scaling_Values!A:N, 14) * 1.1 ,0)</f>
        <v>128</v>
      </c>
      <c r="P386" s="2">
        <f>ROUND( VLOOKUP(Z386, NPC_Raw_Data!A:Q, 17) * VLOOKUP(AA386, NPC_Scaling_Values!A:N, 14) * VLOOKUP(AB386, NPC_Scaling_Values!A:N, 14)* 1.1 ,0)</f>
        <v>102</v>
      </c>
      <c r="Q386">
        <f> VLOOKUP(AA386, NPC_Scaling_Values!A:N, 9) * VLOOKUP(AB386, NPC_Scaling_Values!A:N, 9) * 1.1</f>
        <v>3.6696</v>
      </c>
      <c r="R386" s="1">
        <v>1.5</v>
      </c>
      <c r="S386" s="1">
        <v>2.0</v>
      </c>
      <c r="T386" s="7" t="b">
        <v>0</v>
      </c>
      <c r="U386" s="7" t="b">
        <v>0</v>
      </c>
      <c r="V386" s="7" t="b">
        <v>0</v>
      </c>
      <c r="Z386" s="1">
        <v>250012.0</v>
      </c>
      <c r="AA386" s="1">
        <v>7014.0</v>
      </c>
      <c r="AB386" s="1">
        <v>7414.0</v>
      </c>
      <c r="AC386" s="8">
        <v>0.0</v>
      </c>
    </row>
    <row r="387">
      <c r="A387" s="1" t="s">
        <v>43</v>
      </c>
      <c r="B387" s="1" t="s">
        <v>44</v>
      </c>
      <c r="C387" s="5">
        <f>ROUND( VLOOKUP(Z387, NPC_Raw_Data!A:D, 4)*VLOOKUP(AA387, NPC_Scaling_Values!A:C, 3)*VLOOKUP(AB387, NPC_Scaling_Values!A:C, 3) * 1.1 ,0)</f>
        <v>131</v>
      </c>
      <c r="D387" s="5">
        <f>ROUND( VLOOKUP(Z387, NPC_Raw_Data!A:E, 5) * VLOOKUP(AA387, NPC_Scaling_Values!A:D, 4) * VLOOKUP(AB387,NPC_Scaling_Values!A:D, 4) * 1.1 ,0)</f>
        <v>110</v>
      </c>
      <c r="E387" s="5">
        <f>ROUND( VLOOKUP(Z387, NPC_Raw_Data!A:L, 6) * VLOOKUP(AA387, NPC_Scaling_Values!A:N, 5)* VLOOKUP(AB387, NPC_Scaling_Values!A:N, 5) * 1.1 ,0)</f>
        <v>19</v>
      </c>
      <c r="F387" s="5">
        <f>ROUND( VLOOKUP(Z387, NPC_Raw_Data!A:L, 7) * VLOOKUP(AA387, NPC_Scaling_Values!A:N, 6) * VLOOKUP(AB387,NPC_Scaling_Values!A:N, 6) * 1.1 ,0)</f>
        <v>15</v>
      </c>
      <c r="G387" s="5">
        <f>ROUND( VLOOKUP(Z387, NPC_Raw_Data!A:L, 8) * VLOOKUP(AA387, NPC_Scaling_Values!A:N, 7) * VLOOKUP(AB387, NPC_Scaling_Values!A:N, 7) * 1.1 ,0)</f>
        <v>13</v>
      </c>
      <c r="H387" s="5">
        <f>ROUND( VLOOKUP(Z387, NPC_Raw_Data!A:L, 9) * VLOOKUP(AA387, NPC_Scaling_Values!A:N, 8)* VLOOKUP(AB387, NPC_Scaling_Values!A:N, 8) * 1.1 ,0)</f>
        <v>15</v>
      </c>
      <c r="I387" s="5">
        <v>0.0</v>
      </c>
      <c r="J387" s="5">
        <v>0.0</v>
      </c>
      <c r="K387" s="5">
        <v>0.0</v>
      </c>
      <c r="L387" s="5">
        <f>ROUND( VLOOKUP(Z387, NPC_Raw_Data!A:O, 13),0)</f>
        <v>66</v>
      </c>
      <c r="M387" s="5">
        <f>ROUND( VLOOKUP(Z387, NPC_Raw_Data!A:O, 14),0)</f>
        <v>66</v>
      </c>
      <c r="N387" s="5">
        <f>ROUND( VLOOKUP(Z387, NPC_Raw_Data!A:O, 15),0)</f>
        <v>66</v>
      </c>
      <c r="O387" s="5">
        <f>ROUND( VLOOKUP(Z387, NPC_Raw_Data!A:Q, 16) * VLOOKUP(AA387, NPC_Scaling_Values!A:N, 14)* VLOOKUP(AB387, NPC_Scaling_Values!A:N, 14) * 1.1 ,0)</f>
        <v>113</v>
      </c>
      <c r="P387" s="2">
        <f>ROUND( VLOOKUP(Z387, NPC_Raw_Data!A:Q, 17) * VLOOKUP(AA387, NPC_Scaling_Values!A:N, 14) * VLOOKUP(AB387, NPC_Scaling_Values!A:N, 14)* 1.1 ,0)</f>
        <v>90</v>
      </c>
      <c r="Q387">
        <f> VLOOKUP(AA387, NPC_Scaling_Values!A:N, 9) * VLOOKUP(AB387, NPC_Scaling_Values!A:N, 9) * 1.1</f>
        <v>2.64</v>
      </c>
      <c r="R387" s="1">
        <v>1.5</v>
      </c>
      <c r="S387" s="1">
        <v>2.0</v>
      </c>
      <c r="T387" s="7" t="b">
        <v>0</v>
      </c>
      <c r="U387" s="7" t="b">
        <v>0</v>
      </c>
      <c r="V387" s="7" t="b">
        <v>0</v>
      </c>
      <c r="Z387" s="1">
        <v>250020.0</v>
      </c>
      <c r="AA387" s="1">
        <v>7001.0</v>
      </c>
      <c r="AB387" s="1">
        <v>7401.0</v>
      </c>
      <c r="AC387" s="8">
        <v>0.0</v>
      </c>
    </row>
    <row r="388">
      <c r="A388" s="1" t="s">
        <v>58</v>
      </c>
      <c r="B388" s="1" t="s">
        <v>44</v>
      </c>
      <c r="C388" s="5">
        <f>ROUND( VLOOKUP(Z388, NPC_Raw_Data!A:D, 4)*VLOOKUP(AA388, NPC_Scaling_Values!A:C, 3)*VLOOKUP(AB388, NPC_Scaling_Values!A:C, 3) * 1.1 ,0)</f>
        <v>205</v>
      </c>
      <c r="D388" s="5">
        <f>ROUND( VLOOKUP(Z388, NPC_Raw_Data!A:E, 5) * VLOOKUP(AA388, NPC_Scaling_Values!A:D, 4) * VLOOKUP(AB388,NPC_Scaling_Values!A:D, 4) * 1.1 ,0)</f>
        <v>110</v>
      </c>
      <c r="E388" s="5">
        <f>ROUND( VLOOKUP(Z388, NPC_Raw_Data!A:L, 6) * VLOOKUP(AA388, NPC_Scaling_Values!A:N, 5)* VLOOKUP(AB388, NPC_Scaling_Values!A:N, 5) * 1.1 ,0)</f>
        <v>144</v>
      </c>
      <c r="F388" s="5">
        <f>ROUND( VLOOKUP(Z388, NPC_Raw_Data!A:L, 7) * VLOOKUP(AA388, NPC_Scaling_Values!A:N, 6) * VLOOKUP(AB388,NPC_Scaling_Values!A:N, 6) * 1.1 ,0)</f>
        <v>108</v>
      </c>
      <c r="G388" s="5">
        <f>ROUND( VLOOKUP(Z388, NPC_Raw_Data!A:L, 8) * VLOOKUP(AA388, NPC_Scaling_Values!A:N, 7) * VLOOKUP(AB388, NPC_Scaling_Values!A:N, 7) * 1.1 ,0)</f>
        <v>101</v>
      </c>
      <c r="H388" s="5">
        <f>ROUND( VLOOKUP(Z388, NPC_Raw_Data!A:L, 9) * VLOOKUP(AA388, NPC_Scaling_Values!A:N, 8)* VLOOKUP(AB388, NPC_Scaling_Values!A:N, 8) * 1.1 ,0)</f>
        <v>108</v>
      </c>
      <c r="I388" s="5">
        <v>0.0</v>
      </c>
      <c r="J388" s="5">
        <v>0.0</v>
      </c>
      <c r="K388" s="5">
        <v>0.0</v>
      </c>
      <c r="L388" s="5">
        <f>ROUND( VLOOKUP(Z388, NPC_Raw_Data!A:O, 13),0)</f>
        <v>66</v>
      </c>
      <c r="M388" s="5">
        <f>ROUND( VLOOKUP(Z388, NPC_Raw_Data!A:O, 14),0)</f>
        <v>66</v>
      </c>
      <c r="N388" s="5">
        <f>ROUND( VLOOKUP(Z388, NPC_Raw_Data!A:O, 15),0)</f>
        <v>66</v>
      </c>
      <c r="O388" s="5">
        <f>ROUND( VLOOKUP(Z388, NPC_Raw_Data!A:Q, 16) * VLOOKUP(AA388, NPC_Scaling_Values!A:N, 14)* VLOOKUP(AB388, NPC_Scaling_Values!A:N, 14) * 1.1 ,0)</f>
        <v>113</v>
      </c>
      <c r="P388" s="2">
        <f>ROUND( VLOOKUP(Z388, NPC_Raw_Data!A:Q, 17) * VLOOKUP(AA388, NPC_Scaling_Values!A:N, 14) * VLOOKUP(AB388, NPC_Scaling_Values!A:N, 14)* 1.1 ,0)</f>
        <v>90</v>
      </c>
      <c r="Q388">
        <f> VLOOKUP(AA388, NPC_Scaling_Values!A:N, 9) * VLOOKUP(AB388, NPC_Scaling_Values!A:N, 9) * 1.1</f>
        <v>2.64</v>
      </c>
      <c r="R388" s="1">
        <v>1.5</v>
      </c>
      <c r="S388" s="1">
        <v>2.0</v>
      </c>
      <c r="T388" s="7" t="b">
        <v>0</v>
      </c>
      <c r="U388" s="7" t="b">
        <v>0</v>
      </c>
      <c r="V388" s="7" t="b">
        <v>0</v>
      </c>
      <c r="Z388" s="1">
        <v>250021.0</v>
      </c>
      <c r="AA388" s="1">
        <v>7001.0</v>
      </c>
      <c r="AB388" s="1">
        <v>7401.0</v>
      </c>
      <c r="AC388" s="8">
        <v>0.0</v>
      </c>
    </row>
    <row r="389">
      <c r="A389" s="1" t="s">
        <v>54</v>
      </c>
      <c r="B389" s="1" t="s">
        <v>44</v>
      </c>
      <c r="C389" s="5">
        <f>ROUND( VLOOKUP(Z389, NPC_Raw_Data!A:D, 4)*VLOOKUP(AA389, NPC_Scaling_Values!A:C, 3)*VLOOKUP(AB389, NPC_Scaling_Values!A:C, 3) * 1.1 ,0)</f>
        <v>205</v>
      </c>
      <c r="D389" s="5">
        <f>ROUND( VLOOKUP(Z389, NPC_Raw_Data!A:E, 5) * VLOOKUP(AA389, NPC_Scaling_Values!A:D, 4) * VLOOKUP(AB389,NPC_Scaling_Values!A:D, 4) * 1.1 ,0)</f>
        <v>110</v>
      </c>
      <c r="E389" s="5">
        <f>ROUND( VLOOKUP(Z389, NPC_Raw_Data!A:L, 6) * VLOOKUP(AA389, NPC_Scaling_Values!A:N, 5)* VLOOKUP(AB389, NPC_Scaling_Values!A:N, 5) * 1.1 ,0)</f>
        <v>144</v>
      </c>
      <c r="F389" s="5">
        <f>ROUND( VLOOKUP(Z389, NPC_Raw_Data!A:L, 7) * VLOOKUP(AA389, NPC_Scaling_Values!A:N, 6) * VLOOKUP(AB389,NPC_Scaling_Values!A:N, 6) * 1.1 ,0)</f>
        <v>108</v>
      </c>
      <c r="G389" s="5">
        <f>ROUND( VLOOKUP(Z389, NPC_Raw_Data!A:L, 8) * VLOOKUP(AA389, NPC_Scaling_Values!A:N, 7) * VLOOKUP(AB389, NPC_Scaling_Values!A:N, 7) * 1.1 ,0)</f>
        <v>101</v>
      </c>
      <c r="H389" s="5">
        <f>ROUND( VLOOKUP(Z389, NPC_Raw_Data!A:L, 9) * VLOOKUP(AA389, NPC_Scaling_Values!A:N, 8)* VLOOKUP(AB389, NPC_Scaling_Values!A:N, 8) * 1.1 ,0)</f>
        <v>108</v>
      </c>
      <c r="I389" s="5">
        <v>0.0</v>
      </c>
      <c r="J389" s="5">
        <v>0.0</v>
      </c>
      <c r="K389" s="5">
        <v>0.0</v>
      </c>
      <c r="L389" s="5">
        <f>ROUND( VLOOKUP(Z389, NPC_Raw_Data!A:O, 13),0)</f>
        <v>66</v>
      </c>
      <c r="M389" s="5">
        <f>ROUND( VLOOKUP(Z389, NPC_Raw_Data!A:O, 14),0)</f>
        <v>66</v>
      </c>
      <c r="N389" s="5">
        <f>ROUND( VLOOKUP(Z389, NPC_Raw_Data!A:O, 15),0)</f>
        <v>66</v>
      </c>
      <c r="O389" s="5">
        <f>ROUND( VLOOKUP(Z389, NPC_Raw_Data!A:Q, 16) * VLOOKUP(AA389, NPC_Scaling_Values!A:N, 14)* VLOOKUP(AB389, NPC_Scaling_Values!A:N, 14) * 1.1 ,0)</f>
        <v>113</v>
      </c>
      <c r="P389" s="2">
        <f>ROUND( VLOOKUP(Z389, NPC_Raw_Data!A:Q, 17) * VLOOKUP(AA389, NPC_Scaling_Values!A:N, 14) * VLOOKUP(AB389, NPC_Scaling_Values!A:N, 14)* 1.1 ,0)</f>
        <v>90</v>
      </c>
      <c r="Q389">
        <f> VLOOKUP(AA389, NPC_Scaling_Values!A:N, 9) * VLOOKUP(AB389, NPC_Scaling_Values!A:N, 9) * 1.1</f>
        <v>2.64</v>
      </c>
      <c r="R389" s="1">
        <v>1.5</v>
      </c>
      <c r="S389" s="1">
        <v>2.0</v>
      </c>
      <c r="T389" s="7" t="b">
        <v>0</v>
      </c>
      <c r="U389" s="7" t="b">
        <v>0</v>
      </c>
      <c r="V389" s="7" t="b">
        <v>0</v>
      </c>
      <c r="Z389" s="1">
        <v>250022.0</v>
      </c>
      <c r="AA389" s="1">
        <v>7001.0</v>
      </c>
      <c r="AB389" s="1">
        <v>7401.0</v>
      </c>
      <c r="AC389" s="8">
        <v>0.0</v>
      </c>
    </row>
    <row r="390">
      <c r="A390" s="1" t="s">
        <v>56</v>
      </c>
      <c r="B390" s="1" t="s">
        <v>128</v>
      </c>
      <c r="C390" s="5">
        <f>ROUND( VLOOKUP(Z390, NPC_Raw_Data!A:D, 4)*VLOOKUP(AA390, NPC_Scaling_Values!A:C, 3)*VLOOKUP(AB390, NPC_Scaling_Values!A:C, 3) * 1.1 ,0)</f>
        <v>201</v>
      </c>
      <c r="D390" s="5">
        <f>ROUND( VLOOKUP(Z390, NPC_Raw_Data!A:E, 5) * VLOOKUP(AA390, NPC_Scaling_Values!A:D, 4) * VLOOKUP(AB390,NPC_Scaling_Values!A:D, 4) * 1.1 ,0)</f>
        <v>440</v>
      </c>
      <c r="E390" s="5">
        <f>ROUND( VLOOKUP(Z390, NPC_Raw_Data!A:L, 6) * VLOOKUP(AA390, NPC_Scaling_Values!A:N, 5)* VLOOKUP(AB390, NPC_Scaling_Values!A:N, 5) * 1.1 ,0)</f>
        <v>223</v>
      </c>
      <c r="F390" s="5">
        <f>ROUND( VLOOKUP(Z390, NPC_Raw_Data!A:L, 7) * VLOOKUP(AA390, NPC_Scaling_Values!A:N, 6) * VLOOKUP(AB390,NPC_Scaling_Values!A:N, 6) * 1.1 ,0)</f>
        <v>168</v>
      </c>
      <c r="G390" s="5">
        <f>ROUND( VLOOKUP(Z390, NPC_Raw_Data!A:L, 8) * VLOOKUP(AA390, NPC_Scaling_Values!A:N, 7) * VLOOKUP(AB390, NPC_Scaling_Values!A:N, 7) * 1.1 ,0)</f>
        <v>180</v>
      </c>
      <c r="H390" s="5">
        <f>ROUND( VLOOKUP(Z390, NPC_Raw_Data!A:L, 9) * VLOOKUP(AA390, NPC_Scaling_Values!A:N, 8)* VLOOKUP(AB390, NPC_Scaling_Values!A:N, 8) * 1.1 ,0)</f>
        <v>168</v>
      </c>
      <c r="I390" s="5">
        <v>0.0</v>
      </c>
      <c r="J390" s="5">
        <v>0.0</v>
      </c>
      <c r="K390" s="5">
        <v>0.0</v>
      </c>
      <c r="L390" s="5">
        <f>ROUND( VLOOKUP(Z390, NPC_Raw_Data!A:O, 13),0)</f>
        <v>66</v>
      </c>
      <c r="M390" s="5">
        <f>ROUND( VLOOKUP(Z390, NPC_Raw_Data!A:O, 14),0)</f>
        <v>66</v>
      </c>
      <c r="N390" s="5">
        <f>ROUND( VLOOKUP(Z390, NPC_Raw_Data!A:O, 15),0)</f>
        <v>66</v>
      </c>
      <c r="O390" s="5">
        <f>ROUND( VLOOKUP(Z390, NPC_Raw_Data!A:Q, 16) * VLOOKUP(AA390, NPC_Scaling_Values!A:N, 14)* VLOOKUP(AB390, NPC_Scaling_Values!A:N, 14) * 1.1 ,0)</f>
        <v>110</v>
      </c>
      <c r="P390" s="2">
        <f>ROUND( VLOOKUP(Z390, NPC_Raw_Data!A:Q, 17) * VLOOKUP(AA390, NPC_Scaling_Values!A:N, 14) * VLOOKUP(AB390, NPC_Scaling_Values!A:N, 14)* 1.1 ,0)</f>
        <v>88</v>
      </c>
      <c r="Q390">
        <f> VLOOKUP(AA390, NPC_Scaling_Values!A:N, 9) * VLOOKUP(AB390, NPC_Scaling_Values!A:N, 9) * 1.1</f>
        <v>3.366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250023.0</v>
      </c>
      <c r="AA390" s="1">
        <v>7007.0</v>
      </c>
      <c r="AB390" s="1">
        <v>7407.0</v>
      </c>
      <c r="AC390" s="8">
        <v>0.0</v>
      </c>
    </row>
    <row r="391">
      <c r="A391" s="1" t="s">
        <v>58</v>
      </c>
      <c r="B391" s="1" t="s">
        <v>128</v>
      </c>
      <c r="C391" s="5">
        <f>ROUND( VLOOKUP(Z391, NPC_Raw_Data!A:D, 4)*VLOOKUP(AA391, NPC_Scaling_Values!A:C, 3)*VLOOKUP(AB391, NPC_Scaling_Values!A:C, 3) * 1.1 ,0)</f>
        <v>201</v>
      </c>
      <c r="D391" s="5">
        <f>ROUND( VLOOKUP(Z391, NPC_Raw_Data!A:E, 5) * VLOOKUP(AA391, NPC_Scaling_Values!A:D, 4) * VLOOKUP(AB391,NPC_Scaling_Values!A:D, 4) * 1.1 ,0)</f>
        <v>440</v>
      </c>
      <c r="E391" s="5">
        <f>ROUND( VLOOKUP(Z391, NPC_Raw_Data!A:L, 6) * VLOOKUP(AA391, NPC_Scaling_Values!A:N, 5)* VLOOKUP(AB391, NPC_Scaling_Values!A:N, 5) * 1.1 ,0)</f>
        <v>223</v>
      </c>
      <c r="F391" s="5">
        <f>ROUND( VLOOKUP(Z391, NPC_Raw_Data!A:L, 7) * VLOOKUP(AA391, NPC_Scaling_Values!A:N, 6) * VLOOKUP(AB391,NPC_Scaling_Values!A:N, 6) * 1.1 ,0)</f>
        <v>168</v>
      </c>
      <c r="G391" s="5">
        <f>ROUND( VLOOKUP(Z391, NPC_Raw_Data!A:L, 8) * VLOOKUP(AA391, NPC_Scaling_Values!A:N, 7) * VLOOKUP(AB391, NPC_Scaling_Values!A:N, 7) * 1.1 ,0)</f>
        <v>157</v>
      </c>
      <c r="H391" s="5">
        <f>ROUND( VLOOKUP(Z391, NPC_Raw_Data!A:L, 9) * VLOOKUP(AA391, NPC_Scaling_Values!A:N, 8)* VLOOKUP(AB391, NPC_Scaling_Values!A:N, 8) * 1.1 ,0)</f>
        <v>168</v>
      </c>
      <c r="I391" s="5">
        <v>0.0</v>
      </c>
      <c r="J391" s="5">
        <v>0.0</v>
      </c>
      <c r="K391" s="5">
        <v>0.0</v>
      </c>
      <c r="L391" s="5">
        <f>ROUND( VLOOKUP(Z391, NPC_Raw_Data!A:O, 13),0)</f>
        <v>66</v>
      </c>
      <c r="M391" s="5">
        <f>ROUND( VLOOKUP(Z391, NPC_Raw_Data!A:O, 14),0)</f>
        <v>66</v>
      </c>
      <c r="N391" s="5">
        <f>ROUND( VLOOKUP(Z391, NPC_Raw_Data!A:O, 15),0)</f>
        <v>66</v>
      </c>
      <c r="O391" s="5">
        <f>ROUND( VLOOKUP(Z391, NPC_Raw_Data!A:Q, 16) * VLOOKUP(AA391, NPC_Scaling_Values!A:N, 14)* VLOOKUP(AB391, NPC_Scaling_Values!A:N, 14) * 1.1 ,0)</f>
        <v>110</v>
      </c>
      <c r="P391" s="2">
        <f>ROUND( VLOOKUP(Z391, NPC_Raw_Data!A:Q, 17) * VLOOKUP(AA391, NPC_Scaling_Values!A:N, 14) * VLOOKUP(AB391, NPC_Scaling_Values!A:N, 14)* 1.1 ,0)</f>
        <v>88</v>
      </c>
      <c r="Q391">
        <f> VLOOKUP(AA391, NPC_Scaling_Values!A:N, 9) * VLOOKUP(AB391, NPC_Scaling_Values!A:N, 9) * 1.1</f>
        <v>3.366</v>
      </c>
      <c r="R391" s="1">
        <v>1.5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250024.0</v>
      </c>
      <c r="AA391" s="1">
        <v>7007.0</v>
      </c>
      <c r="AB391" s="1">
        <v>7407.0</v>
      </c>
      <c r="AC391" s="8">
        <v>0.0</v>
      </c>
    </row>
    <row r="392">
      <c r="A392" s="1" t="s">
        <v>54</v>
      </c>
      <c r="B392" s="1" t="s">
        <v>128</v>
      </c>
      <c r="C392" s="5">
        <f>ROUND( VLOOKUP(Z392, NPC_Raw_Data!A:D, 4)*VLOOKUP(AA392, NPC_Scaling_Values!A:C, 3)*VLOOKUP(AB392, NPC_Scaling_Values!A:C, 3) * 1.1 ,0)</f>
        <v>201</v>
      </c>
      <c r="D392" s="5">
        <f>ROUND( VLOOKUP(Z392, NPC_Raw_Data!A:E, 5) * VLOOKUP(AA392, NPC_Scaling_Values!A:D, 4) * VLOOKUP(AB392,NPC_Scaling_Values!A:D, 4) * 1.1 ,0)</f>
        <v>440</v>
      </c>
      <c r="E392" s="5">
        <f>ROUND( VLOOKUP(Z392, NPC_Raw_Data!A:L, 6) * VLOOKUP(AA392, NPC_Scaling_Values!A:N, 5)* VLOOKUP(AB392, NPC_Scaling_Values!A:N, 5) * 1.1 ,0)</f>
        <v>223</v>
      </c>
      <c r="F392" s="5">
        <f>ROUND( VLOOKUP(Z392, NPC_Raw_Data!A:L, 7) * VLOOKUP(AA392, NPC_Scaling_Values!A:N, 6) * VLOOKUP(AB392,NPC_Scaling_Values!A:N, 6) * 1.1 ,0)</f>
        <v>168</v>
      </c>
      <c r="G392" s="5">
        <f>ROUND( VLOOKUP(Z392, NPC_Raw_Data!A:L, 8) * VLOOKUP(AA392, NPC_Scaling_Values!A:N, 7) * VLOOKUP(AB392, NPC_Scaling_Values!A:N, 7) * 1.1 ,0)</f>
        <v>157</v>
      </c>
      <c r="H392" s="5">
        <f>ROUND( VLOOKUP(Z392, NPC_Raw_Data!A:L, 9) * VLOOKUP(AA392, NPC_Scaling_Values!A:N, 8)* VLOOKUP(AB392, NPC_Scaling_Values!A:N, 8) * 1.1 ,0)</f>
        <v>168</v>
      </c>
      <c r="I392" s="5">
        <v>0.0</v>
      </c>
      <c r="J392" s="5">
        <v>0.0</v>
      </c>
      <c r="K392" s="5">
        <v>0.0</v>
      </c>
      <c r="L392" s="5">
        <f>ROUND( VLOOKUP(Z392, NPC_Raw_Data!A:O, 13),0)</f>
        <v>66</v>
      </c>
      <c r="M392" s="5">
        <f>ROUND( VLOOKUP(Z392, NPC_Raw_Data!A:O, 14),0)</f>
        <v>66</v>
      </c>
      <c r="N392" s="5">
        <f>ROUND( VLOOKUP(Z392, NPC_Raw_Data!A:O, 15),0)</f>
        <v>66</v>
      </c>
      <c r="O392" s="5">
        <f>ROUND( VLOOKUP(Z392, NPC_Raw_Data!A:Q, 16) * VLOOKUP(AA392, NPC_Scaling_Values!A:N, 14)* VLOOKUP(AB392, NPC_Scaling_Values!A:N, 14) * 1.1 ,0)</f>
        <v>110</v>
      </c>
      <c r="P392" s="2">
        <f>ROUND( VLOOKUP(Z392, NPC_Raw_Data!A:Q, 17) * VLOOKUP(AA392, NPC_Scaling_Values!A:N, 14) * VLOOKUP(AB392, NPC_Scaling_Values!A:N, 14)* 1.1 ,0)</f>
        <v>88</v>
      </c>
      <c r="Q392">
        <f> VLOOKUP(AA392, NPC_Scaling_Values!A:N, 9) * VLOOKUP(AB392, NPC_Scaling_Values!A:N, 9) * 1.1</f>
        <v>3.366</v>
      </c>
      <c r="R392" s="1">
        <v>1.5</v>
      </c>
      <c r="S392" s="1">
        <v>-1.0</v>
      </c>
      <c r="T392" s="7" t="b">
        <v>0</v>
      </c>
      <c r="U392" s="7" t="b">
        <v>0</v>
      </c>
      <c r="V392" s="7" t="b">
        <v>0</v>
      </c>
      <c r="Z392" s="1">
        <v>250025.0</v>
      </c>
      <c r="AA392" s="1">
        <v>7007.0</v>
      </c>
      <c r="AB392" s="1">
        <v>7407.0</v>
      </c>
      <c r="AC392" s="8">
        <v>0.0</v>
      </c>
    </row>
    <row r="393">
      <c r="A393" s="1" t="s">
        <v>54</v>
      </c>
      <c r="B393" s="1" t="s">
        <v>35</v>
      </c>
      <c r="C393" s="5">
        <f>ROUND( VLOOKUP(Z393, NPC_Raw_Data!A:D, 4)*VLOOKUP(AA393, NPC_Scaling_Values!A:C, 3)*VLOOKUP(AB393, NPC_Scaling_Values!A:C, 3) * 1.1 ,0)</f>
        <v>199</v>
      </c>
      <c r="D393" s="5">
        <f>ROUND( VLOOKUP(Z393, NPC_Raw_Data!A:E, 5) * VLOOKUP(AA393, NPC_Scaling_Values!A:D, 4) * VLOOKUP(AB393,NPC_Scaling_Values!A:D, 4) * 1.1 ,0)</f>
        <v>275</v>
      </c>
      <c r="E393" s="5">
        <f>ROUND( VLOOKUP(Z393, NPC_Raw_Data!A:L, 6) * VLOOKUP(AA393, NPC_Scaling_Values!A:N, 5)* VLOOKUP(AB393, NPC_Scaling_Values!A:N, 5) * 1.1 ,0)</f>
        <v>218</v>
      </c>
      <c r="F393" s="5">
        <f>ROUND( VLOOKUP(Z393, NPC_Raw_Data!A:L, 7) * VLOOKUP(AA393, NPC_Scaling_Values!A:N, 6) * VLOOKUP(AB393,NPC_Scaling_Values!A:N, 6) * 1.1 ,0)</f>
        <v>164</v>
      </c>
      <c r="G393" s="5">
        <f>ROUND( VLOOKUP(Z393, NPC_Raw_Data!A:L, 8) * VLOOKUP(AA393, NPC_Scaling_Values!A:N, 7) * VLOOKUP(AB393, NPC_Scaling_Values!A:N, 7) * 1.1 ,0)</f>
        <v>153</v>
      </c>
      <c r="H393" s="5">
        <f>ROUND( VLOOKUP(Z393, NPC_Raw_Data!A:L, 9) * VLOOKUP(AA393, NPC_Scaling_Values!A:N, 8)* VLOOKUP(AB393, NPC_Scaling_Values!A:N, 8) * 1.1 ,0)</f>
        <v>164</v>
      </c>
      <c r="I393" s="5">
        <v>0.0</v>
      </c>
      <c r="J393" s="5">
        <v>0.0</v>
      </c>
      <c r="K393" s="5">
        <v>0.0</v>
      </c>
      <c r="L393" s="5">
        <f>ROUND( VLOOKUP(Z393, NPC_Raw_Data!A:O, 13),0)</f>
        <v>66</v>
      </c>
      <c r="M393" s="5">
        <f>ROUND( VLOOKUP(Z393, NPC_Raw_Data!A:O, 14),0)</f>
        <v>66</v>
      </c>
      <c r="N393" s="5">
        <f>ROUND( VLOOKUP(Z393, NPC_Raw_Data!A:O, 15),0)</f>
        <v>66</v>
      </c>
      <c r="O393" s="5">
        <f>ROUND( VLOOKUP(Z393, NPC_Raw_Data!A:Q, 16) * VLOOKUP(AA393, NPC_Scaling_Values!A:N, 14)* VLOOKUP(AB393, NPC_Scaling_Values!A:N, 14) * 1.1 ,0)</f>
        <v>113</v>
      </c>
      <c r="P393" s="2">
        <f>ROUND( VLOOKUP(Z393, NPC_Raw_Data!A:Q, 17) * VLOOKUP(AA393, NPC_Scaling_Values!A:N, 14) * VLOOKUP(AB393, NPC_Scaling_Values!A:N, 14)* 1.1 ,0)</f>
        <v>90</v>
      </c>
      <c r="Q393">
        <f> VLOOKUP(AA393, NPC_Scaling_Values!A:N, 9) * VLOOKUP(AB393, NPC_Scaling_Values!A:N, 9) * 1.1</f>
        <v>3.282125</v>
      </c>
      <c r="R393" s="1">
        <v>1.5</v>
      </c>
      <c r="S393" s="1">
        <v>6.0</v>
      </c>
      <c r="T393" s="7" t="b">
        <v>0</v>
      </c>
      <c r="U393" s="7" t="b">
        <v>0</v>
      </c>
      <c r="V393" s="7" t="b">
        <v>0</v>
      </c>
      <c r="Z393" s="1">
        <v>250030.0</v>
      </c>
      <c r="AA393" s="1">
        <v>7004.0</v>
      </c>
      <c r="AB393" s="1">
        <v>7404.0</v>
      </c>
      <c r="AC393" s="8">
        <v>0.0</v>
      </c>
    </row>
    <row r="394">
      <c r="A394" s="1" t="s">
        <v>56</v>
      </c>
      <c r="B394" s="1" t="s">
        <v>35</v>
      </c>
      <c r="C394" s="5">
        <f>ROUND( VLOOKUP(Z394, NPC_Raw_Data!A:D, 4)*VLOOKUP(AA394, NPC_Scaling_Values!A:C, 3)*VLOOKUP(AB394, NPC_Scaling_Values!A:C, 3) * 1.1 ,0)</f>
        <v>199</v>
      </c>
      <c r="D394" s="5">
        <f>ROUND( VLOOKUP(Z394, NPC_Raw_Data!A:E, 5) * VLOOKUP(AA394, NPC_Scaling_Values!A:D, 4) * VLOOKUP(AB394,NPC_Scaling_Values!A:D, 4) * 1.1 ,0)</f>
        <v>275</v>
      </c>
      <c r="E394" s="5">
        <f>ROUND( VLOOKUP(Z394, NPC_Raw_Data!A:L, 6) * VLOOKUP(AA394, NPC_Scaling_Values!A:N, 5)* VLOOKUP(AB394, NPC_Scaling_Values!A:N, 5) * 1.1 ,0)</f>
        <v>218</v>
      </c>
      <c r="F394" s="5">
        <f>ROUND( VLOOKUP(Z394, NPC_Raw_Data!A:L, 7) * VLOOKUP(AA394, NPC_Scaling_Values!A:N, 6) * VLOOKUP(AB394,NPC_Scaling_Values!A:N, 6) * 1.1 ,0)</f>
        <v>164</v>
      </c>
      <c r="G394" s="5">
        <f>ROUND( VLOOKUP(Z394, NPC_Raw_Data!A:L, 8) * VLOOKUP(AA394, NPC_Scaling_Values!A:N, 7) * VLOOKUP(AB394, NPC_Scaling_Values!A:N, 7) * 1.1 ,0)</f>
        <v>175</v>
      </c>
      <c r="H394" s="5">
        <f>ROUND( VLOOKUP(Z394, NPC_Raw_Data!A:L, 9) * VLOOKUP(AA394, NPC_Scaling_Values!A:N, 8)* VLOOKUP(AB394, NPC_Scaling_Values!A:N, 8) * 1.1 ,0)</f>
        <v>164</v>
      </c>
      <c r="I394" s="5">
        <v>0.0</v>
      </c>
      <c r="J394" s="5">
        <v>0.0</v>
      </c>
      <c r="K394" s="5">
        <v>0.0</v>
      </c>
      <c r="L394" s="5">
        <f>ROUND( VLOOKUP(Z394, NPC_Raw_Data!A:O, 13),0)</f>
        <v>66</v>
      </c>
      <c r="M394" s="5">
        <f>ROUND( VLOOKUP(Z394, NPC_Raw_Data!A:O, 14),0)</f>
        <v>66</v>
      </c>
      <c r="N394" s="5">
        <f>ROUND( VLOOKUP(Z394, NPC_Raw_Data!A:O, 15),0)</f>
        <v>66</v>
      </c>
      <c r="O394" s="5">
        <f>ROUND( VLOOKUP(Z394, NPC_Raw_Data!A:Q, 16) * VLOOKUP(AA394, NPC_Scaling_Values!A:N, 14)* VLOOKUP(AB394, NPC_Scaling_Values!A:N, 14) * 1.1 ,0)</f>
        <v>113</v>
      </c>
      <c r="P394" s="2">
        <f>ROUND( VLOOKUP(Z394, NPC_Raw_Data!A:Q, 17) * VLOOKUP(AA394, NPC_Scaling_Values!A:N, 14) * VLOOKUP(AB394, NPC_Scaling_Values!A:N, 14)* 1.1 ,0)</f>
        <v>90</v>
      </c>
      <c r="Q394">
        <f> VLOOKUP(AA394, NPC_Scaling_Values!A:N, 9) * VLOOKUP(AB394, NPC_Scaling_Values!A:N, 9) * 1.1</f>
        <v>3.282125</v>
      </c>
      <c r="R394" s="1">
        <v>1.5</v>
      </c>
      <c r="S394" s="1">
        <v>6.0</v>
      </c>
      <c r="T394" s="7" t="b">
        <v>0</v>
      </c>
      <c r="U394" s="7" t="b">
        <v>0</v>
      </c>
      <c r="V394" s="7" t="b">
        <v>0</v>
      </c>
      <c r="Z394" s="1">
        <v>250031.0</v>
      </c>
      <c r="AA394" s="1">
        <v>7004.0</v>
      </c>
      <c r="AB394" s="1">
        <v>7404.0</v>
      </c>
      <c r="AC394" s="8">
        <v>0.0</v>
      </c>
    </row>
    <row r="395">
      <c r="A395" s="1" t="s">
        <v>68</v>
      </c>
      <c r="B395" s="1" t="s">
        <v>35</v>
      </c>
      <c r="C395" s="5">
        <f>ROUND( VLOOKUP(Z395, NPC_Raw_Data!A:D, 4)*VLOOKUP(AA395, NPC_Scaling_Values!A:C, 3)*VLOOKUP(AB395, NPC_Scaling_Values!A:C, 3) * 1.1 ,0)</f>
        <v>199</v>
      </c>
      <c r="D395" s="5">
        <f>ROUND( VLOOKUP(Z395, NPC_Raw_Data!A:E, 5) * VLOOKUP(AA395, NPC_Scaling_Values!A:D, 4) * VLOOKUP(AB395,NPC_Scaling_Values!A:D, 4) * 1.1 ,0)</f>
        <v>275</v>
      </c>
      <c r="E395" s="5">
        <f>ROUND( VLOOKUP(Z395, NPC_Raw_Data!A:L, 6) * VLOOKUP(AA395, NPC_Scaling_Values!A:N, 5)* VLOOKUP(AB395, NPC_Scaling_Values!A:N, 5) * 1.1 ,0)</f>
        <v>218</v>
      </c>
      <c r="F395" s="5">
        <f>ROUND( VLOOKUP(Z395, NPC_Raw_Data!A:L, 7) * VLOOKUP(AA395, NPC_Scaling_Values!A:N, 6) * VLOOKUP(AB395,NPC_Scaling_Values!A:N, 6) * 1.1 ,0)</f>
        <v>164</v>
      </c>
      <c r="G395" s="5">
        <f>ROUND( VLOOKUP(Z395, NPC_Raw_Data!A:L, 8) * VLOOKUP(AA395, NPC_Scaling_Values!A:N, 7) * VLOOKUP(AB395, NPC_Scaling_Values!A:N, 7) * 1.1 ,0)</f>
        <v>153</v>
      </c>
      <c r="H395" s="5">
        <f>ROUND( VLOOKUP(Z395, NPC_Raw_Data!A:L, 9) * VLOOKUP(AA395, NPC_Scaling_Values!A:N, 8)* VLOOKUP(AB395, NPC_Scaling_Values!A:N, 8) * 1.1 ,0)</f>
        <v>164</v>
      </c>
      <c r="I395" s="5">
        <v>0.0</v>
      </c>
      <c r="J395" s="5">
        <v>0.0</v>
      </c>
      <c r="K395" s="5">
        <v>0.0</v>
      </c>
      <c r="L395" s="5">
        <f>ROUND( VLOOKUP(Z395, NPC_Raw_Data!A:O, 13),0)</f>
        <v>66</v>
      </c>
      <c r="M395" s="5">
        <f>ROUND( VLOOKUP(Z395, NPC_Raw_Data!A:O, 14),0)</f>
        <v>66</v>
      </c>
      <c r="N395" s="5">
        <f>ROUND( VLOOKUP(Z395, NPC_Raw_Data!A:O, 15),0)</f>
        <v>66</v>
      </c>
      <c r="O395" s="5">
        <f>ROUND( VLOOKUP(Z395, NPC_Raw_Data!A:Q, 16) * VLOOKUP(AA395, NPC_Scaling_Values!A:N, 14)* VLOOKUP(AB395, NPC_Scaling_Values!A:N, 14) * 1.1 ,0)</f>
        <v>113</v>
      </c>
      <c r="P395" s="2">
        <f>ROUND( VLOOKUP(Z395, NPC_Raw_Data!A:Q, 17) * VLOOKUP(AA395, NPC_Scaling_Values!A:N, 14) * VLOOKUP(AB395, NPC_Scaling_Values!A:N, 14)* 1.1 ,0)</f>
        <v>90</v>
      </c>
      <c r="Q395">
        <f> VLOOKUP(AA395, NPC_Scaling_Values!A:N, 9) * VLOOKUP(AB395, NPC_Scaling_Values!A:N, 9) * 1.1</f>
        <v>3.282125</v>
      </c>
      <c r="R395" s="1">
        <v>1.5</v>
      </c>
      <c r="S395" s="1">
        <v>10.0</v>
      </c>
      <c r="T395" s="7" t="b">
        <v>0</v>
      </c>
      <c r="U395" s="7" t="b">
        <v>0</v>
      </c>
      <c r="V395" s="7" t="b">
        <v>0</v>
      </c>
      <c r="Z395" s="1">
        <v>250032.0</v>
      </c>
      <c r="AA395" s="1">
        <v>7004.0</v>
      </c>
      <c r="AB395" s="1">
        <v>7404.0</v>
      </c>
      <c r="AC395" s="10">
        <v>7100.0</v>
      </c>
    </row>
    <row r="396">
      <c r="A396" s="1" t="s">
        <v>84</v>
      </c>
      <c r="B396" s="1" t="s">
        <v>35</v>
      </c>
      <c r="C396" s="5">
        <f>ROUND( VLOOKUP(Z396, NPC_Raw_Data!A:D, 4)*VLOOKUP(AA396, NPC_Scaling_Values!A:C, 3)*VLOOKUP(AB396, NPC_Scaling_Values!A:C, 3) * 1.1 ,0)</f>
        <v>199</v>
      </c>
      <c r="D396" s="5">
        <f>ROUND( VLOOKUP(Z396, NPC_Raw_Data!A:E, 5) * VLOOKUP(AA396, NPC_Scaling_Values!A:D, 4) * VLOOKUP(AB396,NPC_Scaling_Values!A:D, 4) * 1.1 ,0)</f>
        <v>275</v>
      </c>
      <c r="E396" s="5">
        <f>ROUND( VLOOKUP(Z396, NPC_Raw_Data!A:L, 6) * VLOOKUP(AA396, NPC_Scaling_Values!A:N, 5)* VLOOKUP(AB396, NPC_Scaling_Values!A:N, 5) * 1.1 ,0)</f>
        <v>218</v>
      </c>
      <c r="F396" s="5">
        <f>ROUND( VLOOKUP(Z396, NPC_Raw_Data!A:L, 7) * VLOOKUP(AA396, NPC_Scaling_Values!A:N, 6) * VLOOKUP(AB396,NPC_Scaling_Values!A:N, 6) * 1.1 ,0)</f>
        <v>164</v>
      </c>
      <c r="G396" s="5">
        <f>ROUND( VLOOKUP(Z396, NPC_Raw_Data!A:L, 8) * VLOOKUP(AA396, NPC_Scaling_Values!A:N, 7) * VLOOKUP(AB396, NPC_Scaling_Values!A:N, 7) * 1.1 ,0)</f>
        <v>175</v>
      </c>
      <c r="H396" s="5">
        <f>ROUND( VLOOKUP(Z396, NPC_Raw_Data!A:L, 9) * VLOOKUP(AA396, NPC_Scaling_Values!A:N, 8)* VLOOKUP(AB396, NPC_Scaling_Values!A:N, 8) * 1.1 ,0)</f>
        <v>164</v>
      </c>
      <c r="I396" s="5">
        <v>0.0</v>
      </c>
      <c r="J396" s="5">
        <v>0.0</v>
      </c>
      <c r="K396" s="5">
        <v>0.0</v>
      </c>
      <c r="L396" s="5">
        <f>ROUND( VLOOKUP(Z396, NPC_Raw_Data!A:O, 13),0)</f>
        <v>66</v>
      </c>
      <c r="M396" s="5">
        <f>ROUND( VLOOKUP(Z396, NPC_Raw_Data!A:O, 14),0)</f>
        <v>66</v>
      </c>
      <c r="N396" s="5">
        <f>ROUND( VLOOKUP(Z396, NPC_Raw_Data!A:O, 15),0)</f>
        <v>66</v>
      </c>
      <c r="O396" s="5">
        <f>ROUND( VLOOKUP(Z396, NPC_Raw_Data!A:Q, 16) * VLOOKUP(AA396, NPC_Scaling_Values!A:N, 14)* VLOOKUP(AB396, NPC_Scaling_Values!A:N, 14) * 1.1 ,0)</f>
        <v>113</v>
      </c>
      <c r="P396" s="2">
        <f>ROUND( VLOOKUP(Z396, NPC_Raw_Data!A:Q, 17) * VLOOKUP(AA396, NPC_Scaling_Values!A:N, 14) * VLOOKUP(AB396, NPC_Scaling_Values!A:N, 14)* 1.1 ,0)</f>
        <v>90</v>
      </c>
      <c r="Q396">
        <f> VLOOKUP(AA396, NPC_Scaling_Values!A:N, 9) * VLOOKUP(AB396, NPC_Scaling_Values!A:N, 9) * 1.1</f>
        <v>3.282125</v>
      </c>
      <c r="R396" s="1">
        <v>1.5</v>
      </c>
      <c r="S396" s="1">
        <v>10.0</v>
      </c>
      <c r="T396" s="7" t="b">
        <v>0</v>
      </c>
      <c r="U396" s="7" t="b">
        <v>0</v>
      </c>
      <c r="V396" s="7" t="b">
        <v>0</v>
      </c>
      <c r="Z396" s="1">
        <v>250033.0</v>
      </c>
      <c r="AA396" s="1">
        <v>7004.0</v>
      </c>
      <c r="AB396" s="1">
        <v>7404.0</v>
      </c>
      <c r="AC396" s="10">
        <v>7100.0</v>
      </c>
    </row>
    <row r="397">
      <c r="A397" s="9" t="s">
        <v>54</v>
      </c>
      <c r="B397" s="1" t="s">
        <v>49</v>
      </c>
      <c r="C397" s="5">
        <f>ROUND( VLOOKUP(Z397, NPC_Raw_Data!A:D, 4)*VLOOKUP(AA397, NPC_Scaling_Values!A:C, 3)*VLOOKUP(AB397, NPC_Scaling_Values!A:C, 3) * 1.1 ,0)</f>
        <v>175</v>
      </c>
      <c r="D397" s="5">
        <f>ROUND( VLOOKUP(Z397, NPC_Raw_Data!A:E, 5) * VLOOKUP(AA397, NPC_Scaling_Values!A:D, 4) * VLOOKUP(AB397,NPC_Scaling_Values!A:D, 4) * 1.1 ,0)</f>
        <v>110</v>
      </c>
      <c r="E397" s="5">
        <f>ROUND( VLOOKUP(Z397, NPC_Raw_Data!A:L, 6) * VLOOKUP(AA397, NPC_Scaling_Values!A:N, 5)* VLOOKUP(AB397, NPC_Scaling_Values!A:N, 5) * 1.1 ,0)</f>
        <v>170</v>
      </c>
      <c r="F397" s="5">
        <f>ROUND( VLOOKUP(Z397, NPC_Raw_Data!A:L, 7) * VLOOKUP(AA397, NPC_Scaling_Values!A:N, 6) * VLOOKUP(AB397,NPC_Scaling_Values!A:N, 6) * 1.1 ,0)</f>
        <v>128</v>
      </c>
      <c r="G397" s="5">
        <f>ROUND( VLOOKUP(Z397, NPC_Raw_Data!A:L, 8) * VLOOKUP(AA397, NPC_Scaling_Values!A:N, 7) * VLOOKUP(AB397, NPC_Scaling_Values!A:N, 7) * 1.1 ,0)</f>
        <v>119</v>
      </c>
      <c r="H397" s="5">
        <f>ROUND( VLOOKUP(Z397, NPC_Raw_Data!A:L, 9) * VLOOKUP(AA397, NPC_Scaling_Values!A:N, 8)* VLOOKUP(AB397, NPC_Scaling_Values!A:N, 8) * 1.1 ,0)</f>
        <v>128</v>
      </c>
      <c r="I397" s="5">
        <v>0.0</v>
      </c>
      <c r="J397" s="5">
        <v>0.0</v>
      </c>
      <c r="K397" s="5">
        <v>0.0</v>
      </c>
      <c r="L397" s="5">
        <f>ROUND( VLOOKUP(Z397, NPC_Raw_Data!A:O, 13),0)</f>
        <v>66</v>
      </c>
      <c r="M397" s="5">
        <f>ROUND( VLOOKUP(Z397, NPC_Raw_Data!A:O, 14),0)</f>
        <v>66</v>
      </c>
      <c r="N397" s="5">
        <f>ROUND( VLOOKUP(Z397, NPC_Raw_Data!A:O, 15),0)</f>
        <v>66</v>
      </c>
      <c r="O397" s="5">
        <f>ROUND( VLOOKUP(Z397, NPC_Raw_Data!A:Q, 16) * VLOOKUP(AA397, NPC_Scaling_Values!A:N, 14)* VLOOKUP(AB397, NPC_Scaling_Values!A:N, 14) * 1.1 ,0)</f>
        <v>111</v>
      </c>
      <c r="P397" s="2">
        <f>ROUND( VLOOKUP(Z397, NPC_Raw_Data!A:Q, 17) * VLOOKUP(AA397, NPC_Scaling_Values!A:N, 14) * VLOOKUP(AB397, NPC_Scaling_Values!A:N, 14)* 1.1 ,0)</f>
        <v>89</v>
      </c>
      <c r="Q397">
        <f> VLOOKUP(AA397, NPC_Scaling_Values!A:N, 9) * VLOOKUP(AB397, NPC_Scaling_Values!A:N, 9) * 1.1</f>
        <v>3.06625</v>
      </c>
      <c r="R397" s="1">
        <v>1.5</v>
      </c>
      <c r="S397" s="1">
        <v>2.0</v>
      </c>
      <c r="T397" s="7" t="b">
        <v>0</v>
      </c>
      <c r="U397" s="7" t="b">
        <v>0</v>
      </c>
      <c r="V397" s="7" t="b">
        <v>0</v>
      </c>
      <c r="Z397" s="1">
        <v>250040.0</v>
      </c>
      <c r="AA397" s="1">
        <v>7003.0</v>
      </c>
      <c r="AB397" s="1">
        <v>7403.0</v>
      </c>
      <c r="AC397" s="8">
        <v>0.0</v>
      </c>
    </row>
    <row r="398">
      <c r="A398" s="1" t="s">
        <v>54</v>
      </c>
      <c r="B398" s="1" t="s">
        <v>27</v>
      </c>
      <c r="C398" s="5">
        <f>ROUND( VLOOKUP(Z398, NPC_Raw_Data!A:D, 4)*VLOOKUP(AA398, NPC_Scaling_Values!A:C, 3)*VLOOKUP(AB398, NPC_Scaling_Values!A:C, 3) * 1.1 ,0)</f>
        <v>175</v>
      </c>
      <c r="D398" s="5">
        <f>ROUND( VLOOKUP(Z398, NPC_Raw_Data!A:E, 5) * VLOOKUP(AA398, NPC_Scaling_Values!A:D, 4) * VLOOKUP(AB398,NPC_Scaling_Values!A:D, 4) * 1.1 ,0)</f>
        <v>110</v>
      </c>
      <c r="E398" s="5">
        <f>ROUND( VLOOKUP(Z398, NPC_Raw_Data!A:L, 6) * VLOOKUP(AA398, NPC_Scaling_Values!A:N, 5)* VLOOKUP(AB398, NPC_Scaling_Values!A:N, 5) * 1.1 ,0)</f>
        <v>170</v>
      </c>
      <c r="F398" s="5">
        <f>ROUND( VLOOKUP(Z398, NPC_Raw_Data!A:L, 7) * VLOOKUP(AA398, NPC_Scaling_Values!A:N, 6) * VLOOKUP(AB398,NPC_Scaling_Values!A:N, 6) * 1.1 ,0)</f>
        <v>128</v>
      </c>
      <c r="G398" s="5">
        <f>ROUND( VLOOKUP(Z398, NPC_Raw_Data!A:L, 8) * VLOOKUP(AA398, NPC_Scaling_Values!A:N, 7) * VLOOKUP(AB398, NPC_Scaling_Values!A:N, 7) * 1.1 ,0)</f>
        <v>119</v>
      </c>
      <c r="H398" s="5">
        <f>ROUND( VLOOKUP(Z398, NPC_Raw_Data!A:L, 9) * VLOOKUP(AA398, NPC_Scaling_Values!A:N, 8)* VLOOKUP(AB398, NPC_Scaling_Values!A:N, 8) * 1.1 ,0)</f>
        <v>128</v>
      </c>
      <c r="I398" s="5">
        <v>0.0</v>
      </c>
      <c r="J398" s="5">
        <v>0.0</v>
      </c>
      <c r="K398" s="5">
        <v>0.0</v>
      </c>
      <c r="L398" s="5">
        <f>ROUND( VLOOKUP(Z398, NPC_Raw_Data!A:O, 13),0)</f>
        <v>66</v>
      </c>
      <c r="M398" s="5">
        <f>ROUND( VLOOKUP(Z398, NPC_Raw_Data!A:O, 14),0)</f>
        <v>66</v>
      </c>
      <c r="N398" s="5">
        <f>ROUND( VLOOKUP(Z398, NPC_Raw_Data!A:O, 15),0)</f>
        <v>66</v>
      </c>
      <c r="O398" s="5">
        <f>ROUND( VLOOKUP(Z398, NPC_Raw_Data!A:Q, 16) * VLOOKUP(AA398, NPC_Scaling_Values!A:N, 14)* VLOOKUP(AB398, NPC_Scaling_Values!A:N, 14) * 1.1 ,0)</f>
        <v>111</v>
      </c>
      <c r="P398" s="2">
        <f>ROUND( VLOOKUP(Z398, NPC_Raw_Data!A:Q, 17) * VLOOKUP(AA398, NPC_Scaling_Values!A:N, 14) * VLOOKUP(AB398, NPC_Scaling_Values!A:N, 14)* 1.1 ,0)</f>
        <v>89</v>
      </c>
      <c r="Q398">
        <f> VLOOKUP(AA398, NPC_Scaling_Values!A:N, 9) * VLOOKUP(AB398, NPC_Scaling_Values!A:N, 9) * 1.1</f>
        <v>3.06625</v>
      </c>
      <c r="R398" s="1">
        <v>1.5</v>
      </c>
      <c r="S398" s="1">
        <v>2.0</v>
      </c>
      <c r="T398" s="7" t="b">
        <v>0</v>
      </c>
      <c r="U398" s="7" t="b">
        <v>0</v>
      </c>
      <c r="V398" s="7" t="b">
        <v>0</v>
      </c>
      <c r="Z398" s="1">
        <v>250050.0</v>
      </c>
      <c r="AA398" s="1">
        <v>7003.0</v>
      </c>
      <c r="AB398" s="1">
        <v>7403.0</v>
      </c>
      <c r="AC398" s="8">
        <v>0.0</v>
      </c>
    </row>
    <row r="399">
      <c r="A399" s="1" t="s">
        <v>56</v>
      </c>
      <c r="B399" s="1" t="s">
        <v>27</v>
      </c>
      <c r="C399" s="5">
        <f>ROUND( VLOOKUP(Z399, NPC_Raw_Data!A:D, 4)*VLOOKUP(AA399, NPC_Scaling_Values!A:C, 3)*VLOOKUP(AB399, NPC_Scaling_Values!A:C, 3) * 1.1 ,0)</f>
        <v>175</v>
      </c>
      <c r="D399" s="5">
        <f>ROUND( VLOOKUP(Z399, NPC_Raw_Data!A:E, 5) * VLOOKUP(AA399, NPC_Scaling_Values!A:D, 4) * VLOOKUP(AB399,NPC_Scaling_Values!A:D, 4) * 1.1 ,0)</f>
        <v>110</v>
      </c>
      <c r="E399" s="5">
        <f>ROUND( VLOOKUP(Z399, NPC_Raw_Data!A:L, 6) * VLOOKUP(AA399, NPC_Scaling_Values!A:N, 5)* VLOOKUP(AB399, NPC_Scaling_Values!A:N, 5) * 1.1 ,0)</f>
        <v>170</v>
      </c>
      <c r="F399" s="5">
        <f>ROUND( VLOOKUP(Z399, NPC_Raw_Data!A:L, 7) * VLOOKUP(AA399, NPC_Scaling_Values!A:N, 6) * VLOOKUP(AB399,NPC_Scaling_Values!A:N, 6) * 1.1 ,0)</f>
        <v>128</v>
      </c>
      <c r="G399" s="5">
        <f>ROUND( VLOOKUP(Z399, NPC_Raw_Data!A:L, 8) * VLOOKUP(AA399, NPC_Scaling_Values!A:N, 7) * VLOOKUP(AB399, NPC_Scaling_Values!A:N, 7) * 1.1 ,0)</f>
        <v>137</v>
      </c>
      <c r="H399" s="5">
        <f>ROUND( VLOOKUP(Z399, NPC_Raw_Data!A:L, 9) * VLOOKUP(AA399, NPC_Scaling_Values!A:N, 8)* VLOOKUP(AB399, NPC_Scaling_Values!A:N, 8) * 1.1 ,0)</f>
        <v>128</v>
      </c>
      <c r="I399" s="5">
        <v>0.0</v>
      </c>
      <c r="J399" s="5">
        <v>0.0</v>
      </c>
      <c r="K399" s="5">
        <v>0.0</v>
      </c>
      <c r="L399" s="5">
        <f>ROUND( VLOOKUP(Z399, NPC_Raw_Data!A:O, 13),0)</f>
        <v>66</v>
      </c>
      <c r="M399" s="5">
        <f>ROUND( VLOOKUP(Z399, NPC_Raw_Data!A:O, 14),0)</f>
        <v>66</v>
      </c>
      <c r="N399" s="5">
        <f>ROUND( VLOOKUP(Z399, NPC_Raw_Data!A:O, 15),0)</f>
        <v>66</v>
      </c>
      <c r="O399" s="5">
        <f>ROUND( VLOOKUP(Z399, NPC_Raw_Data!A:Q, 16) * VLOOKUP(AA399, NPC_Scaling_Values!A:N, 14)* VLOOKUP(AB399, NPC_Scaling_Values!A:N, 14) * 1.1 ,0)</f>
        <v>111</v>
      </c>
      <c r="P399" s="2">
        <f>ROUND( VLOOKUP(Z399, NPC_Raw_Data!A:Q, 17) * VLOOKUP(AA399, NPC_Scaling_Values!A:N, 14) * VLOOKUP(AB399, NPC_Scaling_Values!A:N, 14)* 1.1 ,0)</f>
        <v>89</v>
      </c>
      <c r="Q399">
        <f> VLOOKUP(AA399, NPC_Scaling_Values!A:N, 9) * VLOOKUP(AB399, NPC_Scaling_Values!A:N, 9) * 1.1</f>
        <v>3.06625</v>
      </c>
      <c r="R399" s="1">
        <v>1.5</v>
      </c>
      <c r="S399" s="1">
        <v>2.0</v>
      </c>
      <c r="T399" s="7" t="b">
        <v>0</v>
      </c>
      <c r="U399" s="7" t="b">
        <v>0</v>
      </c>
      <c r="V399" s="7" t="b">
        <v>0</v>
      </c>
      <c r="Z399" s="1">
        <v>250051.0</v>
      </c>
      <c r="AA399" s="1">
        <v>7003.0</v>
      </c>
      <c r="AB399" s="1">
        <v>7403.0</v>
      </c>
      <c r="AC399" s="8">
        <v>0.0</v>
      </c>
    </row>
    <row r="400">
      <c r="A400" s="1" t="s">
        <v>58</v>
      </c>
      <c r="B400" s="1" t="s">
        <v>27</v>
      </c>
      <c r="C400" s="5">
        <f>ROUND( VLOOKUP(Z400, NPC_Raw_Data!A:D, 4)*VLOOKUP(AA400, NPC_Scaling_Values!A:C, 3)*VLOOKUP(AB400, NPC_Scaling_Values!A:C, 3) * 1.1 ,0)</f>
        <v>175</v>
      </c>
      <c r="D400" s="5">
        <f>ROUND( VLOOKUP(Z400, NPC_Raw_Data!A:E, 5) * VLOOKUP(AA400, NPC_Scaling_Values!A:D, 4) * VLOOKUP(AB400,NPC_Scaling_Values!A:D, 4) * 1.1 ,0)</f>
        <v>110</v>
      </c>
      <c r="E400" s="5">
        <f>ROUND( VLOOKUP(Z400, NPC_Raw_Data!A:L, 6) * VLOOKUP(AA400, NPC_Scaling_Values!A:N, 5)* VLOOKUP(AB400, NPC_Scaling_Values!A:N, 5) * 1.1 ,0)</f>
        <v>170</v>
      </c>
      <c r="F400" s="5">
        <f>ROUND( VLOOKUP(Z400, NPC_Raw_Data!A:L, 7) * VLOOKUP(AA400, NPC_Scaling_Values!A:N, 6) * VLOOKUP(AB400,NPC_Scaling_Values!A:N, 6) * 1.1 ,0)</f>
        <v>128</v>
      </c>
      <c r="G400" s="5">
        <f>ROUND( VLOOKUP(Z400, NPC_Raw_Data!A:L, 8) * VLOOKUP(AA400, NPC_Scaling_Values!A:N, 7) * VLOOKUP(AB400, NPC_Scaling_Values!A:N, 7) * 1.1 ,0)</f>
        <v>119</v>
      </c>
      <c r="H400" s="5">
        <f>ROUND( VLOOKUP(Z400, NPC_Raw_Data!A:L, 9) * VLOOKUP(AA400, NPC_Scaling_Values!A:N, 8)* VLOOKUP(AB400, NPC_Scaling_Values!A:N, 8) * 1.1 ,0)</f>
        <v>128</v>
      </c>
      <c r="I400" s="5">
        <v>0.0</v>
      </c>
      <c r="J400" s="5">
        <v>0.0</v>
      </c>
      <c r="K400" s="5">
        <v>0.0</v>
      </c>
      <c r="L400" s="5">
        <f>ROUND( VLOOKUP(Z400, NPC_Raw_Data!A:O, 13),0)</f>
        <v>66</v>
      </c>
      <c r="M400" s="5">
        <f>ROUND( VLOOKUP(Z400, NPC_Raw_Data!A:O, 14),0)</f>
        <v>66</v>
      </c>
      <c r="N400" s="5">
        <f>ROUND( VLOOKUP(Z400, NPC_Raw_Data!A:O, 15),0)</f>
        <v>66</v>
      </c>
      <c r="O400" s="5">
        <f>ROUND( VLOOKUP(Z400, NPC_Raw_Data!A:Q, 16) * VLOOKUP(AA400, NPC_Scaling_Values!A:N, 14)* VLOOKUP(AB400, NPC_Scaling_Values!A:N, 14) * 1.1 ,0)</f>
        <v>111</v>
      </c>
      <c r="P400" s="2">
        <f>ROUND( VLOOKUP(Z400, NPC_Raw_Data!A:Q, 17) * VLOOKUP(AA400, NPC_Scaling_Values!A:N, 14) * VLOOKUP(AB400, NPC_Scaling_Values!A:N, 14)* 1.1 ,0)</f>
        <v>89</v>
      </c>
      <c r="Q400">
        <f> VLOOKUP(AA400, NPC_Scaling_Values!A:N, 9) * VLOOKUP(AB400, NPC_Scaling_Values!A:N, 9) * 1.1</f>
        <v>3.06625</v>
      </c>
      <c r="R400" s="1">
        <v>1.5</v>
      </c>
      <c r="S400" s="1">
        <v>2.0</v>
      </c>
      <c r="T400" s="7" t="b">
        <v>0</v>
      </c>
      <c r="U400" s="7" t="b">
        <v>0</v>
      </c>
      <c r="V400" s="7" t="b">
        <v>0</v>
      </c>
      <c r="Z400" s="1">
        <v>250052.0</v>
      </c>
      <c r="AA400" s="1">
        <v>7003.0</v>
      </c>
      <c r="AB400" s="1">
        <v>7403.0</v>
      </c>
      <c r="AC400" s="8">
        <v>0.0</v>
      </c>
    </row>
    <row r="401">
      <c r="A401" s="1" t="s">
        <v>68</v>
      </c>
      <c r="B401" s="1" t="s">
        <v>27</v>
      </c>
      <c r="C401" s="5">
        <f>ROUND( VLOOKUP(Z401, NPC_Raw_Data!A:D, 4)*VLOOKUP(AA401, NPC_Scaling_Values!A:C, 3)*VLOOKUP(AB401, NPC_Scaling_Values!A:C, 3) * 1.1 ,0)</f>
        <v>175</v>
      </c>
      <c r="D401" s="5">
        <f>ROUND( VLOOKUP(Z401, NPC_Raw_Data!A:E, 5) * VLOOKUP(AA401, NPC_Scaling_Values!A:D, 4) * VLOOKUP(AB401,NPC_Scaling_Values!A:D, 4) * 1.1 ,0)</f>
        <v>110</v>
      </c>
      <c r="E401" s="5">
        <f>ROUND( VLOOKUP(Z401, NPC_Raw_Data!A:L, 6) * VLOOKUP(AA401, NPC_Scaling_Values!A:N, 5)* VLOOKUP(AB401, NPC_Scaling_Values!A:N, 5) * 1.1 ,0)</f>
        <v>170</v>
      </c>
      <c r="F401" s="5">
        <f>ROUND( VLOOKUP(Z401, NPC_Raw_Data!A:L, 7) * VLOOKUP(AA401, NPC_Scaling_Values!A:N, 6) * VLOOKUP(AB401,NPC_Scaling_Values!A:N, 6) * 1.1 ,0)</f>
        <v>128</v>
      </c>
      <c r="G401" s="5">
        <f>ROUND( VLOOKUP(Z401, NPC_Raw_Data!A:L, 8) * VLOOKUP(AA401, NPC_Scaling_Values!A:N, 7) * VLOOKUP(AB401, NPC_Scaling_Values!A:N, 7) * 1.1 ,0)</f>
        <v>119</v>
      </c>
      <c r="H401" s="5">
        <f>ROUND( VLOOKUP(Z401, NPC_Raw_Data!A:L, 9) * VLOOKUP(AA401, NPC_Scaling_Values!A:N, 8)* VLOOKUP(AB401, NPC_Scaling_Values!A:N, 8) * 1.1 ,0)</f>
        <v>128</v>
      </c>
      <c r="I401" s="5">
        <v>0.0</v>
      </c>
      <c r="J401" s="5">
        <v>0.0</v>
      </c>
      <c r="K401" s="5">
        <v>0.0</v>
      </c>
      <c r="L401" s="5">
        <f>ROUND( VLOOKUP(Z401, NPC_Raw_Data!A:O, 13),0)</f>
        <v>66</v>
      </c>
      <c r="M401" s="5">
        <f>ROUND( VLOOKUP(Z401, NPC_Raw_Data!A:O, 14),0)</f>
        <v>66</v>
      </c>
      <c r="N401" s="5">
        <f>ROUND( VLOOKUP(Z401, NPC_Raw_Data!A:O, 15),0)</f>
        <v>66</v>
      </c>
      <c r="O401" s="5">
        <f>ROUND( VLOOKUP(Z401, NPC_Raw_Data!A:Q, 16) * VLOOKUP(AA401, NPC_Scaling_Values!A:N, 14)* VLOOKUP(AB401, NPC_Scaling_Values!A:N, 14) * 1.1 ,0)</f>
        <v>111</v>
      </c>
      <c r="P401" s="2">
        <f>ROUND( VLOOKUP(Z401, NPC_Raw_Data!A:Q, 17) * VLOOKUP(AA401, NPC_Scaling_Values!A:N, 14) * VLOOKUP(AB401, NPC_Scaling_Values!A:N, 14)* 1.1 ,0)</f>
        <v>89</v>
      </c>
      <c r="Q401">
        <f> VLOOKUP(AA401, NPC_Scaling_Values!A:N, 9) * VLOOKUP(AB401, NPC_Scaling_Values!A:N, 9) * 1.1</f>
        <v>3.06625</v>
      </c>
      <c r="R401" s="1">
        <v>1.5</v>
      </c>
      <c r="S401" s="1">
        <v>3.0</v>
      </c>
      <c r="T401" s="7" t="b">
        <v>0</v>
      </c>
      <c r="U401" s="7" t="b">
        <v>0</v>
      </c>
      <c r="V401" s="7" t="b">
        <v>0</v>
      </c>
      <c r="Z401" s="1">
        <v>250053.0</v>
      </c>
      <c r="AA401" s="1">
        <v>7003.0</v>
      </c>
      <c r="AB401" s="1">
        <v>7403.0</v>
      </c>
      <c r="AC401" s="10">
        <v>7100.0</v>
      </c>
    </row>
    <row r="402">
      <c r="A402" s="1" t="s">
        <v>59</v>
      </c>
      <c r="B402" s="1" t="s">
        <v>51</v>
      </c>
      <c r="C402" s="5">
        <f>ROUND( VLOOKUP(Z402, NPC_Raw_Data!A:D, 4)*VLOOKUP(AA402, NPC_Scaling_Values!A:C, 3)*VLOOKUP(AB402, NPC_Scaling_Values!A:C, 3) * 1.1 ,0)</f>
        <v>1201</v>
      </c>
      <c r="D402" s="5">
        <f>ROUND( VLOOKUP(Z402, NPC_Raw_Data!A:E, 5) * VLOOKUP(AA402, NPC_Scaling_Values!A:D, 4) * VLOOKUP(AB402,NPC_Scaling_Values!A:D, 4) * 1.1 ,0)</f>
        <v>275</v>
      </c>
      <c r="E402" s="5">
        <f>ROUND( VLOOKUP(Z402, NPC_Raw_Data!A:L, 6) * VLOOKUP(AA402, NPC_Scaling_Values!A:N, 5)* VLOOKUP(AB402, NPC_Scaling_Values!A:N, 5) * 1.1 ,0)</f>
        <v>139</v>
      </c>
      <c r="F402" s="5">
        <f>ROUND( VLOOKUP(Z402, NPC_Raw_Data!A:L, 7) * VLOOKUP(AA402, NPC_Scaling_Values!A:N, 6) * VLOOKUP(AB402,NPC_Scaling_Values!A:N, 6) * 1.1 ,0)</f>
        <v>105</v>
      </c>
      <c r="G402" s="5">
        <f>ROUND( VLOOKUP(Z402, NPC_Raw_Data!A:L, 8) * VLOOKUP(AA402, NPC_Scaling_Values!A:N, 7) * VLOOKUP(AB402, NPC_Scaling_Values!A:N, 7) * 1.1 ,0)</f>
        <v>83</v>
      </c>
      <c r="H402" s="5">
        <f>ROUND( VLOOKUP(Z402, NPC_Raw_Data!A:L, 9) * VLOOKUP(AA402, NPC_Scaling_Values!A:N, 8)* VLOOKUP(AB402, NPC_Scaling_Values!A:N, 8) * 1.1 ,0)</f>
        <v>105</v>
      </c>
      <c r="I402" s="5">
        <v>0.0</v>
      </c>
      <c r="J402" s="5">
        <v>0.0</v>
      </c>
      <c r="K402" s="5">
        <v>0.0</v>
      </c>
      <c r="L402" s="5">
        <f>ROUND( VLOOKUP(Z402, NPC_Raw_Data!A:O, 13),0)</f>
        <v>66</v>
      </c>
      <c r="M402" s="5">
        <f>ROUND( VLOOKUP(Z402, NPC_Raw_Data!A:O, 14),0)</f>
        <v>66</v>
      </c>
      <c r="N402" s="5">
        <f>ROUND( VLOOKUP(Z402, NPC_Raw_Data!A:O, 15),0)</f>
        <v>66</v>
      </c>
      <c r="O402" s="5">
        <f>ROUND( VLOOKUP(Z402, NPC_Raw_Data!A:Q, 16) * VLOOKUP(AA402, NPC_Scaling_Values!A:N, 14)* VLOOKUP(AB402, NPC_Scaling_Values!A:N, 14) * 1.1 ,0)</f>
        <v>112</v>
      </c>
      <c r="P402" s="2">
        <f>ROUND( VLOOKUP(Z402, NPC_Raw_Data!A:Q, 17) * VLOOKUP(AA402, NPC_Scaling_Values!A:N, 14) * VLOOKUP(AB402, NPC_Scaling_Values!A:N, 14)* 1.1 ,0)</f>
        <v>89</v>
      </c>
      <c r="Q402">
        <f> VLOOKUP(AA402, NPC_Scaling_Values!A:N, 9) * VLOOKUP(AB402, NPC_Scaling_Values!A:N, 9) * 1.1</f>
        <v>2.858625</v>
      </c>
      <c r="R402" s="1">
        <v>1.5</v>
      </c>
      <c r="S402" s="1">
        <v>50.0</v>
      </c>
      <c r="T402" s="7" t="b">
        <v>0</v>
      </c>
      <c r="U402" s="7" t="b">
        <v>0</v>
      </c>
      <c r="V402" s="7" t="b">
        <v>0</v>
      </c>
      <c r="Z402" s="1">
        <v>251000.0</v>
      </c>
      <c r="AA402" s="1">
        <v>7002.0</v>
      </c>
      <c r="AB402" s="1">
        <v>7402.0</v>
      </c>
      <c r="AC402" s="8">
        <v>0.0</v>
      </c>
    </row>
    <row r="403">
      <c r="A403" s="1" t="s">
        <v>57</v>
      </c>
      <c r="B403" s="1" t="s">
        <v>55</v>
      </c>
      <c r="C403" s="5">
        <f>ROUND( VLOOKUP(Z403, NPC_Raw_Data!A:D, 4)*VLOOKUP(AA403, NPC_Scaling_Values!A:C, 3)*VLOOKUP(AB403, NPC_Scaling_Values!A:C, 3) * 1.1 ,0)</f>
        <v>1030</v>
      </c>
      <c r="D403" s="5">
        <f>ROUND( VLOOKUP(Z403, NPC_Raw_Data!A:E, 5) * VLOOKUP(AA403, NPC_Scaling_Values!A:D, 4) * VLOOKUP(AB403,NPC_Scaling_Values!A:D, 4) * 1.1 ,0)</f>
        <v>275</v>
      </c>
      <c r="E403" s="5">
        <f>ROUND( VLOOKUP(Z403, NPC_Raw_Data!A:L, 6) * VLOOKUP(AA403, NPC_Scaling_Values!A:N, 5)* VLOOKUP(AB403, NPC_Scaling_Values!A:N, 5) * 1.1 ,0)</f>
        <v>139</v>
      </c>
      <c r="F403" s="5">
        <f>ROUND( VLOOKUP(Z403, NPC_Raw_Data!A:L, 7) * VLOOKUP(AA403, NPC_Scaling_Values!A:N, 6) * VLOOKUP(AB403,NPC_Scaling_Values!A:N, 6) * 1.1 ,0)</f>
        <v>105</v>
      </c>
      <c r="G403" s="5">
        <f>ROUND( VLOOKUP(Z403, NPC_Raw_Data!A:L, 8) * VLOOKUP(AA403, NPC_Scaling_Values!A:N, 7) * VLOOKUP(AB403, NPC_Scaling_Values!A:N, 7) * 1.1 ,0)</f>
        <v>83</v>
      </c>
      <c r="H403" s="5">
        <f>ROUND( VLOOKUP(Z403, NPC_Raw_Data!A:L, 9) * VLOOKUP(AA403, NPC_Scaling_Values!A:N, 8)* VLOOKUP(AB403, NPC_Scaling_Values!A:N, 8) * 1.1 ,0)</f>
        <v>105</v>
      </c>
      <c r="I403" s="5">
        <v>0.0</v>
      </c>
      <c r="J403" s="5">
        <v>0.0</v>
      </c>
      <c r="K403" s="5">
        <v>0.0</v>
      </c>
      <c r="L403" s="5">
        <f>ROUND( VLOOKUP(Z403, NPC_Raw_Data!A:O, 13),0)</f>
        <v>66</v>
      </c>
      <c r="M403" s="5">
        <f>ROUND( VLOOKUP(Z403, NPC_Raw_Data!A:O, 14),0)</f>
        <v>66</v>
      </c>
      <c r="N403" s="5">
        <f>ROUND( VLOOKUP(Z403, NPC_Raw_Data!A:O, 15),0)</f>
        <v>66</v>
      </c>
      <c r="O403" s="5">
        <f>ROUND( VLOOKUP(Z403, NPC_Raw_Data!A:Q, 16) * VLOOKUP(AA403, NPC_Scaling_Values!A:N, 14)* VLOOKUP(AB403, NPC_Scaling_Values!A:N, 14) * 1.1 ,0)</f>
        <v>112</v>
      </c>
      <c r="P403" s="2">
        <f>ROUND( VLOOKUP(Z403, NPC_Raw_Data!A:Q, 17) * VLOOKUP(AA403, NPC_Scaling_Values!A:N, 14) * VLOOKUP(AB403, NPC_Scaling_Values!A:N, 14)* 1.1 ,0)</f>
        <v>89</v>
      </c>
      <c r="Q403">
        <f> VLOOKUP(AA403, NPC_Scaling_Values!A:N, 9) * VLOOKUP(AB403, NPC_Scaling_Values!A:N, 9) * 1.1</f>
        <v>2.858625</v>
      </c>
      <c r="R403" s="1">
        <v>1.5</v>
      </c>
      <c r="S403" s="1">
        <v>50.0</v>
      </c>
      <c r="T403" s="7" t="b">
        <v>0</v>
      </c>
      <c r="U403" s="7" t="b">
        <v>0</v>
      </c>
      <c r="V403" s="7" t="b">
        <v>0</v>
      </c>
      <c r="Z403" s="1">
        <v>251001.0</v>
      </c>
      <c r="AA403" s="1">
        <v>7002.0</v>
      </c>
      <c r="AB403" s="1">
        <v>7402.0</v>
      </c>
      <c r="AC403" s="8">
        <v>0.0</v>
      </c>
    </row>
    <row r="404">
      <c r="A404" s="2" t="s">
        <v>147</v>
      </c>
      <c r="B404" s="1" t="s">
        <v>53</v>
      </c>
      <c r="C404" s="5">
        <f>ROUND( VLOOKUP(Z404, NPC_Raw_Data!A:D, 4)*VLOOKUP(AA404, NPC_Scaling_Values!A:C, 3)*VLOOKUP(AB404, NPC_Scaling_Values!A:C, 3) * 1.1 ,0)</f>
        <v>198</v>
      </c>
      <c r="D404" s="5">
        <f>ROUND( VLOOKUP(Z404, NPC_Raw_Data!A:E, 5) * VLOOKUP(AA404, NPC_Scaling_Values!A:D, 4) * VLOOKUP(AB404,NPC_Scaling_Values!A:D, 4) * 1.1 ,0)</f>
        <v>1650</v>
      </c>
      <c r="E404" s="5">
        <f>ROUND( VLOOKUP(Z404, NPC_Raw_Data!A:L, 6) * VLOOKUP(AA404, NPC_Scaling_Values!A:N, 5)* VLOOKUP(AB404, NPC_Scaling_Values!A:N, 5) * 1.1 ,0)</f>
        <v>246</v>
      </c>
      <c r="F404" s="5">
        <f>ROUND( VLOOKUP(Z404, NPC_Raw_Data!A:L, 7) * VLOOKUP(AA404, NPC_Scaling_Values!A:N, 6) * VLOOKUP(AB404,NPC_Scaling_Values!A:N, 6) * 1.1 ,0)</f>
        <v>228</v>
      </c>
      <c r="G404" s="5">
        <f>ROUND( VLOOKUP(Z404, NPC_Raw_Data!A:L, 8) * VLOOKUP(AA404, NPC_Scaling_Values!A:N, 7) * VLOOKUP(AB404, NPC_Scaling_Values!A:N, 7) * 1.1 ,0)</f>
        <v>199</v>
      </c>
      <c r="H404" s="5">
        <f>ROUND( VLOOKUP(Z404, NPC_Raw_Data!A:L, 9) * VLOOKUP(AA404, NPC_Scaling_Values!A:N, 8)* VLOOKUP(AB404, NPC_Scaling_Values!A:N, 8) * 1.1 ,0)</f>
        <v>228</v>
      </c>
      <c r="I404" s="5">
        <v>0.0</v>
      </c>
      <c r="J404" s="5">
        <v>0.0</v>
      </c>
      <c r="K404" s="5">
        <v>0.0</v>
      </c>
      <c r="L404" s="5">
        <f>ROUND( VLOOKUP(Z404, NPC_Raw_Data!A:O, 13),0)</f>
        <v>66</v>
      </c>
      <c r="M404" s="5">
        <f>ROUND( VLOOKUP(Z404, NPC_Raw_Data!A:O, 14),0)</f>
        <v>66</v>
      </c>
      <c r="N404" s="5">
        <f>ROUND( VLOOKUP(Z404, NPC_Raw_Data!A:O, 15),0)</f>
        <v>66</v>
      </c>
      <c r="O404" s="5">
        <f>ROUND( VLOOKUP(Z404, NPC_Raw_Data!A:Q, 16) * VLOOKUP(AA404, NPC_Scaling_Values!A:N, 14)* VLOOKUP(AB404, NPC_Scaling_Values!A:N, 14) * 1.1 ,0)</f>
        <v>110</v>
      </c>
      <c r="P404" s="2">
        <f>ROUND( VLOOKUP(Z404, NPC_Raw_Data!A:Q, 17) * VLOOKUP(AA404, NPC_Scaling_Values!A:N, 14) * VLOOKUP(AB404, NPC_Scaling_Values!A:N, 14)* 1.1 ,0)</f>
        <v>88</v>
      </c>
      <c r="Q404">
        <f> VLOOKUP(AA404, NPC_Scaling_Values!A:N, 9) * VLOOKUP(AB404, NPC_Scaling_Values!A:N, 9) * 1.1</f>
        <v>3.366</v>
      </c>
      <c r="R404" s="1">
        <v>1.5</v>
      </c>
      <c r="S404" s="1">
        <v>10.0</v>
      </c>
      <c r="T404" s="7" t="b">
        <v>0</v>
      </c>
      <c r="U404" s="7" t="b">
        <v>0</v>
      </c>
      <c r="V404" s="7" t="b">
        <v>0</v>
      </c>
      <c r="Z404" s="1">
        <v>253002.0</v>
      </c>
      <c r="AA404" s="1">
        <v>7008.0</v>
      </c>
      <c r="AB404" s="1">
        <v>7408.0</v>
      </c>
      <c r="AC404" s="8">
        <v>0.0</v>
      </c>
    </row>
    <row r="405">
      <c r="A405" s="1" t="s">
        <v>26</v>
      </c>
      <c r="B405" s="1" t="s">
        <v>27</v>
      </c>
      <c r="C405" s="5">
        <f>ROUND( VLOOKUP(Z405, NPC_Raw_Data!A:D, 4)*VLOOKUP(AA405, NPC_Scaling_Values!A:C, 3)*VLOOKUP(AB405, NPC_Scaling_Values!A:C, 3) * 1.1 ,0)</f>
        <v>3</v>
      </c>
      <c r="D405" s="5">
        <f>ROUND( VLOOKUP(Z405, NPC_Raw_Data!A:E, 5) * VLOOKUP(AA405, NPC_Scaling_Values!A:D, 4) * VLOOKUP(AB405,NPC_Scaling_Values!A:D, 4) * 1.1 ,0)</f>
        <v>0</v>
      </c>
      <c r="E405" s="5">
        <f>ROUND( VLOOKUP(Z405, NPC_Raw_Data!A:L, 6) * VLOOKUP(AA405, NPC_Scaling_Values!A:N, 5)* VLOOKUP(AB405, NPC_Scaling_Values!A:N, 5) * 1.1 ,0)</f>
        <v>0</v>
      </c>
      <c r="F405" s="5">
        <f>ROUND( VLOOKUP(Z405, NPC_Raw_Data!A:L, 7) * VLOOKUP(AA405, NPC_Scaling_Values!A:N, 6) * VLOOKUP(AB405,NPC_Scaling_Values!A:N, 6) * 1.1 ,0)</f>
        <v>0</v>
      </c>
      <c r="G405" s="5">
        <f>ROUND( VLOOKUP(Z405, NPC_Raw_Data!A:L, 8) * VLOOKUP(AA405, NPC_Scaling_Values!A:N, 7) * VLOOKUP(AB405, NPC_Scaling_Values!A:N, 7) * 1.1 ,0)</f>
        <v>0</v>
      </c>
      <c r="H405" s="5">
        <f>ROUND( VLOOKUP(Z405, NPC_Raw_Data!A:L, 9) * VLOOKUP(AA405, NPC_Scaling_Values!A:N, 8)* VLOOKUP(AB405, NPC_Scaling_Values!A:N, 8) * 1.1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 * 1.1 ,0)</f>
        <v>222</v>
      </c>
      <c r="P405" s="2">
        <f>ROUND( VLOOKUP(Z405, NPC_Raw_Data!A:Q, 17) * VLOOKUP(AA405, NPC_Scaling_Values!A:N, 14) * VLOOKUP(AB405, NPC_Scaling_Values!A:N, 14)* 1.1 ,0)</f>
        <v>89</v>
      </c>
      <c r="Q405">
        <f> VLOOKUP(AA405, NPC_Scaling_Values!A:N, 9) * VLOOKUP(AB405, NPC_Scaling_Values!A:N, 9) * 1.1</f>
        <v>3.06625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343100.0</v>
      </c>
      <c r="AA405" s="1">
        <v>7003.0</v>
      </c>
      <c r="AB405" s="1">
        <v>7403.0</v>
      </c>
      <c r="AC405" s="8">
        <v>0.0</v>
      </c>
    </row>
    <row r="406">
      <c r="A406" s="9" t="s">
        <v>36</v>
      </c>
      <c r="B406" s="1" t="s">
        <v>37</v>
      </c>
      <c r="C406" s="5">
        <f>ROUND( VLOOKUP(Z406, NPC_Raw_Data!A:D, 4)*VLOOKUP(AA406, NPC_Scaling_Values!A:C, 3)*VLOOKUP(AB406, NPC_Scaling_Values!A:C, 3) * 1.1 ,0)</f>
        <v>4</v>
      </c>
      <c r="D406" s="5">
        <f>ROUND( VLOOKUP(Z406, NPC_Raw_Data!A:E, 5) * VLOOKUP(AA406, NPC_Scaling_Values!A:D, 4) * VLOOKUP(AB406,NPC_Scaling_Values!A:D, 4) * 1.1 ,0)</f>
        <v>0</v>
      </c>
      <c r="E406" s="5">
        <f>ROUND( VLOOKUP(Z406, NPC_Raw_Data!A:L, 6) * VLOOKUP(AA406, NPC_Scaling_Values!A:N, 5)* VLOOKUP(AB406, NPC_Scaling_Values!A:N, 5) * 1.1 ,0)</f>
        <v>0</v>
      </c>
      <c r="F406" s="5">
        <f>ROUND( VLOOKUP(Z406, NPC_Raw_Data!A:L, 7) * VLOOKUP(AA406, NPC_Scaling_Values!A:N, 6) * VLOOKUP(AB406,NPC_Scaling_Values!A:N, 6) * 1.1 ,0)</f>
        <v>0</v>
      </c>
      <c r="G406" s="5">
        <f>ROUND( VLOOKUP(Z406, NPC_Raw_Data!A:L, 8) * VLOOKUP(AA406, NPC_Scaling_Values!A:N, 7) * VLOOKUP(AB406, NPC_Scaling_Values!A:N, 7) * 1.1 ,0)</f>
        <v>0</v>
      </c>
      <c r="H406" s="5">
        <f>ROUND( VLOOKUP(Z406, NPC_Raw_Data!A:L, 9) * VLOOKUP(AA406, NPC_Scaling_Values!A:N, 8)* VLOOKUP(AB406, NPC_Scaling_Values!A:N, 8) * 1.1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 * 1.1 ,0)</f>
        <v>239</v>
      </c>
      <c r="P406" s="2">
        <f>ROUND( VLOOKUP(Z406, NPC_Raw_Data!A:Q, 17) * VLOOKUP(AA406, NPC_Scaling_Values!A:N, 14) * VLOOKUP(AB406, NPC_Scaling_Values!A:N, 14)* 1.1 ,0)</f>
        <v>96</v>
      </c>
      <c r="Q406">
        <f> VLOOKUP(AA406, NPC_Scaling_Values!A:N, 9) * VLOOKUP(AB406, NPC_Scaling_Values!A:N, 9) * 1.1</f>
        <v>3.5332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345100.0</v>
      </c>
      <c r="AA406" s="1">
        <v>7012.0</v>
      </c>
      <c r="AB406" s="1">
        <v>7412.0</v>
      </c>
      <c r="AC406" s="8">
        <v>0.0</v>
      </c>
    </row>
    <row r="407">
      <c r="A407" s="9" t="s">
        <v>31</v>
      </c>
      <c r="B407" s="1" t="s">
        <v>32</v>
      </c>
      <c r="C407" s="5">
        <f>ROUND( VLOOKUP(Z407, NPC_Raw_Data!A:D, 4)*VLOOKUP(AA407, NPC_Scaling_Values!A:C, 3)*VLOOKUP(AB407, NPC_Scaling_Values!A:C, 3) * 1.1 ,0)</f>
        <v>4</v>
      </c>
      <c r="D407" s="5">
        <f>ROUND( VLOOKUP(Z407, NPC_Raw_Data!A:E, 5) * VLOOKUP(AA407, NPC_Scaling_Values!A:D, 4) * VLOOKUP(AB407,NPC_Scaling_Values!A:D, 4) * 1.1 ,0)</f>
        <v>0</v>
      </c>
      <c r="E407" s="5">
        <f>ROUND( VLOOKUP(Z407, NPC_Raw_Data!A:L, 6) * VLOOKUP(AA407, NPC_Scaling_Values!A:N, 5)* VLOOKUP(AB407, NPC_Scaling_Values!A:N, 5) * 1.1 ,0)</f>
        <v>0</v>
      </c>
      <c r="F407" s="5">
        <f>ROUND( VLOOKUP(Z407, NPC_Raw_Data!A:L, 7) * VLOOKUP(AA407, NPC_Scaling_Values!A:N, 6) * VLOOKUP(AB407,NPC_Scaling_Values!A:N, 6) * 1.1 ,0)</f>
        <v>0</v>
      </c>
      <c r="G407" s="5">
        <f>ROUND( VLOOKUP(Z407, NPC_Raw_Data!A:L, 8) * VLOOKUP(AA407, NPC_Scaling_Values!A:N, 7) * VLOOKUP(AB407, NPC_Scaling_Values!A:N, 7) * 1.1 ,0)</f>
        <v>0</v>
      </c>
      <c r="H407" s="5">
        <f>ROUND( VLOOKUP(Z407, NPC_Raw_Data!A:L, 9) * VLOOKUP(AA407, NPC_Scaling_Values!A:N, 8)* VLOOKUP(AB407, NPC_Scaling_Values!A:N, 8) * 1.1 ,0)</f>
        <v>0</v>
      </c>
      <c r="I407" s="5">
        <v>0.0</v>
      </c>
      <c r="J407" s="5">
        <v>0.0</v>
      </c>
      <c r="K407" s="5">
        <v>0.0</v>
      </c>
      <c r="L407" s="5">
        <f>ROUND( VLOOKUP(Z407, NPC_Raw_Data!A:O, 13),0)</f>
        <v>0</v>
      </c>
      <c r="M407" s="5">
        <f>ROUND( VLOOKUP(Z407, NPC_Raw_Data!A:O, 14),0)</f>
        <v>0</v>
      </c>
      <c r="N407" s="5">
        <f>ROUND( VLOOKUP(Z407, NPC_Raw_Data!A:O, 15),0)</f>
        <v>0</v>
      </c>
      <c r="O407" s="5">
        <f>ROUND( VLOOKUP(Z407, NPC_Raw_Data!A:Q, 16) * VLOOKUP(AA407, NPC_Scaling_Values!A:N, 14)* VLOOKUP(AB407, NPC_Scaling_Values!A:N, 14) * 1.1 ,0)</f>
        <v>255</v>
      </c>
      <c r="P407" s="2">
        <f>ROUND( VLOOKUP(Z407, NPC_Raw_Data!A:Q, 17) * VLOOKUP(AA407, NPC_Scaling_Values!A:N, 14) * VLOOKUP(AB407, NPC_Scaling_Values!A:N, 14)* 1.1 ,0)</f>
        <v>102</v>
      </c>
      <c r="Q407">
        <f> VLOOKUP(AA407, NPC_Scaling_Values!A:N, 9) * VLOOKUP(AB407, NPC_Scaling_Values!A:N, 9) * 1.1</f>
        <v>3.6696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347200.0</v>
      </c>
      <c r="AA407" s="1">
        <v>7014.0</v>
      </c>
      <c r="AB407" s="1">
        <v>7414.0</v>
      </c>
      <c r="AC407" s="10">
        <v>5151.0</v>
      </c>
    </row>
    <row r="408">
      <c r="A408" s="9" t="s">
        <v>33</v>
      </c>
      <c r="B408" s="1" t="s">
        <v>32</v>
      </c>
      <c r="C408" s="5">
        <f>ROUND( VLOOKUP(Z408, NPC_Raw_Data!A:D, 4)*VLOOKUP(AA408, NPC_Scaling_Values!A:C, 3)*VLOOKUP(AB408, NPC_Scaling_Values!A:C, 3) * 1.1 ,0)</f>
        <v>4</v>
      </c>
      <c r="D408" s="5">
        <f>ROUND( VLOOKUP(Z408, NPC_Raw_Data!A:E, 5) * VLOOKUP(AA408, NPC_Scaling_Values!A:D, 4) * VLOOKUP(AB408,NPC_Scaling_Values!A:D, 4) * 1.1 ,0)</f>
        <v>0</v>
      </c>
      <c r="E408" s="5">
        <f>ROUND( VLOOKUP(Z408, NPC_Raw_Data!A:L, 6) * VLOOKUP(AA408, NPC_Scaling_Values!A:N, 5)* VLOOKUP(AB408, NPC_Scaling_Values!A:N, 5) * 1.1 ,0)</f>
        <v>0</v>
      </c>
      <c r="F408" s="5">
        <f>ROUND( VLOOKUP(Z408, NPC_Raw_Data!A:L, 7) * VLOOKUP(AA408, NPC_Scaling_Values!A:N, 6) * VLOOKUP(AB408,NPC_Scaling_Values!A:N, 6) * 1.1 ,0)</f>
        <v>0</v>
      </c>
      <c r="G408" s="5">
        <f>ROUND( VLOOKUP(Z408, NPC_Raw_Data!A:L, 8) * VLOOKUP(AA408, NPC_Scaling_Values!A:N, 7) * VLOOKUP(AB408, NPC_Scaling_Values!A:N, 7) * 1.1 ,0)</f>
        <v>0</v>
      </c>
      <c r="H408" s="5">
        <f>ROUND( VLOOKUP(Z408, NPC_Raw_Data!A:L, 9) * VLOOKUP(AA408, NPC_Scaling_Values!A:N, 8)* VLOOKUP(AB408, NPC_Scaling_Values!A:N, 8) * 1.1 ,0)</f>
        <v>0</v>
      </c>
      <c r="I408" s="5">
        <v>0.0</v>
      </c>
      <c r="J408" s="5">
        <v>0.0</v>
      </c>
      <c r="K408" s="5">
        <v>0.0</v>
      </c>
      <c r="L408" s="5">
        <f>ROUND( VLOOKUP(Z408, NPC_Raw_Data!A:O, 13),0)</f>
        <v>0</v>
      </c>
      <c r="M408" s="5">
        <f>ROUND( VLOOKUP(Z408, NPC_Raw_Data!A:O, 14),0)</f>
        <v>0</v>
      </c>
      <c r="N408" s="5">
        <f>ROUND( VLOOKUP(Z408, NPC_Raw_Data!A:O, 15),0)</f>
        <v>0</v>
      </c>
      <c r="O408" s="5">
        <f>ROUND( VLOOKUP(Z408, NPC_Raw_Data!A:Q, 16) * VLOOKUP(AA408, NPC_Scaling_Values!A:N, 14)* VLOOKUP(AB408, NPC_Scaling_Values!A:N, 14) * 1.1 ,0)</f>
        <v>255</v>
      </c>
      <c r="P408" s="2">
        <f>ROUND( VLOOKUP(Z408, NPC_Raw_Data!A:Q, 17) * VLOOKUP(AA408, NPC_Scaling_Values!A:N, 14) * VLOOKUP(AB408, NPC_Scaling_Values!A:N, 14)* 1.1 ,0)</f>
        <v>102</v>
      </c>
      <c r="Q408">
        <f> VLOOKUP(AA408, NPC_Scaling_Values!A:N, 9) * VLOOKUP(AB408, NPC_Scaling_Values!A:N, 9) * 1.1</f>
        <v>3.6696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451100.0</v>
      </c>
      <c r="AA408" s="1">
        <v>7014.0</v>
      </c>
      <c r="AB408" s="1">
        <v>7414.0</v>
      </c>
      <c r="AC408" s="10">
        <v>5151.0</v>
      </c>
    </row>
    <row r="409">
      <c r="A409" s="9" t="s">
        <v>34</v>
      </c>
      <c r="B409" s="1" t="s">
        <v>35</v>
      </c>
      <c r="C409" s="5">
        <f>ROUND( VLOOKUP(Z409, NPC_Raw_Data!A:D, 4)*VLOOKUP(AA409, NPC_Scaling_Values!A:C, 3)*VLOOKUP(AB409, NPC_Scaling_Values!A:C, 3) * 1.1 ,0)</f>
        <v>4</v>
      </c>
      <c r="D409" s="5">
        <f>ROUND( VLOOKUP(Z409, NPC_Raw_Data!A:E, 5) * VLOOKUP(AA409, NPC_Scaling_Values!A:D, 4) * VLOOKUP(AB409,NPC_Scaling_Values!A:D, 4) * 1.1 ,0)</f>
        <v>0</v>
      </c>
      <c r="E409" s="5">
        <f>ROUND( VLOOKUP(Z409, NPC_Raw_Data!A:L, 6) * VLOOKUP(AA409, NPC_Scaling_Values!A:N, 5)* VLOOKUP(AB409, NPC_Scaling_Values!A:N, 5) * 1.1 ,0)</f>
        <v>0</v>
      </c>
      <c r="F409" s="5">
        <f>ROUND( VLOOKUP(Z409, NPC_Raw_Data!A:L, 7) * VLOOKUP(AA409, NPC_Scaling_Values!A:N, 6) * VLOOKUP(AB409,NPC_Scaling_Values!A:N, 6) * 1.1 ,0)</f>
        <v>0</v>
      </c>
      <c r="G409" s="5">
        <f>ROUND( VLOOKUP(Z409, NPC_Raw_Data!A:L, 8) * VLOOKUP(AA409, NPC_Scaling_Values!A:N, 7) * VLOOKUP(AB409, NPC_Scaling_Values!A:N, 7) * 1.1 ,0)</f>
        <v>0</v>
      </c>
      <c r="H409" s="5">
        <f>ROUND( VLOOKUP(Z409, NPC_Raw_Data!A:L, 9) * VLOOKUP(AA409, NPC_Scaling_Values!A:N, 8)* VLOOKUP(AB409, NPC_Scaling_Values!A:N, 8) * 1.1 ,0)</f>
        <v>0</v>
      </c>
      <c r="I409" s="5">
        <v>0.0</v>
      </c>
      <c r="J409" s="5">
        <v>0.0</v>
      </c>
      <c r="K409" s="5">
        <v>0.0</v>
      </c>
      <c r="L409" s="5">
        <f>ROUND( VLOOKUP(Z409, NPC_Raw_Data!A:O, 13),0)</f>
        <v>0</v>
      </c>
      <c r="M409" s="5">
        <f>ROUND( VLOOKUP(Z409, NPC_Raw_Data!A:O, 14),0)</f>
        <v>0</v>
      </c>
      <c r="N409" s="5">
        <f>ROUND( VLOOKUP(Z409, NPC_Raw_Data!A:O, 15),0)</f>
        <v>0</v>
      </c>
      <c r="O409" s="5">
        <f>ROUND( VLOOKUP(Z409, NPC_Raw_Data!A:Q, 16) * VLOOKUP(AA409, NPC_Scaling_Values!A:N, 14)* VLOOKUP(AB409, NPC_Scaling_Values!A:N, 14) * 1.1 ,0)</f>
        <v>220</v>
      </c>
      <c r="P409" s="2">
        <f>ROUND( VLOOKUP(Z409, NPC_Raw_Data!A:Q, 17) * VLOOKUP(AA409, NPC_Scaling_Values!A:N, 14) * VLOOKUP(AB409, NPC_Scaling_Values!A:N, 14)* 1.1 ,0)</f>
        <v>88</v>
      </c>
      <c r="Q409">
        <f> VLOOKUP(AA409, NPC_Scaling_Values!A:N, 9) * VLOOKUP(AB409, NPC_Scaling_Values!A:N, 9) * 1.1</f>
        <v>3.366</v>
      </c>
      <c r="R409" s="1">
        <v>1.0</v>
      </c>
      <c r="S409" s="1">
        <v>-1.0</v>
      </c>
      <c r="T409" s="7" t="b">
        <v>0</v>
      </c>
      <c r="U409" s="7" t="b">
        <v>0</v>
      </c>
      <c r="V409" s="7" t="b">
        <v>0</v>
      </c>
      <c r="Z409" s="1">
        <v>526100.0</v>
      </c>
      <c r="AA409" s="1">
        <v>7008.0</v>
      </c>
      <c r="AB409" s="1">
        <v>7408.0</v>
      </c>
      <c r="AC409" s="8">
        <v>0.0</v>
      </c>
    </row>
    <row r="410">
      <c r="A410" s="9" t="s">
        <v>29</v>
      </c>
      <c r="B410" s="1" t="s">
        <v>30</v>
      </c>
      <c r="C410" s="5">
        <f>ROUND( VLOOKUP(Z410, NPC_Raw_Data!A:D, 4)*VLOOKUP(AA410, NPC_Scaling_Values!A:C, 3)*VLOOKUP(AB410, NPC_Scaling_Values!A:C, 3) * 1.1 ,0)</f>
        <v>4</v>
      </c>
      <c r="D410" s="5">
        <f>ROUND( VLOOKUP(Z410, NPC_Raw_Data!A:E, 5) * VLOOKUP(AA410, NPC_Scaling_Values!A:D, 4) * VLOOKUP(AB410,NPC_Scaling_Values!A:D, 4) * 1.1 ,0)</f>
        <v>0</v>
      </c>
      <c r="E410" s="5">
        <f>ROUND( VLOOKUP(Z410, NPC_Raw_Data!A:L, 6) * VLOOKUP(AA410, NPC_Scaling_Values!A:N, 5)* VLOOKUP(AB410, NPC_Scaling_Values!A:N, 5) * 1.1 ,0)</f>
        <v>0</v>
      </c>
      <c r="F410" s="5">
        <f>ROUND( VLOOKUP(Z410, NPC_Raw_Data!A:L, 7) * VLOOKUP(AA410, NPC_Scaling_Values!A:N, 6) * VLOOKUP(AB410,NPC_Scaling_Values!A:N, 6) * 1.1 ,0)</f>
        <v>0</v>
      </c>
      <c r="G410" s="5">
        <f>ROUND( VLOOKUP(Z410, NPC_Raw_Data!A:L, 8) * VLOOKUP(AA410, NPC_Scaling_Values!A:N, 7) * VLOOKUP(AB410, NPC_Scaling_Values!A:N, 7) * 1.1 ,0)</f>
        <v>0</v>
      </c>
      <c r="H410" s="5">
        <f>ROUND( VLOOKUP(Z410, NPC_Raw_Data!A:L, 9) * VLOOKUP(AA410, NPC_Scaling_Values!A:N, 8)* VLOOKUP(AB410, NPC_Scaling_Values!A:N, 8) * 1.1 ,0)</f>
        <v>0</v>
      </c>
      <c r="I410" s="5">
        <v>0.0</v>
      </c>
      <c r="J410" s="5">
        <v>0.0</v>
      </c>
      <c r="K410" s="5">
        <v>0.0</v>
      </c>
      <c r="L410" s="5">
        <f>ROUND( VLOOKUP(Z410, NPC_Raw_Data!A:O, 13),0)</f>
        <v>0</v>
      </c>
      <c r="M410" s="5">
        <f>ROUND( VLOOKUP(Z410, NPC_Raw_Data!A:O, 14),0)</f>
        <v>0</v>
      </c>
      <c r="N410" s="5">
        <f>ROUND( VLOOKUP(Z410, NPC_Raw_Data!A:O, 15),0)</f>
        <v>0</v>
      </c>
      <c r="O410" s="5">
        <f>ROUND( VLOOKUP(Z410, NPC_Raw_Data!A:Q, 16) * VLOOKUP(AA410, NPC_Scaling_Values!A:N, 14)* VLOOKUP(AB410, NPC_Scaling_Values!A:N, 14) * 1.1 ,0)</f>
        <v>255</v>
      </c>
      <c r="P410" s="2">
        <f>ROUND( VLOOKUP(Z410, NPC_Raw_Data!A:Q, 17) * VLOOKUP(AA410, NPC_Scaling_Values!A:N, 14) * VLOOKUP(AB410, NPC_Scaling_Values!A:N, 14)* 1.1 ,0)</f>
        <v>102</v>
      </c>
      <c r="Q410">
        <f> VLOOKUP(AA410, NPC_Scaling_Values!A:N, 9) * VLOOKUP(AB410, NPC_Scaling_Values!A:N, 9) * 1.1</f>
        <v>3.6696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0</v>
      </c>
      <c r="Z410" s="1">
        <v>529100.0</v>
      </c>
      <c r="AA410" s="1">
        <v>7014.0</v>
      </c>
      <c r="AB410" s="1">
        <v>7414.0</v>
      </c>
      <c r="AC410" s="8">
        <v>0.0</v>
      </c>
    </row>
    <row r="411">
      <c r="A411" s="9" t="s">
        <v>28</v>
      </c>
      <c r="B411" s="1" t="s">
        <v>27</v>
      </c>
      <c r="C411" s="5">
        <f>ROUND( VLOOKUP(Z411, NPC_Raw_Data!A:D, 4)*VLOOKUP(AA411, NPC_Scaling_Values!A:C, 3)*VLOOKUP(AB411, NPC_Scaling_Values!A:C, 3) * 1.1 ,0)</f>
        <v>3</v>
      </c>
      <c r="D411" s="5">
        <f>ROUND( VLOOKUP(Z411, NPC_Raw_Data!A:E, 5) * VLOOKUP(AA411, NPC_Scaling_Values!A:D, 4) * VLOOKUP(AB411,NPC_Scaling_Values!A:D, 4) * 1.1 ,0)</f>
        <v>0</v>
      </c>
      <c r="E411" s="5">
        <f>ROUND( VLOOKUP(Z411, NPC_Raw_Data!A:L, 6) * VLOOKUP(AA411, NPC_Scaling_Values!A:N, 5)* VLOOKUP(AB411, NPC_Scaling_Values!A:N, 5) * 1.1 ,0)</f>
        <v>0</v>
      </c>
      <c r="F411" s="5">
        <f>ROUND( VLOOKUP(Z411, NPC_Raw_Data!A:L, 7) * VLOOKUP(AA411, NPC_Scaling_Values!A:N, 6) * VLOOKUP(AB411,NPC_Scaling_Values!A:N, 6) * 1.1 ,0)</f>
        <v>0</v>
      </c>
      <c r="G411" s="5">
        <f>ROUND( VLOOKUP(Z411, NPC_Raw_Data!A:L, 8) * VLOOKUP(AA411, NPC_Scaling_Values!A:N, 7) * VLOOKUP(AB411, NPC_Scaling_Values!A:N, 7) * 1.1 ,0)</f>
        <v>0</v>
      </c>
      <c r="H411" s="5">
        <f>ROUND( VLOOKUP(Z411, NPC_Raw_Data!A:L, 9) * VLOOKUP(AA411, NPC_Scaling_Values!A:N, 8)* VLOOKUP(AB411, NPC_Scaling_Values!A:N, 8) * 1.1 ,0)</f>
        <v>0</v>
      </c>
      <c r="I411" s="5">
        <v>0.0</v>
      </c>
      <c r="J411" s="5">
        <v>0.0</v>
      </c>
      <c r="K411" s="5">
        <v>0.0</v>
      </c>
      <c r="L411" s="5">
        <f>ROUND( VLOOKUP(Z411, NPC_Raw_Data!A:O, 13),0)</f>
        <v>0</v>
      </c>
      <c r="M411" s="5">
        <f>ROUND( VLOOKUP(Z411, NPC_Raw_Data!A:O, 14),0)</f>
        <v>0</v>
      </c>
      <c r="N411" s="5">
        <f>ROUND( VLOOKUP(Z411, NPC_Raw_Data!A:O, 15),0)</f>
        <v>0</v>
      </c>
      <c r="O411" s="5">
        <f>ROUND( VLOOKUP(Z411, NPC_Raw_Data!A:Q, 16) * VLOOKUP(AA411, NPC_Scaling_Values!A:N, 14)* VLOOKUP(AB411, NPC_Scaling_Values!A:N, 14) * 1.1 ,0)</f>
        <v>222</v>
      </c>
      <c r="P411" s="2">
        <f>ROUND( VLOOKUP(Z411, NPC_Raw_Data!A:Q, 17) * VLOOKUP(AA411, NPC_Scaling_Values!A:N, 14) * VLOOKUP(AB411, NPC_Scaling_Values!A:N, 14)* 1.1 ,0)</f>
        <v>89</v>
      </c>
      <c r="Q411">
        <f> VLOOKUP(AA411, NPC_Scaling_Values!A:N, 9) * VLOOKUP(AB411, NPC_Scaling_Values!A:N, 9) * 1.1</f>
        <v>3.06625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0</v>
      </c>
      <c r="Z411" s="1">
        <v>535200.0</v>
      </c>
      <c r="AA411" s="1">
        <v>7003.0</v>
      </c>
      <c r="AB411" s="1">
        <v>7403.0</v>
      </c>
      <c r="AC411" s="8">
        <v>0.0</v>
      </c>
    </row>
    <row r="412">
      <c r="A412" s="1" t="s">
        <v>38</v>
      </c>
      <c r="B412" s="1" t="s">
        <v>39</v>
      </c>
      <c r="C412" s="5">
        <f>ROUND( VLOOKUP(Z412, NPC_Raw_Data!A:D, 4)*VLOOKUP(AA412, NPC_Scaling_Values!A:C, 3)*VLOOKUP(AB412, NPC_Scaling_Values!A:C, 3) * 1.1 ,0)</f>
        <v>4</v>
      </c>
      <c r="D412" s="5">
        <f>ROUND( VLOOKUP(Z412, NPC_Raw_Data!A:E, 5) * VLOOKUP(AA412, NPC_Scaling_Values!A:D, 4) * VLOOKUP(AB412,NPC_Scaling_Values!A:D, 4) * 1.1 ,0)</f>
        <v>0</v>
      </c>
      <c r="E412" s="5">
        <f>ROUND( VLOOKUP(Z412, NPC_Raw_Data!A:L, 6) * VLOOKUP(AA412, NPC_Scaling_Values!A:N, 5)* VLOOKUP(AB412, NPC_Scaling_Values!A:N, 5) * 1.1 ,0)</f>
        <v>0</v>
      </c>
      <c r="F412" s="5">
        <f>ROUND( VLOOKUP(Z412, NPC_Raw_Data!A:L, 7) * VLOOKUP(AA412, NPC_Scaling_Values!A:N, 6) * VLOOKUP(AB412,NPC_Scaling_Values!A:N, 6) * 1.1 ,0)</f>
        <v>0</v>
      </c>
      <c r="G412" s="5">
        <f>ROUND( VLOOKUP(Z412, NPC_Raw_Data!A:L, 8) * VLOOKUP(AA412, NPC_Scaling_Values!A:N, 7) * VLOOKUP(AB412, NPC_Scaling_Values!A:N, 7) * 1.1 ,0)</f>
        <v>0</v>
      </c>
      <c r="H412" s="5">
        <f>ROUND( VLOOKUP(Z412, NPC_Raw_Data!A:L, 9) * VLOOKUP(AA412, NPC_Scaling_Values!A:N, 8)* VLOOKUP(AB412, NPC_Scaling_Values!A:N, 8) * 1.1 ,0)</f>
        <v>0</v>
      </c>
      <c r="I412" s="5">
        <v>0.0</v>
      </c>
      <c r="J412" s="5">
        <v>0.0</v>
      </c>
      <c r="K412" s="5">
        <v>0.0</v>
      </c>
      <c r="L412" s="5">
        <f>ROUND( VLOOKUP(Z412, NPC_Raw_Data!A:O, 13),0)</f>
        <v>0</v>
      </c>
      <c r="M412" s="5">
        <f>ROUND( VLOOKUP(Z412, NPC_Raw_Data!A:O, 14),0)</f>
        <v>0</v>
      </c>
      <c r="N412" s="5">
        <f>ROUND( VLOOKUP(Z412, NPC_Raw_Data!A:O, 15),0)</f>
        <v>0</v>
      </c>
      <c r="O412" s="5">
        <f>ROUND( VLOOKUP(Z412, NPC_Raw_Data!A:Q, 16) * VLOOKUP(AA412, NPC_Scaling_Values!A:N, 14)* VLOOKUP(AB412, NPC_Scaling_Values!A:N, 14) * 1.1 ,0)</f>
        <v>225</v>
      </c>
      <c r="P412" s="2">
        <f>ROUND( VLOOKUP(Z412, NPC_Raw_Data!A:Q, 17) * VLOOKUP(AA412, NPC_Scaling_Values!A:N, 14) * VLOOKUP(AB412, NPC_Scaling_Values!A:N, 14)* 1.1 ,0)</f>
        <v>90</v>
      </c>
      <c r="Q412">
        <f> VLOOKUP(AA412, NPC_Scaling_Values!A:N, 9) * VLOOKUP(AB412, NPC_Scaling_Values!A:N, 9) * 1.1</f>
        <v>3.432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535300.0</v>
      </c>
      <c r="AA412" s="1">
        <v>7010.0</v>
      </c>
      <c r="AB412" s="1">
        <v>7410.0</v>
      </c>
      <c r="AC412" s="8">
        <v>0.0</v>
      </c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50</v>
      </c>
      <c r="B2" s="1" t="s">
        <v>35</v>
      </c>
      <c r="C2" s="5">
        <f>ROUND( VLOOKUP(Z2, NPC_Raw_Data!A:D, 4)*VLOOKUP(AA2, NPC_Scaling_Values!A:C, 3)*VLOOKUP(AB2, NPC_Scaling_Values!A:C, 3) * 1.14 ,0)</f>
        <v>389</v>
      </c>
      <c r="D2" s="5">
        <f>ROUND( VLOOKUP(Z2, NPC_Raw_Data!A:E, 5) * VLOOKUP(AA2, NPC_Scaling_Values!A:D, 4) * VLOOKUP(AB2,NPC_Scaling_Values!A:D, 4) * 1.14 ,0)</f>
        <v>570</v>
      </c>
      <c r="E2" s="5">
        <f>ROUND( VLOOKUP(Z2, NPC_Raw_Data!A:L, 6) * VLOOKUP(AA2, NPC_Scaling_Values!A:N, 5)* VLOOKUP(AB2, NPC_Scaling_Values!A:N, 5) * 1.14 ,0)</f>
        <v>211</v>
      </c>
      <c r="F2" s="5">
        <f>ROUND( VLOOKUP(Z2, NPC_Raw_Data!A:L, 7) * VLOOKUP(AA2, NPC_Scaling_Values!A:N, 6) * VLOOKUP(AB2,NPC_Scaling_Values!A:N, 6) * 1.14 ,0)</f>
        <v>158</v>
      </c>
      <c r="G2" s="5">
        <f>ROUND( VLOOKUP(Z2, NPC_Raw_Data!A:L, 8) * VLOOKUP(AA2, NPC_Scaling_Values!A:N, 7) * VLOOKUP(AB2, NPC_Scaling_Values!A:N, 7) * 1.14 ,0)</f>
        <v>126</v>
      </c>
      <c r="H2" s="5">
        <f>ROUND( VLOOKUP(Z2, NPC_Raw_Data!A:L, 9) * VLOOKUP(AA2, NPC_Scaling_Values!A:N, 8)* VLOOKUP(AB2, NPC_Scaling_Values!A:N, 8) * 1.14 ,0)</f>
        <v>158</v>
      </c>
      <c r="I2" s="5">
        <v>-25.0</v>
      </c>
      <c r="J2" s="5">
        <v>0.0</v>
      </c>
      <c r="K2" s="5">
        <v>0.0</v>
      </c>
      <c r="L2" s="5">
        <f>ROUND( VLOOKUP(Z2, NPC_Raw_Data!A:O, 13),0)</f>
        <v>190</v>
      </c>
      <c r="M2" s="5">
        <f>ROUND( VLOOKUP(Z2, NPC_Raw_Data!A:O, 14),0)</f>
        <v>190</v>
      </c>
      <c r="N2" s="5">
        <f>ROUND( VLOOKUP(Z2, NPC_Raw_Data!A:O, 15),0)</f>
        <v>60</v>
      </c>
      <c r="O2" s="5">
        <f>ROUND( VLOOKUP(Z2, NPC_Raw_Data!A:Q, 16) * VLOOKUP(AA2, NPC_Scaling_Values!A:N, 14)* VLOOKUP(AB2, NPC_Scaling_Values!A:N, 14) * 1.14 ,0)</f>
        <v>234</v>
      </c>
      <c r="P2" s="2">
        <f>ROUND( VLOOKUP(Z2, NPC_Raw_Data!A:Q, 17) * VLOOKUP(AA2, NPC_Scaling_Values!A:N, 14) * VLOOKUP(AB2, NPC_Scaling_Values!A:N, 14)* 1.14 ,0)</f>
        <v>94</v>
      </c>
      <c r="Q2">
        <f> VLOOKUP(AA2, NPC_Scaling_Values!A:N, 9) * VLOOKUP(AB2, NPC_Scaling_Values!A:N, 9) * 1.14</f>
        <v>3.401475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120000.0</v>
      </c>
      <c r="AA2" s="1">
        <v>7004.0</v>
      </c>
      <c r="AB2" s="1">
        <v>7404.0</v>
      </c>
      <c r="AC2" s="8">
        <v>0.0</v>
      </c>
    </row>
    <row r="3">
      <c r="A3" s="1" t="s">
        <v>50</v>
      </c>
      <c r="B3" s="1" t="s">
        <v>51</v>
      </c>
      <c r="C3" s="5">
        <f>ROUND( VLOOKUP(Z3, NPC_Raw_Data!A:D, 4)*VLOOKUP(AA3, NPC_Scaling_Values!A:C, 3)*VLOOKUP(AB3, NPC_Scaling_Values!A:C, 3) * 1.14 ,0)</f>
        <v>237</v>
      </c>
      <c r="D3" s="5">
        <f>ROUND( VLOOKUP(Z3, NPC_Raw_Data!A:E, 5) * VLOOKUP(AA3, NPC_Scaling_Values!A:D, 4) * VLOOKUP(AB3,NPC_Scaling_Values!A:D, 4) * 1.14 ,0)</f>
        <v>114</v>
      </c>
      <c r="E3" s="5">
        <f>ROUND( VLOOKUP(Z3, NPC_Raw_Data!A:L, 6) * VLOOKUP(AA3, NPC_Scaling_Values!A:N, 5)* VLOOKUP(AB3, NPC_Scaling_Values!A:N, 5) * 1.14 ,0)</f>
        <v>127</v>
      </c>
      <c r="F3" s="5">
        <f>ROUND( VLOOKUP(Z3, NPC_Raw_Data!A:L, 7) * VLOOKUP(AA3, NPC_Scaling_Values!A:N, 6) * VLOOKUP(AB3,NPC_Scaling_Values!A:N, 6) * 1.14 ,0)</f>
        <v>95</v>
      </c>
      <c r="G3" s="5">
        <f>ROUND( VLOOKUP(Z3, NPC_Raw_Data!A:L, 8) * VLOOKUP(AA3, NPC_Scaling_Values!A:N, 7) * VLOOKUP(AB3, NPC_Scaling_Values!A:N, 7) * 1.14 ,0)</f>
        <v>77</v>
      </c>
      <c r="H3" s="5">
        <f>ROUND( VLOOKUP(Z3, NPC_Raw_Data!A:L, 9) * VLOOKUP(AA3, NPC_Scaling_Values!A:N, 8)* VLOOKUP(AB3, NPC_Scaling_Values!A:N, 8) * 1.14 ,0)</f>
        <v>95</v>
      </c>
      <c r="I3" s="5">
        <v>-25.0</v>
      </c>
      <c r="J3" s="5">
        <v>0.0</v>
      </c>
      <c r="K3" s="5">
        <v>0.0</v>
      </c>
      <c r="L3" s="5">
        <f>ROUND( VLOOKUP(Z3, NPC_Raw_Data!A:O, 13),0)</f>
        <v>190</v>
      </c>
      <c r="M3" s="5">
        <f>ROUND( VLOOKUP(Z3, NPC_Raw_Data!A:O, 14),0)</f>
        <v>190</v>
      </c>
      <c r="N3" s="5">
        <f>ROUND( VLOOKUP(Z3, NPC_Raw_Data!A:O, 15),0)</f>
        <v>60</v>
      </c>
      <c r="O3" s="5">
        <f>ROUND( VLOOKUP(Z3, NPC_Raw_Data!A:Q, 16) * VLOOKUP(AA3, NPC_Scaling_Values!A:N, 14)* VLOOKUP(AB3, NPC_Scaling_Values!A:N, 14) * 1.14 ,0)</f>
        <v>231</v>
      </c>
      <c r="P3" s="2">
        <f>ROUND( VLOOKUP(Z3, NPC_Raw_Data!A:Q, 17) * VLOOKUP(AA3, NPC_Scaling_Values!A:N, 14) * VLOOKUP(AB3, NPC_Scaling_Values!A:N, 14)* 1.14 ,0)</f>
        <v>93</v>
      </c>
      <c r="Q3">
        <f> VLOOKUP(AA3, NPC_Scaling_Values!A:N, 9) * VLOOKUP(AB3, NPC_Scaling_Values!A:N, 9) * 1.14</f>
        <v>2.962575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120100.0</v>
      </c>
      <c r="AA3" s="1">
        <v>7002.0</v>
      </c>
      <c r="AB3" s="1">
        <v>7402.0</v>
      </c>
      <c r="AC3" s="8">
        <v>0.0</v>
      </c>
    </row>
    <row r="4">
      <c r="A4" s="9" t="s">
        <v>50</v>
      </c>
      <c r="B4" s="1" t="s">
        <v>27</v>
      </c>
      <c r="C4" s="5">
        <f>ROUND( VLOOKUP(Z4, NPC_Raw_Data!A:D, 4)*VLOOKUP(AA4, NPC_Scaling_Values!A:C, 3)*VLOOKUP(AB4, NPC_Scaling_Values!A:C, 3) * 1.14 ,0)</f>
        <v>274</v>
      </c>
      <c r="D4" s="5">
        <f>ROUND( VLOOKUP(Z4, NPC_Raw_Data!A:E, 5) * VLOOKUP(AA4, NPC_Scaling_Values!A:D, 4) * VLOOKUP(AB4,NPC_Scaling_Values!A:D, 4) * 1.14 ,0)</f>
        <v>114</v>
      </c>
      <c r="E4" s="5">
        <f>ROUND( VLOOKUP(Z4, NPC_Raw_Data!A:L, 6) * VLOOKUP(AA4, NPC_Scaling_Values!A:N, 5)* VLOOKUP(AB4, NPC_Scaling_Values!A:N, 5) * 1.14 ,0)</f>
        <v>156</v>
      </c>
      <c r="F4" s="5">
        <f>ROUND( VLOOKUP(Z4, NPC_Raw_Data!A:L, 7) * VLOOKUP(AA4, NPC_Scaling_Values!A:N, 6) * VLOOKUP(AB4,NPC_Scaling_Values!A:N, 6) * 1.14 ,0)</f>
        <v>117</v>
      </c>
      <c r="G4" s="5">
        <f>ROUND( VLOOKUP(Z4, NPC_Raw_Data!A:L, 8) * VLOOKUP(AA4, NPC_Scaling_Values!A:N, 7) * VLOOKUP(AB4, NPC_Scaling_Values!A:N, 7) * 1.14 ,0)</f>
        <v>94</v>
      </c>
      <c r="H4" s="5">
        <f>ROUND( VLOOKUP(Z4, NPC_Raw_Data!A:L, 9) * VLOOKUP(AA4, NPC_Scaling_Values!A:N, 8)* VLOOKUP(AB4, NPC_Scaling_Values!A:N, 8) * 1.14 ,0)</f>
        <v>117</v>
      </c>
      <c r="I4" s="5">
        <v>-25.0</v>
      </c>
      <c r="J4" s="5">
        <v>0.0</v>
      </c>
      <c r="K4" s="5">
        <v>0.0</v>
      </c>
      <c r="L4" s="5">
        <f>ROUND( VLOOKUP(Z4, NPC_Raw_Data!A:O, 13),0)</f>
        <v>190</v>
      </c>
      <c r="M4" s="5">
        <f>ROUND( VLOOKUP(Z4, NPC_Raw_Data!A:O, 14),0)</f>
        <v>190</v>
      </c>
      <c r="N4" s="5">
        <f>ROUND( VLOOKUP(Z4, NPC_Raw_Data!A:O, 15),0)</f>
        <v>60</v>
      </c>
      <c r="O4" s="5">
        <f>ROUND( VLOOKUP(Z4, NPC_Raw_Data!A:Q, 16) * VLOOKUP(AA4, NPC_Scaling_Values!A:N, 14)* VLOOKUP(AB4, NPC_Scaling_Values!A:N, 14) * 1.14 ,0)</f>
        <v>230</v>
      </c>
      <c r="P4" s="2">
        <f>ROUND( VLOOKUP(Z4, NPC_Raw_Data!A:Q, 17) * VLOOKUP(AA4, NPC_Scaling_Values!A:N, 14) * VLOOKUP(AB4, NPC_Scaling_Values!A:N, 14)* 1.14 ,0)</f>
        <v>92</v>
      </c>
      <c r="Q4">
        <f> VLOOKUP(AA4, NPC_Scaling_Values!A:N, 9) * VLOOKUP(AB4, NPC_Scaling_Values!A:N, 9) * 1.14</f>
        <v>3.17775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120101.0</v>
      </c>
      <c r="AA4" s="1">
        <v>7003.0</v>
      </c>
      <c r="AB4" s="1">
        <v>7403.0</v>
      </c>
      <c r="AC4" s="8">
        <v>0.0</v>
      </c>
    </row>
    <row r="5">
      <c r="A5" s="1" t="s">
        <v>79</v>
      </c>
      <c r="B5" s="1" t="s">
        <v>35</v>
      </c>
      <c r="C5" s="5">
        <f>ROUND( VLOOKUP(Z5, NPC_Raw_Data!A:D, 4)*VLOOKUP(AA5, NPC_Scaling_Values!A:C, 3)*VLOOKUP(AB5, NPC_Scaling_Values!A:C, 3) * 1.14 ,0)</f>
        <v>312</v>
      </c>
      <c r="D5" s="5">
        <f>ROUND( VLOOKUP(Z5, NPC_Raw_Data!A:E, 5) * VLOOKUP(AA5, NPC_Scaling_Values!A:D, 4) * VLOOKUP(AB5,NPC_Scaling_Values!A:D, 4) * 1.14 ,0)</f>
        <v>342</v>
      </c>
      <c r="E5" s="5">
        <f>ROUND( VLOOKUP(Z5, NPC_Raw_Data!A:L, 6) * VLOOKUP(AA5, NPC_Scaling_Values!A:N, 5)* VLOOKUP(AB5, NPC_Scaling_Values!A:N, 5) * 1.14 ,0)</f>
        <v>199</v>
      </c>
      <c r="F5" s="5">
        <f>ROUND( VLOOKUP(Z5, NPC_Raw_Data!A:L, 7) * VLOOKUP(AA5, NPC_Scaling_Values!A:N, 6) * VLOOKUP(AB5,NPC_Scaling_Values!A:N, 6) * 1.14 ,0)</f>
        <v>150</v>
      </c>
      <c r="G5" s="5">
        <f>ROUND( VLOOKUP(Z5, NPC_Raw_Data!A:L, 8) * VLOOKUP(AA5, NPC_Scaling_Values!A:N, 7) * VLOOKUP(AB5, NPC_Scaling_Values!A:N, 7) * 1.14 ,0)</f>
        <v>120</v>
      </c>
      <c r="H5" s="5">
        <f>ROUND( VLOOKUP(Z5, NPC_Raw_Data!A:L, 9) * VLOOKUP(AA5, NPC_Scaling_Values!A:N, 8)* VLOOKUP(AB5, NPC_Scaling_Values!A:N, 8) * 1.14 ,0)</f>
        <v>150</v>
      </c>
      <c r="I5" s="5">
        <v>-25.0</v>
      </c>
      <c r="J5" s="5">
        <v>0.0</v>
      </c>
      <c r="K5" s="5">
        <v>0.0</v>
      </c>
      <c r="L5" s="5">
        <f>ROUND( VLOOKUP(Z5, NPC_Raw_Data!A:O, 13),0)</f>
        <v>190</v>
      </c>
      <c r="M5" s="5">
        <f>ROUND( VLOOKUP(Z5, NPC_Raw_Data!A:O, 14),0)</f>
        <v>190</v>
      </c>
      <c r="N5" s="5">
        <f>ROUND( VLOOKUP(Z5, NPC_Raw_Data!A:O, 15),0)</f>
        <v>60</v>
      </c>
      <c r="O5" s="5">
        <f>ROUND( VLOOKUP(Z5, NPC_Raw_Data!A:Q, 16) * VLOOKUP(AA5, NPC_Scaling_Values!A:N, 14)* VLOOKUP(AB5, NPC_Scaling_Values!A:N, 14) * 1.14 ,0)</f>
        <v>234</v>
      </c>
      <c r="P5" s="2">
        <f>ROUND( VLOOKUP(Z5, NPC_Raw_Data!A:Q, 17) * VLOOKUP(AA5, NPC_Scaling_Values!A:N, 14) * VLOOKUP(AB5, NPC_Scaling_Values!A:N, 14)* 1.14 ,0)</f>
        <v>94</v>
      </c>
      <c r="Q5">
        <f> VLOOKUP(AA5, NPC_Scaling_Values!A:N, 9) * VLOOKUP(AB5, NPC_Scaling_Values!A:N, 9) * 1.14</f>
        <v>3.401475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120102.0</v>
      </c>
      <c r="AA5" s="1">
        <v>7004.0</v>
      </c>
      <c r="AB5" s="1">
        <v>7404.0</v>
      </c>
      <c r="AC5" s="8">
        <v>0.0</v>
      </c>
    </row>
    <row r="6">
      <c r="A6" s="1" t="s">
        <v>50</v>
      </c>
      <c r="B6" s="1" t="s">
        <v>41</v>
      </c>
      <c r="C6" s="5">
        <f>ROUND( VLOOKUP(Z6, NPC_Raw_Data!A:D, 4)*VLOOKUP(AA6, NPC_Scaling_Values!A:C, 3)*VLOOKUP(AB6, NPC_Scaling_Values!A:C, 3) * 1.14 ,0)</f>
        <v>358</v>
      </c>
      <c r="D6" s="5">
        <f>ROUND( VLOOKUP(Z6, NPC_Raw_Data!A:E, 5) * VLOOKUP(AA6, NPC_Scaling_Values!A:D, 4) * VLOOKUP(AB6,NPC_Scaling_Values!A:D, 4) * 1.14 ,0)</f>
        <v>456</v>
      </c>
      <c r="E6" s="5">
        <f>ROUND( VLOOKUP(Z6, NPC_Raw_Data!A:L, 6) * VLOOKUP(AA6, NPC_Scaling_Values!A:N, 5)* VLOOKUP(AB6, NPC_Scaling_Values!A:N, 5) * 1.14 ,0)</f>
        <v>230</v>
      </c>
      <c r="F6" s="5">
        <f>ROUND( VLOOKUP(Z6, NPC_Raw_Data!A:L, 7) * VLOOKUP(AA6, NPC_Scaling_Values!A:N, 6) * VLOOKUP(AB6,NPC_Scaling_Values!A:N, 6) * 1.14 ,0)</f>
        <v>173</v>
      </c>
      <c r="G6" s="5">
        <f>ROUND( VLOOKUP(Z6, NPC_Raw_Data!A:L, 8) * VLOOKUP(AA6, NPC_Scaling_Values!A:N, 7) * VLOOKUP(AB6, NPC_Scaling_Values!A:N, 7) * 1.14 ,0)</f>
        <v>139</v>
      </c>
      <c r="H6" s="5">
        <f>ROUND( VLOOKUP(Z6, NPC_Raw_Data!A:L, 9) * VLOOKUP(AA6, NPC_Scaling_Values!A:N, 8)* VLOOKUP(AB6, NPC_Scaling_Values!A:N, 8) * 1.14 ,0)</f>
        <v>173</v>
      </c>
      <c r="I6" s="5">
        <v>-25.0</v>
      </c>
      <c r="J6" s="5">
        <v>0.0</v>
      </c>
      <c r="K6" s="5">
        <v>0.0</v>
      </c>
      <c r="L6" s="5">
        <f>ROUND( VLOOKUP(Z6, NPC_Raw_Data!A:O, 13),0)</f>
        <v>190</v>
      </c>
      <c r="M6" s="5">
        <f>ROUND( VLOOKUP(Z6, NPC_Raw_Data!A:O, 14),0)</f>
        <v>190</v>
      </c>
      <c r="N6" s="5">
        <f>ROUND( VLOOKUP(Z6, NPC_Raw_Data!A:O, 15),0)</f>
        <v>60</v>
      </c>
      <c r="O6" s="5">
        <f>ROUND( VLOOKUP(Z6, NPC_Raw_Data!A:Q, 16) * VLOOKUP(AA6, NPC_Scaling_Values!A:N, 14)* VLOOKUP(AB6, NPC_Scaling_Values!A:N, 14) * 1.14 ,0)</f>
        <v>265</v>
      </c>
      <c r="P6" s="2">
        <f>ROUND( VLOOKUP(Z6, NPC_Raw_Data!A:Q, 17) * VLOOKUP(AA6, NPC_Scaling_Values!A:N, 14) * VLOOKUP(AB6, NPC_Scaling_Values!A:N, 14)* 1.14 ,0)</f>
        <v>106</v>
      </c>
      <c r="Q6">
        <f> VLOOKUP(AA6, NPC_Scaling_Values!A:N, 9) * VLOOKUP(AB6, NPC_Scaling_Values!A:N, 9) * 1.14</f>
        <v>3.80304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120103.0</v>
      </c>
      <c r="AA6" s="1">
        <v>7014.0</v>
      </c>
      <c r="AB6" s="1">
        <v>7414.0</v>
      </c>
      <c r="AC6" s="8">
        <v>0.0</v>
      </c>
    </row>
    <row r="7">
      <c r="A7" s="1" t="s">
        <v>80</v>
      </c>
      <c r="B7" s="1" t="s">
        <v>35</v>
      </c>
      <c r="C7" s="5">
        <f>ROUND( VLOOKUP(Z7, NPC_Raw_Data!A:D, 4)*VLOOKUP(AA7, NPC_Scaling_Values!A:C, 3)*VLOOKUP(AB7, NPC_Scaling_Values!A:C, 3) * 1.14 ,0)</f>
        <v>312</v>
      </c>
      <c r="D7" s="5">
        <f>ROUND( VLOOKUP(Z7, NPC_Raw_Data!A:E, 5) * VLOOKUP(AA7, NPC_Scaling_Values!A:D, 4) * VLOOKUP(AB7,NPC_Scaling_Values!A:D, 4) * 1.14 ,0)</f>
        <v>342</v>
      </c>
      <c r="E7" s="5">
        <f>ROUND( VLOOKUP(Z7, NPC_Raw_Data!A:L, 6) * VLOOKUP(AA7, NPC_Scaling_Values!A:N, 5)* VLOOKUP(AB7, NPC_Scaling_Values!A:N, 5) * 1.14 ,0)</f>
        <v>199</v>
      </c>
      <c r="F7" s="5">
        <f>ROUND( VLOOKUP(Z7, NPC_Raw_Data!A:L, 7) * VLOOKUP(AA7, NPC_Scaling_Values!A:N, 6) * VLOOKUP(AB7,NPC_Scaling_Values!A:N, 6) * 1.14 ,0)</f>
        <v>150</v>
      </c>
      <c r="G7" s="5">
        <f>ROUND( VLOOKUP(Z7, NPC_Raw_Data!A:L, 8) * VLOOKUP(AA7, NPC_Scaling_Values!A:N, 7) * VLOOKUP(AB7, NPC_Scaling_Values!A:N, 7) * 1.14 ,0)</f>
        <v>120</v>
      </c>
      <c r="H7" s="5">
        <f>ROUND( VLOOKUP(Z7, NPC_Raw_Data!A:L, 9) * VLOOKUP(AA7, NPC_Scaling_Values!A:N, 8)* VLOOKUP(AB7, NPC_Scaling_Values!A:N, 8) * 1.14 ,0)</f>
        <v>150</v>
      </c>
      <c r="I7" s="5">
        <v>-25.0</v>
      </c>
      <c r="J7" s="5">
        <v>0.0</v>
      </c>
      <c r="K7" s="5">
        <v>0.0</v>
      </c>
      <c r="L7" s="5">
        <f>ROUND( VLOOKUP(Z7, NPC_Raw_Data!A:O, 13),0)</f>
        <v>190</v>
      </c>
      <c r="M7" s="5">
        <f>ROUND( VLOOKUP(Z7, NPC_Raw_Data!A:O, 14),0)</f>
        <v>190</v>
      </c>
      <c r="N7" s="5">
        <f>ROUND( VLOOKUP(Z7, NPC_Raw_Data!A:O, 15),0)</f>
        <v>60</v>
      </c>
      <c r="O7" s="5">
        <f>ROUND( VLOOKUP(Z7, NPC_Raw_Data!A:Q, 16) * VLOOKUP(AA7, NPC_Scaling_Values!A:N, 14)* VLOOKUP(AB7, NPC_Scaling_Values!A:N, 14) * 1.14 ,0)</f>
        <v>234</v>
      </c>
      <c r="P7" s="2">
        <f>ROUND( VLOOKUP(Z7, NPC_Raw_Data!A:Q, 17) * VLOOKUP(AA7, NPC_Scaling_Values!A:N, 14) * VLOOKUP(AB7, NPC_Scaling_Values!A:N, 14)* 1.14 ,0)</f>
        <v>94</v>
      </c>
      <c r="Q7">
        <f> VLOOKUP(AA7, NPC_Scaling_Values!A:N, 9) * VLOOKUP(AB7, NPC_Scaling_Values!A:N, 9) * 1.14</f>
        <v>3.401475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120104.0</v>
      </c>
      <c r="AA7" s="1">
        <v>7004.0</v>
      </c>
      <c r="AB7" s="1">
        <v>7404.0</v>
      </c>
      <c r="AC7" s="10">
        <v>7100.0</v>
      </c>
    </row>
    <row r="8">
      <c r="A8" s="1" t="s">
        <v>85</v>
      </c>
      <c r="B8" s="1" t="s">
        <v>35</v>
      </c>
      <c r="C8" s="5">
        <f>ROUND( VLOOKUP(Z8, NPC_Raw_Data!A:D, 4)*VLOOKUP(AA8, NPC_Scaling_Values!A:C, 3)*VLOOKUP(AB8, NPC_Scaling_Values!A:C, 3) * 1.14 ,0)</f>
        <v>1928</v>
      </c>
      <c r="D8" s="5">
        <f>ROUND( VLOOKUP(Z8, NPC_Raw_Data!A:E, 5) * VLOOKUP(AA8, NPC_Scaling_Values!A:D, 4) * VLOOKUP(AB8,NPC_Scaling_Values!A:D, 4) * 1.14 ,0)</f>
        <v>5700</v>
      </c>
      <c r="E8" s="5">
        <f>ROUND( VLOOKUP(Z8, NPC_Raw_Data!A:L, 6) * VLOOKUP(AA8, NPC_Scaling_Values!A:N, 5)* VLOOKUP(AB8, NPC_Scaling_Values!A:N, 5) * 1.14 ,0)</f>
        <v>229</v>
      </c>
      <c r="F8" s="5">
        <f>ROUND( VLOOKUP(Z8, NPC_Raw_Data!A:L, 7) * VLOOKUP(AA8, NPC_Scaling_Values!A:N, 6) * VLOOKUP(AB8,NPC_Scaling_Values!A:N, 6) * 1.14 ,0)</f>
        <v>173</v>
      </c>
      <c r="G8" s="5">
        <f>ROUND( VLOOKUP(Z8, NPC_Raw_Data!A:L, 8) * VLOOKUP(AA8, NPC_Scaling_Values!A:N, 7) * VLOOKUP(AB8, NPC_Scaling_Values!A:N, 7) * 1.14 ,0)</f>
        <v>138</v>
      </c>
      <c r="H8" s="5">
        <f>ROUND( VLOOKUP(Z8, NPC_Raw_Data!A:L, 9) * VLOOKUP(AA8, NPC_Scaling_Values!A:N, 8)* VLOOKUP(AB8, NPC_Scaling_Values!A:N, 8) * 1.14 ,0)</f>
        <v>173</v>
      </c>
      <c r="I8" s="5">
        <v>-25.0</v>
      </c>
      <c r="J8" s="5">
        <v>0.0</v>
      </c>
      <c r="K8" s="5">
        <v>0.0</v>
      </c>
      <c r="L8" s="5">
        <f>ROUND( VLOOKUP(Z8, NPC_Raw_Data!A:O, 13),0)</f>
        <v>280</v>
      </c>
      <c r="M8" s="5">
        <f>ROUND( VLOOKUP(Z8, NPC_Raw_Data!A:O, 14),0)</f>
        <v>280</v>
      </c>
      <c r="N8" s="5">
        <f>ROUND( VLOOKUP(Z8, NPC_Raw_Data!A:O, 15),0)</f>
        <v>72</v>
      </c>
      <c r="O8" s="5">
        <f>ROUND( VLOOKUP(Z8, NPC_Raw_Data!A:Q, 16) * VLOOKUP(AA8, NPC_Scaling_Values!A:N, 14)* VLOOKUP(AB8, NPC_Scaling_Values!A:N, 14) * 1.14 ,0)</f>
        <v>234</v>
      </c>
      <c r="P8" s="2">
        <f>ROUND( VLOOKUP(Z8, NPC_Raw_Data!A:Q, 17) * VLOOKUP(AA8, NPC_Scaling_Values!A:N, 14) * VLOOKUP(AB8, NPC_Scaling_Values!A:N, 14)* 1.14 ,0)</f>
        <v>94</v>
      </c>
      <c r="Q8">
        <f> VLOOKUP(AA8, NPC_Scaling_Values!A:N, 9) * VLOOKUP(AB8, NPC_Scaling_Values!A:N, 9) * 1.14</f>
        <v>3.401475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120200.0</v>
      </c>
      <c r="AA8" s="1">
        <v>7004.0</v>
      </c>
      <c r="AB8" s="1">
        <v>7404.0</v>
      </c>
      <c r="AC8" s="8">
        <v>0.0</v>
      </c>
    </row>
    <row r="9">
      <c r="A9" s="1" t="s">
        <v>177</v>
      </c>
      <c r="B9" s="1" t="s">
        <v>41</v>
      </c>
      <c r="C9" s="5">
        <f>ROUND( VLOOKUP(Z9, NPC_Raw_Data!A:D, 4)*VLOOKUP(AA9, NPC_Scaling_Values!A:C, 3)*VLOOKUP(AB9, NPC_Scaling_Values!A:C, 3) * 1.14 ,0)</f>
        <v>425</v>
      </c>
      <c r="D9" s="5">
        <f>ROUND( VLOOKUP(Z9, NPC_Raw_Data!A:E, 5) * VLOOKUP(AA9, NPC_Scaling_Values!A:D, 4) * VLOOKUP(AB9,NPC_Scaling_Values!A:D, 4) * 1.14 ,0)</f>
        <v>912</v>
      </c>
      <c r="E9" s="5">
        <f>ROUND( VLOOKUP(Z9, NPC_Raw_Data!A:L, 6) * VLOOKUP(AA9, NPC_Scaling_Values!A:N, 5)* VLOOKUP(AB9, NPC_Scaling_Values!A:N, 5) * 1.14 ,0)</f>
        <v>251</v>
      </c>
      <c r="F9" s="5">
        <f>ROUND( VLOOKUP(Z9, NPC_Raw_Data!A:L, 7) * VLOOKUP(AA9, NPC_Scaling_Values!A:N, 6) * VLOOKUP(AB9,NPC_Scaling_Values!A:N, 6) * 1.14 ,0)</f>
        <v>190</v>
      </c>
      <c r="G9" s="5">
        <f>ROUND( VLOOKUP(Z9, NPC_Raw_Data!A:L, 8) * VLOOKUP(AA9, NPC_Scaling_Values!A:N, 7) * VLOOKUP(AB9, NPC_Scaling_Values!A:N, 7) * 1.14 ,0)</f>
        <v>149</v>
      </c>
      <c r="H9" s="5">
        <f>ROUND( VLOOKUP(Z9, NPC_Raw_Data!A:L, 9) * VLOOKUP(AA9, NPC_Scaling_Values!A:N, 8)* VLOOKUP(AB9, NPC_Scaling_Values!A:N, 8) * 1.14 ,0)</f>
        <v>190</v>
      </c>
      <c r="I9" s="5">
        <v>-25.0</v>
      </c>
      <c r="J9" s="5">
        <v>0.0</v>
      </c>
      <c r="K9" s="5">
        <v>0.0</v>
      </c>
      <c r="L9" s="5">
        <f>ROUND( VLOOKUP(Z9, NPC_Raw_Data!A:O, 13),0)</f>
        <v>340</v>
      </c>
      <c r="M9" s="5">
        <f>ROUND( VLOOKUP(Z9, NPC_Raw_Data!A:O, 14),0)</f>
        <v>340</v>
      </c>
      <c r="N9" s="5">
        <f>ROUND( VLOOKUP(Z9, NPC_Raw_Data!A:O, 15),0)</f>
        <v>60</v>
      </c>
      <c r="O9" s="5">
        <f>ROUND( VLOOKUP(Z9, NPC_Raw_Data!A:Q, 16) * VLOOKUP(AA9, NPC_Scaling_Values!A:N, 14)* VLOOKUP(AB9, NPC_Scaling_Values!A:N, 14) * 1.14 ,0)</f>
        <v>265</v>
      </c>
      <c r="P9" s="2">
        <f>ROUND( VLOOKUP(Z9, NPC_Raw_Data!A:Q, 17) * VLOOKUP(AA9, NPC_Scaling_Values!A:N, 14) * VLOOKUP(AB9, NPC_Scaling_Values!A:N, 14)* 1.14 ,0)</f>
        <v>106</v>
      </c>
      <c r="Q9">
        <f> VLOOKUP(AA9, NPC_Scaling_Values!A:N, 9) * VLOOKUP(AB9, NPC_Scaling_Values!A:N, 9) * 1.14</f>
        <v>3.80304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120300.0</v>
      </c>
      <c r="AA9" s="1">
        <v>7014.0</v>
      </c>
      <c r="AB9" s="1">
        <v>7414.0</v>
      </c>
      <c r="AC9" s="8">
        <v>0.0</v>
      </c>
    </row>
    <row r="10">
      <c r="A10" s="2" t="s">
        <v>121</v>
      </c>
      <c r="B10" s="1" t="s">
        <v>53</v>
      </c>
      <c r="C10" s="5">
        <f>ROUND( VLOOKUP(Z10, NPC_Raw_Data!A:D, 4)*VLOOKUP(AA10, NPC_Scaling_Values!A:C, 3)*VLOOKUP(AB10, NPC_Scaling_Values!A:C, 3) * 1.14 ,0)</f>
        <v>800</v>
      </c>
      <c r="D10" s="5">
        <f>ROUND( VLOOKUP(Z10, NPC_Raw_Data!A:E, 5) * VLOOKUP(AA10, NPC_Scaling_Values!A:D, 4) * VLOOKUP(AB10,NPC_Scaling_Values!A:D, 4) * 1.14 ,0)</f>
        <v>513</v>
      </c>
      <c r="E10" s="5">
        <f>ROUND( VLOOKUP(Z10, NPC_Raw_Data!A:L, 6) * VLOOKUP(AA10, NPC_Scaling_Values!A:N, 5)* VLOOKUP(AB10, NPC_Scaling_Values!A:N, 5) * 1.14 ,0)</f>
        <v>215</v>
      </c>
      <c r="F10" s="5">
        <f>ROUND( VLOOKUP(Z10, NPC_Raw_Data!A:L, 7) * VLOOKUP(AA10, NPC_Scaling_Values!A:N, 6) * VLOOKUP(AB10,NPC_Scaling_Values!A:N, 6) * 1.14 ,0)</f>
        <v>161</v>
      </c>
      <c r="G10" s="5">
        <f>ROUND( VLOOKUP(Z10, NPC_Raw_Data!A:L, 8) * VLOOKUP(AA10, NPC_Scaling_Values!A:N, 7) * VLOOKUP(AB10, NPC_Scaling_Values!A:N, 7) * 1.14 ,0)</f>
        <v>173</v>
      </c>
      <c r="H10" s="5">
        <f>ROUND( VLOOKUP(Z10, NPC_Raw_Data!A:L, 9) * VLOOKUP(AA10, NPC_Scaling_Values!A:N, 8)* VLOOKUP(AB10, NPC_Scaling_Values!A:N, 8) * 1.14 ,0)</f>
        <v>161</v>
      </c>
      <c r="I10" s="5">
        <v>-25.0</v>
      </c>
      <c r="J10" s="5">
        <v>0.0</v>
      </c>
      <c r="K10" s="5">
        <v>0.0</v>
      </c>
      <c r="L10" s="5">
        <f>ROUND( VLOOKUP(Z10, NPC_Raw_Data!A:O, 13),0)</f>
        <v>105</v>
      </c>
      <c r="M10" s="5">
        <f>ROUND( VLOOKUP(Z10, NPC_Raw_Data!A:O, 14),0)</f>
        <v>105</v>
      </c>
      <c r="N10" s="5">
        <f>ROUND( VLOOKUP(Z10, NPC_Raw_Data!A:O, 15),0)</f>
        <v>75</v>
      </c>
      <c r="O10" s="5">
        <f>ROUND( VLOOKUP(Z10, NPC_Raw_Data!A:Q, 16) * VLOOKUP(AA10, NPC_Scaling_Values!A:N, 14)* VLOOKUP(AB10, NPC_Scaling_Values!A:N, 14) * 1.14 ,0)</f>
        <v>228</v>
      </c>
      <c r="P10" s="2">
        <f>ROUND( VLOOKUP(Z10, NPC_Raw_Data!A:Q, 17) * VLOOKUP(AA10, NPC_Scaling_Values!A:N, 14) * VLOOKUP(AB10, NPC_Scaling_Values!A:N, 14)* 1.14 ,0)</f>
        <v>91</v>
      </c>
      <c r="Q10">
        <f> VLOOKUP(AA10, NPC_Scaling_Values!A:N, 9) * VLOOKUP(AB10, NPC_Scaling_Values!A:N, 9) * 1.14</f>
        <v>3.4884</v>
      </c>
      <c r="R10" s="1">
        <v>1.5</v>
      </c>
      <c r="S10" s="1">
        <v>3.0</v>
      </c>
      <c r="T10" s="7" t="b">
        <v>0</v>
      </c>
      <c r="U10" s="7" t="b">
        <v>0</v>
      </c>
      <c r="V10" s="7" t="b">
        <v>0</v>
      </c>
      <c r="Z10" s="1">
        <v>206000.0</v>
      </c>
      <c r="AA10" s="1">
        <v>7008.0</v>
      </c>
      <c r="AB10" s="1">
        <v>7408.0</v>
      </c>
      <c r="AC10" s="8">
        <v>0.0</v>
      </c>
    </row>
    <row r="11">
      <c r="A11" s="2" t="s">
        <v>122</v>
      </c>
      <c r="B11" s="1" t="s">
        <v>53</v>
      </c>
      <c r="C11" s="5">
        <f>ROUND( VLOOKUP(Z11, NPC_Raw_Data!A:D, 4)*VLOOKUP(AA11, NPC_Scaling_Values!A:C, 3)*VLOOKUP(AB11, NPC_Scaling_Values!A:C, 3) * 1.14 ,0)</f>
        <v>800</v>
      </c>
      <c r="D11" s="5">
        <f>ROUND( VLOOKUP(Z11, NPC_Raw_Data!A:E, 5) * VLOOKUP(AA11, NPC_Scaling_Values!A:D, 4) * VLOOKUP(AB11,NPC_Scaling_Values!A:D, 4) * 1.14 ,0)</f>
        <v>513</v>
      </c>
      <c r="E11" s="5">
        <f>ROUND( VLOOKUP(Z11, NPC_Raw_Data!A:L, 6) * VLOOKUP(AA11, NPC_Scaling_Values!A:N, 5)* VLOOKUP(AB11, NPC_Scaling_Values!A:N, 5) * 1.14 ,0)</f>
        <v>215</v>
      </c>
      <c r="F11" s="5">
        <f>ROUND( VLOOKUP(Z11, NPC_Raw_Data!A:L, 7) * VLOOKUP(AA11, NPC_Scaling_Values!A:N, 6) * VLOOKUP(AB11,NPC_Scaling_Values!A:N, 6) * 1.14 ,0)</f>
        <v>161</v>
      </c>
      <c r="G11" s="5">
        <f>ROUND( VLOOKUP(Z11, NPC_Raw_Data!A:L, 8) * VLOOKUP(AA11, NPC_Scaling_Values!A:N, 7) * VLOOKUP(AB11, NPC_Scaling_Values!A:N, 7) * 1.14 ,0)</f>
        <v>173</v>
      </c>
      <c r="H11" s="5">
        <f>ROUND( VLOOKUP(Z11, NPC_Raw_Data!A:L, 9) * VLOOKUP(AA11, NPC_Scaling_Values!A:N, 8)* VLOOKUP(AB11, NPC_Scaling_Values!A:N, 8) * 1.14 ,0)</f>
        <v>161</v>
      </c>
      <c r="I11" s="5">
        <v>-25.0</v>
      </c>
      <c r="J11" s="5">
        <v>0.0</v>
      </c>
      <c r="K11" s="5">
        <v>0.0</v>
      </c>
      <c r="L11" s="5">
        <f>ROUND( VLOOKUP(Z11, NPC_Raw_Data!A:O, 13),0)</f>
        <v>105</v>
      </c>
      <c r="M11" s="5">
        <f>ROUND( VLOOKUP(Z11, NPC_Raw_Data!A:O, 14),0)</f>
        <v>105</v>
      </c>
      <c r="N11" s="5">
        <f>ROUND( VLOOKUP(Z11, NPC_Raw_Data!A:O, 15),0)</f>
        <v>75</v>
      </c>
      <c r="O11" s="5">
        <f>ROUND( VLOOKUP(Z11, NPC_Raw_Data!A:Q, 16) * VLOOKUP(AA11, NPC_Scaling_Values!A:N, 14)* VLOOKUP(AB11, NPC_Scaling_Values!A:N, 14) * 1.14 ,0)</f>
        <v>228</v>
      </c>
      <c r="P11" s="2">
        <f>ROUND( VLOOKUP(Z11, NPC_Raw_Data!A:Q, 17) * VLOOKUP(AA11, NPC_Scaling_Values!A:N, 14) * VLOOKUP(AB11, NPC_Scaling_Values!A:N, 14)* 1.14 ,0)</f>
        <v>91</v>
      </c>
      <c r="Q11">
        <f> VLOOKUP(AA11, NPC_Scaling_Values!A:N, 9) * VLOOKUP(AB11, NPC_Scaling_Values!A:N, 9) * 1.14</f>
        <v>3.4884</v>
      </c>
      <c r="R11" s="1">
        <v>1.5</v>
      </c>
      <c r="S11" s="1">
        <v>3.0</v>
      </c>
      <c r="T11" s="7" t="b">
        <v>0</v>
      </c>
      <c r="U11" s="7" t="b">
        <v>0</v>
      </c>
      <c r="V11" s="7" t="b">
        <v>0</v>
      </c>
      <c r="Z11" s="1">
        <v>206001.0</v>
      </c>
      <c r="AA11" s="1">
        <v>7008.0</v>
      </c>
      <c r="AB11" s="1">
        <v>7408.0</v>
      </c>
      <c r="AC11" s="8">
        <v>0.0</v>
      </c>
    </row>
    <row r="12">
      <c r="A12" s="2" t="s">
        <v>123</v>
      </c>
      <c r="B12" s="1" t="s">
        <v>53</v>
      </c>
      <c r="C12" s="5">
        <f>ROUND( VLOOKUP(Z12, NPC_Raw_Data!A:D, 4)*VLOOKUP(AA12, NPC_Scaling_Values!A:C, 3)*VLOOKUP(AB12, NPC_Scaling_Values!A:C, 3) * 1.14 ,0)</f>
        <v>800</v>
      </c>
      <c r="D12" s="5">
        <f>ROUND( VLOOKUP(Z12, NPC_Raw_Data!A:E, 5) * VLOOKUP(AA12, NPC_Scaling_Values!A:D, 4) * VLOOKUP(AB12,NPC_Scaling_Values!A:D, 4) * 1.14 ,0)</f>
        <v>513</v>
      </c>
      <c r="E12" s="5">
        <f>ROUND( VLOOKUP(Z12, NPC_Raw_Data!A:L, 6) * VLOOKUP(AA12, NPC_Scaling_Values!A:N, 5)* VLOOKUP(AB12, NPC_Scaling_Values!A:N, 5) * 1.14 ,0)</f>
        <v>215</v>
      </c>
      <c r="F12" s="5">
        <f>ROUND( VLOOKUP(Z12, NPC_Raw_Data!A:L, 7) * VLOOKUP(AA12, NPC_Scaling_Values!A:N, 6) * VLOOKUP(AB12,NPC_Scaling_Values!A:N, 6) * 1.14 ,0)</f>
        <v>161</v>
      </c>
      <c r="G12" s="5">
        <f>ROUND( VLOOKUP(Z12, NPC_Raw_Data!A:L, 8) * VLOOKUP(AA12, NPC_Scaling_Values!A:N, 7) * VLOOKUP(AB12, NPC_Scaling_Values!A:N, 7) * 1.14 ,0)</f>
        <v>173</v>
      </c>
      <c r="H12" s="5">
        <f>ROUND( VLOOKUP(Z12, NPC_Raw_Data!A:L, 9) * VLOOKUP(AA12, NPC_Scaling_Values!A:N, 8)* VLOOKUP(AB12, NPC_Scaling_Values!A:N, 8) * 1.14 ,0)</f>
        <v>161</v>
      </c>
      <c r="I12" s="5">
        <v>-25.0</v>
      </c>
      <c r="J12" s="5">
        <v>0.0</v>
      </c>
      <c r="K12" s="5">
        <v>0.0</v>
      </c>
      <c r="L12" s="5">
        <f>ROUND( VLOOKUP(Z12, NPC_Raw_Data!A:O, 13),0)</f>
        <v>105</v>
      </c>
      <c r="M12" s="5">
        <f>ROUND( VLOOKUP(Z12, NPC_Raw_Data!A:O, 14),0)</f>
        <v>105</v>
      </c>
      <c r="N12" s="5">
        <f>ROUND( VLOOKUP(Z12, NPC_Raw_Data!A:O, 15),0)</f>
        <v>75</v>
      </c>
      <c r="O12" s="5">
        <f>ROUND( VLOOKUP(Z12, NPC_Raw_Data!A:Q, 16) * VLOOKUP(AA12, NPC_Scaling_Values!A:N, 14)* VLOOKUP(AB12, NPC_Scaling_Values!A:N, 14) * 1.14 ,0)</f>
        <v>228</v>
      </c>
      <c r="P12" s="2">
        <f>ROUND( VLOOKUP(Z12, NPC_Raw_Data!A:Q, 17) * VLOOKUP(AA12, NPC_Scaling_Values!A:N, 14) * VLOOKUP(AB12, NPC_Scaling_Values!A:N, 14)* 1.14 ,0)</f>
        <v>91</v>
      </c>
      <c r="Q12">
        <f> VLOOKUP(AA12, NPC_Scaling_Values!A:N, 9) * VLOOKUP(AB12, NPC_Scaling_Values!A:N, 9) * 1.14</f>
        <v>3.4884</v>
      </c>
      <c r="R12" s="1">
        <v>1.5</v>
      </c>
      <c r="S12" s="1">
        <v>3.0</v>
      </c>
      <c r="T12" s="7" t="b">
        <v>0</v>
      </c>
      <c r="U12" s="7" t="b">
        <v>0</v>
      </c>
      <c r="V12" s="7" t="b">
        <v>0</v>
      </c>
      <c r="Z12" s="1">
        <v>206002.0</v>
      </c>
      <c r="AA12" s="1">
        <v>7008.0</v>
      </c>
      <c r="AB12" s="1">
        <v>7408.0</v>
      </c>
      <c r="AC12" s="8">
        <v>0.0</v>
      </c>
    </row>
    <row r="13">
      <c r="A13" s="2" t="s">
        <v>124</v>
      </c>
      <c r="B13" s="1" t="s">
        <v>53</v>
      </c>
      <c r="C13" s="5">
        <f>ROUND( VLOOKUP(Z13, NPC_Raw_Data!A:D, 4)*VLOOKUP(AA13, NPC_Scaling_Values!A:C, 3)*VLOOKUP(AB13, NPC_Scaling_Values!A:C, 3) * 1.14 ,0)</f>
        <v>800</v>
      </c>
      <c r="D13" s="5">
        <f>ROUND( VLOOKUP(Z13, NPC_Raw_Data!A:E, 5) * VLOOKUP(AA13, NPC_Scaling_Values!A:D, 4) * VLOOKUP(AB13,NPC_Scaling_Values!A:D, 4) * 1.14 ,0)</f>
        <v>513</v>
      </c>
      <c r="E13" s="5">
        <f>ROUND( VLOOKUP(Z13, NPC_Raw_Data!A:L, 6) * VLOOKUP(AA13, NPC_Scaling_Values!A:N, 5)* VLOOKUP(AB13, NPC_Scaling_Values!A:N, 5) * 1.14 ,0)</f>
        <v>215</v>
      </c>
      <c r="F13" s="5">
        <f>ROUND( VLOOKUP(Z13, NPC_Raw_Data!A:L, 7) * VLOOKUP(AA13, NPC_Scaling_Values!A:N, 6) * VLOOKUP(AB13,NPC_Scaling_Values!A:N, 6) * 1.14 ,0)</f>
        <v>161</v>
      </c>
      <c r="G13" s="5">
        <f>ROUND( VLOOKUP(Z13, NPC_Raw_Data!A:L, 8) * VLOOKUP(AA13, NPC_Scaling_Values!A:N, 7) * VLOOKUP(AB13, NPC_Scaling_Values!A:N, 7) * 1.14 ,0)</f>
        <v>173</v>
      </c>
      <c r="H13" s="5">
        <f>ROUND( VLOOKUP(Z13, NPC_Raw_Data!A:L, 9) * VLOOKUP(AA13, NPC_Scaling_Values!A:N, 8)* VLOOKUP(AB13, NPC_Scaling_Values!A:N, 8) * 1.14 ,0)</f>
        <v>161</v>
      </c>
      <c r="I13" s="5">
        <v>-25.0</v>
      </c>
      <c r="J13" s="5">
        <v>0.0</v>
      </c>
      <c r="K13" s="5">
        <v>0.0</v>
      </c>
      <c r="L13" s="5">
        <f>ROUND( VLOOKUP(Z13, NPC_Raw_Data!A:O, 13),0)</f>
        <v>105</v>
      </c>
      <c r="M13" s="5">
        <f>ROUND( VLOOKUP(Z13, NPC_Raw_Data!A:O, 14),0)</f>
        <v>105</v>
      </c>
      <c r="N13" s="5">
        <f>ROUND( VLOOKUP(Z13, NPC_Raw_Data!A:O, 15),0)</f>
        <v>75</v>
      </c>
      <c r="O13" s="5">
        <f>ROUND( VLOOKUP(Z13, NPC_Raw_Data!A:Q, 16) * VLOOKUP(AA13, NPC_Scaling_Values!A:N, 14)* VLOOKUP(AB13, NPC_Scaling_Values!A:N, 14) * 1.14 ,0)</f>
        <v>228</v>
      </c>
      <c r="P13" s="2">
        <f>ROUND( VLOOKUP(Z13, NPC_Raw_Data!A:Q, 17) * VLOOKUP(AA13, NPC_Scaling_Values!A:N, 14) * VLOOKUP(AB13, NPC_Scaling_Values!A:N, 14)* 1.14 ,0)</f>
        <v>91</v>
      </c>
      <c r="Q13">
        <f> VLOOKUP(AA13, NPC_Scaling_Values!A:N, 9) * VLOOKUP(AB13, NPC_Scaling_Values!A:N, 9) * 1.14</f>
        <v>3.4884</v>
      </c>
      <c r="R13" s="1">
        <v>1.5</v>
      </c>
      <c r="S13" s="1">
        <v>6.0</v>
      </c>
      <c r="T13" s="7" t="b">
        <v>0</v>
      </c>
      <c r="U13" s="7" t="b">
        <v>0</v>
      </c>
      <c r="V13" s="7" t="b">
        <v>0</v>
      </c>
      <c r="Z13" s="1">
        <v>206003.0</v>
      </c>
      <c r="AA13" s="1">
        <v>7008.0</v>
      </c>
      <c r="AB13" s="1">
        <v>7408.0</v>
      </c>
      <c r="AC13" s="10">
        <v>7100.0</v>
      </c>
    </row>
    <row r="14">
      <c r="A14" s="2" t="s">
        <v>125</v>
      </c>
      <c r="B14" s="1" t="s">
        <v>53</v>
      </c>
      <c r="C14" s="5">
        <f>ROUND( VLOOKUP(Z14, NPC_Raw_Data!A:D, 4)*VLOOKUP(AA14, NPC_Scaling_Values!A:C, 3)*VLOOKUP(AB14, NPC_Scaling_Values!A:C, 3) * 1.14 ,0)</f>
        <v>800</v>
      </c>
      <c r="D14" s="5">
        <f>ROUND( VLOOKUP(Z14, NPC_Raw_Data!A:E, 5) * VLOOKUP(AA14, NPC_Scaling_Values!A:D, 4) * VLOOKUP(AB14,NPC_Scaling_Values!A:D, 4) * 1.14 ,0)</f>
        <v>513</v>
      </c>
      <c r="E14" s="5">
        <f>ROUND( VLOOKUP(Z14, NPC_Raw_Data!A:L, 6) * VLOOKUP(AA14, NPC_Scaling_Values!A:N, 5)* VLOOKUP(AB14, NPC_Scaling_Values!A:N, 5) * 1.14 ,0)</f>
        <v>215</v>
      </c>
      <c r="F14" s="5">
        <f>ROUND( VLOOKUP(Z14, NPC_Raw_Data!A:L, 7) * VLOOKUP(AA14, NPC_Scaling_Values!A:N, 6) * VLOOKUP(AB14,NPC_Scaling_Values!A:N, 6) * 1.14 ,0)</f>
        <v>161</v>
      </c>
      <c r="G14" s="5">
        <f>ROUND( VLOOKUP(Z14, NPC_Raw_Data!A:L, 8) * VLOOKUP(AA14, NPC_Scaling_Values!A:N, 7) * VLOOKUP(AB14, NPC_Scaling_Values!A:N, 7) * 1.14 ,0)</f>
        <v>173</v>
      </c>
      <c r="H14" s="5">
        <f>ROUND( VLOOKUP(Z14, NPC_Raw_Data!A:L, 9) * VLOOKUP(AA14, NPC_Scaling_Values!A:N, 8)* VLOOKUP(AB14, NPC_Scaling_Values!A:N, 8) * 1.14 ,0)</f>
        <v>161</v>
      </c>
      <c r="I14" s="5">
        <v>-25.0</v>
      </c>
      <c r="J14" s="5">
        <v>0.0</v>
      </c>
      <c r="K14" s="5">
        <v>0.0</v>
      </c>
      <c r="L14" s="5">
        <f>ROUND( VLOOKUP(Z14, NPC_Raw_Data!A:O, 13),0)</f>
        <v>105</v>
      </c>
      <c r="M14" s="5">
        <f>ROUND( VLOOKUP(Z14, NPC_Raw_Data!A:O, 14),0)</f>
        <v>105</v>
      </c>
      <c r="N14" s="5">
        <f>ROUND( VLOOKUP(Z14, NPC_Raw_Data!A:O, 15),0)</f>
        <v>75</v>
      </c>
      <c r="O14" s="5">
        <f>ROUND( VLOOKUP(Z14, NPC_Raw_Data!A:Q, 16) * VLOOKUP(AA14, NPC_Scaling_Values!A:N, 14)* VLOOKUP(AB14, NPC_Scaling_Values!A:N, 14) * 1.14 ,0)</f>
        <v>228</v>
      </c>
      <c r="P14" s="2">
        <f>ROUND( VLOOKUP(Z14, NPC_Raw_Data!A:Q, 17) * VLOOKUP(AA14, NPC_Scaling_Values!A:N, 14) * VLOOKUP(AB14, NPC_Scaling_Values!A:N, 14)* 1.14 ,0)</f>
        <v>91</v>
      </c>
      <c r="Q14">
        <f> VLOOKUP(AA14, NPC_Scaling_Values!A:N, 9) * VLOOKUP(AB14, NPC_Scaling_Values!A:N, 9) * 1.14</f>
        <v>3.4884</v>
      </c>
      <c r="R14" s="1">
        <v>1.5</v>
      </c>
      <c r="S14" s="1">
        <v>6.0</v>
      </c>
      <c r="T14" s="7" t="b">
        <v>0</v>
      </c>
      <c r="U14" s="7" t="b">
        <v>0</v>
      </c>
      <c r="V14" s="7" t="b">
        <v>0</v>
      </c>
      <c r="Z14" s="1">
        <v>206004.0</v>
      </c>
      <c r="AA14" s="1">
        <v>7008.0</v>
      </c>
      <c r="AB14" s="1">
        <v>7408.0</v>
      </c>
      <c r="AC14" s="10">
        <v>7100.0</v>
      </c>
    </row>
    <row r="15">
      <c r="A15" s="2" t="s">
        <v>126</v>
      </c>
      <c r="B15" s="1" t="s">
        <v>53</v>
      </c>
      <c r="C15" s="5">
        <f>ROUND( VLOOKUP(Z15, NPC_Raw_Data!A:D, 4)*VLOOKUP(AA15, NPC_Scaling_Values!A:C, 3)*VLOOKUP(AB15, NPC_Scaling_Values!A:C, 3) * 1.14 ,0)</f>
        <v>800</v>
      </c>
      <c r="D15" s="5">
        <f>ROUND( VLOOKUP(Z15, NPC_Raw_Data!A:E, 5) * VLOOKUP(AA15, NPC_Scaling_Values!A:D, 4) * VLOOKUP(AB15,NPC_Scaling_Values!A:D, 4) * 1.14 ,0)</f>
        <v>513</v>
      </c>
      <c r="E15" s="5">
        <f>ROUND( VLOOKUP(Z15, NPC_Raw_Data!A:L, 6) * VLOOKUP(AA15, NPC_Scaling_Values!A:N, 5)* VLOOKUP(AB15, NPC_Scaling_Values!A:N, 5) * 1.14 ,0)</f>
        <v>215</v>
      </c>
      <c r="F15" s="5">
        <f>ROUND( VLOOKUP(Z15, NPC_Raw_Data!A:L, 7) * VLOOKUP(AA15, NPC_Scaling_Values!A:N, 6) * VLOOKUP(AB15,NPC_Scaling_Values!A:N, 6) * 1.14 ,0)</f>
        <v>161</v>
      </c>
      <c r="G15" s="5">
        <f>ROUND( VLOOKUP(Z15, NPC_Raw_Data!A:L, 8) * VLOOKUP(AA15, NPC_Scaling_Values!A:N, 7) * VLOOKUP(AB15, NPC_Scaling_Values!A:N, 7) * 1.14 ,0)</f>
        <v>173</v>
      </c>
      <c r="H15" s="5">
        <f>ROUND( VLOOKUP(Z15, NPC_Raw_Data!A:L, 9) * VLOOKUP(AA15, NPC_Scaling_Values!A:N, 8)* VLOOKUP(AB15, NPC_Scaling_Values!A:N, 8) * 1.14 ,0)</f>
        <v>161</v>
      </c>
      <c r="I15" s="5">
        <v>-25.0</v>
      </c>
      <c r="J15" s="5">
        <v>0.0</v>
      </c>
      <c r="K15" s="5">
        <v>0.0</v>
      </c>
      <c r="L15" s="5">
        <f>ROUND( VLOOKUP(Z15, NPC_Raw_Data!A:O, 13),0)</f>
        <v>105</v>
      </c>
      <c r="M15" s="5">
        <f>ROUND( VLOOKUP(Z15, NPC_Raw_Data!A:O, 14),0)</f>
        <v>105</v>
      </c>
      <c r="N15" s="5">
        <f>ROUND( VLOOKUP(Z15, NPC_Raw_Data!A:O, 15),0)</f>
        <v>75</v>
      </c>
      <c r="O15" s="5">
        <f>ROUND( VLOOKUP(Z15, NPC_Raw_Data!A:Q, 16) * VLOOKUP(AA15, NPC_Scaling_Values!A:N, 14)* VLOOKUP(AB15, NPC_Scaling_Values!A:N, 14) * 1.14 ,0)</f>
        <v>228</v>
      </c>
      <c r="P15" s="2">
        <f>ROUND( VLOOKUP(Z15, NPC_Raw_Data!A:Q, 17) * VLOOKUP(AA15, NPC_Scaling_Values!A:N, 14) * VLOOKUP(AB15, NPC_Scaling_Values!A:N, 14)* 1.14 ,0)</f>
        <v>91</v>
      </c>
      <c r="Q15">
        <f> VLOOKUP(AA15, NPC_Scaling_Values!A:N, 9) * VLOOKUP(AB15, NPC_Scaling_Values!A:N, 9) * 1.14</f>
        <v>3.4884</v>
      </c>
      <c r="R15" s="1">
        <v>1.5</v>
      </c>
      <c r="S15" s="1">
        <v>6.0</v>
      </c>
      <c r="T15" s="7" t="b">
        <v>0</v>
      </c>
      <c r="U15" s="7" t="b">
        <v>0</v>
      </c>
      <c r="V15" s="7" t="b">
        <v>0</v>
      </c>
      <c r="Z15" s="1">
        <v>206005.0</v>
      </c>
      <c r="AA15" s="1">
        <v>7008.0</v>
      </c>
      <c r="AB15" s="1">
        <v>7408.0</v>
      </c>
      <c r="AC15" s="10">
        <v>7100.0</v>
      </c>
    </row>
    <row r="16">
      <c r="A16" s="1" t="s">
        <v>210</v>
      </c>
      <c r="B16" s="1" t="s">
        <v>128</v>
      </c>
      <c r="C16" s="5">
        <f>ROUND( VLOOKUP(Z16, NPC_Raw_Data!A:D, 4)*VLOOKUP(AA16, NPC_Scaling_Values!A:C, 3)*VLOOKUP(AB16, NPC_Scaling_Values!A:C, 3) * 1.14 ,0)</f>
        <v>9396</v>
      </c>
      <c r="D16" s="5">
        <f>ROUND( VLOOKUP(Z16, NPC_Raw_Data!A:E, 5) * VLOOKUP(AA16, NPC_Scaling_Values!A:D, 4) * VLOOKUP(AB16,NPC_Scaling_Values!A:D, 4) * 1.14 ,0)</f>
        <v>45600</v>
      </c>
      <c r="E16" s="5">
        <f>ROUND( VLOOKUP(Z16, NPC_Raw_Data!A:L, 6) * VLOOKUP(AA16, NPC_Scaling_Values!A:N, 5)* VLOOKUP(AB16, NPC_Scaling_Values!A:N, 5) * 1.14 ,0)</f>
        <v>291</v>
      </c>
      <c r="F16" s="5">
        <f>ROUND( VLOOKUP(Z16, NPC_Raw_Data!A:L, 7) * VLOOKUP(AA16, NPC_Scaling_Values!A:N, 6) * VLOOKUP(AB16,NPC_Scaling_Values!A:N, 6) * 1.14 ,0)</f>
        <v>220</v>
      </c>
      <c r="G16" s="5">
        <f>ROUND( VLOOKUP(Z16, NPC_Raw_Data!A:L, 8) * VLOOKUP(AA16, NPC_Scaling_Values!A:N, 7) * VLOOKUP(AB16, NPC_Scaling_Values!A:N, 7) * 1.14 ,0)</f>
        <v>234</v>
      </c>
      <c r="H16" s="5">
        <f>ROUND( VLOOKUP(Z16, NPC_Raw_Data!A:L, 9) * VLOOKUP(AA16, NPC_Scaling_Values!A:N, 8)* VLOOKUP(AB16, NPC_Scaling_Values!A:N, 8) * 1.14 ,0)</f>
        <v>190</v>
      </c>
      <c r="I16" s="5">
        <v>-25.0</v>
      </c>
      <c r="J16" s="5">
        <v>25.0</v>
      </c>
      <c r="K16" s="5">
        <v>0.0</v>
      </c>
      <c r="L16" s="5">
        <f>ROUND( VLOOKUP(Z16, NPC_Raw_Data!A:O, 13),0)</f>
        <v>104</v>
      </c>
      <c r="M16" s="5">
        <f>ROUND( VLOOKUP(Z16, NPC_Raw_Data!A:O, 14),0)</f>
        <v>104</v>
      </c>
      <c r="N16" s="5">
        <f>ROUND( VLOOKUP(Z16, NPC_Raw_Data!A:O, 15),0)</f>
        <v>75</v>
      </c>
      <c r="O16" s="5">
        <f>ROUND( VLOOKUP(Z16, NPC_Raw_Data!A:Q, 16) * VLOOKUP(AA16, NPC_Scaling_Values!A:N, 14)* VLOOKUP(AB16, NPC_Scaling_Values!A:N, 14) * 1.14 ,0)</f>
        <v>265</v>
      </c>
      <c r="P16" s="2">
        <f>ROUND( VLOOKUP(Z16, NPC_Raw_Data!A:Q, 17) * VLOOKUP(AA16, NPC_Scaling_Values!A:N, 14) * VLOOKUP(AB16, NPC_Scaling_Values!A:N, 14)* 1.14 ,0)</f>
        <v>106</v>
      </c>
      <c r="Q16">
        <f> VLOOKUP(AA16, NPC_Scaling_Values!A:N, 9) * VLOOKUP(AB16, NPC_Scaling_Values!A:N, 9) * 1.14</f>
        <v>3.80304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223000.0</v>
      </c>
      <c r="AA16" s="1">
        <v>7014.0</v>
      </c>
      <c r="AB16" s="1">
        <v>7414.0</v>
      </c>
      <c r="AC16" s="10">
        <v>5151.0</v>
      </c>
    </row>
    <row r="17">
      <c r="A17" s="9" t="s">
        <v>208</v>
      </c>
      <c r="B17" s="1" t="s">
        <v>91</v>
      </c>
      <c r="C17" s="5">
        <f>ROUND( VLOOKUP(Z17, NPC_Raw_Data!A:D, 4)*VLOOKUP(AA17, NPC_Scaling_Values!A:C, 3)*VLOOKUP(AB17, NPC_Scaling_Values!A:C, 3) * 1.14 ,0)</f>
        <v>9937</v>
      </c>
      <c r="D17" s="5">
        <f>ROUND( VLOOKUP(Z17, NPC_Raw_Data!A:E, 5) * VLOOKUP(AA17, NPC_Scaling_Values!A:D, 4) * VLOOKUP(AB17,NPC_Scaling_Values!A:D, 4) * 1.14 ,0)</f>
        <v>45600</v>
      </c>
      <c r="E17" s="5">
        <f>ROUND( VLOOKUP(Z17, NPC_Raw_Data!A:L, 6) * VLOOKUP(AA17, NPC_Scaling_Values!A:N, 5)* VLOOKUP(AB17, NPC_Scaling_Values!A:N, 5) * 1.14 ,0)</f>
        <v>293</v>
      </c>
      <c r="F17" s="5">
        <f>ROUND( VLOOKUP(Z17, NPC_Raw_Data!A:L, 7) * VLOOKUP(AA17, NPC_Scaling_Values!A:N, 6) * VLOOKUP(AB17,NPC_Scaling_Values!A:N, 6) * 1.14 ,0)</f>
        <v>221</v>
      </c>
      <c r="G17" s="5">
        <f>ROUND( VLOOKUP(Z17, NPC_Raw_Data!A:L, 8) * VLOOKUP(AA17, NPC_Scaling_Values!A:N, 7) * VLOOKUP(AB17, NPC_Scaling_Values!A:N, 7) * 1.14 ,0)</f>
        <v>234</v>
      </c>
      <c r="H17" s="5">
        <f>ROUND( VLOOKUP(Z17, NPC_Raw_Data!A:L, 9) * VLOOKUP(AA17, NPC_Scaling_Values!A:N, 8)* VLOOKUP(AB17, NPC_Scaling_Values!A:N, 8) * 1.14 ,0)</f>
        <v>191</v>
      </c>
      <c r="I17" s="5">
        <v>-25.0</v>
      </c>
      <c r="J17" s="5">
        <v>25.0</v>
      </c>
      <c r="K17" s="5">
        <v>0.0</v>
      </c>
      <c r="L17" s="5">
        <f>ROUND( VLOOKUP(Z17, NPC_Raw_Data!A:O, 13),0)</f>
        <v>104</v>
      </c>
      <c r="M17" s="5">
        <f>ROUND( VLOOKUP(Z17, NPC_Raw_Data!A:O, 14),0)</f>
        <v>104</v>
      </c>
      <c r="N17" s="5">
        <f>ROUND( VLOOKUP(Z17, NPC_Raw_Data!A:O, 15),0)</f>
        <v>75</v>
      </c>
      <c r="O17" s="5">
        <f>ROUND( VLOOKUP(Z17, NPC_Raw_Data!A:Q, 16) * VLOOKUP(AA17, NPC_Scaling_Values!A:N, 14)* VLOOKUP(AB17, NPC_Scaling_Values!A:N, 14) * 1.14 ,0)</f>
        <v>256</v>
      </c>
      <c r="P17" s="2">
        <f>ROUND( VLOOKUP(Z17, NPC_Raw_Data!A:Q, 17) * VLOOKUP(AA17, NPC_Scaling_Values!A:N, 14) * VLOOKUP(AB17, NPC_Scaling_Values!A:N, 14)* 1.14 ,0)</f>
        <v>102</v>
      </c>
      <c r="Q17">
        <f> VLOOKUP(AA17, NPC_Scaling_Values!A:N, 9) * VLOOKUP(AB17, NPC_Scaling_Values!A:N, 9) * 1.14</f>
        <v>3.72324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223100.0</v>
      </c>
      <c r="AA17" s="1">
        <v>7013.0</v>
      </c>
      <c r="AB17" s="1">
        <v>7413.0</v>
      </c>
      <c r="AC17" s="10">
        <v>5151.0</v>
      </c>
    </row>
    <row r="18">
      <c r="A18" s="1" t="s">
        <v>60</v>
      </c>
      <c r="B18" s="1" t="s">
        <v>44</v>
      </c>
      <c r="C18" s="5">
        <f>ROUND( VLOOKUP(Z18, NPC_Raw_Data!A:D, 4)*VLOOKUP(AA18, NPC_Scaling_Values!A:C, 3)*VLOOKUP(AB18, NPC_Scaling_Values!A:C, 3) * 1.14 ,0)</f>
        <v>2502</v>
      </c>
      <c r="D18" s="5">
        <f>ROUND( VLOOKUP(Z18, NPC_Raw_Data!A:E, 5) * VLOOKUP(AA18, NPC_Scaling_Values!A:D, 4) * VLOOKUP(AB18,NPC_Scaling_Values!A:D, 4) * 1.14 ,0)</f>
        <v>11400</v>
      </c>
      <c r="E18" s="5">
        <f>ROUND( VLOOKUP(Z18, NPC_Raw_Data!A:L, 6) * VLOOKUP(AA18, NPC_Scaling_Values!A:N, 5)* VLOOKUP(AB18, NPC_Scaling_Values!A:N, 5) * 1.14 ,0)</f>
        <v>161</v>
      </c>
      <c r="F18" s="5">
        <f>ROUND( VLOOKUP(Z18, NPC_Raw_Data!A:L, 7) * VLOOKUP(AA18, NPC_Scaling_Values!A:N, 6) * VLOOKUP(AB18,NPC_Scaling_Values!A:N, 6) * 1.14 ,0)</f>
        <v>120</v>
      </c>
      <c r="G18" s="5">
        <f>ROUND( VLOOKUP(Z18, NPC_Raw_Data!A:L, 8) * VLOOKUP(AA18, NPC_Scaling_Values!A:N, 7) * VLOOKUP(AB18, NPC_Scaling_Values!A:N, 7) * 1.14 ,0)</f>
        <v>128</v>
      </c>
      <c r="H18" s="5">
        <f>ROUND( VLOOKUP(Z18, NPC_Raw_Data!A:L, 9) * VLOOKUP(AA18, NPC_Scaling_Values!A:N, 8)* VLOOKUP(AB18, NPC_Scaling_Values!A:N, 8) * 1.14 ,0)</f>
        <v>105</v>
      </c>
      <c r="I18" s="5">
        <v>0.0</v>
      </c>
      <c r="J18" s="5">
        <v>0.0</v>
      </c>
      <c r="K18" s="5">
        <v>0.0</v>
      </c>
      <c r="L18" s="5">
        <f>ROUND( VLOOKUP(Z18, NPC_Raw_Data!A:O, 13),0)</f>
        <v>104</v>
      </c>
      <c r="M18" s="5">
        <f>ROUND( VLOOKUP(Z18, NPC_Raw_Data!A:O, 14),0)</f>
        <v>104</v>
      </c>
      <c r="N18" s="5">
        <f>ROUND( VLOOKUP(Z18, NPC_Raw_Data!A:O, 15),0)</f>
        <v>75</v>
      </c>
      <c r="O18" s="5">
        <f>ROUND( VLOOKUP(Z18, NPC_Raw_Data!A:Q, 16) * VLOOKUP(AA18, NPC_Scaling_Values!A:N, 14)* VLOOKUP(AB18, NPC_Scaling_Values!A:N, 14) * 1.14 ,0)</f>
        <v>234</v>
      </c>
      <c r="P18" s="2">
        <f>ROUND( VLOOKUP(Z18, NPC_Raw_Data!A:Q, 17) * VLOOKUP(AA18, NPC_Scaling_Values!A:N, 14) * VLOOKUP(AB18, NPC_Scaling_Values!A:N, 14)* 1.14 ,0)</f>
        <v>93</v>
      </c>
      <c r="Q18">
        <f> VLOOKUP(AA18, NPC_Scaling_Values!A:N, 9) * VLOOKUP(AB18, NPC_Scaling_Values!A:N, 9) * 1.14</f>
        <v>2.736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223200.0</v>
      </c>
      <c r="AA18" s="1">
        <v>7001.0</v>
      </c>
      <c r="AB18" s="1">
        <v>7401.0</v>
      </c>
      <c r="AC18" s="10">
        <v>5151.0</v>
      </c>
    </row>
    <row r="19">
      <c r="A19" s="9" t="s">
        <v>127</v>
      </c>
      <c r="B19" s="1" t="s">
        <v>27</v>
      </c>
      <c r="C19" s="5">
        <f>ROUND( VLOOKUP(Z19, NPC_Raw_Data!A:D, 4)*VLOOKUP(AA19, NPC_Scaling_Values!A:C, 3)*VLOOKUP(AB19, NPC_Scaling_Values!A:C, 3) * 1.14 ,0)</f>
        <v>3352</v>
      </c>
      <c r="D19" s="5">
        <f>ROUND( VLOOKUP(Z19, NPC_Raw_Data!A:E, 5) * VLOOKUP(AA19, NPC_Scaling_Values!A:D, 4) * VLOOKUP(AB19,NPC_Scaling_Values!A:D, 4) * 1.14 ,0)</f>
        <v>34200</v>
      </c>
      <c r="E19" s="5">
        <f>ROUND( VLOOKUP(Z19, NPC_Raw_Data!A:L, 6) * VLOOKUP(AA19, NPC_Scaling_Values!A:N, 5)* VLOOKUP(AB19, NPC_Scaling_Values!A:N, 5) * 1.14 ,0)</f>
        <v>286</v>
      </c>
      <c r="F19" s="5">
        <f>ROUND( VLOOKUP(Z19, NPC_Raw_Data!A:L, 7) * VLOOKUP(AA19, NPC_Scaling_Values!A:N, 6) * VLOOKUP(AB19,NPC_Scaling_Values!A:N, 6) * 1.14 ,0)</f>
        <v>215</v>
      </c>
      <c r="G19" s="5">
        <f>ROUND( VLOOKUP(Z19, NPC_Raw_Data!A:L, 8) * VLOOKUP(AA19, NPC_Scaling_Values!A:N, 7) * VLOOKUP(AB19, NPC_Scaling_Values!A:N, 7) * 1.14 ,0)</f>
        <v>229</v>
      </c>
      <c r="H19" s="5">
        <f>ROUND( VLOOKUP(Z19, NPC_Raw_Data!A:L, 9) * VLOOKUP(AA19, NPC_Scaling_Values!A:N, 8)* VLOOKUP(AB19, NPC_Scaling_Values!A:N, 8) * 1.14 ,0)</f>
        <v>185</v>
      </c>
      <c r="I19" s="5">
        <v>0.0</v>
      </c>
      <c r="J19" s="5">
        <v>0.0</v>
      </c>
      <c r="K19" s="5">
        <v>0.0</v>
      </c>
      <c r="L19" s="5">
        <f>ROUND( VLOOKUP(Z19, NPC_Raw_Data!A:O, 13),0)</f>
        <v>220</v>
      </c>
      <c r="M19" s="5">
        <f>ROUND( VLOOKUP(Z19, NPC_Raw_Data!A:O, 14),0)</f>
        <v>220</v>
      </c>
      <c r="N19" s="5">
        <f>ROUND( VLOOKUP(Z19, NPC_Raw_Data!A:O, 15),0)</f>
        <v>220</v>
      </c>
      <c r="O19" s="5">
        <f>ROUND( VLOOKUP(Z19, NPC_Raw_Data!A:Q, 16) * VLOOKUP(AA19, NPC_Scaling_Values!A:N, 14)* VLOOKUP(AB19, NPC_Scaling_Values!A:N, 14) * 1.14 ,0)</f>
        <v>230</v>
      </c>
      <c r="P19" s="2">
        <f>ROUND( VLOOKUP(Z19, NPC_Raw_Data!A:Q, 17) * VLOOKUP(AA19, NPC_Scaling_Values!A:N, 14) * VLOOKUP(AB19, NPC_Scaling_Values!A:N, 14)* 1.14 ,0)</f>
        <v>92</v>
      </c>
      <c r="Q19">
        <f> VLOOKUP(AA19, NPC_Scaling_Values!A:N, 9) * VLOOKUP(AB19, NPC_Scaling_Values!A:N, 9) * 1.14</f>
        <v>3.17775</v>
      </c>
      <c r="R19" s="1">
        <v>1.5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224000.0</v>
      </c>
      <c r="AA19" s="1">
        <v>7003.0</v>
      </c>
      <c r="AB19" s="1">
        <v>7403.0</v>
      </c>
      <c r="AC19" s="10">
        <v>5151.0</v>
      </c>
    </row>
    <row r="20">
      <c r="A20" s="1" t="s">
        <v>237</v>
      </c>
      <c r="B20" s="1" t="s">
        <v>91</v>
      </c>
      <c r="C20" s="5">
        <f>ROUND( VLOOKUP(Z20, NPC_Raw_Data!A:D, 4)*VLOOKUP(AA20, NPC_Scaling_Values!A:C, 3)*VLOOKUP(AB20, NPC_Scaling_Values!A:C, 3) * 1.14 ,0)</f>
        <v>1136</v>
      </c>
      <c r="D20" s="5">
        <f>ROUND( VLOOKUP(Z20, NPC_Raw_Data!A:E, 5) * VLOOKUP(AA20, NPC_Scaling_Values!A:D, 4) * VLOOKUP(AB20,NPC_Scaling_Values!A:D, 4) * 1.14 ,0)</f>
        <v>2736</v>
      </c>
      <c r="E20" s="5">
        <f>ROUND( VLOOKUP(Z20, NPC_Raw_Data!A:L, 6) * VLOOKUP(AA20, NPC_Scaling_Values!A:N, 5)* VLOOKUP(AB20, NPC_Scaling_Values!A:N, 5) * 1.14 ,0)</f>
        <v>365</v>
      </c>
      <c r="F20" s="5">
        <f>ROUND( VLOOKUP(Z20, NPC_Raw_Data!A:L, 7) * VLOOKUP(AA20, NPC_Scaling_Values!A:N, 6) * VLOOKUP(AB20,NPC_Scaling_Values!A:N, 6) * 1.14 ,0)</f>
        <v>238</v>
      </c>
      <c r="G20" s="5">
        <f>ROUND( VLOOKUP(Z20, NPC_Raw_Data!A:L, 8) * VLOOKUP(AA20, NPC_Scaling_Values!A:N, 7) * VLOOKUP(AB20, NPC_Scaling_Values!A:N, 7) * 1.14 ,0)</f>
        <v>311</v>
      </c>
      <c r="H20" s="5">
        <f>ROUND( VLOOKUP(Z20, NPC_Raw_Data!A:L, 9) * VLOOKUP(AA20, NPC_Scaling_Values!A:N, 8)* VLOOKUP(AB20, NPC_Scaling_Values!A:N, 8) * 1.14 ,0)</f>
        <v>238</v>
      </c>
      <c r="I20" s="5">
        <v>0.0</v>
      </c>
      <c r="J20" s="5">
        <v>0.0</v>
      </c>
      <c r="K20" s="5">
        <v>0.0</v>
      </c>
      <c r="L20" s="5">
        <f>ROUND( VLOOKUP(Z20, NPC_Raw_Data!A:O, 13),0)</f>
        <v>130</v>
      </c>
      <c r="M20" s="5">
        <f>ROUND( VLOOKUP(Z20, NPC_Raw_Data!A:O, 14),0)</f>
        <v>130</v>
      </c>
      <c r="N20" s="5">
        <f>ROUND( VLOOKUP(Z20, NPC_Raw_Data!A:O, 15),0)</f>
        <v>130</v>
      </c>
      <c r="O20" s="5">
        <f>ROUND( VLOOKUP(Z20, NPC_Raw_Data!A:Q, 16) * VLOOKUP(AA20, NPC_Scaling_Values!A:N, 14)* VLOOKUP(AB20, NPC_Scaling_Values!A:N, 14) * 1.14 ,0)</f>
        <v>241</v>
      </c>
      <c r="P20" s="2">
        <f>ROUND( VLOOKUP(Z20, NPC_Raw_Data!A:Q, 17) * VLOOKUP(AA20, NPC_Scaling_Values!A:N, 14) * VLOOKUP(AB20, NPC_Scaling_Values!A:N, 14)* 1.14 ,0)</f>
        <v>96</v>
      </c>
      <c r="Q20">
        <f> VLOOKUP(AA20, NPC_Scaling_Values!A:N, 9) * VLOOKUP(AB20, NPC_Scaling_Values!A:N, 9) * 1.14</f>
        <v>3.61494</v>
      </c>
      <c r="R20" s="1">
        <v>1.5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224001.0</v>
      </c>
      <c r="AA20" s="1">
        <v>7011.0</v>
      </c>
      <c r="AB20" s="1">
        <v>7411.0</v>
      </c>
      <c r="AC20" s="8">
        <v>0.0</v>
      </c>
    </row>
    <row r="21">
      <c r="A21" s="1" t="s">
        <v>238</v>
      </c>
      <c r="B21" s="1" t="s">
        <v>91</v>
      </c>
      <c r="C21" s="5">
        <f>ROUND( VLOOKUP(Z21, NPC_Raw_Data!A:D, 4)*VLOOKUP(AA21, NPC_Scaling_Values!A:C, 3)*VLOOKUP(AB21, NPC_Scaling_Values!A:C, 3) * 1.14 ,0)</f>
        <v>1136</v>
      </c>
      <c r="D21" s="5">
        <f>ROUND( VLOOKUP(Z21, NPC_Raw_Data!A:E, 5) * VLOOKUP(AA21, NPC_Scaling_Values!A:D, 4) * VLOOKUP(AB21,NPC_Scaling_Values!A:D, 4) * 1.14 ,0)</f>
        <v>2736</v>
      </c>
      <c r="E21" s="5">
        <f>ROUND( VLOOKUP(Z21, NPC_Raw_Data!A:L, 6) * VLOOKUP(AA21, NPC_Scaling_Values!A:N, 5)* VLOOKUP(AB21, NPC_Scaling_Values!A:N, 5) * 1.14 ,0)</f>
        <v>365</v>
      </c>
      <c r="F21" s="5">
        <f>ROUND( VLOOKUP(Z21, NPC_Raw_Data!A:L, 7) * VLOOKUP(AA21, NPC_Scaling_Values!A:N, 6) * VLOOKUP(AB21,NPC_Scaling_Values!A:N, 6) * 1.14 ,0)</f>
        <v>238</v>
      </c>
      <c r="G21" s="5">
        <f>ROUND( VLOOKUP(Z21, NPC_Raw_Data!A:L, 8) * VLOOKUP(AA21, NPC_Scaling_Values!A:N, 7) * VLOOKUP(AB21, NPC_Scaling_Values!A:N, 7) * 1.14 ,0)</f>
        <v>311</v>
      </c>
      <c r="H21" s="5">
        <f>ROUND( VLOOKUP(Z21, NPC_Raw_Data!A:L, 9) * VLOOKUP(AA21, NPC_Scaling_Values!A:N, 8)* VLOOKUP(AB21, NPC_Scaling_Values!A:N, 8) * 1.14 ,0)</f>
        <v>238</v>
      </c>
      <c r="I21" s="5">
        <v>0.0</v>
      </c>
      <c r="J21" s="5">
        <v>0.0</v>
      </c>
      <c r="K21" s="5">
        <v>0.0</v>
      </c>
      <c r="L21" s="5">
        <f>ROUND( VLOOKUP(Z21, NPC_Raw_Data!A:O, 13),0)</f>
        <v>130</v>
      </c>
      <c r="M21" s="5">
        <f>ROUND( VLOOKUP(Z21, NPC_Raw_Data!A:O, 14),0)</f>
        <v>130</v>
      </c>
      <c r="N21" s="5">
        <f>ROUND( VLOOKUP(Z21, NPC_Raw_Data!A:O, 15),0)</f>
        <v>130</v>
      </c>
      <c r="O21" s="5">
        <f>ROUND( VLOOKUP(Z21, NPC_Raw_Data!A:Q, 16) * VLOOKUP(AA21, NPC_Scaling_Values!A:N, 14)* VLOOKUP(AB21, NPC_Scaling_Values!A:N, 14) * 1.14 ,0)</f>
        <v>241</v>
      </c>
      <c r="P21" s="2">
        <f>ROUND( VLOOKUP(Z21, NPC_Raw_Data!A:Q, 17) * VLOOKUP(AA21, NPC_Scaling_Values!A:N, 14) * VLOOKUP(AB21, NPC_Scaling_Values!A:N, 14)* 1.14 ,0)</f>
        <v>96</v>
      </c>
      <c r="Q21">
        <f> VLOOKUP(AA21, NPC_Scaling_Values!A:N, 9) * VLOOKUP(AB21, NPC_Scaling_Values!A:N, 9) * 1.14</f>
        <v>3.61494</v>
      </c>
      <c r="R21" s="1">
        <v>1.5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224002.0</v>
      </c>
      <c r="AA21" s="1">
        <v>7011.0</v>
      </c>
      <c r="AB21" s="1">
        <v>7411.0</v>
      </c>
      <c r="AC21" s="10">
        <v>7100.0</v>
      </c>
    </row>
    <row r="22">
      <c r="A22" s="1" t="s">
        <v>71</v>
      </c>
      <c r="B22" s="1" t="s">
        <v>55</v>
      </c>
      <c r="C22" s="5">
        <f>ROUND( VLOOKUP(Z22, NPC_Raw_Data!A:D, 4)*VLOOKUP(AA22, NPC_Scaling_Values!A:C, 3)*VLOOKUP(AB22, NPC_Scaling_Values!A:C, 3) * 1.14 ,0)</f>
        <v>3601</v>
      </c>
      <c r="D22" s="5">
        <f>ROUND( VLOOKUP(Z22, NPC_Raw_Data!A:E, 5) * VLOOKUP(AA22, NPC_Scaling_Values!A:D, 4) * VLOOKUP(AB22,NPC_Scaling_Values!A:D, 4) * 1.14 ,0)</f>
        <v>11400</v>
      </c>
      <c r="E22" s="5">
        <f>ROUND( VLOOKUP(Z22, NPC_Raw_Data!A:L, 6) * VLOOKUP(AA22, NPC_Scaling_Values!A:N, 5)* VLOOKUP(AB22, NPC_Scaling_Values!A:N, 5) * 1.14 ,0)</f>
        <v>193</v>
      </c>
      <c r="F22" s="5">
        <f>ROUND( VLOOKUP(Z22, NPC_Raw_Data!A:L, 7) * VLOOKUP(AA22, NPC_Scaling_Values!A:N, 6) * VLOOKUP(AB22,NPC_Scaling_Values!A:N, 6) * 1.14 ,0)</f>
        <v>144</v>
      </c>
      <c r="G22" s="5">
        <f>ROUND( VLOOKUP(Z22, NPC_Raw_Data!A:L, 8) * VLOOKUP(AA22, NPC_Scaling_Values!A:N, 7) * VLOOKUP(AB22, NPC_Scaling_Values!A:N, 7) * 1.14 ,0)</f>
        <v>165</v>
      </c>
      <c r="H22" s="5">
        <f>ROUND( VLOOKUP(Z22, NPC_Raw_Data!A:L, 9) * VLOOKUP(AA22, NPC_Scaling_Values!A:N, 8)* VLOOKUP(AB22, NPC_Scaling_Values!A:N, 8) * 1.14 ,0)</f>
        <v>125</v>
      </c>
      <c r="I22" s="5">
        <v>0.0</v>
      </c>
      <c r="J22" s="5">
        <v>0.0</v>
      </c>
      <c r="K22" s="5">
        <v>0.0</v>
      </c>
      <c r="L22" s="5">
        <f>ROUND( VLOOKUP(Z22, NPC_Raw_Data!A:O, 13),0)</f>
        <v>150</v>
      </c>
      <c r="M22" s="5">
        <f>ROUND( VLOOKUP(Z22, NPC_Raw_Data!A:O, 14),0)</f>
        <v>150</v>
      </c>
      <c r="N22" s="5">
        <f>ROUND( VLOOKUP(Z22, NPC_Raw_Data!A:O, 15),0)</f>
        <v>150</v>
      </c>
      <c r="O22" s="5">
        <f>ROUND( VLOOKUP(Z22, NPC_Raw_Data!A:Q, 16) * VLOOKUP(AA22, NPC_Scaling_Values!A:N, 14)* VLOOKUP(AB22, NPC_Scaling_Values!A:N, 14) * 1.14 ,0)</f>
        <v>231</v>
      </c>
      <c r="P22" s="2">
        <f>ROUND( VLOOKUP(Z22, NPC_Raw_Data!A:Q, 17) * VLOOKUP(AA22, NPC_Scaling_Values!A:N, 14) * VLOOKUP(AB22, NPC_Scaling_Values!A:N, 14)* 1.14 ,0)</f>
        <v>93</v>
      </c>
      <c r="Q22">
        <f> VLOOKUP(AA22, NPC_Scaling_Values!A:N, 9) * VLOOKUP(AB22, NPC_Scaling_Values!A:N, 9) * 1.14</f>
        <v>2.962575</v>
      </c>
      <c r="R22" s="1">
        <v>1.0</v>
      </c>
      <c r="S22" s="1">
        <v>-1.0</v>
      </c>
      <c r="T22" s="7" t="b">
        <v>0</v>
      </c>
      <c r="U22" s="7" t="b">
        <v>0</v>
      </c>
      <c r="V22" s="7" t="b">
        <v>0</v>
      </c>
      <c r="Z22" s="1">
        <v>225000.0</v>
      </c>
      <c r="AA22" s="1">
        <v>7002.0</v>
      </c>
      <c r="AB22" s="1">
        <v>7402.0</v>
      </c>
      <c r="AC22" s="10">
        <v>5151.0</v>
      </c>
    </row>
    <row r="23">
      <c r="A23" s="9" t="s">
        <v>228</v>
      </c>
      <c r="B23" s="1" t="s">
        <v>91</v>
      </c>
      <c r="C23" s="5">
        <f>ROUND( VLOOKUP(Z23, NPC_Raw_Data!A:D, 4)*VLOOKUP(AA23, NPC_Scaling_Values!A:C, 3)*VLOOKUP(AB23, NPC_Scaling_Values!A:C, 3) * 1.14 ,0)</f>
        <v>1642</v>
      </c>
      <c r="D23" s="5">
        <f>ROUND( VLOOKUP(Z23, NPC_Raw_Data!A:E, 5) * VLOOKUP(AA23, NPC_Scaling_Values!A:D, 4) * VLOOKUP(AB23,NPC_Scaling_Values!A:D, 4) * 1.14 ,0)</f>
        <v>2736</v>
      </c>
      <c r="E23" s="5">
        <f>ROUND( VLOOKUP(Z23, NPC_Raw_Data!A:L, 6) * VLOOKUP(AA23, NPC_Scaling_Values!A:N, 5)* VLOOKUP(AB23, NPC_Scaling_Values!A:N, 5) * 1.14 ,0)</f>
        <v>323</v>
      </c>
      <c r="F23" s="5">
        <f>ROUND( VLOOKUP(Z23, NPC_Raw_Data!A:L, 7) * VLOOKUP(AA23, NPC_Scaling_Values!A:N, 6) * VLOOKUP(AB23,NPC_Scaling_Values!A:N, 6) * 1.14 ,0)</f>
        <v>211</v>
      </c>
      <c r="G23" s="5">
        <f>ROUND( VLOOKUP(Z23, NPC_Raw_Data!A:L, 8) * VLOOKUP(AA23, NPC_Scaling_Values!A:N, 7) * VLOOKUP(AB23, NPC_Scaling_Values!A:N, 7) * 1.14 ,0)</f>
        <v>273</v>
      </c>
      <c r="H23" s="5">
        <f>ROUND( VLOOKUP(Z23, NPC_Raw_Data!A:L, 9) * VLOOKUP(AA23, NPC_Scaling_Values!A:N, 8)* VLOOKUP(AB23, NPC_Scaling_Values!A:N, 8) * 1.14 ,0)</f>
        <v>211</v>
      </c>
      <c r="I23" s="5">
        <v>0.0</v>
      </c>
      <c r="J23" s="5">
        <v>0.0</v>
      </c>
      <c r="K23" s="5">
        <v>0.0</v>
      </c>
      <c r="L23" s="5">
        <f>ROUND( VLOOKUP(Z23, NPC_Raw_Data!A:O, 13),0)</f>
        <v>110</v>
      </c>
      <c r="M23" s="5">
        <f>ROUND( VLOOKUP(Z23, NPC_Raw_Data!A:O, 14),0)</f>
        <v>110</v>
      </c>
      <c r="N23" s="5">
        <f>ROUND( VLOOKUP(Z23, NPC_Raw_Data!A:O, 15),0)</f>
        <v>110</v>
      </c>
      <c r="O23" s="5">
        <f>ROUND( VLOOKUP(Z23, NPC_Raw_Data!A:Q, 16) * VLOOKUP(AA23, NPC_Scaling_Values!A:N, 14)* VLOOKUP(AB23, NPC_Scaling_Values!A:N, 14) * 1.14 ,0)</f>
        <v>256</v>
      </c>
      <c r="P23" s="2">
        <f>ROUND( VLOOKUP(Z23, NPC_Raw_Data!A:Q, 17) * VLOOKUP(AA23, NPC_Scaling_Values!A:N, 14) * VLOOKUP(AB23, NPC_Scaling_Values!A:N, 14)* 1.14 ,0)</f>
        <v>102</v>
      </c>
      <c r="Q23">
        <f> VLOOKUP(AA23, NPC_Scaling_Values!A:N, 9) * VLOOKUP(AB23, NPC_Scaling_Values!A:N, 9) * 1.14</f>
        <v>3.72324</v>
      </c>
      <c r="R23" s="1">
        <v>1.0</v>
      </c>
      <c r="S23" s="1">
        <v>-1.0</v>
      </c>
      <c r="T23" s="7" t="b">
        <v>0</v>
      </c>
      <c r="U23" s="7" t="b">
        <v>0</v>
      </c>
      <c r="V23" s="7" t="b">
        <v>0</v>
      </c>
      <c r="Z23" s="1">
        <v>225002.0</v>
      </c>
      <c r="AA23" s="1">
        <v>7013.0</v>
      </c>
      <c r="AB23" s="1">
        <v>7413.0</v>
      </c>
      <c r="AC23" s="8">
        <v>0.0</v>
      </c>
    </row>
    <row r="24">
      <c r="A24" s="9" t="s">
        <v>230</v>
      </c>
      <c r="B24" s="1" t="s">
        <v>91</v>
      </c>
      <c r="C24" s="5">
        <f>ROUND( VLOOKUP(Z24, NPC_Raw_Data!A:D, 4)*VLOOKUP(AA24, NPC_Scaling_Values!A:C, 3)*VLOOKUP(AB24, NPC_Scaling_Values!A:C, 3) * 1.14 ,0)</f>
        <v>2252</v>
      </c>
      <c r="D24" s="5">
        <f>ROUND( VLOOKUP(Z24, NPC_Raw_Data!A:E, 5) * VLOOKUP(AA24, NPC_Scaling_Values!A:D, 4) * VLOOKUP(AB24,NPC_Scaling_Values!A:D, 4) * 1.14 ,0)</f>
        <v>2736</v>
      </c>
      <c r="E24" s="5">
        <f>ROUND( VLOOKUP(Z24, NPC_Raw_Data!A:L, 6) * VLOOKUP(AA24, NPC_Scaling_Values!A:N, 5)* VLOOKUP(AB24, NPC_Scaling_Values!A:N, 5) * 1.14 ,0)</f>
        <v>325</v>
      </c>
      <c r="F24" s="5">
        <f>ROUND( VLOOKUP(Z24, NPC_Raw_Data!A:L, 7) * VLOOKUP(AA24, NPC_Scaling_Values!A:N, 6) * VLOOKUP(AB24,NPC_Scaling_Values!A:N, 6) * 1.14 ,0)</f>
        <v>212</v>
      </c>
      <c r="G24" s="5">
        <f>ROUND( VLOOKUP(Z24, NPC_Raw_Data!A:L, 8) * VLOOKUP(AA24, NPC_Scaling_Values!A:N, 7) * VLOOKUP(AB24, NPC_Scaling_Values!A:N, 7) * 1.14 ,0)</f>
        <v>275</v>
      </c>
      <c r="H24" s="5">
        <f>ROUND( VLOOKUP(Z24, NPC_Raw_Data!A:L, 9) * VLOOKUP(AA24, NPC_Scaling_Values!A:N, 8)* VLOOKUP(AB24, NPC_Scaling_Values!A:N, 8) * 1.14 ,0)</f>
        <v>212</v>
      </c>
      <c r="I24" s="5">
        <v>0.0</v>
      </c>
      <c r="J24" s="5">
        <v>0.0</v>
      </c>
      <c r="K24" s="5">
        <v>0.0</v>
      </c>
      <c r="L24" s="5">
        <f>ROUND( VLOOKUP(Z24, NPC_Raw_Data!A:O, 13),0)</f>
        <v>110</v>
      </c>
      <c r="M24" s="5">
        <f>ROUND( VLOOKUP(Z24, NPC_Raw_Data!A:O, 14),0)</f>
        <v>110</v>
      </c>
      <c r="N24" s="5">
        <f>ROUND( VLOOKUP(Z24, NPC_Raw_Data!A:O, 15),0)</f>
        <v>110</v>
      </c>
      <c r="O24" s="5">
        <f>ROUND( VLOOKUP(Z24, NPC_Raw_Data!A:Q, 16) * VLOOKUP(AA24, NPC_Scaling_Values!A:N, 14)* VLOOKUP(AB24, NPC_Scaling_Values!A:N, 14) * 1.14 ,0)</f>
        <v>275</v>
      </c>
      <c r="P24" s="2">
        <f>ROUND( VLOOKUP(Z24, NPC_Raw_Data!A:Q, 17) * VLOOKUP(AA24, NPC_Scaling_Values!A:N, 14) * VLOOKUP(AB24, NPC_Scaling_Values!A:N, 14)* 1.14 ,0)</f>
        <v>110</v>
      </c>
      <c r="Q24">
        <f> VLOOKUP(AA24, NPC_Scaling_Values!A:N, 9) * VLOOKUP(AB24, NPC_Scaling_Values!A:N, 9) * 1.14</f>
        <v>3.9045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225003.0</v>
      </c>
      <c r="AA24" s="1">
        <v>7015.0</v>
      </c>
      <c r="AB24" s="1">
        <v>7415.0</v>
      </c>
      <c r="AC24" s="8">
        <v>0.0</v>
      </c>
    </row>
    <row r="25">
      <c r="A25" s="9" t="s">
        <v>179</v>
      </c>
      <c r="B25" s="1" t="s">
        <v>39</v>
      </c>
      <c r="C25" s="5">
        <f>ROUND( VLOOKUP(Z25, NPC_Raw_Data!A:D, 4)*VLOOKUP(AA25, NPC_Scaling_Values!A:C, 3)*VLOOKUP(AB25, NPC_Scaling_Values!A:C, 3) * 1.14 ,0)</f>
        <v>838</v>
      </c>
      <c r="D25" s="5">
        <f>ROUND( VLOOKUP(Z25, NPC_Raw_Data!A:E, 5) * VLOOKUP(AA25, NPC_Scaling_Values!A:D, 4) * VLOOKUP(AB25,NPC_Scaling_Values!A:D, 4) * 1.14 ,0)</f>
        <v>1710</v>
      </c>
      <c r="E25" s="5">
        <f>ROUND( VLOOKUP(Z25, NPC_Raw_Data!A:L, 6) * VLOOKUP(AA25, NPC_Scaling_Values!A:N, 5)* VLOOKUP(AB25, NPC_Scaling_Values!A:N, 5) * 1.14 ,0)</f>
        <v>284</v>
      </c>
      <c r="F25" s="5">
        <f>ROUND( VLOOKUP(Z25, NPC_Raw_Data!A:L, 7) * VLOOKUP(AA25, NPC_Scaling_Values!A:N, 6) * VLOOKUP(AB25,NPC_Scaling_Values!A:N, 6) * 1.14 ,0)</f>
        <v>271</v>
      </c>
      <c r="G25" s="5">
        <f>ROUND( VLOOKUP(Z25, NPC_Raw_Data!A:L, 8) * VLOOKUP(AA25, NPC_Scaling_Values!A:N, 7) * VLOOKUP(AB25, NPC_Scaling_Values!A:N, 7) * 1.14 ,0)</f>
        <v>210</v>
      </c>
      <c r="H25" s="5">
        <f>ROUND( VLOOKUP(Z25, NPC_Raw_Data!A:L, 9) * VLOOKUP(AA25, NPC_Scaling_Values!A:N, 8)* VLOOKUP(AB25, NPC_Scaling_Values!A:N, 8) * 1.14 ,0)</f>
        <v>642</v>
      </c>
      <c r="I25" s="5">
        <v>0.0</v>
      </c>
      <c r="J25" s="5">
        <v>0.0</v>
      </c>
      <c r="K25" s="5">
        <v>0.0</v>
      </c>
      <c r="L25" s="5">
        <f>ROUND( VLOOKUP(Z25, NPC_Raw_Data!A:O, 13),0)</f>
        <v>100</v>
      </c>
      <c r="M25" s="5">
        <f>ROUND( VLOOKUP(Z25, NPC_Raw_Data!A:O, 14),0)</f>
        <v>100</v>
      </c>
      <c r="N25" s="5">
        <f>ROUND( VLOOKUP(Z25, NPC_Raw_Data!A:O, 15),0)</f>
        <v>100</v>
      </c>
      <c r="O25" s="5">
        <f>ROUND( VLOOKUP(Z25, NPC_Raw_Data!A:Q, 16) * VLOOKUP(AA25, NPC_Scaling_Values!A:N, 14)* VLOOKUP(AB25, NPC_Scaling_Values!A:N, 14) * 1.14 ,0)</f>
        <v>233</v>
      </c>
      <c r="P25" s="2">
        <f>ROUND( VLOOKUP(Z25, NPC_Raw_Data!A:Q, 17) * VLOOKUP(AA25, NPC_Scaling_Values!A:N, 14) * VLOOKUP(AB25, NPC_Scaling_Values!A:N, 14)* 1.14 ,0)</f>
        <v>93</v>
      </c>
      <c r="Q25">
        <f> VLOOKUP(AA25, NPC_Scaling_Values!A:N, 9) * VLOOKUP(AB25, NPC_Scaling_Values!A:N, 9) * 1.14</f>
        <v>3.5568</v>
      </c>
      <c r="R25" s="1">
        <v>1.5</v>
      </c>
      <c r="S25" s="1">
        <v>-1.0</v>
      </c>
      <c r="T25" s="7" t="b">
        <v>0</v>
      </c>
      <c r="U25" s="7" t="b">
        <v>0</v>
      </c>
      <c r="V25" s="7" t="b">
        <v>0</v>
      </c>
      <c r="Z25" s="1">
        <v>226000.0</v>
      </c>
      <c r="AA25" s="1">
        <v>7010.0</v>
      </c>
      <c r="AB25" s="1">
        <v>7410.0</v>
      </c>
      <c r="AC25" s="8">
        <v>0.0</v>
      </c>
    </row>
    <row r="26">
      <c r="A26" s="2" t="s">
        <v>179</v>
      </c>
      <c r="B26" s="1" t="s">
        <v>77</v>
      </c>
      <c r="C26" s="5">
        <f>ROUND( VLOOKUP(Z26, NPC_Raw_Data!A:D, 4)*VLOOKUP(AA26, NPC_Scaling_Values!A:C, 3)*VLOOKUP(AB26, NPC_Scaling_Values!A:C, 3) * 1.14 ,0)</f>
        <v>848</v>
      </c>
      <c r="D26" s="5">
        <f>ROUND( VLOOKUP(Z26, NPC_Raw_Data!A:E, 5) * VLOOKUP(AA26, NPC_Scaling_Values!A:D, 4) * VLOOKUP(AB26,NPC_Scaling_Values!A:D, 4) * 1.14 ,0)</f>
        <v>1710</v>
      </c>
      <c r="E26" s="5">
        <f>ROUND( VLOOKUP(Z26, NPC_Raw_Data!A:L, 6) * VLOOKUP(AA26, NPC_Scaling_Values!A:N, 5)* VLOOKUP(AB26, NPC_Scaling_Values!A:N, 5) * 1.14 ,0)</f>
        <v>292</v>
      </c>
      <c r="F26" s="5">
        <f>ROUND( VLOOKUP(Z26, NPC_Raw_Data!A:L, 7) * VLOOKUP(AA26, NPC_Scaling_Values!A:N, 6) * VLOOKUP(AB26,NPC_Scaling_Values!A:N, 6) * 1.14 ,0)</f>
        <v>279</v>
      </c>
      <c r="G26" s="5">
        <f>ROUND( VLOOKUP(Z26, NPC_Raw_Data!A:L, 8) * VLOOKUP(AA26, NPC_Scaling_Values!A:N, 7) * VLOOKUP(AB26, NPC_Scaling_Values!A:N, 7) * 1.14 ,0)</f>
        <v>216</v>
      </c>
      <c r="H26" s="5">
        <f>ROUND( VLOOKUP(Z26, NPC_Raw_Data!A:L, 9) * VLOOKUP(AA26, NPC_Scaling_Values!A:N, 8)* VLOOKUP(AB26, NPC_Scaling_Values!A:N, 8) * 1.14 ,0)</f>
        <v>660</v>
      </c>
      <c r="I26" s="5">
        <v>0.0</v>
      </c>
      <c r="J26" s="5">
        <v>0.0</v>
      </c>
      <c r="K26" s="5">
        <v>0.0</v>
      </c>
      <c r="L26" s="5">
        <f>ROUND( VLOOKUP(Z26, NPC_Raw_Data!A:O, 13),0)</f>
        <v>100</v>
      </c>
      <c r="M26" s="5">
        <f>ROUND( VLOOKUP(Z26, NPC_Raw_Data!A:O, 14),0)</f>
        <v>100</v>
      </c>
      <c r="N26" s="5">
        <f>ROUND( VLOOKUP(Z26, NPC_Raw_Data!A:O, 15),0)</f>
        <v>100</v>
      </c>
      <c r="O26" s="5">
        <f>ROUND( VLOOKUP(Z26, NPC_Raw_Data!A:Q, 16) * VLOOKUP(AA26, NPC_Scaling_Values!A:N, 14)* VLOOKUP(AB26, NPC_Scaling_Values!A:N, 14) * 1.14 ,0)</f>
        <v>241</v>
      </c>
      <c r="P26" s="2">
        <f>ROUND( VLOOKUP(Z26, NPC_Raw_Data!A:Q, 17) * VLOOKUP(AA26, NPC_Scaling_Values!A:N, 14) * VLOOKUP(AB26, NPC_Scaling_Values!A:N, 14)* 1.14 ,0)</f>
        <v>96</v>
      </c>
      <c r="Q26">
        <f> VLOOKUP(AA26, NPC_Scaling_Values!A:N, 9) * VLOOKUP(AB26, NPC_Scaling_Values!A:N, 9) * 1.14</f>
        <v>3.61494</v>
      </c>
      <c r="R26" s="1">
        <v>1.5</v>
      </c>
      <c r="S26" s="1">
        <v>-1.0</v>
      </c>
      <c r="T26" s="7" t="b">
        <v>0</v>
      </c>
      <c r="U26" s="7" t="b">
        <v>0</v>
      </c>
      <c r="V26" s="7" t="b">
        <v>0</v>
      </c>
      <c r="Z26" s="1">
        <v>226001.0</v>
      </c>
      <c r="AA26" s="1">
        <v>7011.0</v>
      </c>
      <c r="AB26" s="1">
        <v>7411.0</v>
      </c>
      <c r="AC26" s="8">
        <v>0.0</v>
      </c>
    </row>
    <row r="27">
      <c r="A27" s="1" t="s">
        <v>113</v>
      </c>
      <c r="B27" s="1" t="s">
        <v>77</v>
      </c>
      <c r="C27" s="5">
        <f>ROUND( VLOOKUP(Z27, NPC_Raw_Data!A:D, 4)*VLOOKUP(AA27, NPC_Scaling_Values!A:C, 3)*VLOOKUP(AB27, NPC_Scaling_Values!A:C, 3) * 1.14 ,0)</f>
        <v>4578</v>
      </c>
      <c r="D27" s="5">
        <f>ROUND( VLOOKUP(Z27, NPC_Raw_Data!A:E, 5) * VLOOKUP(AA27, NPC_Scaling_Values!A:D, 4) * VLOOKUP(AB27,NPC_Scaling_Values!A:D, 4) * 1.14 ,0)</f>
        <v>3420</v>
      </c>
      <c r="E27" s="5">
        <f>ROUND( VLOOKUP(Z27, NPC_Raw_Data!A:L, 6) * VLOOKUP(AA27, NPC_Scaling_Values!A:N, 5)* VLOOKUP(AB27, NPC_Scaling_Values!A:N, 5) * 1.14 ,0)</f>
        <v>181</v>
      </c>
      <c r="F27" s="5">
        <f>ROUND( VLOOKUP(Z27, NPC_Raw_Data!A:L, 7) * VLOOKUP(AA27, NPC_Scaling_Values!A:N, 6) * VLOOKUP(AB27,NPC_Scaling_Values!A:N, 6) * 1.14 ,0)</f>
        <v>162</v>
      </c>
      <c r="G27" s="5">
        <f>ROUND( VLOOKUP(Z27, NPC_Raw_Data!A:L, 8) * VLOOKUP(AA27, NPC_Scaling_Values!A:N, 7) * VLOOKUP(AB27, NPC_Scaling_Values!A:N, 7) * 1.14 ,0)</f>
        <v>108</v>
      </c>
      <c r="H27" s="5">
        <f>ROUND( VLOOKUP(Z27, NPC_Raw_Data!A:L, 9) * VLOOKUP(AA27, NPC_Scaling_Values!A:N, 8)* VLOOKUP(AB27, NPC_Scaling_Values!A:N, 8) * 1.14 ,0)</f>
        <v>362</v>
      </c>
      <c r="I27" s="5">
        <v>-25.0</v>
      </c>
      <c r="J27" s="5">
        <v>25.0</v>
      </c>
      <c r="K27" s="5">
        <v>0.0</v>
      </c>
      <c r="L27" s="5">
        <f>ROUND( VLOOKUP(Z27, NPC_Raw_Data!A:O, 13),0)</f>
        <v>212</v>
      </c>
      <c r="M27" s="5">
        <f>ROUND( VLOOKUP(Z27, NPC_Raw_Data!A:O, 14),0)</f>
        <v>212</v>
      </c>
      <c r="N27" s="5">
        <f>ROUND( VLOOKUP(Z27, NPC_Raw_Data!A:O, 15),0)</f>
        <v>212</v>
      </c>
      <c r="O27" s="5">
        <f>ROUND( VLOOKUP(Z27, NPC_Raw_Data!A:Q, 16) * VLOOKUP(AA27, NPC_Scaling_Values!A:N, 14)* VLOOKUP(AB27, NPC_Scaling_Values!A:N, 14) * 1.14 ,0)</f>
        <v>241</v>
      </c>
      <c r="P27" s="2">
        <f>ROUND( VLOOKUP(Z27, NPC_Raw_Data!A:Q, 17) * VLOOKUP(AA27, NPC_Scaling_Values!A:N, 14) * VLOOKUP(AB27, NPC_Scaling_Values!A:N, 14)* 1.14 ,0)</f>
        <v>96</v>
      </c>
      <c r="Q27">
        <f> VLOOKUP(AA27, NPC_Scaling_Values!A:N, 9) * VLOOKUP(AB27, NPC_Scaling_Values!A:N, 9) * 1.14</f>
        <v>3.61494</v>
      </c>
      <c r="R27" s="1">
        <v>1.0</v>
      </c>
      <c r="S27" s="1">
        <v>-1.0</v>
      </c>
      <c r="T27" s="7" t="b">
        <v>0</v>
      </c>
      <c r="U27" s="7" t="b">
        <v>0</v>
      </c>
      <c r="V27" s="7" t="b">
        <v>0</v>
      </c>
      <c r="Z27" s="1">
        <v>227000.0</v>
      </c>
      <c r="AA27" s="1">
        <v>7011.0</v>
      </c>
      <c r="AB27" s="1">
        <v>7411.0</v>
      </c>
      <c r="AC27" s="10">
        <v>5151.0</v>
      </c>
    </row>
    <row r="28">
      <c r="A28" s="9" t="s">
        <v>113</v>
      </c>
      <c r="B28" s="1" t="s">
        <v>37</v>
      </c>
      <c r="C28" s="5">
        <f>ROUND( VLOOKUP(Z28, NPC_Raw_Data!A:D, 4)*VLOOKUP(AA28, NPC_Scaling_Values!A:C, 3)*VLOOKUP(AB28, NPC_Scaling_Values!A:C, 3) * 1.14 ,0)</f>
        <v>4644</v>
      </c>
      <c r="D28" s="5">
        <f>ROUND( VLOOKUP(Z28, NPC_Raw_Data!A:E, 5) * VLOOKUP(AA28, NPC_Scaling_Values!A:D, 4) * VLOOKUP(AB28,NPC_Scaling_Values!A:D, 4) * 1.14 ,0)</f>
        <v>2280</v>
      </c>
      <c r="E28" s="5">
        <f>ROUND( VLOOKUP(Z28, NPC_Raw_Data!A:L, 6) * VLOOKUP(AA28, NPC_Scaling_Values!A:N, 5)* VLOOKUP(AB28, NPC_Scaling_Values!A:N, 5) * 1.14 ,0)</f>
        <v>184</v>
      </c>
      <c r="F28" s="5">
        <f>ROUND( VLOOKUP(Z28, NPC_Raw_Data!A:L, 7) * VLOOKUP(AA28, NPC_Scaling_Values!A:N, 6) * VLOOKUP(AB28,NPC_Scaling_Values!A:N, 6) * 1.14 ,0)</f>
        <v>165</v>
      </c>
      <c r="G28" s="5">
        <f>ROUND( VLOOKUP(Z28, NPC_Raw_Data!A:L, 8) * VLOOKUP(AA28, NPC_Scaling_Values!A:N, 7) * VLOOKUP(AB28, NPC_Scaling_Values!A:N, 7) * 1.14 ,0)</f>
        <v>110</v>
      </c>
      <c r="H28" s="5">
        <f>ROUND( VLOOKUP(Z28, NPC_Raw_Data!A:L, 9) * VLOOKUP(AA28, NPC_Scaling_Values!A:N, 8)* VLOOKUP(AB28, NPC_Scaling_Values!A:N, 8) * 1.14 ,0)</f>
        <v>369</v>
      </c>
      <c r="I28" s="5">
        <v>-25.0</v>
      </c>
      <c r="J28" s="5">
        <v>25.0</v>
      </c>
      <c r="K28" s="5">
        <v>0.0</v>
      </c>
      <c r="L28" s="5">
        <f>ROUND( VLOOKUP(Z28, NPC_Raw_Data!A:O, 13),0)</f>
        <v>212</v>
      </c>
      <c r="M28" s="5">
        <f>ROUND( VLOOKUP(Z28, NPC_Raw_Data!A:O, 14),0)</f>
        <v>212</v>
      </c>
      <c r="N28" s="5">
        <f>ROUND( VLOOKUP(Z28, NPC_Raw_Data!A:O, 15),0)</f>
        <v>212</v>
      </c>
      <c r="O28" s="5">
        <f>ROUND( VLOOKUP(Z28, NPC_Raw_Data!A:Q, 16) * VLOOKUP(AA28, NPC_Scaling_Values!A:N, 14)* VLOOKUP(AB28, NPC_Scaling_Values!A:N, 14) * 1.14 ,0)</f>
        <v>248</v>
      </c>
      <c r="P28" s="2">
        <f>ROUND( VLOOKUP(Z28, NPC_Raw_Data!A:Q, 17) * VLOOKUP(AA28, NPC_Scaling_Values!A:N, 14) * VLOOKUP(AB28, NPC_Scaling_Values!A:N, 14)* 1.14 ,0)</f>
        <v>99</v>
      </c>
      <c r="Q28">
        <f> VLOOKUP(AA28, NPC_Scaling_Values!A:N, 9) * VLOOKUP(AB28, NPC_Scaling_Values!A:N, 9) * 1.14</f>
        <v>3.66168</v>
      </c>
      <c r="R28" s="1">
        <v>1.0</v>
      </c>
      <c r="S28" s="1">
        <v>-1.0</v>
      </c>
      <c r="T28" s="7" t="b">
        <v>0</v>
      </c>
      <c r="U28" s="7" t="b">
        <v>0</v>
      </c>
      <c r="V28" s="7" t="b">
        <v>0</v>
      </c>
      <c r="Z28" s="1">
        <v>227001.0</v>
      </c>
      <c r="AA28" s="1">
        <v>7012.0</v>
      </c>
      <c r="AB28" s="1">
        <v>7412.0</v>
      </c>
      <c r="AC28" s="10">
        <v>5151.0</v>
      </c>
    </row>
    <row r="29">
      <c r="A29" s="1" t="s">
        <v>114</v>
      </c>
      <c r="B29" s="1" t="s">
        <v>77</v>
      </c>
      <c r="C29" s="5">
        <f>ROUND( VLOOKUP(Z29, NPC_Raw_Data!A:D, 4)*VLOOKUP(AA29, NPC_Scaling_Values!A:C, 3)*VLOOKUP(AB29, NPC_Scaling_Values!A:C, 3) * 1.14 ,0)</f>
        <v>4578</v>
      </c>
      <c r="D29" s="5">
        <f>ROUND( VLOOKUP(Z29, NPC_Raw_Data!A:E, 5) * VLOOKUP(AA29, NPC_Scaling_Values!A:D, 4) * VLOOKUP(AB29,NPC_Scaling_Values!A:D, 4) * 1.14 ,0)</f>
        <v>3420</v>
      </c>
      <c r="E29" s="5">
        <f>ROUND( VLOOKUP(Z29, NPC_Raw_Data!A:L, 6) * VLOOKUP(AA29, NPC_Scaling_Values!A:N, 5)* VLOOKUP(AB29, NPC_Scaling_Values!A:N, 5) * 1.14 ,0)</f>
        <v>181</v>
      </c>
      <c r="F29" s="5">
        <f>ROUND( VLOOKUP(Z29, NPC_Raw_Data!A:L, 7) * VLOOKUP(AA29, NPC_Scaling_Values!A:N, 6) * VLOOKUP(AB29,NPC_Scaling_Values!A:N, 6) * 1.14 ,0)</f>
        <v>162</v>
      </c>
      <c r="G29" s="5">
        <f>ROUND( VLOOKUP(Z29, NPC_Raw_Data!A:L, 8) * VLOOKUP(AA29, NPC_Scaling_Values!A:N, 7) * VLOOKUP(AB29, NPC_Scaling_Values!A:N, 7) * 1.14 ,0)</f>
        <v>108</v>
      </c>
      <c r="H29" s="5">
        <f>ROUND( VLOOKUP(Z29, NPC_Raw_Data!A:L, 9) * VLOOKUP(AA29, NPC_Scaling_Values!A:N, 8)* VLOOKUP(AB29, NPC_Scaling_Values!A:N, 8) * 1.14 ,0)</f>
        <v>362</v>
      </c>
      <c r="I29" s="5">
        <v>-25.0</v>
      </c>
      <c r="J29" s="5">
        <v>25.0</v>
      </c>
      <c r="K29" s="5">
        <v>0.0</v>
      </c>
      <c r="L29" s="5">
        <f>ROUND( VLOOKUP(Z29, NPC_Raw_Data!A:O, 13),0)</f>
        <v>212</v>
      </c>
      <c r="M29" s="5">
        <f>ROUND( VLOOKUP(Z29, NPC_Raw_Data!A:O, 14),0)</f>
        <v>212</v>
      </c>
      <c r="N29" s="5">
        <f>ROUND( VLOOKUP(Z29, NPC_Raw_Data!A:O, 15),0)</f>
        <v>212</v>
      </c>
      <c r="O29" s="5">
        <f>ROUND( VLOOKUP(Z29, NPC_Raw_Data!A:Q, 16) * VLOOKUP(AA29, NPC_Scaling_Values!A:N, 14)* VLOOKUP(AB29, NPC_Scaling_Values!A:N, 14) * 1.14 ,0)</f>
        <v>241</v>
      </c>
      <c r="P29" s="2">
        <f>ROUND( VLOOKUP(Z29, NPC_Raw_Data!A:Q, 17) * VLOOKUP(AA29, NPC_Scaling_Values!A:N, 14) * VLOOKUP(AB29, NPC_Scaling_Values!A:N, 14)* 1.14 ,0)</f>
        <v>96</v>
      </c>
      <c r="Q29">
        <f> VLOOKUP(AA29, NPC_Scaling_Values!A:N, 9) * VLOOKUP(AB29, NPC_Scaling_Values!A:N, 9) * 1.14</f>
        <v>3.61494</v>
      </c>
      <c r="R29" s="1">
        <v>1.0</v>
      </c>
      <c r="S29" s="1">
        <v>-1.0</v>
      </c>
      <c r="T29" s="7" t="b">
        <v>0</v>
      </c>
      <c r="U29" s="7" t="b">
        <v>0</v>
      </c>
      <c r="V29" s="7" t="b">
        <v>0</v>
      </c>
      <c r="Z29" s="1">
        <v>227002.0</v>
      </c>
      <c r="AA29" s="1">
        <v>7011.0</v>
      </c>
      <c r="AB29" s="1">
        <v>7411.0</v>
      </c>
      <c r="AC29" s="10">
        <v>5151.0</v>
      </c>
    </row>
    <row r="30">
      <c r="A30" s="2" t="s">
        <v>76</v>
      </c>
      <c r="B30" s="1" t="s">
        <v>77</v>
      </c>
      <c r="C30" s="5">
        <f>ROUND( VLOOKUP(Z30, NPC_Raw_Data!A:D, 4)*VLOOKUP(AA30, NPC_Scaling_Values!A:C, 3)*VLOOKUP(AB30, NPC_Scaling_Values!A:C, 3) * 1.14 ,0)</f>
        <v>1221</v>
      </c>
      <c r="D30" s="5">
        <f>ROUND( VLOOKUP(Z30, NPC_Raw_Data!A:E, 5) * VLOOKUP(AA30, NPC_Scaling_Values!A:D, 4) * VLOOKUP(AB30,NPC_Scaling_Values!A:D, 4) * 1.14 ,0)</f>
        <v>171</v>
      </c>
      <c r="E30" s="5">
        <f>ROUND( VLOOKUP(Z30, NPC_Raw_Data!A:L, 6) * VLOOKUP(AA30, NPC_Scaling_Values!A:N, 5)* VLOOKUP(AB30, NPC_Scaling_Values!A:N, 5) * 1.14 ,0)</f>
        <v>136</v>
      </c>
      <c r="F30" s="5">
        <f>ROUND( VLOOKUP(Z30, NPC_Raw_Data!A:L, 7) * VLOOKUP(AA30, NPC_Scaling_Values!A:N, 6) * VLOOKUP(AB30,NPC_Scaling_Values!A:N, 6) * 1.14 ,0)</f>
        <v>124</v>
      </c>
      <c r="G30" s="5">
        <f>ROUND( VLOOKUP(Z30, NPC_Raw_Data!A:L, 8) * VLOOKUP(AA30, NPC_Scaling_Values!A:N, 7) * VLOOKUP(AB30, NPC_Scaling_Values!A:N, 7) * 1.14 ,0)</f>
        <v>82</v>
      </c>
      <c r="H30" s="5">
        <f>ROUND( VLOOKUP(Z30, NPC_Raw_Data!A:L, 9) * VLOOKUP(AA30, NPC_Scaling_Values!A:N, 8)* VLOOKUP(AB30, NPC_Scaling_Values!A:N, 8) * 1.14 ,0)</f>
        <v>273</v>
      </c>
      <c r="I30" s="5">
        <v>-25.0</v>
      </c>
      <c r="J30" s="5">
        <v>25.0</v>
      </c>
      <c r="K30" s="5">
        <v>0.0</v>
      </c>
      <c r="L30" s="5">
        <f>ROUND( VLOOKUP(Z30, NPC_Raw_Data!A:O, 13),0)</f>
        <v>173</v>
      </c>
      <c r="M30" s="5">
        <f>ROUND( VLOOKUP(Z30, NPC_Raw_Data!A:O, 14),0)</f>
        <v>173</v>
      </c>
      <c r="N30" s="5">
        <f>ROUND( VLOOKUP(Z30, NPC_Raw_Data!A:O, 15),0)</f>
        <v>173</v>
      </c>
      <c r="O30" s="5">
        <f>ROUND( VLOOKUP(Z30, NPC_Raw_Data!A:Q, 16) * VLOOKUP(AA30, NPC_Scaling_Values!A:N, 14)* VLOOKUP(AB30, NPC_Scaling_Values!A:N, 14) * 1.14 ,0)</f>
        <v>241</v>
      </c>
      <c r="P30" s="2">
        <f>ROUND( VLOOKUP(Z30, NPC_Raw_Data!A:Q, 17) * VLOOKUP(AA30, NPC_Scaling_Values!A:N, 14) * VLOOKUP(AB30, NPC_Scaling_Values!A:N, 14)* 1.14 ,0)</f>
        <v>96</v>
      </c>
      <c r="Q30">
        <f> VLOOKUP(AA30, NPC_Scaling_Values!A:N, 9) * VLOOKUP(AB30, NPC_Scaling_Values!A:N, 9) * 1.14</f>
        <v>3.61494</v>
      </c>
      <c r="R30" s="1">
        <v>1.0</v>
      </c>
      <c r="S30" s="1">
        <v>-1.0</v>
      </c>
      <c r="T30" s="7" t="b">
        <v>0</v>
      </c>
      <c r="U30" s="7" t="b">
        <v>0</v>
      </c>
      <c r="V30" s="7" t="b">
        <v>0</v>
      </c>
      <c r="Z30" s="1">
        <v>228000.0</v>
      </c>
      <c r="AA30" s="1">
        <v>7011.0</v>
      </c>
      <c r="AB30" s="1">
        <v>7411.0</v>
      </c>
      <c r="AC30" s="8">
        <v>0.0</v>
      </c>
    </row>
    <row r="31">
      <c r="A31" s="9" t="s">
        <v>76</v>
      </c>
      <c r="B31" s="1" t="s">
        <v>37</v>
      </c>
      <c r="C31" s="5">
        <f>ROUND( VLOOKUP(Z31, NPC_Raw_Data!A:D, 4)*VLOOKUP(AA31, NPC_Scaling_Values!A:C, 3)*VLOOKUP(AB31, NPC_Scaling_Values!A:C, 3) * 1.14 ,0)</f>
        <v>1238</v>
      </c>
      <c r="D31" s="5">
        <f>ROUND( VLOOKUP(Z31, NPC_Raw_Data!A:E, 5) * VLOOKUP(AA31, NPC_Scaling_Values!A:D, 4) * VLOOKUP(AB31,NPC_Scaling_Values!A:D, 4) * 1.14 ,0)</f>
        <v>114</v>
      </c>
      <c r="E31" s="5">
        <f>ROUND( VLOOKUP(Z31, NPC_Raw_Data!A:L, 6) * VLOOKUP(AA31, NPC_Scaling_Values!A:N, 5)* VLOOKUP(AB31, NPC_Scaling_Values!A:N, 5) * 1.14 ,0)</f>
        <v>139</v>
      </c>
      <c r="F31" s="5">
        <f>ROUND( VLOOKUP(Z31, NPC_Raw_Data!A:L, 7) * VLOOKUP(AA31, NPC_Scaling_Values!A:N, 6) * VLOOKUP(AB31,NPC_Scaling_Values!A:N, 6) * 1.14 ,0)</f>
        <v>126</v>
      </c>
      <c r="G31" s="5">
        <f>ROUND( VLOOKUP(Z31, NPC_Raw_Data!A:L, 8) * VLOOKUP(AA31, NPC_Scaling_Values!A:N, 7) * VLOOKUP(AB31, NPC_Scaling_Values!A:N, 7) * 1.14 ,0)</f>
        <v>84</v>
      </c>
      <c r="H31" s="5">
        <f>ROUND( VLOOKUP(Z31, NPC_Raw_Data!A:L, 9) * VLOOKUP(AA31, NPC_Scaling_Values!A:N, 8)* VLOOKUP(AB31, NPC_Scaling_Values!A:N, 8) * 1.14 ,0)</f>
        <v>278</v>
      </c>
      <c r="I31" s="5">
        <v>-25.0</v>
      </c>
      <c r="J31" s="5">
        <v>25.0</v>
      </c>
      <c r="K31" s="5">
        <v>0.0</v>
      </c>
      <c r="L31" s="5">
        <f>ROUND( VLOOKUP(Z31, NPC_Raw_Data!A:O, 13),0)</f>
        <v>173</v>
      </c>
      <c r="M31" s="5">
        <f>ROUND( VLOOKUP(Z31, NPC_Raw_Data!A:O, 14),0)</f>
        <v>173</v>
      </c>
      <c r="N31" s="5">
        <f>ROUND( VLOOKUP(Z31, NPC_Raw_Data!A:O, 15),0)</f>
        <v>173</v>
      </c>
      <c r="O31" s="5">
        <f>ROUND( VLOOKUP(Z31, NPC_Raw_Data!A:Q, 16) * VLOOKUP(AA31, NPC_Scaling_Values!A:N, 14)* VLOOKUP(AB31, NPC_Scaling_Values!A:N, 14) * 1.14 ,0)</f>
        <v>248</v>
      </c>
      <c r="P31" s="2">
        <f>ROUND( VLOOKUP(Z31, NPC_Raw_Data!A:Q, 17) * VLOOKUP(AA31, NPC_Scaling_Values!A:N, 14) * VLOOKUP(AB31, NPC_Scaling_Values!A:N, 14)* 1.14 ,0)</f>
        <v>99</v>
      </c>
      <c r="Q31">
        <f> VLOOKUP(AA31, NPC_Scaling_Values!A:N, 9) * VLOOKUP(AB31, NPC_Scaling_Values!A:N, 9) * 1.14</f>
        <v>3.66168</v>
      </c>
      <c r="R31" s="1">
        <v>1.0</v>
      </c>
      <c r="S31" s="1">
        <v>-1.0</v>
      </c>
      <c r="T31" s="7" t="b">
        <v>0</v>
      </c>
      <c r="U31" s="7" t="b">
        <v>0</v>
      </c>
      <c r="V31" s="7" t="b">
        <v>0</v>
      </c>
      <c r="Z31" s="1">
        <v>228001.0</v>
      </c>
      <c r="AA31" s="1">
        <v>7012.0</v>
      </c>
      <c r="AB31" s="1">
        <v>7412.0</v>
      </c>
      <c r="AC31" s="8">
        <v>0.0</v>
      </c>
    </row>
    <row r="32">
      <c r="A32" s="2" t="s">
        <v>78</v>
      </c>
      <c r="B32" s="1" t="s">
        <v>77</v>
      </c>
      <c r="C32" s="5">
        <f>ROUND( VLOOKUP(Z32, NPC_Raw_Data!A:D, 4)*VLOOKUP(AA32, NPC_Scaling_Values!A:C, 3)*VLOOKUP(AB32, NPC_Scaling_Values!A:C, 3) * 1.14 ,0)</f>
        <v>1221</v>
      </c>
      <c r="D32" s="5">
        <f>ROUND( VLOOKUP(Z32, NPC_Raw_Data!A:E, 5) * VLOOKUP(AA32, NPC_Scaling_Values!A:D, 4) * VLOOKUP(AB32,NPC_Scaling_Values!A:D, 4) * 1.14 ,0)</f>
        <v>171</v>
      </c>
      <c r="E32" s="5">
        <f>ROUND( VLOOKUP(Z32, NPC_Raw_Data!A:L, 6) * VLOOKUP(AA32, NPC_Scaling_Values!A:N, 5)* VLOOKUP(AB32, NPC_Scaling_Values!A:N, 5) * 1.14 ,0)</f>
        <v>136</v>
      </c>
      <c r="F32" s="5">
        <f>ROUND( VLOOKUP(Z32, NPC_Raw_Data!A:L, 7) * VLOOKUP(AA32, NPC_Scaling_Values!A:N, 6) * VLOOKUP(AB32,NPC_Scaling_Values!A:N, 6) * 1.14 ,0)</f>
        <v>124</v>
      </c>
      <c r="G32" s="5">
        <f>ROUND( VLOOKUP(Z32, NPC_Raw_Data!A:L, 8) * VLOOKUP(AA32, NPC_Scaling_Values!A:N, 7) * VLOOKUP(AB32, NPC_Scaling_Values!A:N, 7) * 1.14 ,0)</f>
        <v>82</v>
      </c>
      <c r="H32" s="5">
        <f>ROUND( VLOOKUP(Z32, NPC_Raw_Data!A:L, 9) * VLOOKUP(AA32, NPC_Scaling_Values!A:N, 8)* VLOOKUP(AB32, NPC_Scaling_Values!A:N, 8) * 1.14 ,0)</f>
        <v>273</v>
      </c>
      <c r="I32" s="5">
        <v>-25.0</v>
      </c>
      <c r="J32" s="5">
        <v>25.0</v>
      </c>
      <c r="K32" s="5">
        <v>0.0</v>
      </c>
      <c r="L32" s="5">
        <f>ROUND( VLOOKUP(Z32, NPC_Raw_Data!A:O, 13),0)</f>
        <v>173</v>
      </c>
      <c r="M32" s="5">
        <f>ROUND( VLOOKUP(Z32, NPC_Raw_Data!A:O, 14),0)</f>
        <v>173</v>
      </c>
      <c r="N32" s="5">
        <f>ROUND( VLOOKUP(Z32, NPC_Raw_Data!A:O, 15),0)</f>
        <v>173</v>
      </c>
      <c r="O32" s="5">
        <f>ROUND( VLOOKUP(Z32, NPC_Raw_Data!A:Q, 16) * VLOOKUP(AA32, NPC_Scaling_Values!A:N, 14)* VLOOKUP(AB32, NPC_Scaling_Values!A:N, 14) * 1.14 ,0)</f>
        <v>241</v>
      </c>
      <c r="P32" s="2">
        <f>ROUND( VLOOKUP(Z32, NPC_Raw_Data!A:Q, 17) * VLOOKUP(AA32, NPC_Scaling_Values!A:N, 14) * VLOOKUP(AB32, NPC_Scaling_Values!A:N, 14)* 1.14 ,0)</f>
        <v>96</v>
      </c>
      <c r="Q32">
        <f> VLOOKUP(AA32, NPC_Scaling_Values!A:N, 9) * VLOOKUP(AB32, NPC_Scaling_Values!A:N, 9) * 1.14</f>
        <v>3.61494</v>
      </c>
      <c r="R32" s="1">
        <v>1.0</v>
      </c>
      <c r="S32" s="1">
        <v>-1.0</v>
      </c>
      <c r="T32" s="7" t="b">
        <v>0</v>
      </c>
      <c r="U32" s="7" t="b">
        <v>0</v>
      </c>
      <c r="V32" s="7" t="b">
        <v>0</v>
      </c>
      <c r="Z32" s="1">
        <v>228002.0</v>
      </c>
      <c r="AA32" s="1">
        <v>7011.0</v>
      </c>
      <c r="AB32" s="1">
        <v>7411.0</v>
      </c>
      <c r="AC32" s="10">
        <v>7100.0</v>
      </c>
    </row>
    <row r="33">
      <c r="A33" s="9" t="s">
        <v>168</v>
      </c>
      <c r="B33" s="1" t="s">
        <v>48</v>
      </c>
      <c r="C33" s="5">
        <f>ROUND( VLOOKUP(Z33, NPC_Raw_Data!A:D, 4)*VLOOKUP(AA33, NPC_Scaling_Values!A:C, 3)*VLOOKUP(AB33, NPC_Scaling_Values!A:C, 3) * 1.14 ,0)</f>
        <v>4937</v>
      </c>
      <c r="D33" s="5">
        <f>ROUND( VLOOKUP(Z33, NPC_Raw_Data!A:E, 5) * VLOOKUP(AA33, NPC_Scaling_Values!A:D, 4) * VLOOKUP(AB33,NPC_Scaling_Values!A:D, 4) * 1.14 ,0)</f>
        <v>9120</v>
      </c>
      <c r="E33" s="5">
        <f>ROUND( VLOOKUP(Z33, NPC_Raw_Data!A:L, 6) * VLOOKUP(AA33, NPC_Scaling_Values!A:N, 5)* VLOOKUP(AB33, NPC_Scaling_Values!A:N, 5) * 1.14 ,0)</f>
        <v>505</v>
      </c>
      <c r="F33" s="5">
        <f>ROUND( VLOOKUP(Z33, NPC_Raw_Data!A:L, 7) * VLOOKUP(AA33, NPC_Scaling_Values!A:N, 6) * VLOOKUP(AB33,NPC_Scaling_Values!A:N, 6) * 1.14 ,0)</f>
        <v>361</v>
      </c>
      <c r="G33" s="5">
        <f>ROUND( VLOOKUP(Z33, NPC_Raw_Data!A:L, 8) * VLOOKUP(AA33, NPC_Scaling_Values!A:N, 7) * VLOOKUP(AB33, NPC_Scaling_Values!A:N, 7) * 1.14 ,0)</f>
        <v>361</v>
      </c>
      <c r="H33" s="5">
        <f>ROUND( VLOOKUP(Z33, NPC_Raw_Data!A:L, 9) * VLOOKUP(AA33, NPC_Scaling_Values!A:N, 8)* VLOOKUP(AB33, NPC_Scaling_Values!A:N, 8) * 1.14 ,0)</f>
        <v>319</v>
      </c>
      <c r="I33" s="5">
        <v>0.0</v>
      </c>
      <c r="J33" s="5">
        <v>0.0</v>
      </c>
      <c r="K33" s="5">
        <v>0.0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 * 1.14 ,0)</f>
        <v>228</v>
      </c>
      <c r="P33" s="2">
        <f>ROUND( VLOOKUP(Z33, NPC_Raw_Data!A:Q, 17) * VLOOKUP(AA33, NPC_Scaling_Values!A:N, 14) * VLOOKUP(AB33, NPC_Scaling_Values!A:N, 14)* 1.14 ,0)</f>
        <v>91</v>
      </c>
      <c r="Q33">
        <f> VLOOKUP(AA33, NPC_Scaling_Values!A:N, 9) * VLOOKUP(AB33, NPC_Scaling_Values!A:N, 9) * 1.14</f>
        <v>3.4884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230000.0</v>
      </c>
      <c r="AA33" s="1">
        <v>7007.0</v>
      </c>
      <c r="AB33" s="1">
        <v>7407.0</v>
      </c>
      <c r="AC33" s="8">
        <v>0.0</v>
      </c>
    </row>
    <row r="34">
      <c r="A34" s="9" t="s">
        <v>168</v>
      </c>
      <c r="B34" s="1" t="s">
        <v>27</v>
      </c>
      <c r="C34" s="5">
        <f>ROUND( VLOOKUP(Z34, NPC_Raw_Data!A:D, 4)*VLOOKUP(AA34, NPC_Scaling_Values!A:C, 3)*VLOOKUP(AB34, NPC_Scaling_Values!A:C, 3) * 1.14 ,0)</f>
        <v>4292</v>
      </c>
      <c r="D34" s="5">
        <f>ROUND( VLOOKUP(Z34, NPC_Raw_Data!A:E, 5) * VLOOKUP(AA34, NPC_Scaling_Values!A:D, 4) * VLOOKUP(AB34,NPC_Scaling_Values!A:D, 4) * 1.14 ,0)</f>
        <v>11400</v>
      </c>
      <c r="E34" s="5">
        <f>ROUND( VLOOKUP(Z34, NPC_Raw_Data!A:L, 6) * VLOOKUP(AA34, NPC_Scaling_Values!A:N, 5)* VLOOKUP(AB34, NPC_Scaling_Values!A:N, 5) * 1.14 ,0)</f>
        <v>384</v>
      </c>
      <c r="F34" s="5">
        <f>ROUND( VLOOKUP(Z34, NPC_Raw_Data!A:L, 7) * VLOOKUP(AA34, NPC_Scaling_Values!A:N, 6) * VLOOKUP(AB34,NPC_Scaling_Values!A:N, 6) * 1.14 ,0)</f>
        <v>275</v>
      </c>
      <c r="G34" s="5">
        <f>ROUND( VLOOKUP(Z34, NPC_Raw_Data!A:L, 8) * VLOOKUP(AA34, NPC_Scaling_Values!A:N, 7) * VLOOKUP(AB34, NPC_Scaling_Values!A:N, 7) * 1.14 ,0)</f>
        <v>275</v>
      </c>
      <c r="H34" s="5">
        <f>ROUND( VLOOKUP(Z34, NPC_Raw_Data!A:L, 9) * VLOOKUP(AA34, NPC_Scaling_Values!A:N, 8)* VLOOKUP(AB34, NPC_Scaling_Values!A:N, 8) * 1.14 ,0)</f>
        <v>242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 * 1.14 ,0)</f>
        <v>230</v>
      </c>
      <c r="P34" s="2">
        <f>ROUND( VLOOKUP(Z34, NPC_Raw_Data!A:Q, 17) * VLOOKUP(AA34, NPC_Scaling_Values!A:N, 14) * VLOOKUP(AB34, NPC_Scaling_Values!A:N, 14)* 1.14 ,0)</f>
        <v>92</v>
      </c>
      <c r="Q34">
        <f> VLOOKUP(AA34, NPC_Scaling_Values!A:N, 9) * VLOOKUP(AB34, NPC_Scaling_Values!A:N, 9) * 1.14</f>
        <v>3.17775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230001.0</v>
      </c>
      <c r="AA34" s="1">
        <v>7003.0</v>
      </c>
      <c r="AB34" s="1">
        <v>7403.0</v>
      </c>
      <c r="AC34" s="8">
        <v>0.0</v>
      </c>
    </row>
    <row r="35">
      <c r="A35" s="9" t="s">
        <v>168</v>
      </c>
      <c r="B35" s="1" t="s">
        <v>166</v>
      </c>
      <c r="C35" s="5">
        <f>ROUND( VLOOKUP(Z35, NPC_Raw_Data!A:D, 4)*VLOOKUP(AA35, NPC_Scaling_Values!A:C, 3)*VLOOKUP(AB35, NPC_Scaling_Values!A:C, 3) * 1.14 ,0)</f>
        <v>5236</v>
      </c>
      <c r="D35" s="5">
        <f>ROUND( VLOOKUP(Z35, NPC_Raw_Data!A:E, 5) * VLOOKUP(AA35, NPC_Scaling_Values!A:D, 4) * VLOOKUP(AB35,NPC_Scaling_Values!A:D, 4) * 1.14 ,0)</f>
        <v>10260</v>
      </c>
      <c r="E35" s="5">
        <f>ROUND( VLOOKUP(Z35, NPC_Raw_Data!A:L, 6) * VLOOKUP(AA35, NPC_Scaling_Values!A:N, 5)* VLOOKUP(AB35, NPC_Scaling_Values!A:N, 5) * 1.14 ,0)</f>
        <v>513</v>
      </c>
      <c r="F35" s="5">
        <f>ROUND( VLOOKUP(Z35, NPC_Raw_Data!A:L, 7) * VLOOKUP(AA35, NPC_Scaling_Values!A:N, 6) * VLOOKUP(AB35,NPC_Scaling_Values!A:N, 6) * 1.14 ,0)</f>
        <v>367</v>
      </c>
      <c r="G35" s="5">
        <f>ROUND( VLOOKUP(Z35, NPC_Raw_Data!A:L, 8) * VLOOKUP(AA35, NPC_Scaling_Values!A:N, 7) * VLOOKUP(AB35, NPC_Scaling_Values!A:N, 7) * 1.14 ,0)</f>
        <v>367</v>
      </c>
      <c r="H35" s="5">
        <f>ROUND( VLOOKUP(Z35, NPC_Raw_Data!A:L, 9) * VLOOKUP(AA35, NPC_Scaling_Values!A:N, 8)* VLOOKUP(AB35, NPC_Scaling_Values!A:N, 8) * 1.14 ,0)</f>
        <v>324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 * 1.14 ,0)</f>
        <v>231</v>
      </c>
      <c r="P35" s="2">
        <f>ROUND( VLOOKUP(Z35, NPC_Raw_Data!A:Q, 17) * VLOOKUP(AA35, NPC_Scaling_Values!A:N, 14) * VLOOKUP(AB35, NPC_Scaling_Values!A:N, 14)* 1.14 ,0)</f>
        <v>93</v>
      </c>
      <c r="Q35">
        <f> VLOOKUP(AA35, NPC_Scaling_Values!A:N, 9) * VLOOKUP(AB35, NPC_Scaling_Values!A:N, 9) * 1.14</f>
        <v>3.50892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230002.0</v>
      </c>
      <c r="AA35" s="1">
        <v>7009.0</v>
      </c>
      <c r="AB35" s="1">
        <v>7409.0</v>
      </c>
      <c r="AC35" s="8">
        <v>0.0</v>
      </c>
    </row>
    <row r="36">
      <c r="A36" s="9" t="s">
        <v>168</v>
      </c>
      <c r="B36" s="1" t="s">
        <v>166</v>
      </c>
      <c r="C36" s="5">
        <f>ROUND( VLOOKUP(Z36, NPC_Raw_Data!A:D, 4)*VLOOKUP(AA36, NPC_Scaling_Values!A:C, 3)*VLOOKUP(AB36, NPC_Scaling_Values!A:C, 3) * 1.14 ,0)</f>
        <v>5236</v>
      </c>
      <c r="D36" s="5">
        <f>ROUND( VLOOKUP(Z36, NPC_Raw_Data!A:E, 5) * VLOOKUP(AA36, NPC_Scaling_Values!A:D, 4) * VLOOKUP(AB36,NPC_Scaling_Values!A:D, 4) * 1.14 ,0)</f>
        <v>10260</v>
      </c>
      <c r="E36" s="5">
        <f>ROUND( VLOOKUP(Z36, NPC_Raw_Data!A:L, 6) * VLOOKUP(AA36, NPC_Scaling_Values!A:N, 5)* VLOOKUP(AB36, NPC_Scaling_Values!A:N, 5) * 1.14 ,0)</f>
        <v>513</v>
      </c>
      <c r="F36" s="5">
        <f>ROUND( VLOOKUP(Z36, NPC_Raw_Data!A:L, 7) * VLOOKUP(AA36, NPC_Scaling_Values!A:N, 6) * VLOOKUP(AB36,NPC_Scaling_Values!A:N, 6) * 1.14 ,0)</f>
        <v>367</v>
      </c>
      <c r="G36" s="5">
        <f>ROUND( VLOOKUP(Z36, NPC_Raw_Data!A:L, 8) * VLOOKUP(AA36, NPC_Scaling_Values!A:N, 7) * VLOOKUP(AB36, NPC_Scaling_Values!A:N, 7) * 1.14 ,0)</f>
        <v>367</v>
      </c>
      <c r="H36" s="5">
        <f>ROUND( VLOOKUP(Z36, NPC_Raw_Data!A:L, 9) * VLOOKUP(AA36, NPC_Scaling_Values!A:N, 8)* VLOOKUP(AB36, NPC_Scaling_Values!A:N, 8) * 1.14 ,0)</f>
        <v>324</v>
      </c>
      <c r="I36" s="5">
        <v>0.0</v>
      </c>
      <c r="J36" s="5">
        <v>0.0</v>
      </c>
      <c r="K36" s="5">
        <v>0.0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 * 1.14 ,0)</f>
        <v>231</v>
      </c>
      <c r="P36" s="2">
        <f>ROUND( VLOOKUP(Z36, NPC_Raw_Data!A:Q, 17) * VLOOKUP(AA36, NPC_Scaling_Values!A:N, 14) * VLOOKUP(AB36, NPC_Scaling_Values!A:N, 14)* 1.14 ,0)</f>
        <v>93</v>
      </c>
      <c r="Q36">
        <f> VLOOKUP(AA36, NPC_Scaling_Values!A:N, 9) * VLOOKUP(AB36, NPC_Scaling_Values!A:N, 9) * 1.14</f>
        <v>3.50892</v>
      </c>
      <c r="R36" s="1">
        <v>1.0</v>
      </c>
      <c r="S36" s="1">
        <v>-1.0</v>
      </c>
      <c r="T36" s="7" t="b">
        <v>0</v>
      </c>
      <c r="U36" s="7" t="b">
        <v>0</v>
      </c>
      <c r="V36" s="7" t="b">
        <v>0</v>
      </c>
      <c r="Z36" s="1">
        <v>230003.0</v>
      </c>
      <c r="AA36" s="1">
        <v>7009.0</v>
      </c>
      <c r="AB36" s="1">
        <v>7409.0</v>
      </c>
      <c r="AC36" s="8">
        <v>0.0</v>
      </c>
    </row>
    <row r="37">
      <c r="A37" s="9" t="s">
        <v>168</v>
      </c>
      <c r="B37" s="1" t="s">
        <v>39</v>
      </c>
      <c r="C37" s="5">
        <f>ROUND( VLOOKUP(Z37, NPC_Raw_Data!A:D, 4)*VLOOKUP(AA37, NPC_Scaling_Values!A:C, 3)*VLOOKUP(AB37, NPC_Scaling_Values!A:C, 3) * 1.14 ,0)</f>
        <v>5258</v>
      </c>
      <c r="D37" s="5">
        <f>ROUND( VLOOKUP(Z37, NPC_Raw_Data!A:E, 5) * VLOOKUP(AA37, NPC_Scaling_Values!A:D, 4) * VLOOKUP(AB37,NPC_Scaling_Values!A:D, 4) * 1.14 ,0)</f>
        <v>17100</v>
      </c>
      <c r="E37" s="5">
        <f>ROUND( VLOOKUP(Z37, NPC_Raw_Data!A:L, 6) * VLOOKUP(AA37, NPC_Scaling_Values!A:N, 5)* VLOOKUP(AB37, NPC_Scaling_Values!A:N, 5) * 1.14 ,0)</f>
        <v>518</v>
      </c>
      <c r="F37" s="5">
        <f>ROUND( VLOOKUP(Z37, NPC_Raw_Data!A:L, 7) * VLOOKUP(AA37, NPC_Scaling_Values!A:N, 6) * VLOOKUP(AB37,NPC_Scaling_Values!A:N, 6) * 1.14 ,0)</f>
        <v>370</v>
      </c>
      <c r="G37" s="5">
        <f>ROUND( VLOOKUP(Z37, NPC_Raw_Data!A:L, 8) * VLOOKUP(AA37, NPC_Scaling_Values!A:N, 7) * VLOOKUP(AB37, NPC_Scaling_Values!A:N, 7) * 1.14 ,0)</f>
        <v>370</v>
      </c>
      <c r="H37" s="5">
        <f>ROUND( VLOOKUP(Z37, NPC_Raw_Data!A:L, 9) * VLOOKUP(AA37, NPC_Scaling_Values!A:N, 8)* VLOOKUP(AB37, NPC_Scaling_Values!A:N, 8) * 1.14 ,0)</f>
        <v>327</v>
      </c>
      <c r="I37" s="5">
        <v>0.0</v>
      </c>
      <c r="J37" s="5">
        <v>0.0</v>
      </c>
      <c r="K37" s="5">
        <v>0.0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 * 1.14 ,0)</f>
        <v>233</v>
      </c>
      <c r="P37" s="2">
        <f>ROUND( VLOOKUP(Z37, NPC_Raw_Data!A:Q, 17) * VLOOKUP(AA37, NPC_Scaling_Values!A:N, 14) * VLOOKUP(AB37, NPC_Scaling_Values!A:N, 14)* 1.14 ,0)</f>
        <v>93</v>
      </c>
      <c r="Q37">
        <f> VLOOKUP(AA37, NPC_Scaling_Values!A:N, 9) * VLOOKUP(AB37, NPC_Scaling_Values!A:N, 9) * 1.14</f>
        <v>3.5568</v>
      </c>
      <c r="R37" s="1">
        <v>1.0</v>
      </c>
      <c r="S37" s="1">
        <v>-1.0</v>
      </c>
      <c r="T37" s="7" t="b">
        <v>0</v>
      </c>
      <c r="U37" s="7" t="b">
        <v>0</v>
      </c>
      <c r="V37" s="7" t="b">
        <v>0</v>
      </c>
      <c r="Z37" s="1">
        <v>230004.0</v>
      </c>
      <c r="AA37" s="1">
        <v>7010.0</v>
      </c>
      <c r="AB37" s="1">
        <v>7410.0</v>
      </c>
      <c r="AC37" s="8">
        <v>0.0</v>
      </c>
    </row>
    <row r="38">
      <c r="A38" s="9" t="s">
        <v>168</v>
      </c>
      <c r="B38" s="1" t="s">
        <v>46</v>
      </c>
      <c r="C38" s="5">
        <f>ROUND( VLOOKUP(Z38, NPC_Raw_Data!A:D, 4)*VLOOKUP(AA38, NPC_Scaling_Values!A:C, 3)*VLOOKUP(AB38, NPC_Scaling_Values!A:C, 3) * 1.14 ,0)</f>
        <v>5615</v>
      </c>
      <c r="D38" s="5">
        <f>ROUND( VLOOKUP(Z38, NPC_Raw_Data!A:E, 5) * VLOOKUP(AA38, NPC_Scaling_Values!A:D, 4) * VLOOKUP(AB38,NPC_Scaling_Values!A:D, 4) * 1.14 ,0)</f>
        <v>11400</v>
      </c>
      <c r="E38" s="5">
        <f>ROUND( VLOOKUP(Z38, NPC_Raw_Data!A:L, 6) * VLOOKUP(AA38, NPC_Scaling_Values!A:N, 5)* VLOOKUP(AB38, NPC_Scaling_Values!A:N, 5) * 1.14 ,0)</f>
        <v>569</v>
      </c>
      <c r="F38" s="5">
        <f>ROUND( VLOOKUP(Z38, NPC_Raw_Data!A:L, 7) * VLOOKUP(AA38, NPC_Scaling_Values!A:N, 6) * VLOOKUP(AB38,NPC_Scaling_Values!A:N, 6) * 1.14 ,0)</f>
        <v>406</v>
      </c>
      <c r="G38" s="5">
        <f>ROUND( VLOOKUP(Z38, NPC_Raw_Data!A:L, 8) * VLOOKUP(AA38, NPC_Scaling_Values!A:N, 7) * VLOOKUP(AB38, NPC_Scaling_Values!A:N, 7) * 1.14 ,0)</f>
        <v>406</v>
      </c>
      <c r="H38" s="5">
        <f>ROUND( VLOOKUP(Z38, NPC_Raw_Data!A:L, 9) * VLOOKUP(AA38, NPC_Scaling_Values!A:N, 8)* VLOOKUP(AB38, NPC_Scaling_Values!A:N, 8) * 1.14 ,0)</f>
        <v>359</v>
      </c>
      <c r="I38" s="5">
        <v>0.0</v>
      </c>
      <c r="J38" s="5">
        <v>0.0</v>
      </c>
      <c r="K38" s="5">
        <v>0.0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 * 1.14 ,0)</f>
        <v>265</v>
      </c>
      <c r="P38" s="2">
        <f>ROUND( VLOOKUP(Z38, NPC_Raw_Data!A:Q, 17) * VLOOKUP(AA38, NPC_Scaling_Values!A:N, 14) * VLOOKUP(AB38, NPC_Scaling_Values!A:N, 14)* 1.14 ,0)</f>
        <v>106</v>
      </c>
      <c r="Q38">
        <f> VLOOKUP(AA38, NPC_Scaling_Values!A:N, 9) * VLOOKUP(AB38, NPC_Scaling_Values!A:N, 9) * 1.14</f>
        <v>3.80304</v>
      </c>
      <c r="R38" s="1">
        <v>1.0</v>
      </c>
      <c r="S38" s="1">
        <v>-1.0</v>
      </c>
      <c r="T38" s="7" t="b">
        <v>0</v>
      </c>
      <c r="U38" s="7" t="b">
        <v>0</v>
      </c>
      <c r="V38" s="7" t="b">
        <v>0</v>
      </c>
      <c r="Z38" s="1">
        <v>230005.0</v>
      </c>
      <c r="AA38" s="1">
        <v>7014.0</v>
      </c>
      <c r="AB38" s="1">
        <v>7414.0</v>
      </c>
      <c r="AC38" s="8">
        <v>0.0</v>
      </c>
    </row>
    <row r="39">
      <c r="A39" s="9" t="s">
        <v>247</v>
      </c>
      <c r="B39" s="1" t="s">
        <v>41</v>
      </c>
      <c r="C39" s="5">
        <f>ROUND( VLOOKUP(Z39, NPC_Raw_Data!A:D, 4)*VLOOKUP(AA39, NPC_Scaling_Values!A:C, 3)*VLOOKUP(AB39, NPC_Scaling_Values!A:C, 3) * 1.14 ,0)</f>
        <v>1665</v>
      </c>
      <c r="D39" s="5">
        <f>ROUND( VLOOKUP(Z39, NPC_Raw_Data!A:E, 5) * VLOOKUP(AA39, NPC_Scaling_Values!A:D, 4) * VLOOKUP(AB39,NPC_Scaling_Values!A:D, 4) * 1.14 ,0)</f>
        <v>2280</v>
      </c>
      <c r="E39" s="5">
        <f>ROUND( VLOOKUP(Z39, NPC_Raw_Data!A:L, 6) * VLOOKUP(AA39, NPC_Scaling_Values!A:N, 5)* VLOOKUP(AB39, NPC_Scaling_Values!A:N, 5) * 1.14 ,0)</f>
        <v>345</v>
      </c>
      <c r="F39" s="5">
        <f>ROUND( VLOOKUP(Z39, NPC_Raw_Data!A:L, 7) * VLOOKUP(AA39, NPC_Scaling_Values!A:N, 6) * VLOOKUP(AB39,NPC_Scaling_Values!A:N, 6) * 1.14 ,0)</f>
        <v>261</v>
      </c>
      <c r="G39" s="5">
        <f>ROUND( VLOOKUP(Z39, NPC_Raw_Data!A:L, 8) * VLOOKUP(AA39, NPC_Scaling_Values!A:N, 7) * VLOOKUP(AB39, NPC_Scaling_Values!A:N, 7) * 1.14 ,0)</f>
        <v>207</v>
      </c>
      <c r="H39" s="5">
        <f>ROUND( VLOOKUP(Z39, NPC_Raw_Data!A:L, 9) * VLOOKUP(AA39, NPC_Scaling_Values!A:N, 8)* VLOOKUP(AB39, NPC_Scaling_Values!A:N, 8) * 1.14 ,0)</f>
        <v>261</v>
      </c>
      <c r="I39" s="5">
        <v>-25.0</v>
      </c>
      <c r="J39" s="5">
        <v>0.0</v>
      </c>
      <c r="K39" s="5">
        <v>0.0</v>
      </c>
      <c r="L39" s="5">
        <f>ROUND( VLOOKUP(Z39, NPC_Raw_Data!A:O, 13),0)</f>
        <v>120</v>
      </c>
      <c r="M39" s="5">
        <f>ROUND( VLOOKUP(Z39, NPC_Raw_Data!A:O, 14),0)</f>
        <v>120</v>
      </c>
      <c r="N39" s="5">
        <f>ROUND( VLOOKUP(Z39, NPC_Raw_Data!A:O, 15),0)</f>
        <v>73</v>
      </c>
      <c r="O39" s="5">
        <f>ROUND( VLOOKUP(Z39, NPC_Raw_Data!A:Q, 16) * VLOOKUP(AA39, NPC_Scaling_Values!A:N, 14)* VLOOKUP(AB39, NPC_Scaling_Values!A:N, 14) * 1.14 ,0)</f>
        <v>265</v>
      </c>
      <c r="P39" s="2">
        <f>ROUND( VLOOKUP(Z39, NPC_Raw_Data!A:Q, 17) * VLOOKUP(AA39, NPC_Scaling_Values!A:N, 14) * VLOOKUP(AB39, NPC_Scaling_Values!A:N, 14)* 1.14 ,0)</f>
        <v>106</v>
      </c>
      <c r="Q39">
        <f> VLOOKUP(AA39, NPC_Scaling_Values!A:N, 9) * VLOOKUP(AB39, NPC_Scaling_Values!A:N, 9) * 1.14</f>
        <v>3.80304</v>
      </c>
      <c r="R39" s="1">
        <v>1.5</v>
      </c>
      <c r="S39" s="1">
        <v>20.0</v>
      </c>
      <c r="T39" s="7" t="b">
        <v>1</v>
      </c>
      <c r="U39" s="7" t="b">
        <v>0</v>
      </c>
      <c r="V39" s="7" t="b">
        <v>0</v>
      </c>
      <c r="Z39" s="1">
        <v>231000.0</v>
      </c>
      <c r="AA39" s="1">
        <v>7014.0</v>
      </c>
      <c r="AB39" s="1">
        <v>7414.0</v>
      </c>
      <c r="AC39" s="8">
        <v>0.0</v>
      </c>
    </row>
    <row r="40">
      <c r="A40" s="1" t="s">
        <v>293</v>
      </c>
      <c r="B40" s="1" t="s">
        <v>166</v>
      </c>
      <c r="C40" s="5">
        <f>ROUND( VLOOKUP(Z40, NPC_Raw_Data!A:D, 4)*VLOOKUP(AA40, NPC_Scaling_Values!A:C, 3)*VLOOKUP(AB40, NPC_Scaling_Values!A:C, 3) * 1.14 ,0)</f>
        <v>6008</v>
      </c>
      <c r="D40" s="5">
        <f>ROUND( VLOOKUP(Z40, NPC_Raw_Data!A:E, 5) * VLOOKUP(AA40, NPC_Scaling_Values!A:D, 4) * VLOOKUP(AB40,NPC_Scaling_Values!A:D, 4) * 1.14 ,0)</f>
        <v>136800</v>
      </c>
      <c r="E40" s="5">
        <f>ROUND( VLOOKUP(Z40, NPC_Raw_Data!A:L, 6) * VLOOKUP(AA40, NPC_Scaling_Values!A:N, 5)* VLOOKUP(AB40, NPC_Scaling_Values!A:N, 5) * 1.14 ,0)</f>
        <v>535</v>
      </c>
      <c r="F40" s="5">
        <f>ROUND( VLOOKUP(Z40, NPC_Raw_Data!A:L, 7) * VLOOKUP(AA40, NPC_Scaling_Values!A:N, 6) * VLOOKUP(AB40,NPC_Scaling_Values!A:N, 6) * 1.14 ,0)</f>
        <v>428</v>
      </c>
      <c r="G40" s="5">
        <f>ROUND( VLOOKUP(Z40, NPC_Raw_Data!A:L, 8) * VLOOKUP(AA40, NPC_Scaling_Values!A:N, 7) * VLOOKUP(AB40, NPC_Scaling_Values!A:N, 7) * 1.14 ,0)</f>
        <v>400</v>
      </c>
      <c r="H40" s="5">
        <f>ROUND( VLOOKUP(Z40, NPC_Raw_Data!A:L, 9) * VLOOKUP(AA40, NPC_Scaling_Values!A:N, 8)* VLOOKUP(AB40, NPC_Scaling_Values!A:N, 8) * 1.14 ,0)</f>
        <v>321</v>
      </c>
      <c r="I40" s="5">
        <v>25.0</v>
      </c>
      <c r="J40" s="5">
        <v>-25.0</v>
      </c>
      <c r="K40" s="5">
        <v>0.0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 * 1.14 ,0)</f>
        <v>231</v>
      </c>
      <c r="P40" s="2">
        <f>ROUND( VLOOKUP(Z40, NPC_Raw_Data!A:Q, 17) * VLOOKUP(AA40, NPC_Scaling_Values!A:N, 14) * VLOOKUP(AB40, NPC_Scaling_Values!A:N, 14)* 1.14 ,0)</f>
        <v>93</v>
      </c>
      <c r="Q40">
        <f> VLOOKUP(AA40, NPC_Scaling_Values!A:N, 9) * VLOOKUP(AB40, NPC_Scaling_Values!A:N, 9) * 1.14</f>
        <v>3.50892</v>
      </c>
      <c r="R40" s="1">
        <v>1.0</v>
      </c>
      <c r="S40" s="1">
        <v>-1.0</v>
      </c>
      <c r="T40" s="7" t="b">
        <v>0</v>
      </c>
      <c r="U40" s="7" t="b">
        <v>0</v>
      </c>
      <c r="V40" s="7" t="b">
        <v>0</v>
      </c>
      <c r="Z40" s="1">
        <v>232000.0</v>
      </c>
      <c r="AA40" s="1">
        <v>7009.0</v>
      </c>
      <c r="AB40" s="1">
        <v>7409.0</v>
      </c>
      <c r="AC40" s="8">
        <v>0.0</v>
      </c>
    </row>
    <row r="41">
      <c r="A41" s="2" t="s">
        <v>139</v>
      </c>
      <c r="B41" s="1" t="s">
        <v>101</v>
      </c>
      <c r="C41" s="5">
        <f>ROUND( VLOOKUP(Z41, NPC_Raw_Data!A:D, 4)*VLOOKUP(AA41, NPC_Scaling_Values!A:C, 3)*VLOOKUP(AB41, NPC_Scaling_Values!A:C, 3) * 1.14 ,0)</f>
        <v>505</v>
      </c>
      <c r="D41" s="5">
        <f>ROUND( VLOOKUP(Z41, NPC_Raw_Data!A:E, 5) * VLOOKUP(AA41, NPC_Scaling_Values!A:D, 4) * VLOOKUP(AB41,NPC_Scaling_Values!A:D, 4) * 1.14 ,0)</f>
        <v>456</v>
      </c>
      <c r="E41" s="5">
        <f>ROUND( VLOOKUP(Z41, NPC_Raw_Data!A:L, 6) * VLOOKUP(AA41, NPC_Scaling_Values!A:N, 5)* VLOOKUP(AB41, NPC_Scaling_Values!A:N, 5) * 1.14 ,0)</f>
        <v>284</v>
      </c>
      <c r="F41" s="5">
        <f>ROUND( VLOOKUP(Z41, NPC_Raw_Data!A:L, 7) * VLOOKUP(AA41, NPC_Scaling_Values!A:N, 6) * VLOOKUP(AB41,NPC_Scaling_Values!A:N, 6) * 1.14 ,0)</f>
        <v>228</v>
      </c>
      <c r="G41" s="5">
        <f>ROUND( VLOOKUP(Z41, NPC_Raw_Data!A:L, 8) * VLOOKUP(AA41, NPC_Scaling_Values!A:N, 7) * VLOOKUP(AB41, NPC_Scaling_Values!A:N, 7) * 1.14 ,0)</f>
        <v>112</v>
      </c>
      <c r="H41" s="5">
        <f>ROUND( VLOOKUP(Z41, NPC_Raw_Data!A:L, 9) * VLOOKUP(AA41, NPC_Scaling_Values!A:N, 8)* VLOOKUP(AB41, NPC_Scaling_Values!A:N, 8) * 1.14 ,0)</f>
        <v>254</v>
      </c>
      <c r="I41" s="5">
        <v>0.0</v>
      </c>
      <c r="J41" s="5">
        <v>0.0</v>
      </c>
      <c r="K41" s="5">
        <v>-25.0</v>
      </c>
      <c r="L41" s="5">
        <f>ROUND( VLOOKUP(Z41, NPC_Raw_Data!A:O, 13),0)</f>
        <v>88</v>
      </c>
      <c r="M41" s="5">
        <f>ROUND( VLOOKUP(Z41, NPC_Raw_Data!A:O, 14),0)</f>
        <v>88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 * 1.14 ,0)</f>
        <v>230</v>
      </c>
      <c r="P41" s="2">
        <f>ROUND( VLOOKUP(Z41, NPC_Raw_Data!A:Q, 17) * VLOOKUP(AA41, NPC_Scaling_Values!A:N, 14) * VLOOKUP(AB41, NPC_Scaling_Values!A:N, 14)* 1.14 ,0)</f>
        <v>92</v>
      </c>
      <c r="Q41">
        <f> VLOOKUP(AA41, NPC_Scaling_Values!A:N, 9) * VLOOKUP(AB41, NPC_Scaling_Values!A:N, 9) * 1.14</f>
        <v>3.4884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233000.0</v>
      </c>
      <c r="AA41" s="1">
        <v>7005.0</v>
      </c>
      <c r="AB41" s="1">
        <v>7405.0</v>
      </c>
      <c r="AC41" s="8">
        <v>0.0</v>
      </c>
    </row>
    <row r="42">
      <c r="A42" s="2" t="s">
        <v>139</v>
      </c>
      <c r="B42" s="1" t="s">
        <v>77</v>
      </c>
      <c r="C42" s="5">
        <f>ROUND( VLOOKUP(Z42, NPC_Raw_Data!A:D, 4)*VLOOKUP(AA42, NPC_Scaling_Values!A:C, 3)*VLOOKUP(AB42, NPC_Scaling_Values!A:C, 3) * 1.14 ,0)</f>
        <v>547</v>
      </c>
      <c r="D42" s="5">
        <f>ROUND( VLOOKUP(Z42, NPC_Raw_Data!A:E, 5) * VLOOKUP(AA42, NPC_Scaling_Values!A:D, 4) * VLOOKUP(AB42,NPC_Scaling_Values!A:D, 4) * 1.14 ,0)</f>
        <v>342</v>
      </c>
      <c r="E42" s="5">
        <f>ROUND( VLOOKUP(Z42, NPC_Raw_Data!A:L, 6) * VLOOKUP(AA42, NPC_Scaling_Values!A:N, 5)* VLOOKUP(AB42, NPC_Scaling_Values!A:N, 5) * 1.14 ,0)</f>
        <v>304</v>
      </c>
      <c r="F42" s="5">
        <f>ROUND( VLOOKUP(Z42, NPC_Raw_Data!A:L, 7) * VLOOKUP(AA42, NPC_Scaling_Values!A:N, 6) * VLOOKUP(AB42,NPC_Scaling_Values!A:N, 6) * 1.14 ,0)</f>
        <v>244</v>
      </c>
      <c r="G42" s="5">
        <f>ROUND( VLOOKUP(Z42, NPC_Raw_Data!A:L, 8) * VLOOKUP(AA42, NPC_Scaling_Values!A:N, 7) * VLOOKUP(AB42, NPC_Scaling_Values!A:N, 7) * 1.14 ,0)</f>
        <v>121</v>
      </c>
      <c r="H42" s="5">
        <f>ROUND( VLOOKUP(Z42, NPC_Raw_Data!A:L, 9) * VLOOKUP(AA42, NPC_Scaling_Values!A:N, 8)* VLOOKUP(AB42, NPC_Scaling_Values!A:N, 8) * 1.14 ,0)</f>
        <v>273</v>
      </c>
      <c r="I42" s="5">
        <v>0.0</v>
      </c>
      <c r="J42" s="5">
        <v>0.0</v>
      </c>
      <c r="K42" s="5">
        <v>-25.0</v>
      </c>
      <c r="L42" s="5">
        <f>ROUND( VLOOKUP(Z42, NPC_Raw_Data!A:O, 13),0)</f>
        <v>88</v>
      </c>
      <c r="M42" s="5">
        <f>ROUND( VLOOKUP(Z42, NPC_Raw_Data!A:O, 14),0)</f>
        <v>88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 * 1.14 ,0)</f>
        <v>241</v>
      </c>
      <c r="P42" s="2">
        <f>ROUND( VLOOKUP(Z42, NPC_Raw_Data!A:Q, 17) * VLOOKUP(AA42, NPC_Scaling_Values!A:N, 14) * VLOOKUP(AB42, NPC_Scaling_Values!A:N, 14)* 1.14 ,0)</f>
        <v>96</v>
      </c>
      <c r="Q42">
        <f> VLOOKUP(AA42, NPC_Scaling_Values!A:N, 9) * VLOOKUP(AB42, NPC_Scaling_Values!A:N, 9) * 1.14</f>
        <v>3.61494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233001.0</v>
      </c>
      <c r="AA42" s="1">
        <v>7011.0</v>
      </c>
      <c r="AB42" s="1">
        <v>7411.0</v>
      </c>
      <c r="AC42" s="8">
        <v>0.0</v>
      </c>
    </row>
    <row r="43">
      <c r="A43" s="1" t="s">
        <v>142</v>
      </c>
      <c r="B43" s="1" t="s">
        <v>39</v>
      </c>
      <c r="C43" s="5">
        <f>ROUND( VLOOKUP(Z43, NPC_Raw_Data!A:D, 4)*VLOOKUP(AA43, NPC_Scaling_Values!A:C, 3)*VLOOKUP(AB43, NPC_Scaling_Values!A:C, 3) * 1.14 ,0)</f>
        <v>5279</v>
      </c>
      <c r="D43" s="5">
        <f>ROUND( VLOOKUP(Z43, NPC_Raw_Data!A:E, 5) * VLOOKUP(AA43, NPC_Scaling_Values!A:D, 4) * VLOOKUP(AB43,NPC_Scaling_Values!A:D, 4) * 1.14 ,0)</f>
        <v>171000</v>
      </c>
      <c r="E43" s="5">
        <f>ROUND( VLOOKUP(Z43, NPC_Raw_Data!A:L, 6) * VLOOKUP(AA43, NPC_Scaling_Values!A:N, 5)* VLOOKUP(AB43, NPC_Scaling_Values!A:N, 5) * 1.14 ,0)</f>
        <v>225</v>
      </c>
      <c r="F43" s="5">
        <f>ROUND( VLOOKUP(Z43, NPC_Raw_Data!A:L, 7) * VLOOKUP(AA43, NPC_Scaling_Values!A:N, 6) * VLOOKUP(AB43,NPC_Scaling_Values!A:N, 6) * 1.14 ,0)</f>
        <v>191</v>
      </c>
      <c r="G43" s="5">
        <f>ROUND( VLOOKUP(Z43, NPC_Raw_Data!A:L, 8) * VLOOKUP(AA43, NPC_Scaling_Values!A:N, 7) * VLOOKUP(AB43, NPC_Scaling_Values!A:N, 7) * 1.14 ,0)</f>
        <v>157</v>
      </c>
      <c r="H43" s="5">
        <f>ROUND( VLOOKUP(Z43, NPC_Raw_Data!A:L, 9) * VLOOKUP(AA43, NPC_Scaling_Values!A:N, 8)* VLOOKUP(AB43, NPC_Scaling_Values!A:N, 8) * 1.14 ,0)</f>
        <v>136</v>
      </c>
      <c r="I43" s="5">
        <v>0.0</v>
      </c>
      <c r="J43" s="5">
        <v>25.0</v>
      </c>
      <c r="K43" s="5">
        <v>0.0</v>
      </c>
      <c r="L43" s="5">
        <f>ROUND( VLOOKUP(Z43, NPC_Raw_Data!A:O, 13),0)</f>
        <v>120</v>
      </c>
      <c r="M43" s="5">
        <f>ROUND( VLOOKUP(Z43, NPC_Raw_Data!A:O, 14),0)</f>
        <v>120</v>
      </c>
      <c r="N43" s="5">
        <f>ROUND( VLOOKUP(Z43, NPC_Raw_Data!A:O, 15),0)</f>
        <v>120</v>
      </c>
      <c r="O43" s="5">
        <f>ROUND( VLOOKUP(Z43, NPC_Raw_Data!A:Q, 16) * VLOOKUP(AA43, NPC_Scaling_Values!A:N, 14)* VLOOKUP(AB43, NPC_Scaling_Values!A:N, 14) * 1.14 ,0)</f>
        <v>233</v>
      </c>
      <c r="P43" s="2">
        <f>ROUND( VLOOKUP(Z43, NPC_Raw_Data!A:Q, 17) * VLOOKUP(AA43, NPC_Scaling_Values!A:N, 14) * VLOOKUP(AB43, NPC_Scaling_Values!A:N, 14)* 1.14 ,0)</f>
        <v>93</v>
      </c>
      <c r="Q43">
        <f> VLOOKUP(AA43, NPC_Scaling_Values!A:N, 9) * VLOOKUP(AB43, NPC_Scaling_Values!A:N, 9) * 1.14</f>
        <v>3.5568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236000.0</v>
      </c>
      <c r="AA43" s="1">
        <v>7010.0</v>
      </c>
      <c r="AB43" s="1">
        <v>7410.0</v>
      </c>
      <c r="AC43" s="10">
        <v>5151.0</v>
      </c>
    </row>
    <row r="44">
      <c r="A44" s="1" t="s">
        <v>143</v>
      </c>
      <c r="B44" s="1" t="s">
        <v>39</v>
      </c>
      <c r="C44" s="5">
        <f>ROUND( VLOOKUP(Z44, NPC_Raw_Data!A:D, 4)*VLOOKUP(AA44, NPC_Scaling_Values!A:C, 3)*VLOOKUP(AB44, NPC_Scaling_Values!A:C, 3) * 1.14 ,0)</f>
        <v>8170</v>
      </c>
      <c r="D44" s="5">
        <f>ROUND( VLOOKUP(Z44, NPC_Raw_Data!A:E, 5) * VLOOKUP(AA44, NPC_Scaling_Values!A:D, 4) * VLOOKUP(AB44,NPC_Scaling_Values!A:D, 4) * 1.14 ,0)</f>
        <v>171000</v>
      </c>
      <c r="E44" s="5">
        <f>ROUND( VLOOKUP(Z44, NPC_Raw_Data!A:L, 6) * VLOOKUP(AA44, NPC_Scaling_Values!A:N, 5)* VLOOKUP(AB44, NPC_Scaling_Values!A:N, 5) * 1.14 ,0)</f>
        <v>225</v>
      </c>
      <c r="F44" s="5">
        <f>ROUND( VLOOKUP(Z44, NPC_Raw_Data!A:L, 7) * VLOOKUP(AA44, NPC_Scaling_Values!A:N, 6) * VLOOKUP(AB44,NPC_Scaling_Values!A:N, 6) * 1.14 ,0)</f>
        <v>191</v>
      </c>
      <c r="G44" s="5">
        <f>ROUND( VLOOKUP(Z44, NPC_Raw_Data!A:L, 8) * VLOOKUP(AA44, NPC_Scaling_Values!A:N, 7) * VLOOKUP(AB44, NPC_Scaling_Values!A:N, 7) * 1.14 ,0)</f>
        <v>157</v>
      </c>
      <c r="H44" s="5">
        <f>ROUND( VLOOKUP(Z44, NPC_Raw_Data!A:L, 9) * VLOOKUP(AA44, NPC_Scaling_Values!A:N, 8)* VLOOKUP(AB44, NPC_Scaling_Values!A:N, 8) * 1.14 ,0)</f>
        <v>450</v>
      </c>
      <c r="I44" s="5">
        <v>0.0</v>
      </c>
      <c r="J44" s="5">
        <v>25.0</v>
      </c>
      <c r="K44" s="5">
        <v>0.0</v>
      </c>
      <c r="L44" s="5">
        <f>ROUND( VLOOKUP(Z44, NPC_Raw_Data!A:O, 13),0)</f>
        <v>240</v>
      </c>
      <c r="M44" s="5">
        <f>ROUND( VLOOKUP(Z44, NPC_Raw_Data!A:O, 14),0)</f>
        <v>240</v>
      </c>
      <c r="N44" s="5">
        <f>ROUND( VLOOKUP(Z44, NPC_Raw_Data!A:O, 15),0)</f>
        <v>120</v>
      </c>
      <c r="O44" s="5">
        <f>ROUND( VLOOKUP(Z44, NPC_Raw_Data!A:Q, 16) * VLOOKUP(AA44, NPC_Scaling_Values!A:N, 14)* VLOOKUP(AB44, NPC_Scaling_Values!A:N, 14) * 1.14 ,0)</f>
        <v>233</v>
      </c>
      <c r="P44" s="2">
        <f>ROUND( VLOOKUP(Z44, NPC_Raw_Data!A:Q, 17) * VLOOKUP(AA44, NPC_Scaling_Values!A:N, 14) * VLOOKUP(AB44, NPC_Scaling_Values!A:N, 14)* 1.14 ,0)</f>
        <v>93</v>
      </c>
      <c r="Q44">
        <f> VLOOKUP(AA44, NPC_Scaling_Values!A:N, 9) * VLOOKUP(AB44, NPC_Scaling_Values!A:N, 9) * 1.14</f>
        <v>3.5568</v>
      </c>
      <c r="R44" s="1">
        <v>1.0</v>
      </c>
      <c r="S44" s="1">
        <v>-1.0</v>
      </c>
      <c r="T44" s="7" t="b">
        <v>0</v>
      </c>
      <c r="U44" s="7" t="b">
        <v>0</v>
      </c>
      <c r="V44" s="7" t="b">
        <v>0</v>
      </c>
      <c r="Z44" s="1">
        <v>236001.0</v>
      </c>
      <c r="AA44" s="1">
        <v>7010.0</v>
      </c>
      <c r="AB44" s="1">
        <v>7410.0</v>
      </c>
      <c r="AC44" s="10">
        <v>5151.0</v>
      </c>
    </row>
    <row r="45">
      <c r="A45" s="9" t="s">
        <v>129</v>
      </c>
      <c r="B45" s="1" t="s">
        <v>27</v>
      </c>
      <c r="C45" s="5">
        <f>ROUND( VLOOKUP(Z45, NPC_Raw_Data!A:D, 4)*VLOOKUP(AA45, NPC_Scaling_Values!A:C, 3)*VLOOKUP(AB45, NPC_Scaling_Values!A:C, 3) * 1.14 ,0)</f>
        <v>530</v>
      </c>
      <c r="D45" s="5">
        <f>ROUND( VLOOKUP(Z45, NPC_Raw_Data!A:E, 5) * VLOOKUP(AA45, NPC_Scaling_Values!A:D, 4) * VLOOKUP(AB45,NPC_Scaling_Values!A:D, 4) * 1.14 ,0)</f>
        <v>5700</v>
      </c>
      <c r="E45" s="5">
        <f>ROUND( VLOOKUP(Z45, NPC_Raw_Data!A:L, 6) * VLOOKUP(AA45, NPC_Scaling_Values!A:N, 5)* VLOOKUP(AB45, NPC_Scaling_Values!A:N, 5) * 1.14 ,0)</f>
        <v>293</v>
      </c>
      <c r="F45" s="5">
        <f>ROUND( VLOOKUP(Z45, NPC_Raw_Data!A:L, 7) * VLOOKUP(AA45, NPC_Scaling_Values!A:N, 6) * VLOOKUP(AB45,NPC_Scaling_Values!A:N, 6) * 1.14 ,0)</f>
        <v>586</v>
      </c>
      <c r="G45" s="5">
        <f>ROUND( VLOOKUP(Z45, NPC_Raw_Data!A:L, 8) * VLOOKUP(AA45, NPC_Scaling_Values!A:N, 7) * VLOOKUP(AB45, NPC_Scaling_Values!A:N, 7) * 1.14 ,0)</f>
        <v>176</v>
      </c>
      <c r="H45" s="5">
        <f>ROUND( VLOOKUP(Z45, NPC_Raw_Data!A:L, 9) * VLOOKUP(AA45, NPC_Scaling_Values!A:N, 8)* VLOOKUP(AB45, NPC_Scaling_Values!A:N, 8) * 1.14 ,0)</f>
        <v>176</v>
      </c>
      <c r="I45" s="5">
        <v>0.0</v>
      </c>
      <c r="J45" s="5">
        <v>0.0</v>
      </c>
      <c r="K45" s="5">
        <v>0.0</v>
      </c>
      <c r="L45" s="5">
        <f>ROUND( VLOOKUP(Z45, NPC_Raw_Data!A:O, 13),0)</f>
        <v>107</v>
      </c>
      <c r="M45" s="5">
        <f>ROUND( VLOOKUP(Z45, NPC_Raw_Data!A:O, 14),0)</f>
        <v>107</v>
      </c>
      <c r="N45" s="5">
        <f>ROUND( VLOOKUP(Z45, NPC_Raw_Data!A:O, 15),0)</f>
        <v>107</v>
      </c>
      <c r="O45" s="5">
        <f>ROUND( VLOOKUP(Z45, NPC_Raw_Data!A:Q, 16) * VLOOKUP(AA45, NPC_Scaling_Values!A:N, 14)* VLOOKUP(AB45, NPC_Scaling_Values!A:N, 14) * 1.14 ,0)</f>
        <v>230</v>
      </c>
      <c r="P45" s="2">
        <f>ROUND( VLOOKUP(Z45, NPC_Raw_Data!A:Q, 17) * VLOOKUP(AA45, NPC_Scaling_Values!A:N, 14) * VLOOKUP(AB45, NPC_Scaling_Values!A:N, 14)* 1.14 ,0)</f>
        <v>92</v>
      </c>
      <c r="Q45">
        <f> VLOOKUP(AA45, NPC_Scaling_Values!A:N, 9) * VLOOKUP(AB45, NPC_Scaling_Values!A:N, 9) * 1.14</f>
        <v>3.17775</v>
      </c>
      <c r="R45" s="1">
        <v>1.5</v>
      </c>
      <c r="S45" s="1">
        <v>-1.0</v>
      </c>
      <c r="T45" s="7" t="b">
        <v>0</v>
      </c>
      <c r="U45" s="7" t="b">
        <v>0</v>
      </c>
      <c r="V45" s="7" t="b">
        <v>0</v>
      </c>
      <c r="Z45" s="1">
        <v>237000.0</v>
      </c>
      <c r="AA45" s="1">
        <v>7003.0</v>
      </c>
      <c r="AB45" s="1">
        <v>7403.0</v>
      </c>
      <c r="AC45" s="8">
        <v>0.0</v>
      </c>
    </row>
    <row r="46">
      <c r="A46" s="9" t="s">
        <v>129</v>
      </c>
      <c r="B46" s="1" t="s">
        <v>30</v>
      </c>
      <c r="C46" s="5">
        <f>ROUND( VLOOKUP(Z46, NPC_Raw_Data!A:D, 4)*VLOOKUP(AA46, NPC_Scaling_Values!A:C, 3)*VLOOKUP(AB46, NPC_Scaling_Values!A:C, 3) * 1.14 ,0)</f>
        <v>694</v>
      </c>
      <c r="D46" s="5">
        <f>ROUND( VLOOKUP(Z46, NPC_Raw_Data!A:E, 5) * VLOOKUP(AA46, NPC_Scaling_Values!A:D, 4) * VLOOKUP(AB46,NPC_Scaling_Values!A:D, 4) * 1.14 ,0)</f>
        <v>1824</v>
      </c>
      <c r="E46" s="5">
        <f>ROUND( VLOOKUP(Z46, NPC_Raw_Data!A:L, 6) * VLOOKUP(AA46, NPC_Scaling_Values!A:N, 5)* VLOOKUP(AB46, NPC_Scaling_Values!A:N, 5) * 1.14 ,0)</f>
        <v>433</v>
      </c>
      <c r="F46" s="5">
        <f>ROUND( VLOOKUP(Z46, NPC_Raw_Data!A:L, 7) * VLOOKUP(AA46, NPC_Scaling_Values!A:N, 6) * VLOOKUP(AB46,NPC_Scaling_Values!A:N, 6) * 1.14 ,0)</f>
        <v>867</v>
      </c>
      <c r="G46" s="5">
        <f>ROUND( VLOOKUP(Z46, NPC_Raw_Data!A:L, 8) * VLOOKUP(AA46, NPC_Scaling_Values!A:N, 7) * VLOOKUP(AB46, NPC_Scaling_Values!A:N, 7) * 1.14 ,0)</f>
        <v>261</v>
      </c>
      <c r="H46" s="5">
        <f>ROUND( VLOOKUP(Z46, NPC_Raw_Data!A:L, 9) * VLOOKUP(AA46, NPC_Scaling_Values!A:N, 8)* VLOOKUP(AB46, NPC_Scaling_Values!A:N, 8) * 1.14 ,0)</f>
        <v>261</v>
      </c>
      <c r="I46" s="5">
        <v>0.0</v>
      </c>
      <c r="J46" s="5">
        <v>0.0</v>
      </c>
      <c r="K46" s="5">
        <v>0.0</v>
      </c>
      <c r="L46" s="5">
        <f>ROUND( VLOOKUP(Z46, NPC_Raw_Data!A:O, 13),0)</f>
        <v>107</v>
      </c>
      <c r="M46" s="5">
        <f>ROUND( VLOOKUP(Z46, NPC_Raw_Data!A:O, 14),0)</f>
        <v>107</v>
      </c>
      <c r="N46" s="5">
        <f>ROUND( VLOOKUP(Z46, NPC_Raw_Data!A:O, 15),0)</f>
        <v>107</v>
      </c>
      <c r="O46" s="5">
        <f>ROUND( VLOOKUP(Z46, NPC_Raw_Data!A:Q, 16) * VLOOKUP(AA46, NPC_Scaling_Values!A:N, 14)* VLOOKUP(AB46, NPC_Scaling_Values!A:N, 14) * 1.14 ,0)</f>
        <v>265</v>
      </c>
      <c r="P46" s="2">
        <f>ROUND( VLOOKUP(Z46, NPC_Raw_Data!A:Q, 17) * VLOOKUP(AA46, NPC_Scaling_Values!A:N, 14) * VLOOKUP(AB46, NPC_Scaling_Values!A:N, 14)* 1.14 ,0)</f>
        <v>106</v>
      </c>
      <c r="Q46">
        <f> VLOOKUP(AA46, NPC_Scaling_Values!A:N, 9) * VLOOKUP(AB46, NPC_Scaling_Values!A:N, 9) * 1.14</f>
        <v>3.80304</v>
      </c>
      <c r="R46" s="1">
        <v>1.5</v>
      </c>
      <c r="S46" s="1">
        <v>-1.0</v>
      </c>
      <c r="T46" s="7" t="b">
        <v>0</v>
      </c>
      <c r="U46" s="7" t="b">
        <v>0</v>
      </c>
      <c r="V46" s="7" t="b">
        <v>0</v>
      </c>
      <c r="Z46" s="1">
        <v>237001.0</v>
      </c>
      <c r="AA46" s="1">
        <v>7014.0</v>
      </c>
      <c r="AB46" s="1">
        <v>7414.0</v>
      </c>
      <c r="AC46" s="8">
        <v>0.0</v>
      </c>
    </row>
    <row r="47">
      <c r="A47" s="9" t="s">
        <v>129</v>
      </c>
      <c r="B47" s="1" t="s">
        <v>35</v>
      </c>
      <c r="C47" s="5">
        <f>ROUND( VLOOKUP(Z47, NPC_Raw_Data!A:D, 4)*VLOOKUP(AA47, NPC_Scaling_Values!A:C, 3)*VLOOKUP(AB47, NPC_Scaling_Values!A:C, 3) * 1.14 ,0)</f>
        <v>604</v>
      </c>
      <c r="D47" s="5">
        <f>ROUND( VLOOKUP(Z47, NPC_Raw_Data!A:E, 5) * VLOOKUP(AA47, NPC_Scaling_Values!A:D, 4) * VLOOKUP(AB47,NPC_Scaling_Values!A:D, 4) * 1.14 ,0)</f>
        <v>5700</v>
      </c>
      <c r="E47" s="5">
        <f>ROUND( VLOOKUP(Z47, NPC_Raw_Data!A:L, 6) * VLOOKUP(AA47, NPC_Scaling_Values!A:N, 5)* VLOOKUP(AB47, NPC_Scaling_Values!A:N, 5) * 1.14 ,0)</f>
        <v>375</v>
      </c>
      <c r="F47" s="5">
        <f>ROUND( VLOOKUP(Z47, NPC_Raw_Data!A:L, 7) * VLOOKUP(AA47, NPC_Scaling_Values!A:N, 6) * VLOOKUP(AB47,NPC_Scaling_Values!A:N, 6) * 1.14 ,0)</f>
        <v>751</v>
      </c>
      <c r="G47" s="5">
        <f>ROUND( VLOOKUP(Z47, NPC_Raw_Data!A:L, 8) * VLOOKUP(AA47, NPC_Scaling_Values!A:N, 7) * VLOOKUP(AB47, NPC_Scaling_Values!A:N, 7) * 1.14 ,0)</f>
        <v>226</v>
      </c>
      <c r="H47" s="5">
        <f>ROUND( VLOOKUP(Z47, NPC_Raw_Data!A:L, 9) * VLOOKUP(AA47, NPC_Scaling_Values!A:N, 8)* VLOOKUP(AB47, NPC_Scaling_Values!A:N, 8) * 1.14 ,0)</f>
        <v>226</v>
      </c>
      <c r="I47" s="5">
        <v>0.0</v>
      </c>
      <c r="J47" s="5">
        <v>0.0</v>
      </c>
      <c r="K47" s="5">
        <v>0.0</v>
      </c>
      <c r="L47" s="5">
        <f>ROUND( VLOOKUP(Z47, NPC_Raw_Data!A:O, 13),0)</f>
        <v>107</v>
      </c>
      <c r="M47" s="5">
        <f>ROUND( VLOOKUP(Z47, NPC_Raw_Data!A:O, 14),0)</f>
        <v>107</v>
      </c>
      <c r="N47" s="5">
        <f>ROUND( VLOOKUP(Z47, NPC_Raw_Data!A:O, 15),0)</f>
        <v>107</v>
      </c>
      <c r="O47" s="5">
        <f>ROUND( VLOOKUP(Z47, NPC_Raw_Data!A:Q, 16) * VLOOKUP(AA47, NPC_Scaling_Values!A:N, 14)* VLOOKUP(AB47, NPC_Scaling_Values!A:N, 14) * 1.14 ,0)</f>
        <v>234</v>
      </c>
      <c r="P47" s="2">
        <f>ROUND( VLOOKUP(Z47, NPC_Raw_Data!A:Q, 17) * VLOOKUP(AA47, NPC_Scaling_Values!A:N, 14) * VLOOKUP(AB47, NPC_Scaling_Values!A:N, 14)* 1.14 ,0)</f>
        <v>94</v>
      </c>
      <c r="Q47">
        <f> VLOOKUP(AA47, NPC_Scaling_Values!A:N, 9) * VLOOKUP(AB47, NPC_Scaling_Values!A:N, 9) * 1.14</f>
        <v>3.401475</v>
      </c>
      <c r="R47" s="1">
        <v>1.5</v>
      </c>
      <c r="S47" s="1">
        <v>-1.0</v>
      </c>
      <c r="T47" s="7" t="b">
        <v>0</v>
      </c>
      <c r="U47" s="7" t="b">
        <v>0</v>
      </c>
      <c r="V47" s="7" t="b">
        <v>0</v>
      </c>
      <c r="Z47" s="1">
        <v>237002.0</v>
      </c>
      <c r="AA47" s="1">
        <v>7004.0</v>
      </c>
      <c r="AB47" s="1">
        <v>7404.0</v>
      </c>
      <c r="AC47" s="8">
        <v>0.0</v>
      </c>
    </row>
    <row r="48">
      <c r="A48" s="9" t="s">
        <v>129</v>
      </c>
      <c r="B48" s="1" t="s">
        <v>30</v>
      </c>
      <c r="C48" s="5">
        <f>ROUND( VLOOKUP(Z48, NPC_Raw_Data!A:D, 4)*VLOOKUP(AA48, NPC_Scaling_Values!A:C, 3)*VLOOKUP(AB48, NPC_Scaling_Values!A:C, 3) * 1.14 ,0)</f>
        <v>694</v>
      </c>
      <c r="D48" s="5">
        <f>ROUND( VLOOKUP(Z48, NPC_Raw_Data!A:E, 5) * VLOOKUP(AA48, NPC_Scaling_Values!A:D, 4) * VLOOKUP(AB48,NPC_Scaling_Values!A:D, 4) * 1.14 ,0)</f>
        <v>1824</v>
      </c>
      <c r="E48" s="5">
        <f>ROUND( VLOOKUP(Z48, NPC_Raw_Data!A:L, 6) * VLOOKUP(AA48, NPC_Scaling_Values!A:N, 5)* VLOOKUP(AB48, NPC_Scaling_Values!A:N, 5) * 1.14 ,0)</f>
        <v>433</v>
      </c>
      <c r="F48" s="5">
        <f>ROUND( VLOOKUP(Z48, NPC_Raw_Data!A:L, 7) * VLOOKUP(AA48, NPC_Scaling_Values!A:N, 6) * VLOOKUP(AB48,NPC_Scaling_Values!A:N, 6) * 1.14 ,0)</f>
        <v>867</v>
      </c>
      <c r="G48" s="5">
        <f>ROUND( VLOOKUP(Z48, NPC_Raw_Data!A:L, 8) * VLOOKUP(AA48, NPC_Scaling_Values!A:N, 7) * VLOOKUP(AB48, NPC_Scaling_Values!A:N, 7) * 1.14 ,0)</f>
        <v>261</v>
      </c>
      <c r="H48" s="5">
        <f>ROUND( VLOOKUP(Z48, NPC_Raw_Data!A:L, 9) * VLOOKUP(AA48, NPC_Scaling_Values!A:N, 8)* VLOOKUP(AB48, NPC_Scaling_Values!A:N, 8) * 1.14 ,0)</f>
        <v>261</v>
      </c>
      <c r="I48" s="5">
        <v>0.0</v>
      </c>
      <c r="J48" s="5">
        <v>0.0</v>
      </c>
      <c r="K48" s="5">
        <v>0.0</v>
      </c>
      <c r="L48" s="5">
        <f>ROUND( VLOOKUP(Z48, NPC_Raw_Data!A:O, 13),0)</f>
        <v>107</v>
      </c>
      <c r="M48" s="5">
        <f>ROUND( VLOOKUP(Z48, NPC_Raw_Data!A:O, 14),0)</f>
        <v>107</v>
      </c>
      <c r="N48" s="5">
        <f>ROUND( VLOOKUP(Z48, NPC_Raw_Data!A:O, 15),0)</f>
        <v>107</v>
      </c>
      <c r="O48" s="5">
        <f>ROUND( VLOOKUP(Z48, NPC_Raw_Data!A:Q, 16) * VLOOKUP(AA48, NPC_Scaling_Values!A:N, 14)* VLOOKUP(AB48, NPC_Scaling_Values!A:N, 14) * 1.14 ,0)</f>
        <v>265</v>
      </c>
      <c r="P48" s="2">
        <f>ROUND( VLOOKUP(Z48, NPC_Raw_Data!A:Q, 17) * VLOOKUP(AA48, NPC_Scaling_Values!A:N, 14) * VLOOKUP(AB48, NPC_Scaling_Values!A:N, 14)* 1.14 ,0)</f>
        <v>106</v>
      </c>
      <c r="Q48">
        <f> VLOOKUP(AA48, NPC_Scaling_Values!A:N, 9) * VLOOKUP(AB48, NPC_Scaling_Values!A:N, 9) * 1.14</f>
        <v>3.80304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237003.0</v>
      </c>
      <c r="AA48" s="1">
        <v>7014.0</v>
      </c>
      <c r="AB48" s="1">
        <v>7414.0</v>
      </c>
      <c r="AC48" s="10">
        <v>7100.0</v>
      </c>
    </row>
    <row r="49">
      <c r="A49" s="1" t="s">
        <v>303</v>
      </c>
      <c r="B49" s="1" t="s">
        <v>101</v>
      </c>
      <c r="C49" s="5">
        <f>ROUND( VLOOKUP(Z49, NPC_Raw_Data!A:D, 4)*VLOOKUP(AA49, NPC_Scaling_Values!A:C, 3)*VLOOKUP(AB49, NPC_Scaling_Values!A:C, 3) * 1.14 ,0)</f>
        <v>497</v>
      </c>
      <c r="D49" s="5">
        <f>ROUND( VLOOKUP(Z49, NPC_Raw_Data!A:E, 5) * VLOOKUP(AA49, NPC_Scaling_Values!A:D, 4) * VLOOKUP(AB49,NPC_Scaling_Values!A:D, 4) * 1.14 ,0)</f>
        <v>2736</v>
      </c>
      <c r="E49" s="5">
        <f>ROUND( VLOOKUP(Z49, NPC_Raw_Data!A:L, 6) * VLOOKUP(AA49, NPC_Scaling_Values!A:N, 5)* VLOOKUP(AB49, NPC_Scaling_Values!A:N, 5) * 1.14 ,0)</f>
        <v>733</v>
      </c>
      <c r="F49" s="5">
        <f>ROUND( VLOOKUP(Z49, NPC_Raw_Data!A:L, 7) * VLOOKUP(AA49, NPC_Scaling_Values!A:N, 6) * VLOOKUP(AB49,NPC_Scaling_Values!A:N, 6) * 1.14 ,0)</f>
        <v>585</v>
      </c>
      <c r="G49" s="5">
        <f>ROUND( VLOOKUP(Z49, NPC_Raw_Data!A:L, 8) * VLOOKUP(AA49, NPC_Scaling_Values!A:N, 7) * VLOOKUP(AB49, NPC_Scaling_Values!A:N, 7) * 1.14 ,0)</f>
        <v>585</v>
      </c>
      <c r="H49" s="5">
        <f>ROUND( VLOOKUP(Z49, NPC_Raw_Data!A:L, 9) * VLOOKUP(AA49, NPC_Scaling_Values!A:N, 8)* VLOOKUP(AB49, NPC_Scaling_Values!A:N, 8) * 1.14 ,0)</f>
        <v>1466</v>
      </c>
      <c r="I49" s="5">
        <v>25.0</v>
      </c>
      <c r="J49" s="5">
        <v>-60.0</v>
      </c>
      <c r="K49" s="5">
        <v>0.0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 * 1.14 ,0)</f>
        <v>368</v>
      </c>
      <c r="P49" s="2">
        <f>ROUND( VLOOKUP(Z49, NPC_Raw_Data!A:Q, 17) * VLOOKUP(AA49, NPC_Scaling_Values!A:N, 14) * VLOOKUP(AB49, NPC_Scaling_Values!A:N, 14)* 1.14 ,0)</f>
        <v>92</v>
      </c>
      <c r="Q49">
        <f> VLOOKUP(AA49, NPC_Scaling_Values!A:N, 9) * VLOOKUP(AB49, NPC_Scaling_Values!A:N, 9) * 1.14</f>
        <v>3.4884</v>
      </c>
      <c r="R49" s="1">
        <v>3.0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238000.0</v>
      </c>
      <c r="AA49" s="1">
        <v>7005.0</v>
      </c>
      <c r="AB49" s="1">
        <v>7405.0</v>
      </c>
      <c r="AC49" s="8">
        <v>0.0</v>
      </c>
    </row>
    <row r="50">
      <c r="A50" s="1" t="s">
        <v>303</v>
      </c>
      <c r="B50" s="1" t="s">
        <v>77</v>
      </c>
      <c r="C50" s="5">
        <f>ROUND( VLOOKUP(Z50, NPC_Raw_Data!A:D, 4)*VLOOKUP(AA50, NPC_Scaling_Values!A:C, 3)*VLOOKUP(AB50, NPC_Scaling_Values!A:C, 3) * 1.14 ,0)</f>
        <v>538</v>
      </c>
      <c r="D50" s="5">
        <f>ROUND( VLOOKUP(Z50, NPC_Raw_Data!A:E, 5) * VLOOKUP(AA50, NPC_Scaling_Values!A:D, 4) * VLOOKUP(AB50,NPC_Scaling_Values!A:D, 4) * 1.14 ,0)</f>
        <v>3078</v>
      </c>
      <c r="E50" s="5">
        <f>ROUND( VLOOKUP(Z50, NPC_Raw_Data!A:L, 6) * VLOOKUP(AA50, NPC_Scaling_Values!A:N, 5)* VLOOKUP(AB50, NPC_Scaling_Values!A:N, 5) * 1.14 ,0)</f>
        <v>787</v>
      </c>
      <c r="F50" s="5">
        <f>ROUND( VLOOKUP(Z50, NPC_Raw_Data!A:L, 7) * VLOOKUP(AA50, NPC_Scaling_Values!A:N, 6) * VLOOKUP(AB50,NPC_Scaling_Values!A:N, 6) * 1.14 ,0)</f>
        <v>628</v>
      </c>
      <c r="G50" s="5">
        <f>ROUND( VLOOKUP(Z50, NPC_Raw_Data!A:L, 8) * VLOOKUP(AA50, NPC_Scaling_Values!A:N, 7) * VLOOKUP(AB50, NPC_Scaling_Values!A:N, 7) * 1.14 ,0)</f>
        <v>628</v>
      </c>
      <c r="H50" s="5">
        <f>ROUND( VLOOKUP(Z50, NPC_Raw_Data!A:L, 9) * VLOOKUP(AA50, NPC_Scaling_Values!A:N, 8)* VLOOKUP(AB50, NPC_Scaling_Values!A:N, 8) * 1.14 ,0)</f>
        <v>1573</v>
      </c>
      <c r="I50" s="5">
        <v>25.0</v>
      </c>
      <c r="J50" s="5">
        <v>-60.0</v>
      </c>
      <c r="K50" s="5">
        <v>0.0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 * 1.14 ,0)</f>
        <v>386</v>
      </c>
      <c r="P50" s="2">
        <f>ROUND( VLOOKUP(Z50, NPC_Raw_Data!A:Q, 17) * VLOOKUP(AA50, NPC_Scaling_Values!A:N, 14) * VLOOKUP(AB50, NPC_Scaling_Values!A:N, 14)* 1.14 ,0)</f>
        <v>96</v>
      </c>
      <c r="Q50">
        <f> VLOOKUP(AA50, NPC_Scaling_Values!A:N, 9) * VLOOKUP(AB50, NPC_Scaling_Values!A:N, 9) * 1.14</f>
        <v>3.61494</v>
      </c>
      <c r="R50" s="1">
        <v>3.0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238001.0</v>
      </c>
      <c r="AA50" s="1">
        <v>7011.0</v>
      </c>
      <c r="AB50" s="1">
        <v>7411.0</v>
      </c>
      <c r="AC50" s="8">
        <v>0.0</v>
      </c>
    </row>
    <row r="51">
      <c r="A51" s="1" t="s">
        <v>304</v>
      </c>
      <c r="B51" s="1" t="s">
        <v>101</v>
      </c>
      <c r="C51" s="5">
        <f>ROUND( VLOOKUP(Z51, NPC_Raw_Data!A:D, 4)*VLOOKUP(AA51, NPC_Scaling_Values!A:C, 3)*VLOOKUP(AB51, NPC_Scaling_Values!A:C, 3) * 1.14 ,0)</f>
        <v>497</v>
      </c>
      <c r="D51" s="5">
        <f>ROUND( VLOOKUP(Z51, NPC_Raw_Data!A:E, 5) * VLOOKUP(AA51, NPC_Scaling_Values!A:D, 4) * VLOOKUP(AB51,NPC_Scaling_Values!A:D, 4) * 1.14 ,0)</f>
        <v>2736</v>
      </c>
      <c r="E51" s="5">
        <f>ROUND( VLOOKUP(Z51, NPC_Raw_Data!A:L, 6) * VLOOKUP(AA51, NPC_Scaling_Values!A:N, 5)* VLOOKUP(AB51, NPC_Scaling_Values!A:N, 5) * 1.14 ,0)</f>
        <v>733</v>
      </c>
      <c r="F51" s="5">
        <f>ROUND( VLOOKUP(Z51, NPC_Raw_Data!A:L, 7) * VLOOKUP(AA51, NPC_Scaling_Values!A:N, 6) * VLOOKUP(AB51,NPC_Scaling_Values!A:N, 6) * 1.14 ,0)</f>
        <v>585</v>
      </c>
      <c r="G51" s="5">
        <f>ROUND( VLOOKUP(Z51, NPC_Raw_Data!A:L, 8) * VLOOKUP(AA51, NPC_Scaling_Values!A:N, 7) * VLOOKUP(AB51, NPC_Scaling_Values!A:N, 7) * 1.14 ,0)</f>
        <v>585</v>
      </c>
      <c r="H51" s="5">
        <f>ROUND( VLOOKUP(Z51, NPC_Raw_Data!A:L, 9) * VLOOKUP(AA51, NPC_Scaling_Values!A:N, 8)* VLOOKUP(AB51, NPC_Scaling_Values!A:N, 8) * 1.14 ,0)</f>
        <v>1466</v>
      </c>
      <c r="I51" s="5">
        <v>25.0</v>
      </c>
      <c r="J51" s="5">
        <v>-60.0</v>
      </c>
      <c r="K51" s="5">
        <v>0.0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 * 1.14 ,0)</f>
        <v>368</v>
      </c>
      <c r="P51" s="2">
        <f>ROUND( VLOOKUP(Z51, NPC_Raw_Data!A:Q, 17) * VLOOKUP(AA51, NPC_Scaling_Values!A:N, 14) * VLOOKUP(AB51, NPC_Scaling_Values!A:N, 14)* 1.14 ,0)</f>
        <v>92</v>
      </c>
      <c r="Q51">
        <f> VLOOKUP(AA51, NPC_Scaling_Values!A:N, 9) * VLOOKUP(AB51, NPC_Scaling_Values!A:N, 9) * 1.14</f>
        <v>3.4884</v>
      </c>
      <c r="R51" s="1">
        <v>3.0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238002.0</v>
      </c>
      <c r="AA51" s="1">
        <v>7005.0</v>
      </c>
      <c r="AB51" s="1">
        <v>7405.0</v>
      </c>
      <c r="AC51" s="10">
        <v>7100.0</v>
      </c>
    </row>
    <row r="52">
      <c r="A52" s="1" t="s">
        <v>250</v>
      </c>
      <c r="B52" s="1" t="s">
        <v>49</v>
      </c>
      <c r="C52" s="5">
        <f>ROUND( VLOOKUP(Z52, NPC_Raw_Data!A:D, 4)*VLOOKUP(AA52, NPC_Scaling_Values!A:C, 3)*VLOOKUP(AB52, NPC_Scaling_Values!A:C, 3) * 1.14 ,0)</f>
        <v>1013</v>
      </c>
      <c r="D52" s="5">
        <f>ROUND( VLOOKUP(Z52, NPC_Raw_Data!A:E, 5) * VLOOKUP(AA52, NPC_Scaling_Values!A:D, 4) * VLOOKUP(AB52,NPC_Scaling_Values!A:D, 4) * 1.14 ,0)</f>
        <v>4104</v>
      </c>
      <c r="E52" s="5">
        <f>ROUND( VLOOKUP(Z52, NPC_Raw_Data!A:L, 6) * VLOOKUP(AA52, NPC_Scaling_Values!A:N, 5)* VLOOKUP(AB52, NPC_Scaling_Values!A:N, 5) * 1.14 ,0)</f>
        <v>377</v>
      </c>
      <c r="F52" s="5">
        <f>ROUND( VLOOKUP(Z52, NPC_Raw_Data!A:L, 7) * VLOOKUP(AA52, NPC_Scaling_Values!A:N, 6) * VLOOKUP(AB52,NPC_Scaling_Values!A:N, 6) * 1.14 ,0)</f>
        <v>282</v>
      </c>
      <c r="G52" s="5">
        <f>ROUND( VLOOKUP(Z52, NPC_Raw_Data!A:L, 8) * VLOOKUP(AA52, NPC_Scaling_Values!A:N, 7) * VLOOKUP(AB52, NPC_Scaling_Values!A:N, 7) * 1.14 ,0)</f>
        <v>244</v>
      </c>
      <c r="H52" s="5">
        <f>ROUND( VLOOKUP(Z52, NPC_Raw_Data!A:L, 9) * VLOOKUP(AA52, NPC_Scaling_Values!A:N, 8)* VLOOKUP(AB52, NPC_Scaling_Values!A:N, 8) * 1.14 ,0)</f>
        <v>263</v>
      </c>
      <c r="I52" s="5">
        <v>0.0</v>
      </c>
      <c r="J52" s="5">
        <v>0.0</v>
      </c>
      <c r="K52" s="5">
        <v>0.0</v>
      </c>
      <c r="L52" s="5">
        <f>ROUND( VLOOKUP(Z52, NPC_Raw_Data!A:O, 13),0)</f>
        <v>200</v>
      </c>
      <c r="M52" s="5">
        <f>ROUND( VLOOKUP(Z52, NPC_Raw_Data!A:O, 14),0)</f>
        <v>200</v>
      </c>
      <c r="N52" s="5">
        <f>ROUND( VLOOKUP(Z52, NPC_Raw_Data!A:O, 15),0)</f>
        <v>200</v>
      </c>
      <c r="O52" s="5">
        <f>ROUND( VLOOKUP(Z52, NPC_Raw_Data!A:Q, 16) * VLOOKUP(AA52, NPC_Scaling_Values!A:N, 14)* VLOOKUP(AB52, NPC_Scaling_Values!A:N, 14) * 1.14 ,0)</f>
        <v>289</v>
      </c>
      <c r="P52" s="2">
        <f>ROUND( VLOOKUP(Z52, NPC_Raw_Data!A:Q, 17) * VLOOKUP(AA52, NPC_Scaling_Values!A:N, 14) * VLOOKUP(AB52, NPC_Scaling_Values!A:N, 14)* 1.14 ,0)</f>
        <v>96</v>
      </c>
      <c r="Q52">
        <f> VLOOKUP(AA52, NPC_Scaling_Values!A:N, 9) * VLOOKUP(AB52, NPC_Scaling_Values!A:N, 9) * 1.14</f>
        <v>3.61494</v>
      </c>
      <c r="R52" s="1">
        <v>1.3</v>
      </c>
      <c r="S52" s="1">
        <v>10.0</v>
      </c>
      <c r="T52" s="7" t="b">
        <v>0</v>
      </c>
      <c r="U52" s="7" t="b">
        <v>0</v>
      </c>
      <c r="V52" s="7" t="b">
        <v>1</v>
      </c>
      <c r="Z52" s="1">
        <v>239000.0</v>
      </c>
      <c r="AA52" s="1">
        <v>7011.0</v>
      </c>
      <c r="AB52" s="1">
        <v>7411.0</v>
      </c>
      <c r="AC52" s="8">
        <v>0.0</v>
      </c>
    </row>
    <row r="53">
      <c r="A53" s="1" t="s">
        <v>251</v>
      </c>
      <c r="B53" s="1" t="s">
        <v>49</v>
      </c>
      <c r="C53" s="5">
        <f>ROUND( VLOOKUP(Z53, NPC_Raw_Data!A:D, 4)*VLOOKUP(AA53, NPC_Scaling_Values!A:C, 3)*VLOOKUP(AB53, NPC_Scaling_Values!A:C, 3) * 1.14 ,0)</f>
        <v>1013</v>
      </c>
      <c r="D53" s="5">
        <f>ROUND( VLOOKUP(Z53, NPC_Raw_Data!A:E, 5) * VLOOKUP(AA53, NPC_Scaling_Values!A:D, 4) * VLOOKUP(AB53,NPC_Scaling_Values!A:D, 4) * 1.14 ,0)</f>
        <v>4104</v>
      </c>
      <c r="E53" s="5">
        <f>ROUND( VLOOKUP(Z53, NPC_Raw_Data!A:L, 6) * VLOOKUP(AA53, NPC_Scaling_Values!A:N, 5)* VLOOKUP(AB53, NPC_Scaling_Values!A:N, 5) * 1.14 ,0)</f>
        <v>377</v>
      </c>
      <c r="F53" s="5">
        <f>ROUND( VLOOKUP(Z53, NPC_Raw_Data!A:L, 7) * VLOOKUP(AA53, NPC_Scaling_Values!A:N, 6) * VLOOKUP(AB53,NPC_Scaling_Values!A:N, 6) * 1.14 ,0)</f>
        <v>282</v>
      </c>
      <c r="G53" s="5">
        <f>ROUND( VLOOKUP(Z53, NPC_Raw_Data!A:L, 8) * VLOOKUP(AA53, NPC_Scaling_Values!A:N, 7) * VLOOKUP(AB53, NPC_Scaling_Values!A:N, 7) * 1.14 ,0)</f>
        <v>244</v>
      </c>
      <c r="H53" s="5">
        <f>ROUND( VLOOKUP(Z53, NPC_Raw_Data!A:L, 9) * VLOOKUP(AA53, NPC_Scaling_Values!A:N, 8)* VLOOKUP(AB53, NPC_Scaling_Values!A:N, 8) * 1.14 ,0)</f>
        <v>263</v>
      </c>
      <c r="I53" s="5">
        <v>0.0</v>
      </c>
      <c r="J53" s="5">
        <v>0.0</v>
      </c>
      <c r="K53" s="5">
        <v>0.0</v>
      </c>
      <c r="L53" s="5">
        <f>ROUND( VLOOKUP(Z53, NPC_Raw_Data!A:O, 13),0)</f>
        <v>200</v>
      </c>
      <c r="M53" s="5">
        <f>ROUND( VLOOKUP(Z53, NPC_Raw_Data!A:O, 14),0)</f>
        <v>200</v>
      </c>
      <c r="N53" s="5">
        <f>ROUND( VLOOKUP(Z53, NPC_Raw_Data!A:O, 15),0)</f>
        <v>200</v>
      </c>
      <c r="O53" s="5">
        <f>ROUND( VLOOKUP(Z53, NPC_Raw_Data!A:Q, 16) * VLOOKUP(AA53, NPC_Scaling_Values!A:N, 14)* VLOOKUP(AB53, NPC_Scaling_Values!A:N, 14) * 1.14 ,0)</f>
        <v>289</v>
      </c>
      <c r="P53" s="2">
        <f>ROUND( VLOOKUP(Z53, NPC_Raw_Data!A:Q, 17) * VLOOKUP(AA53, NPC_Scaling_Values!A:N, 14) * VLOOKUP(AB53, NPC_Scaling_Values!A:N, 14)* 1.14 ,0)</f>
        <v>96</v>
      </c>
      <c r="Q53">
        <f> VLOOKUP(AA53, NPC_Scaling_Values!A:N, 9) * VLOOKUP(AB53, NPC_Scaling_Values!A:N, 9) * 1.14</f>
        <v>3.61494</v>
      </c>
      <c r="R53" s="1">
        <v>1.3</v>
      </c>
      <c r="S53" s="1">
        <v>20.0</v>
      </c>
      <c r="T53" s="7" t="b">
        <v>0</v>
      </c>
      <c r="U53" s="7" t="b">
        <v>0</v>
      </c>
      <c r="V53" s="7" t="b">
        <v>1</v>
      </c>
      <c r="Z53" s="1">
        <v>239003.0</v>
      </c>
      <c r="AA53" s="1">
        <v>7011.0</v>
      </c>
      <c r="AB53" s="1">
        <v>7411.0</v>
      </c>
      <c r="AC53" s="10">
        <v>7100.0</v>
      </c>
    </row>
    <row r="54">
      <c r="A54" s="9" t="s">
        <v>193</v>
      </c>
      <c r="B54" s="1" t="s">
        <v>39</v>
      </c>
      <c r="C54" s="5">
        <f>ROUND( VLOOKUP(Z54, NPC_Raw_Data!A:D, 4)*VLOOKUP(AA54, NPC_Scaling_Values!A:C, 3)*VLOOKUP(AB54, NPC_Scaling_Values!A:C, 3) * 1.14 ,0)</f>
        <v>461</v>
      </c>
      <c r="D54" s="5">
        <f>ROUND( VLOOKUP(Z54, NPC_Raw_Data!A:E, 5) * VLOOKUP(AA54, NPC_Scaling_Values!A:D, 4) * VLOOKUP(AB54,NPC_Scaling_Values!A:D, 4) * 1.14 ,0)</f>
        <v>1026</v>
      </c>
      <c r="E54" s="5">
        <f>ROUND( VLOOKUP(Z54, NPC_Raw_Data!A:L, 6) * VLOOKUP(AA54, NPC_Scaling_Values!A:N, 5)* VLOOKUP(AB54, NPC_Scaling_Values!A:N, 5) * 1.14 ,0)</f>
        <v>299</v>
      </c>
      <c r="F54" s="5">
        <f>ROUND( VLOOKUP(Z54, NPC_Raw_Data!A:L, 7) * VLOOKUP(AA54, NPC_Scaling_Values!A:N, 6) * VLOOKUP(AB54,NPC_Scaling_Values!A:N, 6) * 1.14 ,0)</f>
        <v>241</v>
      </c>
      <c r="G54" s="5">
        <f>ROUND( VLOOKUP(Z54, NPC_Raw_Data!A:L, 8) * VLOOKUP(AA54, NPC_Scaling_Values!A:N, 7) * VLOOKUP(AB54, NPC_Scaling_Values!A:N, 7) * 1.14 ,0)</f>
        <v>201</v>
      </c>
      <c r="H54" s="5">
        <f>ROUND( VLOOKUP(Z54, NPC_Raw_Data!A:L, 9) * VLOOKUP(AA54, NPC_Scaling_Values!A:N, 8)* VLOOKUP(AB54, NPC_Scaling_Values!A:N, 8) * 1.14 ,0)</f>
        <v>225</v>
      </c>
      <c r="I54" s="5">
        <v>0.0</v>
      </c>
      <c r="J54" s="5">
        <v>0.0</v>
      </c>
      <c r="K54" s="5">
        <v>0.0</v>
      </c>
      <c r="L54" s="5">
        <f>ROUND( VLOOKUP(Z54, NPC_Raw_Data!A:O, 13),0)</f>
        <v>115</v>
      </c>
      <c r="M54" s="5">
        <f>ROUND( VLOOKUP(Z54, NPC_Raw_Data!A:O, 14),0)</f>
        <v>115</v>
      </c>
      <c r="N54" s="5">
        <f>ROUND( VLOOKUP(Z54, NPC_Raw_Data!A:O, 15),0)</f>
        <v>95</v>
      </c>
      <c r="O54" s="5">
        <f>ROUND( VLOOKUP(Z54, NPC_Raw_Data!A:Q, 16) * VLOOKUP(AA54, NPC_Scaling_Values!A:N, 14)* VLOOKUP(AB54, NPC_Scaling_Values!A:N, 14) * 1.14 ,0)</f>
        <v>233</v>
      </c>
      <c r="P54" s="2">
        <f>ROUND( VLOOKUP(Z54, NPC_Raw_Data!A:Q, 17) * VLOOKUP(AA54, NPC_Scaling_Values!A:N, 14) * VLOOKUP(AB54, NPC_Scaling_Values!A:N, 14)* 1.14 ,0)</f>
        <v>93</v>
      </c>
      <c r="Q54">
        <f> VLOOKUP(AA54, NPC_Scaling_Values!A:N, 9) * VLOOKUP(AB54, NPC_Scaling_Values!A:N, 9) * 1.14</f>
        <v>3.5568</v>
      </c>
      <c r="R54" s="1">
        <v>1.5</v>
      </c>
      <c r="S54" s="1">
        <v>6.0</v>
      </c>
      <c r="T54" s="7" t="b">
        <v>0</v>
      </c>
      <c r="U54" s="7" t="b">
        <v>0</v>
      </c>
      <c r="V54" s="7" t="b">
        <v>0</v>
      </c>
      <c r="Z54" s="1">
        <v>240000.0</v>
      </c>
      <c r="AA54" s="1">
        <v>7010.0</v>
      </c>
      <c r="AB54" s="1">
        <v>7410.0</v>
      </c>
      <c r="AC54" s="8">
        <v>0.0</v>
      </c>
    </row>
    <row r="55">
      <c r="A55" s="1" t="s">
        <v>256</v>
      </c>
      <c r="B55" s="1" t="s">
        <v>39</v>
      </c>
      <c r="C55" s="5">
        <f>ROUND( VLOOKUP(Z55, NPC_Raw_Data!A:D, 4)*VLOOKUP(AA55, NPC_Scaling_Values!A:C, 3)*VLOOKUP(AB55, NPC_Scaling_Values!A:C, 3) * 1.14 ,0)</f>
        <v>926</v>
      </c>
      <c r="D55" s="5">
        <f>ROUND( VLOOKUP(Z55, NPC_Raw_Data!A:E, 5) * VLOOKUP(AA55, NPC_Scaling_Values!A:D, 4) * VLOOKUP(AB55,NPC_Scaling_Values!A:D, 4) * 1.14 ,0)</f>
        <v>3420</v>
      </c>
      <c r="E55" s="5">
        <f>ROUND( VLOOKUP(Z55, NPC_Raw_Data!A:L, 6) * VLOOKUP(AA55, NPC_Scaling_Values!A:N, 5)* VLOOKUP(AB55, NPC_Scaling_Values!A:N, 5) * 1.14 ,0)</f>
        <v>395</v>
      </c>
      <c r="F55" s="5">
        <f>ROUND( VLOOKUP(Z55, NPC_Raw_Data!A:L, 7) * VLOOKUP(AA55, NPC_Scaling_Values!A:N, 6) * VLOOKUP(AB55,NPC_Scaling_Values!A:N, 6) * 1.14 ,0)</f>
        <v>315</v>
      </c>
      <c r="G55" s="5">
        <f>ROUND( VLOOKUP(Z55, NPC_Raw_Data!A:L, 8) * VLOOKUP(AA55, NPC_Scaling_Values!A:N, 7) * VLOOKUP(AB55, NPC_Scaling_Values!A:N, 7) * 1.14 ,0)</f>
        <v>265</v>
      </c>
      <c r="H55" s="5">
        <f>ROUND( VLOOKUP(Z55, NPC_Raw_Data!A:L, 9) * VLOOKUP(AA55, NPC_Scaling_Values!A:N, 8)* VLOOKUP(AB55, NPC_Scaling_Values!A:N, 8) * 1.14 ,0)</f>
        <v>395</v>
      </c>
      <c r="I55" s="5">
        <v>25.0</v>
      </c>
      <c r="J55" s="5">
        <v>0.0</v>
      </c>
      <c r="K55" s="5">
        <v>0.0</v>
      </c>
      <c r="L55" s="5">
        <f>ROUND( VLOOKUP(Z55, NPC_Raw_Data!A:O, 13),0)</f>
        <v>95</v>
      </c>
      <c r="M55" s="5">
        <f>ROUND( VLOOKUP(Z55, NPC_Raw_Data!A:O, 14),0)</f>
        <v>95</v>
      </c>
      <c r="N55" s="5">
        <f>ROUND( VLOOKUP(Z55, NPC_Raw_Data!A:O, 15),0)</f>
        <v>160</v>
      </c>
      <c r="O55" s="5">
        <f>ROUND( VLOOKUP(Z55, NPC_Raw_Data!A:Q, 16) * VLOOKUP(AA55, NPC_Scaling_Values!A:N, 14)* VLOOKUP(AB55, NPC_Scaling_Values!A:N, 14) * 1.14 ,0)</f>
        <v>374</v>
      </c>
      <c r="P55" s="2">
        <f>ROUND( VLOOKUP(Z55, NPC_Raw_Data!A:Q, 17) * VLOOKUP(AA55, NPC_Scaling_Values!A:N, 14) * VLOOKUP(AB55, NPC_Scaling_Values!A:N, 14)* 1.14 ,0)</f>
        <v>93</v>
      </c>
      <c r="Q55">
        <f> VLOOKUP(AA55, NPC_Scaling_Values!A:N, 9) * VLOOKUP(AB55, NPC_Scaling_Values!A:N, 9) * 1.14</f>
        <v>3.5568</v>
      </c>
      <c r="R55" s="1">
        <v>1.1</v>
      </c>
      <c r="S55" s="1">
        <v>-1.0</v>
      </c>
      <c r="T55" s="7" t="b">
        <v>0</v>
      </c>
      <c r="U55" s="7" t="b">
        <v>1</v>
      </c>
      <c r="V55" s="7" t="b">
        <v>0</v>
      </c>
      <c r="Z55" s="1">
        <v>241000.0</v>
      </c>
      <c r="AA55" s="1">
        <v>7010.0</v>
      </c>
      <c r="AB55" s="1">
        <v>7410.0</v>
      </c>
      <c r="AC55" s="8">
        <v>0.0</v>
      </c>
    </row>
    <row r="56">
      <c r="A56" s="1" t="s">
        <v>257</v>
      </c>
      <c r="B56" s="1" t="s">
        <v>39</v>
      </c>
      <c r="C56" s="5">
        <f>ROUND( VLOOKUP(Z56, NPC_Raw_Data!A:D, 4)*VLOOKUP(AA56, NPC_Scaling_Values!A:C, 3)*VLOOKUP(AB56, NPC_Scaling_Values!A:C, 3) * 1.14 ,0)</f>
        <v>926</v>
      </c>
      <c r="D56" s="5">
        <f>ROUND( VLOOKUP(Z56, NPC_Raw_Data!A:E, 5) * VLOOKUP(AA56, NPC_Scaling_Values!A:D, 4) * VLOOKUP(AB56,NPC_Scaling_Values!A:D, 4) * 1.14 ,0)</f>
        <v>3420</v>
      </c>
      <c r="E56" s="5">
        <f>ROUND( VLOOKUP(Z56, NPC_Raw_Data!A:L, 6) * VLOOKUP(AA56, NPC_Scaling_Values!A:N, 5)* VLOOKUP(AB56, NPC_Scaling_Values!A:N, 5) * 1.14 ,0)</f>
        <v>395</v>
      </c>
      <c r="F56" s="5">
        <f>ROUND( VLOOKUP(Z56, NPC_Raw_Data!A:L, 7) * VLOOKUP(AA56, NPC_Scaling_Values!A:N, 6) * VLOOKUP(AB56,NPC_Scaling_Values!A:N, 6) * 1.14 ,0)</f>
        <v>315</v>
      </c>
      <c r="G56" s="5">
        <f>ROUND( VLOOKUP(Z56, NPC_Raw_Data!A:L, 8) * VLOOKUP(AA56, NPC_Scaling_Values!A:N, 7) * VLOOKUP(AB56, NPC_Scaling_Values!A:N, 7) * 1.14 ,0)</f>
        <v>265</v>
      </c>
      <c r="H56" s="5">
        <f>ROUND( VLOOKUP(Z56, NPC_Raw_Data!A:L, 9) * VLOOKUP(AA56, NPC_Scaling_Values!A:N, 8)* VLOOKUP(AB56, NPC_Scaling_Values!A:N, 8) * 1.14 ,0)</f>
        <v>395</v>
      </c>
      <c r="I56" s="5">
        <v>25.0</v>
      </c>
      <c r="J56" s="5">
        <v>0.0</v>
      </c>
      <c r="K56" s="5">
        <v>0.0</v>
      </c>
      <c r="L56" s="5">
        <f>ROUND( VLOOKUP(Z56, NPC_Raw_Data!A:O, 13),0)</f>
        <v>95</v>
      </c>
      <c r="M56" s="5">
        <f>ROUND( VLOOKUP(Z56, NPC_Raw_Data!A:O, 14),0)</f>
        <v>95</v>
      </c>
      <c r="N56" s="5">
        <f>ROUND( VLOOKUP(Z56, NPC_Raw_Data!A:O, 15),0)</f>
        <v>160</v>
      </c>
      <c r="O56" s="5">
        <f>ROUND( VLOOKUP(Z56, NPC_Raw_Data!A:Q, 16) * VLOOKUP(AA56, NPC_Scaling_Values!A:N, 14)* VLOOKUP(AB56, NPC_Scaling_Values!A:N, 14) * 1.14 ,0)</f>
        <v>374</v>
      </c>
      <c r="P56" s="2">
        <f>ROUND( VLOOKUP(Z56, NPC_Raw_Data!A:Q, 17) * VLOOKUP(AA56, NPC_Scaling_Values!A:N, 14) * VLOOKUP(AB56, NPC_Scaling_Values!A:N, 14)* 1.14 ,0)</f>
        <v>93</v>
      </c>
      <c r="Q56">
        <f> VLOOKUP(AA56, NPC_Scaling_Values!A:N, 9) * VLOOKUP(AB56, NPC_Scaling_Values!A:N, 9) * 1.14</f>
        <v>3.5568</v>
      </c>
      <c r="R56" s="1">
        <v>1.1</v>
      </c>
      <c r="S56" s="1">
        <v>-1.0</v>
      </c>
      <c r="T56" s="7" t="b">
        <v>0</v>
      </c>
      <c r="U56" s="7" t="b">
        <v>1</v>
      </c>
      <c r="V56" s="7" t="b">
        <v>0</v>
      </c>
      <c r="Z56" s="1">
        <v>241003.0</v>
      </c>
      <c r="AA56" s="1">
        <v>7010.0</v>
      </c>
      <c r="AB56" s="1">
        <v>7410.0</v>
      </c>
      <c r="AC56" s="8">
        <v>0.0</v>
      </c>
    </row>
    <row r="57">
      <c r="A57" s="1" t="s">
        <v>258</v>
      </c>
      <c r="B57" s="1" t="s">
        <v>39</v>
      </c>
      <c r="C57" s="5">
        <f>ROUND( VLOOKUP(Z57, NPC_Raw_Data!A:D, 4)*VLOOKUP(AA57, NPC_Scaling_Values!A:C, 3)*VLOOKUP(AB57, NPC_Scaling_Values!A:C, 3) * 1.14 ,0)</f>
        <v>926</v>
      </c>
      <c r="D57" s="5">
        <f>ROUND( VLOOKUP(Z57, NPC_Raw_Data!A:E, 5) * VLOOKUP(AA57, NPC_Scaling_Values!A:D, 4) * VLOOKUP(AB57,NPC_Scaling_Values!A:D, 4) * 1.14 ,0)</f>
        <v>4446</v>
      </c>
      <c r="E57" s="5">
        <f>ROUND( VLOOKUP(Z57, NPC_Raw_Data!A:L, 6) * VLOOKUP(AA57, NPC_Scaling_Values!A:N, 5)* VLOOKUP(AB57, NPC_Scaling_Values!A:N, 5) * 1.14 ,0)</f>
        <v>395</v>
      </c>
      <c r="F57" s="5">
        <f>ROUND( VLOOKUP(Z57, NPC_Raw_Data!A:L, 7) * VLOOKUP(AA57, NPC_Scaling_Values!A:N, 6) * VLOOKUP(AB57,NPC_Scaling_Values!A:N, 6) * 1.14 ,0)</f>
        <v>315</v>
      </c>
      <c r="G57" s="5">
        <f>ROUND( VLOOKUP(Z57, NPC_Raw_Data!A:L, 8) * VLOOKUP(AA57, NPC_Scaling_Values!A:N, 7) * VLOOKUP(AB57, NPC_Scaling_Values!A:N, 7) * 1.14 ,0)</f>
        <v>265</v>
      </c>
      <c r="H57" s="5">
        <f>ROUND( VLOOKUP(Z57, NPC_Raw_Data!A:L, 9) * VLOOKUP(AA57, NPC_Scaling_Values!A:N, 8)* VLOOKUP(AB57, NPC_Scaling_Values!A:N, 8) * 1.14 ,0)</f>
        <v>395</v>
      </c>
      <c r="I57" s="5">
        <v>25.0</v>
      </c>
      <c r="J57" s="5">
        <v>0.0</v>
      </c>
      <c r="K57" s="5">
        <v>0.0</v>
      </c>
      <c r="L57" s="5">
        <f>ROUND( VLOOKUP(Z57, NPC_Raw_Data!A:O, 13),0)</f>
        <v>95</v>
      </c>
      <c r="M57" s="5">
        <f>ROUND( VLOOKUP(Z57, NPC_Raw_Data!A:O, 14),0)</f>
        <v>95</v>
      </c>
      <c r="N57" s="5">
        <f>ROUND( VLOOKUP(Z57, NPC_Raw_Data!A:O, 15),0)</f>
        <v>160</v>
      </c>
      <c r="O57" s="5">
        <f>ROUND( VLOOKUP(Z57, NPC_Raw_Data!A:Q, 16) * VLOOKUP(AA57, NPC_Scaling_Values!A:N, 14)* VLOOKUP(AB57, NPC_Scaling_Values!A:N, 14) * 1.14 ,0)</f>
        <v>374</v>
      </c>
      <c r="P57" s="2">
        <f>ROUND( VLOOKUP(Z57, NPC_Raw_Data!A:Q, 17) * VLOOKUP(AA57, NPC_Scaling_Values!A:N, 14) * VLOOKUP(AB57, NPC_Scaling_Values!A:N, 14)* 1.14 ,0)</f>
        <v>93</v>
      </c>
      <c r="Q57">
        <f> VLOOKUP(AA57, NPC_Scaling_Values!A:N, 9) * VLOOKUP(AB57, NPC_Scaling_Values!A:N, 9) * 1.14</f>
        <v>3.5568</v>
      </c>
      <c r="R57" s="1">
        <v>1.1</v>
      </c>
      <c r="S57" s="1">
        <v>-1.0</v>
      </c>
      <c r="T57" s="7" t="b">
        <v>0</v>
      </c>
      <c r="U57" s="7" t="b">
        <v>1</v>
      </c>
      <c r="V57" s="7" t="b">
        <v>0</v>
      </c>
      <c r="Z57" s="1">
        <v>241004.0</v>
      </c>
      <c r="AA57" s="1">
        <v>7010.0</v>
      </c>
      <c r="AB57" s="1">
        <v>7410.0</v>
      </c>
      <c r="AC57" s="8">
        <v>0.0</v>
      </c>
    </row>
    <row r="58">
      <c r="A58" s="1" t="s">
        <v>259</v>
      </c>
      <c r="B58" s="1" t="s">
        <v>39</v>
      </c>
      <c r="C58" s="5">
        <f>ROUND( VLOOKUP(Z58, NPC_Raw_Data!A:D, 4)*VLOOKUP(AA58, NPC_Scaling_Values!A:C, 3)*VLOOKUP(AB58, NPC_Scaling_Values!A:C, 3) * 1.14 ,0)</f>
        <v>926</v>
      </c>
      <c r="D58" s="5">
        <f>ROUND( VLOOKUP(Z58, NPC_Raw_Data!A:E, 5) * VLOOKUP(AA58, NPC_Scaling_Values!A:D, 4) * VLOOKUP(AB58,NPC_Scaling_Values!A:D, 4) * 1.14 ,0)</f>
        <v>3420</v>
      </c>
      <c r="E58" s="5">
        <f>ROUND( VLOOKUP(Z58, NPC_Raw_Data!A:L, 6) * VLOOKUP(AA58, NPC_Scaling_Values!A:N, 5)* VLOOKUP(AB58, NPC_Scaling_Values!A:N, 5) * 1.14 ,0)</f>
        <v>395</v>
      </c>
      <c r="F58" s="5">
        <f>ROUND( VLOOKUP(Z58, NPC_Raw_Data!A:L, 7) * VLOOKUP(AA58, NPC_Scaling_Values!A:N, 6) * VLOOKUP(AB58,NPC_Scaling_Values!A:N, 6) * 1.14 ,0)</f>
        <v>315</v>
      </c>
      <c r="G58" s="5">
        <f>ROUND( VLOOKUP(Z58, NPC_Raw_Data!A:L, 8) * VLOOKUP(AA58, NPC_Scaling_Values!A:N, 7) * VLOOKUP(AB58, NPC_Scaling_Values!A:N, 7) * 1.14 ,0)</f>
        <v>265</v>
      </c>
      <c r="H58" s="5">
        <f>ROUND( VLOOKUP(Z58, NPC_Raw_Data!A:L, 9) * VLOOKUP(AA58, NPC_Scaling_Values!A:N, 8)* VLOOKUP(AB58, NPC_Scaling_Values!A:N, 8) * 1.14 ,0)</f>
        <v>395</v>
      </c>
      <c r="I58" s="5">
        <v>25.0</v>
      </c>
      <c r="J58" s="5">
        <v>0.0</v>
      </c>
      <c r="K58" s="5">
        <v>0.0</v>
      </c>
      <c r="L58" s="5">
        <f>ROUND( VLOOKUP(Z58, NPC_Raw_Data!A:O, 13),0)</f>
        <v>95</v>
      </c>
      <c r="M58" s="5">
        <f>ROUND( VLOOKUP(Z58, NPC_Raw_Data!A:O, 14),0)</f>
        <v>95</v>
      </c>
      <c r="N58" s="5">
        <f>ROUND( VLOOKUP(Z58, NPC_Raw_Data!A:O, 15),0)</f>
        <v>160</v>
      </c>
      <c r="O58" s="5">
        <f>ROUND( VLOOKUP(Z58, NPC_Raw_Data!A:Q, 16) * VLOOKUP(AA58, NPC_Scaling_Values!A:N, 14)* VLOOKUP(AB58, NPC_Scaling_Values!A:N, 14) * 1.14 ,0)</f>
        <v>374</v>
      </c>
      <c r="P58" s="2">
        <f>ROUND( VLOOKUP(Z58, NPC_Raw_Data!A:Q, 17) * VLOOKUP(AA58, NPC_Scaling_Values!A:N, 14) * VLOOKUP(AB58, NPC_Scaling_Values!A:N, 14)* 1.14 ,0)</f>
        <v>93</v>
      </c>
      <c r="Q58">
        <f> VLOOKUP(AA58, NPC_Scaling_Values!A:N, 9) * VLOOKUP(AB58, NPC_Scaling_Values!A:N, 9) * 1.14</f>
        <v>3.5568</v>
      </c>
      <c r="R58" s="1">
        <v>1.1</v>
      </c>
      <c r="S58" s="1">
        <v>-1.0</v>
      </c>
      <c r="T58" s="7" t="b">
        <v>0</v>
      </c>
      <c r="U58" s="7" t="b">
        <v>1</v>
      </c>
      <c r="V58" s="7" t="b">
        <v>0</v>
      </c>
      <c r="Z58" s="1">
        <v>241005.0</v>
      </c>
      <c r="AA58" s="1">
        <v>7010.0</v>
      </c>
      <c r="AB58" s="1">
        <v>7410.0</v>
      </c>
      <c r="AC58" s="10">
        <v>7100.0</v>
      </c>
    </row>
    <row r="59">
      <c r="A59" s="1" t="s">
        <v>260</v>
      </c>
      <c r="B59" s="1" t="s">
        <v>39</v>
      </c>
      <c r="C59" s="5">
        <f>ROUND( VLOOKUP(Z59, NPC_Raw_Data!A:D, 4)*VLOOKUP(AA59, NPC_Scaling_Values!A:C, 3)*VLOOKUP(AB59, NPC_Scaling_Values!A:C, 3) * 1.14 ,0)</f>
        <v>926</v>
      </c>
      <c r="D59" s="5">
        <f>ROUND( VLOOKUP(Z59, NPC_Raw_Data!A:E, 5) * VLOOKUP(AA59, NPC_Scaling_Values!A:D, 4) * VLOOKUP(AB59,NPC_Scaling_Values!A:D, 4) * 1.14 ,0)</f>
        <v>3420</v>
      </c>
      <c r="E59" s="5">
        <f>ROUND( VLOOKUP(Z59, NPC_Raw_Data!A:L, 6) * VLOOKUP(AA59, NPC_Scaling_Values!A:N, 5)* VLOOKUP(AB59, NPC_Scaling_Values!A:N, 5) * 1.14 ,0)</f>
        <v>395</v>
      </c>
      <c r="F59" s="5">
        <f>ROUND( VLOOKUP(Z59, NPC_Raw_Data!A:L, 7) * VLOOKUP(AA59, NPC_Scaling_Values!A:N, 6) * VLOOKUP(AB59,NPC_Scaling_Values!A:N, 6) * 1.14 ,0)</f>
        <v>315</v>
      </c>
      <c r="G59" s="5">
        <f>ROUND( VLOOKUP(Z59, NPC_Raw_Data!A:L, 8) * VLOOKUP(AA59, NPC_Scaling_Values!A:N, 7) * VLOOKUP(AB59, NPC_Scaling_Values!A:N, 7) * 1.14 ,0)</f>
        <v>265</v>
      </c>
      <c r="H59" s="5">
        <f>ROUND( VLOOKUP(Z59, NPC_Raw_Data!A:L, 9) * VLOOKUP(AA59, NPC_Scaling_Values!A:N, 8)* VLOOKUP(AB59, NPC_Scaling_Values!A:N, 8) * 1.14 ,0)</f>
        <v>395</v>
      </c>
      <c r="I59" s="5">
        <v>25.0</v>
      </c>
      <c r="J59" s="5">
        <v>0.0</v>
      </c>
      <c r="K59" s="5">
        <v>0.0</v>
      </c>
      <c r="L59" s="5">
        <f>ROUND( VLOOKUP(Z59, NPC_Raw_Data!A:O, 13),0)</f>
        <v>95</v>
      </c>
      <c r="M59" s="5">
        <f>ROUND( VLOOKUP(Z59, NPC_Raw_Data!A:O, 14),0)</f>
        <v>95</v>
      </c>
      <c r="N59" s="5">
        <f>ROUND( VLOOKUP(Z59, NPC_Raw_Data!A:O, 15),0)</f>
        <v>160</v>
      </c>
      <c r="O59" s="5">
        <f>ROUND( VLOOKUP(Z59, NPC_Raw_Data!A:Q, 16) * VLOOKUP(AA59, NPC_Scaling_Values!A:N, 14)* VLOOKUP(AB59, NPC_Scaling_Values!A:N, 14) * 1.14 ,0)</f>
        <v>374</v>
      </c>
      <c r="P59" s="2">
        <f>ROUND( VLOOKUP(Z59, NPC_Raw_Data!A:Q, 17) * VLOOKUP(AA59, NPC_Scaling_Values!A:N, 14) * VLOOKUP(AB59, NPC_Scaling_Values!A:N, 14)* 1.14 ,0)</f>
        <v>93</v>
      </c>
      <c r="Q59">
        <f> VLOOKUP(AA59, NPC_Scaling_Values!A:N, 9) * VLOOKUP(AB59, NPC_Scaling_Values!A:N, 9) * 1.14</f>
        <v>3.5568</v>
      </c>
      <c r="R59" s="1">
        <v>1.1</v>
      </c>
      <c r="S59" s="1">
        <v>-1.0</v>
      </c>
      <c r="T59" s="7" t="b">
        <v>0</v>
      </c>
      <c r="U59" s="7" t="b">
        <v>1</v>
      </c>
      <c r="V59" s="7" t="b">
        <v>0</v>
      </c>
      <c r="Z59" s="1">
        <v>241006.0</v>
      </c>
      <c r="AA59" s="1">
        <v>7010.0</v>
      </c>
      <c r="AB59" s="1">
        <v>7410.0</v>
      </c>
      <c r="AC59" s="10">
        <v>7100.0</v>
      </c>
    </row>
    <row r="60">
      <c r="A60" s="9" t="s">
        <v>301</v>
      </c>
      <c r="B60" s="1" t="s">
        <v>91</v>
      </c>
      <c r="C60" s="5">
        <f>ROUND( VLOOKUP(Z60, NPC_Raw_Data!A:D, 4)*VLOOKUP(AA60, NPC_Scaling_Values!A:C, 3)*VLOOKUP(AB60, NPC_Scaling_Values!A:C, 3) * 1.14 ,0)</f>
        <v>359</v>
      </c>
      <c r="D60" s="5">
        <f>ROUND( VLOOKUP(Z60, NPC_Raw_Data!A:E, 5) * VLOOKUP(AA60, NPC_Scaling_Values!A:D, 4) * VLOOKUP(AB60,NPC_Scaling_Values!A:D, 4) * 1.14 ,0)</f>
        <v>684</v>
      </c>
      <c r="E60" s="5">
        <f>ROUND( VLOOKUP(Z60, NPC_Raw_Data!A:L, 6) * VLOOKUP(AA60, NPC_Scaling_Values!A:N, 5)* VLOOKUP(AB60, NPC_Scaling_Values!A:N, 5) * 1.14 ,0)</f>
        <v>501</v>
      </c>
      <c r="F60" s="5">
        <f>ROUND( VLOOKUP(Z60, NPC_Raw_Data!A:L, 7) * VLOOKUP(AA60, NPC_Scaling_Values!A:N, 6) * VLOOKUP(AB60,NPC_Scaling_Values!A:N, 6) * 1.14 ,0)</f>
        <v>326</v>
      </c>
      <c r="G60" s="5">
        <f>ROUND( VLOOKUP(Z60, NPC_Raw_Data!A:L, 8) * VLOOKUP(AA60, NPC_Scaling_Values!A:N, 7) * VLOOKUP(AB60, NPC_Scaling_Values!A:N, 7) * 1.14 ,0)</f>
        <v>1001</v>
      </c>
      <c r="H60" s="5">
        <f>ROUND( VLOOKUP(Z60, NPC_Raw_Data!A:L, 9) * VLOOKUP(AA60, NPC_Scaling_Values!A:N, 8)* VLOOKUP(AB60, NPC_Scaling_Values!A:N, 8) * 1.14 ,0)</f>
        <v>1001</v>
      </c>
      <c r="I60" s="5">
        <v>0.0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 * 1.14 ,0)</f>
        <v>256</v>
      </c>
      <c r="P60" s="2">
        <f>ROUND( VLOOKUP(Z60, NPC_Raw_Data!A:Q, 17) * VLOOKUP(AA60, NPC_Scaling_Values!A:N, 14) * VLOOKUP(AB60, NPC_Scaling_Values!A:N, 14)* 1.14 ,0)</f>
        <v>102</v>
      </c>
      <c r="Q60">
        <f> VLOOKUP(AA60, NPC_Scaling_Values!A:N, 9) * VLOOKUP(AB60, NPC_Scaling_Values!A:N, 9) * 1.14</f>
        <v>3.72324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243000.0</v>
      </c>
      <c r="AA60" s="1">
        <v>7013.0</v>
      </c>
      <c r="AB60" s="1">
        <v>7413.0</v>
      </c>
      <c r="AC60" s="8">
        <v>0.0</v>
      </c>
    </row>
    <row r="61">
      <c r="A61" s="9" t="s">
        <v>301</v>
      </c>
      <c r="B61" s="1" t="s">
        <v>46</v>
      </c>
      <c r="C61" s="5">
        <f>ROUND( VLOOKUP(Z61, NPC_Raw_Data!A:D, 4)*VLOOKUP(AA61, NPC_Scaling_Values!A:C, 3)*VLOOKUP(AB61, NPC_Scaling_Values!A:C, 3) * 1.14 ,0)</f>
        <v>367</v>
      </c>
      <c r="D61" s="5">
        <f>ROUND( VLOOKUP(Z61, NPC_Raw_Data!A:E, 5) * VLOOKUP(AA61, NPC_Scaling_Values!A:D, 4) * VLOOKUP(AB61,NPC_Scaling_Values!A:D, 4) * 1.14 ,0)</f>
        <v>684</v>
      </c>
      <c r="E61" s="5">
        <f>ROUND( VLOOKUP(Z61, NPC_Raw_Data!A:L, 6) * VLOOKUP(AA61, NPC_Scaling_Values!A:N, 5)* VLOOKUP(AB61, NPC_Scaling_Values!A:N, 5) * 1.14 ,0)</f>
        <v>515</v>
      </c>
      <c r="F61" s="5">
        <f>ROUND( VLOOKUP(Z61, NPC_Raw_Data!A:L, 7) * VLOOKUP(AA61, NPC_Scaling_Values!A:N, 6) * VLOOKUP(AB61,NPC_Scaling_Values!A:N, 6) * 1.14 ,0)</f>
        <v>335</v>
      </c>
      <c r="G61" s="5">
        <f>ROUND( VLOOKUP(Z61, NPC_Raw_Data!A:L, 8) * VLOOKUP(AA61, NPC_Scaling_Values!A:N, 7) * VLOOKUP(AB61, NPC_Scaling_Values!A:N, 7) * 1.14 ,0)</f>
        <v>1029</v>
      </c>
      <c r="H61" s="5">
        <f>ROUND( VLOOKUP(Z61, NPC_Raw_Data!A:L, 9) * VLOOKUP(AA61, NPC_Scaling_Values!A:N, 8)* VLOOKUP(AB61, NPC_Scaling_Values!A:N, 8) * 1.14 ,0)</f>
        <v>1029</v>
      </c>
      <c r="I61" s="5">
        <v>0.0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 * 1.14 ,0)</f>
        <v>265</v>
      </c>
      <c r="P61" s="2">
        <f>ROUND( VLOOKUP(Z61, NPC_Raw_Data!A:Q, 17) * VLOOKUP(AA61, NPC_Scaling_Values!A:N, 14) * VLOOKUP(AB61, NPC_Scaling_Values!A:N, 14)* 1.14 ,0)</f>
        <v>106</v>
      </c>
      <c r="Q61">
        <f> VLOOKUP(AA61, NPC_Scaling_Values!A:N, 9) * VLOOKUP(AB61, NPC_Scaling_Values!A:N, 9) * 1.14</f>
        <v>3.80304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243001.0</v>
      </c>
      <c r="AA61" s="1">
        <v>7014.0</v>
      </c>
      <c r="AB61" s="1">
        <v>7414.0</v>
      </c>
      <c r="AC61" s="8">
        <v>0.0</v>
      </c>
    </row>
    <row r="62">
      <c r="A62" s="1" t="s">
        <v>54</v>
      </c>
      <c r="B62" s="1" t="s">
        <v>55</v>
      </c>
      <c r="C62" s="5">
        <f>ROUND( VLOOKUP(Z62, NPC_Raw_Data!A:D, 4)*VLOOKUP(AA62, NPC_Scaling_Values!A:C, 3)*VLOOKUP(AB62, NPC_Scaling_Values!A:C, 3) * 1.14 ,0)</f>
        <v>157</v>
      </c>
      <c r="D62" s="5">
        <f>ROUND( VLOOKUP(Z62, NPC_Raw_Data!A:E, 5) * VLOOKUP(AA62, NPC_Scaling_Values!A:D, 4) * VLOOKUP(AB62,NPC_Scaling_Values!A:D, 4) * 1.14 ,0)</f>
        <v>114</v>
      </c>
      <c r="E62" s="5">
        <f>ROUND( VLOOKUP(Z62, NPC_Raw_Data!A:L, 6) * VLOOKUP(AA62, NPC_Scaling_Values!A:N, 5)* VLOOKUP(AB62, NPC_Scaling_Values!A:N, 5) * 1.14 ,0)</f>
        <v>144</v>
      </c>
      <c r="F62" s="5">
        <f>ROUND( VLOOKUP(Z62, NPC_Raw_Data!A:L, 7) * VLOOKUP(AA62, NPC_Scaling_Values!A:N, 6) * VLOOKUP(AB62,NPC_Scaling_Values!A:N, 6) * 1.14 ,0)</f>
        <v>108</v>
      </c>
      <c r="G62" s="5">
        <f>ROUND( VLOOKUP(Z62, NPC_Raw_Data!A:L, 8) * VLOOKUP(AA62, NPC_Scaling_Values!A:N, 7) * VLOOKUP(AB62, NPC_Scaling_Values!A:N, 7) * 1.14 ,0)</f>
        <v>101</v>
      </c>
      <c r="H62" s="5">
        <f>ROUND( VLOOKUP(Z62, NPC_Raw_Data!A:L, 9) * VLOOKUP(AA62, NPC_Scaling_Values!A:N, 8)* VLOOKUP(AB62, NPC_Scaling_Values!A:N, 8) * 1.14 ,0)</f>
        <v>108</v>
      </c>
      <c r="I62" s="5">
        <v>0.0</v>
      </c>
      <c r="J62" s="5">
        <v>0.0</v>
      </c>
      <c r="K62" s="5">
        <v>0.0</v>
      </c>
      <c r="L62" s="5">
        <f>ROUND( VLOOKUP(Z62, NPC_Raw_Data!A:O, 13),0)</f>
        <v>66</v>
      </c>
      <c r="M62" s="5">
        <f>ROUND( VLOOKUP(Z62, NPC_Raw_Data!A:O, 14),0)</f>
        <v>66</v>
      </c>
      <c r="N62" s="5">
        <f>ROUND( VLOOKUP(Z62, NPC_Raw_Data!A:O, 15),0)</f>
        <v>66</v>
      </c>
      <c r="O62" s="5">
        <f>ROUND( VLOOKUP(Z62, NPC_Raw_Data!A:Q, 16) * VLOOKUP(AA62, NPC_Scaling_Values!A:N, 14)* VLOOKUP(AB62, NPC_Scaling_Values!A:N, 14) * 1.14 ,0)</f>
        <v>116</v>
      </c>
      <c r="P62" s="2">
        <f>ROUND( VLOOKUP(Z62, NPC_Raw_Data!A:Q, 17) * VLOOKUP(AA62, NPC_Scaling_Values!A:N, 14) * VLOOKUP(AB62, NPC_Scaling_Values!A:N, 14)* 1.14 ,0)</f>
        <v>93</v>
      </c>
      <c r="Q62">
        <f> VLOOKUP(AA62, NPC_Scaling_Values!A:N, 9) * VLOOKUP(AB62, NPC_Scaling_Values!A:N, 9) * 1.14</f>
        <v>2.962575</v>
      </c>
      <c r="R62" s="1">
        <v>1.5</v>
      </c>
      <c r="S62" s="1">
        <v>2.0</v>
      </c>
      <c r="T62" s="7" t="b">
        <v>0</v>
      </c>
      <c r="U62" s="7" t="b">
        <v>0</v>
      </c>
      <c r="V62" s="7" t="b">
        <v>0</v>
      </c>
      <c r="Z62" s="1">
        <v>250000.0</v>
      </c>
      <c r="AA62" s="1">
        <v>7002.0</v>
      </c>
      <c r="AB62" s="1">
        <v>7402.0</v>
      </c>
      <c r="AC62" s="8">
        <v>0.0</v>
      </c>
    </row>
    <row r="63">
      <c r="A63" s="1" t="s">
        <v>56</v>
      </c>
      <c r="B63" s="1" t="s">
        <v>55</v>
      </c>
      <c r="C63" s="5">
        <f>ROUND( VLOOKUP(Z63, NPC_Raw_Data!A:D, 4)*VLOOKUP(AA63, NPC_Scaling_Values!A:C, 3)*VLOOKUP(AB63, NPC_Scaling_Values!A:C, 3) * 1.14 ,0)</f>
        <v>157</v>
      </c>
      <c r="D63" s="5">
        <f>ROUND( VLOOKUP(Z63, NPC_Raw_Data!A:E, 5) * VLOOKUP(AA63, NPC_Scaling_Values!A:D, 4) * VLOOKUP(AB63,NPC_Scaling_Values!A:D, 4) * 1.14 ,0)</f>
        <v>114</v>
      </c>
      <c r="E63" s="5">
        <f>ROUND( VLOOKUP(Z63, NPC_Raw_Data!A:L, 6) * VLOOKUP(AA63, NPC_Scaling_Values!A:N, 5)* VLOOKUP(AB63, NPC_Scaling_Values!A:N, 5) * 1.14 ,0)</f>
        <v>144</v>
      </c>
      <c r="F63" s="5">
        <f>ROUND( VLOOKUP(Z63, NPC_Raw_Data!A:L, 7) * VLOOKUP(AA63, NPC_Scaling_Values!A:N, 6) * VLOOKUP(AB63,NPC_Scaling_Values!A:N, 6) * 1.14 ,0)</f>
        <v>108</v>
      </c>
      <c r="G63" s="5">
        <f>ROUND( VLOOKUP(Z63, NPC_Raw_Data!A:L, 8) * VLOOKUP(AA63, NPC_Scaling_Values!A:N, 7) * VLOOKUP(AB63, NPC_Scaling_Values!A:N, 7) * 1.14 ,0)</f>
        <v>116</v>
      </c>
      <c r="H63" s="5">
        <f>ROUND( VLOOKUP(Z63, NPC_Raw_Data!A:L, 9) * VLOOKUP(AA63, NPC_Scaling_Values!A:N, 8)* VLOOKUP(AB63, NPC_Scaling_Values!A:N, 8) * 1.14 ,0)</f>
        <v>108</v>
      </c>
      <c r="I63" s="5">
        <v>0.0</v>
      </c>
      <c r="J63" s="5">
        <v>0.0</v>
      </c>
      <c r="K63" s="5">
        <v>0.0</v>
      </c>
      <c r="L63" s="5">
        <f>ROUND( VLOOKUP(Z63, NPC_Raw_Data!A:O, 13),0)</f>
        <v>66</v>
      </c>
      <c r="M63" s="5">
        <f>ROUND( VLOOKUP(Z63, NPC_Raw_Data!A:O, 14),0)</f>
        <v>66</v>
      </c>
      <c r="N63" s="5">
        <f>ROUND( VLOOKUP(Z63, NPC_Raw_Data!A:O, 15),0)</f>
        <v>66</v>
      </c>
      <c r="O63" s="5">
        <f>ROUND( VLOOKUP(Z63, NPC_Raw_Data!A:Q, 16) * VLOOKUP(AA63, NPC_Scaling_Values!A:N, 14)* VLOOKUP(AB63, NPC_Scaling_Values!A:N, 14) * 1.14 ,0)</f>
        <v>116</v>
      </c>
      <c r="P63" s="2">
        <f>ROUND( VLOOKUP(Z63, NPC_Raw_Data!A:Q, 17) * VLOOKUP(AA63, NPC_Scaling_Values!A:N, 14) * VLOOKUP(AB63, NPC_Scaling_Values!A:N, 14)* 1.14 ,0)</f>
        <v>93</v>
      </c>
      <c r="Q63">
        <f> VLOOKUP(AA63, NPC_Scaling_Values!A:N, 9) * VLOOKUP(AB63, NPC_Scaling_Values!A:N, 9) * 1.14</f>
        <v>2.962575</v>
      </c>
      <c r="R63" s="1">
        <v>1.5</v>
      </c>
      <c r="S63" s="1">
        <v>2.0</v>
      </c>
      <c r="T63" s="7" t="b">
        <v>0</v>
      </c>
      <c r="U63" s="7" t="b">
        <v>0</v>
      </c>
      <c r="V63" s="7" t="b">
        <v>0</v>
      </c>
      <c r="Z63" s="1">
        <v>250001.0</v>
      </c>
      <c r="AA63" s="1">
        <v>7002.0</v>
      </c>
      <c r="AB63" s="1">
        <v>7402.0</v>
      </c>
      <c r="AC63" s="8">
        <v>0.0</v>
      </c>
    </row>
    <row r="64">
      <c r="A64" s="1" t="s">
        <v>54</v>
      </c>
      <c r="B64" s="1" t="s">
        <v>41</v>
      </c>
      <c r="C64" s="5">
        <f>ROUND( VLOOKUP(Z64, NPC_Raw_Data!A:D, 4)*VLOOKUP(AA64, NPC_Scaling_Values!A:C, 3)*VLOOKUP(AB64, NPC_Scaling_Values!A:C, 3) * 1.14 ,0)</f>
        <v>237</v>
      </c>
      <c r="D64" s="5">
        <f>ROUND( VLOOKUP(Z64, NPC_Raw_Data!A:E, 5) * VLOOKUP(AA64, NPC_Scaling_Values!A:D, 4) * VLOOKUP(AB64,NPC_Scaling_Values!A:D, 4) * 1.14 ,0)</f>
        <v>684</v>
      </c>
      <c r="E64" s="5">
        <f>ROUND( VLOOKUP(Z64, NPC_Raw_Data!A:L, 6) * VLOOKUP(AA64, NPC_Scaling_Values!A:N, 5)* VLOOKUP(AB64, NPC_Scaling_Values!A:N, 5) * 1.14 ,0)</f>
        <v>261</v>
      </c>
      <c r="F64" s="5">
        <f>ROUND( VLOOKUP(Z64, NPC_Raw_Data!A:L, 7) * VLOOKUP(AA64, NPC_Scaling_Values!A:N, 6) * VLOOKUP(AB64,NPC_Scaling_Values!A:N, 6) * 1.14 ,0)</f>
        <v>196</v>
      </c>
      <c r="G64" s="5">
        <f>ROUND( VLOOKUP(Z64, NPC_Raw_Data!A:L, 8) * VLOOKUP(AA64, NPC_Scaling_Values!A:N, 7) * VLOOKUP(AB64, NPC_Scaling_Values!A:N, 7) * 1.14 ,0)</f>
        <v>183</v>
      </c>
      <c r="H64" s="5">
        <f>ROUND( VLOOKUP(Z64, NPC_Raw_Data!A:L, 9) * VLOOKUP(AA64, NPC_Scaling_Values!A:N, 8)* VLOOKUP(AB64, NPC_Scaling_Values!A:N, 8) * 1.14 ,0)</f>
        <v>196</v>
      </c>
      <c r="I64" s="5">
        <v>0.0</v>
      </c>
      <c r="J64" s="5">
        <v>0.0</v>
      </c>
      <c r="K64" s="5">
        <v>0.0</v>
      </c>
      <c r="L64" s="5">
        <f>ROUND( VLOOKUP(Z64, NPC_Raw_Data!A:O, 13),0)</f>
        <v>66</v>
      </c>
      <c r="M64" s="5">
        <f>ROUND( VLOOKUP(Z64, NPC_Raw_Data!A:O, 14),0)</f>
        <v>66</v>
      </c>
      <c r="N64" s="5">
        <f>ROUND( VLOOKUP(Z64, NPC_Raw_Data!A:O, 15),0)</f>
        <v>66</v>
      </c>
      <c r="O64" s="5">
        <f>ROUND( VLOOKUP(Z64, NPC_Raw_Data!A:Q, 16) * VLOOKUP(AA64, NPC_Scaling_Values!A:N, 14)* VLOOKUP(AB64, NPC_Scaling_Values!A:N, 14) * 1.14 ,0)</f>
        <v>132</v>
      </c>
      <c r="P64" s="2">
        <f>ROUND( VLOOKUP(Z64, NPC_Raw_Data!A:Q, 17) * VLOOKUP(AA64, NPC_Scaling_Values!A:N, 14) * VLOOKUP(AB64, NPC_Scaling_Values!A:N, 14)* 1.14 ,0)</f>
        <v>106</v>
      </c>
      <c r="Q64">
        <f> VLOOKUP(AA64, NPC_Scaling_Values!A:N, 9) * VLOOKUP(AB64, NPC_Scaling_Values!A:N, 9) * 1.14</f>
        <v>3.80304</v>
      </c>
      <c r="R64" s="1">
        <v>1.5</v>
      </c>
      <c r="S64" s="1">
        <v>2.0</v>
      </c>
      <c r="T64" s="7" t="b">
        <v>0</v>
      </c>
      <c r="U64" s="7" t="b">
        <v>0</v>
      </c>
      <c r="V64" s="7" t="b">
        <v>0</v>
      </c>
      <c r="Z64" s="1">
        <v>250010.0</v>
      </c>
      <c r="AA64" s="1">
        <v>7014.0</v>
      </c>
      <c r="AB64" s="1">
        <v>7414.0</v>
      </c>
      <c r="AC64" s="8">
        <v>0.0</v>
      </c>
    </row>
    <row r="65">
      <c r="A65" s="1" t="s">
        <v>56</v>
      </c>
      <c r="B65" s="1" t="s">
        <v>41</v>
      </c>
      <c r="C65" s="5">
        <f>ROUND( VLOOKUP(Z65, NPC_Raw_Data!A:D, 4)*VLOOKUP(AA65, NPC_Scaling_Values!A:C, 3)*VLOOKUP(AB65, NPC_Scaling_Values!A:C, 3) * 1.14 ,0)</f>
        <v>237</v>
      </c>
      <c r="D65" s="5">
        <f>ROUND( VLOOKUP(Z65, NPC_Raw_Data!A:E, 5) * VLOOKUP(AA65, NPC_Scaling_Values!A:D, 4) * VLOOKUP(AB65,NPC_Scaling_Values!A:D, 4) * 1.14 ,0)</f>
        <v>684</v>
      </c>
      <c r="E65" s="5">
        <f>ROUND( VLOOKUP(Z65, NPC_Raw_Data!A:L, 6) * VLOOKUP(AA65, NPC_Scaling_Values!A:N, 5)* VLOOKUP(AB65, NPC_Scaling_Values!A:N, 5) * 1.14 ,0)</f>
        <v>261</v>
      </c>
      <c r="F65" s="5">
        <f>ROUND( VLOOKUP(Z65, NPC_Raw_Data!A:L, 7) * VLOOKUP(AA65, NPC_Scaling_Values!A:N, 6) * VLOOKUP(AB65,NPC_Scaling_Values!A:N, 6) * 1.14 ,0)</f>
        <v>196</v>
      </c>
      <c r="G65" s="5">
        <f>ROUND( VLOOKUP(Z65, NPC_Raw_Data!A:L, 8) * VLOOKUP(AA65, NPC_Scaling_Values!A:N, 7) * VLOOKUP(AB65, NPC_Scaling_Values!A:N, 7) * 1.14 ,0)</f>
        <v>210</v>
      </c>
      <c r="H65" s="5">
        <f>ROUND( VLOOKUP(Z65, NPC_Raw_Data!A:L, 9) * VLOOKUP(AA65, NPC_Scaling_Values!A:N, 8)* VLOOKUP(AB65, NPC_Scaling_Values!A:N, 8) * 1.14 ,0)</f>
        <v>196</v>
      </c>
      <c r="I65" s="5">
        <v>0.0</v>
      </c>
      <c r="J65" s="5">
        <v>0.0</v>
      </c>
      <c r="K65" s="5">
        <v>0.0</v>
      </c>
      <c r="L65" s="5">
        <f>ROUND( VLOOKUP(Z65, NPC_Raw_Data!A:O, 13),0)</f>
        <v>66</v>
      </c>
      <c r="M65" s="5">
        <f>ROUND( VLOOKUP(Z65, NPC_Raw_Data!A:O, 14),0)</f>
        <v>66</v>
      </c>
      <c r="N65" s="5">
        <f>ROUND( VLOOKUP(Z65, NPC_Raw_Data!A:O, 15),0)</f>
        <v>66</v>
      </c>
      <c r="O65" s="5">
        <f>ROUND( VLOOKUP(Z65, NPC_Raw_Data!A:Q, 16) * VLOOKUP(AA65, NPC_Scaling_Values!A:N, 14)* VLOOKUP(AB65, NPC_Scaling_Values!A:N, 14) * 1.14 ,0)</f>
        <v>132</v>
      </c>
      <c r="P65" s="2">
        <f>ROUND( VLOOKUP(Z65, NPC_Raw_Data!A:Q, 17) * VLOOKUP(AA65, NPC_Scaling_Values!A:N, 14) * VLOOKUP(AB65, NPC_Scaling_Values!A:N, 14)* 1.14 ,0)</f>
        <v>106</v>
      </c>
      <c r="Q65">
        <f> VLOOKUP(AA65, NPC_Scaling_Values!A:N, 9) * VLOOKUP(AB65, NPC_Scaling_Values!A:N, 9) * 1.14</f>
        <v>3.80304</v>
      </c>
      <c r="R65" s="1">
        <v>1.5</v>
      </c>
      <c r="S65" s="1">
        <v>2.0</v>
      </c>
      <c r="T65" s="7" t="b">
        <v>0</v>
      </c>
      <c r="U65" s="7" t="b">
        <v>0</v>
      </c>
      <c r="V65" s="7" t="b">
        <v>0</v>
      </c>
      <c r="Z65" s="1">
        <v>250011.0</v>
      </c>
      <c r="AA65" s="1">
        <v>7014.0</v>
      </c>
      <c r="AB65" s="1">
        <v>7414.0</v>
      </c>
      <c r="AC65" s="8">
        <v>0.0</v>
      </c>
    </row>
    <row r="66">
      <c r="A66" s="1" t="s">
        <v>58</v>
      </c>
      <c r="B66" s="1" t="s">
        <v>41</v>
      </c>
      <c r="C66" s="5">
        <f>ROUND( VLOOKUP(Z66, NPC_Raw_Data!A:D, 4)*VLOOKUP(AA66, NPC_Scaling_Values!A:C, 3)*VLOOKUP(AB66, NPC_Scaling_Values!A:C, 3) * 1.14 ,0)</f>
        <v>237</v>
      </c>
      <c r="D66" s="5">
        <f>ROUND( VLOOKUP(Z66, NPC_Raw_Data!A:E, 5) * VLOOKUP(AA66, NPC_Scaling_Values!A:D, 4) * VLOOKUP(AB66,NPC_Scaling_Values!A:D, 4) * 1.14 ,0)</f>
        <v>684</v>
      </c>
      <c r="E66" s="5">
        <f>ROUND( VLOOKUP(Z66, NPC_Raw_Data!A:L, 6) * VLOOKUP(AA66, NPC_Scaling_Values!A:N, 5)* VLOOKUP(AB66, NPC_Scaling_Values!A:N, 5) * 1.14 ,0)</f>
        <v>261</v>
      </c>
      <c r="F66" s="5">
        <f>ROUND( VLOOKUP(Z66, NPC_Raw_Data!A:L, 7) * VLOOKUP(AA66, NPC_Scaling_Values!A:N, 6) * VLOOKUP(AB66,NPC_Scaling_Values!A:N, 6) * 1.14 ,0)</f>
        <v>196</v>
      </c>
      <c r="G66" s="5">
        <f>ROUND( VLOOKUP(Z66, NPC_Raw_Data!A:L, 8) * VLOOKUP(AA66, NPC_Scaling_Values!A:N, 7) * VLOOKUP(AB66, NPC_Scaling_Values!A:N, 7) * 1.14 ,0)</f>
        <v>183</v>
      </c>
      <c r="H66" s="5">
        <f>ROUND( VLOOKUP(Z66, NPC_Raw_Data!A:L, 9) * VLOOKUP(AA66, NPC_Scaling_Values!A:N, 8)* VLOOKUP(AB66, NPC_Scaling_Values!A:N, 8) * 1.14 ,0)</f>
        <v>196</v>
      </c>
      <c r="I66" s="5">
        <v>0.0</v>
      </c>
      <c r="J66" s="5">
        <v>0.0</v>
      </c>
      <c r="K66" s="5">
        <v>0.0</v>
      </c>
      <c r="L66" s="5">
        <f>ROUND( VLOOKUP(Z66, NPC_Raw_Data!A:O, 13),0)</f>
        <v>66</v>
      </c>
      <c r="M66" s="5">
        <f>ROUND( VLOOKUP(Z66, NPC_Raw_Data!A:O, 14),0)</f>
        <v>66</v>
      </c>
      <c r="N66" s="5">
        <f>ROUND( VLOOKUP(Z66, NPC_Raw_Data!A:O, 15),0)</f>
        <v>66</v>
      </c>
      <c r="O66" s="5">
        <f>ROUND( VLOOKUP(Z66, NPC_Raw_Data!A:Q, 16) * VLOOKUP(AA66, NPC_Scaling_Values!A:N, 14)* VLOOKUP(AB66, NPC_Scaling_Values!A:N, 14) * 1.14 ,0)</f>
        <v>132</v>
      </c>
      <c r="P66" s="2">
        <f>ROUND( VLOOKUP(Z66, NPC_Raw_Data!A:Q, 17) * VLOOKUP(AA66, NPC_Scaling_Values!A:N, 14) * VLOOKUP(AB66, NPC_Scaling_Values!A:N, 14)* 1.14 ,0)</f>
        <v>106</v>
      </c>
      <c r="Q66">
        <f> VLOOKUP(AA66, NPC_Scaling_Values!A:N, 9) * VLOOKUP(AB66, NPC_Scaling_Values!A:N, 9) * 1.14</f>
        <v>3.80304</v>
      </c>
      <c r="R66" s="1">
        <v>1.5</v>
      </c>
      <c r="S66" s="1">
        <v>2.0</v>
      </c>
      <c r="T66" s="7" t="b">
        <v>0</v>
      </c>
      <c r="U66" s="7" t="b">
        <v>0</v>
      </c>
      <c r="V66" s="7" t="b">
        <v>0</v>
      </c>
      <c r="Z66" s="1">
        <v>250012.0</v>
      </c>
      <c r="AA66" s="1">
        <v>7014.0</v>
      </c>
      <c r="AB66" s="1">
        <v>7414.0</v>
      </c>
      <c r="AC66" s="8">
        <v>0.0</v>
      </c>
    </row>
    <row r="67">
      <c r="A67" s="1" t="s">
        <v>43</v>
      </c>
      <c r="B67" s="1" t="s">
        <v>44</v>
      </c>
      <c r="C67" s="5">
        <f>ROUND( VLOOKUP(Z67, NPC_Raw_Data!A:D, 4)*VLOOKUP(AA67, NPC_Scaling_Values!A:C, 3)*VLOOKUP(AB67, NPC_Scaling_Values!A:C, 3) * 1.14 ,0)</f>
        <v>135</v>
      </c>
      <c r="D67" s="5">
        <f>ROUND( VLOOKUP(Z67, NPC_Raw_Data!A:E, 5) * VLOOKUP(AA67, NPC_Scaling_Values!A:D, 4) * VLOOKUP(AB67,NPC_Scaling_Values!A:D, 4) * 1.14 ,0)</f>
        <v>114</v>
      </c>
      <c r="E67" s="5">
        <f>ROUND( VLOOKUP(Z67, NPC_Raw_Data!A:L, 6) * VLOOKUP(AA67, NPC_Scaling_Values!A:N, 5)* VLOOKUP(AB67, NPC_Scaling_Values!A:N, 5) * 1.14 ,0)</f>
        <v>19</v>
      </c>
      <c r="F67" s="5">
        <f>ROUND( VLOOKUP(Z67, NPC_Raw_Data!A:L, 7) * VLOOKUP(AA67, NPC_Scaling_Values!A:N, 6) * VLOOKUP(AB67,NPC_Scaling_Values!A:N, 6) * 1.14 ,0)</f>
        <v>16</v>
      </c>
      <c r="G67" s="5">
        <f>ROUND( VLOOKUP(Z67, NPC_Raw_Data!A:L, 8) * VLOOKUP(AA67, NPC_Scaling_Values!A:N, 7) * VLOOKUP(AB67, NPC_Scaling_Values!A:N, 7) * 1.14 ,0)</f>
        <v>14</v>
      </c>
      <c r="H67" s="5">
        <f>ROUND( VLOOKUP(Z67, NPC_Raw_Data!A:L, 9) * VLOOKUP(AA67, NPC_Scaling_Values!A:N, 8)* VLOOKUP(AB67, NPC_Scaling_Values!A:N, 8) * 1.14 ,0)</f>
        <v>16</v>
      </c>
      <c r="I67" s="5">
        <v>0.0</v>
      </c>
      <c r="J67" s="5">
        <v>0.0</v>
      </c>
      <c r="K67" s="5">
        <v>0.0</v>
      </c>
      <c r="L67" s="5">
        <f>ROUND( VLOOKUP(Z67, NPC_Raw_Data!A:O, 13),0)</f>
        <v>66</v>
      </c>
      <c r="M67" s="5">
        <f>ROUND( VLOOKUP(Z67, NPC_Raw_Data!A:O, 14),0)</f>
        <v>66</v>
      </c>
      <c r="N67" s="5">
        <f>ROUND( VLOOKUP(Z67, NPC_Raw_Data!A:O, 15),0)</f>
        <v>66</v>
      </c>
      <c r="O67" s="5">
        <f>ROUND( VLOOKUP(Z67, NPC_Raw_Data!A:Q, 16) * VLOOKUP(AA67, NPC_Scaling_Values!A:N, 14)* VLOOKUP(AB67, NPC_Scaling_Values!A:N, 14) * 1.14 ,0)</f>
        <v>117</v>
      </c>
      <c r="P67" s="2">
        <f>ROUND( VLOOKUP(Z67, NPC_Raw_Data!A:Q, 17) * VLOOKUP(AA67, NPC_Scaling_Values!A:N, 14) * VLOOKUP(AB67, NPC_Scaling_Values!A:N, 14)* 1.14 ,0)</f>
        <v>93</v>
      </c>
      <c r="Q67">
        <f> VLOOKUP(AA67, NPC_Scaling_Values!A:N, 9) * VLOOKUP(AB67, NPC_Scaling_Values!A:N, 9) * 1.14</f>
        <v>2.736</v>
      </c>
      <c r="R67" s="1">
        <v>1.5</v>
      </c>
      <c r="S67" s="1">
        <v>2.0</v>
      </c>
      <c r="T67" s="7" t="b">
        <v>0</v>
      </c>
      <c r="U67" s="7" t="b">
        <v>0</v>
      </c>
      <c r="V67" s="7" t="b">
        <v>0</v>
      </c>
      <c r="Z67" s="1">
        <v>250020.0</v>
      </c>
      <c r="AA67" s="1">
        <v>7001.0</v>
      </c>
      <c r="AB67" s="1">
        <v>7401.0</v>
      </c>
      <c r="AC67" s="8">
        <v>0.0</v>
      </c>
    </row>
    <row r="68">
      <c r="A68" s="1" t="s">
        <v>58</v>
      </c>
      <c r="B68" s="1" t="s">
        <v>44</v>
      </c>
      <c r="C68" s="5">
        <f>ROUND( VLOOKUP(Z68, NPC_Raw_Data!A:D, 4)*VLOOKUP(AA68, NPC_Scaling_Values!A:C, 3)*VLOOKUP(AB68, NPC_Scaling_Values!A:C, 3) * 1.14 ,0)</f>
        <v>212</v>
      </c>
      <c r="D68" s="5">
        <f>ROUND( VLOOKUP(Z68, NPC_Raw_Data!A:E, 5) * VLOOKUP(AA68, NPC_Scaling_Values!A:D, 4) * VLOOKUP(AB68,NPC_Scaling_Values!A:D, 4) * 1.14 ,0)</f>
        <v>114</v>
      </c>
      <c r="E68" s="5">
        <f>ROUND( VLOOKUP(Z68, NPC_Raw_Data!A:L, 6) * VLOOKUP(AA68, NPC_Scaling_Values!A:N, 5)* VLOOKUP(AB68, NPC_Scaling_Values!A:N, 5) * 1.14 ,0)</f>
        <v>149</v>
      </c>
      <c r="F68" s="5">
        <f>ROUND( VLOOKUP(Z68, NPC_Raw_Data!A:L, 7) * VLOOKUP(AA68, NPC_Scaling_Values!A:N, 6) * VLOOKUP(AB68,NPC_Scaling_Values!A:N, 6) * 1.14 ,0)</f>
        <v>112</v>
      </c>
      <c r="G68" s="5">
        <f>ROUND( VLOOKUP(Z68, NPC_Raw_Data!A:L, 8) * VLOOKUP(AA68, NPC_Scaling_Values!A:N, 7) * VLOOKUP(AB68, NPC_Scaling_Values!A:N, 7) * 1.14 ,0)</f>
        <v>105</v>
      </c>
      <c r="H68" s="5">
        <f>ROUND( VLOOKUP(Z68, NPC_Raw_Data!A:L, 9) * VLOOKUP(AA68, NPC_Scaling_Values!A:N, 8)* VLOOKUP(AB68, NPC_Scaling_Values!A:N, 8) * 1.14 ,0)</f>
        <v>112</v>
      </c>
      <c r="I68" s="5">
        <v>0.0</v>
      </c>
      <c r="J68" s="5">
        <v>0.0</v>
      </c>
      <c r="K68" s="5">
        <v>0.0</v>
      </c>
      <c r="L68" s="5">
        <f>ROUND( VLOOKUP(Z68, NPC_Raw_Data!A:O, 13),0)</f>
        <v>66</v>
      </c>
      <c r="M68" s="5">
        <f>ROUND( VLOOKUP(Z68, NPC_Raw_Data!A:O, 14),0)</f>
        <v>66</v>
      </c>
      <c r="N68" s="5">
        <f>ROUND( VLOOKUP(Z68, NPC_Raw_Data!A:O, 15),0)</f>
        <v>66</v>
      </c>
      <c r="O68" s="5">
        <f>ROUND( VLOOKUP(Z68, NPC_Raw_Data!A:Q, 16) * VLOOKUP(AA68, NPC_Scaling_Values!A:N, 14)* VLOOKUP(AB68, NPC_Scaling_Values!A:N, 14) * 1.14 ,0)</f>
        <v>117</v>
      </c>
      <c r="P68" s="2">
        <f>ROUND( VLOOKUP(Z68, NPC_Raw_Data!A:Q, 17) * VLOOKUP(AA68, NPC_Scaling_Values!A:N, 14) * VLOOKUP(AB68, NPC_Scaling_Values!A:N, 14)* 1.14 ,0)</f>
        <v>93</v>
      </c>
      <c r="Q68">
        <f> VLOOKUP(AA68, NPC_Scaling_Values!A:N, 9) * VLOOKUP(AB68, NPC_Scaling_Values!A:N, 9) * 1.14</f>
        <v>2.736</v>
      </c>
      <c r="R68" s="1">
        <v>1.5</v>
      </c>
      <c r="S68" s="1">
        <v>2.0</v>
      </c>
      <c r="T68" s="7" t="b">
        <v>0</v>
      </c>
      <c r="U68" s="7" t="b">
        <v>0</v>
      </c>
      <c r="V68" s="7" t="b">
        <v>0</v>
      </c>
      <c r="Z68" s="1">
        <v>250021.0</v>
      </c>
      <c r="AA68" s="1">
        <v>7001.0</v>
      </c>
      <c r="AB68" s="1">
        <v>7401.0</v>
      </c>
      <c r="AC68" s="8">
        <v>0.0</v>
      </c>
    </row>
    <row r="69">
      <c r="A69" s="1" t="s">
        <v>54</v>
      </c>
      <c r="B69" s="1" t="s">
        <v>44</v>
      </c>
      <c r="C69" s="5">
        <f>ROUND( VLOOKUP(Z69, NPC_Raw_Data!A:D, 4)*VLOOKUP(AA69, NPC_Scaling_Values!A:C, 3)*VLOOKUP(AB69, NPC_Scaling_Values!A:C, 3) * 1.14 ,0)</f>
        <v>212</v>
      </c>
      <c r="D69" s="5">
        <f>ROUND( VLOOKUP(Z69, NPC_Raw_Data!A:E, 5) * VLOOKUP(AA69, NPC_Scaling_Values!A:D, 4) * VLOOKUP(AB69,NPC_Scaling_Values!A:D, 4) * 1.14 ,0)</f>
        <v>114</v>
      </c>
      <c r="E69" s="5">
        <f>ROUND( VLOOKUP(Z69, NPC_Raw_Data!A:L, 6) * VLOOKUP(AA69, NPC_Scaling_Values!A:N, 5)* VLOOKUP(AB69, NPC_Scaling_Values!A:N, 5) * 1.14 ,0)</f>
        <v>149</v>
      </c>
      <c r="F69" s="5">
        <f>ROUND( VLOOKUP(Z69, NPC_Raw_Data!A:L, 7) * VLOOKUP(AA69, NPC_Scaling_Values!A:N, 6) * VLOOKUP(AB69,NPC_Scaling_Values!A:N, 6) * 1.14 ,0)</f>
        <v>112</v>
      </c>
      <c r="G69" s="5">
        <f>ROUND( VLOOKUP(Z69, NPC_Raw_Data!A:L, 8) * VLOOKUP(AA69, NPC_Scaling_Values!A:N, 7) * VLOOKUP(AB69, NPC_Scaling_Values!A:N, 7) * 1.14 ,0)</f>
        <v>105</v>
      </c>
      <c r="H69" s="5">
        <f>ROUND( VLOOKUP(Z69, NPC_Raw_Data!A:L, 9) * VLOOKUP(AA69, NPC_Scaling_Values!A:N, 8)* VLOOKUP(AB69, NPC_Scaling_Values!A:N, 8) * 1.14 ,0)</f>
        <v>112</v>
      </c>
      <c r="I69" s="5">
        <v>0.0</v>
      </c>
      <c r="J69" s="5">
        <v>0.0</v>
      </c>
      <c r="K69" s="5">
        <v>0.0</v>
      </c>
      <c r="L69" s="5">
        <f>ROUND( VLOOKUP(Z69, NPC_Raw_Data!A:O, 13),0)</f>
        <v>66</v>
      </c>
      <c r="M69" s="5">
        <f>ROUND( VLOOKUP(Z69, NPC_Raw_Data!A:O, 14),0)</f>
        <v>66</v>
      </c>
      <c r="N69" s="5">
        <f>ROUND( VLOOKUP(Z69, NPC_Raw_Data!A:O, 15),0)</f>
        <v>66</v>
      </c>
      <c r="O69" s="5">
        <f>ROUND( VLOOKUP(Z69, NPC_Raw_Data!A:Q, 16) * VLOOKUP(AA69, NPC_Scaling_Values!A:N, 14)* VLOOKUP(AB69, NPC_Scaling_Values!A:N, 14) * 1.14 ,0)</f>
        <v>117</v>
      </c>
      <c r="P69" s="2">
        <f>ROUND( VLOOKUP(Z69, NPC_Raw_Data!A:Q, 17) * VLOOKUP(AA69, NPC_Scaling_Values!A:N, 14) * VLOOKUP(AB69, NPC_Scaling_Values!A:N, 14)* 1.14 ,0)</f>
        <v>93</v>
      </c>
      <c r="Q69">
        <f> VLOOKUP(AA69, NPC_Scaling_Values!A:N, 9) * VLOOKUP(AB69, NPC_Scaling_Values!A:N, 9) * 1.14</f>
        <v>2.736</v>
      </c>
      <c r="R69" s="1">
        <v>1.5</v>
      </c>
      <c r="S69" s="1">
        <v>2.0</v>
      </c>
      <c r="T69" s="7" t="b">
        <v>0</v>
      </c>
      <c r="U69" s="7" t="b">
        <v>0</v>
      </c>
      <c r="V69" s="7" t="b">
        <v>0</v>
      </c>
      <c r="Z69" s="1">
        <v>250022.0</v>
      </c>
      <c r="AA69" s="1">
        <v>7001.0</v>
      </c>
      <c r="AB69" s="1">
        <v>7401.0</v>
      </c>
      <c r="AC69" s="8">
        <v>0.0</v>
      </c>
    </row>
    <row r="70">
      <c r="A70" s="1" t="s">
        <v>56</v>
      </c>
      <c r="B70" s="1" t="s">
        <v>128</v>
      </c>
      <c r="C70" s="5">
        <f>ROUND( VLOOKUP(Z70, NPC_Raw_Data!A:D, 4)*VLOOKUP(AA70, NPC_Scaling_Values!A:C, 3)*VLOOKUP(AB70, NPC_Scaling_Values!A:C, 3) * 1.14 ,0)</f>
        <v>209</v>
      </c>
      <c r="D70" s="5">
        <f>ROUND( VLOOKUP(Z70, NPC_Raw_Data!A:E, 5) * VLOOKUP(AA70, NPC_Scaling_Values!A:D, 4) * VLOOKUP(AB70,NPC_Scaling_Values!A:D, 4) * 1.14 ,0)</f>
        <v>456</v>
      </c>
      <c r="E70" s="5">
        <f>ROUND( VLOOKUP(Z70, NPC_Raw_Data!A:L, 6) * VLOOKUP(AA70, NPC_Scaling_Values!A:N, 5)* VLOOKUP(AB70, NPC_Scaling_Values!A:N, 5) * 1.14 ,0)</f>
        <v>231</v>
      </c>
      <c r="F70" s="5">
        <f>ROUND( VLOOKUP(Z70, NPC_Raw_Data!A:L, 7) * VLOOKUP(AA70, NPC_Scaling_Values!A:N, 6) * VLOOKUP(AB70,NPC_Scaling_Values!A:N, 6) * 1.14 ,0)</f>
        <v>174</v>
      </c>
      <c r="G70" s="5">
        <f>ROUND( VLOOKUP(Z70, NPC_Raw_Data!A:L, 8) * VLOOKUP(AA70, NPC_Scaling_Values!A:N, 7) * VLOOKUP(AB70, NPC_Scaling_Values!A:N, 7) * 1.14 ,0)</f>
        <v>186</v>
      </c>
      <c r="H70" s="5">
        <f>ROUND( VLOOKUP(Z70, NPC_Raw_Data!A:L, 9) * VLOOKUP(AA70, NPC_Scaling_Values!A:N, 8)* VLOOKUP(AB70, NPC_Scaling_Values!A:N, 8) * 1.14 ,0)</f>
        <v>174</v>
      </c>
      <c r="I70" s="5">
        <v>0.0</v>
      </c>
      <c r="J70" s="5">
        <v>0.0</v>
      </c>
      <c r="K70" s="5">
        <v>0.0</v>
      </c>
      <c r="L70" s="5">
        <f>ROUND( VLOOKUP(Z70, NPC_Raw_Data!A:O, 13),0)</f>
        <v>66</v>
      </c>
      <c r="M70" s="5">
        <f>ROUND( VLOOKUP(Z70, NPC_Raw_Data!A:O, 14),0)</f>
        <v>66</v>
      </c>
      <c r="N70" s="5">
        <f>ROUND( VLOOKUP(Z70, NPC_Raw_Data!A:O, 15),0)</f>
        <v>66</v>
      </c>
      <c r="O70" s="5">
        <f>ROUND( VLOOKUP(Z70, NPC_Raw_Data!A:Q, 16) * VLOOKUP(AA70, NPC_Scaling_Values!A:N, 14)* VLOOKUP(AB70, NPC_Scaling_Values!A:N, 14) * 1.14 ,0)</f>
        <v>114</v>
      </c>
      <c r="P70" s="2">
        <f>ROUND( VLOOKUP(Z70, NPC_Raw_Data!A:Q, 17) * VLOOKUP(AA70, NPC_Scaling_Values!A:N, 14) * VLOOKUP(AB70, NPC_Scaling_Values!A:N, 14)* 1.14 ,0)</f>
        <v>91</v>
      </c>
      <c r="Q70">
        <f> VLOOKUP(AA70, NPC_Scaling_Values!A:N, 9) * VLOOKUP(AB70, NPC_Scaling_Values!A:N, 9) * 1.14</f>
        <v>3.4884</v>
      </c>
      <c r="R70" s="1">
        <v>1.5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250023.0</v>
      </c>
      <c r="AA70" s="1">
        <v>7007.0</v>
      </c>
      <c r="AB70" s="1">
        <v>7407.0</v>
      </c>
      <c r="AC70" s="8">
        <v>0.0</v>
      </c>
    </row>
    <row r="71">
      <c r="A71" s="1" t="s">
        <v>58</v>
      </c>
      <c r="B71" s="1" t="s">
        <v>128</v>
      </c>
      <c r="C71" s="5">
        <f>ROUND( VLOOKUP(Z71, NPC_Raw_Data!A:D, 4)*VLOOKUP(AA71, NPC_Scaling_Values!A:C, 3)*VLOOKUP(AB71, NPC_Scaling_Values!A:C, 3) * 1.14 ,0)</f>
        <v>209</v>
      </c>
      <c r="D71" s="5">
        <f>ROUND( VLOOKUP(Z71, NPC_Raw_Data!A:E, 5) * VLOOKUP(AA71, NPC_Scaling_Values!A:D, 4) * VLOOKUP(AB71,NPC_Scaling_Values!A:D, 4) * 1.14 ,0)</f>
        <v>456</v>
      </c>
      <c r="E71" s="5">
        <f>ROUND( VLOOKUP(Z71, NPC_Raw_Data!A:L, 6) * VLOOKUP(AA71, NPC_Scaling_Values!A:N, 5)* VLOOKUP(AB71, NPC_Scaling_Values!A:N, 5) * 1.14 ,0)</f>
        <v>231</v>
      </c>
      <c r="F71" s="5">
        <f>ROUND( VLOOKUP(Z71, NPC_Raw_Data!A:L, 7) * VLOOKUP(AA71, NPC_Scaling_Values!A:N, 6) * VLOOKUP(AB71,NPC_Scaling_Values!A:N, 6) * 1.14 ,0)</f>
        <v>174</v>
      </c>
      <c r="G71" s="5">
        <f>ROUND( VLOOKUP(Z71, NPC_Raw_Data!A:L, 8) * VLOOKUP(AA71, NPC_Scaling_Values!A:N, 7) * VLOOKUP(AB71, NPC_Scaling_Values!A:N, 7) * 1.14 ,0)</f>
        <v>162</v>
      </c>
      <c r="H71" s="5">
        <f>ROUND( VLOOKUP(Z71, NPC_Raw_Data!A:L, 9) * VLOOKUP(AA71, NPC_Scaling_Values!A:N, 8)* VLOOKUP(AB71, NPC_Scaling_Values!A:N, 8) * 1.14 ,0)</f>
        <v>174</v>
      </c>
      <c r="I71" s="5">
        <v>0.0</v>
      </c>
      <c r="J71" s="5">
        <v>0.0</v>
      </c>
      <c r="K71" s="5">
        <v>0.0</v>
      </c>
      <c r="L71" s="5">
        <f>ROUND( VLOOKUP(Z71, NPC_Raw_Data!A:O, 13),0)</f>
        <v>66</v>
      </c>
      <c r="M71" s="5">
        <f>ROUND( VLOOKUP(Z71, NPC_Raw_Data!A:O, 14),0)</f>
        <v>66</v>
      </c>
      <c r="N71" s="5">
        <f>ROUND( VLOOKUP(Z71, NPC_Raw_Data!A:O, 15),0)</f>
        <v>66</v>
      </c>
      <c r="O71" s="5">
        <f>ROUND( VLOOKUP(Z71, NPC_Raw_Data!A:Q, 16) * VLOOKUP(AA71, NPC_Scaling_Values!A:N, 14)* VLOOKUP(AB71, NPC_Scaling_Values!A:N, 14) * 1.14 ,0)</f>
        <v>114</v>
      </c>
      <c r="P71" s="2">
        <f>ROUND( VLOOKUP(Z71, NPC_Raw_Data!A:Q, 17) * VLOOKUP(AA71, NPC_Scaling_Values!A:N, 14) * VLOOKUP(AB71, NPC_Scaling_Values!A:N, 14)* 1.14 ,0)</f>
        <v>91</v>
      </c>
      <c r="Q71">
        <f> VLOOKUP(AA71, NPC_Scaling_Values!A:N, 9) * VLOOKUP(AB71, NPC_Scaling_Values!A:N, 9) * 1.14</f>
        <v>3.4884</v>
      </c>
      <c r="R71" s="1">
        <v>1.5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250024.0</v>
      </c>
      <c r="AA71" s="1">
        <v>7007.0</v>
      </c>
      <c r="AB71" s="1">
        <v>7407.0</v>
      </c>
      <c r="AC71" s="8">
        <v>0.0</v>
      </c>
    </row>
    <row r="72">
      <c r="A72" s="1" t="s">
        <v>54</v>
      </c>
      <c r="B72" s="1" t="s">
        <v>128</v>
      </c>
      <c r="C72" s="5">
        <f>ROUND( VLOOKUP(Z72, NPC_Raw_Data!A:D, 4)*VLOOKUP(AA72, NPC_Scaling_Values!A:C, 3)*VLOOKUP(AB72, NPC_Scaling_Values!A:C, 3) * 1.14 ,0)</f>
        <v>209</v>
      </c>
      <c r="D72" s="5">
        <f>ROUND( VLOOKUP(Z72, NPC_Raw_Data!A:E, 5) * VLOOKUP(AA72, NPC_Scaling_Values!A:D, 4) * VLOOKUP(AB72,NPC_Scaling_Values!A:D, 4) * 1.14 ,0)</f>
        <v>456</v>
      </c>
      <c r="E72" s="5">
        <f>ROUND( VLOOKUP(Z72, NPC_Raw_Data!A:L, 6) * VLOOKUP(AA72, NPC_Scaling_Values!A:N, 5)* VLOOKUP(AB72, NPC_Scaling_Values!A:N, 5) * 1.14 ,0)</f>
        <v>231</v>
      </c>
      <c r="F72" s="5">
        <f>ROUND( VLOOKUP(Z72, NPC_Raw_Data!A:L, 7) * VLOOKUP(AA72, NPC_Scaling_Values!A:N, 6) * VLOOKUP(AB72,NPC_Scaling_Values!A:N, 6) * 1.14 ,0)</f>
        <v>174</v>
      </c>
      <c r="G72" s="5">
        <f>ROUND( VLOOKUP(Z72, NPC_Raw_Data!A:L, 8) * VLOOKUP(AA72, NPC_Scaling_Values!A:N, 7) * VLOOKUP(AB72, NPC_Scaling_Values!A:N, 7) * 1.14 ,0)</f>
        <v>162</v>
      </c>
      <c r="H72" s="5">
        <f>ROUND( VLOOKUP(Z72, NPC_Raw_Data!A:L, 9) * VLOOKUP(AA72, NPC_Scaling_Values!A:N, 8)* VLOOKUP(AB72, NPC_Scaling_Values!A:N, 8) * 1.14 ,0)</f>
        <v>174</v>
      </c>
      <c r="I72" s="5">
        <v>0.0</v>
      </c>
      <c r="J72" s="5">
        <v>0.0</v>
      </c>
      <c r="K72" s="5">
        <v>0.0</v>
      </c>
      <c r="L72" s="5">
        <f>ROUND( VLOOKUP(Z72, NPC_Raw_Data!A:O, 13),0)</f>
        <v>66</v>
      </c>
      <c r="M72" s="5">
        <f>ROUND( VLOOKUP(Z72, NPC_Raw_Data!A:O, 14),0)</f>
        <v>66</v>
      </c>
      <c r="N72" s="5">
        <f>ROUND( VLOOKUP(Z72, NPC_Raw_Data!A:O, 15),0)</f>
        <v>66</v>
      </c>
      <c r="O72" s="5">
        <f>ROUND( VLOOKUP(Z72, NPC_Raw_Data!A:Q, 16) * VLOOKUP(AA72, NPC_Scaling_Values!A:N, 14)* VLOOKUP(AB72, NPC_Scaling_Values!A:N, 14) * 1.14 ,0)</f>
        <v>114</v>
      </c>
      <c r="P72" s="2">
        <f>ROUND( VLOOKUP(Z72, NPC_Raw_Data!A:Q, 17) * VLOOKUP(AA72, NPC_Scaling_Values!A:N, 14) * VLOOKUP(AB72, NPC_Scaling_Values!A:N, 14)* 1.14 ,0)</f>
        <v>91</v>
      </c>
      <c r="Q72">
        <f> VLOOKUP(AA72, NPC_Scaling_Values!A:N, 9) * VLOOKUP(AB72, NPC_Scaling_Values!A:N, 9) * 1.14</f>
        <v>3.4884</v>
      </c>
      <c r="R72" s="1">
        <v>1.5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250025.0</v>
      </c>
      <c r="AA72" s="1">
        <v>7007.0</v>
      </c>
      <c r="AB72" s="1">
        <v>7407.0</v>
      </c>
      <c r="AC72" s="8">
        <v>0.0</v>
      </c>
    </row>
    <row r="73">
      <c r="A73" s="1" t="s">
        <v>54</v>
      </c>
      <c r="B73" s="1" t="s">
        <v>35</v>
      </c>
      <c r="C73" s="5">
        <f>ROUND( VLOOKUP(Z73, NPC_Raw_Data!A:D, 4)*VLOOKUP(AA73, NPC_Scaling_Values!A:C, 3)*VLOOKUP(AB73, NPC_Scaling_Values!A:C, 3) * 1.14 ,0)</f>
        <v>206</v>
      </c>
      <c r="D73" s="5">
        <f>ROUND( VLOOKUP(Z73, NPC_Raw_Data!A:E, 5) * VLOOKUP(AA73, NPC_Scaling_Values!A:D, 4) * VLOOKUP(AB73,NPC_Scaling_Values!A:D, 4) * 1.14 ,0)</f>
        <v>285</v>
      </c>
      <c r="E73" s="5">
        <f>ROUND( VLOOKUP(Z73, NPC_Raw_Data!A:L, 6) * VLOOKUP(AA73, NPC_Scaling_Values!A:N, 5)* VLOOKUP(AB73, NPC_Scaling_Values!A:N, 5) * 1.14 ,0)</f>
        <v>226</v>
      </c>
      <c r="F73" s="5">
        <f>ROUND( VLOOKUP(Z73, NPC_Raw_Data!A:L, 7) * VLOOKUP(AA73, NPC_Scaling_Values!A:N, 6) * VLOOKUP(AB73,NPC_Scaling_Values!A:N, 6) * 1.14 ,0)</f>
        <v>170</v>
      </c>
      <c r="G73" s="5">
        <f>ROUND( VLOOKUP(Z73, NPC_Raw_Data!A:L, 8) * VLOOKUP(AA73, NPC_Scaling_Values!A:N, 7) * VLOOKUP(AB73, NPC_Scaling_Values!A:N, 7) * 1.14 ,0)</f>
        <v>158</v>
      </c>
      <c r="H73" s="5">
        <f>ROUND( VLOOKUP(Z73, NPC_Raw_Data!A:L, 9) * VLOOKUP(AA73, NPC_Scaling_Values!A:N, 8)* VLOOKUP(AB73, NPC_Scaling_Values!A:N, 8) * 1.14 ,0)</f>
        <v>170</v>
      </c>
      <c r="I73" s="5">
        <v>0.0</v>
      </c>
      <c r="J73" s="5">
        <v>0.0</v>
      </c>
      <c r="K73" s="5">
        <v>0.0</v>
      </c>
      <c r="L73" s="5">
        <f>ROUND( VLOOKUP(Z73, NPC_Raw_Data!A:O, 13),0)</f>
        <v>66</v>
      </c>
      <c r="M73" s="5">
        <f>ROUND( VLOOKUP(Z73, NPC_Raw_Data!A:O, 14),0)</f>
        <v>66</v>
      </c>
      <c r="N73" s="5">
        <f>ROUND( VLOOKUP(Z73, NPC_Raw_Data!A:O, 15),0)</f>
        <v>66</v>
      </c>
      <c r="O73" s="5">
        <f>ROUND( VLOOKUP(Z73, NPC_Raw_Data!A:Q, 16) * VLOOKUP(AA73, NPC_Scaling_Values!A:N, 14)* VLOOKUP(AB73, NPC_Scaling_Values!A:N, 14) * 1.14 ,0)</f>
        <v>117</v>
      </c>
      <c r="P73" s="2">
        <f>ROUND( VLOOKUP(Z73, NPC_Raw_Data!A:Q, 17) * VLOOKUP(AA73, NPC_Scaling_Values!A:N, 14) * VLOOKUP(AB73, NPC_Scaling_Values!A:N, 14)* 1.14 ,0)</f>
        <v>94</v>
      </c>
      <c r="Q73">
        <f> VLOOKUP(AA73, NPC_Scaling_Values!A:N, 9) * VLOOKUP(AB73, NPC_Scaling_Values!A:N, 9) * 1.14</f>
        <v>3.401475</v>
      </c>
      <c r="R73" s="1">
        <v>1.5</v>
      </c>
      <c r="S73" s="1">
        <v>6.0</v>
      </c>
      <c r="T73" s="7" t="b">
        <v>0</v>
      </c>
      <c r="U73" s="7" t="b">
        <v>0</v>
      </c>
      <c r="V73" s="7" t="b">
        <v>0</v>
      </c>
      <c r="Z73" s="1">
        <v>250030.0</v>
      </c>
      <c r="AA73" s="1">
        <v>7004.0</v>
      </c>
      <c r="AB73" s="1">
        <v>7404.0</v>
      </c>
      <c r="AC73" s="8">
        <v>0.0</v>
      </c>
    </row>
    <row r="74">
      <c r="A74" s="1" t="s">
        <v>56</v>
      </c>
      <c r="B74" s="1" t="s">
        <v>35</v>
      </c>
      <c r="C74" s="5">
        <f>ROUND( VLOOKUP(Z74, NPC_Raw_Data!A:D, 4)*VLOOKUP(AA74, NPC_Scaling_Values!A:C, 3)*VLOOKUP(AB74, NPC_Scaling_Values!A:C, 3) * 1.14 ,0)</f>
        <v>206</v>
      </c>
      <c r="D74" s="5">
        <f>ROUND( VLOOKUP(Z74, NPC_Raw_Data!A:E, 5) * VLOOKUP(AA74, NPC_Scaling_Values!A:D, 4) * VLOOKUP(AB74,NPC_Scaling_Values!A:D, 4) * 1.14 ,0)</f>
        <v>285</v>
      </c>
      <c r="E74" s="5">
        <f>ROUND( VLOOKUP(Z74, NPC_Raw_Data!A:L, 6) * VLOOKUP(AA74, NPC_Scaling_Values!A:N, 5)* VLOOKUP(AB74, NPC_Scaling_Values!A:N, 5) * 1.14 ,0)</f>
        <v>226</v>
      </c>
      <c r="F74" s="5">
        <f>ROUND( VLOOKUP(Z74, NPC_Raw_Data!A:L, 7) * VLOOKUP(AA74, NPC_Scaling_Values!A:N, 6) * VLOOKUP(AB74,NPC_Scaling_Values!A:N, 6) * 1.14 ,0)</f>
        <v>170</v>
      </c>
      <c r="G74" s="5">
        <f>ROUND( VLOOKUP(Z74, NPC_Raw_Data!A:L, 8) * VLOOKUP(AA74, NPC_Scaling_Values!A:N, 7) * VLOOKUP(AB74, NPC_Scaling_Values!A:N, 7) * 1.14 ,0)</f>
        <v>182</v>
      </c>
      <c r="H74" s="5">
        <f>ROUND( VLOOKUP(Z74, NPC_Raw_Data!A:L, 9) * VLOOKUP(AA74, NPC_Scaling_Values!A:N, 8)* VLOOKUP(AB74, NPC_Scaling_Values!A:N, 8) * 1.14 ,0)</f>
        <v>170</v>
      </c>
      <c r="I74" s="5">
        <v>0.0</v>
      </c>
      <c r="J74" s="5">
        <v>0.0</v>
      </c>
      <c r="K74" s="5">
        <v>0.0</v>
      </c>
      <c r="L74" s="5">
        <f>ROUND( VLOOKUP(Z74, NPC_Raw_Data!A:O, 13),0)</f>
        <v>66</v>
      </c>
      <c r="M74" s="5">
        <f>ROUND( VLOOKUP(Z74, NPC_Raw_Data!A:O, 14),0)</f>
        <v>66</v>
      </c>
      <c r="N74" s="5">
        <f>ROUND( VLOOKUP(Z74, NPC_Raw_Data!A:O, 15),0)</f>
        <v>66</v>
      </c>
      <c r="O74" s="5">
        <f>ROUND( VLOOKUP(Z74, NPC_Raw_Data!A:Q, 16) * VLOOKUP(AA74, NPC_Scaling_Values!A:N, 14)* VLOOKUP(AB74, NPC_Scaling_Values!A:N, 14) * 1.14 ,0)</f>
        <v>117</v>
      </c>
      <c r="P74" s="2">
        <f>ROUND( VLOOKUP(Z74, NPC_Raw_Data!A:Q, 17) * VLOOKUP(AA74, NPC_Scaling_Values!A:N, 14) * VLOOKUP(AB74, NPC_Scaling_Values!A:N, 14)* 1.14 ,0)</f>
        <v>94</v>
      </c>
      <c r="Q74">
        <f> VLOOKUP(AA74, NPC_Scaling_Values!A:N, 9) * VLOOKUP(AB74, NPC_Scaling_Values!A:N, 9) * 1.14</f>
        <v>3.401475</v>
      </c>
      <c r="R74" s="1">
        <v>1.5</v>
      </c>
      <c r="S74" s="1">
        <v>6.0</v>
      </c>
      <c r="T74" s="7" t="b">
        <v>0</v>
      </c>
      <c r="U74" s="7" t="b">
        <v>0</v>
      </c>
      <c r="V74" s="7" t="b">
        <v>0</v>
      </c>
      <c r="Z74" s="1">
        <v>250031.0</v>
      </c>
      <c r="AA74" s="1">
        <v>7004.0</v>
      </c>
      <c r="AB74" s="1">
        <v>7404.0</v>
      </c>
      <c r="AC74" s="8">
        <v>0.0</v>
      </c>
    </row>
    <row r="75">
      <c r="A75" s="1" t="s">
        <v>68</v>
      </c>
      <c r="B75" s="1" t="s">
        <v>35</v>
      </c>
      <c r="C75" s="5">
        <f>ROUND( VLOOKUP(Z75, NPC_Raw_Data!A:D, 4)*VLOOKUP(AA75, NPC_Scaling_Values!A:C, 3)*VLOOKUP(AB75, NPC_Scaling_Values!A:C, 3) * 1.14 ,0)</f>
        <v>206</v>
      </c>
      <c r="D75" s="5">
        <f>ROUND( VLOOKUP(Z75, NPC_Raw_Data!A:E, 5) * VLOOKUP(AA75, NPC_Scaling_Values!A:D, 4) * VLOOKUP(AB75,NPC_Scaling_Values!A:D, 4) * 1.14 ,0)</f>
        <v>285</v>
      </c>
      <c r="E75" s="5">
        <f>ROUND( VLOOKUP(Z75, NPC_Raw_Data!A:L, 6) * VLOOKUP(AA75, NPC_Scaling_Values!A:N, 5)* VLOOKUP(AB75, NPC_Scaling_Values!A:N, 5) * 1.14 ,0)</f>
        <v>226</v>
      </c>
      <c r="F75" s="5">
        <f>ROUND( VLOOKUP(Z75, NPC_Raw_Data!A:L, 7) * VLOOKUP(AA75, NPC_Scaling_Values!A:N, 6) * VLOOKUP(AB75,NPC_Scaling_Values!A:N, 6) * 1.14 ,0)</f>
        <v>170</v>
      </c>
      <c r="G75" s="5">
        <f>ROUND( VLOOKUP(Z75, NPC_Raw_Data!A:L, 8) * VLOOKUP(AA75, NPC_Scaling_Values!A:N, 7) * VLOOKUP(AB75, NPC_Scaling_Values!A:N, 7) * 1.14 ,0)</f>
        <v>158</v>
      </c>
      <c r="H75" s="5">
        <f>ROUND( VLOOKUP(Z75, NPC_Raw_Data!A:L, 9) * VLOOKUP(AA75, NPC_Scaling_Values!A:N, 8)* VLOOKUP(AB75, NPC_Scaling_Values!A:N, 8) * 1.14 ,0)</f>
        <v>170</v>
      </c>
      <c r="I75" s="5">
        <v>0.0</v>
      </c>
      <c r="J75" s="5">
        <v>0.0</v>
      </c>
      <c r="K75" s="5">
        <v>0.0</v>
      </c>
      <c r="L75" s="5">
        <f>ROUND( VLOOKUP(Z75, NPC_Raw_Data!A:O, 13),0)</f>
        <v>66</v>
      </c>
      <c r="M75" s="5">
        <f>ROUND( VLOOKUP(Z75, NPC_Raw_Data!A:O, 14),0)</f>
        <v>66</v>
      </c>
      <c r="N75" s="5">
        <f>ROUND( VLOOKUP(Z75, NPC_Raw_Data!A:O, 15),0)</f>
        <v>66</v>
      </c>
      <c r="O75" s="5">
        <f>ROUND( VLOOKUP(Z75, NPC_Raw_Data!A:Q, 16) * VLOOKUP(AA75, NPC_Scaling_Values!A:N, 14)* VLOOKUP(AB75, NPC_Scaling_Values!A:N, 14) * 1.14 ,0)</f>
        <v>117</v>
      </c>
      <c r="P75" s="2">
        <f>ROUND( VLOOKUP(Z75, NPC_Raw_Data!A:Q, 17) * VLOOKUP(AA75, NPC_Scaling_Values!A:N, 14) * VLOOKUP(AB75, NPC_Scaling_Values!A:N, 14)* 1.14 ,0)</f>
        <v>94</v>
      </c>
      <c r="Q75">
        <f> VLOOKUP(AA75, NPC_Scaling_Values!A:N, 9) * VLOOKUP(AB75, NPC_Scaling_Values!A:N, 9) * 1.14</f>
        <v>3.401475</v>
      </c>
      <c r="R75" s="1">
        <v>1.5</v>
      </c>
      <c r="S75" s="1">
        <v>10.0</v>
      </c>
      <c r="T75" s="7" t="b">
        <v>0</v>
      </c>
      <c r="U75" s="7" t="b">
        <v>0</v>
      </c>
      <c r="V75" s="7" t="b">
        <v>0</v>
      </c>
      <c r="Z75" s="1">
        <v>250032.0</v>
      </c>
      <c r="AA75" s="1">
        <v>7004.0</v>
      </c>
      <c r="AB75" s="1">
        <v>7404.0</v>
      </c>
      <c r="AC75" s="10">
        <v>7100.0</v>
      </c>
    </row>
    <row r="76">
      <c r="A76" s="1" t="s">
        <v>84</v>
      </c>
      <c r="B76" s="1" t="s">
        <v>35</v>
      </c>
      <c r="C76" s="5">
        <f>ROUND( VLOOKUP(Z76, NPC_Raw_Data!A:D, 4)*VLOOKUP(AA76, NPC_Scaling_Values!A:C, 3)*VLOOKUP(AB76, NPC_Scaling_Values!A:C, 3) * 1.14 ,0)</f>
        <v>206</v>
      </c>
      <c r="D76" s="5">
        <f>ROUND( VLOOKUP(Z76, NPC_Raw_Data!A:E, 5) * VLOOKUP(AA76, NPC_Scaling_Values!A:D, 4) * VLOOKUP(AB76,NPC_Scaling_Values!A:D, 4) * 1.14 ,0)</f>
        <v>285</v>
      </c>
      <c r="E76" s="5">
        <f>ROUND( VLOOKUP(Z76, NPC_Raw_Data!A:L, 6) * VLOOKUP(AA76, NPC_Scaling_Values!A:N, 5)* VLOOKUP(AB76, NPC_Scaling_Values!A:N, 5) * 1.14 ,0)</f>
        <v>226</v>
      </c>
      <c r="F76" s="5">
        <f>ROUND( VLOOKUP(Z76, NPC_Raw_Data!A:L, 7) * VLOOKUP(AA76, NPC_Scaling_Values!A:N, 6) * VLOOKUP(AB76,NPC_Scaling_Values!A:N, 6) * 1.14 ,0)</f>
        <v>170</v>
      </c>
      <c r="G76" s="5">
        <f>ROUND( VLOOKUP(Z76, NPC_Raw_Data!A:L, 8) * VLOOKUP(AA76, NPC_Scaling_Values!A:N, 7) * VLOOKUP(AB76, NPC_Scaling_Values!A:N, 7) * 1.14 ,0)</f>
        <v>182</v>
      </c>
      <c r="H76" s="5">
        <f>ROUND( VLOOKUP(Z76, NPC_Raw_Data!A:L, 9) * VLOOKUP(AA76, NPC_Scaling_Values!A:N, 8)* VLOOKUP(AB76, NPC_Scaling_Values!A:N, 8) * 1.14 ,0)</f>
        <v>170</v>
      </c>
      <c r="I76" s="5">
        <v>0.0</v>
      </c>
      <c r="J76" s="5">
        <v>0.0</v>
      </c>
      <c r="K76" s="5">
        <v>0.0</v>
      </c>
      <c r="L76" s="5">
        <f>ROUND( VLOOKUP(Z76, NPC_Raw_Data!A:O, 13),0)</f>
        <v>66</v>
      </c>
      <c r="M76" s="5">
        <f>ROUND( VLOOKUP(Z76, NPC_Raw_Data!A:O, 14),0)</f>
        <v>66</v>
      </c>
      <c r="N76" s="5">
        <f>ROUND( VLOOKUP(Z76, NPC_Raw_Data!A:O, 15),0)</f>
        <v>66</v>
      </c>
      <c r="O76" s="5">
        <f>ROUND( VLOOKUP(Z76, NPC_Raw_Data!A:Q, 16) * VLOOKUP(AA76, NPC_Scaling_Values!A:N, 14)* VLOOKUP(AB76, NPC_Scaling_Values!A:N, 14) * 1.14 ,0)</f>
        <v>117</v>
      </c>
      <c r="P76" s="2">
        <f>ROUND( VLOOKUP(Z76, NPC_Raw_Data!A:Q, 17) * VLOOKUP(AA76, NPC_Scaling_Values!A:N, 14) * VLOOKUP(AB76, NPC_Scaling_Values!A:N, 14)* 1.14 ,0)</f>
        <v>94</v>
      </c>
      <c r="Q76">
        <f> VLOOKUP(AA76, NPC_Scaling_Values!A:N, 9) * VLOOKUP(AB76, NPC_Scaling_Values!A:N, 9) * 1.14</f>
        <v>3.401475</v>
      </c>
      <c r="R76" s="1">
        <v>1.5</v>
      </c>
      <c r="S76" s="1">
        <v>10.0</v>
      </c>
      <c r="T76" s="7" t="b">
        <v>0</v>
      </c>
      <c r="U76" s="7" t="b">
        <v>0</v>
      </c>
      <c r="V76" s="7" t="b">
        <v>0</v>
      </c>
      <c r="Z76" s="1">
        <v>250033.0</v>
      </c>
      <c r="AA76" s="1">
        <v>7004.0</v>
      </c>
      <c r="AB76" s="1">
        <v>7404.0</v>
      </c>
      <c r="AC76" s="10">
        <v>7100.0</v>
      </c>
    </row>
    <row r="77">
      <c r="A77" s="9" t="s">
        <v>54</v>
      </c>
      <c r="B77" s="1" t="s">
        <v>49</v>
      </c>
      <c r="C77" s="5">
        <f>ROUND( VLOOKUP(Z77, NPC_Raw_Data!A:D, 4)*VLOOKUP(AA77, NPC_Scaling_Values!A:C, 3)*VLOOKUP(AB77, NPC_Scaling_Values!A:C, 3) * 1.14 ,0)</f>
        <v>181</v>
      </c>
      <c r="D77" s="5">
        <f>ROUND( VLOOKUP(Z77, NPC_Raw_Data!A:E, 5) * VLOOKUP(AA77, NPC_Scaling_Values!A:D, 4) * VLOOKUP(AB77,NPC_Scaling_Values!A:D, 4) * 1.14 ,0)</f>
        <v>114</v>
      </c>
      <c r="E77" s="5">
        <f>ROUND( VLOOKUP(Z77, NPC_Raw_Data!A:L, 6) * VLOOKUP(AA77, NPC_Scaling_Values!A:N, 5)* VLOOKUP(AB77, NPC_Scaling_Values!A:N, 5) * 1.14 ,0)</f>
        <v>176</v>
      </c>
      <c r="F77" s="5">
        <f>ROUND( VLOOKUP(Z77, NPC_Raw_Data!A:L, 7) * VLOOKUP(AA77, NPC_Scaling_Values!A:N, 6) * VLOOKUP(AB77,NPC_Scaling_Values!A:N, 6) * 1.14 ,0)</f>
        <v>133</v>
      </c>
      <c r="G77" s="5">
        <f>ROUND( VLOOKUP(Z77, NPC_Raw_Data!A:L, 8) * VLOOKUP(AA77, NPC_Scaling_Values!A:N, 7) * VLOOKUP(AB77, NPC_Scaling_Values!A:N, 7) * 1.14 ,0)</f>
        <v>124</v>
      </c>
      <c r="H77" s="5">
        <f>ROUND( VLOOKUP(Z77, NPC_Raw_Data!A:L, 9) * VLOOKUP(AA77, NPC_Scaling_Values!A:N, 8)* VLOOKUP(AB77, NPC_Scaling_Values!A:N, 8) * 1.14 ,0)</f>
        <v>133</v>
      </c>
      <c r="I77" s="5">
        <v>0.0</v>
      </c>
      <c r="J77" s="5">
        <v>0.0</v>
      </c>
      <c r="K77" s="5">
        <v>0.0</v>
      </c>
      <c r="L77" s="5">
        <f>ROUND( VLOOKUP(Z77, NPC_Raw_Data!A:O, 13),0)</f>
        <v>66</v>
      </c>
      <c r="M77" s="5">
        <f>ROUND( VLOOKUP(Z77, NPC_Raw_Data!A:O, 14),0)</f>
        <v>66</v>
      </c>
      <c r="N77" s="5">
        <f>ROUND( VLOOKUP(Z77, NPC_Raw_Data!A:O, 15),0)</f>
        <v>66</v>
      </c>
      <c r="O77" s="5">
        <f>ROUND( VLOOKUP(Z77, NPC_Raw_Data!A:Q, 16) * VLOOKUP(AA77, NPC_Scaling_Values!A:N, 14)* VLOOKUP(AB77, NPC_Scaling_Values!A:N, 14) * 1.14 ,0)</f>
        <v>115</v>
      </c>
      <c r="P77" s="2">
        <f>ROUND( VLOOKUP(Z77, NPC_Raw_Data!A:Q, 17) * VLOOKUP(AA77, NPC_Scaling_Values!A:N, 14) * VLOOKUP(AB77, NPC_Scaling_Values!A:N, 14)* 1.14 ,0)</f>
        <v>92</v>
      </c>
      <c r="Q77">
        <f> VLOOKUP(AA77, NPC_Scaling_Values!A:N, 9) * VLOOKUP(AB77, NPC_Scaling_Values!A:N, 9) * 1.14</f>
        <v>3.17775</v>
      </c>
      <c r="R77" s="1">
        <v>1.5</v>
      </c>
      <c r="S77" s="1">
        <v>2.0</v>
      </c>
      <c r="T77" s="7" t="b">
        <v>0</v>
      </c>
      <c r="U77" s="7" t="b">
        <v>0</v>
      </c>
      <c r="V77" s="7" t="b">
        <v>0</v>
      </c>
      <c r="Z77" s="1">
        <v>250040.0</v>
      </c>
      <c r="AA77" s="1">
        <v>7003.0</v>
      </c>
      <c r="AB77" s="1">
        <v>7403.0</v>
      </c>
      <c r="AC77" s="8">
        <v>0.0</v>
      </c>
    </row>
    <row r="78">
      <c r="A78" s="1" t="s">
        <v>54</v>
      </c>
      <c r="B78" s="1" t="s">
        <v>27</v>
      </c>
      <c r="C78" s="5">
        <f>ROUND( VLOOKUP(Z78, NPC_Raw_Data!A:D, 4)*VLOOKUP(AA78, NPC_Scaling_Values!A:C, 3)*VLOOKUP(AB78, NPC_Scaling_Values!A:C, 3) * 1.14 ,0)</f>
        <v>181</v>
      </c>
      <c r="D78" s="5">
        <f>ROUND( VLOOKUP(Z78, NPC_Raw_Data!A:E, 5) * VLOOKUP(AA78, NPC_Scaling_Values!A:D, 4) * VLOOKUP(AB78,NPC_Scaling_Values!A:D, 4) * 1.14 ,0)</f>
        <v>114</v>
      </c>
      <c r="E78" s="5">
        <f>ROUND( VLOOKUP(Z78, NPC_Raw_Data!A:L, 6) * VLOOKUP(AA78, NPC_Scaling_Values!A:N, 5)* VLOOKUP(AB78, NPC_Scaling_Values!A:N, 5) * 1.14 ,0)</f>
        <v>176</v>
      </c>
      <c r="F78" s="5">
        <f>ROUND( VLOOKUP(Z78, NPC_Raw_Data!A:L, 7) * VLOOKUP(AA78, NPC_Scaling_Values!A:N, 6) * VLOOKUP(AB78,NPC_Scaling_Values!A:N, 6) * 1.14 ,0)</f>
        <v>133</v>
      </c>
      <c r="G78" s="5">
        <f>ROUND( VLOOKUP(Z78, NPC_Raw_Data!A:L, 8) * VLOOKUP(AA78, NPC_Scaling_Values!A:N, 7) * VLOOKUP(AB78, NPC_Scaling_Values!A:N, 7) * 1.14 ,0)</f>
        <v>124</v>
      </c>
      <c r="H78" s="5">
        <f>ROUND( VLOOKUP(Z78, NPC_Raw_Data!A:L, 9) * VLOOKUP(AA78, NPC_Scaling_Values!A:N, 8)* VLOOKUP(AB78, NPC_Scaling_Values!A:N, 8) * 1.14 ,0)</f>
        <v>133</v>
      </c>
      <c r="I78" s="5">
        <v>0.0</v>
      </c>
      <c r="J78" s="5">
        <v>0.0</v>
      </c>
      <c r="K78" s="5">
        <v>0.0</v>
      </c>
      <c r="L78" s="5">
        <f>ROUND( VLOOKUP(Z78, NPC_Raw_Data!A:O, 13),0)</f>
        <v>66</v>
      </c>
      <c r="M78" s="5">
        <f>ROUND( VLOOKUP(Z78, NPC_Raw_Data!A:O, 14),0)</f>
        <v>66</v>
      </c>
      <c r="N78" s="5">
        <f>ROUND( VLOOKUP(Z78, NPC_Raw_Data!A:O, 15),0)</f>
        <v>66</v>
      </c>
      <c r="O78" s="5">
        <f>ROUND( VLOOKUP(Z78, NPC_Raw_Data!A:Q, 16) * VLOOKUP(AA78, NPC_Scaling_Values!A:N, 14)* VLOOKUP(AB78, NPC_Scaling_Values!A:N, 14) * 1.14 ,0)</f>
        <v>115</v>
      </c>
      <c r="P78" s="2">
        <f>ROUND( VLOOKUP(Z78, NPC_Raw_Data!A:Q, 17) * VLOOKUP(AA78, NPC_Scaling_Values!A:N, 14) * VLOOKUP(AB78, NPC_Scaling_Values!A:N, 14)* 1.14 ,0)</f>
        <v>92</v>
      </c>
      <c r="Q78">
        <f> VLOOKUP(AA78, NPC_Scaling_Values!A:N, 9) * VLOOKUP(AB78, NPC_Scaling_Values!A:N, 9) * 1.14</f>
        <v>3.17775</v>
      </c>
      <c r="R78" s="1">
        <v>1.5</v>
      </c>
      <c r="S78" s="1">
        <v>2.0</v>
      </c>
      <c r="T78" s="7" t="b">
        <v>0</v>
      </c>
      <c r="U78" s="7" t="b">
        <v>0</v>
      </c>
      <c r="V78" s="7" t="b">
        <v>0</v>
      </c>
      <c r="Z78" s="1">
        <v>250050.0</v>
      </c>
      <c r="AA78" s="1">
        <v>7003.0</v>
      </c>
      <c r="AB78" s="1">
        <v>7403.0</v>
      </c>
      <c r="AC78" s="8">
        <v>0.0</v>
      </c>
    </row>
    <row r="79">
      <c r="A79" s="1" t="s">
        <v>56</v>
      </c>
      <c r="B79" s="1" t="s">
        <v>27</v>
      </c>
      <c r="C79" s="5">
        <f>ROUND( VLOOKUP(Z79, NPC_Raw_Data!A:D, 4)*VLOOKUP(AA79, NPC_Scaling_Values!A:C, 3)*VLOOKUP(AB79, NPC_Scaling_Values!A:C, 3) * 1.14 ,0)</f>
        <v>181</v>
      </c>
      <c r="D79" s="5">
        <f>ROUND( VLOOKUP(Z79, NPC_Raw_Data!A:E, 5) * VLOOKUP(AA79, NPC_Scaling_Values!A:D, 4) * VLOOKUP(AB79,NPC_Scaling_Values!A:D, 4) * 1.14 ,0)</f>
        <v>114</v>
      </c>
      <c r="E79" s="5">
        <f>ROUND( VLOOKUP(Z79, NPC_Raw_Data!A:L, 6) * VLOOKUP(AA79, NPC_Scaling_Values!A:N, 5)* VLOOKUP(AB79, NPC_Scaling_Values!A:N, 5) * 1.14 ,0)</f>
        <v>176</v>
      </c>
      <c r="F79" s="5">
        <f>ROUND( VLOOKUP(Z79, NPC_Raw_Data!A:L, 7) * VLOOKUP(AA79, NPC_Scaling_Values!A:N, 6) * VLOOKUP(AB79,NPC_Scaling_Values!A:N, 6) * 1.14 ,0)</f>
        <v>133</v>
      </c>
      <c r="G79" s="5">
        <f>ROUND( VLOOKUP(Z79, NPC_Raw_Data!A:L, 8) * VLOOKUP(AA79, NPC_Scaling_Values!A:N, 7) * VLOOKUP(AB79, NPC_Scaling_Values!A:N, 7) * 1.14 ,0)</f>
        <v>142</v>
      </c>
      <c r="H79" s="5">
        <f>ROUND( VLOOKUP(Z79, NPC_Raw_Data!A:L, 9) * VLOOKUP(AA79, NPC_Scaling_Values!A:N, 8)* VLOOKUP(AB79, NPC_Scaling_Values!A:N, 8) * 1.14 ,0)</f>
        <v>133</v>
      </c>
      <c r="I79" s="5">
        <v>0.0</v>
      </c>
      <c r="J79" s="5">
        <v>0.0</v>
      </c>
      <c r="K79" s="5">
        <v>0.0</v>
      </c>
      <c r="L79" s="5">
        <f>ROUND( VLOOKUP(Z79, NPC_Raw_Data!A:O, 13),0)</f>
        <v>66</v>
      </c>
      <c r="M79" s="5">
        <f>ROUND( VLOOKUP(Z79, NPC_Raw_Data!A:O, 14),0)</f>
        <v>66</v>
      </c>
      <c r="N79" s="5">
        <f>ROUND( VLOOKUP(Z79, NPC_Raw_Data!A:O, 15),0)</f>
        <v>66</v>
      </c>
      <c r="O79" s="5">
        <f>ROUND( VLOOKUP(Z79, NPC_Raw_Data!A:Q, 16) * VLOOKUP(AA79, NPC_Scaling_Values!A:N, 14)* VLOOKUP(AB79, NPC_Scaling_Values!A:N, 14) * 1.14 ,0)</f>
        <v>115</v>
      </c>
      <c r="P79" s="2">
        <f>ROUND( VLOOKUP(Z79, NPC_Raw_Data!A:Q, 17) * VLOOKUP(AA79, NPC_Scaling_Values!A:N, 14) * VLOOKUP(AB79, NPC_Scaling_Values!A:N, 14)* 1.14 ,0)</f>
        <v>92</v>
      </c>
      <c r="Q79">
        <f> VLOOKUP(AA79, NPC_Scaling_Values!A:N, 9) * VLOOKUP(AB79, NPC_Scaling_Values!A:N, 9) * 1.14</f>
        <v>3.17775</v>
      </c>
      <c r="R79" s="1">
        <v>1.5</v>
      </c>
      <c r="S79" s="1">
        <v>2.0</v>
      </c>
      <c r="T79" s="7" t="b">
        <v>0</v>
      </c>
      <c r="U79" s="7" t="b">
        <v>0</v>
      </c>
      <c r="V79" s="7" t="b">
        <v>0</v>
      </c>
      <c r="Z79" s="1">
        <v>250051.0</v>
      </c>
      <c r="AA79" s="1">
        <v>7003.0</v>
      </c>
      <c r="AB79" s="1">
        <v>7403.0</v>
      </c>
      <c r="AC79" s="8">
        <v>0.0</v>
      </c>
    </row>
    <row r="80">
      <c r="A80" s="1" t="s">
        <v>58</v>
      </c>
      <c r="B80" s="1" t="s">
        <v>27</v>
      </c>
      <c r="C80" s="5">
        <f>ROUND( VLOOKUP(Z80, NPC_Raw_Data!A:D, 4)*VLOOKUP(AA80, NPC_Scaling_Values!A:C, 3)*VLOOKUP(AB80, NPC_Scaling_Values!A:C, 3) * 1.14 ,0)</f>
        <v>181</v>
      </c>
      <c r="D80" s="5">
        <f>ROUND( VLOOKUP(Z80, NPC_Raw_Data!A:E, 5) * VLOOKUP(AA80, NPC_Scaling_Values!A:D, 4) * VLOOKUP(AB80,NPC_Scaling_Values!A:D, 4) * 1.14 ,0)</f>
        <v>114</v>
      </c>
      <c r="E80" s="5">
        <f>ROUND( VLOOKUP(Z80, NPC_Raw_Data!A:L, 6) * VLOOKUP(AA80, NPC_Scaling_Values!A:N, 5)* VLOOKUP(AB80, NPC_Scaling_Values!A:N, 5) * 1.14 ,0)</f>
        <v>176</v>
      </c>
      <c r="F80" s="5">
        <f>ROUND( VLOOKUP(Z80, NPC_Raw_Data!A:L, 7) * VLOOKUP(AA80, NPC_Scaling_Values!A:N, 6) * VLOOKUP(AB80,NPC_Scaling_Values!A:N, 6) * 1.14 ,0)</f>
        <v>133</v>
      </c>
      <c r="G80" s="5">
        <f>ROUND( VLOOKUP(Z80, NPC_Raw_Data!A:L, 8) * VLOOKUP(AA80, NPC_Scaling_Values!A:N, 7) * VLOOKUP(AB80, NPC_Scaling_Values!A:N, 7) * 1.14 ,0)</f>
        <v>124</v>
      </c>
      <c r="H80" s="5">
        <f>ROUND( VLOOKUP(Z80, NPC_Raw_Data!A:L, 9) * VLOOKUP(AA80, NPC_Scaling_Values!A:N, 8)* VLOOKUP(AB80, NPC_Scaling_Values!A:N, 8) * 1.14 ,0)</f>
        <v>133</v>
      </c>
      <c r="I80" s="5">
        <v>0.0</v>
      </c>
      <c r="J80" s="5">
        <v>0.0</v>
      </c>
      <c r="K80" s="5">
        <v>0.0</v>
      </c>
      <c r="L80" s="5">
        <f>ROUND( VLOOKUP(Z80, NPC_Raw_Data!A:O, 13),0)</f>
        <v>66</v>
      </c>
      <c r="M80" s="5">
        <f>ROUND( VLOOKUP(Z80, NPC_Raw_Data!A:O, 14),0)</f>
        <v>66</v>
      </c>
      <c r="N80" s="5">
        <f>ROUND( VLOOKUP(Z80, NPC_Raw_Data!A:O, 15),0)</f>
        <v>66</v>
      </c>
      <c r="O80" s="5">
        <f>ROUND( VLOOKUP(Z80, NPC_Raw_Data!A:Q, 16) * VLOOKUP(AA80, NPC_Scaling_Values!A:N, 14)* VLOOKUP(AB80, NPC_Scaling_Values!A:N, 14) * 1.14 ,0)</f>
        <v>115</v>
      </c>
      <c r="P80" s="2">
        <f>ROUND( VLOOKUP(Z80, NPC_Raw_Data!A:Q, 17) * VLOOKUP(AA80, NPC_Scaling_Values!A:N, 14) * VLOOKUP(AB80, NPC_Scaling_Values!A:N, 14)* 1.14 ,0)</f>
        <v>92</v>
      </c>
      <c r="Q80">
        <f> VLOOKUP(AA80, NPC_Scaling_Values!A:N, 9) * VLOOKUP(AB80, NPC_Scaling_Values!A:N, 9) * 1.14</f>
        <v>3.17775</v>
      </c>
      <c r="R80" s="1">
        <v>1.5</v>
      </c>
      <c r="S80" s="1">
        <v>2.0</v>
      </c>
      <c r="T80" s="7" t="b">
        <v>0</v>
      </c>
      <c r="U80" s="7" t="b">
        <v>0</v>
      </c>
      <c r="V80" s="7" t="b">
        <v>0</v>
      </c>
      <c r="Z80" s="1">
        <v>250052.0</v>
      </c>
      <c r="AA80" s="1">
        <v>7003.0</v>
      </c>
      <c r="AB80" s="1">
        <v>7403.0</v>
      </c>
      <c r="AC80" s="8">
        <v>0.0</v>
      </c>
    </row>
    <row r="81">
      <c r="A81" s="1" t="s">
        <v>68</v>
      </c>
      <c r="B81" s="1" t="s">
        <v>27</v>
      </c>
      <c r="C81" s="5">
        <f>ROUND( VLOOKUP(Z81, NPC_Raw_Data!A:D, 4)*VLOOKUP(AA81, NPC_Scaling_Values!A:C, 3)*VLOOKUP(AB81, NPC_Scaling_Values!A:C, 3) * 1.14 ,0)</f>
        <v>181</v>
      </c>
      <c r="D81" s="5">
        <f>ROUND( VLOOKUP(Z81, NPC_Raw_Data!A:E, 5) * VLOOKUP(AA81, NPC_Scaling_Values!A:D, 4) * VLOOKUP(AB81,NPC_Scaling_Values!A:D, 4) * 1.14 ,0)</f>
        <v>114</v>
      </c>
      <c r="E81" s="5">
        <f>ROUND( VLOOKUP(Z81, NPC_Raw_Data!A:L, 6) * VLOOKUP(AA81, NPC_Scaling_Values!A:N, 5)* VLOOKUP(AB81, NPC_Scaling_Values!A:N, 5) * 1.14 ,0)</f>
        <v>176</v>
      </c>
      <c r="F81" s="5">
        <f>ROUND( VLOOKUP(Z81, NPC_Raw_Data!A:L, 7) * VLOOKUP(AA81, NPC_Scaling_Values!A:N, 6) * VLOOKUP(AB81,NPC_Scaling_Values!A:N, 6) * 1.14 ,0)</f>
        <v>133</v>
      </c>
      <c r="G81" s="5">
        <f>ROUND( VLOOKUP(Z81, NPC_Raw_Data!A:L, 8) * VLOOKUP(AA81, NPC_Scaling_Values!A:N, 7) * VLOOKUP(AB81, NPC_Scaling_Values!A:N, 7) * 1.14 ,0)</f>
        <v>124</v>
      </c>
      <c r="H81" s="5">
        <f>ROUND( VLOOKUP(Z81, NPC_Raw_Data!A:L, 9) * VLOOKUP(AA81, NPC_Scaling_Values!A:N, 8)* VLOOKUP(AB81, NPC_Scaling_Values!A:N, 8) * 1.14 ,0)</f>
        <v>133</v>
      </c>
      <c r="I81" s="5">
        <v>0.0</v>
      </c>
      <c r="J81" s="5">
        <v>0.0</v>
      </c>
      <c r="K81" s="5">
        <v>0.0</v>
      </c>
      <c r="L81" s="5">
        <f>ROUND( VLOOKUP(Z81, NPC_Raw_Data!A:O, 13),0)</f>
        <v>66</v>
      </c>
      <c r="M81" s="5">
        <f>ROUND( VLOOKUP(Z81, NPC_Raw_Data!A:O, 14),0)</f>
        <v>66</v>
      </c>
      <c r="N81" s="5">
        <f>ROUND( VLOOKUP(Z81, NPC_Raw_Data!A:O, 15),0)</f>
        <v>66</v>
      </c>
      <c r="O81" s="5">
        <f>ROUND( VLOOKUP(Z81, NPC_Raw_Data!A:Q, 16) * VLOOKUP(AA81, NPC_Scaling_Values!A:N, 14)* VLOOKUP(AB81, NPC_Scaling_Values!A:N, 14) * 1.14 ,0)</f>
        <v>115</v>
      </c>
      <c r="P81" s="2">
        <f>ROUND( VLOOKUP(Z81, NPC_Raw_Data!A:Q, 17) * VLOOKUP(AA81, NPC_Scaling_Values!A:N, 14) * VLOOKUP(AB81, NPC_Scaling_Values!A:N, 14)* 1.14 ,0)</f>
        <v>92</v>
      </c>
      <c r="Q81">
        <f> VLOOKUP(AA81, NPC_Scaling_Values!A:N, 9) * VLOOKUP(AB81, NPC_Scaling_Values!A:N, 9) * 1.14</f>
        <v>3.17775</v>
      </c>
      <c r="R81" s="1">
        <v>1.5</v>
      </c>
      <c r="S81" s="1">
        <v>3.0</v>
      </c>
      <c r="T81" s="7" t="b">
        <v>0</v>
      </c>
      <c r="U81" s="7" t="b">
        <v>0</v>
      </c>
      <c r="V81" s="7" t="b">
        <v>0</v>
      </c>
      <c r="Z81" s="1">
        <v>250053.0</v>
      </c>
      <c r="AA81" s="1">
        <v>7003.0</v>
      </c>
      <c r="AB81" s="1">
        <v>7403.0</v>
      </c>
      <c r="AC81" s="10">
        <v>7100.0</v>
      </c>
    </row>
    <row r="82">
      <c r="A82" s="1" t="s">
        <v>59</v>
      </c>
      <c r="B82" s="1" t="s">
        <v>51</v>
      </c>
      <c r="C82" s="5">
        <f>ROUND( VLOOKUP(Z82, NPC_Raw_Data!A:D, 4)*VLOOKUP(AA82, NPC_Scaling_Values!A:C, 3)*VLOOKUP(AB82, NPC_Scaling_Values!A:C, 3) * 1.14 ,0)</f>
        <v>1245</v>
      </c>
      <c r="D82" s="5">
        <f>ROUND( VLOOKUP(Z82, NPC_Raw_Data!A:E, 5) * VLOOKUP(AA82, NPC_Scaling_Values!A:D, 4) * VLOOKUP(AB82,NPC_Scaling_Values!A:D, 4) * 1.14 ,0)</f>
        <v>285</v>
      </c>
      <c r="E82" s="5">
        <f>ROUND( VLOOKUP(Z82, NPC_Raw_Data!A:L, 6) * VLOOKUP(AA82, NPC_Scaling_Values!A:N, 5)* VLOOKUP(AB82, NPC_Scaling_Values!A:N, 5) * 1.14 ,0)</f>
        <v>144</v>
      </c>
      <c r="F82" s="5">
        <f>ROUND( VLOOKUP(Z82, NPC_Raw_Data!A:L, 7) * VLOOKUP(AA82, NPC_Scaling_Values!A:N, 6) * VLOOKUP(AB82,NPC_Scaling_Values!A:N, 6) * 1.14 ,0)</f>
        <v>108</v>
      </c>
      <c r="G82" s="5">
        <f>ROUND( VLOOKUP(Z82, NPC_Raw_Data!A:L, 8) * VLOOKUP(AA82, NPC_Scaling_Values!A:N, 7) * VLOOKUP(AB82, NPC_Scaling_Values!A:N, 7) * 1.14 ,0)</f>
        <v>86</v>
      </c>
      <c r="H82" s="5">
        <f>ROUND( VLOOKUP(Z82, NPC_Raw_Data!A:L, 9) * VLOOKUP(AA82, NPC_Scaling_Values!A:N, 8)* VLOOKUP(AB82, NPC_Scaling_Values!A:N, 8) * 1.14 ,0)</f>
        <v>108</v>
      </c>
      <c r="I82" s="5">
        <v>0.0</v>
      </c>
      <c r="J82" s="5">
        <v>0.0</v>
      </c>
      <c r="K82" s="5">
        <v>0.0</v>
      </c>
      <c r="L82" s="5">
        <f>ROUND( VLOOKUP(Z82, NPC_Raw_Data!A:O, 13),0)</f>
        <v>66</v>
      </c>
      <c r="M82" s="5">
        <f>ROUND( VLOOKUP(Z82, NPC_Raw_Data!A:O, 14),0)</f>
        <v>66</v>
      </c>
      <c r="N82" s="5">
        <f>ROUND( VLOOKUP(Z82, NPC_Raw_Data!A:O, 15),0)</f>
        <v>66</v>
      </c>
      <c r="O82" s="5">
        <f>ROUND( VLOOKUP(Z82, NPC_Raw_Data!A:Q, 16) * VLOOKUP(AA82, NPC_Scaling_Values!A:N, 14)* VLOOKUP(AB82, NPC_Scaling_Values!A:N, 14) * 1.14 ,0)</f>
        <v>116</v>
      </c>
      <c r="P82" s="2">
        <f>ROUND( VLOOKUP(Z82, NPC_Raw_Data!A:Q, 17) * VLOOKUP(AA82, NPC_Scaling_Values!A:N, 14) * VLOOKUP(AB82, NPC_Scaling_Values!A:N, 14)* 1.14 ,0)</f>
        <v>93</v>
      </c>
      <c r="Q82">
        <f> VLOOKUP(AA82, NPC_Scaling_Values!A:N, 9) * VLOOKUP(AB82, NPC_Scaling_Values!A:N, 9) * 1.14</f>
        <v>2.962575</v>
      </c>
      <c r="R82" s="1">
        <v>1.5</v>
      </c>
      <c r="S82" s="1">
        <v>50.0</v>
      </c>
      <c r="T82" s="7" t="b">
        <v>0</v>
      </c>
      <c r="U82" s="7" t="b">
        <v>0</v>
      </c>
      <c r="V82" s="7" t="b">
        <v>0</v>
      </c>
      <c r="Z82" s="1">
        <v>251000.0</v>
      </c>
      <c r="AA82" s="1">
        <v>7002.0</v>
      </c>
      <c r="AB82" s="1">
        <v>7402.0</v>
      </c>
      <c r="AC82" s="8">
        <v>0.0</v>
      </c>
    </row>
    <row r="83">
      <c r="A83" s="1" t="s">
        <v>57</v>
      </c>
      <c r="B83" s="1" t="s">
        <v>55</v>
      </c>
      <c r="C83" s="5">
        <f>ROUND( VLOOKUP(Z83, NPC_Raw_Data!A:D, 4)*VLOOKUP(AA83, NPC_Scaling_Values!A:C, 3)*VLOOKUP(AB83, NPC_Scaling_Values!A:C, 3) * 1.14 ,0)</f>
        <v>1067</v>
      </c>
      <c r="D83" s="5">
        <f>ROUND( VLOOKUP(Z83, NPC_Raw_Data!A:E, 5) * VLOOKUP(AA83, NPC_Scaling_Values!A:D, 4) * VLOOKUP(AB83,NPC_Scaling_Values!A:D, 4) * 1.14 ,0)</f>
        <v>285</v>
      </c>
      <c r="E83" s="5">
        <f>ROUND( VLOOKUP(Z83, NPC_Raw_Data!A:L, 6) * VLOOKUP(AA83, NPC_Scaling_Values!A:N, 5)* VLOOKUP(AB83, NPC_Scaling_Values!A:N, 5) * 1.14 ,0)</f>
        <v>144</v>
      </c>
      <c r="F83" s="5">
        <f>ROUND( VLOOKUP(Z83, NPC_Raw_Data!A:L, 7) * VLOOKUP(AA83, NPC_Scaling_Values!A:N, 6) * VLOOKUP(AB83,NPC_Scaling_Values!A:N, 6) * 1.14 ,0)</f>
        <v>108</v>
      </c>
      <c r="G83" s="5">
        <f>ROUND( VLOOKUP(Z83, NPC_Raw_Data!A:L, 8) * VLOOKUP(AA83, NPC_Scaling_Values!A:N, 7) * VLOOKUP(AB83, NPC_Scaling_Values!A:N, 7) * 1.14 ,0)</f>
        <v>86</v>
      </c>
      <c r="H83" s="5">
        <f>ROUND( VLOOKUP(Z83, NPC_Raw_Data!A:L, 9) * VLOOKUP(AA83, NPC_Scaling_Values!A:N, 8)* VLOOKUP(AB83, NPC_Scaling_Values!A:N, 8) * 1.14 ,0)</f>
        <v>108</v>
      </c>
      <c r="I83" s="5">
        <v>0.0</v>
      </c>
      <c r="J83" s="5">
        <v>0.0</v>
      </c>
      <c r="K83" s="5">
        <v>0.0</v>
      </c>
      <c r="L83" s="5">
        <f>ROUND( VLOOKUP(Z83, NPC_Raw_Data!A:O, 13),0)</f>
        <v>66</v>
      </c>
      <c r="M83" s="5">
        <f>ROUND( VLOOKUP(Z83, NPC_Raw_Data!A:O, 14),0)</f>
        <v>66</v>
      </c>
      <c r="N83" s="5">
        <f>ROUND( VLOOKUP(Z83, NPC_Raw_Data!A:O, 15),0)</f>
        <v>66</v>
      </c>
      <c r="O83" s="5">
        <f>ROUND( VLOOKUP(Z83, NPC_Raw_Data!A:Q, 16) * VLOOKUP(AA83, NPC_Scaling_Values!A:N, 14)* VLOOKUP(AB83, NPC_Scaling_Values!A:N, 14) * 1.14 ,0)</f>
        <v>116</v>
      </c>
      <c r="P83" s="2">
        <f>ROUND( VLOOKUP(Z83, NPC_Raw_Data!A:Q, 17) * VLOOKUP(AA83, NPC_Scaling_Values!A:N, 14) * VLOOKUP(AB83, NPC_Scaling_Values!A:N, 14)* 1.14 ,0)</f>
        <v>93</v>
      </c>
      <c r="Q83">
        <f> VLOOKUP(AA83, NPC_Scaling_Values!A:N, 9) * VLOOKUP(AB83, NPC_Scaling_Values!A:N, 9) * 1.14</f>
        <v>2.962575</v>
      </c>
      <c r="R83" s="1">
        <v>1.5</v>
      </c>
      <c r="S83" s="1">
        <v>50.0</v>
      </c>
      <c r="T83" s="7" t="b">
        <v>0</v>
      </c>
      <c r="U83" s="7" t="b">
        <v>0</v>
      </c>
      <c r="V83" s="7" t="b">
        <v>0</v>
      </c>
      <c r="Z83" s="1">
        <v>251001.0</v>
      </c>
      <c r="AA83" s="1">
        <v>7002.0</v>
      </c>
      <c r="AB83" s="1">
        <v>7402.0</v>
      </c>
      <c r="AC83" s="8">
        <v>0.0</v>
      </c>
    </row>
    <row r="84">
      <c r="A84" s="1" t="s">
        <v>81</v>
      </c>
      <c r="B84" s="1" t="s">
        <v>27</v>
      </c>
      <c r="C84" s="5">
        <f>ROUND( VLOOKUP(Z84, NPC_Raw_Data!A:D, 4)*VLOOKUP(AA84, NPC_Scaling_Values!A:C, 3)*VLOOKUP(AB84, NPC_Scaling_Values!A:C, 3) * 1.14 ,0)</f>
        <v>393</v>
      </c>
      <c r="D84" s="5">
        <f>ROUND( VLOOKUP(Z84, NPC_Raw_Data!A:E, 5) * VLOOKUP(AA84, NPC_Scaling_Values!A:D, 4) * VLOOKUP(AB84,NPC_Scaling_Values!A:D, 4) * 1.14 ,0)</f>
        <v>570</v>
      </c>
      <c r="E84" s="5">
        <f>ROUND( VLOOKUP(Z84, NPC_Raw_Data!A:L, 6) * VLOOKUP(AA84, NPC_Scaling_Values!A:N, 5)* VLOOKUP(AB84, NPC_Scaling_Values!A:N, 5) * 1.14 ,0)</f>
        <v>217</v>
      </c>
      <c r="F84" s="5">
        <f>ROUND( VLOOKUP(Z84, NPC_Raw_Data!A:L, 7) * VLOOKUP(AA84, NPC_Scaling_Values!A:N, 6) * VLOOKUP(AB84,NPC_Scaling_Values!A:N, 6) * 1.14 ,0)</f>
        <v>162</v>
      </c>
      <c r="G84" s="5">
        <f>ROUND( VLOOKUP(Z84, NPC_Raw_Data!A:L, 8) * VLOOKUP(AA84, NPC_Scaling_Values!A:N, 7) * VLOOKUP(AB84, NPC_Scaling_Values!A:N, 7) * 1.14 ,0)</f>
        <v>142</v>
      </c>
      <c r="H84" s="5">
        <f>ROUND( VLOOKUP(Z84, NPC_Raw_Data!A:L, 9) * VLOOKUP(AA84, NPC_Scaling_Values!A:N, 8)* VLOOKUP(AB84, NPC_Scaling_Values!A:N, 8) * 1.14 ,0)</f>
        <v>162</v>
      </c>
      <c r="I84" s="5">
        <v>0.0</v>
      </c>
      <c r="J84" s="5">
        <v>0.0</v>
      </c>
      <c r="K84" s="5">
        <v>0.0</v>
      </c>
      <c r="L84" s="5">
        <f>ROUND( VLOOKUP(Z84, NPC_Raw_Data!A:O, 13),0)</f>
        <v>125</v>
      </c>
      <c r="M84" s="5">
        <f>ROUND( VLOOKUP(Z84, NPC_Raw_Data!A:O, 14),0)</f>
        <v>125</v>
      </c>
      <c r="N84" s="5">
        <f>ROUND( VLOOKUP(Z84, NPC_Raw_Data!A:O, 15),0)</f>
        <v>98</v>
      </c>
      <c r="O84" s="5">
        <f>ROUND( VLOOKUP(Z84, NPC_Raw_Data!A:Q, 16) * VLOOKUP(AA84, NPC_Scaling_Values!A:N, 14)* VLOOKUP(AB84, NPC_Scaling_Values!A:N, 14) * 1.14 ,0)</f>
        <v>115</v>
      </c>
      <c r="P84" s="2">
        <f>ROUND( VLOOKUP(Z84, NPC_Raw_Data!A:Q, 17) * VLOOKUP(AA84, NPC_Scaling_Values!A:N, 14) * VLOOKUP(AB84, NPC_Scaling_Values!A:N, 14)* 1.14 ,0)</f>
        <v>92</v>
      </c>
      <c r="Q84">
        <f> VLOOKUP(AA84, NPC_Scaling_Values!A:N, 9) * VLOOKUP(AB84, NPC_Scaling_Values!A:N, 9) * 1.14</f>
        <v>3.17775</v>
      </c>
      <c r="R84" s="1">
        <v>1.5</v>
      </c>
      <c r="S84" s="1">
        <v>3.0</v>
      </c>
      <c r="T84" s="7" t="b">
        <v>0</v>
      </c>
      <c r="U84" s="7" t="b">
        <v>0</v>
      </c>
      <c r="V84" s="7" t="b">
        <v>0</v>
      </c>
      <c r="Z84" s="1">
        <v>252000.0</v>
      </c>
      <c r="AA84" s="1">
        <v>7003.0</v>
      </c>
      <c r="AB84" s="1">
        <v>7403.0</v>
      </c>
      <c r="AC84" s="8">
        <v>0.0</v>
      </c>
    </row>
    <row r="85">
      <c r="A85" s="1" t="s">
        <v>82</v>
      </c>
      <c r="B85" s="1" t="s">
        <v>27</v>
      </c>
      <c r="C85" s="5">
        <f>ROUND( VLOOKUP(Z85, NPC_Raw_Data!A:D, 4)*VLOOKUP(AA85, NPC_Scaling_Values!A:C, 3)*VLOOKUP(AB85, NPC_Scaling_Values!A:C, 3) * 1.14 ,0)</f>
        <v>393</v>
      </c>
      <c r="D85" s="5">
        <f>ROUND( VLOOKUP(Z85, NPC_Raw_Data!A:E, 5) * VLOOKUP(AA85, NPC_Scaling_Values!A:D, 4) * VLOOKUP(AB85,NPC_Scaling_Values!A:D, 4) * 1.14 ,0)</f>
        <v>570</v>
      </c>
      <c r="E85" s="5">
        <f>ROUND( VLOOKUP(Z85, NPC_Raw_Data!A:L, 6) * VLOOKUP(AA85, NPC_Scaling_Values!A:N, 5)* VLOOKUP(AB85, NPC_Scaling_Values!A:N, 5) * 1.14 ,0)</f>
        <v>217</v>
      </c>
      <c r="F85" s="5">
        <f>ROUND( VLOOKUP(Z85, NPC_Raw_Data!A:L, 7) * VLOOKUP(AA85, NPC_Scaling_Values!A:N, 6) * VLOOKUP(AB85,NPC_Scaling_Values!A:N, 6) * 1.14 ,0)</f>
        <v>162</v>
      </c>
      <c r="G85" s="5">
        <f>ROUND( VLOOKUP(Z85, NPC_Raw_Data!A:L, 8) * VLOOKUP(AA85, NPC_Scaling_Values!A:N, 7) * VLOOKUP(AB85, NPC_Scaling_Values!A:N, 7) * 1.14 ,0)</f>
        <v>142</v>
      </c>
      <c r="H85" s="5">
        <f>ROUND( VLOOKUP(Z85, NPC_Raw_Data!A:L, 9) * VLOOKUP(AA85, NPC_Scaling_Values!A:N, 8)* VLOOKUP(AB85, NPC_Scaling_Values!A:N, 8) * 1.14 ,0)</f>
        <v>162</v>
      </c>
      <c r="I85" s="5">
        <v>0.0</v>
      </c>
      <c r="J85" s="5">
        <v>0.0</v>
      </c>
      <c r="K85" s="5">
        <v>0.0</v>
      </c>
      <c r="L85" s="5">
        <f>ROUND( VLOOKUP(Z85, NPC_Raw_Data!A:O, 13),0)</f>
        <v>125</v>
      </c>
      <c r="M85" s="5">
        <f>ROUND( VLOOKUP(Z85, NPC_Raw_Data!A:O, 14),0)</f>
        <v>125</v>
      </c>
      <c r="N85" s="5">
        <f>ROUND( VLOOKUP(Z85, NPC_Raw_Data!A:O, 15),0)</f>
        <v>98</v>
      </c>
      <c r="O85" s="5">
        <f>ROUND( VLOOKUP(Z85, NPC_Raw_Data!A:Q, 16) * VLOOKUP(AA85, NPC_Scaling_Values!A:N, 14)* VLOOKUP(AB85, NPC_Scaling_Values!A:N, 14) * 1.14 ,0)</f>
        <v>115</v>
      </c>
      <c r="P85" s="2">
        <f>ROUND( VLOOKUP(Z85, NPC_Raw_Data!A:Q, 17) * VLOOKUP(AA85, NPC_Scaling_Values!A:N, 14) * VLOOKUP(AB85, NPC_Scaling_Values!A:N, 14)* 1.14 ,0)</f>
        <v>92</v>
      </c>
      <c r="Q85">
        <f> VLOOKUP(AA85, NPC_Scaling_Values!A:N, 9) * VLOOKUP(AB85, NPC_Scaling_Values!A:N, 9) * 1.14</f>
        <v>3.17775</v>
      </c>
      <c r="R85" s="1">
        <v>1.5</v>
      </c>
      <c r="S85" s="1">
        <v>6.0</v>
      </c>
      <c r="T85" s="7" t="b">
        <v>0</v>
      </c>
      <c r="U85" s="7" t="b">
        <v>0</v>
      </c>
      <c r="V85" s="7" t="b">
        <v>0</v>
      </c>
      <c r="Z85" s="1">
        <v>252001.0</v>
      </c>
      <c r="AA85" s="1">
        <v>7003.0</v>
      </c>
      <c r="AB85" s="1">
        <v>7403.0</v>
      </c>
      <c r="AC85" s="10">
        <v>7100.0</v>
      </c>
    </row>
    <row r="86">
      <c r="A86" s="2" t="s">
        <v>147</v>
      </c>
      <c r="B86" s="1" t="s">
        <v>53</v>
      </c>
      <c r="C86" s="5">
        <f>ROUND( VLOOKUP(Z86, NPC_Raw_Data!A:D, 4)*VLOOKUP(AA86, NPC_Scaling_Values!A:C, 3)*VLOOKUP(AB86, NPC_Scaling_Values!A:C, 3) * 1.14 ,0)</f>
        <v>205</v>
      </c>
      <c r="D86" s="5">
        <f>ROUND( VLOOKUP(Z86, NPC_Raw_Data!A:E, 5) * VLOOKUP(AA86, NPC_Scaling_Values!A:D, 4) * VLOOKUP(AB86,NPC_Scaling_Values!A:D, 4) * 1.14 ,0)</f>
        <v>1710</v>
      </c>
      <c r="E86" s="5">
        <f>ROUND( VLOOKUP(Z86, NPC_Raw_Data!A:L, 6) * VLOOKUP(AA86, NPC_Scaling_Values!A:N, 5)* VLOOKUP(AB86, NPC_Scaling_Values!A:N, 5) * 1.14 ,0)</f>
        <v>255</v>
      </c>
      <c r="F86" s="5">
        <f>ROUND( VLOOKUP(Z86, NPC_Raw_Data!A:L, 7) * VLOOKUP(AA86, NPC_Scaling_Values!A:N, 6) * VLOOKUP(AB86,NPC_Scaling_Values!A:N, 6) * 1.14 ,0)</f>
        <v>237</v>
      </c>
      <c r="G86" s="5">
        <f>ROUND( VLOOKUP(Z86, NPC_Raw_Data!A:L, 8) * VLOOKUP(AA86, NPC_Scaling_Values!A:N, 7) * VLOOKUP(AB86, NPC_Scaling_Values!A:N, 7) * 1.14 ,0)</f>
        <v>206</v>
      </c>
      <c r="H86" s="5">
        <f>ROUND( VLOOKUP(Z86, NPC_Raw_Data!A:L, 9) * VLOOKUP(AA86, NPC_Scaling_Values!A:N, 8)* VLOOKUP(AB86, NPC_Scaling_Values!A:N, 8) * 1.14 ,0)</f>
        <v>237</v>
      </c>
      <c r="I86" s="5">
        <v>0.0</v>
      </c>
      <c r="J86" s="5">
        <v>0.0</v>
      </c>
      <c r="K86" s="5">
        <v>0.0</v>
      </c>
      <c r="L86" s="5">
        <f>ROUND( VLOOKUP(Z86, NPC_Raw_Data!A:O, 13),0)</f>
        <v>66</v>
      </c>
      <c r="M86" s="5">
        <f>ROUND( VLOOKUP(Z86, NPC_Raw_Data!A:O, 14),0)</f>
        <v>66</v>
      </c>
      <c r="N86" s="5">
        <f>ROUND( VLOOKUP(Z86, NPC_Raw_Data!A:O, 15),0)</f>
        <v>66</v>
      </c>
      <c r="O86" s="5">
        <f>ROUND( VLOOKUP(Z86, NPC_Raw_Data!A:Q, 16) * VLOOKUP(AA86, NPC_Scaling_Values!A:N, 14)* VLOOKUP(AB86, NPC_Scaling_Values!A:N, 14) * 1.14 ,0)</f>
        <v>114</v>
      </c>
      <c r="P86" s="2">
        <f>ROUND( VLOOKUP(Z86, NPC_Raw_Data!A:Q, 17) * VLOOKUP(AA86, NPC_Scaling_Values!A:N, 14) * VLOOKUP(AB86, NPC_Scaling_Values!A:N, 14)* 1.14 ,0)</f>
        <v>91</v>
      </c>
      <c r="Q86">
        <f> VLOOKUP(AA86, NPC_Scaling_Values!A:N, 9) * VLOOKUP(AB86, NPC_Scaling_Values!A:N, 9) * 1.14</f>
        <v>3.4884</v>
      </c>
      <c r="R86" s="1">
        <v>1.5</v>
      </c>
      <c r="S86" s="1">
        <v>10.0</v>
      </c>
      <c r="T86" s="7" t="b">
        <v>0</v>
      </c>
      <c r="U86" s="7" t="b">
        <v>0</v>
      </c>
      <c r="V86" s="7" t="b">
        <v>0</v>
      </c>
      <c r="Z86" s="1">
        <v>253002.0</v>
      </c>
      <c r="AA86" s="1">
        <v>7008.0</v>
      </c>
      <c r="AB86" s="1">
        <v>7408.0</v>
      </c>
      <c r="AC86" s="8">
        <v>0.0</v>
      </c>
    </row>
    <row r="87">
      <c r="A87" s="1" t="s">
        <v>61</v>
      </c>
      <c r="B87" s="1" t="s">
        <v>51</v>
      </c>
      <c r="C87" s="5">
        <f>ROUND( VLOOKUP(Z87, NPC_Raw_Data!A:D, 4)*VLOOKUP(AA87, NPC_Scaling_Values!A:C, 3)*VLOOKUP(AB87, NPC_Scaling_Values!A:C, 3) * 1.14 ,0)</f>
        <v>222</v>
      </c>
      <c r="D87" s="5">
        <f>ROUND( VLOOKUP(Z87, NPC_Raw_Data!A:E, 5) * VLOOKUP(AA87, NPC_Scaling_Values!A:D, 4) * VLOOKUP(AB87,NPC_Scaling_Values!A:D, 4) * 1.14 ,0)</f>
        <v>342</v>
      </c>
      <c r="E87" s="5">
        <f>ROUND( VLOOKUP(Z87, NPC_Raw_Data!A:L, 6) * VLOOKUP(AA87, NPC_Scaling_Values!A:N, 5)* VLOOKUP(AB87, NPC_Scaling_Values!A:N, 5) * 1.14 ,0)</f>
        <v>159</v>
      </c>
      <c r="F87" s="5">
        <f>ROUND( VLOOKUP(Z87, NPC_Raw_Data!A:L, 7) * VLOOKUP(AA87, NPC_Scaling_Values!A:N, 6) * VLOOKUP(AB87,NPC_Scaling_Values!A:N, 6) * 1.14 ,0)</f>
        <v>120</v>
      </c>
      <c r="G87" s="5">
        <f>ROUND( VLOOKUP(Z87, NPC_Raw_Data!A:L, 8) * VLOOKUP(AA87, NPC_Scaling_Values!A:N, 7) * VLOOKUP(AB87, NPC_Scaling_Values!A:N, 7) * 1.14 ,0)</f>
        <v>112</v>
      </c>
      <c r="H87" s="5">
        <f>ROUND( VLOOKUP(Z87, NPC_Raw_Data!A:L, 9) * VLOOKUP(AA87, NPC_Scaling_Values!A:N, 8)* VLOOKUP(AB87, NPC_Scaling_Values!A:N, 8) * 1.14 ,0)</f>
        <v>120</v>
      </c>
      <c r="I87" s="5">
        <v>0.0</v>
      </c>
      <c r="J87" s="5">
        <v>0.0</v>
      </c>
      <c r="K87" s="5">
        <v>0.0</v>
      </c>
      <c r="L87" s="5">
        <f>ROUND( VLOOKUP(Z87, NPC_Raw_Data!A:O, 13),0)</f>
        <v>72</v>
      </c>
      <c r="M87" s="5">
        <f>ROUND( VLOOKUP(Z87, NPC_Raw_Data!A:O, 14),0)</f>
        <v>72</v>
      </c>
      <c r="N87" s="5">
        <f>ROUND( VLOOKUP(Z87, NPC_Raw_Data!A:O, 15),0)</f>
        <v>72</v>
      </c>
      <c r="O87" s="5">
        <f>ROUND( VLOOKUP(Z87, NPC_Raw_Data!A:Q, 16) * VLOOKUP(AA87, NPC_Scaling_Values!A:N, 14)* VLOOKUP(AB87, NPC_Scaling_Values!A:N, 14) * 1.14 ,0)</f>
        <v>116</v>
      </c>
      <c r="P87" s="2">
        <f>ROUND( VLOOKUP(Z87, NPC_Raw_Data!A:Q, 17) * VLOOKUP(AA87, NPC_Scaling_Values!A:N, 14) * VLOOKUP(AB87, NPC_Scaling_Values!A:N, 14)* 1.14 ,0)</f>
        <v>93</v>
      </c>
      <c r="Q87">
        <f> VLOOKUP(AA87, NPC_Scaling_Values!A:N, 9) * VLOOKUP(AB87, NPC_Scaling_Values!A:N, 9) * 1.14</f>
        <v>2.962575</v>
      </c>
      <c r="R87" s="1">
        <v>1.3</v>
      </c>
      <c r="S87" s="1">
        <v>3.0</v>
      </c>
      <c r="T87" s="7" t="b">
        <v>0</v>
      </c>
      <c r="U87" s="7" t="b">
        <v>0</v>
      </c>
      <c r="V87" s="7" t="b">
        <v>0</v>
      </c>
      <c r="Z87" s="1">
        <v>254000.0</v>
      </c>
      <c r="AA87" s="1">
        <v>7002.0</v>
      </c>
      <c r="AB87" s="1">
        <v>7402.0</v>
      </c>
      <c r="AC87" s="8">
        <v>0.0</v>
      </c>
    </row>
    <row r="88">
      <c r="A88" s="1" t="s">
        <v>62</v>
      </c>
      <c r="B88" s="1" t="s">
        <v>51</v>
      </c>
      <c r="C88" s="5">
        <f>ROUND( VLOOKUP(Z88, NPC_Raw_Data!A:D, 4)*VLOOKUP(AA88, NPC_Scaling_Values!A:C, 3)*VLOOKUP(AB88, NPC_Scaling_Values!A:C, 3) * 1.14 ,0)</f>
        <v>222</v>
      </c>
      <c r="D88" s="5">
        <f>ROUND( VLOOKUP(Z88, NPC_Raw_Data!A:E, 5) * VLOOKUP(AA88, NPC_Scaling_Values!A:D, 4) * VLOOKUP(AB88,NPC_Scaling_Values!A:D, 4) * 1.14 ,0)</f>
        <v>342</v>
      </c>
      <c r="E88" s="5">
        <f>ROUND( VLOOKUP(Z88, NPC_Raw_Data!A:L, 6) * VLOOKUP(AA88, NPC_Scaling_Values!A:N, 5)* VLOOKUP(AB88, NPC_Scaling_Values!A:N, 5) * 1.14 ,0)</f>
        <v>159</v>
      </c>
      <c r="F88" s="5">
        <f>ROUND( VLOOKUP(Z88, NPC_Raw_Data!A:L, 7) * VLOOKUP(AA88, NPC_Scaling_Values!A:N, 6) * VLOOKUP(AB88,NPC_Scaling_Values!A:N, 6) * 1.14 ,0)</f>
        <v>120</v>
      </c>
      <c r="G88" s="5">
        <f>ROUND( VLOOKUP(Z88, NPC_Raw_Data!A:L, 8) * VLOOKUP(AA88, NPC_Scaling_Values!A:N, 7) * VLOOKUP(AB88, NPC_Scaling_Values!A:N, 7) * 1.14 ,0)</f>
        <v>112</v>
      </c>
      <c r="H88" s="5">
        <f>ROUND( VLOOKUP(Z88, NPC_Raw_Data!A:L, 9) * VLOOKUP(AA88, NPC_Scaling_Values!A:N, 8)* VLOOKUP(AB88, NPC_Scaling_Values!A:N, 8) * 1.14 ,0)</f>
        <v>120</v>
      </c>
      <c r="I88" s="5">
        <v>0.0</v>
      </c>
      <c r="J88" s="5">
        <v>0.0</v>
      </c>
      <c r="K88" s="5">
        <v>0.0</v>
      </c>
      <c r="L88" s="5">
        <f>ROUND( VLOOKUP(Z88, NPC_Raw_Data!A:O, 13),0)</f>
        <v>72</v>
      </c>
      <c r="M88" s="5">
        <f>ROUND( VLOOKUP(Z88, NPC_Raw_Data!A:O, 14),0)</f>
        <v>72</v>
      </c>
      <c r="N88" s="5">
        <f>ROUND( VLOOKUP(Z88, NPC_Raw_Data!A:O, 15),0)</f>
        <v>72</v>
      </c>
      <c r="O88" s="5">
        <f>ROUND( VLOOKUP(Z88, NPC_Raw_Data!A:Q, 16) * VLOOKUP(AA88, NPC_Scaling_Values!A:N, 14)* VLOOKUP(AB88, NPC_Scaling_Values!A:N, 14) * 1.14 ,0)</f>
        <v>116</v>
      </c>
      <c r="P88" s="2">
        <f>ROUND( VLOOKUP(Z88, NPC_Raw_Data!A:Q, 17) * VLOOKUP(AA88, NPC_Scaling_Values!A:N, 14) * VLOOKUP(AB88, NPC_Scaling_Values!A:N, 14)* 1.14 ,0)</f>
        <v>93</v>
      </c>
      <c r="Q88">
        <f> VLOOKUP(AA88, NPC_Scaling_Values!A:N, 9) * VLOOKUP(AB88, NPC_Scaling_Values!A:N, 9) * 1.14</f>
        <v>2.962575</v>
      </c>
      <c r="R88" s="1">
        <v>1.3</v>
      </c>
      <c r="S88" s="1">
        <v>3.0</v>
      </c>
      <c r="T88" s="7" t="b">
        <v>0</v>
      </c>
      <c r="U88" s="7" t="b">
        <v>0</v>
      </c>
      <c r="V88" s="7" t="b">
        <v>0</v>
      </c>
      <c r="Z88" s="1">
        <v>254001.0</v>
      </c>
      <c r="AA88" s="1">
        <v>7002.0</v>
      </c>
      <c r="AB88" s="1">
        <v>7402.0</v>
      </c>
      <c r="AC88" s="8">
        <v>0.0</v>
      </c>
    </row>
    <row r="89">
      <c r="A89" s="1" t="s">
        <v>63</v>
      </c>
      <c r="B89" s="1" t="s">
        <v>51</v>
      </c>
      <c r="C89" s="5">
        <f>ROUND( VLOOKUP(Z89, NPC_Raw_Data!A:D, 4)*VLOOKUP(AA89, NPC_Scaling_Values!A:C, 3)*VLOOKUP(AB89, NPC_Scaling_Values!A:C, 3) * 1.14 ,0)</f>
        <v>222</v>
      </c>
      <c r="D89" s="5">
        <f>ROUND( VLOOKUP(Z89, NPC_Raw_Data!A:E, 5) * VLOOKUP(AA89, NPC_Scaling_Values!A:D, 4) * VLOOKUP(AB89,NPC_Scaling_Values!A:D, 4) * 1.14 ,0)</f>
        <v>342</v>
      </c>
      <c r="E89" s="5">
        <f>ROUND( VLOOKUP(Z89, NPC_Raw_Data!A:L, 6) * VLOOKUP(AA89, NPC_Scaling_Values!A:N, 5)* VLOOKUP(AB89, NPC_Scaling_Values!A:N, 5) * 1.14 ,0)</f>
        <v>159</v>
      </c>
      <c r="F89" s="5">
        <f>ROUND( VLOOKUP(Z89, NPC_Raw_Data!A:L, 7) * VLOOKUP(AA89, NPC_Scaling_Values!A:N, 6) * VLOOKUP(AB89,NPC_Scaling_Values!A:N, 6) * 1.14 ,0)</f>
        <v>120</v>
      </c>
      <c r="G89" s="5">
        <f>ROUND( VLOOKUP(Z89, NPC_Raw_Data!A:L, 8) * VLOOKUP(AA89, NPC_Scaling_Values!A:N, 7) * VLOOKUP(AB89, NPC_Scaling_Values!A:N, 7) * 1.14 ,0)</f>
        <v>112</v>
      </c>
      <c r="H89" s="5">
        <f>ROUND( VLOOKUP(Z89, NPC_Raw_Data!A:L, 9) * VLOOKUP(AA89, NPC_Scaling_Values!A:N, 8)* VLOOKUP(AB89, NPC_Scaling_Values!A:N, 8) * 1.14 ,0)</f>
        <v>120</v>
      </c>
      <c r="I89" s="5">
        <v>0.0</v>
      </c>
      <c r="J89" s="5">
        <v>0.0</v>
      </c>
      <c r="K89" s="5">
        <v>0.0</v>
      </c>
      <c r="L89" s="5">
        <f>ROUND( VLOOKUP(Z89, NPC_Raw_Data!A:O, 13),0)</f>
        <v>72</v>
      </c>
      <c r="M89" s="5">
        <f>ROUND( VLOOKUP(Z89, NPC_Raw_Data!A:O, 14),0)</f>
        <v>72</v>
      </c>
      <c r="N89" s="5">
        <f>ROUND( VLOOKUP(Z89, NPC_Raw_Data!A:O, 15),0)</f>
        <v>72</v>
      </c>
      <c r="O89" s="5">
        <f>ROUND( VLOOKUP(Z89, NPC_Raw_Data!A:Q, 16) * VLOOKUP(AA89, NPC_Scaling_Values!A:N, 14)* VLOOKUP(AB89, NPC_Scaling_Values!A:N, 14) * 1.14 ,0)</f>
        <v>116</v>
      </c>
      <c r="P89" s="2">
        <f>ROUND( VLOOKUP(Z89, NPC_Raw_Data!A:Q, 17) * VLOOKUP(AA89, NPC_Scaling_Values!A:N, 14) * VLOOKUP(AB89, NPC_Scaling_Values!A:N, 14)* 1.14 ,0)</f>
        <v>93</v>
      </c>
      <c r="Q89">
        <f> VLOOKUP(AA89, NPC_Scaling_Values!A:N, 9) * VLOOKUP(AB89, NPC_Scaling_Values!A:N, 9) * 1.14</f>
        <v>2.962575</v>
      </c>
      <c r="R89" s="1">
        <v>1.3</v>
      </c>
      <c r="S89" s="1">
        <v>3.0</v>
      </c>
      <c r="T89" s="7" t="b">
        <v>0</v>
      </c>
      <c r="U89" s="7" t="b">
        <v>0</v>
      </c>
      <c r="V89" s="7" t="b">
        <v>0</v>
      </c>
      <c r="Z89" s="1">
        <v>254002.0</v>
      </c>
      <c r="AA89" s="1">
        <v>7002.0</v>
      </c>
      <c r="AB89" s="1">
        <v>7402.0</v>
      </c>
      <c r="AC89" s="8">
        <v>0.0</v>
      </c>
    </row>
    <row r="90">
      <c r="A90" s="9" t="s">
        <v>61</v>
      </c>
      <c r="B90" s="1" t="s">
        <v>55</v>
      </c>
      <c r="C90" s="5">
        <f>ROUND( VLOOKUP(Z90, NPC_Raw_Data!A:D, 4)*VLOOKUP(AA90, NPC_Scaling_Values!A:C, 3)*VLOOKUP(AB90, NPC_Scaling_Values!A:C, 3) * 1.14 ,0)</f>
        <v>222</v>
      </c>
      <c r="D90" s="5">
        <f>ROUND( VLOOKUP(Z90, NPC_Raw_Data!A:E, 5) * VLOOKUP(AA90, NPC_Scaling_Values!A:D, 4) * VLOOKUP(AB90,NPC_Scaling_Values!A:D, 4) * 1.14 ,0)</f>
        <v>342</v>
      </c>
      <c r="E90" s="5">
        <f>ROUND( VLOOKUP(Z90, NPC_Raw_Data!A:L, 6) * VLOOKUP(AA90, NPC_Scaling_Values!A:N, 5)* VLOOKUP(AB90, NPC_Scaling_Values!A:N, 5) * 1.14 ,0)</f>
        <v>159</v>
      </c>
      <c r="F90" s="5">
        <f>ROUND( VLOOKUP(Z90, NPC_Raw_Data!A:L, 7) * VLOOKUP(AA90, NPC_Scaling_Values!A:N, 6) * VLOOKUP(AB90,NPC_Scaling_Values!A:N, 6) * 1.14 ,0)</f>
        <v>120</v>
      </c>
      <c r="G90" s="5">
        <f>ROUND( VLOOKUP(Z90, NPC_Raw_Data!A:L, 8) * VLOOKUP(AA90, NPC_Scaling_Values!A:N, 7) * VLOOKUP(AB90, NPC_Scaling_Values!A:N, 7) * 1.14 ,0)</f>
        <v>112</v>
      </c>
      <c r="H90" s="5">
        <f>ROUND( VLOOKUP(Z90, NPC_Raw_Data!A:L, 9) * VLOOKUP(AA90, NPC_Scaling_Values!A:N, 8)* VLOOKUP(AB90, NPC_Scaling_Values!A:N, 8) * 1.14 ,0)</f>
        <v>112</v>
      </c>
      <c r="I90" s="5">
        <v>0.0</v>
      </c>
      <c r="J90" s="5">
        <v>0.0</v>
      </c>
      <c r="K90" s="5">
        <v>0.0</v>
      </c>
      <c r="L90" s="5">
        <f>ROUND( VLOOKUP(Z90, NPC_Raw_Data!A:O, 13),0)</f>
        <v>72</v>
      </c>
      <c r="M90" s="5">
        <f>ROUND( VLOOKUP(Z90, NPC_Raw_Data!A:O, 14),0)</f>
        <v>72</v>
      </c>
      <c r="N90" s="5">
        <f>ROUND( VLOOKUP(Z90, NPC_Raw_Data!A:O, 15),0)</f>
        <v>72</v>
      </c>
      <c r="O90" s="5">
        <f>ROUND( VLOOKUP(Z90, NPC_Raw_Data!A:Q, 16) * VLOOKUP(AA90, NPC_Scaling_Values!A:N, 14)* VLOOKUP(AB90, NPC_Scaling_Values!A:N, 14) * 1.14 ,0)</f>
        <v>116</v>
      </c>
      <c r="P90" s="2">
        <f>ROUND( VLOOKUP(Z90, NPC_Raw_Data!A:Q, 17) * VLOOKUP(AA90, NPC_Scaling_Values!A:N, 14) * VLOOKUP(AB90, NPC_Scaling_Values!A:N, 14)* 1.14 ,0)</f>
        <v>93</v>
      </c>
      <c r="Q90">
        <f> VLOOKUP(AA90, NPC_Scaling_Values!A:N, 9) * VLOOKUP(AB90, NPC_Scaling_Values!A:N, 9) * 1.14</f>
        <v>2.962575</v>
      </c>
      <c r="R90" s="1">
        <v>1.3</v>
      </c>
      <c r="S90" s="1">
        <v>3.0</v>
      </c>
      <c r="T90" s="7" t="b">
        <v>0</v>
      </c>
      <c r="U90" s="7" t="b">
        <v>0</v>
      </c>
      <c r="V90" s="7" t="b">
        <v>0</v>
      </c>
      <c r="Z90" s="1">
        <v>254010.0</v>
      </c>
      <c r="AA90" s="1">
        <v>7002.0</v>
      </c>
      <c r="AB90" s="1">
        <v>7402.0</v>
      </c>
      <c r="AC90" s="8">
        <v>0.0</v>
      </c>
    </row>
    <row r="91">
      <c r="A91" s="9" t="s">
        <v>62</v>
      </c>
      <c r="B91" s="1" t="s">
        <v>55</v>
      </c>
      <c r="C91" s="5">
        <f>ROUND( VLOOKUP(Z91, NPC_Raw_Data!A:D, 4)*VLOOKUP(AA91, NPC_Scaling_Values!A:C, 3)*VLOOKUP(AB91, NPC_Scaling_Values!A:C, 3) * 1.14 ,0)</f>
        <v>222</v>
      </c>
      <c r="D91" s="5">
        <f>ROUND( VLOOKUP(Z91, NPC_Raw_Data!A:E, 5) * VLOOKUP(AA91, NPC_Scaling_Values!A:D, 4) * VLOOKUP(AB91,NPC_Scaling_Values!A:D, 4) * 1.14 ,0)</f>
        <v>342</v>
      </c>
      <c r="E91" s="5">
        <f>ROUND( VLOOKUP(Z91, NPC_Raw_Data!A:L, 6) * VLOOKUP(AA91, NPC_Scaling_Values!A:N, 5)* VLOOKUP(AB91, NPC_Scaling_Values!A:N, 5) * 1.14 ,0)</f>
        <v>159</v>
      </c>
      <c r="F91" s="5">
        <f>ROUND( VLOOKUP(Z91, NPC_Raw_Data!A:L, 7) * VLOOKUP(AA91, NPC_Scaling_Values!A:N, 6) * VLOOKUP(AB91,NPC_Scaling_Values!A:N, 6) * 1.14 ,0)</f>
        <v>120</v>
      </c>
      <c r="G91" s="5">
        <f>ROUND( VLOOKUP(Z91, NPC_Raw_Data!A:L, 8) * VLOOKUP(AA91, NPC_Scaling_Values!A:N, 7) * VLOOKUP(AB91, NPC_Scaling_Values!A:N, 7) * 1.14 ,0)</f>
        <v>112</v>
      </c>
      <c r="H91" s="5">
        <f>ROUND( VLOOKUP(Z91, NPC_Raw_Data!A:L, 9) * VLOOKUP(AA91, NPC_Scaling_Values!A:N, 8)* VLOOKUP(AB91, NPC_Scaling_Values!A:N, 8) * 1.14 ,0)</f>
        <v>112</v>
      </c>
      <c r="I91" s="5">
        <v>0.0</v>
      </c>
      <c r="J91" s="5">
        <v>0.0</v>
      </c>
      <c r="K91" s="5">
        <v>0.0</v>
      </c>
      <c r="L91" s="5">
        <f>ROUND( VLOOKUP(Z91, NPC_Raw_Data!A:O, 13),0)</f>
        <v>72</v>
      </c>
      <c r="M91" s="5">
        <f>ROUND( VLOOKUP(Z91, NPC_Raw_Data!A:O, 14),0)</f>
        <v>72</v>
      </c>
      <c r="N91" s="5">
        <f>ROUND( VLOOKUP(Z91, NPC_Raw_Data!A:O, 15),0)</f>
        <v>72</v>
      </c>
      <c r="O91" s="5">
        <f>ROUND( VLOOKUP(Z91, NPC_Raw_Data!A:Q, 16) * VLOOKUP(AA91, NPC_Scaling_Values!A:N, 14)* VLOOKUP(AB91, NPC_Scaling_Values!A:N, 14) * 1.14 ,0)</f>
        <v>116</v>
      </c>
      <c r="P91" s="2">
        <f>ROUND( VLOOKUP(Z91, NPC_Raw_Data!A:Q, 17) * VLOOKUP(AA91, NPC_Scaling_Values!A:N, 14) * VLOOKUP(AB91, NPC_Scaling_Values!A:N, 14)* 1.14 ,0)</f>
        <v>93</v>
      </c>
      <c r="Q91">
        <f> VLOOKUP(AA91, NPC_Scaling_Values!A:N, 9) * VLOOKUP(AB91, NPC_Scaling_Values!A:N, 9) * 1.14</f>
        <v>2.962575</v>
      </c>
      <c r="R91" s="1">
        <v>1.3</v>
      </c>
      <c r="S91" s="1">
        <v>3.0</v>
      </c>
      <c r="T91" s="7" t="b">
        <v>0</v>
      </c>
      <c r="U91" s="7" t="b">
        <v>0</v>
      </c>
      <c r="V91" s="7" t="b">
        <v>0</v>
      </c>
      <c r="Z91" s="1">
        <v>254011.0</v>
      </c>
      <c r="AA91" s="1">
        <v>7002.0</v>
      </c>
      <c r="AB91" s="1">
        <v>7402.0</v>
      </c>
      <c r="AC91" s="8">
        <v>0.0</v>
      </c>
    </row>
    <row r="92">
      <c r="A92" s="1" t="s">
        <v>63</v>
      </c>
      <c r="B92" s="1" t="s">
        <v>55</v>
      </c>
      <c r="C92" s="5">
        <f>ROUND( VLOOKUP(Z92, NPC_Raw_Data!A:D, 4)*VLOOKUP(AA92, NPC_Scaling_Values!A:C, 3)*VLOOKUP(AB92, NPC_Scaling_Values!A:C, 3) * 1.14 ,0)</f>
        <v>222</v>
      </c>
      <c r="D92" s="5">
        <f>ROUND( VLOOKUP(Z92, NPC_Raw_Data!A:E, 5) * VLOOKUP(AA92, NPC_Scaling_Values!A:D, 4) * VLOOKUP(AB92,NPC_Scaling_Values!A:D, 4) * 1.14 ,0)</f>
        <v>342</v>
      </c>
      <c r="E92" s="5">
        <f>ROUND( VLOOKUP(Z92, NPC_Raw_Data!A:L, 6) * VLOOKUP(AA92, NPC_Scaling_Values!A:N, 5)* VLOOKUP(AB92, NPC_Scaling_Values!A:N, 5) * 1.14 ,0)</f>
        <v>159</v>
      </c>
      <c r="F92" s="5">
        <f>ROUND( VLOOKUP(Z92, NPC_Raw_Data!A:L, 7) * VLOOKUP(AA92, NPC_Scaling_Values!A:N, 6) * VLOOKUP(AB92,NPC_Scaling_Values!A:N, 6) * 1.14 ,0)</f>
        <v>120</v>
      </c>
      <c r="G92" s="5">
        <f>ROUND( VLOOKUP(Z92, NPC_Raw_Data!A:L, 8) * VLOOKUP(AA92, NPC_Scaling_Values!A:N, 7) * VLOOKUP(AB92, NPC_Scaling_Values!A:N, 7) * 1.14 ,0)</f>
        <v>112</v>
      </c>
      <c r="H92" s="5">
        <f>ROUND( VLOOKUP(Z92, NPC_Raw_Data!A:L, 9) * VLOOKUP(AA92, NPC_Scaling_Values!A:N, 8)* VLOOKUP(AB92, NPC_Scaling_Values!A:N, 8) * 1.14 ,0)</f>
        <v>112</v>
      </c>
      <c r="I92" s="5">
        <v>0.0</v>
      </c>
      <c r="J92" s="5">
        <v>0.0</v>
      </c>
      <c r="K92" s="5">
        <v>0.0</v>
      </c>
      <c r="L92" s="5">
        <f>ROUND( VLOOKUP(Z92, NPC_Raw_Data!A:O, 13),0)</f>
        <v>72</v>
      </c>
      <c r="M92" s="5">
        <f>ROUND( VLOOKUP(Z92, NPC_Raw_Data!A:O, 14),0)</f>
        <v>72</v>
      </c>
      <c r="N92" s="5">
        <f>ROUND( VLOOKUP(Z92, NPC_Raw_Data!A:O, 15),0)</f>
        <v>72</v>
      </c>
      <c r="O92" s="5">
        <f>ROUND( VLOOKUP(Z92, NPC_Raw_Data!A:Q, 16) * VLOOKUP(AA92, NPC_Scaling_Values!A:N, 14)* VLOOKUP(AB92, NPC_Scaling_Values!A:N, 14) * 1.14 ,0)</f>
        <v>116</v>
      </c>
      <c r="P92" s="2">
        <f>ROUND( VLOOKUP(Z92, NPC_Raw_Data!A:Q, 17) * VLOOKUP(AA92, NPC_Scaling_Values!A:N, 14) * VLOOKUP(AB92, NPC_Scaling_Values!A:N, 14)* 1.14 ,0)</f>
        <v>93</v>
      </c>
      <c r="Q92">
        <f> VLOOKUP(AA92, NPC_Scaling_Values!A:N, 9) * VLOOKUP(AB92, NPC_Scaling_Values!A:N, 9) * 1.14</f>
        <v>2.962575</v>
      </c>
      <c r="R92" s="1">
        <v>1.3</v>
      </c>
      <c r="S92" s="1">
        <v>3.0</v>
      </c>
      <c r="T92" s="7" t="b">
        <v>0</v>
      </c>
      <c r="U92" s="7" t="b">
        <v>0</v>
      </c>
      <c r="V92" s="7" t="b">
        <v>0</v>
      </c>
      <c r="Z92" s="1">
        <v>254012.0</v>
      </c>
      <c r="AA92" s="1">
        <v>7002.0</v>
      </c>
      <c r="AB92" s="1">
        <v>7402.0</v>
      </c>
      <c r="AC92" s="8">
        <v>0.0</v>
      </c>
    </row>
    <row r="93">
      <c r="A93" s="9" t="s">
        <v>64</v>
      </c>
      <c r="B93" s="1" t="s">
        <v>55</v>
      </c>
      <c r="C93" s="5">
        <f>ROUND( VLOOKUP(Z93, NPC_Raw_Data!A:D, 4)*VLOOKUP(AA93, NPC_Scaling_Values!A:C, 3)*VLOOKUP(AB93, NPC_Scaling_Values!A:C, 3) * 1.14 ,0)</f>
        <v>222</v>
      </c>
      <c r="D93" s="5">
        <f>ROUND( VLOOKUP(Z93, NPC_Raw_Data!A:E, 5) * VLOOKUP(AA93, NPC_Scaling_Values!A:D, 4) * VLOOKUP(AB93,NPC_Scaling_Values!A:D, 4) * 1.14 ,0)</f>
        <v>342</v>
      </c>
      <c r="E93" s="5">
        <f>ROUND( VLOOKUP(Z93, NPC_Raw_Data!A:L, 6) * VLOOKUP(AA93, NPC_Scaling_Values!A:N, 5)* VLOOKUP(AB93, NPC_Scaling_Values!A:N, 5) * 1.14 ,0)</f>
        <v>159</v>
      </c>
      <c r="F93" s="5">
        <f>ROUND( VLOOKUP(Z93, NPC_Raw_Data!A:L, 7) * VLOOKUP(AA93, NPC_Scaling_Values!A:N, 6) * VLOOKUP(AB93,NPC_Scaling_Values!A:N, 6) * 1.14 ,0)</f>
        <v>120</v>
      </c>
      <c r="G93" s="5">
        <f>ROUND( VLOOKUP(Z93, NPC_Raw_Data!A:L, 8) * VLOOKUP(AA93, NPC_Scaling_Values!A:N, 7) * VLOOKUP(AB93, NPC_Scaling_Values!A:N, 7) * 1.14 ,0)</f>
        <v>112</v>
      </c>
      <c r="H93" s="5">
        <f>ROUND( VLOOKUP(Z93, NPC_Raw_Data!A:L, 9) * VLOOKUP(AA93, NPC_Scaling_Values!A:N, 8)* VLOOKUP(AB93, NPC_Scaling_Values!A:N, 8) * 1.14 ,0)</f>
        <v>112</v>
      </c>
      <c r="I93" s="5">
        <v>0.0</v>
      </c>
      <c r="J93" s="5">
        <v>0.0</v>
      </c>
      <c r="K93" s="5">
        <v>0.0</v>
      </c>
      <c r="L93" s="5">
        <f>ROUND( VLOOKUP(Z93, NPC_Raw_Data!A:O, 13),0)</f>
        <v>72</v>
      </c>
      <c r="M93" s="5">
        <f>ROUND( VLOOKUP(Z93, NPC_Raw_Data!A:O, 14),0)</f>
        <v>72</v>
      </c>
      <c r="N93" s="5">
        <f>ROUND( VLOOKUP(Z93, NPC_Raw_Data!A:O, 15),0)</f>
        <v>72</v>
      </c>
      <c r="O93" s="5">
        <f>ROUND( VLOOKUP(Z93, NPC_Raw_Data!A:Q, 16) * VLOOKUP(AA93, NPC_Scaling_Values!A:N, 14)* VLOOKUP(AB93, NPC_Scaling_Values!A:N, 14) * 1.14 ,0)</f>
        <v>116</v>
      </c>
      <c r="P93" s="2">
        <f>ROUND( VLOOKUP(Z93, NPC_Raw_Data!A:Q, 17) * VLOOKUP(AA93, NPC_Scaling_Values!A:N, 14) * VLOOKUP(AB93, NPC_Scaling_Values!A:N, 14)* 1.14 ,0)</f>
        <v>93</v>
      </c>
      <c r="Q93">
        <f> VLOOKUP(AA93, NPC_Scaling_Values!A:N, 9) * VLOOKUP(AB93, NPC_Scaling_Values!A:N, 9) * 1.14</f>
        <v>2.962575</v>
      </c>
      <c r="R93" s="1">
        <v>1.3</v>
      </c>
      <c r="S93" s="1">
        <v>6.0</v>
      </c>
      <c r="T93" s="7" t="b">
        <v>0</v>
      </c>
      <c r="U93" s="7" t="b">
        <v>0</v>
      </c>
      <c r="V93" s="7" t="b">
        <v>0</v>
      </c>
      <c r="Z93" s="1">
        <v>254013.0</v>
      </c>
      <c r="AA93" s="1">
        <v>7002.0</v>
      </c>
      <c r="AB93" s="1">
        <v>7402.0</v>
      </c>
      <c r="AC93" s="10">
        <v>7100.0</v>
      </c>
    </row>
    <row r="94">
      <c r="A94" s="9" t="s">
        <v>65</v>
      </c>
      <c r="B94" s="1" t="s">
        <v>55</v>
      </c>
      <c r="C94" s="5">
        <f>ROUND( VLOOKUP(Z94, NPC_Raw_Data!A:D, 4)*VLOOKUP(AA94, NPC_Scaling_Values!A:C, 3)*VLOOKUP(AB94, NPC_Scaling_Values!A:C, 3) * 1.14 ,0)</f>
        <v>222</v>
      </c>
      <c r="D94" s="5">
        <f>ROUND( VLOOKUP(Z94, NPC_Raw_Data!A:E, 5) * VLOOKUP(AA94, NPC_Scaling_Values!A:D, 4) * VLOOKUP(AB94,NPC_Scaling_Values!A:D, 4) * 1.14 ,0)</f>
        <v>342</v>
      </c>
      <c r="E94" s="5">
        <f>ROUND( VLOOKUP(Z94, NPC_Raw_Data!A:L, 6) * VLOOKUP(AA94, NPC_Scaling_Values!A:N, 5)* VLOOKUP(AB94, NPC_Scaling_Values!A:N, 5) * 1.14 ,0)</f>
        <v>159</v>
      </c>
      <c r="F94" s="5">
        <f>ROUND( VLOOKUP(Z94, NPC_Raw_Data!A:L, 7) * VLOOKUP(AA94, NPC_Scaling_Values!A:N, 6) * VLOOKUP(AB94,NPC_Scaling_Values!A:N, 6) * 1.14 ,0)</f>
        <v>120</v>
      </c>
      <c r="G94" s="5">
        <f>ROUND( VLOOKUP(Z94, NPC_Raw_Data!A:L, 8) * VLOOKUP(AA94, NPC_Scaling_Values!A:N, 7) * VLOOKUP(AB94, NPC_Scaling_Values!A:N, 7) * 1.14 ,0)</f>
        <v>112</v>
      </c>
      <c r="H94" s="5">
        <f>ROUND( VLOOKUP(Z94, NPC_Raw_Data!A:L, 9) * VLOOKUP(AA94, NPC_Scaling_Values!A:N, 8)* VLOOKUP(AB94, NPC_Scaling_Values!A:N, 8) * 1.14 ,0)</f>
        <v>112</v>
      </c>
      <c r="I94" s="5">
        <v>0.0</v>
      </c>
      <c r="J94" s="5">
        <v>0.0</v>
      </c>
      <c r="K94" s="5">
        <v>0.0</v>
      </c>
      <c r="L94" s="5">
        <f>ROUND( VLOOKUP(Z94, NPC_Raw_Data!A:O, 13),0)</f>
        <v>72</v>
      </c>
      <c r="M94" s="5">
        <f>ROUND( VLOOKUP(Z94, NPC_Raw_Data!A:O, 14),0)</f>
        <v>72</v>
      </c>
      <c r="N94" s="5">
        <f>ROUND( VLOOKUP(Z94, NPC_Raw_Data!A:O, 15),0)</f>
        <v>72</v>
      </c>
      <c r="O94" s="5">
        <f>ROUND( VLOOKUP(Z94, NPC_Raw_Data!A:Q, 16) * VLOOKUP(AA94, NPC_Scaling_Values!A:N, 14)* VLOOKUP(AB94, NPC_Scaling_Values!A:N, 14) * 1.14 ,0)</f>
        <v>116</v>
      </c>
      <c r="P94" s="2">
        <f>ROUND( VLOOKUP(Z94, NPC_Raw_Data!A:Q, 17) * VLOOKUP(AA94, NPC_Scaling_Values!A:N, 14) * VLOOKUP(AB94, NPC_Scaling_Values!A:N, 14)* 1.14 ,0)</f>
        <v>93</v>
      </c>
      <c r="Q94">
        <f> VLOOKUP(AA94, NPC_Scaling_Values!A:N, 9) * VLOOKUP(AB94, NPC_Scaling_Values!A:N, 9) * 1.14</f>
        <v>2.962575</v>
      </c>
      <c r="R94" s="1">
        <v>1.3</v>
      </c>
      <c r="S94" s="1">
        <v>6.0</v>
      </c>
      <c r="T94" s="7" t="b">
        <v>0</v>
      </c>
      <c r="U94" s="7" t="b">
        <v>0</v>
      </c>
      <c r="V94" s="7" t="b">
        <v>0</v>
      </c>
      <c r="Z94" s="1">
        <v>254014.0</v>
      </c>
      <c r="AA94" s="1">
        <v>7002.0</v>
      </c>
      <c r="AB94" s="1">
        <v>7402.0</v>
      </c>
      <c r="AC94" s="10">
        <v>7100.0</v>
      </c>
    </row>
    <row r="95">
      <c r="A95" s="1" t="s">
        <v>72</v>
      </c>
      <c r="B95" s="1" t="s">
        <v>55</v>
      </c>
      <c r="C95" s="5">
        <f>ROUND( VLOOKUP(Z95, NPC_Raw_Data!A:D, 4)*VLOOKUP(AA95, NPC_Scaling_Values!A:C, 3)*VLOOKUP(AB95, NPC_Scaling_Values!A:C, 3) * 1.14 ,0)</f>
        <v>252</v>
      </c>
      <c r="D95" s="5">
        <f>ROUND( VLOOKUP(Z95, NPC_Raw_Data!A:E, 5) * VLOOKUP(AA95, NPC_Scaling_Values!A:D, 4) * VLOOKUP(AB95,NPC_Scaling_Values!A:D, 4) * 1.14 ,0)</f>
        <v>570</v>
      </c>
      <c r="E95" s="5">
        <f>ROUND( VLOOKUP(Z95, NPC_Raw_Data!A:L, 6) * VLOOKUP(AA95, NPC_Scaling_Values!A:N, 5)* VLOOKUP(AB95, NPC_Scaling_Values!A:N, 5) * 1.14 ,0)</f>
        <v>193</v>
      </c>
      <c r="F95" s="5">
        <f>ROUND( VLOOKUP(Z95, NPC_Raw_Data!A:L, 7) * VLOOKUP(AA95, NPC_Scaling_Values!A:N, 6) * VLOOKUP(AB95,NPC_Scaling_Values!A:N, 6) * 1.14 ,0)</f>
        <v>144</v>
      </c>
      <c r="G95" s="5">
        <f>ROUND( VLOOKUP(Z95, NPC_Raw_Data!A:L, 8) * VLOOKUP(AA95, NPC_Scaling_Values!A:N, 7) * VLOOKUP(AB95, NPC_Scaling_Values!A:N, 7) * 1.14 ,0)</f>
        <v>135</v>
      </c>
      <c r="H95" s="5">
        <f>ROUND( VLOOKUP(Z95, NPC_Raw_Data!A:L, 9) * VLOOKUP(AA95, NPC_Scaling_Values!A:N, 8)* VLOOKUP(AB95, NPC_Scaling_Values!A:N, 8) * 1.14 ,0)</f>
        <v>135</v>
      </c>
      <c r="I95" s="5">
        <v>0.0</v>
      </c>
      <c r="J95" s="5">
        <v>0.0</v>
      </c>
      <c r="K95" s="5">
        <v>0.0</v>
      </c>
      <c r="L95" s="5">
        <f>ROUND( VLOOKUP(Z95, NPC_Raw_Data!A:O, 13),0)</f>
        <v>76</v>
      </c>
      <c r="M95" s="5">
        <f>ROUND( VLOOKUP(Z95, NPC_Raw_Data!A:O, 14),0)</f>
        <v>76</v>
      </c>
      <c r="N95" s="5">
        <f>ROUND( VLOOKUP(Z95, NPC_Raw_Data!A:O, 15),0)</f>
        <v>76</v>
      </c>
      <c r="O95" s="5">
        <f>ROUND( VLOOKUP(Z95, NPC_Raw_Data!A:Q, 16) * VLOOKUP(AA95, NPC_Scaling_Values!A:N, 14)* VLOOKUP(AB95, NPC_Scaling_Values!A:N, 14) * 1.14 ,0)</f>
        <v>116</v>
      </c>
      <c r="P95" s="2">
        <f>ROUND( VLOOKUP(Z95, NPC_Raw_Data!A:Q, 17) * VLOOKUP(AA95, NPC_Scaling_Values!A:N, 14) * VLOOKUP(AB95, NPC_Scaling_Values!A:N, 14)* 1.14 ,0)</f>
        <v>93</v>
      </c>
      <c r="Q95">
        <f> VLOOKUP(AA95, NPC_Scaling_Values!A:N, 9) * VLOOKUP(AB95, NPC_Scaling_Values!A:N, 9) * 1.14</f>
        <v>2.962575</v>
      </c>
      <c r="R95" s="1">
        <v>1.3</v>
      </c>
      <c r="S95" s="1">
        <v>6.0</v>
      </c>
      <c r="T95" s="7" t="b">
        <v>0</v>
      </c>
      <c r="U95" s="7" t="b">
        <v>0</v>
      </c>
      <c r="V95" s="7" t="b">
        <v>0</v>
      </c>
      <c r="Z95" s="1">
        <v>255000.0</v>
      </c>
      <c r="AA95" s="1">
        <v>7002.0</v>
      </c>
      <c r="AB95" s="1">
        <v>7402.0</v>
      </c>
      <c r="AC95" s="8">
        <v>0.0</v>
      </c>
    </row>
    <row r="96">
      <c r="A96" s="1" t="s">
        <v>73</v>
      </c>
      <c r="B96" s="1" t="s">
        <v>55</v>
      </c>
      <c r="C96" s="5">
        <f>ROUND( VLOOKUP(Z96, NPC_Raw_Data!A:D, 4)*VLOOKUP(AA96, NPC_Scaling_Values!A:C, 3)*VLOOKUP(AB96, NPC_Scaling_Values!A:C, 3) * 1.14 ,0)</f>
        <v>252</v>
      </c>
      <c r="D96" s="5">
        <f>ROUND( VLOOKUP(Z96, NPC_Raw_Data!A:E, 5) * VLOOKUP(AA96, NPC_Scaling_Values!A:D, 4) * VLOOKUP(AB96,NPC_Scaling_Values!A:D, 4) * 1.14 ,0)</f>
        <v>456</v>
      </c>
      <c r="E96" s="5">
        <f>ROUND( VLOOKUP(Z96, NPC_Raw_Data!A:L, 6) * VLOOKUP(AA96, NPC_Scaling_Values!A:N, 5)* VLOOKUP(AB96, NPC_Scaling_Values!A:N, 5) * 1.14 ,0)</f>
        <v>193</v>
      </c>
      <c r="F96" s="5">
        <f>ROUND( VLOOKUP(Z96, NPC_Raw_Data!A:L, 7) * VLOOKUP(AA96, NPC_Scaling_Values!A:N, 6) * VLOOKUP(AB96,NPC_Scaling_Values!A:N, 6) * 1.14 ,0)</f>
        <v>144</v>
      </c>
      <c r="G96" s="5">
        <f>ROUND( VLOOKUP(Z96, NPC_Raw_Data!A:L, 8) * VLOOKUP(AA96, NPC_Scaling_Values!A:N, 7) * VLOOKUP(AB96, NPC_Scaling_Values!A:N, 7) * 1.14 ,0)</f>
        <v>135</v>
      </c>
      <c r="H96" s="5">
        <f>ROUND( VLOOKUP(Z96, NPC_Raw_Data!A:L, 9) * VLOOKUP(AA96, NPC_Scaling_Values!A:N, 8)* VLOOKUP(AB96, NPC_Scaling_Values!A:N, 8) * 1.14 ,0)</f>
        <v>135</v>
      </c>
      <c r="I96" s="5">
        <v>0.0</v>
      </c>
      <c r="J96" s="5">
        <v>0.0</v>
      </c>
      <c r="K96" s="5">
        <v>0.0</v>
      </c>
      <c r="L96" s="5">
        <f>ROUND( VLOOKUP(Z96, NPC_Raw_Data!A:O, 13),0)</f>
        <v>76</v>
      </c>
      <c r="M96" s="5">
        <f>ROUND( VLOOKUP(Z96, NPC_Raw_Data!A:O, 14),0)</f>
        <v>76</v>
      </c>
      <c r="N96" s="5">
        <f>ROUND( VLOOKUP(Z96, NPC_Raw_Data!A:O, 15),0)</f>
        <v>76</v>
      </c>
      <c r="O96" s="5">
        <f>ROUND( VLOOKUP(Z96, NPC_Raw_Data!A:Q, 16) * VLOOKUP(AA96, NPC_Scaling_Values!A:N, 14)* VLOOKUP(AB96, NPC_Scaling_Values!A:N, 14) * 1.14 ,0)</f>
        <v>116</v>
      </c>
      <c r="P96" s="2">
        <f>ROUND( VLOOKUP(Z96, NPC_Raw_Data!A:Q, 17) * VLOOKUP(AA96, NPC_Scaling_Values!A:N, 14) * VLOOKUP(AB96, NPC_Scaling_Values!A:N, 14)* 1.14 ,0)</f>
        <v>93</v>
      </c>
      <c r="Q96">
        <f> VLOOKUP(AA96, NPC_Scaling_Values!A:N, 9) * VLOOKUP(AB96, NPC_Scaling_Values!A:N, 9) * 1.14</f>
        <v>2.962575</v>
      </c>
      <c r="R96" s="1">
        <v>1.3</v>
      </c>
      <c r="S96" s="1">
        <v>6.0</v>
      </c>
      <c r="T96" s="7" t="b">
        <v>0</v>
      </c>
      <c r="U96" s="7" t="b">
        <v>0</v>
      </c>
      <c r="V96" s="7" t="b">
        <v>0</v>
      </c>
      <c r="Z96" s="1">
        <v>255001.0</v>
      </c>
      <c r="AA96" s="1">
        <v>7002.0</v>
      </c>
      <c r="AB96" s="1">
        <v>7402.0</v>
      </c>
      <c r="AC96" s="8">
        <v>0.0</v>
      </c>
    </row>
    <row r="97">
      <c r="A97" s="1" t="s">
        <v>74</v>
      </c>
      <c r="B97" s="1" t="s">
        <v>55</v>
      </c>
      <c r="C97" s="5">
        <f>ROUND( VLOOKUP(Z97, NPC_Raw_Data!A:D, 4)*VLOOKUP(AA97, NPC_Scaling_Values!A:C, 3)*VLOOKUP(AB97, NPC_Scaling_Values!A:C, 3) * 1.14 ,0)</f>
        <v>252</v>
      </c>
      <c r="D97" s="5">
        <f>ROUND( VLOOKUP(Z97, NPC_Raw_Data!A:E, 5) * VLOOKUP(AA97, NPC_Scaling_Values!A:D, 4) * VLOOKUP(AB97,NPC_Scaling_Values!A:D, 4) * 1.14 ,0)</f>
        <v>456</v>
      </c>
      <c r="E97" s="5">
        <f>ROUND( VLOOKUP(Z97, NPC_Raw_Data!A:L, 6) * VLOOKUP(AA97, NPC_Scaling_Values!A:N, 5)* VLOOKUP(AB97, NPC_Scaling_Values!A:N, 5) * 1.14 ,0)</f>
        <v>193</v>
      </c>
      <c r="F97" s="5">
        <f>ROUND( VLOOKUP(Z97, NPC_Raw_Data!A:L, 7) * VLOOKUP(AA97, NPC_Scaling_Values!A:N, 6) * VLOOKUP(AB97,NPC_Scaling_Values!A:N, 6) * 1.14 ,0)</f>
        <v>144</v>
      </c>
      <c r="G97" s="5">
        <f>ROUND( VLOOKUP(Z97, NPC_Raw_Data!A:L, 8) * VLOOKUP(AA97, NPC_Scaling_Values!A:N, 7) * VLOOKUP(AB97, NPC_Scaling_Values!A:N, 7) * 1.14 ,0)</f>
        <v>135</v>
      </c>
      <c r="H97" s="5">
        <f>ROUND( VLOOKUP(Z97, NPC_Raw_Data!A:L, 9) * VLOOKUP(AA97, NPC_Scaling_Values!A:N, 8)* VLOOKUP(AB97, NPC_Scaling_Values!A:N, 8) * 1.14 ,0)</f>
        <v>135</v>
      </c>
      <c r="I97" s="5">
        <v>0.0</v>
      </c>
      <c r="J97" s="5">
        <v>0.0</v>
      </c>
      <c r="K97" s="5">
        <v>0.0</v>
      </c>
      <c r="L97" s="5">
        <f>ROUND( VLOOKUP(Z97, NPC_Raw_Data!A:O, 13),0)</f>
        <v>76</v>
      </c>
      <c r="M97" s="5">
        <f>ROUND( VLOOKUP(Z97, NPC_Raw_Data!A:O, 14),0)</f>
        <v>76</v>
      </c>
      <c r="N97" s="5">
        <f>ROUND( VLOOKUP(Z97, NPC_Raw_Data!A:O, 15),0)</f>
        <v>76</v>
      </c>
      <c r="O97" s="5">
        <f>ROUND( VLOOKUP(Z97, NPC_Raw_Data!A:Q, 16) * VLOOKUP(AA97, NPC_Scaling_Values!A:N, 14)* VLOOKUP(AB97, NPC_Scaling_Values!A:N, 14) * 1.14 ,0)</f>
        <v>116</v>
      </c>
      <c r="P97" s="2">
        <f>ROUND( VLOOKUP(Z97, NPC_Raw_Data!A:Q, 17) * VLOOKUP(AA97, NPC_Scaling_Values!A:N, 14) * VLOOKUP(AB97, NPC_Scaling_Values!A:N, 14)* 1.14 ,0)</f>
        <v>93</v>
      </c>
      <c r="Q97">
        <f> VLOOKUP(AA97, NPC_Scaling_Values!A:N, 9) * VLOOKUP(AB97, NPC_Scaling_Values!A:N, 9) * 1.14</f>
        <v>2.962575</v>
      </c>
      <c r="R97" s="1">
        <v>1.3</v>
      </c>
      <c r="S97" s="1">
        <v>6.0</v>
      </c>
      <c r="T97" s="7" t="b">
        <v>0</v>
      </c>
      <c r="U97" s="7" t="b">
        <v>0</v>
      </c>
      <c r="V97" s="7" t="b">
        <v>0</v>
      </c>
      <c r="Z97" s="1">
        <v>255002.0</v>
      </c>
      <c r="AA97" s="1">
        <v>7002.0</v>
      </c>
      <c r="AB97" s="1">
        <v>7402.0</v>
      </c>
      <c r="AC97" s="8">
        <v>0.0</v>
      </c>
    </row>
    <row r="98">
      <c r="A98" s="1" t="s">
        <v>73</v>
      </c>
      <c r="B98" s="1" t="s">
        <v>51</v>
      </c>
      <c r="C98" s="5">
        <f>ROUND( VLOOKUP(Z98, NPC_Raw_Data!A:D, 4)*VLOOKUP(AA98, NPC_Scaling_Values!A:C, 3)*VLOOKUP(AB98, NPC_Scaling_Values!A:C, 3) * 1.14 ,0)</f>
        <v>252</v>
      </c>
      <c r="D98" s="5">
        <f>ROUND( VLOOKUP(Z98, NPC_Raw_Data!A:E, 5) * VLOOKUP(AA98, NPC_Scaling_Values!A:D, 4) * VLOOKUP(AB98,NPC_Scaling_Values!A:D, 4) * 1.14 ,0)</f>
        <v>456</v>
      </c>
      <c r="E98" s="5">
        <f>ROUND( VLOOKUP(Z98, NPC_Raw_Data!A:L, 6) * VLOOKUP(AA98, NPC_Scaling_Values!A:N, 5)* VLOOKUP(AB98, NPC_Scaling_Values!A:N, 5) * 1.14 ,0)</f>
        <v>193</v>
      </c>
      <c r="F98" s="5">
        <f>ROUND( VLOOKUP(Z98, NPC_Raw_Data!A:L, 7) * VLOOKUP(AA98, NPC_Scaling_Values!A:N, 6) * VLOOKUP(AB98,NPC_Scaling_Values!A:N, 6) * 1.14 ,0)</f>
        <v>144</v>
      </c>
      <c r="G98" s="5">
        <f>ROUND( VLOOKUP(Z98, NPC_Raw_Data!A:L, 8) * VLOOKUP(AA98, NPC_Scaling_Values!A:N, 7) * VLOOKUP(AB98, NPC_Scaling_Values!A:N, 7) * 1.14 ,0)</f>
        <v>135</v>
      </c>
      <c r="H98" s="5">
        <f>ROUND( VLOOKUP(Z98, NPC_Raw_Data!A:L, 9) * VLOOKUP(AA98, NPC_Scaling_Values!A:N, 8)* VLOOKUP(AB98, NPC_Scaling_Values!A:N, 8) * 1.14 ,0)</f>
        <v>135</v>
      </c>
      <c r="I98" s="5">
        <v>0.0</v>
      </c>
      <c r="J98" s="5">
        <v>0.0</v>
      </c>
      <c r="K98" s="5">
        <v>0.0</v>
      </c>
      <c r="L98" s="5">
        <f>ROUND( VLOOKUP(Z98, NPC_Raw_Data!A:O, 13),0)</f>
        <v>76</v>
      </c>
      <c r="M98" s="5">
        <f>ROUND( VLOOKUP(Z98, NPC_Raw_Data!A:O, 14),0)</f>
        <v>76</v>
      </c>
      <c r="N98" s="5">
        <f>ROUND( VLOOKUP(Z98, NPC_Raw_Data!A:O, 15),0)</f>
        <v>76</v>
      </c>
      <c r="O98" s="5">
        <f>ROUND( VLOOKUP(Z98, NPC_Raw_Data!A:Q, 16) * VLOOKUP(AA98, NPC_Scaling_Values!A:N, 14)* VLOOKUP(AB98, NPC_Scaling_Values!A:N, 14) * 1.14 ,0)</f>
        <v>116</v>
      </c>
      <c r="P98" s="2">
        <f>ROUND( VLOOKUP(Z98, NPC_Raw_Data!A:Q, 17) * VLOOKUP(AA98, NPC_Scaling_Values!A:N, 14) * VLOOKUP(AB98, NPC_Scaling_Values!A:N, 14)* 1.14 ,0)</f>
        <v>93</v>
      </c>
      <c r="Q98">
        <f> VLOOKUP(AA98, NPC_Scaling_Values!A:N, 9) * VLOOKUP(AB98, NPC_Scaling_Values!A:N, 9) * 1.14</f>
        <v>2.962575</v>
      </c>
      <c r="R98" s="1">
        <v>1.3</v>
      </c>
      <c r="S98" s="1">
        <v>6.0</v>
      </c>
      <c r="T98" s="7" t="b">
        <v>0</v>
      </c>
      <c r="U98" s="7" t="b">
        <v>0</v>
      </c>
      <c r="V98" s="7" t="b">
        <v>0</v>
      </c>
      <c r="Z98" s="1">
        <v>255010.0</v>
      </c>
      <c r="AA98" s="1">
        <v>7002.0</v>
      </c>
      <c r="AB98" s="1">
        <v>7402.0</v>
      </c>
      <c r="AC98" s="8">
        <v>0.0</v>
      </c>
    </row>
    <row r="99">
      <c r="A99" s="1" t="s">
        <v>73</v>
      </c>
      <c r="B99" s="1" t="s">
        <v>44</v>
      </c>
      <c r="C99" s="5">
        <f>ROUND( VLOOKUP(Z99, NPC_Raw_Data!A:D, 4)*VLOOKUP(AA99, NPC_Scaling_Values!A:C, 3)*VLOOKUP(AB99, NPC_Scaling_Values!A:C, 3) * 1.14 ,0)</f>
        <v>291</v>
      </c>
      <c r="D99" s="5">
        <f>ROUND( VLOOKUP(Z99, NPC_Raw_Data!A:E, 5) * VLOOKUP(AA99, NPC_Scaling_Values!A:D, 4) * VLOOKUP(AB99,NPC_Scaling_Values!A:D, 4) * 1.14 ,0)</f>
        <v>456</v>
      </c>
      <c r="E99" s="5">
        <f>ROUND( VLOOKUP(Z99, NPC_Raw_Data!A:L, 6) * VLOOKUP(AA99, NPC_Scaling_Values!A:N, 5)* VLOOKUP(AB99, NPC_Scaling_Values!A:N, 5) * 1.14 ,0)</f>
        <v>236</v>
      </c>
      <c r="F99" s="5">
        <f>ROUND( VLOOKUP(Z99, NPC_Raw_Data!A:L, 7) * VLOOKUP(AA99, NPC_Scaling_Values!A:N, 6) * VLOOKUP(AB99,NPC_Scaling_Values!A:N, 6) * 1.14 ,0)</f>
        <v>176</v>
      </c>
      <c r="G99" s="5">
        <f>ROUND( VLOOKUP(Z99, NPC_Raw_Data!A:L, 8) * VLOOKUP(AA99, NPC_Scaling_Values!A:N, 7) * VLOOKUP(AB99, NPC_Scaling_Values!A:N, 7) * 1.14 ,0)</f>
        <v>165</v>
      </c>
      <c r="H99" s="5">
        <f>ROUND( VLOOKUP(Z99, NPC_Raw_Data!A:L, 9) * VLOOKUP(AA99, NPC_Scaling_Values!A:N, 8)* VLOOKUP(AB99, NPC_Scaling_Values!A:N, 8) * 1.14 ,0)</f>
        <v>165</v>
      </c>
      <c r="I99" s="5">
        <v>0.0</v>
      </c>
      <c r="J99" s="5">
        <v>0.0</v>
      </c>
      <c r="K99" s="5">
        <v>0.0</v>
      </c>
      <c r="L99" s="5">
        <f>ROUND( VLOOKUP(Z99, NPC_Raw_Data!A:O, 13),0)</f>
        <v>76</v>
      </c>
      <c r="M99" s="5">
        <f>ROUND( VLOOKUP(Z99, NPC_Raw_Data!A:O, 14),0)</f>
        <v>76</v>
      </c>
      <c r="N99" s="5">
        <f>ROUND( VLOOKUP(Z99, NPC_Raw_Data!A:O, 15),0)</f>
        <v>76</v>
      </c>
      <c r="O99" s="5">
        <f>ROUND( VLOOKUP(Z99, NPC_Raw_Data!A:Q, 16) * VLOOKUP(AA99, NPC_Scaling_Values!A:N, 14)* VLOOKUP(AB99, NPC_Scaling_Values!A:N, 14) * 1.14 ,0)</f>
        <v>115</v>
      </c>
      <c r="P99" s="2">
        <f>ROUND( VLOOKUP(Z99, NPC_Raw_Data!A:Q, 17) * VLOOKUP(AA99, NPC_Scaling_Values!A:N, 14) * VLOOKUP(AB99, NPC_Scaling_Values!A:N, 14)* 1.14 ,0)</f>
        <v>92</v>
      </c>
      <c r="Q99">
        <f> VLOOKUP(AA99, NPC_Scaling_Values!A:N, 9) * VLOOKUP(AB99, NPC_Scaling_Values!A:N, 9) * 1.14</f>
        <v>3.17775</v>
      </c>
      <c r="R99" s="1">
        <v>1.3</v>
      </c>
      <c r="S99" s="1">
        <v>6.0</v>
      </c>
      <c r="T99" s="7" t="b">
        <v>0</v>
      </c>
      <c r="U99" s="7" t="b">
        <v>0</v>
      </c>
      <c r="V99" s="7" t="b">
        <v>0</v>
      </c>
      <c r="Z99" s="1">
        <v>255030.0</v>
      </c>
      <c r="AA99" s="1">
        <v>7003.0</v>
      </c>
      <c r="AB99" s="1">
        <v>7403.0</v>
      </c>
      <c r="AC99" s="8">
        <v>0.0</v>
      </c>
    </row>
    <row r="100">
      <c r="A100" s="1" t="s">
        <v>73</v>
      </c>
      <c r="B100" s="1" t="s">
        <v>128</v>
      </c>
      <c r="C100" s="5">
        <f>ROUND( VLOOKUP(Z100, NPC_Raw_Data!A:D, 4)*VLOOKUP(AA100, NPC_Scaling_Values!A:C, 3)*VLOOKUP(AB100, NPC_Scaling_Values!A:C, 3) * 1.14 ,0)</f>
        <v>334</v>
      </c>
      <c r="D100" s="5">
        <f>ROUND( VLOOKUP(Z100, NPC_Raw_Data!A:E, 5) * VLOOKUP(AA100, NPC_Scaling_Values!A:D, 4) * VLOOKUP(AB100,NPC_Scaling_Values!A:D, 4) * 1.14 ,0)</f>
        <v>684</v>
      </c>
      <c r="E100" s="5">
        <f>ROUND( VLOOKUP(Z100, NPC_Raw_Data!A:L, 6) * VLOOKUP(AA100, NPC_Scaling_Values!A:N, 5)* VLOOKUP(AB100, NPC_Scaling_Values!A:N, 5) * 1.14 ,0)</f>
        <v>310</v>
      </c>
      <c r="F100" s="5">
        <f>ROUND( VLOOKUP(Z100, NPC_Raw_Data!A:L, 7) * VLOOKUP(AA100, NPC_Scaling_Values!A:N, 6) * VLOOKUP(AB100,NPC_Scaling_Values!A:N, 6) * 1.14 ,0)</f>
        <v>231</v>
      </c>
      <c r="G100" s="5">
        <f>ROUND( VLOOKUP(Z100, NPC_Raw_Data!A:L, 8) * VLOOKUP(AA100, NPC_Scaling_Values!A:N, 7) * VLOOKUP(AB100, NPC_Scaling_Values!A:N, 7) * 1.14 ,0)</f>
        <v>216</v>
      </c>
      <c r="H100" s="5">
        <f>ROUND( VLOOKUP(Z100, NPC_Raw_Data!A:L, 9) * VLOOKUP(AA100, NPC_Scaling_Values!A:N, 8)* VLOOKUP(AB100, NPC_Scaling_Values!A:N, 8) * 1.14 ,0)</f>
        <v>216</v>
      </c>
      <c r="I100" s="5">
        <v>0.0</v>
      </c>
      <c r="J100" s="5">
        <v>0.0</v>
      </c>
      <c r="K100" s="5">
        <v>0.0</v>
      </c>
      <c r="L100" s="5">
        <f>ROUND( VLOOKUP(Z100, NPC_Raw_Data!A:O, 13),0)</f>
        <v>76</v>
      </c>
      <c r="M100" s="5">
        <f>ROUND( VLOOKUP(Z100, NPC_Raw_Data!A:O, 14),0)</f>
        <v>76</v>
      </c>
      <c r="N100" s="5">
        <f>ROUND( VLOOKUP(Z100, NPC_Raw_Data!A:O, 15),0)</f>
        <v>76</v>
      </c>
      <c r="O100" s="5">
        <f>ROUND( VLOOKUP(Z100, NPC_Raw_Data!A:Q, 16) * VLOOKUP(AA100, NPC_Scaling_Values!A:N, 14)* VLOOKUP(AB100, NPC_Scaling_Values!A:N, 14) * 1.14 ,0)</f>
        <v>114</v>
      </c>
      <c r="P100" s="2">
        <f>ROUND( VLOOKUP(Z100, NPC_Raw_Data!A:Q, 17) * VLOOKUP(AA100, NPC_Scaling_Values!A:N, 14) * VLOOKUP(AB100, NPC_Scaling_Values!A:N, 14)* 1.14 ,0)</f>
        <v>91</v>
      </c>
      <c r="Q100">
        <f> VLOOKUP(AA100, NPC_Scaling_Values!A:N, 9) * VLOOKUP(AB100, NPC_Scaling_Values!A:N, 9) * 1.14</f>
        <v>3.4884</v>
      </c>
      <c r="R100" s="1">
        <v>1.3</v>
      </c>
      <c r="S100" s="1">
        <v>6.0</v>
      </c>
      <c r="T100" s="7" t="b">
        <v>0</v>
      </c>
      <c r="U100" s="7" t="b">
        <v>0</v>
      </c>
      <c r="V100" s="7" t="b">
        <v>0</v>
      </c>
      <c r="Z100" s="1">
        <v>255031.0</v>
      </c>
      <c r="AA100" s="1">
        <v>7007.0</v>
      </c>
      <c r="AB100" s="1">
        <v>7407.0</v>
      </c>
      <c r="AC100" s="8">
        <v>0.0</v>
      </c>
    </row>
    <row r="101">
      <c r="A101" s="1" t="s">
        <v>72</v>
      </c>
      <c r="B101" s="1" t="s">
        <v>128</v>
      </c>
      <c r="C101" s="5">
        <f>ROUND( VLOOKUP(Z101, NPC_Raw_Data!A:D, 4)*VLOOKUP(AA101, NPC_Scaling_Values!A:C, 3)*VLOOKUP(AB101, NPC_Scaling_Values!A:C, 3) * 1.14 ,0)</f>
        <v>334</v>
      </c>
      <c r="D101" s="5">
        <f>ROUND( VLOOKUP(Z101, NPC_Raw_Data!A:E, 5) * VLOOKUP(AA101, NPC_Scaling_Values!A:D, 4) * VLOOKUP(AB101,NPC_Scaling_Values!A:D, 4) * 1.14 ,0)</f>
        <v>684</v>
      </c>
      <c r="E101" s="5">
        <f>ROUND( VLOOKUP(Z101, NPC_Raw_Data!A:L, 6) * VLOOKUP(AA101, NPC_Scaling_Values!A:N, 5)* VLOOKUP(AB101, NPC_Scaling_Values!A:N, 5) * 1.14 ,0)</f>
        <v>310</v>
      </c>
      <c r="F101" s="5">
        <f>ROUND( VLOOKUP(Z101, NPC_Raw_Data!A:L, 7) * VLOOKUP(AA101, NPC_Scaling_Values!A:N, 6) * VLOOKUP(AB101,NPC_Scaling_Values!A:N, 6) * 1.14 ,0)</f>
        <v>231</v>
      </c>
      <c r="G101" s="5">
        <f>ROUND( VLOOKUP(Z101, NPC_Raw_Data!A:L, 8) * VLOOKUP(AA101, NPC_Scaling_Values!A:N, 7) * VLOOKUP(AB101, NPC_Scaling_Values!A:N, 7) * 1.14 ,0)</f>
        <v>216</v>
      </c>
      <c r="H101" s="5">
        <f>ROUND( VLOOKUP(Z101, NPC_Raw_Data!A:L, 9) * VLOOKUP(AA101, NPC_Scaling_Values!A:N, 8)* VLOOKUP(AB101, NPC_Scaling_Values!A:N, 8) * 1.14 ,0)</f>
        <v>216</v>
      </c>
      <c r="I101" s="5">
        <v>0.0</v>
      </c>
      <c r="J101" s="5">
        <v>0.0</v>
      </c>
      <c r="K101" s="5">
        <v>0.0</v>
      </c>
      <c r="L101" s="5">
        <f>ROUND( VLOOKUP(Z101, NPC_Raw_Data!A:O, 13),0)</f>
        <v>76</v>
      </c>
      <c r="M101" s="5">
        <f>ROUND( VLOOKUP(Z101, NPC_Raw_Data!A:O, 14),0)</f>
        <v>76</v>
      </c>
      <c r="N101" s="5">
        <f>ROUND( VLOOKUP(Z101, NPC_Raw_Data!A:O, 15),0)</f>
        <v>76</v>
      </c>
      <c r="O101" s="5">
        <f>ROUND( VLOOKUP(Z101, NPC_Raw_Data!A:Q, 16) * VLOOKUP(AA101, NPC_Scaling_Values!A:N, 14)* VLOOKUP(AB101, NPC_Scaling_Values!A:N, 14) * 1.14 ,0)</f>
        <v>114</v>
      </c>
      <c r="P101" s="2">
        <f>ROUND( VLOOKUP(Z101, NPC_Raw_Data!A:Q, 17) * VLOOKUP(AA101, NPC_Scaling_Values!A:N, 14) * VLOOKUP(AB101, NPC_Scaling_Values!A:N, 14)* 1.14 ,0)</f>
        <v>91</v>
      </c>
      <c r="Q101">
        <f> VLOOKUP(AA101, NPC_Scaling_Values!A:N, 9) * VLOOKUP(AB101, NPC_Scaling_Values!A:N, 9) * 1.14</f>
        <v>3.4884</v>
      </c>
      <c r="R101" s="1">
        <v>1.3</v>
      </c>
      <c r="S101" s="1">
        <v>6.0</v>
      </c>
      <c r="T101" s="7" t="b">
        <v>0</v>
      </c>
      <c r="U101" s="7" t="b">
        <v>0</v>
      </c>
      <c r="V101" s="7" t="b">
        <v>0</v>
      </c>
      <c r="Z101" s="1">
        <v>255032.0</v>
      </c>
      <c r="AA101" s="1">
        <v>7007.0</v>
      </c>
      <c r="AB101" s="1">
        <v>7407.0</v>
      </c>
      <c r="AC101" s="8">
        <v>0.0</v>
      </c>
    </row>
    <row r="102">
      <c r="A102" s="1" t="s">
        <v>72</v>
      </c>
      <c r="B102" s="1" t="s">
        <v>27</v>
      </c>
      <c r="C102" s="5">
        <f>ROUND( VLOOKUP(Z102, NPC_Raw_Data!A:D, 4)*VLOOKUP(AA102, NPC_Scaling_Values!A:C, 3)*VLOOKUP(AB102, NPC_Scaling_Values!A:C, 3) * 1.14 ,0)</f>
        <v>291</v>
      </c>
      <c r="D102" s="5">
        <f>ROUND( VLOOKUP(Z102, NPC_Raw_Data!A:E, 5) * VLOOKUP(AA102, NPC_Scaling_Values!A:D, 4) * VLOOKUP(AB102,NPC_Scaling_Values!A:D, 4) * 1.14 ,0)</f>
        <v>570</v>
      </c>
      <c r="E102" s="5">
        <f>ROUND( VLOOKUP(Z102, NPC_Raw_Data!A:L, 6) * VLOOKUP(AA102, NPC_Scaling_Values!A:N, 5)* VLOOKUP(AB102, NPC_Scaling_Values!A:N, 5) * 1.14 ,0)</f>
        <v>236</v>
      </c>
      <c r="F102" s="5">
        <f>ROUND( VLOOKUP(Z102, NPC_Raw_Data!A:L, 7) * VLOOKUP(AA102, NPC_Scaling_Values!A:N, 6) * VLOOKUP(AB102,NPC_Scaling_Values!A:N, 6) * 1.14 ,0)</f>
        <v>176</v>
      </c>
      <c r="G102" s="5">
        <f>ROUND( VLOOKUP(Z102, NPC_Raw_Data!A:L, 8) * VLOOKUP(AA102, NPC_Scaling_Values!A:N, 7) * VLOOKUP(AB102, NPC_Scaling_Values!A:N, 7) * 1.14 ,0)</f>
        <v>165</v>
      </c>
      <c r="H102" s="5">
        <f>ROUND( VLOOKUP(Z102, NPC_Raw_Data!A:L, 9) * VLOOKUP(AA102, NPC_Scaling_Values!A:N, 8)* VLOOKUP(AB102, NPC_Scaling_Values!A:N, 8) * 1.14 ,0)</f>
        <v>165</v>
      </c>
      <c r="I102" s="5">
        <v>0.0</v>
      </c>
      <c r="J102" s="5">
        <v>0.0</v>
      </c>
      <c r="K102" s="5">
        <v>0.0</v>
      </c>
      <c r="L102" s="5">
        <f>ROUND( VLOOKUP(Z102, NPC_Raw_Data!A:O, 13),0)</f>
        <v>76</v>
      </c>
      <c r="M102" s="5">
        <f>ROUND( VLOOKUP(Z102, NPC_Raw_Data!A:O, 14),0)</f>
        <v>76</v>
      </c>
      <c r="N102" s="5">
        <f>ROUND( VLOOKUP(Z102, NPC_Raw_Data!A:O, 15),0)</f>
        <v>76</v>
      </c>
      <c r="O102" s="5">
        <f>ROUND( VLOOKUP(Z102, NPC_Raw_Data!A:Q, 16) * VLOOKUP(AA102, NPC_Scaling_Values!A:N, 14)* VLOOKUP(AB102, NPC_Scaling_Values!A:N, 14) * 1.14 ,0)</f>
        <v>115</v>
      </c>
      <c r="P102" s="2">
        <f>ROUND( VLOOKUP(Z102, NPC_Raw_Data!A:Q, 17) * VLOOKUP(AA102, NPC_Scaling_Values!A:N, 14) * VLOOKUP(AB102, NPC_Scaling_Values!A:N, 14)* 1.14 ,0)</f>
        <v>92</v>
      </c>
      <c r="Q102">
        <f> VLOOKUP(AA102, NPC_Scaling_Values!A:N, 9) * VLOOKUP(AB102, NPC_Scaling_Values!A:N, 9) * 1.14</f>
        <v>3.17775</v>
      </c>
      <c r="R102" s="1">
        <v>1.3</v>
      </c>
      <c r="S102" s="1">
        <v>6.0</v>
      </c>
      <c r="T102" s="7" t="b">
        <v>0</v>
      </c>
      <c r="U102" s="7" t="b">
        <v>0</v>
      </c>
      <c r="V102" s="7" t="b">
        <v>0</v>
      </c>
      <c r="Z102" s="1">
        <v>255040.0</v>
      </c>
      <c r="AA102" s="1">
        <v>7003.0</v>
      </c>
      <c r="AB102" s="1">
        <v>7403.0</v>
      </c>
      <c r="AC102" s="8">
        <v>0.0</v>
      </c>
    </row>
    <row r="103">
      <c r="A103" s="1" t="s">
        <v>73</v>
      </c>
      <c r="B103" s="1" t="s">
        <v>27</v>
      </c>
      <c r="C103" s="5">
        <f>ROUND( VLOOKUP(Z103, NPC_Raw_Data!A:D, 4)*VLOOKUP(AA103, NPC_Scaling_Values!A:C, 3)*VLOOKUP(AB103, NPC_Scaling_Values!A:C, 3) * 1.14 ,0)</f>
        <v>291</v>
      </c>
      <c r="D103" s="5">
        <f>ROUND( VLOOKUP(Z103, NPC_Raw_Data!A:E, 5) * VLOOKUP(AA103, NPC_Scaling_Values!A:D, 4) * VLOOKUP(AB103,NPC_Scaling_Values!A:D, 4) * 1.14 ,0)</f>
        <v>456</v>
      </c>
      <c r="E103" s="5">
        <f>ROUND( VLOOKUP(Z103, NPC_Raw_Data!A:L, 6) * VLOOKUP(AA103, NPC_Scaling_Values!A:N, 5)* VLOOKUP(AB103, NPC_Scaling_Values!A:N, 5) * 1.14 ,0)</f>
        <v>236</v>
      </c>
      <c r="F103" s="5">
        <f>ROUND( VLOOKUP(Z103, NPC_Raw_Data!A:L, 7) * VLOOKUP(AA103, NPC_Scaling_Values!A:N, 6) * VLOOKUP(AB103,NPC_Scaling_Values!A:N, 6) * 1.14 ,0)</f>
        <v>176</v>
      </c>
      <c r="G103" s="5">
        <f>ROUND( VLOOKUP(Z103, NPC_Raw_Data!A:L, 8) * VLOOKUP(AA103, NPC_Scaling_Values!A:N, 7) * VLOOKUP(AB103, NPC_Scaling_Values!A:N, 7) * 1.14 ,0)</f>
        <v>165</v>
      </c>
      <c r="H103" s="5">
        <f>ROUND( VLOOKUP(Z103, NPC_Raw_Data!A:L, 9) * VLOOKUP(AA103, NPC_Scaling_Values!A:N, 8)* VLOOKUP(AB103, NPC_Scaling_Values!A:N, 8) * 1.14 ,0)</f>
        <v>165</v>
      </c>
      <c r="I103" s="5">
        <v>0.0</v>
      </c>
      <c r="J103" s="5">
        <v>0.0</v>
      </c>
      <c r="K103" s="5">
        <v>0.0</v>
      </c>
      <c r="L103" s="5">
        <f>ROUND( VLOOKUP(Z103, NPC_Raw_Data!A:O, 13),0)</f>
        <v>76</v>
      </c>
      <c r="M103" s="5">
        <f>ROUND( VLOOKUP(Z103, NPC_Raw_Data!A:O, 14),0)</f>
        <v>76</v>
      </c>
      <c r="N103" s="5">
        <f>ROUND( VLOOKUP(Z103, NPC_Raw_Data!A:O, 15),0)</f>
        <v>76</v>
      </c>
      <c r="O103" s="5">
        <f>ROUND( VLOOKUP(Z103, NPC_Raw_Data!A:Q, 16) * VLOOKUP(AA103, NPC_Scaling_Values!A:N, 14)* VLOOKUP(AB103, NPC_Scaling_Values!A:N, 14) * 1.14 ,0)</f>
        <v>115</v>
      </c>
      <c r="P103" s="2">
        <f>ROUND( VLOOKUP(Z103, NPC_Raw_Data!A:Q, 17) * VLOOKUP(AA103, NPC_Scaling_Values!A:N, 14) * VLOOKUP(AB103, NPC_Scaling_Values!A:N, 14)* 1.14 ,0)</f>
        <v>92</v>
      </c>
      <c r="Q103">
        <f> VLOOKUP(AA103, NPC_Scaling_Values!A:N, 9) * VLOOKUP(AB103, NPC_Scaling_Values!A:N, 9) * 1.14</f>
        <v>3.17775</v>
      </c>
      <c r="R103" s="1">
        <v>1.3</v>
      </c>
      <c r="S103" s="1">
        <v>6.0</v>
      </c>
      <c r="T103" s="7" t="b">
        <v>0</v>
      </c>
      <c r="U103" s="7" t="b">
        <v>0</v>
      </c>
      <c r="V103" s="7" t="b">
        <v>0</v>
      </c>
      <c r="Z103" s="1">
        <v>255041.0</v>
      </c>
      <c r="AA103" s="1">
        <v>7003.0</v>
      </c>
      <c r="AB103" s="1">
        <v>7403.0</v>
      </c>
      <c r="AC103" s="8">
        <v>0.0</v>
      </c>
    </row>
    <row r="104">
      <c r="A104" s="1" t="s">
        <v>74</v>
      </c>
      <c r="B104" s="1" t="s">
        <v>27</v>
      </c>
      <c r="C104" s="5">
        <f>ROUND( VLOOKUP(Z104, NPC_Raw_Data!A:D, 4)*VLOOKUP(AA104, NPC_Scaling_Values!A:C, 3)*VLOOKUP(AB104, NPC_Scaling_Values!A:C, 3) * 1.14 ,0)</f>
        <v>291</v>
      </c>
      <c r="D104" s="5">
        <f>ROUND( VLOOKUP(Z104, NPC_Raw_Data!A:E, 5) * VLOOKUP(AA104, NPC_Scaling_Values!A:D, 4) * VLOOKUP(AB104,NPC_Scaling_Values!A:D, 4) * 1.14 ,0)</f>
        <v>456</v>
      </c>
      <c r="E104" s="5">
        <f>ROUND( VLOOKUP(Z104, NPC_Raw_Data!A:L, 6) * VLOOKUP(AA104, NPC_Scaling_Values!A:N, 5)* VLOOKUP(AB104, NPC_Scaling_Values!A:N, 5) * 1.14 ,0)</f>
        <v>236</v>
      </c>
      <c r="F104" s="5">
        <f>ROUND( VLOOKUP(Z104, NPC_Raw_Data!A:L, 7) * VLOOKUP(AA104, NPC_Scaling_Values!A:N, 6) * VLOOKUP(AB104,NPC_Scaling_Values!A:N, 6) * 1.14 ,0)</f>
        <v>176</v>
      </c>
      <c r="G104" s="5">
        <f>ROUND( VLOOKUP(Z104, NPC_Raw_Data!A:L, 8) * VLOOKUP(AA104, NPC_Scaling_Values!A:N, 7) * VLOOKUP(AB104, NPC_Scaling_Values!A:N, 7) * 1.14 ,0)</f>
        <v>165</v>
      </c>
      <c r="H104" s="5">
        <f>ROUND( VLOOKUP(Z104, NPC_Raw_Data!A:L, 9) * VLOOKUP(AA104, NPC_Scaling_Values!A:N, 8)* VLOOKUP(AB104, NPC_Scaling_Values!A:N, 8) * 1.14 ,0)</f>
        <v>165</v>
      </c>
      <c r="I104" s="5">
        <v>0.0</v>
      </c>
      <c r="J104" s="5">
        <v>0.0</v>
      </c>
      <c r="K104" s="5">
        <v>0.0</v>
      </c>
      <c r="L104" s="5">
        <f>ROUND( VLOOKUP(Z104, NPC_Raw_Data!A:O, 13),0)</f>
        <v>76</v>
      </c>
      <c r="M104" s="5">
        <f>ROUND( VLOOKUP(Z104, NPC_Raw_Data!A:O, 14),0)</f>
        <v>76</v>
      </c>
      <c r="N104" s="5">
        <f>ROUND( VLOOKUP(Z104, NPC_Raw_Data!A:O, 15),0)</f>
        <v>76</v>
      </c>
      <c r="O104" s="5">
        <f>ROUND( VLOOKUP(Z104, NPC_Raw_Data!A:Q, 16) * VLOOKUP(AA104, NPC_Scaling_Values!A:N, 14)* VLOOKUP(AB104, NPC_Scaling_Values!A:N, 14) * 1.14 ,0)</f>
        <v>115</v>
      </c>
      <c r="P104" s="2">
        <f>ROUND( VLOOKUP(Z104, NPC_Raw_Data!A:Q, 17) * VLOOKUP(AA104, NPC_Scaling_Values!A:N, 14) * VLOOKUP(AB104, NPC_Scaling_Values!A:N, 14)* 1.14 ,0)</f>
        <v>92</v>
      </c>
      <c r="Q104">
        <f> VLOOKUP(AA104, NPC_Scaling_Values!A:N, 9) * VLOOKUP(AB104, NPC_Scaling_Values!A:N, 9) * 1.14</f>
        <v>3.17775</v>
      </c>
      <c r="R104" s="1">
        <v>1.3</v>
      </c>
      <c r="S104" s="1">
        <v>6.0</v>
      </c>
      <c r="T104" s="7" t="b">
        <v>0</v>
      </c>
      <c r="U104" s="7" t="b">
        <v>0</v>
      </c>
      <c r="V104" s="7" t="b">
        <v>0</v>
      </c>
      <c r="Z104" s="1">
        <v>255042.0</v>
      </c>
      <c r="AA104" s="1">
        <v>7003.0</v>
      </c>
      <c r="AB104" s="1">
        <v>7403.0</v>
      </c>
      <c r="AC104" s="8">
        <v>0.0</v>
      </c>
    </row>
    <row r="105">
      <c r="A105" s="1" t="s">
        <v>86</v>
      </c>
      <c r="B105" s="1" t="s">
        <v>27</v>
      </c>
      <c r="C105" s="5">
        <f>ROUND( VLOOKUP(Z105, NPC_Raw_Data!A:D, 4)*VLOOKUP(AA105, NPC_Scaling_Values!A:C, 3)*VLOOKUP(AB105, NPC_Scaling_Values!A:C, 3) * 1.14 ,0)</f>
        <v>291</v>
      </c>
      <c r="D105" s="5">
        <f>ROUND( VLOOKUP(Z105, NPC_Raw_Data!A:E, 5) * VLOOKUP(AA105, NPC_Scaling_Values!A:D, 4) * VLOOKUP(AB105,NPC_Scaling_Values!A:D, 4) * 1.14 ,0)</f>
        <v>570</v>
      </c>
      <c r="E105" s="5">
        <f>ROUND( VLOOKUP(Z105, NPC_Raw_Data!A:L, 6) * VLOOKUP(AA105, NPC_Scaling_Values!A:N, 5)* VLOOKUP(AB105, NPC_Scaling_Values!A:N, 5) * 1.14 ,0)</f>
        <v>236</v>
      </c>
      <c r="F105" s="5">
        <f>ROUND( VLOOKUP(Z105, NPC_Raw_Data!A:L, 7) * VLOOKUP(AA105, NPC_Scaling_Values!A:N, 6) * VLOOKUP(AB105,NPC_Scaling_Values!A:N, 6) * 1.14 ,0)</f>
        <v>176</v>
      </c>
      <c r="G105" s="5">
        <f>ROUND( VLOOKUP(Z105, NPC_Raw_Data!A:L, 8) * VLOOKUP(AA105, NPC_Scaling_Values!A:N, 7) * VLOOKUP(AB105, NPC_Scaling_Values!A:N, 7) * 1.14 ,0)</f>
        <v>165</v>
      </c>
      <c r="H105" s="5">
        <f>ROUND( VLOOKUP(Z105, NPC_Raw_Data!A:L, 9) * VLOOKUP(AA105, NPC_Scaling_Values!A:N, 8)* VLOOKUP(AB105, NPC_Scaling_Values!A:N, 8) * 1.14 ,0)</f>
        <v>165</v>
      </c>
      <c r="I105" s="5">
        <v>0.0</v>
      </c>
      <c r="J105" s="5">
        <v>0.0</v>
      </c>
      <c r="K105" s="5">
        <v>0.0</v>
      </c>
      <c r="L105" s="5">
        <f>ROUND( VLOOKUP(Z105, NPC_Raw_Data!A:O, 13),0)</f>
        <v>76</v>
      </c>
      <c r="M105" s="5">
        <f>ROUND( VLOOKUP(Z105, NPC_Raw_Data!A:O, 14),0)</f>
        <v>76</v>
      </c>
      <c r="N105" s="5">
        <f>ROUND( VLOOKUP(Z105, NPC_Raw_Data!A:O, 15),0)</f>
        <v>76</v>
      </c>
      <c r="O105" s="5">
        <f>ROUND( VLOOKUP(Z105, NPC_Raw_Data!A:Q, 16) * VLOOKUP(AA105, NPC_Scaling_Values!A:N, 14)* VLOOKUP(AB105, NPC_Scaling_Values!A:N, 14) * 1.14 ,0)</f>
        <v>115</v>
      </c>
      <c r="P105" s="2">
        <f>ROUND( VLOOKUP(Z105, NPC_Raw_Data!A:Q, 17) * VLOOKUP(AA105, NPC_Scaling_Values!A:N, 14) * VLOOKUP(AB105, NPC_Scaling_Values!A:N, 14)* 1.14 ,0)</f>
        <v>92</v>
      </c>
      <c r="Q105">
        <f> VLOOKUP(AA105, NPC_Scaling_Values!A:N, 9) * VLOOKUP(AB105, NPC_Scaling_Values!A:N, 9) * 1.14</f>
        <v>3.17775</v>
      </c>
      <c r="R105" s="1">
        <v>1.3</v>
      </c>
      <c r="S105" s="1">
        <v>10.0</v>
      </c>
      <c r="T105" s="7" t="b">
        <v>0</v>
      </c>
      <c r="U105" s="7" t="b">
        <v>0</v>
      </c>
      <c r="V105" s="7" t="b">
        <v>0</v>
      </c>
      <c r="Z105" s="1">
        <v>255043.0</v>
      </c>
      <c r="AA105" s="1">
        <v>7003.0</v>
      </c>
      <c r="AB105" s="1">
        <v>7403.0</v>
      </c>
      <c r="AC105" s="10">
        <v>7100.0</v>
      </c>
    </row>
    <row r="106">
      <c r="A106" s="1" t="s">
        <v>87</v>
      </c>
      <c r="B106" s="1" t="s">
        <v>27</v>
      </c>
      <c r="C106" s="5">
        <f>ROUND( VLOOKUP(Z106, NPC_Raw_Data!A:D, 4)*VLOOKUP(AA106, NPC_Scaling_Values!A:C, 3)*VLOOKUP(AB106, NPC_Scaling_Values!A:C, 3) * 1.14 ,0)</f>
        <v>291</v>
      </c>
      <c r="D106" s="5">
        <f>ROUND( VLOOKUP(Z106, NPC_Raw_Data!A:E, 5) * VLOOKUP(AA106, NPC_Scaling_Values!A:D, 4) * VLOOKUP(AB106,NPC_Scaling_Values!A:D, 4) * 1.14 ,0)</f>
        <v>456</v>
      </c>
      <c r="E106" s="5">
        <f>ROUND( VLOOKUP(Z106, NPC_Raw_Data!A:L, 6) * VLOOKUP(AA106, NPC_Scaling_Values!A:N, 5)* VLOOKUP(AB106, NPC_Scaling_Values!A:N, 5) * 1.14 ,0)</f>
        <v>236</v>
      </c>
      <c r="F106" s="5">
        <f>ROUND( VLOOKUP(Z106, NPC_Raw_Data!A:L, 7) * VLOOKUP(AA106, NPC_Scaling_Values!A:N, 6) * VLOOKUP(AB106,NPC_Scaling_Values!A:N, 6) * 1.14 ,0)</f>
        <v>176</v>
      </c>
      <c r="G106" s="5">
        <f>ROUND( VLOOKUP(Z106, NPC_Raw_Data!A:L, 8) * VLOOKUP(AA106, NPC_Scaling_Values!A:N, 7) * VLOOKUP(AB106, NPC_Scaling_Values!A:N, 7) * 1.14 ,0)</f>
        <v>165</v>
      </c>
      <c r="H106" s="5">
        <f>ROUND( VLOOKUP(Z106, NPC_Raw_Data!A:L, 9) * VLOOKUP(AA106, NPC_Scaling_Values!A:N, 8)* VLOOKUP(AB106, NPC_Scaling_Values!A:N, 8) * 1.14 ,0)</f>
        <v>165</v>
      </c>
      <c r="I106" s="5">
        <v>0.0</v>
      </c>
      <c r="J106" s="5">
        <v>0.0</v>
      </c>
      <c r="K106" s="5">
        <v>0.0</v>
      </c>
      <c r="L106" s="5">
        <f>ROUND( VLOOKUP(Z106, NPC_Raw_Data!A:O, 13),0)</f>
        <v>76</v>
      </c>
      <c r="M106" s="5">
        <f>ROUND( VLOOKUP(Z106, NPC_Raw_Data!A:O, 14),0)</f>
        <v>76</v>
      </c>
      <c r="N106" s="5">
        <f>ROUND( VLOOKUP(Z106, NPC_Raw_Data!A:O, 15),0)</f>
        <v>76</v>
      </c>
      <c r="O106" s="5">
        <f>ROUND( VLOOKUP(Z106, NPC_Raw_Data!A:Q, 16) * VLOOKUP(AA106, NPC_Scaling_Values!A:N, 14)* VLOOKUP(AB106, NPC_Scaling_Values!A:N, 14) * 1.14 ,0)</f>
        <v>115</v>
      </c>
      <c r="P106" s="2">
        <f>ROUND( VLOOKUP(Z106, NPC_Raw_Data!A:Q, 17) * VLOOKUP(AA106, NPC_Scaling_Values!A:N, 14) * VLOOKUP(AB106, NPC_Scaling_Values!A:N, 14)* 1.14 ,0)</f>
        <v>92</v>
      </c>
      <c r="Q106">
        <f> VLOOKUP(AA106, NPC_Scaling_Values!A:N, 9) * VLOOKUP(AB106, NPC_Scaling_Values!A:N, 9) * 1.14</f>
        <v>3.17775</v>
      </c>
      <c r="R106" s="1">
        <v>1.3</v>
      </c>
      <c r="S106" s="1">
        <v>10.0</v>
      </c>
      <c r="T106" s="7" t="b">
        <v>0</v>
      </c>
      <c r="U106" s="7" t="b">
        <v>0</v>
      </c>
      <c r="V106" s="7" t="b">
        <v>0</v>
      </c>
      <c r="Z106" s="1">
        <v>255044.0</v>
      </c>
      <c r="AA106" s="1">
        <v>7003.0</v>
      </c>
      <c r="AB106" s="1">
        <v>7403.0</v>
      </c>
      <c r="AC106" s="10">
        <v>7100.0</v>
      </c>
    </row>
    <row r="107">
      <c r="A107" s="1" t="s">
        <v>115</v>
      </c>
      <c r="B107" s="1" t="s">
        <v>27</v>
      </c>
      <c r="C107" s="5">
        <f>ROUND( VLOOKUP(Z107, NPC_Raw_Data!A:D, 4)*VLOOKUP(AA107, NPC_Scaling_Values!A:C, 3)*VLOOKUP(AB107, NPC_Scaling_Values!A:C, 3) * 1.14 ,0)</f>
        <v>369</v>
      </c>
      <c r="D107" s="5">
        <f>ROUND( VLOOKUP(Z107, NPC_Raw_Data!A:E, 5) * VLOOKUP(AA107, NPC_Scaling_Values!A:D, 4) * VLOOKUP(AB107,NPC_Scaling_Values!A:D, 4) * 1.14 ,0)</f>
        <v>912</v>
      </c>
      <c r="E107" s="5">
        <f>ROUND( VLOOKUP(Z107, NPC_Raw_Data!A:L, 6) * VLOOKUP(AA107, NPC_Scaling_Values!A:N, 5)* VLOOKUP(AB107, NPC_Scaling_Values!A:N, 5) * 1.14 ,0)</f>
        <v>270</v>
      </c>
      <c r="F107" s="5">
        <f>ROUND( VLOOKUP(Z107, NPC_Raw_Data!A:L, 7) * VLOOKUP(AA107, NPC_Scaling_Values!A:N, 6) * VLOOKUP(AB107,NPC_Scaling_Values!A:N, 6) * 1.14 ,0)</f>
        <v>197</v>
      </c>
      <c r="G107" s="5">
        <f>ROUND( VLOOKUP(Z107, NPC_Raw_Data!A:L, 8) * VLOOKUP(AA107, NPC_Scaling_Values!A:N, 7) * VLOOKUP(AB107, NPC_Scaling_Values!A:N, 7) * 1.14 ,0)</f>
        <v>204</v>
      </c>
      <c r="H107" s="5">
        <f>ROUND( VLOOKUP(Z107, NPC_Raw_Data!A:L, 9) * VLOOKUP(AA107, NPC_Scaling_Values!A:N, 8)* VLOOKUP(AB107, NPC_Scaling_Values!A:N, 8) * 1.14 ,0)</f>
        <v>176</v>
      </c>
      <c r="I107" s="5">
        <v>0.0</v>
      </c>
      <c r="J107" s="5">
        <v>0.0</v>
      </c>
      <c r="K107" s="5">
        <v>0.0</v>
      </c>
      <c r="L107" s="5">
        <f>ROUND( VLOOKUP(Z107, NPC_Raw_Data!A:O, 13),0)</f>
        <v>78</v>
      </c>
      <c r="M107" s="5">
        <f>ROUND( VLOOKUP(Z107, NPC_Raw_Data!A:O, 14),0)</f>
        <v>78</v>
      </c>
      <c r="N107" s="5">
        <f>ROUND( VLOOKUP(Z107, NPC_Raw_Data!A:O, 15),0)</f>
        <v>104</v>
      </c>
      <c r="O107" s="5">
        <f>ROUND( VLOOKUP(Z107, NPC_Raw_Data!A:Q, 16) * VLOOKUP(AA107, NPC_Scaling_Values!A:N, 14)* VLOOKUP(AB107, NPC_Scaling_Values!A:N, 14) * 1.14 ,0)</f>
        <v>276</v>
      </c>
      <c r="P107" s="2">
        <f>ROUND( VLOOKUP(Z107, NPC_Raw_Data!A:Q, 17) * VLOOKUP(AA107, NPC_Scaling_Values!A:N, 14) * VLOOKUP(AB107, NPC_Scaling_Values!A:N, 14)* 1.14 ,0)</f>
        <v>92</v>
      </c>
      <c r="Q107">
        <f> VLOOKUP(AA107, NPC_Scaling_Values!A:N, 9) * VLOOKUP(AB107, NPC_Scaling_Values!A:N, 9) * 1.14</f>
        <v>3.17775</v>
      </c>
      <c r="R107" s="1">
        <v>1.3</v>
      </c>
      <c r="S107" s="1">
        <v>10.0</v>
      </c>
      <c r="T107" s="7" t="b">
        <v>0</v>
      </c>
      <c r="U107" s="7" t="b">
        <v>0</v>
      </c>
      <c r="V107" s="7" t="b">
        <v>0</v>
      </c>
      <c r="Z107" s="1">
        <v>256000.0</v>
      </c>
      <c r="AA107" s="1">
        <v>7003.0</v>
      </c>
      <c r="AB107" s="1">
        <v>7403.0</v>
      </c>
      <c r="AC107" s="8">
        <v>0.0</v>
      </c>
    </row>
    <row r="108">
      <c r="A108" s="1" t="s">
        <v>99</v>
      </c>
      <c r="B108" s="1" t="s">
        <v>27</v>
      </c>
      <c r="C108" s="5">
        <f>ROUND( VLOOKUP(Z108, NPC_Raw_Data!A:D, 4)*VLOOKUP(AA108, NPC_Scaling_Values!A:C, 3)*VLOOKUP(AB108, NPC_Scaling_Values!A:C, 3) * 1.14 ,0)</f>
        <v>229</v>
      </c>
      <c r="D108" s="5">
        <f>ROUND( VLOOKUP(Z108, NPC_Raw_Data!A:E, 5) * VLOOKUP(AA108, NPC_Scaling_Values!A:D, 4) * VLOOKUP(AB108,NPC_Scaling_Values!A:D, 4) * 1.14 ,0)</f>
        <v>912</v>
      </c>
      <c r="E108" s="5">
        <f>ROUND( VLOOKUP(Z108, NPC_Raw_Data!A:L, 6) * VLOOKUP(AA108, NPC_Scaling_Values!A:N, 5)* VLOOKUP(AB108, NPC_Scaling_Values!A:N, 5) * 1.14 ,0)</f>
        <v>247</v>
      </c>
      <c r="F108" s="5">
        <f>ROUND( VLOOKUP(Z108, NPC_Raw_Data!A:L, 7) * VLOOKUP(AA108, NPC_Scaling_Values!A:N, 6) * VLOOKUP(AB108,NPC_Scaling_Values!A:N, 6) * 1.14 ,0)</f>
        <v>181</v>
      </c>
      <c r="G108" s="5">
        <f>ROUND( VLOOKUP(Z108, NPC_Raw_Data!A:L, 8) * VLOOKUP(AA108, NPC_Scaling_Values!A:N, 7) * VLOOKUP(AB108, NPC_Scaling_Values!A:N, 7) * 1.14 ,0)</f>
        <v>185</v>
      </c>
      <c r="H108" s="5">
        <f>ROUND( VLOOKUP(Z108, NPC_Raw_Data!A:L, 9) * VLOOKUP(AA108, NPC_Scaling_Values!A:N, 8)* VLOOKUP(AB108, NPC_Scaling_Values!A:N, 8) * 1.14 ,0)</f>
        <v>160</v>
      </c>
      <c r="I108" s="5">
        <v>0.0</v>
      </c>
      <c r="J108" s="5">
        <v>0.0</v>
      </c>
      <c r="K108" s="5">
        <v>0.0</v>
      </c>
      <c r="L108" s="5">
        <f>ROUND( VLOOKUP(Z108, NPC_Raw_Data!A:O, 13),0)</f>
        <v>78</v>
      </c>
      <c r="M108" s="5">
        <f>ROUND( VLOOKUP(Z108, NPC_Raw_Data!A:O, 14),0)</f>
        <v>78</v>
      </c>
      <c r="N108" s="5">
        <f>ROUND( VLOOKUP(Z108, NPC_Raw_Data!A:O, 15),0)</f>
        <v>104</v>
      </c>
      <c r="O108" s="5">
        <f>ROUND( VLOOKUP(Z108, NPC_Raw_Data!A:Q, 16) * VLOOKUP(AA108, NPC_Scaling_Values!A:N, 14)* VLOOKUP(AB108, NPC_Scaling_Values!A:N, 14) * 1.14 ,0)</f>
        <v>276</v>
      </c>
      <c r="P108" s="2">
        <f>ROUND( VLOOKUP(Z108, NPC_Raw_Data!A:Q, 17) * VLOOKUP(AA108, NPC_Scaling_Values!A:N, 14) * VLOOKUP(AB108, NPC_Scaling_Values!A:N, 14)* 1.14 ,0)</f>
        <v>92</v>
      </c>
      <c r="Q108">
        <f> VLOOKUP(AA108, NPC_Scaling_Values!A:N, 9) * VLOOKUP(AB108, NPC_Scaling_Values!A:N, 9) * 1.14</f>
        <v>3.17775</v>
      </c>
      <c r="R108" s="1">
        <v>1.3</v>
      </c>
      <c r="S108" s="1">
        <v>10.0</v>
      </c>
      <c r="T108" s="7" t="b">
        <v>0</v>
      </c>
      <c r="U108" s="7" t="b">
        <v>0</v>
      </c>
      <c r="V108" s="7" t="b">
        <v>0</v>
      </c>
      <c r="Z108" s="1">
        <v>256001.0</v>
      </c>
      <c r="AA108" s="1">
        <v>7003.0</v>
      </c>
      <c r="AB108" s="1">
        <v>7403.0</v>
      </c>
      <c r="AC108" s="8">
        <v>0.0</v>
      </c>
    </row>
    <row r="109">
      <c r="A109" s="1" t="s">
        <v>152</v>
      </c>
      <c r="B109" s="1" t="s">
        <v>27</v>
      </c>
      <c r="C109" s="5">
        <f>ROUND( VLOOKUP(Z109, NPC_Raw_Data!A:D, 4)*VLOOKUP(AA109, NPC_Scaling_Values!A:C, 3)*VLOOKUP(AB109, NPC_Scaling_Values!A:C, 3) * 1.14 ,0)</f>
        <v>421</v>
      </c>
      <c r="D109" s="5">
        <f>ROUND( VLOOKUP(Z109, NPC_Raw_Data!A:E, 5) * VLOOKUP(AA109, NPC_Scaling_Values!A:D, 4) * VLOOKUP(AB109,NPC_Scaling_Values!A:D, 4) * 1.14 ,0)</f>
        <v>1140</v>
      </c>
      <c r="E109" s="5">
        <f>ROUND( VLOOKUP(Z109, NPC_Raw_Data!A:L, 6) * VLOOKUP(AA109, NPC_Scaling_Values!A:N, 5)* VLOOKUP(AB109, NPC_Scaling_Values!A:N, 5) * 1.14 ,0)</f>
        <v>346</v>
      </c>
      <c r="F109" s="5">
        <f>ROUND( VLOOKUP(Z109, NPC_Raw_Data!A:L, 7) * VLOOKUP(AA109, NPC_Scaling_Values!A:N, 6) * VLOOKUP(AB109,NPC_Scaling_Values!A:N, 6) * 1.14 ,0)</f>
        <v>252</v>
      </c>
      <c r="G109" s="5">
        <f>ROUND( VLOOKUP(Z109, NPC_Raw_Data!A:L, 8) * VLOOKUP(AA109, NPC_Scaling_Values!A:N, 7) * VLOOKUP(AB109, NPC_Scaling_Values!A:N, 7) * 1.14 ,0)</f>
        <v>261</v>
      </c>
      <c r="H109" s="5">
        <f>ROUND( VLOOKUP(Z109, NPC_Raw_Data!A:L, 9) * VLOOKUP(AA109, NPC_Scaling_Values!A:N, 8)* VLOOKUP(AB109, NPC_Scaling_Values!A:N, 8) * 1.14 ,0)</f>
        <v>226</v>
      </c>
      <c r="I109" s="5">
        <v>0.0</v>
      </c>
      <c r="J109" s="5">
        <v>0.0</v>
      </c>
      <c r="K109" s="5">
        <v>0.0</v>
      </c>
      <c r="L109" s="5">
        <f>ROUND( VLOOKUP(Z109, NPC_Raw_Data!A:O, 13),0)</f>
        <v>78</v>
      </c>
      <c r="M109" s="5">
        <f>ROUND( VLOOKUP(Z109, NPC_Raw_Data!A:O, 14),0)</f>
        <v>78</v>
      </c>
      <c r="N109" s="5">
        <f>ROUND( VLOOKUP(Z109, NPC_Raw_Data!A:O, 15),0)</f>
        <v>104</v>
      </c>
      <c r="O109" s="5">
        <f>ROUND( VLOOKUP(Z109, NPC_Raw_Data!A:Q, 16) * VLOOKUP(AA109, NPC_Scaling_Values!A:N, 14)* VLOOKUP(AB109, NPC_Scaling_Values!A:N, 14) * 1.14 ,0)</f>
        <v>281</v>
      </c>
      <c r="P109" s="2">
        <f>ROUND( VLOOKUP(Z109, NPC_Raw_Data!A:Q, 17) * VLOOKUP(AA109, NPC_Scaling_Values!A:N, 14) * VLOOKUP(AB109, NPC_Scaling_Values!A:N, 14)* 1.14 ,0)</f>
        <v>94</v>
      </c>
      <c r="Q109">
        <f> VLOOKUP(AA109, NPC_Scaling_Values!A:N, 9) * VLOOKUP(AB109, NPC_Scaling_Values!A:N, 9) * 1.14</f>
        <v>3.401475</v>
      </c>
      <c r="R109" s="1">
        <v>1.3</v>
      </c>
      <c r="S109" s="1">
        <v>10.0</v>
      </c>
      <c r="T109" s="7" t="b">
        <v>0</v>
      </c>
      <c r="U109" s="7" t="b">
        <v>0</v>
      </c>
      <c r="V109" s="7" t="b">
        <v>0</v>
      </c>
      <c r="Z109" s="1">
        <v>256002.0</v>
      </c>
      <c r="AA109" s="1">
        <v>7004.0</v>
      </c>
      <c r="AB109" s="1">
        <v>7404.0</v>
      </c>
      <c r="AC109" s="8">
        <v>0.0</v>
      </c>
    </row>
    <row r="110">
      <c r="A110" s="1" t="s">
        <v>116</v>
      </c>
      <c r="B110" s="1" t="s">
        <v>27</v>
      </c>
      <c r="C110" s="5">
        <f>ROUND( VLOOKUP(Z110, NPC_Raw_Data!A:D, 4)*VLOOKUP(AA110, NPC_Scaling_Values!A:C, 3)*VLOOKUP(AB110, NPC_Scaling_Values!A:C, 3) * 1.14 ,0)</f>
        <v>369</v>
      </c>
      <c r="D110" s="5">
        <f>ROUND( VLOOKUP(Z110, NPC_Raw_Data!A:E, 5) * VLOOKUP(AA110, NPC_Scaling_Values!A:D, 4) * VLOOKUP(AB110,NPC_Scaling_Values!A:D, 4) * 1.14 ,0)</f>
        <v>912</v>
      </c>
      <c r="E110" s="5">
        <f>ROUND( VLOOKUP(Z110, NPC_Raw_Data!A:L, 6) * VLOOKUP(AA110, NPC_Scaling_Values!A:N, 5)* VLOOKUP(AB110, NPC_Scaling_Values!A:N, 5) * 1.14 ,0)</f>
        <v>270</v>
      </c>
      <c r="F110" s="5">
        <f>ROUND( VLOOKUP(Z110, NPC_Raw_Data!A:L, 7) * VLOOKUP(AA110, NPC_Scaling_Values!A:N, 6) * VLOOKUP(AB110,NPC_Scaling_Values!A:N, 6) * 1.14 ,0)</f>
        <v>197</v>
      </c>
      <c r="G110" s="5">
        <f>ROUND( VLOOKUP(Z110, NPC_Raw_Data!A:L, 8) * VLOOKUP(AA110, NPC_Scaling_Values!A:N, 7) * VLOOKUP(AB110, NPC_Scaling_Values!A:N, 7) * 1.14 ,0)</f>
        <v>204</v>
      </c>
      <c r="H110" s="5">
        <f>ROUND( VLOOKUP(Z110, NPC_Raw_Data!A:L, 9) * VLOOKUP(AA110, NPC_Scaling_Values!A:N, 8)* VLOOKUP(AB110, NPC_Scaling_Values!A:N, 8) * 1.14 ,0)</f>
        <v>176</v>
      </c>
      <c r="I110" s="5">
        <v>0.0</v>
      </c>
      <c r="J110" s="5">
        <v>0.0</v>
      </c>
      <c r="K110" s="5">
        <v>0.0</v>
      </c>
      <c r="L110" s="5">
        <f>ROUND( VLOOKUP(Z110, NPC_Raw_Data!A:O, 13),0)</f>
        <v>78</v>
      </c>
      <c r="M110" s="5">
        <f>ROUND( VLOOKUP(Z110, NPC_Raw_Data!A:O, 14),0)</f>
        <v>78</v>
      </c>
      <c r="N110" s="5">
        <f>ROUND( VLOOKUP(Z110, NPC_Raw_Data!A:O, 15),0)</f>
        <v>104</v>
      </c>
      <c r="O110" s="5">
        <f>ROUND( VLOOKUP(Z110, NPC_Raw_Data!A:Q, 16) * VLOOKUP(AA110, NPC_Scaling_Values!A:N, 14)* VLOOKUP(AB110, NPC_Scaling_Values!A:N, 14) * 1.14 ,0)</f>
        <v>276</v>
      </c>
      <c r="P110" s="2">
        <f>ROUND( VLOOKUP(Z110, NPC_Raw_Data!A:Q, 17) * VLOOKUP(AA110, NPC_Scaling_Values!A:N, 14) * VLOOKUP(AB110, NPC_Scaling_Values!A:N, 14)* 1.14 ,0)</f>
        <v>92</v>
      </c>
      <c r="Q110">
        <f> VLOOKUP(AA110, NPC_Scaling_Values!A:N, 9) * VLOOKUP(AB110, NPC_Scaling_Values!A:N, 9) * 1.14</f>
        <v>3.17775</v>
      </c>
      <c r="R110" s="1">
        <v>1.3</v>
      </c>
      <c r="S110" s="1">
        <v>20.0</v>
      </c>
      <c r="T110" s="7" t="b">
        <v>0</v>
      </c>
      <c r="U110" s="7" t="b">
        <v>0</v>
      </c>
      <c r="V110" s="7" t="b">
        <v>0</v>
      </c>
      <c r="Z110" s="1">
        <v>256003.0</v>
      </c>
      <c r="AA110" s="1">
        <v>7003.0</v>
      </c>
      <c r="AB110" s="1">
        <v>7403.0</v>
      </c>
      <c r="AC110" s="10">
        <v>7100.0</v>
      </c>
    </row>
    <row r="111">
      <c r="A111" s="1" t="s">
        <v>117</v>
      </c>
      <c r="B111" s="1" t="s">
        <v>27</v>
      </c>
      <c r="C111" s="5">
        <f>ROUND( VLOOKUP(Z111, NPC_Raw_Data!A:D, 4)*VLOOKUP(AA111, NPC_Scaling_Values!A:C, 3)*VLOOKUP(AB111, NPC_Scaling_Values!A:C, 3) * 1.14 ,0)</f>
        <v>369</v>
      </c>
      <c r="D111" s="5">
        <f>ROUND( VLOOKUP(Z111, NPC_Raw_Data!A:E, 5) * VLOOKUP(AA111, NPC_Scaling_Values!A:D, 4) * VLOOKUP(AB111,NPC_Scaling_Values!A:D, 4) * 1.14 ,0)</f>
        <v>1140</v>
      </c>
      <c r="E111" s="5">
        <f>ROUND( VLOOKUP(Z111, NPC_Raw_Data!A:L, 6) * VLOOKUP(AA111, NPC_Scaling_Values!A:N, 5)* VLOOKUP(AB111, NPC_Scaling_Values!A:N, 5) * 1.14 ,0)</f>
        <v>270</v>
      </c>
      <c r="F111" s="5">
        <f>ROUND( VLOOKUP(Z111, NPC_Raw_Data!A:L, 7) * VLOOKUP(AA111, NPC_Scaling_Values!A:N, 6) * VLOOKUP(AB111,NPC_Scaling_Values!A:N, 6) * 1.14 ,0)</f>
        <v>197</v>
      </c>
      <c r="G111" s="5">
        <f>ROUND( VLOOKUP(Z111, NPC_Raw_Data!A:L, 8) * VLOOKUP(AA111, NPC_Scaling_Values!A:N, 7) * VLOOKUP(AB111, NPC_Scaling_Values!A:N, 7) * 1.14 ,0)</f>
        <v>204</v>
      </c>
      <c r="H111" s="5">
        <f>ROUND( VLOOKUP(Z111, NPC_Raw_Data!A:L, 9) * VLOOKUP(AA111, NPC_Scaling_Values!A:N, 8)* VLOOKUP(AB111, NPC_Scaling_Values!A:N, 8) * 1.14 ,0)</f>
        <v>176</v>
      </c>
      <c r="I111" s="5">
        <v>0.0</v>
      </c>
      <c r="J111" s="5">
        <v>0.0</v>
      </c>
      <c r="K111" s="5">
        <v>0.0</v>
      </c>
      <c r="L111" s="5">
        <f>ROUND( VLOOKUP(Z111, NPC_Raw_Data!A:O, 13),0)</f>
        <v>78</v>
      </c>
      <c r="M111" s="5">
        <f>ROUND( VLOOKUP(Z111, NPC_Raw_Data!A:O, 14),0)</f>
        <v>78</v>
      </c>
      <c r="N111" s="5">
        <f>ROUND( VLOOKUP(Z111, NPC_Raw_Data!A:O, 15),0)</f>
        <v>104</v>
      </c>
      <c r="O111" s="5">
        <f>ROUND( VLOOKUP(Z111, NPC_Raw_Data!A:Q, 16) * VLOOKUP(AA111, NPC_Scaling_Values!A:N, 14)* VLOOKUP(AB111, NPC_Scaling_Values!A:N, 14) * 1.14 ,0)</f>
        <v>276</v>
      </c>
      <c r="P111" s="2">
        <f>ROUND( VLOOKUP(Z111, NPC_Raw_Data!A:Q, 17) * VLOOKUP(AA111, NPC_Scaling_Values!A:N, 14) * VLOOKUP(AB111, NPC_Scaling_Values!A:N, 14)* 1.14 ,0)</f>
        <v>92</v>
      </c>
      <c r="Q111">
        <f> VLOOKUP(AA111, NPC_Scaling_Values!A:N, 9) * VLOOKUP(AB111, NPC_Scaling_Values!A:N, 9) * 1.14</f>
        <v>3.17775</v>
      </c>
      <c r="R111" s="1">
        <v>1.3</v>
      </c>
      <c r="S111" s="1">
        <v>20.0</v>
      </c>
      <c r="T111" s="7" t="b">
        <v>0</v>
      </c>
      <c r="U111" s="7" t="b">
        <v>0</v>
      </c>
      <c r="V111" s="7" t="b">
        <v>0</v>
      </c>
      <c r="Z111" s="1">
        <v>256004.0</v>
      </c>
      <c r="AA111" s="1">
        <v>7003.0</v>
      </c>
      <c r="AB111" s="1">
        <v>7403.0</v>
      </c>
      <c r="AC111" s="10">
        <v>7100.0</v>
      </c>
    </row>
    <row r="112">
      <c r="A112" s="1" t="s">
        <v>115</v>
      </c>
      <c r="B112" s="1" t="s">
        <v>166</v>
      </c>
      <c r="C112" s="5">
        <f>ROUND( VLOOKUP(Z112, NPC_Raw_Data!A:D, 4)*VLOOKUP(AA112, NPC_Scaling_Values!A:C, 3)*VLOOKUP(AB112, NPC_Scaling_Values!A:C, 3) * 1.14 ,0)</f>
        <v>793</v>
      </c>
      <c r="D112" s="5">
        <f>ROUND( VLOOKUP(Z112, NPC_Raw_Data!A:E, 5) * VLOOKUP(AA112, NPC_Scaling_Values!A:D, 4) * VLOOKUP(AB112,NPC_Scaling_Values!A:D, 4) * 1.14 ,0)</f>
        <v>1710</v>
      </c>
      <c r="E112" s="5">
        <f>ROUND( VLOOKUP(Z112, NPC_Raw_Data!A:L, 6) * VLOOKUP(AA112, NPC_Scaling_Values!A:N, 5)* VLOOKUP(AB112, NPC_Scaling_Values!A:N, 5) * 1.14 ,0)</f>
        <v>360</v>
      </c>
      <c r="F112" s="5">
        <f>ROUND( VLOOKUP(Z112, NPC_Raw_Data!A:L, 7) * VLOOKUP(AA112, NPC_Scaling_Values!A:N, 6) * VLOOKUP(AB112,NPC_Scaling_Values!A:N, 6) * 1.14 ,0)</f>
        <v>263</v>
      </c>
      <c r="G112" s="5">
        <f>ROUND( VLOOKUP(Z112, NPC_Raw_Data!A:L, 8) * VLOOKUP(AA112, NPC_Scaling_Values!A:N, 7) * VLOOKUP(AB112, NPC_Scaling_Values!A:N, 7) * 1.14 ,0)</f>
        <v>272</v>
      </c>
      <c r="H112" s="5">
        <f>ROUND( VLOOKUP(Z112, NPC_Raw_Data!A:L, 9) * VLOOKUP(AA112, NPC_Scaling_Values!A:N, 8)* VLOOKUP(AB112, NPC_Scaling_Values!A:N, 8) * 1.14 ,0)</f>
        <v>235</v>
      </c>
      <c r="I112" s="5">
        <v>0.0</v>
      </c>
      <c r="J112" s="5">
        <v>0.0</v>
      </c>
      <c r="K112" s="5">
        <v>0.0</v>
      </c>
      <c r="L112" s="5">
        <f>ROUND( VLOOKUP(Z112, NPC_Raw_Data!A:O, 13),0)</f>
        <v>78</v>
      </c>
      <c r="M112" s="5">
        <f>ROUND( VLOOKUP(Z112, NPC_Raw_Data!A:O, 14),0)</f>
        <v>78</v>
      </c>
      <c r="N112" s="5">
        <f>ROUND( VLOOKUP(Z112, NPC_Raw_Data!A:O, 15),0)</f>
        <v>104</v>
      </c>
      <c r="O112" s="5">
        <f>ROUND( VLOOKUP(Z112, NPC_Raw_Data!A:Q, 16) * VLOOKUP(AA112, NPC_Scaling_Values!A:N, 14)* VLOOKUP(AB112, NPC_Scaling_Values!A:N, 14) * 1.14 ,0)</f>
        <v>278</v>
      </c>
      <c r="P112" s="2">
        <f>ROUND( VLOOKUP(Z112, NPC_Raw_Data!A:Q, 17) * VLOOKUP(AA112, NPC_Scaling_Values!A:N, 14) * VLOOKUP(AB112, NPC_Scaling_Values!A:N, 14)* 1.14 ,0)</f>
        <v>93</v>
      </c>
      <c r="Q112">
        <f> VLOOKUP(AA112, NPC_Scaling_Values!A:N, 9) * VLOOKUP(AB112, NPC_Scaling_Values!A:N, 9) * 1.14</f>
        <v>3.50892</v>
      </c>
      <c r="R112" s="1">
        <v>1.3</v>
      </c>
      <c r="S112" s="1">
        <v>10.0</v>
      </c>
      <c r="T112" s="7" t="b">
        <v>0</v>
      </c>
      <c r="U112" s="7" t="b">
        <v>0</v>
      </c>
      <c r="V112" s="7" t="b">
        <v>0</v>
      </c>
      <c r="Z112" s="1">
        <v>256010.0</v>
      </c>
      <c r="AA112" s="1">
        <v>7009.0</v>
      </c>
      <c r="AB112" s="1">
        <v>7409.0</v>
      </c>
      <c r="AC112" s="8">
        <v>0.0</v>
      </c>
    </row>
    <row r="113">
      <c r="A113" s="1" t="s">
        <v>99</v>
      </c>
      <c r="B113" s="1" t="s">
        <v>166</v>
      </c>
      <c r="C113" s="5">
        <f>ROUND( VLOOKUP(Z113, NPC_Raw_Data!A:D, 4)*VLOOKUP(AA113, NPC_Scaling_Values!A:C, 3)*VLOOKUP(AB113, NPC_Scaling_Values!A:C, 3) * 1.14 ,0)</f>
        <v>280</v>
      </c>
      <c r="D113" s="5">
        <f>ROUND( VLOOKUP(Z113, NPC_Raw_Data!A:E, 5) * VLOOKUP(AA113, NPC_Scaling_Values!A:D, 4) * VLOOKUP(AB113,NPC_Scaling_Values!A:D, 4) * 1.14 ,0)</f>
        <v>1710</v>
      </c>
      <c r="E113" s="5">
        <f>ROUND( VLOOKUP(Z113, NPC_Raw_Data!A:L, 6) * VLOOKUP(AA113, NPC_Scaling_Values!A:N, 5)* VLOOKUP(AB113, NPC_Scaling_Values!A:N, 5) * 1.14 ,0)</f>
        <v>330</v>
      </c>
      <c r="F113" s="5">
        <f>ROUND( VLOOKUP(Z113, NPC_Raw_Data!A:L, 7) * VLOOKUP(AA113, NPC_Scaling_Values!A:N, 6) * VLOOKUP(AB113,NPC_Scaling_Values!A:N, 6) * 1.14 ,0)</f>
        <v>241</v>
      </c>
      <c r="G113" s="5">
        <f>ROUND( VLOOKUP(Z113, NPC_Raw_Data!A:L, 8) * VLOOKUP(AA113, NPC_Scaling_Values!A:N, 7) * VLOOKUP(AB113, NPC_Scaling_Values!A:N, 7) * 1.14 ,0)</f>
        <v>247</v>
      </c>
      <c r="H113" s="5">
        <f>ROUND( VLOOKUP(Z113, NPC_Raw_Data!A:L, 9) * VLOOKUP(AA113, NPC_Scaling_Values!A:N, 8)* VLOOKUP(AB113, NPC_Scaling_Values!A:N, 8) * 1.14 ,0)</f>
        <v>214</v>
      </c>
      <c r="I113" s="5">
        <v>0.0</v>
      </c>
      <c r="J113" s="5">
        <v>0.0</v>
      </c>
      <c r="K113" s="5">
        <v>0.0</v>
      </c>
      <c r="L113" s="5">
        <f>ROUND( VLOOKUP(Z113, NPC_Raw_Data!A:O, 13),0)</f>
        <v>78</v>
      </c>
      <c r="M113" s="5">
        <f>ROUND( VLOOKUP(Z113, NPC_Raw_Data!A:O, 14),0)</f>
        <v>78</v>
      </c>
      <c r="N113" s="5">
        <f>ROUND( VLOOKUP(Z113, NPC_Raw_Data!A:O, 15),0)</f>
        <v>104</v>
      </c>
      <c r="O113" s="5">
        <f>ROUND( VLOOKUP(Z113, NPC_Raw_Data!A:Q, 16) * VLOOKUP(AA113, NPC_Scaling_Values!A:N, 14)* VLOOKUP(AB113, NPC_Scaling_Values!A:N, 14) * 1.14 ,0)</f>
        <v>278</v>
      </c>
      <c r="P113" s="2">
        <f>ROUND( VLOOKUP(Z113, NPC_Raw_Data!A:Q, 17) * VLOOKUP(AA113, NPC_Scaling_Values!A:N, 14) * VLOOKUP(AB113, NPC_Scaling_Values!A:N, 14)* 1.14 ,0)</f>
        <v>93</v>
      </c>
      <c r="Q113">
        <f> VLOOKUP(AA113, NPC_Scaling_Values!A:N, 9) * VLOOKUP(AB113, NPC_Scaling_Values!A:N, 9) * 1.14</f>
        <v>3.50892</v>
      </c>
      <c r="R113" s="1">
        <v>1.3</v>
      </c>
      <c r="S113" s="1">
        <v>10.0</v>
      </c>
      <c r="T113" s="7" t="b">
        <v>0</v>
      </c>
      <c r="U113" s="7" t="b">
        <v>0</v>
      </c>
      <c r="V113" s="7" t="b">
        <v>0</v>
      </c>
      <c r="Z113" s="1">
        <v>256011.0</v>
      </c>
      <c r="AA113" s="1">
        <v>7009.0</v>
      </c>
      <c r="AB113" s="1">
        <v>7409.0</v>
      </c>
      <c r="AC113" s="8">
        <v>0.0</v>
      </c>
    </row>
    <row r="114">
      <c r="A114" s="1" t="s">
        <v>152</v>
      </c>
      <c r="B114" s="1" t="s">
        <v>166</v>
      </c>
      <c r="C114" s="5">
        <f>ROUND( VLOOKUP(Z114, NPC_Raw_Data!A:D, 4)*VLOOKUP(AA114, NPC_Scaling_Values!A:C, 3)*VLOOKUP(AB114, NPC_Scaling_Values!A:C, 3) * 1.14 ,0)</f>
        <v>793</v>
      </c>
      <c r="D114" s="5">
        <f>ROUND( VLOOKUP(Z114, NPC_Raw_Data!A:E, 5) * VLOOKUP(AA114, NPC_Scaling_Values!A:D, 4) * VLOOKUP(AB114,NPC_Scaling_Values!A:D, 4) * 1.14 ,0)</f>
        <v>1710</v>
      </c>
      <c r="E114" s="5">
        <f>ROUND( VLOOKUP(Z114, NPC_Raw_Data!A:L, 6) * VLOOKUP(AA114, NPC_Scaling_Values!A:N, 5)* VLOOKUP(AB114, NPC_Scaling_Values!A:N, 5) * 1.14 ,0)</f>
        <v>360</v>
      </c>
      <c r="F114" s="5">
        <f>ROUND( VLOOKUP(Z114, NPC_Raw_Data!A:L, 7) * VLOOKUP(AA114, NPC_Scaling_Values!A:N, 6) * VLOOKUP(AB114,NPC_Scaling_Values!A:N, 6) * 1.14 ,0)</f>
        <v>263</v>
      </c>
      <c r="G114" s="5">
        <f>ROUND( VLOOKUP(Z114, NPC_Raw_Data!A:L, 8) * VLOOKUP(AA114, NPC_Scaling_Values!A:N, 7) * VLOOKUP(AB114, NPC_Scaling_Values!A:N, 7) * 1.14 ,0)</f>
        <v>272</v>
      </c>
      <c r="H114" s="5">
        <f>ROUND( VLOOKUP(Z114, NPC_Raw_Data!A:L, 9) * VLOOKUP(AA114, NPC_Scaling_Values!A:N, 8)* VLOOKUP(AB114, NPC_Scaling_Values!A:N, 8) * 1.14 ,0)</f>
        <v>235</v>
      </c>
      <c r="I114" s="5">
        <v>0.0</v>
      </c>
      <c r="J114" s="5">
        <v>0.0</v>
      </c>
      <c r="K114" s="5">
        <v>0.0</v>
      </c>
      <c r="L114" s="5">
        <f>ROUND( VLOOKUP(Z114, NPC_Raw_Data!A:O, 13),0)</f>
        <v>78</v>
      </c>
      <c r="M114" s="5">
        <f>ROUND( VLOOKUP(Z114, NPC_Raw_Data!A:O, 14),0)</f>
        <v>78</v>
      </c>
      <c r="N114" s="5">
        <f>ROUND( VLOOKUP(Z114, NPC_Raw_Data!A:O, 15),0)</f>
        <v>104</v>
      </c>
      <c r="O114" s="5">
        <f>ROUND( VLOOKUP(Z114, NPC_Raw_Data!A:Q, 16) * VLOOKUP(AA114, NPC_Scaling_Values!A:N, 14)* VLOOKUP(AB114, NPC_Scaling_Values!A:N, 14) * 1.14 ,0)</f>
        <v>278</v>
      </c>
      <c r="P114" s="2">
        <f>ROUND( VLOOKUP(Z114, NPC_Raw_Data!A:Q, 17) * VLOOKUP(AA114, NPC_Scaling_Values!A:N, 14) * VLOOKUP(AB114, NPC_Scaling_Values!A:N, 14)* 1.14 ,0)</f>
        <v>93</v>
      </c>
      <c r="Q114">
        <f> VLOOKUP(AA114, NPC_Scaling_Values!A:N, 9) * VLOOKUP(AB114, NPC_Scaling_Values!A:N, 9) * 1.14</f>
        <v>3.50892</v>
      </c>
      <c r="R114" s="1">
        <v>1.3</v>
      </c>
      <c r="S114" s="1">
        <v>10.0</v>
      </c>
      <c r="T114" s="7" t="b">
        <v>0</v>
      </c>
      <c r="U114" s="7" t="b">
        <v>0</v>
      </c>
      <c r="V114" s="7" t="b">
        <v>0</v>
      </c>
      <c r="Z114" s="1">
        <v>256012.0</v>
      </c>
      <c r="AA114" s="1">
        <v>7009.0</v>
      </c>
      <c r="AB114" s="1">
        <v>7409.0</v>
      </c>
      <c r="AC114" s="8">
        <v>0.0</v>
      </c>
    </row>
    <row r="115">
      <c r="A115" s="1" t="s">
        <v>116</v>
      </c>
      <c r="B115" s="1" t="s">
        <v>166</v>
      </c>
      <c r="C115" s="5">
        <f>ROUND( VLOOKUP(Z115, NPC_Raw_Data!A:D, 4)*VLOOKUP(AA115, NPC_Scaling_Values!A:C, 3)*VLOOKUP(AB115, NPC_Scaling_Values!A:C, 3) * 1.14 ,0)</f>
        <v>793</v>
      </c>
      <c r="D115" s="5">
        <f>ROUND( VLOOKUP(Z115, NPC_Raw_Data!A:E, 5) * VLOOKUP(AA115, NPC_Scaling_Values!A:D, 4) * VLOOKUP(AB115,NPC_Scaling_Values!A:D, 4) * 1.14 ,0)</f>
        <v>1710</v>
      </c>
      <c r="E115" s="5">
        <f>ROUND( VLOOKUP(Z115, NPC_Raw_Data!A:L, 6) * VLOOKUP(AA115, NPC_Scaling_Values!A:N, 5)* VLOOKUP(AB115, NPC_Scaling_Values!A:N, 5) * 1.14 ,0)</f>
        <v>360</v>
      </c>
      <c r="F115" s="5">
        <f>ROUND( VLOOKUP(Z115, NPC_Raw_Data!A:L, 7) * VLOOKUP(AA115, NPC_Scaling_Values!A:N, 6) * VLOOKUP(AB115,NPC_Scaling_Values!A:N, 6) * 1.14 ,0)</f>
        <v>263</v>
      </c>
      <c r="G115" s="5">
        <f>ROUND( VLOOKUP(Z115, NPC_Raw_Data!A:L, 8) * VLOOKUP(AA115, NPC_Scaling_Values!A:N, 7) * VLOOKUP(AB115, NPC_Scaling_Values!A:N, 7) * 1.14 ,0)</f>
        <v>272</v>
      </c>
      <c r="H115" s="5">
        <f>ROUND( VLOOKUP(Z115, NPC_Raw_Data!A:L, 9) * VLOOKUP(AA115, NPC_Scaling_Values!A:N, 8)* VLOOKUP(AB115, NPC_Scaling_Values!A:N, 8) * 1.14 ,0)</f>
        <v>235</v>
      </c>
      <c r="I115" s="5">
        <v>0.0</v>
      </c>
      <c r="J115" s="5">
        <v>0.0</v>
      </c>
      <c r="K115" s="5">
        <v>0.0</v>
      </c>
      <c r="L115" s="5">
        <f>ROUND( VLOOKUP(Z115, NPC_Raw_Data!A:O, 13),0)</f>
        <v>78</v>
      </c>
      <c r="M115" s="5">
        <f>ROUND( VLOOKUP(Z115, NPC_Raw_Data!A:O, 14),0)</f>
        <v>78</v>
      </c>
      <c r="N115" s="5">
        <f>ROUND( VLOOKUP(Z115, NPC_Raw_Data!A:O, 15),0)</f>
        <v>104</v>
      </c>
      <c r="O115" s="5">
        <f>ROUND( VLOOKUP(Z115, NPC_Raw_Data!A:Q, 16) * VLOOKUP(AA115, NPC_Scaling_Values!A:N, 14)* VLOOKUP(AB115, NPC_Scaling_Values!A:N, 14) * 1.14 ,0)</f>
        <v>278</v>
      </c>
      <c r="P115" s="2">
        <f>ROUND( VLOOKUP(Z115, NPC_Raw_Data!A:Q, 17) * VLOOKUP(AA115, NPC_Scaling_Values!A:N, 14) * VLOOKUP(AB115, NPC_Scaling_Values!A:N, 14)* 1.14 ,0)</f>
        <v>93</v>
      </c>
      <c r="Q115">
        <f> VLOOKUP(AA115, NPC_Scaling_Values!A:N, 9) * VLOOKUP(AB115, NPC_Scaling_Values!A:N, 9) * 1.14</f>
        <v>3.50892</v>
      </c>
      <c r="R115" s="1">
        <v>1.3</v>
      </c>
      <c r="S115" s="1">
        <v>20.0</v>
      </c>
      <c r="T115" s="7" t="b">
        <v>0</v>
      </c>
      <c r="U115" s="7" t="b">
        <v>0</v>
      </c>
      <c r="V115" s="7" t="b">
        <v>0</v>
      </c>
      <c r="Z115" s="1">
        <v>256013.0</v>
      </c>
      <c r="AA115" s="1">
        <v>7009.0</v>
      </c>
      <c r="AB115" s="1">
        <v>7409.0</v>
      </c>
      <c r="AC115" s="10">
        <v>7100.0</v>
      </c>
    </row>
    <row r="116">
      <c r="A116" s="1" t="s">
        <v>117</v>
      </c>
      <c r="B116" s="1" t="s">
        <v>166</v>
      </c>
      <c r="C116" s="5">
        <f>ROUND( VLOOKUP(Z116, NPC_Raw_Data!A:D, 4)*VLOOKUP(AA116, NPC_Scaling_Values!A:C, 3)*VLOOKUP(AB116, NPC_Scaling_Values!A:C, 3) * 1.14 ,0)</f>
        <v>793</v>
      </c>
      <c r="D116" s="5">
        <f>ROUND( VLOOKUP(Z116, NPC_Raw_Data!A:E, 5) * VLOOKUP(AA116, NPC_Scaling_Values!A:D, 4) * VLOOKUP(AB116,NPC_Scaling_Values!A:D, 4) * 1.14 ,0)</f>
        <v>1710</v>
      </c>
      <c r="E116" s="5">
        <f>ROUND( VLOOKUP(Z116, NPC_Raw_Data!A:L, 6) * VLOOKUP(AA116, NPC_Scaling_Values!A:N, 5)* VLOOKUP(AB116, NPC_Scaling_Values!A:N, 5) * 1.14 ,0)</f>
        <v>360</v>
      </c>
      <c r="F116" s="5">
        <f>ROUND( VLOOKUP(Z116, NPC_Raw_Data!A:L, 7) * VLOOKUP(AA116, NPC_Scaling_Values!A:N, 6) * VLOOKUP(AB116,NPC_Scaling_Values!A:N, 6) * 1.14 ,0)</f>
        <v>263</v>
      </c>
      <c r="G116" s="5">
        <f>ROUND( VLOOKUP(Z116, NPC_Raw_Data!A:L, 8) * VLOOKUP(AA116, NPC_Scaling_Values!A:N, 7) * VLOOKUP(AB116, NPC_Scaling_Values!A:N, 7) * 1.14 ,0)</f>
        <v>272</v>
      </c>
      <c r="H116" s="5">
        <f>ROUND( VLOOKUP(Z116, NPC_Raw_Data!A:L, 9) * VLOOKUP(AA116, NPC_Scaling_Values!A:N, 8)* VLOOKUP(AB116, NPC_Scaling_Values!A:N, 8) * 1.14 ,0)</f>
        <v>235</v>
      </c>
      <c r="I116" s="5">
        <v>0.0</v>
      </c>
      <c r="J116" s="5">
        <v>0.0</v>
      </c>
      <c r="K116" s="5">
        <v>0.0</v>
      </c>
      <c r="L116" s="5">
        <f>ROUND( VLOOKUP(Z116, NPC_Raw_Data!A:O, 13),0)</f>
        <v>78</v>
      </c>
      <c r="M116" s="5">
        <f>ROUND( VLOOKUP(Z116, NPC_Raw_Data!A:O, 14),0)</f>
        <v>78</v>
      </c>
      <c r="N116" s="5">
        <f>ROUND( VLOOKUP(Z116, NPC_Raw_Data!A:O, 15),0)</f>
        <v>104</v>
      </c>
      <c r="O116" s="5">
        <f>ROUND( VLOOKUP(Z116, NPC_Raw_Data!A:Q, 16) * VLOOKUP(AA116, NPC_Scaling_Values!A:N, 14)* VLOOKUP(AB116, NPC_Scaling_Values!A:N, 14) * 1.14 ,0)</f>
        <v>278</v>
      </c>
      <c r="P116" s="2">
        <f>ROUND( VLOOKUP(Z116, NPC_Raw_Data!A:Q, 17) * VLOOKUP(AA116, NPC_Scaling_Values!A:N, 14) * VLOOKUP(AB116, NPC_Scaling_Values!A:N, 14)* 1.14 ,0)</f>
        <v>93</v>
      </c>
      <c r="Q116">
        <f> VLOOKUP(AA116, NPC_Scaling_Values!A:N, 9) * VLOOKUP(AB116, NPC_Scaling_Values!A:N, 9) * 1.14</f>
        <v>3.50892</v>
      </c>
      <c r="R116" s="1">
        <v>1.3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256014.0</v>
      </c>
      <c r="AA116" s="1">
        <v>7009.0</v>
      </c>
      <c r="AB116" s="1">
        <v>7409.0</v>
      </c>
      <c r="AC116" s="10">
        <v>7100.0</v>
      </c>
    </row>
    <row r="117">
      <c r="A117" s="1" t="s">
        <v>130</v>
      </c>
      <c r="B117" s="1" t="s">
        <v>27</v>
      </c>
      <c r="C117" s="5">
        <f>ROUND( VLOOKUP(Z117, NPC_Raw_Data!A:D, 4)*VLOOKUP(AA117, NPC_Scaling_Values!A:C, 3)*VLOOKUP(AB117, NPC_Scaling_Values!A:C, 3) * 1.14 ,0)</f>
        <v>1060</v>
      </c>
      <c r="D117" s="5">
        <f>ROUND( VLOOKUP(Z117, NPC_Raw_Data!A:E, 5) * VLOOKUP(AA117, NPC_Scaling_Values!A:D, 4) * VLOOKUP(AB117,NPC_Scaling_Values!A:D, 4) * 1.14 ,0)</f>
        <v>4560</v>
      </c>
      <c r="E117" s="5">
        <f>ROUND( VLOOKUP(Z117, NPC_Raw_Data!A:L, 6) * VLOOKUP(AA117, NPC_Scaling_Values!A:N, 5)* VLOOKUP(AB117, NPC_Scaling_Values!A:N, 5) * 1.14 ,0)</f>
        <v>293</v>
      </c>
      <c r="F117" s="5">
        <f>ROUND( VLOOKUP(Z117, NPC_Raw_Data!A:L, 7) * VLOOKUP(AA117, NPC_Scaling_Values!A:N, 6) * VLOOKUP(AB117,NPC_Scaling_Values!A:N, 6) * 1.14 ,0)</f>
        <v>213</v>
      </c>
      <c r="G117" s="5">
        <f>ROUND( VLOOKUP(Z117, NPC_Raw_Data!A:L, 8) * VLOOKUP(AA117, NPC_Scaling_Values!A:N, 7) * VLOOKUP(AB117, NPC_Scaling_Values!A:N, 7) * 1.14 ,0)</f>
        <v>233</v>
      </c>
      <c r="H117" s="5">
        <f>ROUND( VLOOKUP(Z117, NPC_Raw_Data!A:L, 9) * VLOOKUP(AA117, NPC_Scaling_Values!A:N, 8)* VLOOKUP(AB117, NPC_Scaling_Values!A:N, 8) * 1.14 ,0)</f>
        <v>176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14)* VLOOKUP(AB117, NPC_Scaling_Values!A:N, 14) * 1.14 ,0)</f>
        <v>459</v>
      </c>
      <c r="P117" s="2">
        <f>ROUND( VLOOKUP(Z117, NPC_Raw_Data!A:Q, 17) * VLOOKUP(AA117, NPC_Scaling_Values!A:N, 14) * VLOOKUP(AB117, NPC_Scaling_Values!A:N, 14)* 1.14 ,0)</f>
        <v>92</v>
      </c>
      <c r="Q117">
        <f> VLOOKUP(AA117, NPC_Scaling_Values!A:N, 9) * VLOOKUP(AB117, NPC_Scaling_Values!A:N, 9) * 1.14</f>
        <v>3.17775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257000.0</v>
      </c>
      <c r="AA117" s="1">
        <v>7003.0</v>
      </c>
      <c r="AB117" s="1">
        <v>7403.0</v>
      </c>
      <c r="AC117" s="8">
        <v>0.0</v>
      </c>
    </row>
    <row r="118">
      <c r="A118" s="1" t="s">
        <v>131</v>
      </c>
      <c r="B118" s="1" t="s">
        <v>27</v>
      </c>
      <c r="C118" s="5">
        <f>ROUND( VLOOKUP(Z118, NPC_Raw_Data!A:D, 4)*VLOOKUP(AA118, NPC_Scaling_Values!A:C, 3)*VLOOKUP(AB118, NPC_Scaling_Values!A:C, 3) * 1.14 ,0)</f>
        <v>1060</v>
      </c>
      <c r="D118" s="5">
        <f>ROUND( VLOOKUP(Z118, NPC_Raw_Data!A:E, 5) * VLOOKUP(AA118, NPC_Scaling_Values!A:D, 4) * VLOOKUP(AB118,NPC_Scaling_Values!A:D, 4) * 1.14 ,0)</f>
        <v>4560</v>
      </c>
      <c r="E118" s="5">
        <f>ROUND( VLOOKUP(Z118, NPC_Raw_Data!A:L, 6) * VLOOKUP(AA118, NPC_Scaling_Values!A:N, 5)* VLOOKUP(AB118, NPC_Scaling_Values!A:N, 5) * 1.14 ,0)</f>
        <v>293</v>
      </c>
      <c r="F118" s="5">
        <f>ROUND( VLOOKUP(Z118, NPC_Raw_Data!A:L, 7) * VLOOKUP(AA118, NPC_Scaling_Values!A:N, 6) * VLOOKUP(AB118,NPC_Scaling_Values!A:N, 6) * 1.14 ,0)</f>
        <v>213</v>
      </c>
      <c r="G118" s="5">
        <f>ROUND( VLOOKUP(Z118, NPC_Raw_Data!A:L, 8) * VLOOKUP(AA118, NPC_Scaling_Values!A:N, 7) * VLOOKUP(AB118, NPC_Scaling_Values!A:N, 7) * 1.14 ,0)</f>
        <v>233</v>
      </c>
      <c r="H118" s="5">
        <f>ROUND( VLOOKUP(Z118, NPC_Raw_Data!A:L, 9) * VLOOKUP(AA118, NPC_Scaling_Values!A:N, 8)* VLOOKUP(AB118, NPC_Scaling_Values!A:N, 8) * 1.14 ,0)</f>
        <v>176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14)* VLOOKUP(AB118, NPC_Scaling_Values!A:N, 14) * 1.14 ,0)</f>
        <v>459</v>
      </c>
      <c r="P118" s="2">
        <f>ROUND( VLOOKUP(Z118, NPC_Raw_Data!A:Q, 17) * VLOOKUP(AA118, NPC_Scaling_Values!A:N, 14) * VLOOKUP(AB118, NPC_Scaling_Values!A:N, 14)* 1.14 ,0)</f>
        <v>92</v>
      </c>
      <c r="Q118">
        <f> VLOOKUP(AA118, NPC_Scaling_Values!A:N, 9) * VLOOKUP(AB118, NPC_Scaling_Values!A:N, 9) * 1.14</f>
        <v>3.17775</v>
      </c>
      <c r="R118" s="1">
        <v>1.1</v>
      </c>
      <c r="S118" s="1">
        <v>20.0</v>
      </c>
      <c r="T118" s="7" t="b">
        <v>0</v>
      </c>
      <c r="U118" s="7" t="b">
        <v>0</v>
      </c>
      <c r="V118" s="7" t="b">
        <v>0</v>
      </c>
      <c r="Z118" s="1">
        <v>257001.0</v>
      </c>
      <c r="AA118" s="1">
        <v>7003.0</v>
      </c>
      <c r="AB118" s="1">
        <v>7403.0</v>
      </c>
      <c r="AC118" s="8">
        <v>0.0</v>
      </c>
    </row>
    <row r="119">
      <c r="A119" s="1" t="s">
        <v>132</v>
      </c>
      <c r="B119" s="1" t="s">
        <v>27</v>
      </c>
      <c r="C119" s="5">
        <f>ROUND( VLOOKUP(Z119, NPC_Raw_Data!A:D, 4)*VLOOKUP(AA119, NPC_Scaling_Values!A:C, 3)*VLOOKUP(AB119, NPC_Scaling_Values!A:C, 3) * 1.14 ,0)</f>
        <v>1060</v>
      </c>
      <c r="D119" s="5">
        <f>ROUND( VLOOKUP(Z119, NPC_Raw_Data!A:E, 5) * VLOOKUP(AA119, NPC_Scaling_Values!A:D, 4) * VLOOKUP(AB119,NPC_Scaling_Values!A:D, 4) * 1.14 ,0)</f>
        <v>4560</v>
      </c>
      <c r="E119" s="5">
        <f>ROUND( VLOOKUP(Z119, NPC_Raw_Data!A:L, 6) * VLOOKUP(AA119, NPC_Scaling_Values!A:N, 5)* VLOOKUP(AB119, NPC_Scaling_Values!A:N, 5) * 1.14 ,0)</f>
        <v>293</v>
      </c>
      <c r="F119" s="5">
        <f>ROUND( VLOOKUP(Z119, NPC_Raw_Data!A:L, 7) * VLOOKUP(AA119, NPC_Scaling_Values!A:N, 6) * VLOOKUP(AB119,NPC_Scaling_Values!A:N, 6) * 1.14 ,0)</f>
        <v>213</v>
      </c>
      <c r="G119" s="5">
        <f>ROUND( VLOOKUP(Z119, NPC_Raw_Data!A:L, 8) * VLOOKUP(AA119, NPC_Scaling_Values!A:N, 7) * VLOOKUP(AB119, NPC_Scaling_Values!A:N, 7) * 1.14 ,0)</f>
        <v>233</v>
      </c>
      <c r="H119" s="5">
        <f>ROUND( VLOOKUP(Z119, NPC_Raw_Data!A:L, 9) * VLOOKUP(AA119, NPC_Scaling_Values!A:N, 8)* VLOOKUP(AB119, NPC_Scaling_Values!A:N, 8) * 1.14 ,0)</f>
        <v>176</v>
      </c>
      <c r="I119" s="5">
        <v>0.0</v>
      </c>
      <c r="J119" s="5">
        <v>0.0</v>
      </c>
      <c r="K119" s="5">
        <v>0.0</v>
      </c>
      <c r="L119" s="5">
        <f>ROUND( VLOOKUP(Z119, NPC_Raw_Data!A:O, 13),0)</f>
        <v>72</v>
      </c>
      <c r="M119" s="5">
        <f>ROUND( VLOOKUP(Z119, NPC_Raw_Data!A:O, 14),0)</f>
        <v>72</v>
      </c>
      <c r="N119" s="5">
        <f>ROUND( VLOOKUP(Z119, NPC_Raw_Data!A:O, 15),0)</f>
        <v>190</v>
      </c>
      <c r="O119" s="5">
        <f>ROUND( VLOOKUP(Z119, NPC_Raw_Data!A:Q, 16) * VLOOKUP(AA119, NPC_Scaling_Values!A:N, 14)* VLOOKUP(AB119, NPC_Scaling_Values!A:N, 14) * 1.14 ,0)</f>
        <v>459</v>
      </c>
      <c r="P119" s="2">
        <f>ROUND( VLOOKUP(Z119, NPC_Raw_Data!A:Q, 17) * VLOOKUP(AA119, NPC_Scaling_Values!A:N, 14) * VLOOKUP(AB119, NPC_Scaling_Values!A:N, 14)* 1.14 ,0)</f>
        <v>92</v>
      </c>
      <c r="Q119">
        <f> VLOOKUP(AA119, NPC_Scaling_Values!A:N, 9) * VLOOKUP(AB119, NPC_Scaling_Values!A:N, 9) * 1.14</f>
        <v>3.17775</v>
      </c>
      <c r="R119" s="1">
        <v>1.1</v>
      </c>
      <c r="S119" s="1">
        <v>30.0</v>
      </c>
      <c r="T119" s="7" t="b">
        <v>0</v>
      </c>
      <c r="U119" s="7" t="b">
        <v>0</v>
      </c>
      <c r="V119" s="7" t="b">
        <v>0</v>
      </c>
      <c r="Z119" s="1">
        <v>257002.0</v>
      </c>
      <c r="AA119" s="1">
        <v>7003.0</v>
      </c>
      <c r="AB119" s="1">
        <v>7403.0</v>
      </c>
      <c r="AC119" s="10">
        <v>7100.0</v>
      </c>
    </row>
    <row r="120">
      <c r="A120" s="1" t="s">
        <v>130</v>
      </c>
      <c r="B120" s="1" t="s">
        <v>166</v>
      </c>
      <c r="C120" s="5">
        <f>ROUND( VLOOKUP(Z120, NPC_Raw_Data!A:D, 4)*VLOOKUP(AA120, NPC_Scaling_Values!A:C, 3)*VLOOKUP(AB120, NPC_Scaling_Values!A:C, 3) * 1.14 ,0)</f>
        <v>1293</v>
      </c>
      <c r="D120" s="5">
        <f>ROUND( VLOOKUP(Z120, NPC_Raw_Data!A:E, 5) * VLOOKUP(AA120, NPC_Scaling_Values!A:D, 4) * VLOOKUP(AB120,NPC_Scaling_Values!A:D, 4) * 1.14 ,0)</f>
        <v>2736</v>
      </c>
      <c r="E120" s="5">
        <f>ROUND( VLOOKUP(Z120, NPC_Raw_Data!A:L, 6) * VLOOKUP(AA120, NPC_Scaling_Values!A:N, 5)* VLOOKUP(AB120, NPC_Scaling_Values!A:N, 5) * 1.14 ,0)</f>
        <v>391</v>
      </c>
      <c r="F120" s="5">
        <f>ROUND( VLOOKUP(Z120, NPC_Raw_Data!A:L, 7) * VLOOKUP(AA120, NPC_Scaling_Values!A:N, 6) * VLOOKUP(AB120,NPC_Scaling_Values!A:N, 6) * 1.14 ,0)</f>
        <v>284</v>
      </c>
      <c r="G120" s="5">
        <f>ROUND( VLOOKUP(Z120, NPC_Raw_Data!A:L, 8) * VLOOKUP(AA120, NPC_Scaling_Values!A:N, 7) * VLOOKUP(AB120, NPC_Scaling_Values!A:N, 7) * 1.14 ,0)</f>
        <v>312</v>
      </c>
      <c r="H120" s="5">
        <f>ROUND( VLOOKUP(Z120, NPC_Raw_Data!A:L, 9) * VLOOKUP(AA120, NPC_Scaling_Values!A:N, 8)* VLOOKUP(AB120, NPC_Scaling_Values!A:N, 8) * 1.14 ,0)</f>
        <v>235</v>
      </c>
      <c r="I120" s="5">
        <v>0.0</v>
      </c>
      <c r="J120" s="5">
        <v>0.0</v>
      </c>
      <c r="K120" s="5">
        <v>0.0</v>
      </c>
      <c r="L120" s="5">
        <f>ROUND( VLOOKUP(Z120, NPC_Raw_Data!A:O, 13),0)</f>
        <v>72</v>
      </c>
      <c r="M120" s="5">
        <f>ROUND( VLOOKUP(Z120, NPC_Raw_Data!A:O, 14),0)</f>
        <v>72</v>
      </c>
      <c r="N120" s="5">
        <f>ROUND( VLOOKUP(Z120, NPC_Raw_Data!A:O, 15),0)</f>
        <v>190</v>
      </c>
      <c r="O120" s="5">
        <f>ROUND( VLOOKUP(Z120, NPC_Raw_Data!A:Q, 16) * VLOOKUP(AA120, NPC_Scaling_Values!A:N, 14)* VLOOKUP(AB120, NPC_Scaling_Values!A:N, 14) * 1.14 ,0)</f>
        <v>463</v>
      </c>
      <c r="P120" s="2">
        <f>ROUND( VLOOKUP(Z120, NPC_Raw_Data!A:Q, 17) * VLOOKUP(AA120, NPC_Scaling_Values!A:N, 14) * VLOOKUP(AB120, NPC_Scaling_Values!A:N, 14)* 1.14 ,0)</f>
        <v>93</v>
      </c>
      <c r="Q120">
        <f> VLOOKUP(AA120, NPC_Scaling_Values!A:N, 9) * VLOOKUP(AB120, NPC_Scaling_Values!A:N, 9) * 1.14</f>
        <v>3.50892</v>
      </c>
      <c r="R120" s="1">
        <v>1.1</v>
      </c>
      <c r="S120" s="1">
        <v>20.0</v>
      </c>
      <c r="T120" s="7" t="b">
        <v>0</v>
      </c>
      <c r="U120" s="7" t="b">
        <v>0</v>
      </c>
      <c r="V120" s="7" t="b">
        <v>0</v>
      </c>
      <c r="Z120" s="1">
        <v>257010.0</v>
      </c>
      <c r="AA120" s="1">
        <v>7009.0</v>
      </c>
      <c r="AB120" s="1">
        <v>7409.0</v>
      </c>
      <c r="AC120" s="8">
        <v>0.0</v>
      </c>
    </row>
    <row r="121">
      <c r="A121" s="1" t="s">
        <v>131</v>
      </c>
      <c r="B121" s="1" t="s">
        <v>166</v>
      </c>
      <c r="C121" s="5">
        <f>ROUND( VLOOKUP(Z121, NPC_Raw_Data!A:D, 4)*VLOOKUP(AA121, NPC_Scaling_Values!A:C, 3)*VLOOKUP(AB121, NPC_Scaling_Values!A:C, 3) * 1.14 ,0)</f>
        <v>1293</v>
      </c>
      <c r="D121" s="5">
        <f>ROUND( VLOOKUP(Z121, NPC_Raw_Data!A:E, 5) * VLOOKUP(AA121, NPC_Scaling_Values!A:D, 4) * VLOOKUP(AB121,NPC_Scaling_Values!A:D, 4) * 1.14 ,0)</f>
        <v>2736</v>
      </c>
      <c r="E121" s="5">
        <f>ROUND( VLOOKUP(Z121, NPC_Raw_Data!A:L, 6) * VLOOKUP(AA121, NPC_Scaling_Values!A:N, 5)* VLOOKUP(AB121, NPC_Scaling_Values!A:N, 5) * 1.14 ,0)</f>
        <v>391</v>
      </c>
      <c r="F121" s="5">
        <f>ROUND( VLOOKUP(Z121, NPC_Raw_Data!A:L, 7) * VLOOKUP(AA121, NPC_Scaling_Values!A:N, 6) * VLOOKUP(AB121,NPC_Scaling_Values!A:N, 6) * 1.14 ,0)</f>
        <v>284</v>
      </c>
      <c r="G121" s="5">
        <f>ROUND( VLOOKUP(Z121, NPC_Raw_Data!A:L, 8) * VLOOKUP(AA121, NPC_Scaling_Values!A:N, 7) * VLOOKUP(AB121, NPC_Scaling_Values!A:N, 7) * 1.14 ,0)</f>
        <v>312</v>
      </c>
      <c r="H121" s="5">
        <f>ROUND( VLOOKUP(Z121, NPC_Raw_Data!A:L, 9) * VLOOKUP(AA121, NPC_Scaling_Values!A:N, 8)* VLOOKUP(AB121, NPC_Scaling_Values!A:N, 8) * 1.14 ,0)</f>
        <v>235</v>
      </c>
      <c r="I121" s="5">
        <v>0.0</v>
      </c>
      <c r="J121" s="5">
        <v>0.0</v>
      </c>
      <c r="K121" s="5">
        <v>0.0</v>
      </c>
      <c r="L121" s="5">
        <f>ROUND( VLOOKUP(Z121, NPC_Raw_Data!A:O, 13),0)</f>
        <v>72</v>
      </c>
      <c r="M121" s="5">
        <f>ROUND( VLOOKUP(Z121, NPC_Raw_Data!A:O, 14),0)</f>
        <v>72</v>
      </c>
      <c r="N121" s="5">
        <f>ROUND( VLOOKUP(Z121, NPC_Raw_Data!A:O, 15),0)</f>
        <v>190</v>
      </c>
      <c r="O121" s="5">
        <f>ROUND( VLOOKUP(Z121, NPC_Raw_Data!A:Q, 16) * VLOOKUP(AA121, NPC_Scaling_Values!A:N, 14)* VLOOKUP(AB121, NPC_Scaling_Values!A:N, 14) * 1.14 ,0)</f>
        <v>463</v>
      </c>
      <c r="P121" s="2">
        <f>ROUND( VLOOKUP(Z121, NPC_Raw_Data!A:Q, 17) * VLOOKUP(AA121, NPC_Scaling_Values!A:N, 14) * VLOOKUP(AB121, NPC_Scaling_Values!A:N, 14)* 1.14 ,0)</f>
        <v>93</v>
      </c>
      <c r="Q121">
        <f> VLOOKUP(AA121, NPC_Scaling_Values!A:N, 9) * VLOOKUP(AB121, NPC_Scaling_Values!A:N, 9) * 1.14</f>
        <v>3.50892</v>
      </c>
      <c r="R121" s="1">
        <v>1.1</v>
      </c>
      <c r="S121" s="1">
        <v>20.0</v>
      </c>
      <c r="T121" s="7" t="b">
        <v>0</v>
      </c>
      <c r="U121" s="7" t="b">
        <v>0</v>
      </c>
      <c r="V121" s="7" t="b">
        <v>0</v>
      </c>
      <c r="Z121" s="1">
        <v>257011.0</v>
      </c>
      <c r="AA121" s="1">
        <v>7009.0</v>
      </c>
      <c r="AB121" s="1">
        <v>7409.0</v>
      </c>
      <c r="AC121" s="8">
        <v>0.0</v>
      </c>
    </row>
    <row r="122">
      <c r="A122" s="1" t="s">
        <v>132</v>
      </c>
      <c r="B122" s="1" t="s">
        <v>166</v>
      </c>
      <c r="C122" s="5">
        <f>ROUND( VLOOKUP(Z122, NPC_Raw_Data!A:D, 4)*VLOOKUP(AA122, NPC_Scaling_Values!A:C, 3)*VLOOKUP(AB122, NPC_Scaling_Values!A:C, 3) * 1.14 ,0)</f>
        <v>1293</v>
      </c>
      <c r="D122" s="5">
        <f>ROUND( VLOOKUP(Z122, NPC_Raw_Data!A:E, 5) * VLOOKUP(AA122, NPC_Scaling_Values!A:D, 4) * VLOOKUP(AB122,NPC_Scaling_Values!A:D, 4) * 1.14 ,0)</f>
        <v>2736</v>
      </c>
      <c r="E122" s="5">
        <f>ROUND( VLOOKUP(Z122, NPC_Raw_Data!A:L, 6) * VLOOKUP(AA122, NPC_Scaling_Values!A:N, 5)* VLOOKUP(AB122, NPC_Scaling_Values!A:N, 5) * 1.14 ,0)</f>
        <v>391</v>
      </c>
      <c r="F122" s="5">
        <f>ROUND( VLOOKUP(Z122, NPC_Raw_Data!A:L, 7) * VLOOKUP(AA122, NPC_Scaling_Values!A:N, 6) * VLOOKUP(AB122,NPC_Scaling_Values!A:N, 6) * 1.14 ,0)</f>
        <v>284</v>
      </c>
      <c r="G122" s="5">
        <f>ROUND( VLOOKUP(Z122, NPC_Raw_Data!A:L, 8) * VLOOKUP(AA122, NPC_Scaling_Values!A:N, 7) * VLOOKUP(AB122, NPC_Scaling_Values!A:N, 7) * 1.14 ,0)</f>
        <v>312</v>
      </c>
      <c r="H122" s="5">
        <f>ROUND( VLOOKUP(Z122, NPC_Raw_Data!A:L, 9) * VLOOKUP(AA122, NPC_Scaling_Values!A:N, 8)* VLOOKUP(AB122, NPC_Scaling_Values!A:N, 8) * 1.14 ,0)</f>
        <v>235</v>
      </c>
      <c r="I122" s="5">
        <v>0.0</v>
      </c>
      <c r="J122" s="5">
        <v>0.0</v>
      </c>
      <c r="K122" s="5">
        <v>0.0</v>
      </c>
      <c r="L122" s="5">
        <f>ROUND( VLOOKUP(Z122, NPC_Raw_Data!A:O, 13),0)</f>
        <v>72</v>
      </c>
      <c r="M122" s="5">
        <f>ROUND( VLOOKUP(Z122, NPC_Raw_Data!A:O, 14),0)</f>
        <v>72</v>
      </c>
      <c r="N122" s="5">
        <f>ROUND( VLOOKUP(Z122, NPC_Raw_Data!A:O, 15),0)</f>
        <v>190</v>
      </c>
      <c r="O122" s="5">
        <f>ROUND( VLOOKUP(Z122, NPC_Raw_Data!A:Q, 16) * VLOOKUP(AA122, NPC_Scaling_Values!A:N, 14)* VLOOKUP(AB122, NPC_Scaling_Values!A:N, 14) * 1.14 ,0)</f>
        <v>463</v>
      </c>
      <c r="P122" s="2">
        <f>ROUND( VLOOKUP(Z122, NPC_Raw_Data!A:Q, 17) * VLOOKUP(AA122, NPC_Scaling_Values!A:N, 14) * VLOOKUP(AB122, NPC_Scaling_Values!A:N, 14)* 1.14 ,0)</f>
        <v>93</v>
      </c>
      <c r="Q122">
        <f> VLOOKUP(AA122, NPC_Scaling_Values!A:N, 9) * VLOOKUP(AB122, NPC_Scaling_Values!A:N, 9) * 1.14</f>
        <v>3.50892</v>
      </c>
      <c r="R122" s="1">
        <v>1.1</v>
      </c>
      <c r="S122" s="1">
        <v>30.0</v>
      </c>
      <c r="T122" s="7" t="b">
        <v>0</v>
      </c>
      <c r="U122" s="7" t="b">
        <v>0</v>
      </c>
      <c r="V122" s="7" t="b">
        <v>0</v>
      </c>
      <c r="Z122" s="1">
        <v>257012.0</v>
      </c>
      <c r="AA122" s="1">
        <v>7009.0</v>
      </c>
      <c r="AB122" s="1">
        <v>7409.0</v>
      </c>
      <c r="AC122" s="10">
        <v>7100.0</v>
      </c>
    </row>
    <row r="123">
      <c r="A123" s="9" t="s">
        <v>130</v>
      </c>
      <c r="B123" s="1" t="s">
        <v>41</v>
      </c>
      <c r="C123" s="5">
        <f>ROUND( VLOOKUP(Z123, NPC_Raw_Data!A:D, 4)*VLOOKUP(AA123, NPC_Scaling_Values!A:C, 3)*VLOOKUP(AB123, NPC_Scaling_Values!A:C, 3) * 1.14 ,0)</f>
        <v>1387</v>
      </c>
      <c r="D123" s="5">
        <f>ROUND( VLOOKUP(Z123, NPC_Raw_Data!A:E, 5) * VLOOKUP(AA123, NPC_Scaling_Values!A:D, 4) * VLOOKUP(AB123,NPC_Scaling_Values!A:D, 4) * 1.14 ,0)</f>
        <v>2964</v>
      </c>
      <c r="E123" s="5">
        <f>ROUND( VLOOKUP(Z123, NPC_Raw_Data!A:L, 6) * VLOOKUP(AA123, NPC_Scaling_Values!A:N, 5)* VLOOKUP(AB123, NPC_Scaling_Values!A:N, 5) * 1.14 ,0)</f>
        <v>433</v>
      </c>
      <c r="F123" s="5">
        <f>ROUND( VLOOKUP(Z123, NPC_Raw_Data!A:L, 7) * VLOOKUP(AA123, NPC_Scaling_Values!A:N, 6) * VLOOKUP(AB123,NPC_Scaling_Values!A:N, 6) * 1.14 ,0)</f>
        <v>315</v>
      </c>
      <c r="G123" s="5">
        <f>ROUND( VLOOKUP(Z123, NPC_Raw_Data!A:L, 8) * VLOOKUP(AA123, NPC_Scaling_Values!A:N, 7) * VLOOKUP(AB123, NPC_Scaling_Values!A:N, 7) * 1.14 ,0)</f>
        <v>345</v>
      </c>
      <c r="H123" s="5">
        <f>ROUND( VLOOKUP(Z123, NPC_Raw_Data!A:L, 9) * VLOOKUP(AA123, NPC_Scaling_Values!A:N, 8)* VLOOKUP(AB123, NPC_Scaling_Values!A:N, 8) * 1.14 ,0)</f>
        <v>261</v>
      </c>
      <c r="I123" s="5">
        <v>0.0</v>
      </c>
      <c r="J123" s="5">
        <v>0.0</v>
      </c>
      <c r="K123" s="5">
        <v>0.0</v>
      </c>
      <c r="L123" s="5">
        <f>ROUND( VLOOKUP(Z123, NPC_Raw_Data!A:O, 13),0)</f>
        <v>72</v>
      </c>
      <c r="M123" s="5">
        <f>ROUND( VLOOKUP(Z123, NPC_Raw_Data!A:O, 14),0)</f>
        <v>72</v>
      </c>
      <c r="N123" s="5">
        <f>ROUND( VLOOKUP(Z123, NPC_Raw_Data!A:O, 15),0)</f>
        <v>190</v>
      </c>
      <c r="O123" s="5">
        <f>ROUND( VLOOKUP(Z123, NPC_Raw_Data!A:Q, 16) * VLOOKUP(AA123, NPC_Scaling_Values!A:N, 14)* VLOOKUP(AB123, NPC_Scaling_Values!A:N, 14) * 1.14 ,0)</f>
        <v>529</v>
      </c>
      <c r="P123" s="2">
        <f>ROUND( VLOOKUP(Z123, NPC_Raw_Data!A:Q, 17) * VLOOKUP(AA123, NPC_Scaling_Values!A:N, 14) * VLOOKUP(AB123, NPC_Scaling_Values!A:N, 14)* 1.14 ,0)</f>
        <v>106</v>
      </c>
      <c r="Q123">
        <f> VLOOKUP(AA123, NPC_Scaling_Values!A:N, 9) * VLOOKUP(AB123, NPC_Scaling_Values!A:N, 9) * 1.14</f>
        <v>3.80304</v>
      </c>
      <c r="R123" s="1">
        <v>1.1</v>
      </c>
      <c r="S123" s="1">
        <v>20.0</v>
      </c>
      <c r="T123" s="7" t="b">
        <v>0</v>
      </c>
      <c r="U123" s="7" t="b">
        <v>0</v>
      </c>
      <c r="V123" s="7" t="b">
        <v>0</v>
      </c>
      <c r="Z123" s="1">
        <v>257020.0</v>
      </c>
      <c r="AA123" s="1">
        <v>7014.0</v>
      </c>
      <c r="AB123" s="1">
        <v>7414.0</v>
      </c>
      <c r="AC123" s="8">
        <v>0.0</v>
      </c>
    </row>
    <row r="124">
      <c r="A124" s="9" t="s">
        <v>131</v>
      </c>
      <c r="B124" s="1" t="s">
        <v>41</v>
      </c>
      <c r="C124" s="5">
        <f>ROUND( VLOOKUP(Z124, NPC_Raw_Data!A:D, 4)*VLOOKUP(AA124, NPC_Scaling_Values!A:C, 3)*VLOOKUP(AB124, NPC_Scaling_Values!A:C, 3) * 1.14 ,0)</f>
        <v>1387</v>
      </c>
      <c r="D124" s="5">
        <f>ROUND( VLOOKUP(Z124, NPC_Raw_Data!A:E, 5) * VLOOKUP(AA124, NPC_Scaling_Values!A:D, 4) * VLOOKUP(AB124,NPC_Scaling_Values!A:D, 4) * 1.14 ,0)</f>
        <v>2964</v>
      </c>
      <c r="E124" s="5">
        <f>ROUND( VLOOKUP(Z124, NPC_Raw_Data!A:L, 6) * VLOOKUP(AA124, NPC_Scaling_Values!A:N, 5)* VLOOKUP(AB124, NPC_Scaling_Values!A:N, 5) * 1.14 ,0)</f>
        <v>433</v>
      </c>
      <c r="F124" s="5">
        <f>ROUND( VLOOKUP(Z124, NPC_Raw_Data!A:L, 7) * VLOOKUP(AA124, NPC_Scaling_Values!A:N, 6) * VLOOKUP(AB124,NPC_Scaling_Values!A:N, 6) * 1.14 ,0)</f>
        <v>315</v>
      </c>
      <c r="G124" s="5">
        <f>ROUND( VLOOKUP(Z124, NPC_Raw_Data!A:L, 8) * VLOOKUP(AA124, NPC_Scaling_Values!A:N, 7) * VLOOKUP(AB124, NPC_Scaling_Values!A:N, 7) * 1.14 ,0)</f>
        <v>345</v>
      </c>
      <c r="H124" s="5">
        <f>ROUND( VLOOKUP(Z124, NPC_Raw_Data!A:L, 9) * VLOOKUP(AA124, NPC_Scaling_Values!A:N, 8)* VLOOKUP(AB124, NPC_Scaling_Values!A:N, 8) * 1.14 ,0)</f>
        <v>261</v>
      </c>
      <c r="I124" s="5">
        <v>0.0</v>
      </c>
      <c r="J124" s="5">
        <v>0.0</v>
      </c>
      <c r="K124" s="5">
        <v>0.0</v>
      </c>
      <c r="L124" s="5">
        <f>ROUND( VLOOKUP(Z124, NPC_Raw_Data!A:O, 13),0)</f>
        <v>72</v>
      </c>
      <c r="M124" s="5">
        <f>ROUND( VLOOKUP(Z124, NPC_Raw_Data!A:O, 14),0)</f>
        <v>72</v>
      </c>
      <c r="N124" s="5">
        <f>ROUND( VLOOKUP(Z124, NPC_Raw_Data!A:O, 15),0)</f>
        <v>190</v>
      </c>
      <c r="O124" s="5">
        <f>ROUND( VLOOKUP(Z124, NPC_Raw_Data!A:Q, 16) * VLOOKUP(AA124, NPC_Scaling_Values!A:N, 14)* VLOOKUP(AB124, NPC_Scaling_Values!A:N, 14) * 1.14 ,0)</f>
        <v>529</v>
      </c>
      <c r="P124" s="2">
        <f>ROUND( VLOOKUP(Z124, NPC_Raw_Data!A:Q, 17) * VLOOKUP(AA124, NPC_Scaling_Values!A:N, 14) * VLOOKUP(AB124, NPC_Scaling_Values!A:N, 14)* 1.14 ,0)</f>
        <v>106</v>
      </c>
      <c r="Q124">
        <f> VLOOKUP(AA124, NPC_Scaling_Values!A:N, 9) * VLOOKUP(AB124, NPC_Scaling_Values!A:N, 9) * 1.14</f>
        <v>3.80304</v>
      </c>
      <c r="R124" s="1">
        <v>1.1</v>
      </c>
      <c r="S124" s="1">
        <v>20.0</v>
      </c>
      <c r="T124" s="7" t="b">
        <v>0</v>
      </c>
      <c r="U124" s="7" t="b">
        <v>0</v>
      </c>
      <c r="V124" s="7" t="b">
        <v>0</v>
      </c>
      <c r="Z124" s="1">
        <v>257021.0</v>
      </c>
      <c r="AA124" s="1">
        <v>7014.0</v>
      </c>
      <c r="AB124" s="1">
        <v>7414.0</v>
      </c>
      <c r="AC124" s="8">
        <v>0.0</v>
      </c>
    </row>
    <row r="125">
      <c r="A125" s="9" t="s">
        <v>282</v>
      </c>
      <c r="B125" s="1" t="s">
        <v>41</v>
      </c>
      <c r="C125" s="5">
        <f>ROUND( VLOOKUP(Z125, NPC_Raw_Data!A:D, 4)*VLOOKUP(AA125, NPC_Scaling_Values!A:C, 3)*VLOOKUP(AB125, NPC_Scaling_Values!A:C, 3) * 1.14 ,0)</f>
        <v>1387</v>
      </c>
      <c r="D125" s="5">
        <f>ROUND( VLOOKUP(Z125, NPC_Raw_Data!A:E, 5) * VLOOKUP(AA125, NPC_Scaling_Values!A:D, 4) * VLOOKUP(AB125,NPC_Scaling_Values!A:D, 4) * 1.14 ,0)</f>
        <v>2964</v>
      </c>
      <c r="E125" s="5">
        <f>ROUND( VLOOKUP(Z125, NPC_Raw_Data!A:L, 6) * VLOOKUP(AA125, NPC_Scaling_Values!A:N, 5)* VLOOKUP(AB125, NPC_Scaling_Values!A:N, 5) * 1.14 ,0)</f>
        <v>433</v>
      </c>
      <c r="F125" s="5">
        <f>ROUND( VLOOKUP(Z125, NPC_Raw_Data!A:L, 7) * VLOOKUP(AA125, NPC_Scaling_Values!A:N, 6) * VLOOKUP(AB125,NPC_Scaling_Values!A:N, 6) * 1.14 ,0)</f>
        <v>315</v>
      </c>
      <c r="G125" s="5">
        <f>ROUND( VLOOKUP(Z125, NPC_Raw_Data!A:L, 8) * VLOOKUP(AA125, NPC_Scaling_Values!A:N, 7) * VLOOKUP(AB125, NPC_Scaling_Values!A:N, 7) * 1.14 ,0)</f>
        <v>345</v>
      </c>
      <c r="H125" s="5">
        <f>ROUND( VLOOKUP(Z125, NPC_Raw_Data!A:L, 9) * VLOOKUP(AA125, NPC_Scaling_Values!A:N, 8)* VLOOKUP(AB125, NPC_Scaling_Values!A:N, 8) * 1.14 ,0)</f>
        <v>261</v>
      </c>
      <c r="I125" s="5">
        <v>0.0</v>
      </c>
      <c r="J125" s="5">
        <v>0.0</v>
      </c>
      <c r="K125" s="5">
        <v>0.0</v>
      </c>
      <c r="L125" s="5">
        <f>ROUND( VLOOKUP(Z125, NPC_Raw_Data!A:O, 13),0)</f>
        <v>72</v>
      </c>
      <c r="M125" s="5">
        <f>ROUND( VLOOKUP(Z125, NPC_Raw_Data!A:O, 14),0)</f>
        <v>72</v>
      </c>
      <c r="N125" s="5">
        <f>ROUND( VLOOKUP(Z125, NPC_Raw_Data!A:O, 15),0)</f>
        <v>190</v>
      </c>
      <c r="O125" s="5">
        <f>ROUND( VLOOKUP(Z125, NPC_Raw_Data!A:Q, 16) * VLOOKUP(AA125, NPC_Scaling_Values!A:N, 14)* VLOOKUP(AB125, NPC_Scaling_Values!A:N, 14) * 1.14 ,0)</f>
        <v>529</v>
      </c>
      <c r="P125" s="2">
        <f>ROUND( VLOOKUP(Z125, NPC_Raw_Data!A:Q, 17) * VLOOKUP(AA125, NPC_Scaling_Values!A:N, 14) * VLOOKUP(AB125, NPC_Scaling_Values!A:N, 14)* 1.14 ,0)</f>
        <v>106</v>
      </c>
      <c r="Q125">
        <f> VLOOKUP(AA125, NPC_Scaling_Values!A:N, 9) * VLOOKUP(AB125, NPC_Scaling_Values!A:N, 9) * 1.14</f>
        <v>3.80304</v>
      </c>
      <c r="R125" s="1">
        <v>1.1</v>
      </c>
      <c r="S125" s="1">
        <v>30.0</v>
      </c>
      <c r="T125" s="7" t="b">
        <v>0</v>
      </c>
      <c r="U125" s="7" t="b">
        <v>0</v>
      </c>
      <c r="V125" s="7" t="b">
        <v>0</v>
      </c>
      <c r="Z125" s="1">
        <v>257022.0</v>
      </c>
      <c r="AA125" s="1">
        <v>7014.0</v>
      </c>
      <c r="AB125" s="1">
        <v>7414.0</v>
      </c>
      <c r="AC125" s="10">
        <v>7100.0</v>
      </c>
    </row>
    <row r="126">
      <c r="A126" s="9" t="s">
        <v>75</v>
      </c>
      <c r="B126" s="1" t="s">
        <v>27</v>
      </c>
      <c r="C126" s="5">
        <f>ROUND( VLOOKUP(Z126, NPC_Raw_Data!A:D, 4)*VLOOKUP(AA126, NPC_Scaling_Values!A:C, 3)*VLOOKUP(AB126, NPC_Scaling_Values!A:C, 3) * 1.14 ,0)</f>
        <v>3037</v>
      </c>
      <c r="D126" s="5">
        <f>ROUND( VLOOKUP(Z126, NPC_Raw_Data!A:E, 5) * VLOOKUP(AA126, NPC_Scaling_Values!A:D, 4) * VLOOKUP(AB126,NPC_Scaling_Values!A:D, 4) * 1.14 ,0)</f>
        <v>5700</v>
      </c>
      <c r="E126" s="5">
        <f>ROUND( VLOOKUP(Z126, NPC_Raw_Data!A:L, 6) * VLOOKUP(AA126, NPC_Scaling_Values!A:N, 5)* VLOOKUP(AB126, NPC_Scaling_Values!A:N, 5) * 1.14 ,0)</f>
        <v>199</v>
      </c>
      <c r="F126" s="5">
        <f>ROUND( VLOOKUP(Z126, NPC_Raw_Data!A:L, 7) * VLOOKUP(AA126, NPC_Scaling_Values!A:N, 6) * VLOOKUP(AB126,NPC_Scaling_Values!A:N, 6) * 1.14 ,0)</f>
        <v>149</v>
      </c>
      <c r="G126" s="5">
        <f>ROUND( VLOOKUP(Z126, NPC_Raw_Data!A:L, 8) * VLOOKUP(AA126, NPC_Scaling_Values!A:N, 7) * VLOOKUP(AB126, NPC_Scaling_Values!A:N, 7) * 1.14 ,0)</f>
        <v>140</v>
      </c>
      <c r="H126" s="5">
        <f>ROUND( VLOOKUP(Z126, NPC_Raw_Data!A:L, 9) * VLOOKUP(AA126, NPC_Scaling_Values!A:N, 8)* VLOOKUP(AB126, NPC_Scaling_Values!A:N, 8) * 1.14 ,0)</f>
        <v>149</v>
      </c>
      <c r="I126" s="5">
        <v>-25.0</v>
      </c>
      <c r="J126" s="5">
        <v>0.0</v>
      </c>
      <c r="K126" s="5">
        <v>0.0</v>
      </c>
      <c r="L126" s="5">
        <f>ROUND( VLOOKUP(Z126, NPC_Raw_Data!A:O, 13),0)</f>
        <v>75</v>
      </c>
      <c r="M126" s="5">
        <f>ROUND( VLOOKUP(Z126, NPC_Raw_Data!A:O, 14),0)</f>
        <v>75</v>
      </c>
      <c r="N126" s="5">
        <f>ROUND( VLOOKUP(Z126, NPC_Raw_Data!A:O, 15),0)</f>
        <v>75</v>
      </c>
      <c r="O126" s="5">
        <f>ROUND( VLOOKUP(Z126, NPC_Raw_Data!A:Q, 16) * VLOOKUP(AA126, NPC_Scaling_Values!A:N, 14)* VLOOKUP(AB126, NPC_Scaling_Values!A:N, 14) * 1.14 ,0)</f>
        <v>230</v>
      </c>
      <c r="P126" s="2">
        <f>ROUND( VLOOKUP(Z126, NPC_Raw_Data!A:Q, 17) * VLOOKUP(AA126, NPC_Scaling_Values!A:N, 14) * VLOOKUP(AB126, NPC_Scaling_Values!A:N, 14)* 1.14 ,0)</f>
        <v>92</v>
      </c>
      <c r="Q126">
        <f> VLOOKUP(AA126, NPC_Scaling_Values!A:N, 9) * VLOOKUP(AB126, NPC_Scaling_Values!A:N, 9) * 1.14</f>
        <v>3.17775</v>
      </c>
      <c r="R126" s="1">
        <v>1.5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264000.0</v>
      </c>
      <c r="AA126" s="1">
        <v>7003.0</v>
      </c>
      <c r="AB126" s="1">
        <v>7403.0</v>
      </c>
      <c r="AC126" s="8">
        <v>0.0</v>
      </c>
    </row>
    <row r="127">
      <c r="A127" s="9" t="s">
        <v>118</v>
      </c>
      <c r="B127" s="1" t="s">
        <v>48</v>
      </c>
      <c r="C127" s="5">
        <f>ROUND( VLOOKUP(Z127, NPC_Raw_Data!A:D, 4)*VLOOKUP(AA127, NPC_Scaling_Values!A:C, 3)*VLOOKUP(AB127, NPC_Scaling_Values!A:C, 3) * 1.14 ,0)</f>
        <v>952</v>
      </c>
      <c r="D127" s="5">
        <f>ROUND( VLOOKUP(Z127, NPC_Raw_Data!A:E, 5) * VLOOKUP(AA127, NPC_Scaling_Values!A:D, 4) * VLOOKUP(AB127,NPC_Scaling_Values!A:D, 4) * 1.14 ,0)</f>
        <v>4560</v>
      </c>
      <c r="E127" s="5">
        <f>ROUND( VLOOKUP(Z127, NPC_Raw_Data!A:L, 6) * VLOOKUP(AA127, NPC_Scaling_Values!A:N, 5)* VLOOKUP(AB127, NPC_Scaling_Values!A:N, 5) * 1.14 ,0)</f>
        <v>219</v>
      </c>
      <c r="F127" s="5">
        <f>ROUND( VLOOKUP(Z127, NPC_Raw_Data!A:L, 7) * VLOOKUP(AA127, NPC_Scaling_Values!A:N, 6) * VLOOKUP(AB127,NPC_Scaling_Values!A:N, 6) * 1.14 ,0)</f>
        <v>165</v>
      </c>
      <c r="G127" s="5">
        <f>ROUND( VLOOKUP(Z127, NPC_Raw_Data!A:L, 8) * VLOOKUP(AA127, NPC_Scaling_Values!A:N, 7) * VLOOKUP(AB127, NPC_Scaling_Values!A:N, 7) * 1.14 ,0)</f>
        <v>174</v>
      </c>
      <c r="H127" s="5">
        <f>ROUND( VLOOKUP(Z127, NPC_Raw_Data!A:L, 9) * VLOOKUP(AA127, NPC_Scaling_Values!A:N, 8)* VLOOKUP(AB127, NPC_Scaling_Values!A:N, 8) * 1.14 ,0)</f>
        <v>165</v>
      </c>
      <c r="I127" s="5">
        <v>0.0</v>
      </c>
      <c r="J127" s="5">
        <v>0.0</v>
      </c>
      <c r="K127" s="5">
        <v>0.0</v>
      </c>
      <c r="L127" s="5">
        <f>ROUND( VLOOKUP(Z127, NPC_Raw_Data!A:O, 13),0)</f>
        <v>94</v>
      </c>
      <c r="M127" s="5">
        <f>ROUND( VLOOKUP(Z127, NPC_Raw_Data!A:O, 14),0)</f>
        <v>94</v>
      </c>
      <c r="N127" s="5">
        <f>ROUND( VLOOKUP(Z127, NPC_Raw_Data!A:O, 15),0)</f>
        <v>69</v>
      </c>
      <c r="O127" s="5">
        <f>ROUND( VLOOKUP(Z127, NPC_Raw_Data!A:Q, 16) * VLOOKUP(AA127, NPC_Scaling_Values!A:N, 14)* VLOOKUP(AB127, NPC_Scaling_Values!A:N, 14) * 1.14 ,0)</f>
        <v>228</v>
      </c>
      <c r="P127" s="2">
        <f>ROUND( VLOOKUP(Z127, NPC_Raw_Data!A:Q, 17) * VLOOKUP(AA127, NPC_Scaling_Values!A:N, 14) * VLOOKUP(AB127, NPC_Scaling_Values!A:N, 14)* 1.14 ,0)</f>
        <v>91</v>
      </c>
      <c r="Q127">
        <f> VLOOKUP(AA127, NPC_Scaling_Values!A:N, 9) * VLOOKUP(AB127, NPC_Scaling_Values!A:N, 9) * 1.14</f>
        <v>3.4884</v>
      </c>
      <c r="R127" s="1">
        <v>1.5</v>
      </c>
      <c r="S127" s="1">
        <v>30.0</v>
      </c>
      <c r="T127" s="7" t="b">
        <v>0</v>
      </c>
      <c r="U127" s="7" t="b">
        <v>0</v>
      </c>
      <c r="V127" s="7" t="b">
        <v>0</v>
      </c>
      <c r="Z127" s="1">
        <v>265000.0</v>
      </c>
      <c r="AA127" s="1">
        <v>7007.0</v>
      </c>
      <c r="AB127" s="1">
        <v>7407.0</v>
      </c>
      <c r="AC127" s="8">
        <v>0.0</v>
      </c>
    </row>
    <row r="128">
      <c r="A128" s="1" t="s">
        <v>93</v>
      </c>
      <c r="B128" s="1" t="s">
        <v>35</v>
      </c>
      <c r="C128" s="5">
        <f>ROUND( VLOOKUP(Z128, NPC_Raw_Data!A:D, 4)*VLOOKUP(AA128, NPC_Scaling_Values!A:C, 3)*VLOOKUP(AB128, NPC_Scaling_Values!A:C, 3) * 1.14 ,0)</f>
        <v>1869</v>
      </c>
      <c r="D128" s="5">
        <f>ROUND( VLOOKUP(Z128, NPC_Raw_Data!A:E, 5) * VLOOKUP(AA128, NPC_Scaling_Values!A:D, 4) * VLOOKUP(AB128,NPC_Scaling_Values!A:D, 4) * 1.14 ,0)</f>
        <v>5700</v>
      </c>
      <c r="E128" s="5">
        <f>ROUND( VLOOKUP(Z128, NPC_Raw_Data!A:L, 6) * VLOOKUP(AA128, NPC_Scaling_Values!A:N, 5)* VLOOKUP(AB128, NPC_Scaling_Values!A:N, 5) * 1.14 ,0)</f>
        <v>237</v>
      </c>
      <c r="F128" s="5">
        <f>ROUND( VLOOKUP(Z128, NPC_Raw_Data!A:L, 7) * VLOOKUP(AA128, NPC_Scaling_Values!A:N, 6) * VLOOKUP(AB128,NPC_Scaling_Values!A:N, 6) * 1.14 ,0)</f>
        <v>179</v>
      </c>
      <c r="G128" s="5">
        <f>ROUND( VLOOKUP(Z128, NPC_Raw_Data!A:L, 8) * VLOOKUP(AA128, NPC_Scaling_Values!A:N, 7) * VLOOKUP(AB128, NPC_Scaling_Values!A:N, 7) * 1.14 ,0)</f>
        <v>237</v>
      </c>
      <c r="H128" s="5">
        <f>ROUND( VLOOKUP(Z128, NPC_Raw_Data!A:L, 9) * VLOOKUP(AA128, NPC_Scaling_Values!A:N, 8)* VLOOKUP(AB128, NPC_Scaling_Values!A:N, 8) * 1.14 ,0)</f>
        <v>179</v>
      </c>
      <c r="I128" s="5">
        <v>25.0</v>
      </c>
      <c r="J128" s="5">
        <v>-25.0</v>
      </c>
      <c r="K128" s="5">
        <v>0.0</v>
      </c>
      <c r="L128" s="5">
        <f>ROUND( VLOOKUP(Z128, NPC_Raw_Data!A:O, 13),0)</f>
        <v>76</v>
      </c>
      <c r="M128" s="5">
        <f>ROUND( VLOOKUP(Z128, NPC_Raw_Data!A:O, 14),0)</f>
        <v>76</v>
      </c>
      <c r="N128" s="5">
        <f>ROUND( VLOOKUP(Z128, NPC_Raw_Data!A:O, 15),0)</f>
        <v>72</v>
      </c>
      <c r="O128" s="5">
        <f>ROUND( VLOOKUP(Z128, NPC_Raw_Data!A:Q, 16) * VLOOKUP(AA128, NPC_Scaling_Values!A:N, 14)* VLOOKUP(AB128, NPC_Scaling_Values!A:N, 14) * 1.14 ,0)</f>
        <v>234</v>
      </c>
      <c r="P128" s="2">
        <f>ROUND( VLOOKUP(Z128, NPC_Raw_Data!A:Q, 17) * VLOOKUP(AA128, NPC_Scaling_Values!A:N, 14) * VLOOKUP(AB128, NPC_Scaling_Values!A:N, 14)* 1.14 ,0)</f>
        <v>94</v>
      </c>
      <c r="Q128">
        <f> VLOOKUP(AA128, NPC_Scaling_Values!A:N, 9) * VLOOKUP(AB128, NPC_Scaling_Values!A:N, 9) * 1.14</f>
        <v>3.401475</v>
      </c>
      <c r="R128" s="1">
        <v>1.5</v>
      </c>
      <c r="S128" s="1">
        <v>40.0</v>
      </c>
      <c r="T128" s="7" t="b">
        <v>0</v>
      </c>
      <c r="U128" s="7" t="b">
        <v>0</v>
      </c>
      <c r="V128" s="7" t="b">
        <v>0</v>
      </c>
      <c r="Z128" s="1">
        <v>266000.0</v>
      </c>
      <c r="AA128" s="1">
        <v>7004.0</v>
      </c>
      <c r="AB128" s="1">
        <v>7404.0</v>
      </c>
      <c r="AC128" s="8">
        <v>0.0</v>
      </c>
    </row>
    <row r="129">
      <c r="A129" s="1" t="s">
        <v>94</v>
      </c>
      <c r="B129" s="1" t="s">
        <v>35</v>
      </c>
      <c r="C129" s="5">
        <f>ROUND( VLOOKUP(Z129, NPC_Raw_Data!A:D, 4)*VLOOKUP(AA129, NPC_Scaling_Values!A:C, 3)*VLOOKUP(AB129, NPC_Scaling_Values!A:C, 3) * 1.14 ,0)</f>
        <v>1869</v>
      </c>
      <c r="D129" s="5">
        <f>ROUND( VLOOKUP(Z129, NPC_Raw_Data!A:E, 5) * VLOOKUP(AA129, NPC_Scaling_Values!A:D, 4) * VLOOKUP(AB129,NPC_Scaling_Values!A:D, 4) * 1.14 ,0)</f>
        <v>855</v>
      </c>
      <c r="E129" s="5">
        <f>ROUND( VLOOKUP(Z129, NPC_Raw_Data!A:L, 6) * VLOOKUP(AA129, NPC_Scaling_Values!A:N, 5)* VLOOKUP(AB129, NPC_Scaling_Values!A:N, 5) * 1.14 ,0)</f>
        <v>237</v>
      </c>
      <c r="F129" s="5">
        <f>ROUND( VLOOKUP(Z129, NPC_Raw_Data!A:L, 7) * VLOOKUP(AA129, NPC_Scaling_Values!A:N, 6) * VLOOKUP(AB129,NPC_Scaling_Values!A:N, 6) * 1.14 ,0)</f>
        <v>179</v>
      </c>
      <c r="G129" s="5">
        <f>ROUND( VLOOKUP(Z129, NPC_Raw_Data!A:L, 8) * VLOOKUP(AA129, NPC_Scaling_Values!A:N, 7) * VLOOKUP(AB129, NPC_Scaling_Values!A:N, 7) * 1.14 ,0)</f>
        <v>237</v>
      </c>
      <c r="H129" s="5">
        <f>ROUND( VLOOKUP(Z129, NPC_Raw_Data!A:L, 9) * VLOOKUP(AA129, NPC_Scaling_Values!A:N, 8)* VLOOKUP(AB129, NPC_Scaling_Values!A:N, 8) * 1.14 ,0)</f>
        <v>179</v>
      </c>
      <c r="I129" s="5">
        <v>25.0</v>
      </c>
      <c r="J129" s="5">
        <v>-25.0</v>
      </c>
      <c r="K129" s="5">
        <v>0.0</v>
      </c>
      <c r="L129" s="5">
        <f>ROUND( VLOOKUP(Z129, NPC_Raw_Data!A:O, 13),0)</f>
        <v>76</v>
      </c>
      <c r="M129" s="5">
        <f>ROUND( VLOOKUP(Z129, NPC_Raw_Data!A:O, 14),0)</f>
        <v>76</v>
      </c>
      <c r="N129" s="5">
        <f>ROUND( VLOOKUP(Z129, NPC_Raw_Data!A:O, 15),0)</f>
        <v>72</v>
      </c>
      <c r="O129" s="5">
        <f>ROUND( VLOOKUP(Z129, NPC_Raw_Data!A:Q, 16) * VLOOKUP(AA129, NPC_Scaling_Values!A:N, 14)* VLOOKUP(AB129, NPC_Scaling_Values!A:N, 14) * 1.14 ,0)</f>
        <v>234</v>
      </c>
      <c r="P129" s="2">
        <f>ROUND( VLOOKUP(Z129, NPC_Raw_Data!A:Q, 17) * VLOOKUP(AA129, NPC_Scaling_Values!A:N, 14) * VLOOKUP(AB129, NPC_Scaling_Values!A:N, 14)* 1.14 ,0)</f>
        <v>94</v>
      </c>
      <c r="Q129">
        <f> VLOOKUP(AA129, NPC_Scaling_Values!A:N, 9) * VLOOKUP(AB129, NPC_Scaling_Values!A:N, 9) * 1.14</f>
        <v>3.401475</v>
      </c>
      <c r="R129" s="1">
        <v>1.5</v>
      </c>
      <c r="S129" s="1">
        <v>50.0</v>
      </c>
      <c r="T129" s="7" t="b">
        <v>0</v>
      </c>
      <c r="U129" s="7" t="b">
        <v>0</v>
      </c>
      <c r="V129" s="7" t="b">
        <v>0</v>
      </c>
      <c r="Z129" s="1">
        <v>266001.0</v>
      </c>
      <c r="AA129" s="1">
        <v>7004.0</v>
      </c>
      <c r="AB129" s="1">
        <v>7404.0</v>
      </c>
      <c r="AC129" s="10">
        <v>7100.0</v>
      </c>
    </row>
    <row r="130">
      <c r="A130" s="1" t="s">
        <v>134</v>
      </c>
      <c r="B130" s="1" t="s">
        <v>49</v>
      </c>
      <c r="C130" s="5">
        <f>ROUND( VLOOKUP(Z130, NPC_Raw_Data!A:D, 4)*VLOOKUP(AA130, NPC_Scaling_Values!A:C, 3)*VLOOKUP(AB130, NPC_Scaling_Values!A:C, 3) * 1.14 ,0)</f>
        <v>535</v>
      </c>
      <c r="D130" s="5">
        <f>ROUND( VLOOKUP(Z130, NPC_Raw_Data!A:E, 5) * VLOOKUP(AA130, NPC_Scaling_Values!A:D, 4) * VLOOKUP(AB130,NPC_Scaling_Values!A:D, 4) * 1.14 ,0)</f>
        <v>912</v>
      </c>
      <c r="E130" s="5">
        <f>ROUND( VLOOKUP(Z130, NPC_Raw_Data!A:L, 6) * VLOOKUP(AA130, NPC_Scaling_Values!A:N, 5)* VLOOKUP(AB130, NPC_Scaling_Values!A:N, 5) * 1.14 ,0)</f>
        <v>243</v>
      </c>
      <c r="F130" s="5">
        <f>ROUND( VLOOKUP(Z130, NPC_Raw_Data!A:L, 7) * VLOOKUP(AA130, NPC_Scaling_Values!A:N, 6) * VLOOKUP(AB130,NPC_Scaling_Values!A:N, 6) * 1.14 ,0)</f>
        <v>183</v>
      </c>
      <c r="G130" s="5">
        <f>ROUND( VLOOKUP(Z130, NPC_Raw_Data!A:L, 8) * VLOOKUP(AA130, NPC_Scaling_Values!A:N, 7) * VLOOKUP(AB130, NPC_Scaling_Values!A:N, 7) * 1.14 ,0)</f>
        <v>123</v>
      </c>
      <c r="H130" s="5">
        <f>ROUND( VLOOKUP(Z130, NPC_Raw_Data!A:L, 9) * VLOOKUP(AA130, NPC_Scaling_Values!A:N, 8)* VLOOKUP(AB130, NPC_Scaling_Values!A:N, 8) * 1.14 ,0)</f>
        <v>487</v>
      </c>
      <c r="I130" s="5">
        <v>0.0</v>
      </c>
      <c r="J130" s="5">
        <v>0.0</v>
      </c>
      <c r="K130" s="5">
        <v>0.0</v>
      </c>
      <c r="L130" s="5">
        <f>ROUND( VLOOKUP(Z130, NPC_Raw_Data!A:O, 13),0)</f>
        <v>999</v>
      </c>
      <c r="M130" s="5">
        <f>ROUND( VLOOKUP(Z130, NPC_Raw_Data!A:O, 14),0)</f>
        <v>999</v>
      </c>
      <c r="N130" s="5">
        <f>ROUND( VLOOKUP(Z130, NPC_Raw_Data!A:O, 15),0)</f>
        <v>999</v>
      </c>
      <c r="O130" s="5">
        <f>ROUND( VLOOKUP(Z130, NPC_Raw_Data!A:Q, 16) * VLOOKUP(AA130, NPC_Scaling_Values!A:N, 14)* VLOOKUP(AB130, NPC_Scaling_Values!A:N, 14) * 1.14 ,0)</f>
        <v>228</v>
      </c>
      <c r="P130" s="2">
        <f>ROUND( VLOOKUP(Z130, NPC_Raw_Data!A:Q, 17) * VLOOKUP(AA130, NPC_Scaling_Values!A:N, 14) * VLOOKUP(AB130, NPC_Scaling_Values!A:N, 14)* 1.14 ,0)</f>
        <v>91</v>
      </c>
      <c r="Q130">
        <f> VLOOKUP(AA130, NPC_Scaling_Values!A:N, 9) * VLOOKUP(AB130, NPC_Scaling_Values!A:N, 9) * 1.14</f>
        <v>3.4884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267000.0</v>
      </c>
      <c r="AA130" s="1">
        <v>7007.0</v>
      </c>
      <c r="AB130" s="1">
        <v>7407.0</v>
      </c>
      <c r="AC130" s="8">
        <v>0.0</v>
      </c>
    </row>
    <row r="131">
      <c r="A131" s="1" t="s">
        <v>136</v>
      </c>
      <c r="B131" s="1" t="s">
        <v>49</v>
      </c>
      <c r="C131" s="5">
        <f>ROUND( VLOOKUP(Z131, NPC_Raw_Data!A:D, 4)*VLOOKUP(AA131, NPC_Scaling_Values!A:C, 3)*VLOOKUP(AB131, NPC_Scaling_Values!A:C, 3) * 1.14 ,0)</f>
        <v>673</v>
      </c>
      <c r="D131" s="5">
        <f>ROUND( VLOOKUP(Z131, NPC_Raw_Data!A:E, 5) * VLOOKUP(AA131, NPC_Scaling_Values!A:D, 4) * VLOOKUP(AB131,NPC_Scaling_Values!A:D, 4) * 1.14 ,0)</f>
        <v>1824</v>
      </c>
      <c r="E131" s="5">
        <f>ROUND( VLOOKUP(Z131, NPC_Raw_Data!A:L, 6) * VLOOKUP(AA131, NPC_Scaling_Values!A:N, 5)* VLOOKUP(AB131, NPC_Scaling_Values!A:N, 5) * 1.14 ,0)</f>
        <v>249</v>
      </c>
      <c r="F131" s="5">
        <f>ROUND( VLOOKUP(Z131, NPC_Raw_Data!A:L, 7) * VLOOKUP(AA131, NPC_Scaling_Values!A:N, 6) * VLOOKUP(AB131,NPC_Scaling_Values!A:N, 6) * 1.14 ,0)</f>
        <v>186</v>
      </c>
      <c r="G131" s="5">
        <f>ROUND( VLOOKUP(Z131, NPC_Raw_Data!A:L, 8) * VLOOKUP(AA131, NPC_Scaling_Values!A:N, 7) * VLOOKUP(AB131, NPC_Scaling_Values!A:N, 7) * 1.14 ,0)</f>
        <v>126</v>
      </c>
      <c r="H131" s="5">
        <f>ROUND( VLOOKUP(Z131, NPC_Raw_Data!A:L, 9) * VLOOKUP(AA131, NPC_Scaling_Values!A:N, 8)* VLOOKUP(AB131, NPC_Scaling_Values!A:N, 8) * 1.14 ,0)</f>
        <v>499</v>
      </c>
      <c r="I131" s="5">
        <v>0.0</v>
      </c>
      <c r="J131" s="5">
        <v>0.0</v>
      </c>
      <c r="K131" s="5">
        <v>0.0</v>
      </c>
      <c r="L131" s="5">
        <f>ROUND( VLOOKUP(Z131, NPC_Raw_Data!A:O, 13),0)</f>
        <v>999</v>
      </c>
      <c r="M131" s="5">
        <f>ROUND( VLOOKUP(Z131, NPC_Raw_Data!A:O, 14),0)</f>
        <v>999</v>
      </c>
      <c r="N131" s="5">
        <f>ROUND( VLOOKUP(Z131, NPC_Raw_Data!A:O, 15),0)</f>
        <v>999</v>
      </c>
      <c r="O131" s="5">
        <f>ROUND( VLOOKUP(Z131, NPC_Raw_Data!A:Q, 16) * VLOOKUP(AA131, NPC_Scaling_Values!A:N, 14)* VLOOKUP(AB131, NPC_Scaling_Values!A:N, 14) * 1.14 ,0)</f>
        <v>228</v>
      </c>
      <c r="P131" s="2">
        <f>ROUND( VLOOKUP(Z131, NPC_Raw_Data!A:Q, 17) * VLOOKUP(AA131, NPC_Scaling_Values!A:N, 14) * VLOOKUP(AB131, NPC_Scaling_Values!A:N, 14)* 1.14 ,0)</f>
        <v>91</v>
      </c>
      <c r="Q131">
        <f> VLOOKUP(AA131, NPC_Scaling_Values!A:N, 9) * VLOOKUP(AB131, NPC_Scaling_Values!A:N, 9) * 1.14</f>
        <v>3.4884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268000.0</v>
      </c>
      <c r="AA131" s="1">
        <v>7007.0</v>
      </c>
      <c r="AB131" s="1">
        <v>7407.0</v>
      </c>
      <c r="AC131" s="8">
        <v>0.0</v>
      </c>
    </row>
    <row r="132">
      <c r="A132" s="9" t="s">
        <v>276</v>
      </c>
      <c r="B132" s="1" t="s">
        <v>166</v>
      </c>
      <c r="C132" s="5">
        <f>ROUND( VLOOKUP(Z132, NPC_Raw_Data!A:D, 4)*VLOOKUP(AA132, NPC_Scaling_Values!A:C, 3)*VLOOKUP(AB132, NPC_Scaling_Values!A:C, 3) * 1.14 ,0)</f>
        <v>897</v>
      </c>
      <c r="D132" s="5">
        <f>ROUND( VLOOKUP(Z132, NPC_Raw_Data!A:E, 5) * VLOOKUP(AA132, NPC_Scaling_Values!A:D, 4) * VLOOKUP(AB132,NPC_Scaling_Values!A:D, 4) * 1.14 ,0)</f>
        <v>1710</v>
      </c>
      <c r="E132" s="5">
        <f>ROUND( VLOOKUP(Z132, NPC_Raw_Data!A:L, 6) * VLOOKUP(AA132, NPC_Scaling_Values!A:N, 5)* VLOOKUP(AB132, NPC_Scaling_Values!A:N, 5) * 1.14 ,0)</f>
        <v>470</v>
      </c>
      <c r="F132" s="5">
        <f>ROUND( VLOOKUP(Z132, NPC_Raw_Data!A:L, 7) * VLOOKUP(AA132, NPC_Scaling_Values!A:N, 6) * VLOOKUP(AB132,NPC_Scaling_Values!A:N, 6) * 1.14 ,0)</f>
        <v>241</v>
      </c>
      <c r="G132" s="5">
        <f>ROUND( VLOOKUP(Z132, NPC_Raw_Data!A:L, 8) * VLOOKUP(AA132, NPC_Scaling_Values!A:N, 7) * VLOOKUP(AB132, NPC_Scaling_Values!A:N, 7) * 1.14 ,0)</f>
        <v>211</v>
      </c>
      <c r="H132" s="5">
        <f>ROUND( VLOOKUP(Z132, NPC_Raw_Data!A:L, 9) * VLOOKUP(AA132, NPC_Scaling_Values!A:N, 8)* VLOOKUP(AB132, NPC_Scaling_Values!A:N, 8) * 1.14 ,0)</f>
        <v>202</v>
      </c>
      <c r="I132" s="5">
        <v>0.0</v>
      </c>
      <c r="J132" s="5">
        <v>0.0</v>
      </c>
      <c r="K132" s="5">
        <v>0.0</v>
      </c>
      <c r="L132" s="5">
        <f>ROUND( VLOOKUP(Z132, NPC_Raw_Data!A:O, 13),0)</f>
        <v>145</v>
      </c>
      <c r="M132" s="5">
        <f>ROUND( VLOOKUP(Z132, NPC_Raw_Data!A:O, 14),0)</f>
        <v>145</v>
      </c>
      <c r="N132" s="5">
        <f>ROUND( VLOOKUP(Z132, NPC_Raw_Data!A:O, 15),0)</f>
        <v>74</v>
      </c>
      <c r="O132" s="5">
        <f>ROUND( VLOOKUP(Z132, NPC_Raw_Data!A:Q, 16) * VLOOKUP(AA132, NPC_Scaling_Values!A:N, 14)* VLOOKUP(AB132, NPC_Scaling_Values!A:N, 14) * 1.14 ,0)</f>
        <v>231</v>
      </c>
      <c r="P132" s="2">
        <f>ROUND( VLOOKUP(Z132, NPC_Raw_Data!A:Q, 17) * VLOOKUP(AA132, NPC_Scaling_Values!A:N, 14) * VLOOKUP(AB132, NPC_Scaling_Values!A:N, 14)* 1.14 ,0)</f>
        <v>93</v>
      </c>
      <c r="Q132">
        <f> VLOOKUP(AA132, NPC_Scaling_Values!A:N, 9) * VLOOKUP(AB132, NPC_Scaling_Values!A:N, 9) * 1.14</f>
        <v>3.50892</v>
      </c>
      <c r="R132" s="1">
        <v>1.5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269000.0</v>
      </c>
      <c r="AA132" s="1">
        <v>7009.0</v>
      </c>
      <c r="AB132" s="1">
        <v>7409.0</v>
      </c>
      <c r="AC132" s="8">
        <v>0.0</v>
      </c>
    </row>
    <row r="133">
      <c r="A133" s="9" t="s">
        <v>305</v>
      </c>
      <c r="B133" s="1" t="s">
        <v>30</v>
      </c>
      <c r="C133" s="5">
        <f>ROUND( VLOOKUP(Z133, NPC_Raw_Data!A:D, 4)*VLOOKUP(AA133, NPC_Scaling_Values!A:C, 3)*VLOOKUP(AB133, NPC_Scaling_Values!A:C, 3) * 1.14 ,0)</f>
        <v>4</v>
      </c>
      <c r="D133" s="5">
        <f>ROUND( VLOOKUP(Z133, NPC_Raw_Data!A:E, 5) * VLOOKUP(AA133, NPC_Scaling_Values!A:D, 4) * VLOOKUP(AB133,NPC_Scaling_Values!A:D, 4) * 1.14 ,0)</f>
        <v>1140</v>
      </c>
      <c r="E133" s="5">
        <f>ROUND( VLOOKUP(Z133, NPC_Raw_Data!A:L, 6) * VLOOKUP(AA133, NPC_Scaling_Values!A:N, 5)* VLOOKUP(AB133, NPC_Scaling_Values!A:N, 5) * 1.14 ,0)</f>
        <v>521</v>
      </c>
      <c r="F133" s="5">
        <f>ROUND( VLOOKUP(Z133, NPC_Raw_Data!A:L, 7) * VLOOKUP(AA133, NPC_Scaling_Values!A:N, 6) * VLOOKUP(AB133,NPC_Scaling_Values!A:N, 6) * 1.14 ,0)</f>
        <v>278</v>
      </c>
      <c r="G133" s="5">
        <f>ROUND( VLOOKUP(Z133, NPC_Raw_Data!A:L, 8) * VLOOKUP(AA133, NPC_Scaling_Values!A:N, 7) * VLOOKUP(AB133, NPC_Scaling_Values!A:N, 7) * 1.14 ,0)</f>
        <v>234</v>
      </c>
      <c r="H133" s="5">
        <f>ROUND( VLOOKUP(Z133, NPC_Raw_Data!A:L, 9) * VLOOKUP(AA133, NPC_Scaling_Values!A:N, 8)* VLOOKUP(AB133, NPC_Scaling_Values!A:N, 8) * 1.14 ,0)</f>
        <v>223</v>
      </c>
      <c r="I133" s="5">
        <v>0.0</v>
      </c>
      <c r="J133" s="5">
        <v>0.0</v>
      </c>
      <c r="K133" s="5">
        <v>0.0</v>
      </c>
      <c r="L133" s="5">
        <f>ROUND( VLOOKUP(Z133, NPC_Raw_Data!A:O, 13),0)</f>
        <v>145</v>
      </c>
      <c r="M133" s="5">
        <f>ROUND( VLOOKUP(Z133, NPC_Raw_Data!A:O, 14),0)</f>
        <v>145</v>
      </c>
      <c r="N133" s="5">
        <f>ROUND( VLOOKUP(Z133, NPC_Raw_Data!A:O, 15),0)</f>
        <v>74</v>
      </c>
      <c r="O133" s="5">
        <f>ROUND( VLOOKUP(Z133, NPC_Raw_Data!A:Q, 16) * VLOOKUP(AA133, NPC_Scaling_Values!A:N, 14)* VLOOKUP(AB133, NPC_Scaling_Values!A:N, 14) * 1.14 ,0)</f>
        <v>265</v>
      </c>
      <c r="P133" s="2">
        <f>ROUND( VLOOKUP(Z133, NPC_Raw_Data!A:Q, 17) * VLOOKUP(AA133, NPC_Scaling_Values!A:N, 14) * VLOOKUP(AB133, NPC_Scaling_Values!A:N, 14)* 1.14 ,0)</f>
        <v>106</v>
      </c>
      <c r="Q133">
        <f> VLOOKUP(AA133, NPC_Scaling_Values!A:N, 9) * VLOOKUP(AB133, NPC_Scaling_Values!A:N, 9) * 1.14</f>
        <v>3.80304</v>
      </c>
      <c r="R133" s="1">
        <v>1.5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269001.0</v>
      </c>
      <c r="AA133" s="1">
        <v>7014.0</v>
      </c>
      <c r="AB133" s="1">
        <v>7414.0</v>
      </c>
      <c r="AC133" s="8">
        <v>0.0</v>
      </c>
    </row>
    <row r="134">
      <c r="A134" s="9" t="s">
        <v>276</v>
      </c>
      <c r="B134" s="1" t="s">
        <v>30</v>
      </c>
      <c r="C134" s="5">
        <f>ROUND( VLOOKUP(Z134, NPC_Raw_Data!A:D, 4)*VLOOKUP(AA134, NPC_Scaling_Values!A:C, 3)*VLOOKUP(AB134, NPC_Scaling_Values!A:C, 3) * 1.14 ,0)</f>
        <v>962</v>
      </c>
      <c r="D134" s="5">
        <f>ROUND( VLOOKUP(Z134, NPC_Raw_Data!A:E, 5) * VLOOKUP(AA134, NPC_Scaling_Values!A:D, 4) * VLOOKUP(AB134,NPC_Scaling_Values!A:D, 4) * 1.14 ,0)</f>
        <v>1140</v>
      </c>
      <c r="E134" s="5">
        <f>ROUND( VLOOKUP(Z134, NPC_Raw_Data!A:L, 6) * VLOOKUP(AA134, NPC_Scaling_Values!A:N, 5)* VLOOKUP(AB134, NPC_Scaling_Values!A:N, 5) * 1.14 ,0)</f>
        <v>521</v>
      </c>
      <c r="F134" s="5">
        <f>ROUND( VLOOKUP(Z134, NPC_Raw_Data!A:L, 7) * VLOOKUP(AA134, NPC_Scaling_Values!A:N, 6) * VLOOKUP(AB134,NPC_Scaling_Values!A:N, 6) * 1.14 ,0)</f>
        <v>278</v>
      </c>
      <c r="G134" s="5">
        <f>ROUND( VLOOKUP(Z134, NPC_Raw_Data!A:L, 8) * VLOOKUP(AA134, NPC_Scaling_Values!A:N, 7) * VLOOKUP(AB134, NPC_Scaling_Values!A:N, 7) * 1.14 ,0)</f>
        <v>234</v>
      </c>
      <c r="H134" s="5">
        <f>ROUND( VLOOKUP(Z134, NPC_Raw_Data!A:L, 9) * VLOOKUP(AA134, NPC_Scaling_Values!A:N, 8)* VLOOKUP(AB134, NPC_Scaling_Values!A:N, 8) * 1.14 ,0)</f>
        <v>223</v>
      </c>
      <c r="I134" s="5">
        <v>0.0</v>
      </c>
      <c r="J134" s="5">
        <v>0.0</v>
      </c>
      <c r="K134" s="5">
        <v>0.0</v>
      </c>
      <c r="L134" s="5">
        <f>ROUND( VLOOKUP(Z134, NPC_Raw_Data!A:O, 13),0)</f>
        <v>145</v>
      </c>
      <c r="M134" s="5">
        <f>ROUND( VLOOKUP(Z134, NPC_Raw_Data!A:O, 14),0)</f>
        <v>145</v>
      </c>
      <c r="N134" s="5">
        <f>ROUND( VLOOKUP(Z134, NPC_Raw_Data!A:O, 15),0)</f>
        <v>74</v>
      </c>
      <c r="O134" s="5">
        <f>ROUND( VLOOKUP(Z134, NPC_Raw_Data!A:Q, 16) * VLOOKUP(AA134, NPC_Scaling_Values!A:N, 14)* VLOOKUP(AB134, NPC_Scaling_Values!A:N, 14) * 1.14 ,0)</f>
        <v>265</v>
      </c>
      <c r="P134" s="2">
        <f>ROUND( VLOOKUP(Z134, NPC_Raw_Data!A:Q, 17) * VLOOKUP(AA134, NPC_Scaling_Values!A:N, 14) * VLOOKUP(AB134, NPC_Scaling_Values!A:N, 14)* 1.14 ,0)</f>
        <v>106</v>
      </c>
      <c r="Q134">
        <f> VLOOKUP(AA134, NPC_Scaling_Values!A:N, 9) * VLOOKUP(AB134, NPC_Scaling_Values!A:N, 9) * 1.14</f>
        <v>3.80304</v>
      </c>
      <c r="R134" s="1">
        <v>1.5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269002.0</v>
      </c>
      <c r="AA134" s="1">
        <v>7014.0</v>
      </c>
      <c r="AB134" s="1">
        <v>7414.0</v>
      </c>
      <c r="AC134" s="8">
        <v>0.0</v>
      </c>
    </row>
    <row r="135">
      <c r="A135" s="9" t="s">
        <v>291</v>
      </c>
      <c r="B135" s="1" t="s">
        <v>166</v>
      </c>
      <c r="C135" s="5">
        <f>ROUND( VLOOKUP(Z135, NPC_Raw_Data!A:D, 4)*VLOOKUP(AA135, NPC_Scaling_Values!A:C, 3)*VLOOKUP(AB135, NPC_Scaling_Values!A:C, 3) * 1.14 ,0)</f>
        <v>911</v>
      </c>
      <c r="D135" s="5">
        <f>ROUND( VLOOKUP(Z135, NPC_Raw_Data!A:E, 5) * VLOOKUP(AA135, NPC_Scaling_Values!A:D, 4) * VLOOKUP(AB135,NPC_Scaling_Values!A:D, 4) * 1.14 ,0)</f>
        <v>1710</v>
      </c>
      <c r="E135" s="5">
        <f>ROUND( VLOOKUP(Z135, NPC_Raw_Data!A:L, 6) * VLOOKUP(AA135, NPC_Scaling_Values!A:N, 5)* VLOOKUP(AB135, NPC_Scaling_Values!A:N, 5) * 1.14 ,0)</f>
        <v>488</v>
      </c>
      <c r="F135" s="5">
        <f>ROUND( VLOOKUP(Z135, NPC_Raw_Data!A:L, 7) * VLOOKUP(AA135, NPC_Scaling_Values!A:N, 6) * VLOOKUP(AB135,NPC_Scaling_Values!A:N, 6) * 1.14 ,0)</f>
        <v>251</v>
      </c>
      <c r="G135" s="5">
        <f>ROUND( VLOOKUP(Z135, NPC_Raw_Data!A:L, 8) * VLOOKUP(AA135, NPC_Scaling_Values!A:N, 7) * VLOOKUP(AB135, NPC_Scaling_Values!A:N, 7) * 1.14 ,0)</f>
        <v>219</v>
      </c>
      <c r="H135" s="5">
        <f>ROUND( VLOOKUP(Z135, NPC_Raw_Data!A:L, 9) * VLOOKUP(AA135, NPC_Scaling_Values!A:N, 8)* VLOOKUP(AB135, NPC_Scaling_Values!A:N, 8) * 1.14 ,0)</f>
        <v>209</v>
      </c>
      <c r="I135" s="5">
        <v>0.0</v>
      </c>
      <c r="J135" s="5">
        <v>0.0</v>
      </c>
      <c r="K135" s="5">
        <v>0.0</v>
      </c>
      <c r="L135" s="5">
        <f>ROUND( VLOOKUP(Z135, NPC_Raw_Data!A:O, 13),0)</f>
        <v>145</v>
      </c>
      <c r="M135" s="5">
        <f>ROUND( VLOOKUP(Z135, NPC_Raw_Data!A:O, 14),0)</f>
        <v>145</v>
      </c>
      <c r="N135" s="5">
        <f>ROUND( VLOOKUP(Z135, NPC_Raw_Data!A:O, 15),0)</f>
        <v>74</v>
      </c>
      <c r="O135" s="5">
        <f>ROUND( VLOOKUP(Z135, NPC_Raw_Data!A:Q, 16) * VLOOKUP(AA135, NPC_Scaling_Values!A:N, 14)* VLOOKUP(AB135, NPC_Scaling_Values!A:N, 14) * 1.14 ,0)</f>
        <v>241</v>
      </c>
      <c r="P135" s="2">
        <f>ROUND( VLOOKUP(Z135, NPC_Raw_Data!A:Q, 17) * VLOOKUP(AA135, NPC_Scaling_Values!A:N, 14) * VLOOKUP(AB135, NPC_Scaling_Values!A:N, 14)* 1.14 ,0)</f>
        <v>96</v>
      </c>
      <c r="Q135">
        <f> VLOOKUP(AA135, NPC_Scaling_Values!A:N, 9) * VLOOKUP(AB135, NPC_Scaling_Values!A:N, 9) * 1.14</f>
        <v>3.61494</v>
      </c>
      <c r="R135" s="1">
        <v>1.5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269003.0</v>
      </c>
      <c r="AA135" s="1">
        <v>7011.0</v>
      </c>
      <c r="AB135" s="1">
        <v>7411.0</v>
      </c>
      <c r="AC135" s="8">
        <v>0.0</v>
      </c>
    </row>
    <row r="136">
      <c r="A136" s="9" t="s">
        <v>277</v>
      </c>
      <c r="B136" s="1" t="s">
        <v>166</v>
      </c>
      <c r="C136" s="5">
        <f>ROUND( VLOOKUP(Z136, NPC_Raw_Data!A:D, 4)*VLOOKUP(AA136, NPC_Scaling_Values!A:C, 3)*VLOOKUP(AB136, NPC_Scaling_Values!A:C, 3) * 1.14 ,0)</f>
        <v>897</v>
      </c>
      <c r="D136" s="5">
        <f>ROUND( VLOOKUP(Z136, NPC_Raw_Data!A:E, 5) * VLOOKUP(AA136, NPC_Scaling_Values!A:D, 4) * VLOOKUP(AB136,NPC_Scaling_Values!A:D, 4) * 1.14 ,0)</f>
        <v>1710</v>
      </c>
      <c r="E136" s="5">
        <f>ROUND( VLOOKUP(Z136, NPC_Raw_Data!A:L, 6) * VLOOKUP(AA136, NPC_Scaling_Values!A:N, 5)* VLOOKUP(AB136, NPC_Scaling_Values!A:N, 5) * 1.14 ,0)</f>
        <v>470</v>
      </c>
      <c r="F136" s="5">
        <f>ROUND( VLOOKUP(Z136, NPC_Raw_Data!A:L, 7) * VLOOKUP(AA136, NPC_Scaling_Values!A:N, 6) * VLOOKUP(AB136,NPC_Scaling_Values!A:N, 6) * 1.14 ,0)</f>
        <v>241</v>
      </c>
      <c r="G136" s="5">
        <f>ROUND( VLOOKUP(Z136, NPC_Raw_Data!A:L, 8) * VLOOKUP(AA136, NPC_Scaling_Values!A:N, 7) * VLOOKUP(AB136, NPC_Scaling_Values!A:N, 7) * 1.14 ,0)</f>
        <v>211</v>
      </c>
      <c r="H136" s="5">
        <f>ROUND( VLOOKUP(Z136, NPC_Raw_Data!A:L, 9) * VLOOKUP(AA136, NPC_Scaling_Values!A:N, 8)* VLOOKUP(AB136, NPC_Scaling_Values!A:N, 8) * 1.14 ,0)</f>
        <v>202</v>
      </c>
      <c r="I136" s="5">
        <v>0.0</v>
      </c>
      <c r="J136" s="5">
        <v>0.0</v>
      </c>
      <c r="K136" s="5">
        <v>0.0</v>
      </c>
      <c r="L136" s="5">
        <f>ROUND( VLOOKUP(Z136, NPC_Raw_Data!A:O, 13),0)</f>
        <v>145</v>
      </c>
      <c r="M136" s="5">
        <f>ROUND( VLOOKUP(Z136, NPC_Raw_Data!A:O, 14),0)</f>
        <v>145</v>
      </c>
      <c r="N136" s="5">
        <f>ROUND( VLOOKUP(Z136, NPC_Raw_Data!A:O, 15),0)</f>
        <v>74</v>
      </c>
      <c r="O136" s="5">
        <f>ROUND( VLOOKUP(Z136, NPC_Raw_Data!A:Q, 16) * VLOOKUP(AA136, NPC_Scaling_Values!A:N, 14)* VLOOKUP(AB136, NPC_Scaling_Values!A:N, 14) * 1.14 ,0)</f>
        <v>231</v>
      </c>
      <c r="P136" s="2">
        <f>ROUND( VLOOKUP(Z136, NPC_Raw_Data!A:Q, 17) * VLOOKUP(AA136, NPC_Scaling_Values!A:N, 14) * VLOOKUP(AB136, NPC_Scaling_Values!A:N, 14)* 1.14 ,0)</f>
        <v>93</v>
      </c>
      <c r="Q136">
        <f> VLOOKUP(AA136, NPC_Scaling_Values!A:N, 9) * VLOOKUP(AB136, NPC_Scaling_Values!A:N, 9) * 1.14</f>
        <v>3.50892</v>
      </c>
      <c r="R136" s="1">
        <v>1.5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269004.0</v>
      </c>
      <c r="AA136" s="1">
        <v>7009.0</v>
      </c>
      <c r="AB136" s="1">
        <v>7409.0</v>
      </c>
      <c r="AC136" s="10">
        <v>7100.0</v>
      </c>
    </row>
    <row r="137">
      <c r="A137" s="9" t="s">
        <v>268</v>
      </c>
      <c r="B137" s="1" t="s">
        <v>166</v>
      </c>
      <c r="C137" s="5">
        <f>ROUND( VLOOKUP(Z137, NPC_Raw_Data!A:D, 4)*VLOOKUP(AA137, NPC_Scaling_Values!A:C, 3)*VLOOKUP(AB137, NPC_Scaling_Values!A:C, 3) * 1.14 ,0)</f>
        <v>605</v>
      </c>
      <c r="D137" s="5">
        <f>ROUND( VLOOKUP(Z137, NPC_Raw_Data!A:E, 5) * VLOOKUP(AA137, NPC_Scaling_Values!A:D, 4) * VLOOKUP(AB137,NPC_Scaling_Values!A:D, 4) * 1.14 ,0)</f>
        <v>1710</v>
      </c>
      <c r="E137" s="5">
        <f>ROUND( VLOOKUP(Z137, NPC_Raw_Data!A:L, 6) * VLOOKUP(AA137, NPC_Scaling_Values!A:N, 5)* VLOOKUP(AB137, NPC_Scaling_Values!A:N, 5) * 1.14 ,0)</f>
        <v>446</v>
      </c>
      <c r="F137" s="5">
        <f>ROUND( VLOOKUP(Z137, NPC_Raw_Data!A:L, 7) * VLOOKUP(AA137, NPC_Scaling_Values!A:N, 6) * VLOOKUP(AB137,NPC_Scaling_Values!A:N, 6) * 1.14 ,0)</f>
        <v>226</v>
      </c>
      <c r="G137" s="5">
        <f>ROUND( VLOOKUP(Z137, NPC_Raw_Data!A:L, 8) * VLOOKUP(AA137, NPC_Scaling_Values!A:N, 7) * VLOOKUP(AB137, NPC_Scaling_Values!A:N, 7) * 1.14 ,0)</f>
        <v>199</v>
      </c>
      <c r="H137" s="5">
        <f>ROUND( VLOOKUP(Z137, NPC_Raw_Data!A:L, 9) * VLOOKUP(AA137, NPC_Scaling_Values!A:N, 8)* VLOOKUP(AB137, NPC_Scaling_Values!A:N, 8) * 1.14 ,0)</f>
        <v>189</v>
      </c>
      <c r="I137" s="5">
        <v>0.0</v>
      </c>
      <c r="J137" s="5">
        <v>0.0</v>
      </c>
      <c r="K137" s="5">
        <v>0.0</v>
      </c>
      <c r="L137" s="5">
        <f>ROUND( VLOOKUP(Z137, NPC_Raw_Data!A:O, 13),0)</f>
        <v>145</v>
      </c>
      <c r="M137" s="5">
        <f>ROUND( VLOOKUP(Z137, NPC_Raw_Data!A:O, 14),0)</f>
        <v>145</v>
      </c>
      <c r="N137" s="5">
        <f>ROUND( VLOOKUP(Z137, NPC_Raw_Data!A:O, 15),0)</f>
        <v>74</v>
      </c>
      <c r="O137" s="5">
        <f>ROUND( VLOOKUP(Z137, NPC_Raw_Data!A:Q, 16) * VLOOKUP(AA137, NPC_Scaling_Values!A:N, 14)* VLOOKUP(AB137, NPC_Scaling_Values!A:N, 14) * 1.14 ,0)</f>
        <v>231</v>
      </c>
      <c r="P137" s="2">
        <f>ROUND( VLOOKUP(Z137, NPC_Raw_Data!A:Q, 17) * VLOOKUP(AA137, NPC_Scaling_Values!A:N, 14) * VLOOKUP(AB137, NPC_Scaling_Values!A:N, 14)* 1.14 ,0)</f>
        <v>93</v>
      </c>
      <c r="Q137">
        <f> VLOOKUP(AA137, NPC_Scaling_Values!A:N, 9) * VLOOKUP(AB137, NPC_Scaling_Values!A:N, 9) * 1.14</f>
        <v>3.50892</v>
      </c>
      <c r="R137" s="1">
        <v>1.5</v>
      </c>
      <c r="S137" s="1">
        <v>-1.0</v>
      </c>
      <c r="T137" s="7" t="b">
        <v>0</v>
      </c>
      <c r="U137" s="7" t="b">
        <v>0</v>
      </c>
      <c r="V137" s="7" t="b">
        <v>0</v>
      </c>
      <c r="Z137" s="1">
        <v>270000.0</v>
      </c>
      <c r="AA137" s="1">
        <v>7009.0</v>
      </c>
      <c r="AB137" s="1">
        <v>7409.0</v>
      </c>
      <c r="AC137" s="8">
        <v>0.0</v>
      </c>
    </row>
    <row r="138">
      <c r="A138" s="1" t="s">
        <v>302</v>
      </c>
      <c r="B138" s="1" t="s">
        <v>30</v>
      </c>
      <c r="C138" s="5">
        <f>ROUND( VLOOKUP(Z138, NPC_Raw_Data!A:D, 4)*VLOOKUP(AA138, NPC_Scaling_Values!A:C, 3)*VLOOKUP(AB138, NPC_Scaling_Values!A:C, 3) * 1.14 ,0)</f>
        <v>649</v>
      </c>
      <c r="D138" s="5">
        <f>ROUND( VLOOKUP(Z138, NPC_Raw_Data!A:E, 5) * VLOOKUP(AA138, NPC_Scaling_Values!A:D, 4) * VLOOKUP(AB138,NPC_Scaling_Values!A:D, 4) * 1.14 ,0)</f>
        <v>4560</v>
      </c>
      <c r="E138" s="5">
        <f>ROUND( VLOOKUP(Z138, NPC_Raw_Data!A:L, 6) * VLOOKUP(AA138, NPC_Scaling_Values!A:N, 5)* VLOOKUP(AB138, NPC_Scaling_Values!A:N, 5) * 1.14 ,0)</f>
        <v>494</v>
      </c>
      <c r="F138" s="5">
        <f>ROUND( VLOOKUP(Z138, NPC_Raw_Data!A:L, 7) * VLOOKUP(AA138, NPC_Scaling_Values!A:N, 6) * VLOOKUP(AB138,NPC_Scaling_Values!A:N, 6) * 1.14 ,0)</f>
        <v>261</v>
      </c>
      <c r="G138" s="5">
        <f>ROUND( VLOOKUP(Z138, NPC_Raw_Data!A:L, 8) * VLOOKUP(AA138, NPC_Scaling_Values!A:N, 7) * VLOOKUP(AB138, NPC_Scaling_Values!A:N, 7) * 1.14 ,0)</f>
        <v>220</v>
      </c>
      <c r="H138" s="5">
        <f>ROUND( VLOOKUP(Z138, NPC_Raw_Data!A:L, 9) * VLOOKUP(AA138, NPC_Scaling_Values!A:N, 8)* VLOOKUP(AB138, NPC_Scaling_Values!A:N, 8) * 1.14 ,0)</f>
        <v>210</v>
      </c>
      <c r="I138" s="5">
        <v>0.0</v>
      </c>
      <c r="J138" s="5">
        <v>0.0</v>
      </c>
      <c r="K138" s="5">
        <v>0.0</v>
      </c>
      <c r="L138" s="5">
        <f>ROUND( VLOOKUP(Z138, NPC_Raw_Data!A:O, 13),0)</f>
        <v>145</v>
      </c>
      <c r="M138" s="5">
        <f>ROUND( VLOOKUP(Z138, NPC_Raw_Data!A:O, 14),0)</f>
        <v>145</v>
      </c>
      <c r="N138" s="5">
        <f>ROUND( VLOOKUP(Z138, NPC_Raw_Data!A:O, 15),0)</f>
        <v>74</v>
      </c>
      <c r="O138" s="5">
        <f>ROUND( VLOOKUP(Z138, NPC_Raw_Data!A:Q, 16) * VLOOKUP(AA138, NPC_Scaling_Values!A:N, 14)* VLOOKUP(AB138, NPC_Scaling_Values!A:N, 14) * 1.14 ,0)</f>
        <v>265</v>
      </c>
      <c r="P138" s="2">
        <f>ROUND( VLOOKUP(Z138, NPC_Raw_Data!A:Q, 17) * VLOOKUP(AA138, NPC_Scaling_Values!A:N, 14) * VLOOKUP(AB138, NPC_Scaling_Values!A:N, 14)* 1.14 ,0)</f>
        <v>106</v>
      </c>
      <c r="Q138">
        <f> VLOOKUP(AA138, NPC_Scaling_Values!A:N, 9) * VLOOKUP(AB138, NPC_Scaling_Values!A:N, 9) * 1.14</f>
        <v>3.80304</v>
      </c>
      <c r="R138" s="1">
        <v>1.5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270001.0</v>
      </c>
      <c r="AA138" s="1">
        <v>7014.0</v>
      </c>
      <c r="AB138" s="1">
        <v>7414.0</v>
      </c>
      <c r="AC138" s="8">
        <v>0.0</v>
      </c>
    </row>
    <row r="139">
      <c r="A139" s="9" t="s">
        <v>269</v>
      </c>
      <c r="B139" s="1" t="s">
        <v>166</v>
      </c>
      <c r="C139" s="5">
        <f>ROUND( VLOOKUP(Z139, NPC_Raw_Data!A:D, 4)*VLOOKUP(AA139, NPC_Scaling_Values!A:C, 3)*VLOOKUP(AB139, NPC_Scaling_Values!A:C, 3) * 1.14 ,0)</f>
        <v>605</v>
      </c>
      <c r="D139" s="5">
        <f>ROUND( VLOOKUP(Z139, NPC_Raw_Data!A:E, 5) * VLOOKUP(AA139, NPC_Scaling_Values!A:D, 4) * VLOOKUP(AB139,NPC_Scaling_Values!A:D, 4) * 1.14 ,0)</f>
        <v>1710</v>
      </c>
      <c r="E139" s="5">
        <f>ROUND( VLOOKUP(Z139, NPC_Raw_Data!A:L, 6) * VLOOKUP(AA139, NPC_Scaling_Values!A:N, 5)* VLOOKUP(AB139, NPC_Scaling_Values!A:N, 5) * 1.14 ,0)</f>
        <v>446</v>
      </c>
      <c r="F139" s="5">
        <f>ROUND( VLOOKUP(Z139, NPC_Raw_Data!A:L, 7) * VLOOKUP(AA139, NPC_Scaling_Values!A:N, 6) * VLOOKUP(AB139,NPC_Scaling_Values!A:N, 6) * 1.14 ,0)</f>
        <v>226</v>
      </c>
      <c r="G139" s="5">
        <f>ROUND( VLOOKUP(Z139, NPC_Raw_Data!A:L, 8) * VLOOKUP(AA139, NPC_Scaling_Values!A:N, 7) * VLOOKUP(AB139, NPC_Scaling_Values!A:N, 7) * 1.14 ,0)</f>
        <v>199</v>
      </c>
      <c r="H139" s="5">
        <f>ROUND( VLOOKUP(Z139, NPC_Raw_Data!A:L, 9) * VLOOKUP(AA139, NPC_Scaling_Values!A:N, 8)* VLOOKUP(AB139, NPC_Scaling_Values!A:N, 8) * 1.14 ,0)</f>
        <v>189</v>
      </c>
      <c r="I139" s="5">
        <v>0.0</v>
      </c>
      <c r="J139" s="5">
        <v>0.0</v>
      </c>
      <c r="K139" s="5">
        <v>0.0</v>
      </c>
      <c r="L139" s="5">
        <f>ROUND( VLOOKUP(Z139, NPC_Raw_Data!A:O, 13),0)</f>
        <v>145</v>
      </c>
      <c r="M139" s="5">
        <f>ROUND( VLOOKUP(Z139, NPC_Raw_Data!A:O, 14),0)</f>
        <v>145</v>
      </c>
      <c r="N139" s="5">
        <f>ROUND( VLOOKUP(Z139, NPC_Raw_Data!A:O, 15),0)</f>
        <v>74</v>
      </c>
      <c r="O139" s="5">
        <f>ROUND( VLOOKUP(Z139, NPC_Raw_Data!A:Q, 16) * VLOOKUP(AA139, NPC_Scaling_Values!A:N, 14)* VLOOKUP(AB139, NPC_Scaling_Values!A:N, 14) * 1.14 ,0)</f>
        <v>231</v>
      </c>
      <c r="P139" s="2">
        <f>ROUND( VLOOKUP(Z139, NPC_Raw_Data!A:Q, 17) * VLOOKUP(AA139, NPC_Scaling_Values!A:N, 14) * VLOOKUP(AB139, NPC_Scaling_Values!A:N, 14)* 1.14 ,0)</f>
        <v>93</v>
      </c>
      <c r="Q139">
        <f> VLOOKUP(AA139, NPC_Scaling_Values!A:N, 9) * VLOOKUP(AB139, NPC_Scaling_Values!A:N, 9) * 1.14</f>
        <v>3.50892</v>
      </c>
      <c r="R139" s="1">
        <v>1.5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270002.0</v>
      </c>
      <c r="AA139" s="1">
        <v>7009.0</v>
      </c>
      <c r="AB139" s="1">
        <v>7409.0</v>
      </c>
      <c r="AC139" s="10">
        <v>7100.0</v>
      </c>
    </row>
    <row r="140">
      <c r="A140" s="2" t="s">
        <v>194</v>
      </c>
      <c r="B140" s="1" t="s">
        <v>30</v>
      </c>
      <c r="C140" s="5">
        <f>ROUND( VLOOKUP(Z140, NPC_Raw_Data!A:D, 4)*VLOOKUP(AA140, NPC_Scaling_Values!A:C, 3)*VLOOKUP(AB140, NPC_Scaling_Values!A:C, 3) * 1.14 ,0)</f>
        <v>1217</v>
      </c>
      <c r="D140" s="5">
        <f>ROUND( VLOOKUP(Z140, NPC_Raw_Data!A:E, 5) * VLOOKUP(AA140, NPC_Scaling_Values!A:D, 4) * VLOOKUP(AB140,NPC_Scaling_Values!A:D, 4) * 1.14 ,0)</f>
        <v>2736</v>
      </c>
      <c r="E140" s="5">
        <f>ROUND( VLOOKUP(Z140, NPC_Raw_Data!A:L, 6) * VLOOKUP(AA140, NPC_Scaling_Values!A:N, 5)* VLOOKUP(AB140, NPC_Scaling_Values!A:N, 5) * 1.14 ,0)</f>
        <v>457</v>
      </c>
      <c r="F140" s="5">
        <f>ROUND( VLOOKUP(Z140, NPC_Raw_Data!A:L, 7) * VLOOKUP(AA140, NPC_Scaling_Values!A:N, 6) * VLOOKUP(AB140,NPC_Scaling_Values!A:N, 6) * 1.14 ,0)</f>
        <v>914</v>
      </c>
      <c r="G140" s="5">
        <f>ROUND( VLOOKUP(Z140, NPC_Raw_Data!A:L, 8) * VLOOKUP(AA140, NPC_Scaling_Values!A:N, 7) * VLOOKUP(AB140, NPC_Scaling_Values!A:N, 7) * 1.14 ,0)</f>
        <v>366</v>
      </c>
      <c r="H140" s="5">
        <f>ROUND( VLOOKUP(Z140, NPC_Raw_Data!A:L, 9) * VLOOKUP(AA140, NPC_Scaling_Values!A:N, 8)* VLOOKUP(AB140, NPC_Scaling_Values!A:N, 8) * 1.14 ,0)</f>
        <v>298</v>
      </c>
      <c r="I140" s="5">
        <v>0.0</v>
      </c>
      <c r="J140" s="5">
        <v>-25.0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999</v>
      </c>
      <c r="O140" s="5">
        <f>ROUND( VLOOKUP(Z140, NPC_Raw_Data!A:Q, 16) * VLOOKUP(AA140, NPC_Scaling_Values!A:N, 14)* VLOOKUP(AB140, NPC_Scaling_Values!A:N, 14) * 1.14 ,0)</f>
        <v>265</v>
      </c>
      <c r="P140" s="2">
        <f>ROUND( VLOOKUP(Z140, NPC_Raw_Data!A:Q, 17) * VLOOKUP(AA140, NPC_Scaling_Values!A:N, 14) * VLOOKUP(AB140, NPC_Scaling_Values!A:N, 14)* 1.14 ,0)</f>
        <v>106</v>
      </c>
      <c r="Q140">
        <f> VLOOKUP(AA140, NPC_Scaling_Values!A:N, 9) * VLOOKUP(AB140, NPC_Scaling_Values!A:N, 9) * 1.14</f>
        <v>3.80304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271000.0</v>
      </c>
      <c r="AA140" s="1">
        <v>7014.0</v>
      </c>
      <c r="AB140" s="1">
        <v>7414.0</v>
      </c>
      <c r="AC140" s="8">
        <v>0.0</v>
      </c>
    </row>
    <row r="141">
      <c r="A141" s="2" t="s">
        <v>194</v>
      </c>
      <c r="B141" s="1" t="s">
        <v>101</v>
      </c>
      <c r="C141" s="5">
        <f>ROUND( VLOOKUP(Z141, NPC_Raw_Data!A:D, 4)*VLOOKUP(AA141, NPC_Scaling_Values!A:C, 3)*VLOOKUP(AB141, NPC_Scaling_Values!A:C, 3) * 1.14 ,0)</f>
        <v>1065</v>
      </c>
      <c r="D141" s="5">
        <f>ROUND( VLOOKUP(Z141, NPC_Raw_Data!A:E, 5) * VLOOKUP(AA141, NPC_Scaling_Values!A:D, 4) * VLOOKUP(AB141,NPC_Scaling_Values!A:D, 4) * 1.14 ,0)</f>
        <v>912</v>
      </c>
      <c r="E141" s="5">
        <f>ROUND( VLOOKUP(Z141, NPC_Raw_Data!A:L, 6) * VLOOKUP(AA141, NPC_Scaling_Values!A:N, 5)* VLOOKUP(AB141, NPC_Scaling_Values!A:N, 5) * 1.14 ,0)</f>
        <v>399</v>
      </c>
      <c r="F141" s="5">
        <f>ROUND( VLOOKUP(Z141, NPC_Raw_Data!A:L, 7) * VLOOKUP(AA141, NPC_Scaling_Values!A:N, 6) * VLOOKUP(AB141,NPC_Scaling_Values!A:N, 6) * 1.14 ,0)</f>
        <v>798</v>
      </c>
      <c r="G141" s="5">
        <f>ROUND( VLOOKUP(Z141, NPC_Raw_Data!A:L, 8) * VLOOKUP(AA141, NPC_Scaling_Values!A:N, 7) * VLOOKUP(AB141, NPC_Scaling_Values!A:N, 7) * 1.14 ,0)</f>
        <v>319</v>
      </c>
      <c r="H141" s="5">
        <f>ROUND( VLOOKUP(Z141, NPC_Raw_Data!A:L, 9) * VLOOKUP(AA141, NPC_Scaling_Values!A:N, 8)* VLOOKUP(AB141, NPC_Scaling_Values!A:N, 8) * 1.14 ,0)</f>
        <v>260</v>
      </c>
      <c r="I141" s="5">
        <v>0.0</v>
      </c>
      <c r="J141" s="5">
        <v>-25.0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999</v>
      </c>
      <c r="O141" s="5">
        <f>ROUND( VLOOKUP(Z141, NPC_Raw_Data!A:Q, 16) * VLOOKUP(AA141, NPC_Scaling_Values!A:N, 14)* VLOOKUP(AB141, NPC_Scaling_Values!A:N, 14) * 1.14 ,0)</f>
        <v>230</v>
      </c>
      <c r="P141" s="2">
        <f>ROUND( VLOOKUP(Z141, NPC_Raw_Data!A:Q, 17) * VLOOKUP(AA141, NPC_Scaling_Values!A:N, 14) * VLOOKUP(AB141, NPC_Scaling_Values!A:N, 14)* 1.14 ,0)</f>
        <v>92</v>
      </c>
      <c r="Q141">
        <f> VLOOKUP(AA141, NPC_Scaling_Values!A:N, 9) * VLOOKUP(AB141, NPC_Scaling_Values!A:N, 9) * 1.14</f>
        <v>3.4884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271001.0</v>
      </c>
      <c r="AA141" s="1">
        <v>7005.0</v>
      </c>
      <c r="AB141" s="1">
        <v>7405.0</v>
      </c>
      <c r="AC141" s="8">
        <v>0.0</v>
      </c>
    </row>
    <row r="142">
      <c r="A142" s="2" t="s">
        <v>292</v>
      </c>
      <c r="B142" s="1" t="s">
        <v>30</v>
      </c>
      <c r="C142" s="5">
        <f>ROUND( VLOOKUP(Z142, NPC_Raw_Data!A:D, 4)*VLOOKUP(AA142, NPC_Scaling_Values!A:C, 3)*VLOOKUP(AB142, NPC_Scaling_Values!A:C, 3) * 1.14 ,0)</f>
        <v>1217</v>
      </c>
      <c r="D142" s="5">
        <f>ROUND( VLOOKUP(Z142, NPC_Raw_Data!A:E, 5) * VLOOKUP(AA142, NPC_Scaling_Values!A:D, 4) * VLOOKUP(AB142,NPC_Scaling_Values!A:D, 4) * 1.14 ,0)</f>
        <v>2736</v>
      </c>
      <c r="E142" s="5">
        <f>ROUND( VLOOKUP(Z142, NPC_Raw_Data!A:L, 6) * VLOOKUP(AA142, NPC_Scaling_Values!A:N, 5)* VLOOKUP(AB142, NPC_Scaling_Values!A:N, 5) * 1.14 ,0)</f>
        <v>457</v>
      </c>
      <c r="F142" s="5">
        <f>ROUND( VLOOKUP(Z142, NPC_Raw_Data!A:L, 7) * VLOOKUP(AA142, NPC_Scaling_Values!A:N, 6) * VLOOKUP(AB142,NPC_Scaling_Values!A:N, 6) * 1.14 ,0)</f>
        <v>914</v>
      </c>
      <c r="G142" s="5">
        <f>ROUND( VLOOKUP(Z142, NPC_Raw_Data!A:L, 8) * VLOOKUP(AA142, NPC_Scaling_Values!A:N, 7) * VLOOKUP(AB142, NPC_Scaling_Values!A:N, 7) * 1.14 ,0)</f>
        <v>366</v>
      </c>
      <c r="H142" s="5">
        <f>ROUND( VLOOKUP(Z142, NPC_Raw_Data!A:L, 9) * VLOOKUP(AA142, NPC_Scaling_Values!A:N, 8)* VLOOKUP(AB142, NPC_Scaling_Values!A:N, 8) * 1.14 ,0)</f>
        <v>298</v>
      </c>
      <c r="I142" s="5">
        <v>0.0</v>
      </c>
      <c r="J142" s="5">
        <v>-25.0</v>
      </c>
      <c r="K142" s="5">
        <v>0.0</v>
      </c>
      <c r="L142" s="5">
        <f>ROUND( VLOOKUP(Z142, NPC_Raw_Data!A:O, 13),0)</f>
        <v>999</v>
      </c>
      <c r="M142" s="5">
        <f>ROUND( VLOOKUP(Z142, NPC_Raw_Data!A:O, 14),0)</f>
        <v>999</v>
      </c>
      <c r="N142" s="5">
        <f>ROUND( VLOOKUP(Z142, NPC_Raw_Data!A:O, 15),0)</f>
        <v>999</v>
      </c>
      <c r="O142" s="5">
        <f>ROUND( VLOOKUP(Z142, NPC_Raw_Data!A:Q, 16) * VLOOKUP(AA142, NPC_Scaling_Values!A:N, 14)* VLOOKUP(AB142, NPC_Scaling_Values!A:N, 14) * 1.14 ,0)</f>
        <v>265</v>
      </c>
      <c r="P142" s="2">
        <f>ROUND( VLOOKUP(Z142, NPC_Raw_Data!A:Q, 17) * VLOOKUP(AA142, NPC_Scaling_Values!A:N, 14) * VLOOKUP(AB142, NPC_Scaling_Values!A:N, 14)* 1.14 ,0)</f>
        <v>106</v>
      </c>
      <c r="Q142">
        <f> VLOOKUP(AA142, NPC_Scaling_Values!A:N, 9) * VLOOKUP(AB142, NPC_Scaling_Values!A:N, 9) * 1.14</f>
        <v>3.80304</v>
      </c>
      <c r="R142" s="1">
        <v>1.0</v>
      </c>
      <c r="S142" s="1">
        <v>-1.0</v>
      </c>
      <c r="T142" s="7" t="b">
        <v>0</v>
      </c>
      <c r="U142" s="7" t="b">
        <v>0</v>
      </c>
      <c r="V142" s="7" t="b">
        <v>0</v>
      </c>
      <c r="Z142" s="1">
        <v>271002.0</v>
      </c>
      <c r="AA142" s="1">
        <v>7014.0</v>
      </c>
      <c r="AB142" s="1">
        <v>7414.0</v>
      </c>
      <c r="AC142" s="10">
        <v>7100.0</v>
      </c>
    </row>
    <row r="143">
      <c r="A143" s="2" t="s">
        <v>213</v>
      </c>
      <c r="B143" s="1" t="s">
        <v>101</v>
      </c>
      <c r="C143" s="5">
        <f>ROUND( VLOOKUP(Z143, NPC_Raw_Data!A:D, 4)*VLOOKUP(AA143, NPC_Scaling_Values!A:C, 3)*VLOOKUP(AB143, NPC_Scaling_Values!A:C, 3) * 1.14 ,0)</f>
        <v>2130</v>
      </c>
      <c r="D143" s="5">
        <f>ROUND( VLOOKUP(Z143, NPC_Raw_Data!A:E, 5) * VLOOKUP(AA143, NPC_Scaling_Values!A:D, 4) * VLOOKUP(AB143,NPC_Scaling_Values!A:D, 4) * 1.14 ,0)</f>
        <v>6840</v>
      </c>
      <c r="E143" s="5">
        <f>ROUND( VLOOKUP(Z143, NPC_Raw_Data!A:L, 6) * VLOOKUP(AA143, NPC_Scaling_Values!A:N, 5)* VLOOKUP(AB143, NPC_Scaling_Values!A:N, 5) * 1.14 ,0)</f>
        <v>428</v>
      </c>
      <c r="F143" s="5">
        <f>ROUND( VLOOKUP(Z143, NPC_Raw_Data!A:L, 7) * VLOOKUP(AA143, NPC_Scaling_Values!A:N, 6) * VLOOKUP(AB143,NPC_Scaling_Values!A:N, 6) * 1.14 ,0)</f>
        <v>2142</v>
      </c>
      <c r="G143" s="5">
        <f>ROUND( VLOOKUP(Z143, NPC_Raw_Data!A:L, 8) * VLOOKUP(AA143, NPC_Scaling_Values!A:N, 7) * VLOOKUP(AB143, NPC_Scaling_Values!A:N, 7) * 1.14 ,0)</f>
        <v>428</v>
      </c>
      <c r="H143" s="5">
        <f>ROUND( VLOOKUP(Z143, NPC_Raw_Data!A:L, 9) * VLOOKUP(AA143, NPC_Scaling_Values!A:N, 8)* VLOOKUP(AB143, NPC_Scaling_Values!A:N, 8) * 1.14 ,0)</f>
        <v>278</v>
      </c>
      <c r="I143" s="5">
        <v>0.0</v>
      </c>
      <c r="J143" s="5">
        <v>-25.0</v>
      </c>
      <c r="K143" s="5">
        <v>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14)* VLOOKUP(AB143, NPC_Scaling_Values!A:N, 14) * 1.14 ,0)</f>
        <v>230</v>
      </c>
      <c r="P143" s="2">
        <f>ROUND( VLOOKUP(Z143, NPC_Raw_Data!A:Q, 17) * VLOOKUP(AA143, NPC_Scaling_Values!A:N, 14) * VLOOKUP(AB143, NPC_Scaling_Values!A:N, 14)* 1.14 ,0)</f>
        <v>92</v>
      </c>
      <c r="Q143">
        <f> VLOOKUP(AA143, NPC_Scaling_Values!A:N, 9) * VLOOKUP(AB143, NPC_Scaling_Values!A:N, 9) * 1.14</f>
        <v>3.4884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271100.0</v>
      </c>
      <c r="AA143" s="1">
        <v>7005.0</v>
      </c>
      <c r="AB143" s="1">
        <v>7405.0</v>
      </c>
      <c r="AC143" s="8">
        <v>0.0</v>
      </c>
    </row>
    <row r="144">
      <c r="A144" s="1" t="s">
        <v>300</v>
      </c>
      <c r="B144" s="1" t="s">
        <v>30</v>
      </c>
      <c r="C144" s="5">
        <f>ROUND( VLOOKUP(Z144, NPC_Raw_Data!A:D, 4)*VLOOKUP(AA144, NPC_Scaling_Values!A:C, 3)*VLOOKUP(AB144, NPC_Scaling_Values!A:C, 3) * 1.14 ,0)</f>
        <v>2434</v>
      </c>
      <c r="D144" s="5">
        <f>ROUND( VLOOKUP(Z144, NPC_Raw_Data!A:E, 5) * VLOOKUP(AA144, NPC_Scaling_Values!A:D, 4) * VLOOKUP(AB144,NPC_Scaling_Values!A:D, 4) * 1.14 ,0)</f>
        <v>5700</v>
      </c>
      <c r="E144" s="5">
        <f>ROUND( VLOOKUP(Z144, NPC_Raw_Data!A:L, 6) * VLOOKUP(AA144, NPC_Scaling_Values!A:N, 5)* VLOOKUP(AB144, NPC_Scaling_Values!A:N, 5) * 1.14 ,0)</f>
        <v>491</v>
      </c>
      <c r="F144" s="5">
        <f>ROUND( VLOOKUP(Z144, NPC_Raw_Data!A:L, 7) * VLOOKUP(AA144, NPC_Scaling_Values!A:N, 6) * VLOOKUP(AB144,NPC_Scaling_Values!A:N, 6) * 1.14 ,0)</f>
        <v>2455</v>
      </c>
      <c r="G144" s="5">
        <f>ROUND( VLOOKUP(Z144, NPC_Raw_Data!A:L, 8) * VLOOKUP(AA144, NPC_Scaling_Values!A:N, 7) * VLOOKUP(AB144, NPC_Scaling_Values!A:N, 7) * 1.14 ,0)</f>
        <v>491</v>
      </c>
      <c r="H144" s="5">
        <f>ROUND( VLOOKUP(Z144, NPC_Raw_Data!A:L, 9) * VLOOKUP(AA144, NPC_Scaling_Values!A:N, 8)* VLOOKUP(AB144, NPC_Scaling_Values!A:N, 8) * 1.14 ,0)</f>
        <v>318</v>
      </c>
      <c r="I144" s="5">
        <v>0.0</v>
      </c>
      <c r="J144" s="5">
        <v>-25.0</v>
      </c>
      <c r="K144" s="5">
        <v>0.0</v>
      </c>
      <c r="L144" s="5">
        <f>ROUND( VLOOKUP(Z144, NPC_Raw_Data!A:O, 13),0)</f>
        <v>999</v>
      </c>
      <c r="M144" s="5">
        <f>ROUND( VLOOKUP(Z144, NPC_Raw_Data!A:O, 14),0)</f>
        <v>999</v>
      </c>
      <c r="N144" s="5">
        <f>ROUND( VLOOKUP(Z144, NPC_Raw_Data!A:O, 15),0)</f>
        <v>999</v>
      </c>
      <c r="O144" s="5">
        <f>ROUND( VLOOKUP(Z144, NPC_Raw_Data!A:Q, 16) * VLOOKUP(AA144, NPC_Scaling_Values!A:N, 14)* VLOOKUP(AB144, NPC_Scaling_Values!A:N, 14) * 1.14 ,0)</f>
        <v>265</v>
      </c>
      <c r="P144" s="2">
        <f>ROUND( VLOOKUP(Z144, NPC_Raw_Data!A:Q, 17) * VLOOKUP(AA144, NPC_Scaling_Values!A:N, 14) * VLOOKUP(AB144, NPC_Scaling_Values!A:N, 14)* 1.14 ,0)</f>
        <v>106</v>
      </c>
      <c r="Q144">
        <f> VLOOKUP(AA144, NPC_Scaling_Values!A:N, 9) * VLOOKUP(AB144, NPC_Scaling_Values!A:N, 9) * 1.14</f>
        <v>3.80304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271101.0</v>
      </c>
      <c r="AA144" s="1">
        <v>7014.0</v>
      </c>
      <c r="AB144" s="1">
        <v>7414.0</v>
      </c>
      <c r="AC144" s="8">
        <v>0.0</v>
      </c>
    </row>
    <row r="145">
      <c r="A145" s="9" t="s">
        <v>263</v>
      </c>
      <c r="B145" s="1" t="s">
        <v>41</v>
      </c>
      <c r="C145" s="5">
        <f>ROUND( VLOOKUP(Z145, NPC_Raw_Data!A:D, 4)*VLOOKUP(AA145, NPC_Scaling_Values!A:C, 3)*VLOOKUP(AB145, NPC_Scaling_Values!A:C, 3) * 1.14 ,0)</f>
        <v>4117</v>
      </c>
      <c r="D145" s="5">
        <f>ROUND( VLOOKUP(Z145, NPC_Raw_Data!A:E, 5) * VLOOKUP(AA145, NPC_Scaling_Values!A:D, 4) * VLOOKUP(AB145,NPC_Scaling_Values!A:D, 4) * 1.14 ,0)</f>
        <v>68400</v>
      </c>
      <c r="E145" s="5">
        <f>ROUND( VLOOKUP(Z145, NPC_Raw_Data!A:L, 6) * VLOOKUP(AA145, NPC_Scaling_Values!A:N, 5)* VLOOKUP(AB145, NPC_Scaling_Values!A:N, 5) * 1.14 ,0)</f>
        <v>366</v>
      </c>
      <c r="F145" s="5">
        <f>ROUND( VLOOKUP(Z145, NPC_Raw_Data!A:L, 7) * VLOOKUP(AA145, NPC_Scaling_Values!A:N, 6) * VLOOKUP(AB145,NPC_Scaling_Values!A:N, 6) * 1.14 ,0)</f>
        <v>328</v>
      </c>
      <c r="G145" s="5">
        <f>ROUND( VLOOKUP(Z145, NPC_Raw_Data!A:L, 8) * VLOOKUP(AA145, NPC_Scaling_Values!A:N, 7) * VLOOKUP(AB145, NPC_Scaling_Values!A:N, 7) * 1.14 ,0)</f>
        <v>220</v>
      </c>
      <c r="H145" s="5">
        <f>ROUND( VLOOKUP(Z145, NPC_Raw_Data!A:L, 9) * VLOOKUP(AA145, NPC_Scaling_Values!A:N, 8)* VLOOKUP(AB145, NPC_Scaling_Values!A:N, 8) * 1.14 ,0)</f>
        <v>220</v>
      </c>
      <c r="I145" s="5">
        <v>0.0</v>
      </c>
      <c r="J145" s="5">
        <v>0.0</v>
      </c>
      <c r="K145" s="5">
        <v>0.0</v>
      </c>
      <c r="L145" s="5">
        <f>ROUND( VLOOKUP(Z145, NPC_Raw_Data!A:O, 13),0)</f>
        <v>370</v>
      </c>
      <c r="M145" s="5">
        <f>ROUND( VLOOKUP(Z145, NPC_Raw_Data!A:O, 14),0)</f>
        <v>370</v>
      </c>
      <c r="N145" s="5">
        <f>ROUND( VLOOKUP(Z145, NPC_Raw_Data!A:O, 15),0)</f>
        <v>125</v>
      </c>
      <c r="O145" s="5">
        <f>ROUND( VLOOKUP(Z145, NPC_Raw_Data!A:Q, 16) * VLOOKUP(AA145, NPC_Scaling_Values!A:N, 14)* VLOOKUP(AB145, NPC_Scaling_Values!A:N, 14) * 1.14 ,0)</f>
        <v>265</v>
      </c>
      <c r="P145" s="2">
        <f>ROUND( VLOOKUP(Z145, NPC_Raw_Data!A:Q, 17) * VLOOKUP(AA145, NPC_Scaling_Values!A:N, 14) * VLOOKUP(AB145, NPC_Scaling_Values!A:N, 14)* 1.14 ,0)</f>
        <v>106</v>
      </c>
      <c r="Q145">
        <f> VLOOKUP(AA145, NPC_Scaling_Values!A:N, 9) * VLOOKUP(AB145, NPC_Scaling_Values!A:N, 9) * 1.14</f>
        <v>3.80304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273000.0</v>
      </c>
      <c r="AA145" s="1">
        <v>7014.0</v>
      </c>
      <c r="AB145" s="1">
        <v>7414.0</v>
      </c>
      <c r="AC145" s="10">
        <v>5151.0</v>
      </c>
    </row>
    <row r="146">
      <c r="A146" s="9" t="s">
        <v>40</v>
      </c>
      <c r="B146" s="1" t="s">
        <v>41</v>
      </c>
      <c r="C146" s="5">
        <f>ROUND( VLOOKUP(Z146, NPC_Raw_Data!A:D, 4)*VLOOKUP(AA146, NPC_Scaling_Values!A:C, 3)*VLOOKUP(AB146, NPC_Scaling_Values!A:C, 3) * 1.14 ,0)</f>
        <v>4</v>
      </c>
      <c r="D146" s="5">
        <f>ROUND( VLOOKUP(Z146, NPC_Raw_Data!A:E, 5) * VLOOKUP(AA146, NPC_Scaling_Values!A:D, 4) * VLOOKUP(AB146,NPC_Scaling_Values!A:D, 4) * 1.14 ,0)</f>
        <v>0</v>
      </c>
      <c r="E146" s="5">
        <f>ROUND( VLOOKUP(Z146, NPC_Raw_Data!A:L, 6) * VLOOKUP(AA146, NPC_Scaling_Values!A:N, 5)* VLOOKUP(AB146, NPC_Scaling_Values!A:N, 5) * 1.14 ,0)</f>
        <v>3</v>
      </c>
      <c r="F146" s="5">
        <f>ROUND( VLOOKUP(Z146, NPC_Raw_Data!A:L, 7) * VLOOKUP(AA146, NPC_Scaling_Values!A:N, 6) * VLOOKUP(AB146,NPC_Scaling_Values!A:N, 6) * 1.14 ,0)</f>
        <v>3</v>
      </c>
      <c r="G146" s="5">
        <f>ROUND( VLOOKUP(Z146, NPC_Raw_Data!A:L, 8) * VLOOKUP(AA146, NPC_Scaling_Values!A:N, 7) * VLOOKUP(AB146, NPC_Scaling_Values!A:N, 7) * 1.14 ,0)</f>
        <v>3</v>
      </c>
      <c r="H146" s="5">
        <f>ROUND( VLOOKUP(Z146, NPC_Raw_Data!A:L, 9) * VLOOKUP(AA146, NPC_Scaling_Values!A:N, 8)* VLOOKUP(AB146, NPC_Scaling_Values!A:N, 8) * 1.14 ,0)</f>
        <v>3</v>
      </c>
      <c r="I146" s="5">
        <v>0.0</v>
      </c>
      <c r="J146" s="5">
        <v>0.0</v>
      </c>
      <c r="K146" s="5">
        <v>0.0</v>
      </c>
      <c r="L146" s="5">
        <f>ROUND( VLOOKUP(Z146, NPC_Raw_Data!A:O, 13),0)</f>
        <v>75</v>
      </c>
      <c r="M146" s="5">
        <f>ROUND( VLOOKUP(Z146, NPC_Raw_Data!A:O, 14),0)</f>
        <v>75</v>
      </c>
      <c r="N146" s="5">
        <f>ROUND( VLOOKUP(Z146, NPC_Raw_Data!A:O, 15),0)</f>
        <v>75</v>
      </c>
      <c r="O146" s="5">
        <f>ROUND( VLOOKUP(Z146, NPC_Raw_Data!A:Q, 16) * VLOOKUP(AA146, NPC_Scaling_Values!A:N, 14)* VLOOKUP(AB146, NPC_Scaling_Values!A:N, 14) * 1.14 ,0)</f>
        <v>265</v>
      </c>
      <c r="P146" s="2">
        <f>ROUND( VLOOKUP(Z146, NPC_Raw_Data!A:Q, 17) * VLOOKUP(AA146, NPC_Scaling_Values!A:N, 14) * VLOOKUP(AB146, NPC_Scaling_Values!A:N, 14)* 1.14 ,0)</f>
        <v>106</v>
      </c>
      <c r="Q146">
        <f> VLOOKUP(AA146, NPC_Scaling_Values!A:N, 9) * VLOOKUP(AB146, NPC_Scaling_Values!A:N, 9) * 1.14</f>
        <v>3.80304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273100.0</v>
      </c>
      <c r="AA146" s="1">
        <v>7014.0</v>
      </c>
      <c r="AB146" s="1">
        <v>7414.0</v>
      </c>
      <c r="AC146" s="8">
        <v>0.0</v>
      </c>
    </row>
    <row r="147">
      <c r="A147" s="1" t="s">
        <v>66</v>
      </c>
      <c r="B147" s="1" t="s">
        <v>51</v>
      </c>
      <c r="C147" s="5">
        <f>ROUND( VLOOKUP(Z147, NPC_Raw_Data!A:D, 4)*VLOOKUP(AA147, NPC_Scaling_Values!A:C, 3)*VLOOKUP(AB147, NPC_Scaling_Values!A:C, 3) * 1.14 ,0)</f>
        <v>95</v>
      </c>
      <c r="D147" s="5">
        <f>ROUND( VLOOKUP(Z147, NPC_Raw_Data!A:E, 5) * VLOOKUP(AA147, NPC_Scaling_Values!A:D, 4) * VLOOKUP(AB147,NPC_Scaling_Values!A:D, 4) * 1.14 ,0)</f>
        <v>0</v>
      </c>
      <c r="E147" s="5">
        <f>ROUND( VLOOKUP(Z147, NPC_Raw_Data!A:L, 6) * VLOOKUP(AA147, NPC_Scaling_Values!A:N, 5)* VLOOKUP(AB147, NPC_Scaling_Values!A:N, 5) * 1.14 ,0)</f>
        <v>168</v>
      </c>
      <c r="F147" s="5">
        <f>ROUND( VLOOKUP(Z147, NPC_Raw_Data!A:L, 7) * VLOOKUP(AA147, NPC_Scaling_Values!A:N, 6) * VLOOKUP(AB147,NPC_Scaling_Values!A:N, 6) * 1.14 ,0)</f>
        <v>127</v>
      </c>
      <c r="G147" s="5">
        <f>ROUND( VLOOKUP(Z147, NPC_Raw_Data!A:L, 8) * VLOOKUP(AA147, NPC_Scaling_Values!A:N, 7) * VLOOKUP(AB147, NPC_Scaling_Values!A:N, 7) * 1.14 ,0)</f>
        <v>118</v>
      </c>
      <c r="H147" s="5">
        <f>ROUND( VLOOKUP(Z147, NPC_Raw_Data!A:L, 9) * VLOOKUP(AA147, NPC_Scaling_Values!A:N, 8)* VLOOKUP(AB147, NPC_Scaling_Values!A:N, 8) * 1.14 ,0)</f>
        <v>127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14)* VLOOKUP(AB147, NPC_Scaling_Values!A:N, 14) * 1.14 ,0)</f>
        <v>231</v>
      </c>
      <c r="P147" s="2">
        <f>ROUND( VLOOKUP(Z147, NPC_Raw_Data!A:Q, 17) * VLOOKUP(AA147, NPC_Scaling_Values!A:N, 14) * VLOOKUP(AB147, NPC_Scaling_Values!A:N, 14)* 1.14 ,0)</f>
        <v>93</v>
      </c>
      <c r="Q147">
        <f> VLOOKUP(AA147, NPC_Scaling_Values!A:N, 9) * VLOOKUP(AB147, NPC_Scaling_Values!A:N, 9) * 1.14</f>
        <v>2.962575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275000.0</v>
      </c>
      <c r="AA147" s="1">
        <v>7002.0</v>
      </c>
      <c r="AB147" s="1">
        <v>7402.0</v>
      </c>
      <c r="AC147" s="10">
        <v>5151.0</v>
      </c>
    </row>
    <row r="148">
      <c r="A148" s="1" t="s">
        <v>182</v>
      </c>
      <c r="B148" s="1" t="s">
        <v>166</v>
      </c>
      <c r="C148" s="5">
        <f>ROUND( VLOOKUP(Z148, NPC_Raw_Data!A:D, 4)*VLOOKUP(AA148, NPC_Scaling_Values!A:C, 3)*VLOOKUP(AB148, NPC_Scaling_Values!A:C, 3) * 1.14 ,0)</f>
        <v>2070</v>
      </c>
      <c r="D148" s="5">
        <f>ROUND( VLOOKUP(Z148, NPC_Raw_Data!A:E, 5) * VLOOKUP(AA148, NPC_Scaling_Values!A:D, 4) * VLOOKUP(AB148,NPC_Scaling_Values!A:D, 4) * 1.14 ,0)</f>
        <v>3420</v>
      </c>
      <c r="E148" s="5">
        <f>ROUND( VLOOKUP(Z148, NPC_Raw_Data!A:L, 6) * VLOOKUP(AA148, NPC_Scaling_Values!A:N, 5)* VLOOKUP(AB148, NPC_Scaling_Values!A:N, 5) * 1.14 ,0)</f>
        <v>302</v>
      </c>
      <c r="F148" s="5">
        <f>ROUND( VLOOKUP(Z148, NPC_Raw_Data!A:L, 7) * VLOOKUP(AA148, NPC_Scaling_Values!A:N, 6) * VLOOKUP(AB148,NPC_Scaling_Values!A:N, 6) * 1.14 ,0)</f>
        <v>211</v>
      </c>
      <c r="G148" s="5">
        <f>ROUND( VLOOKUP(Z148, NPC_Raw_Data!A:L, 8) * VLOOKUP(AA148, NPC_Scaling_Values!A:N, 7) * VLOOKUP(AB148, NPC_Scaling_Values!A:N, 7) * 1.14 ,0)</f>
        <v>180</v>
      </c>
      <c r="H148" s="5">
        <f>ROUND( VLOOKUP(Z148, NPC_Raw_Data!A:L, 9) * VLOOKUP(AA148, NPC_Scaling_Values!A:N, 8)* VLOOKUP(AB148, NPC_Scaling_Values!A:N, 8) * 1.14 ,0)</f>
        <v>257</v>
      </c>
      <c r="I148" s="5">
        <v>0.0</v>
      </c>
      <c r="J148" s="5">
        <v>0.0</v>
      </c>
      <c r="K148" s="5">
        <v>0.0</v>
      </c>
      <c r="L148" s="5">
        <f>ROUND( VLOOKUP(Z148, NPC_Raw_Data!A:O, 13),0)</f>
        <v>230</v>
      </c>
      <c r="M148" s="5">
        <f>ROUND( VLOOKUP(Z148, NPC_Raw_Data!A:O, 14),0)</f>
        <v>230</v>
      </c>
      <c r="N148" s="5">
        <f>ROUND( VLOOKUP(Z148, NPC_Raw_Data!A:O, 15),0)</f>
        <v>230</v>
      </c>
      <c r="O148" s="5">
        <f>ROUND( VLOOKUP(Z148, NPC_Raw_Data!A:Q, 16) * VLOOKUP(AA148, NPC_Scaling_Values!A:N, 14)* VLOOKUP(AB148, NPC_Scaling_Values!A:N, 14) * 1.14 ,0)</f>
        <v>231</v>
      </c>
      <c r="P148" s="2">
        <f>ROUND( VLOOKUP(Z148, NPC_Raw_Data!A:Q, 17) * VLOOKUP(AA148, NPC_Scaling_Values!A:N, 14) * VLOOKUP(AB148, NPC_Scaling_Values!A:N, 14)* 1.14 ,0)</f>
        <v>93</v>
      </c>
      <c r="Q148">
        <f> VLOOKUP(AA148, NPC_Scaling_Values!A:N, 9) * VLOOKUP(AB148, NPC_Scaling_Values!A:N, 9) * 1.14</f>
        <v>3.50892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278000.0</v>
      </c>
      <c r="AA148" s="1">
        <v>7009.0</v>
      </c>
      <c r="AB148" s="1">
        <v>7409.0</v>
      </c>
      <c r="AC148" s="8">
        <v>0.0</v>
      </c>
    </row>
    <row r="149">
      <c r="A149" s="1" t="s">
        <v>195</v>
      </c>
      <c r="B149" s="1" t="s">
        <v>39</v>
      </c>
      <c r="C149" s="5">
        <f>ROUND( VLOOKUP(Z149, NPC_Raw_Data!A:D, 4)*VLOOKUP(AA149, NPC_Scaling_Values!A:C, 3)*VLOOKUP(AB149, NPC_Scaling_Values!A:C, 3) * 1.14 ,0)</f>
        <v>2078</v>
      </c>
      <c r="D149" s="5">
        <f>ROUND( VLOOKUP(Z149, NPC_Raw_Data!A:E, 5) * VLOOKUP(AA149, NPC_Scaling_Values!A:D, 4) * VLOOKUP(AB149,NPC_Scaling_Values!A:D, 4) * 1.14 ,0)</f>
        <v>6840</v>
      </c>
      <c r="E149" s="5">
        <f>ROUND( VLOOKUP(Z149, NPC_Raw_Data!A:L, 6) * VLOOKUP(AA149, NPC_Scaling_Values!A:N, 5)* VLOOKUP(AB149, NPC_Scaling_Values!A:N, 5) * 1.14 ,0)</f>
        <v>305</v>
      </c>
      <c r="F149" s="5">
        <f>ROUND( VLOOKUP(Z149, NPC_Raw_Data!A:L, 7) * VLOOKUP(AA149, NPC_Scaling_Values!A:N, 6) * VLOOKUP(AB149,NPC_Scaling_Values!A:N, 6) * 1.14 ,0)</f>
        <v>213</v>
      </c>
      <c r="G149" s="5">
        <f>ROUND( VLOOKUP(Z149, NPC_Raw_Data!A:L, 8) * VLOOKUP(AA149, NPC_Scaling_Values!A:N, 7) * VLOOKUP(AB149, NPC_Scaling_Values!A:N, 7) * 1.14 ,0)</f>
        <v>182</v>
      </c>
      <c r="H149" s="5">
        <f>ROUND( VLOOKUP(Z149, NPC_Raw_Data!A:L, 9) * VLOOKUP(AA149, NPC_Scaling_Values!A:N, 8)* VLOOKUP(AB149, NPC_Scaling_Values!A:N, 8) * 1.14 ,0)</f>
        <v>259</v>
      </c>
      <c r="I149" s="5">
        <v>0.0</v>
      </c>
      <c r="J149" s="5">
        <v>0.0</v>
      </c>
      <c r="K149" s="5">
        <v>0.0</v>
      </c>
      <c r="L149" s="5">
        <f>ROUND( VLOOKUP(Z149, NPC_Raw_Data!A:O, 13),0)</f>
        <v>230</v>
      </c>
      <c r="M149" s="5">
        <f>ROUND( VLOOKUP(Z149, NPC_Raw_Data!A:O, 14),0)</f>
        <v>230</v>
      </c>
      <c r="N149" s="5">
        <f>ROUND( VLOOKUP(Z149, NPC_Raw_Data!A:O, 15),0)</f>
        <v>230</v>
      </c>
      <c r="O149" s="5">
        <f>ROUND( VLOOKUP(Z149, NPC_Raw_Data!A:Q, 16) * VLOOKUP(AA149, NPC_Scaling_Values!A:N, 14)* VLOOKUP(AB149, NPC_Scaling_Values!A:N, 14) * 1.14 ,0)</f>
        <v>233</v>
      </c>
      <c r="P149" s="2">
        <f>ROUND( VLOOKUP(Z149, NPC_Raw_Data!A:Q, 17) * VLOOKUP(AA149, NPC_Scaling_Values!A:N, 14) * VLOOKUP(AB149, NPC_Scaling_Values!A:N, 14)* 1.14 ,0)</f>
        <v>93</v>
      </c>
      <c r="Q149">
        <f> VLOOKUP(AA149, NPC_Scaling_Values!A:N, 9) * VLOOKUP(AB149, NPC_Scaling_Values!A:N, 9) * 1.14</f>
        <v>3.5568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278010.0</v>
      </c>
      <c r="AA149" s="1">
        <v>7010.0</v>
      </c>
      <c r="AB149" s="1">
        <v>7410.0</v>
      </c>
      <c r="AC149" s="8">
        <v>0.0</v>
      </c>
    </row>
    <row r="150">
      <c r="A150" s="1" t="s">
        <v>196</v>
      </c>
      <c r="B150" s="1" t="s">
        <v>39</v>
      </c>
      <c r="C150" s="5">
        <f>ROUND( VLOOKUP(Z150, NPC_Raw_Data!A:D, 4)*VLOOKUP(AA150, NPC_Scaling_Values!A:C, 3)*VLOOKUP(AB150, NPC_Scaling_Values!A:C, 3) * 1.14 ,0)</f>
        <v>2078</v>
      </c>
      <c r="D150" s="5">
        <f>ROUND( VLOOKUP(Z150, NPC_Raw_Data!A:E, 5) * VLOOKUP(AA150, NPC_Scaling_Values!A:D, 4) * VLOOKUP(AB150,NPC_Scaling_Values!A:D, 4) * 1.14 ,0)</f>
        <v>6840</v>
      </c>
      <c r="E150" s="5">
        <f>ROUND( VLOOKUP(Z150, NPC_Raw_Data!A:L, 6) * VLOOKUP(AA150, NPC_Scaling_Values!A:N, 5)* VLOOKUP(AB150, NPC_Scaling_Values!A:N, 5) * 1.14 ,0)</f>
        <v>305</v>
      </c>
      <c r="F150" s="5">
        <f>ROUND( VLOOKUP(Z150, NPC_Raw_Data!A:L, 7) * VLOOKUP(AA150, NPC_Scaling_Values!A:N, 6) * VLOOKUP(AB150,NPC_Scaling_Values!A:N, 6) * 1.14 ,0)</f>
        <v>213</v>
      </c>
      <c r="G150" s="5">
        <f>ROUND( VLOOKUP(Z150, NPC_Raw_Data!A:L, 8) * VLOOKUP(AA150, NPC_Scaling_Values!A:N, 7) * VLOOKUP(AB150, NPC_Scaling_Values!A:N, 7) * 1.14 ,0)</f>
        <v>182</v>
      </c>
      <c r="H150" s="5">
        <f>ROUND( VLOOKUP(Z150, NPC_Raw_Data!A:L, 9) * VLOOKUP(AA150, NPC_Scaling_Values!A:N, 8)* VLOOKUP(AB150, NPC_Scaling_Values!A:N, 8) * 1.14 ,0)</f>
        <v>259</v>
      </c>
      <c r="I150" s="5">
        <v>0.0</v>
      </c>
      <c r="J150" s="5">
        <v>0.0</v>
      </c>
      <c r="K150" s="5">
        <v>0.0</v>
      </c>
      <c r="L150" s="5">
        <f>ROUND( VLOOKUP(Z150, NPC_Raw_Data!A:O, 13),0)</f>
        <v>230</v>
      </c>
      <c r="M150" s="5">
        <f>ROUND( VLOOKUP(Z150, NPC_Raw_Data!A:O, 14),0)</f>
        <v>230</v>
      </c>
      <c r="N150" s="5">
        <f>ROUND( VLOOKUP(Z150, NPC_Raw_Data!A:O, 15),0)</f>
        <v>230</v>
      </c>
      <c r="O150" s="5">
        <f>ROUND( VLOOKUP(Z150, NPC_Raw_Data!A:Q, 16) * VLOOKUP(AA150, NPC_Scaling_Values!A:N, 14)* VLOOKUP(AB150, NPC_Scaling_Values!A:N, 14) * 1.14 ,0)</f>
        <v>233</v>
      </c>
      <c r="P150" s="2">
        <f>ROUND( VLOOKUP(Z150, NPC_Raw_Data!A:Q, 17) * VLOOKUP(AA150, NPC_Scaling_Values!A:N, 14) * VLOOKUP(AB150, NPC_Scaling_Values!A:N, 14)* 1.14 ,0)</f>
        <v>93</v>
      </c>
      <c r="Q150">
        <f> VLOOKUP(AA150, NPC_Scaling_Values!A:N, 9) * VLOOKUP(AB150, NPC_Scaling_Values!A:N, 9) * 1.14</f>
        <v>3.5568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278011.0</v>
      </c>
      <c r="AA150" s="1">
        <v>7010.0</v>
      </c>
      <c r="AB150" s="1">
        <v>7410.0</v>
      </c>
      <c r="AC150" s="8">
        <v>0.0</v>
      </c>
    </row>
    <row r="151">
      <c r="A151" s="1" t="s">
        <v>197</v>
      </c>
      <c r="B151" s="1" t="s">
        <v>39</v>
      </c>
      <c r="C151" s="5">
        <f>ROUND( VLOOKUP(Z151, NPC_Raw_Data!A:D, 4)*VLOOKUP(AA151, NPC_Scaling_Values!A:C, 3)*VLOOKUP(AB151, NPC_Scaling_Values!A:C, 3) * 1.14 ,0)</f>
        <v>2078</v>
      </c>
      <c r="D151" s="5">
        <f>ROUND( VLOOKUP(Z151, NPC_Raw_Data!A:E, 5) * VLOOKUP(AA151, NPC_Scaling_Values!A:D, 4) * VLOOKUP(AB151,NPC_Scaling_Values!A:D, 4) * 1.14 ,0)</f>
        <v>6840</v>
      </c>
      <c r="E151" s="5">
        <f>ROUND( VLOOKUP(Z151, NPC_Raw_Data!A:L, 6) * VLOOKUP(AA151, NPC_Scaling_Values!A:N, 5)* VLOOKUP(AB151, NPC_Scaling_Values!A:N, 5) * 1.14 ,0)</f>
        <v>305</v>
      </c>
      <c r="F151" s="5">
        <f>ROUND( VLOOKUP(Z151, NPC_Raw_Data!A:L, 7) * VLOOKUP(AA151, NPC_Scaling_Values!A:N, 6) * VLOOKUP(AB151,NPC_Scaling_Values!A:N, 6) * 1.14 ,0)</f>
        <v>213</v>
      </c>
      <c r="G151" s="5">
        <f>ROUND( VLOOKUP(Z151, NPC_Raw_Data!A:L, 8) * VLOOKUP(AA151, NPC_Scaling_Values!A:N, 7) * VLOOKUP(AB151, NPC_Scaling_Values!A:N, 7) * 1.14 ,0)</f>
        <v>182</v>
      </c>
      <c r="H151" s="5">
        <f>ROUND( VLOOKUP(Z151, NPC_Raw_Data!A:L, 9) * VLOOKUP(AA151, NPC_Scaling_Values!A:N, 8)* VLOOKUP(AB151, NPC_Scaling_Values!A:N, 8) * 1.14 ,0)</f>
        <v>259</v>
      </c>
      <c r="I151" s="5">
        <v>0.0</v>
      </c>
      <c r="J151" s="5">
        <v>0.0</v>
      </c>
      <c r="K151" s="5">
        <v>0.0</v>
      </c>
      <c r="L151" s="5">
        <f>ROUND( VLOOKUP(Z151, NPC_Raw_Data!A:O, 13),0)</f>
        <v>230</v>
      </c>
      <c r="M151" s="5">
        <f>ROUND( VLOOKUP(Z151, NPC_Raw_Data!A:O, 14),0)</f>
        <v>230</v>
      </c>
      <c r="N151" s="5">
        <f>ROUND( VLOOKUP(Z151, NPC_Raw_Data!A:O, 15),0)</f>
        <v>230</v>
      </c>
      <c r="O151" s="5">
        <f>ROUND( VLOOKUP(Z151, NPC_Raw_Data!A:Q, 16) * VLOOKUP(AA151, NPC_Scaling_Values!A:N, 14)* VLOOKUP(AB151, NPC_Scaling_Values!A:N, 14) * 1.14 ,0)</f>
        <v>233</v>
      </c>
      <c r="P151" s="2">
        <f>ROUND( VLOOKUP(Z151, NPC_Raw_Data!A:Q, 17) * VLOOKUP(AA151, NPC_Scaling_Values!A:N, 14) * VLOOKUP(AB151, NPC_Scaling_Values!A:N, 14)* 1.14 ,0)</f>
        <v>93</v>
      </c>
      <c r="Q151">
        <f> VLOOKUP(AA151, NPC_Scaling_Values!A:N, 9) * VLOOKUP(AB151, NPC_Scaling_Values!A:N, 9) * 1.14</f>
        <v>3.5568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278012.0</v>
      </c>
      <c r="AA151" s="1">
        <v>7010.0</v>
      </c>
      <c r="AB151" s="1">
        <v>7410.0</v>
      </c>
      <c r="AC151" s="8">
        <v>0.0</v>
      </c>
    </row>
    <row r="152">
      <c r="A152" s="1" t="s">
        <v>198</v>
      </c>
      <c r="B152" s="1" t="s">
        <v>39</v>
      </c>
      <c r="C152" s="5">
        <f>ROUND( VLOOKUP(Z152, NPC_Raw_Data!A:D, 4)*VLOOKUP(AA152, NPC_Scaling_Values!A:C, 3)*VLOOKUP(AB152, NPC_Scaling_Values!A:C, 3) * 1.14 ,0)</f>
        <v>2078</v>
      </c>
      <c r="D152" s="5">
        <f>ROUND( VLOOKUP(Z152, NPC_Raw_Data!A:E, 5) * VLOOKUP(AA152, NPC_Scaling_Values!A:D, 4) * VLOOKUP(AB152,NPC_Scaling_Values!A:D, 4) * 1.14 ,0)</f>
        <v>6840</v>
      </c>
      <c r="E152" s="5">
        <f>ROUND( VLOOKUP(Z152, NPC_Raw_Data!A:L, 6) * VLOOKUP(AA152, NPC_Scaling_Values!A:N, 5)* VLOOKUP(AB152, NPC_Scaling_Values!A:N, 5) * 1.14 ,0)</f>
        <v>305</v>
      </c>
      <c r="F152" s="5">
        <f>ROUND( VLOOKUP(Z152, NPC_Raw_Data!A:L, 7) * VLOOKUP(AA152, NPC_Scaling_Values!A:N, 6) * VLOOKUP(AB152,NPC_Scaling_Values!A:N, 6) * 1.14 ,0)</f>
        <v>213</v>
      </c>
      <c r="G152" s="5">
        <f>ROUND( VLOOKUP(Z152, NPC_Raw_Data!A:L, 8) * VLOOKUP(AA152, NPC_Scaling_Values!A:N, 7) * VLOOKUP(AB152, NPC_Scaling_Values!A:N, 7) * 1.14 ,0)</f>
        <v>182</v>
      </c>
      <c r="H152" s="5">
        <f>ROUND( VLOOKUP(Z152, NPC_Raw_Data!A:L, 9) * VLOOKUP(AA152, NPC_Scaling_Values!A:N, 8)* VLOOKUP(AB152, NPC_Scaling_Values!A:N, 8) * 1.14 ,0)</f>
        <v>259</v>
      </c>
      <c r="I152" s="5">
        <v>0.0</v>
      </c>
      <c r="J152" s="5">
        <v>0.0</v>
      </c>
      <c r="K152" s="5">
        <v>0.0</v>
      </c>
      <c r="L152" s="5">
        <f>ROUND( VLOOKUP(Z152, NPC_Raw_Data!A:O, 13),0)</f>
        <v>230</v>
      </c>
      <c r="M152" s="5">
        <f>ROUND( VLOOKUP(Z152, NPC_Raw_Data!A:O, 14),0)</f>
        <v>230</v>
      </c>
      <c r="N152" s="5">
        <f>ROUND( VLOOKUP(Z152, NPC_Raw_Data!A:O, 15),0)</f>
        <v>230</v>
      </c>
      <c r="O152" s="5">
        <f>ROUND( VLOOKUP(Z152, NPC_Raw_Data!A:Q, 16) * VLOOKUP(AA152, NPC_Scaling_Values!A:N, 14)* VLOOKUP(AB152, NPC_Scaling_Values!A:N, 14) * 1.14 ,0)</f>
        <v>233</v>
      </c>
      <c r="P152" s="2">
        <f>ROUND( VLOOKUP(Z152, NPC_Raw_Data!A:Q, 17) * VLOOKUP(AA152, NPC_Scaling_Values!A:N, 14) * VLOOKUP(AB152, NPC_Scaling_Values!A:N, 14)* 1.14 ,0)</f>
        <v>93</v>
      </c>
      <c r="Q152">
        <f> VLOOKUP(AA152, NPC_Scaling_Values!A:N, 9) * VLOOKUP(AB152, NPC_Scaling_Values!A:N, 9) * 1.14</f>
        <v>3.5568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278013.0</v>
      </c>
      <c r="AA152" s="1">
        <v>7010.0</v>
      </c>
      <c r="AB152" s="1">
        <v>7410.0</v>
      </c>
      <c r="AC152" s="8">
        <v>0.0</v>
      </c>
    </row>
    <row r="153">
      <c r="A153" s="1" t="s">
        <v>231</v>
      </c>
      <c r="B153" s="1" t="s">
        <v>30</v>
      </c>
      <c r="C153" s="5">
        <f>ROUND( VLOOKUP(Z153, NPC_Raw_Data!A:D, 4)*VLOOKUP(AA153, NPC_Scaling_Values!A:C, 3)*VLOOKUP(AB153, NPC_Scaling_Values!A:C, 3) * 1.14 ,0)</f>
        <v>2219</v>
      </c>
      <c r="D153" s="5">
        <f>ROUND( VLOOKUP(Z153, NPC_Raw_Data!A:E, 5) * VLOOKUP(AA153, NPC_Scaling_Values!A:D, 4) * VLOOKUP(AB153,NPC_Scaling_Values!A:D, 4) * 1.14 ,0)</f>
        <v>6840</v>
      </c>
      <c r="E153" s="5">
        <f>ROUND( VLOOKUP(Z153, NPC_Raw_Data!A:L, 6) * VLOOKUP(AA153, NPC_Scaling_Values!A:N, 5)* VLOOKUP(AB153, NPC_Scaling_Values!A:N, 5) * 1.14 ,0)</f>
        <v>335</v>
      </c>
      <c r="F153" s="5">
        <f>ROUND( VLOOKUP(Z153, NPC_Raw_Data!A:L, 7) * VLOOKUP(AA153, NPC_Scaling_Values!A:N, 6) * VLOOKUP(AB153,NPC_Scaling_Values!A:N, 6) * 1.14 ,0)</f>
        <v>234</v>
      </c>
      <c r="G153" s="5">
        <f>ROUND( VLOOKUP(Z153, NPC_Raw_Data!A:L, 8) * VLOOKUP(AA153, NPC_Scaling_Values!A:N, 7) * VLOOKUP(AB153, NPC_Scaling_Values!A:N, 7) * 1.14 ,0)</f>
        <v>200</v>
      </c>
      <c r="H153" s="5">
        <f>ROUND( VLOOKUP(Z153, NPC_Raw_Data!A:L, 9) * VLOOKUP(AA153, NPC_Scaling_Values!A:N, 8)* VLOOKUP(AB153, NPC_Scaling_Values!A:N, 8) * 1.14 ,0)</f>
        <v>284</v>
      </c>
      <c r="I153" s="5">
        <v>0.0</v>
      </c>
      <c r="J153" s="5">
        <v>0.0</v>
      </c>
      <c r="K153" s="5">
        <v>0.0</v>
      </c>
      <c r="L153" s="5">
        <f>ROUND( VLOOKUP(Z153, NPC_Raw_Data!A:O, 13),0)</f>
        <v>230</v>
      </c>
      <c r="M153" s="5">
        <f>ROUND( VLOOKUP(Z153, NPC_Raw_Data!A:O, 14),0)</f>
        <v>230</v>
      </c>
      <c r="N153" s="5">
        <f>ROUND( VLOOKUP(Z153, NPC_Raw_Data!A:O, 15),0)</f>
        <v>230</v>
      </c>
      <c r="O153" s="5">
        <f>ROUND( VLOOKUP(Z153, NPC_Raw_Data!A:Q, 16) * VLOOKUP(AA153, NPC_Scaling_Values!A:N, 14)* VLOOKUP(AB153, NPC_Scaling_Values!A:N, 14) * 1.14 ,0)</f>
        <v>265</v>
      </c>
      <c r="P153" s="2">
        <f>ROUND( VLOOKUP(Z153, NPC_Raw_Data!A:Q, 17) * VLOOKUP(AA153, NPC_Scaling_Values!A:N, 14) * VLOOKUP(AB153, NPC_Scaling_Values!A:N, 14)* 1.14 ,0)</f>
        <v>106</v>
      </c>
      <c r="Q153">
        <f> VLOOKUP(AA153, NPC_Scaling_Values!A:N, 9) * VLOOKUP(AB153, NPC_Scaling_Values!A:N, 9) * 1.14</f>
        <v>3.80304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278020.0</v>
      </c>
      <c r="AA153" s="1">
        <v>7014.0</v>
      </c>
      <c r="AB153" s="1">
        <v>7414.0</v>
      </c>
      <c r="AC153" s="8">
        <v>0.0</v>
      </c>
    </row>
    <row r="154">
      <c r="A154" s="1" t="s">
        <v>232</v>
      </c>
      <c r="B154" s="1" t="s">
        <v>30</v>
      </c>
      <c r="C154" s="5">
        <f>ROUND( VLOOKUP(Z154, NPC_Raw_Data!A:D, 4)*VLOOKUP(AA154, NPC_Scaling_Values!A:C, 3)*VLOOKUP(AB154, NPC_Scaling_Values!A:C, 3) * 1.14 ,0)</f>
        <v>2219</v>
      </c>
      <c r="D154" s="5">
        <f>ROUND( VLOOKUP(Z154, NPC_Raw_Data!A:E, 5) * VLOOKUP(AA154, NPC_Scaling_Values!A:D, 4) * VLOOKUP(AB154,NPC_Scaling_Values!A:D, 4) * 1.14 ,0)</f>
        <v>6840</v>
      </c>
      <c r="E154" s="5">
        <f>ROUND( VLOOKUP(Z154, NPC_Raw_Data!A:L, 6) * VLOOKUP(AA154, NPC_Scaling_Values!A:N, 5)* VLOOKUP(AB154, NPC_Scaling_Values!A:N, 5) * 1.14 ,0)</f>
        <v>335</v>
      </c>
      <c r="F154" s="5">
        <f>ROUND( VLOOKUP(Z154, NPC_Raw_Data!A:L, 7) * VLOOKUP(AA154, NPC_Scaling_Values!A:N, 6) * VLOOKUP(AB154,NPC_Scaling_Values!A:N, 6) * 1.14 ,0)</f>
        <v>234</v>
      </c>
      <c r="G154" s="5">
        <f>ROUND( VLOOKUP(Z154, NPC_Raw_Data!A:L, 8) * VLOOKUP(AA154, NPC_Scaling_Values!A:N, 7) * VLOOKUP(AB154, NPC_Scaling_Values!A:N, 7) * 1.14 ,0)</f>
        <v>200</v>
      </c>
      <c r="H154" s="5">
        <f>ROUND( VLOOKUP(Z154, NPC_Raw_Data!A:L, 9) * VLOOKUP(AA154, NPC_Scaling_Values!A:N, 8)* VLOOKUP(AB154, NPC_Scaling_Values!A:N, 8) * 1.14 ,0)</f>
        <v>284</v>
      </c>
      <c r="I154" s="5">
        <v>0.0</v>
      </c>
      <c r="J154" s="5">
        <v>0.0</v>
      </c>
      <c r="K154" s="5">
        <v>0.0</v>
      </c>
      <c r="L154" s="5">
        <f>ROUND( VLOOKUP(Z154, NPC_Raw_Data!A:O, 13),0)</f>
        <v>230</v>
      </c>
      <c r="M154" s="5">
        <f>ROUND( VLOOKUP(Z154, NPC_Raw_Data!A:O, 14),0)</f>
        <v>230</v>
      </c>
      <c r="N154" s="5">
        <f>ROUND( VLOOKUP(Z154, NPC_Raw_Data!A:O, 15),0)</f>
        <v>230</v>
      </c>
      <c r="O154" s="5">
        <f>ROUND( VLOOKUP(Z154, NPC_Raw_Data!A:Q, 16) * VLOOKUP(AA154, NPC_Scaling_Values!A:N, 14)* VLOOKUP(AB154, NPC_Scaling_Values!A:N, 14) * 1.14 ,0)</f>
        <v>265</v>
      </c>
      <c r="P154" s="2">
        <f>ROUND( VLOOKUP(Z154, NPC_Raw_Data!A:Q, 17) * VLOOKUP(AA154, NPC_Scaling_Values!A:N, 14) * VLOOKUP(AB154, NPC_Scaling_Values!A:N, 14)* 1.14 ,0)</f>
        <v>106</v>
      </c>
      <c r="Q154">
        <f> VLOOKUP(AA154, NPC_Scaling_Values!A:N, 9) * VLOOKUP(AB154, NPC_Scaling_Values!A:N, 9) * 1.14</f>
        <v>3.80304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278021.0</v>
      </c>
      <c r="AA154" s="1">
        <v>7014.0</v>
      </c>
      <c r="AB154" s="1">
        <v>7414.0</v>
      </c>
      <c r="AC154" s="8">
        <v>0.0</v>
      </c>
    </row>
    <row r="155">
      <c r="A155" s="1" t="s">
        <v>233</v>
      </c>
      <c r="B155" s="1" t="s">
        <v>160</v>
      </c>
      <c r="C155" s="5">
        <f>ROUND( VLOOKUP(Z155, NPC_Raw_Data!A:D, 4)*VLOOKUP(AA155, NPC_Scaling_Values!A:C, 3)*VLOOKUP(AB155, NPC_Scaling_Values!A:C, 3) * 1.14 ,0)</f>
        <v>2219</v>
      </c>
      <c r="D155" s="5">
        <f>ROUND( VLOOKUP(Z155, NPC_Raw_Data!A:E, 5) * VLOOKUP(AA155, NPC_Scaling_Values!A:D, 4) * VLOOKUP(AB155,NPC_Scaling_Values!A:D, 4) * 1.14 ,0)</f>
        <v>6840</v>
      </c>
      <c r="E155" s="5">
        <f>ROUND( VLOOKUP(Z155, NPC_Raw_Data!A:L, 6) * VLOOKUP(AA155, NPC_Scaling_Values!A:N, 5)* VLOOKUP(AB155, NPC_Scaling_Values!A:N, 5) * 1.14 ,0)</f>
        <v>335</v>
      </c>
      <c r="F155" s="5">
        <f>ROUND( VLOOKUP(Z155, NPC_Raw_Data!A:L, 7) * VLOOKUP(AA155, NPC_Scaling_Values!A:N, 6) * VLOOKUP(AB155,NPC_Scaling_Values!A:N, 6) * 1.14 ,0)</f>
        <v>234</v>
      </c>
      <c r="G155" s="5">
        <f>ROUND( VLOOKUP(Z155, NPC_Raw_Data!A:L, 8) * VLOOKUP(AA155, NPC_Scaling_Values!A:N, 7) * VLOOKUP(AB155, NPC_Scaling_Values!A:N, 7) * 1.14 ,0)</f>
        <v>200</v>
      </c>
      <c r="H155" s="5">
        <f>ROUND( VLOOKUP(Z155, NPC_Raw_Data!A:L, 9) * VLOOKUP(AA155, NPC_Scaling_Values!A:N, 8)* VLOOKUP(AB155, NPC_Scaling_Values!A:N, 8) * 1.14 ,0)</f>
        <v>284</v>
      </c>
      <c r="I155" s="5">
        <v>0.0</v>
      </c>
      <c r="J155" s="5">
        <v>0.0</v>
      </c>
      <c r="K155" s="5">
        <v>0.0</v>
      </c>
      <c r="L155" s="5">
        <f>ROUND( VLOOKUP(Z155, NPC_Raw_Data!A:O, 13),0)</f>
        <v>230</v>
      </c>
      <c r="M155" s="5">
        <f>ROUND( VLOOKUP(Z155, NPC_Raw_Data!A:O, 14),0)</f>
        <v>230</v>
      </c>
      <c r="N155" s="5">
        <f>ROUND( VLOOKUP(Z155, NPC_Raw_Data!A:O, 15),0)</f>
        <v>230</v>
      </c>
      <c r="O155" s="5">
        <f>ROUND( VLOOKUP(Z155, NPC_Raw_Data!A:Q, 16) * VLOOKUP(AA155, NPC_Scaling_Values!A:N, 14)* VLOOKUP(AB155, NPC_Scaling_Values!A:N, 14) * 1.14 ,0)</f>
        <v>265</v>
      </c>
      <c r="P155" s="2">
        <f>ROUND( VLOOKUP(Z155, NPC_Raw_Data!A:Q, 17) * VLOOKUP(AA155, NPC_Scaling_Values!A:N, 14) * VLOOKUP(AB155, NPC_Scaling_Values!A:N, 14)* 1.14 ,0)</f>
        <v>106</v>
      </c>
      <c r="Q155">
        <f> VLOOKUP(AA155, NPC_Scaling_Values!A:N, 9) * VLOOKUP(AB155, NPC_Scaling_Values!A:N, 9) * 1.14</f>
        <v>3.80304</v>
      </c>
      <c r="R155" s="1">
        <v>1.0</v>
      </c>
      <c r="S155" s="1">
        <v>-1.0</v>
      </c>
      <c r="T155" s="7" t="b">
        <v>0</v>
      </c>
      <c r="U155" s="7" t="b">
        <v>0</v>
      </c>
      <c r="V155" s="7" t="b">
        <v>0</v>
      </c>
      <c r="Z155" s="1">
        <v>278030.0</v>
      </c>
      <c r="AA155" s="1">
        <v>7014.0</v>
      </c>
      <c r="AB155" s="1">
        <v>7414.0</v>
      </c>
      <c r="AC155" s="8">
        <v>0.0</v>
      </c>
    </row>
    <row r="156">
      <c r="A156" s="2" t="s">
        <v>233</v>
      </c>
      <c r="B156" s="1" t="s">
        <v>160</v>
      </c>
      <c r="C156" s="5">
        <f>ROUND( VLOOKUP(Z156, NPC_Raw_Data!A:D, 4)*VLOOKUP(AA156, NPC_Scaling_Values!A:C, 3)*VLOOKUP(AB156, NPC_Scaling_Values!A:C, 3) * 1.14 ,0)</f>
        <v>2219</v>
      </c>
      <c r="D156" s="5">
        <f>ROUND( VLOOKUP(Z156, NPC_Raw_Data!A:E, 5) * VLOOKUP(AA156, NPC_Scaling_Values!A:D, 4) * VLOOKUP(AB156,NPC_Scaling_Values!A:D, 4) * 1.14 ,0)</f>
        <v>6840</v>
      </c>
      <c r="E156" s="5">
        <f>ROUND( VLOOKUP(Z156, NPC_Raw_Data!A:L, 6) * VLOOKUP(AA156, NPC_Scaling_Values!A:N, 5)* VLOOKUP(AB156, NPC_Scaling_Values!A:N, 5) * 1.14 ,0)</f>
        <v>335</v>
      </c>
      <c r="F156" s="5">
        <f>ROUND( VLOOKUP(Z156, NPC_Raw_Data!A:L, 7) * VLOOKUP(AA156, NPC_Scaling_Values!A:N, 6) * VLOOKUP(AB156,NPC_Scaling_Values!A:N, 6) * 1.14 ,0)</f>
        <v>234</v>
      </c>
      <c r="G156" s="5">
        <f>ROUND( VLOOKUP(Z156, NPC_Raw_Data!A:L, 8) * VLOOKUP(AA156, NPC_Scaling_Values!A:N, 7) * VLOOKUP(AB156, NPC_Scaling_Values!A:N, 7) * 1.14 ,0)</f>
        <v>200</v>
      </c>
      <c r="H156" s="5">
        <f>ROUND( VLOOKUP(Z156, NPC_Raw_Data!A:L, 9) * VLOOKUP(AA156, NPC_Scaling_Values!A:N, 8)* VLOOKUP(AB156, NPC_Scaling_Values!A:N, 8) * 1.14 ,0)</f>
        <v>284</v>
      </c>
      <c r="I156" s="5">
        <v>0.0</v>
      </c>
      <c r="J156" s="5">
        <v>0.0</v>
      </c>
      <c r="K156" s="5">
        <v>0.0</v>
      </c>
      <c r="L156" s="5">
        <f>ROUND( VLOOKUP(Z156, NPC_Raw_Data!A:O, 13),0)</f>
        <v>230</v>
      </c>
      <c r="M156" s="5">
        <f>ROUND( VLOOKUP(Z156, NPC_Raw_Data!A:O, 14),0)</f>
        <v>230</v>
      </c>
      <c r="N156" s="5">
        <f>ROUND( VLOOKUP(Z156, NPC_Raw_Data!A:O, 15),0)</f>
        <v>230</v>
      </c>
      <c r="O156" s="5">
        <f>ROUND( VLOOKUP(Z156, NPC_Raw_Data!A:Q, 16) * VLOOKUP(AA156, NPC_Scaling_Values!A:N, 14)* VLOOKUP(AB156, NPC_Scaling_Values!A:N, 14) * 1.14 ,0)</f>
        <v>265</v>
      </c>
      <c r="P156" s="2">
        <f>ROUND( VLOOKUP(Z156, NPC_Raw_Data!A:Q, 17) * VLOOKUP(AA156, NPC_Scaling_Values!A:N, 14) * VLOOKUP(AB156, NPC_Scaling_Values!A:N, 14)* 1.14 ,0)</f>
        <v>106</v>
      </c>
      <c r="Q156">
        <f> VLOOKUP(AA156, NPC_Scaling_Values!A:N, 9) * VLOOKUP(AB156, NPC_Scaling_Values!A:N, 9) * 1.14</f>
        <v>3.80304</v>
      </c>
      <c r="R156" s="1">
        <v>1.0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278031.0</v>
      </c>
      <c r="AA156" s="1">
        <v>7014.0</v>
      </c>
      <c r="AB156" s="1">
        <v>7414.0</v>
      </c>
      <c r="AC156" s="8">
        <v>0.0</v>
      </c>
    </row>
    <row r="157">
      <c r="A157" s="1" t="s">
        <v>169</v>
      </c>
      <c r="B157" s="1" t="s">
        <v>55</v>
      </c>
      <c r="C157" s="5">
        <f>ROUND( VLOOKUP(Z157, NPC_Raw_Data!A:D, 4)*VLOOKUP(AA157, NPC_Scaling_Values!A:C, 3)*VLOOKUP(AB157, NPC_Scaling_Values!A:C, 3) * 1.14 ,0)</f>
        <v>1382</v>
      </c>
      <c r="D157" s="5">
        <f>ROUND( VLOOKUP(Z157, NPC_Raw_Data!A:E, 5) * VLOOKUP(AA157, NPC_Scaling_Values!A:D, 4) * VLOOKUP(AB157,NPC_Scaling_Values!A:D, 4) * 1.14 ,0)</f>
        <v>4560</v>
      </c>
      <c r="E157" s="5">
        <f>ROUND( VLOOKUP(Z157, NPC_Raw_Data!A:L, 6) * VLOOKUP(AA157, NPC_Scaling_Values!A:N, 5)* VLOOKUP(AB157, NPC_Scaling_Values!A:N, 5) * 1.14 ,0)</f>
        <v>375</v>
      </c>
      <c r="F157" s="5">
        <f>ROUND( VLOOKUP(Z157, NPC_Raw_Data!A:L, 7) * VLOOKUP(AA157, NPC_Scaling_Values!A:N, 6) * VLOOKUP(AB157,NPC_Scaling_Values!A:N, 6) * 1.14 ,0)</f>
        <v>249</v>
      </c>
      <c r="G157" s="5">
        <f>ROUND( VLOOKUP(Z157, NPC_Raw_Data!A:L, 8) * VLOOKUP(AA157, NPC_Scaling_Values!A:N, 7) * VLOOKUP(AB157, NPC_Scaling_Values!A:N, 7) * 1.14 ,0)</f>
        <v>279</v>
      </c>
      <c r="H157" s="5">
        <f>ROUND( VLOOKUP(Z157, NPC_Raw_Data!A:L, 9) * VLOOKUP(AA157, NPC_Scaling_Values!A:N, 8)* VLOOKUP(AB157, NPC_Scaling_Values!A:N, 8) * 1.14 ,0)</f>
        <v>311</v>
      </c>
      <c r="I157" s="5">
        <v>0.0</v>
      </c>
      <c r="J157" s="5">
        <v>0.0</v>
      </c>
      <c r="K157" s="5">
        <v>0.0</v>
      </c>
      <c r="L157" s="5">
        <f>ROUND( VLOOKUP(Z157, NPC_Raw_Data!A:O, 13),0)</f>
        <v>145</v>
      </c>
      <c r="M157" s="5">
        <f>ROUND( VLOOKUP(Z157, NPC_Raw_Data!A:O, 14),0)</f>
        <v>145</v>
      </c>
      <c r="N157" s="5">
        <f>ROUND( VLOOKUP(Z157, NPC_Raw_Data!A:O, 15),0)</f>
        <v>245</v>
      </c>
      <c r="O157" s="5">
        <f>ROUND( VLOOKUP(Z157, NPC_Raw_Data!A:Q, 16) * VLOOKUP(AA157, NPC_Scaling_Values!A:N, 14)* VLOOKUP(AB157, NPC_Scaling_Values!A:N, 14) * 1.14 ,0)</f>
        <v>375</v>
      </c>
      <c r="P157" s="2">
        <f>ROUND( VLOOKUP(Z157, NPC_Raw_Data!A:Q, 17) * VLOOKUP(AA157, NPC_Scaling_Values!A:N, 14) * VLOOKUP(AB157, NPC_Scaling_Values!A:N, 14)* 1.14 ,0)</f>
        <v>94</v>
      </c>
      <c r="Q157">
        <f> VLOOKUP(AA157, NPC_Scaling_Values!A:N, 9) * VLOOKUP(AB157, NPC_Scaling_Values!A:N, 9) * 1.14</f>
        <v>3.401475</v>
      </c>
      <c r="R157" s="1">
        <v>1.1</v>
      </c>
      <c r="S157" s="1">
        <v>-1.0</v>
      </c>
      <c r="T157" s="7" t="b">
        <v>0</v>
      </c>
      <c r="U157" s="7" t="b">
        <v>1</v>
      </c>
      <c r="V157" s="7" t="b">
        <v>0</v>
      </c>
      <c r="Z157" s="1">
        <v>279000.0</v>
      </c>
      <c r="AA157" s="1">
        <v>7004.0</v>
      </c>
      <c r="AB157" s="1">
        <v>7404.0</v>
      </c>
      <c r="AC157" s="8">
        <v>0.0</v>
      </c>
    </row>
    <row r="158">
      <c r="A158" s="9" t="s">
        <v>181</v>
      </c>
      <c r="B158" s="1" t="s">
        <v>27</v>
      </c>
      <c r="C158" s="5">
        <f>ROUND( VLOOKUP(Z158, NPC_Raw_Data!A:D, 4)*VLOOKUP(AA158, NPC_Scaling_Values!A:C, 3)*VLOOKUP(AB158, NPC_Scaling_Values!A:C, 3) * 1.14 ,0)</f>
        <v>1390</v>
      </c>
      <c r="D158" s="5">
        <f>ROUND( VLOOKUP(Z158, NPC_Raw_Data!A:E, 5) * VLOOKUP(AA158, NPC_Scaling_Values!A:D, 4) * VLOOKUP(AB158,NPC_Scaling_Values!A:D, 4) * 1.14 ,0)</f>
        <v>3648</v>
      </c>
      <c r="E158" s="5">
        <f>ROUND( VLOOKUP(Z158, NPC_Raw_Data!A:L, 6) * VLOOKUP(AA158, NPC_Scaling_Values!A:N, 5)* VLOOKUP(AB158, NPC_Scaling_Values!A:N, 5) * 1.14 ,0)</f>
        <v>378</v>
      </c>
      <c r="F158" s="5">
        <f>ROUND( VLOOKUP(Z158, NPC_Raw_Data!A:L, 7) * VLOOKUP(AA158, NPC_Scaling_Values!A:N, 6) * VLOOKUP(AB158,NPC_Scaling_Values!A:N, 6) * 1.14 ,0)</f>
        <v>251</v>
      </c>
      <c r="G158" s="5">
        <f>ROUND( VLOOKUP(Z158, NPC_Raw_Data!A:L, 8) * VLOOKUP(AA158, NPC_Scaling_Values!A:N, 7) * VLOOKUP(AB158, NPC_Scaling_Values!A:N, 7) * 1.14 ,0)</f>
        <v>281</v>
      </c>
      <c r="H158" s="5">
        <f>ROUND( VLOOKUP(Z158, NPC_Raw_Data!A:L, 9) * VLOOKUP(AA158, NPC_Scaling_Values!A:N, 8)* VLOOKUP(AB158, NPC_Scaling_Values!A:N, 8) * 1.14 ,0)</f>
        <v>313</v>
      </c>
      <c r="I158" s="5">
        <v>0.0</v>
      </c>
      <c r="J158" s="5">
        <v>0.0</v>
      </c>
      <c r="K158" s="5">
        <v>0.0</v>
      </c>
      <c r="L158" s="5">
        <f>ROUND( VLOOKUP(Z158, NPC_Raw_Data!A:O, 13),0)</f>
        <v>145</v>
      </c>
      <c r="M158" s="5">
        <f>ROUND( VLOOKUP(Z158, NPC_Raw_Data!A:O, 14),0)</f>
        <v>145</v>
      </c>
      <c r="N158" s="5">
        <f>ROUND( VLOOKUP(Z158, NPC_Raw_Data!A:O, 15),0)</f>
        <v>245</v>
      </c>
      <c r="O158" s="5">
        <f>ROUND( VLOOKUP(Z158, NPC_Raw_Data!A:Q, 16) * VLOOKUP(AA158, NPC_Scaling_Values!A:N, 14)* VLOOKUP(AB158, NPC_Scaling_Values!A:N, 14) * 1.14 ,0)</f>
        <v>368</v>
      </c>
      <c r="P158" s="2">
        <f>ROUND( VLOOKUP(Z158, NPC_Raw_Data!A:Q, 17) * VLOOKUP(AA158, NPC_Scaling_Values!A:N, 14) * VLOOKUP(AB158, NPC_Scaling_Values!A:N, 14)* 1.14 ,0)</f>
        <v>92</v>
      </c>
      <c r="Q158">
        <f> VLOOKUP(AA158, NPC_Scaling_Values!A:N, 9) * VLOOKUP(AB158, NPC_Scaling_Values!A:N, 9) * 1.14</f>
        <v>3.4884</v>
      </c>
      <c r="R158" s="1">
        <v>1.1</v>
      </c>
      <c r="S158" s="1">
        <v>-1.0</v>
      </c>
      <c r="T158" s="7" t="b">
        <v>0</v>
      </c>
      <c r="U158" s="7" t="b">
        <v>1</v>
      </c>
      <c r="V158" s="7" t="b">
        <v>0</v>
      </c>
      <c r="Z158" s="1">
        <v>279001.0</v>
      </c>
      <c r="AA158" s="1">
        <v>7005.0</v>
      </c>
      <c r="AB158" s="1">
        <v>7405.0</v>
      </c>
      <c r="AC158" s="8">
        <v>0.0</v>
      </c>
    </row>
    <row r="159">
      <c r="A159" s="1" t="s">
        <v>223</v>
      </c>
      <c r="B159" s="1" t="s">
        <v>101</v>
      </c>
      <c r="C159" s="5">
        <f>ROUND( VLOOKUP(Z159, NPC_Raw_Data!A:D, 4)*VLOOKUP(AA159, NPC_Scaling_Values!A:C, 3)*VLOOKUP(AB159, NPC_Scaling_Values!A:C, 3) * 1.14 ,0)</f>
        <v>1397</v>
      </c>
      <c r="D159" s="5">
        <f>ROUND( VLOOKUP(Z159, NPC_Raw_Data!A:E, 5) * VLOOKUP(AA159, NPC_Scaling_Values!A:D, 4) * VLOOKUP(AB159,NPC_Scaling_Values!A:D, 4) * 1.14 ,0)</f>
        <v>8208</v>
      </c>
      <c r="E159" s="5">
        <f>ROUND( VLOOKUP(Z159, NPC_Raw_Data!A:L, 6) * VLOOKUP(AA159, NPC_Scaling_Values!A:N, 5)* VLOOKUP(AB159, NPC_Scaling_Values!A:N, 5) * 1.14 ,0)</f>
        <v>385</v>
      </c>
      <c r="F159" s="5">
        <f>ROUND( VLOOKUP(Z159, NPC_Raw_Data!A:L, 7) * VLOOKUP(AA159, NPC_Scaling_Values!A:N, 6) * VLOOKUP(AB159,NPC_Scaling_Values!A:N, 6) * 1.14 ,0)</f>
        <v>256</v>
      </c>
      <c r="G159" s="5">
        <f>ROUND( VLOOKUP(Z159, NPC_Raw_Data!A:L, 8) * VLOOKUP(AA159, NPC_Scaling_Values!A:N, 7) * VLOOKUP(AB159, NPC_Scaling_Values!A:N, 7) * 1.14 ,0)</f>
        <v>286</v>
      </c>
      <c r="H159" s="5">
        <f>ROUND( VLOOKUP(Z159, NPC_Raw_Data!A:L, 9) * VLOOKUP(AA159, NPC_Scaling_Values!A:N, 8)* VLOOKUP(AB159, NPC_Scaling_Values!A:N, 8) * 1.14 ,0)</f>
        <v>319</v>
      </c>
      <c r="I159" s="5">
        <v>0.0</v>
      </c>
      <c r="J159" s="5">
        <v>0.0</v>
      </c>
      <c r="K159" s="5">
        <v>0.0</v>
      </c>
      <c r="L159" s="5">
        <f>ROUND( VLOOKUP(Z159, NPC_Raw_Data!A:O, 13),0)</f>
        <v>145</v>
      </c>
      <c r="M159" s="5">
        <f>ROUND( VLOOKUP(Z159, NPC_Raw_Data!A:O, 14),0)</f>
        <v>145</v>
      </c>
      <c r="N159" s="5">
        <f>ROUND( VLOOKUP(Z159, NPC_Raw_Data!A:O, 15),0)</f>
        <v>245</v>
      </c>
      <c r="O159" s="5">
        <f>ROUND( VLOOKUP(Z159, NPC_Raw_Data!A:Q, 16) * VLOOKUP(AA159, NPC_Scaling_Values!A:N, 14)* VLOOKUP(AB159, NPC_Scaling_Values!A:N, 14) * 1.14 ,0)</f>
        <v>365</v>
      </c>
      <c r="P159" s="2">
        <f>ROUND( VLOOKUP(Z159, NPC_Raw_Data!A:Q, 17) * VLOOKUP(AA159, NPC_Scaling_Values!A:N, 14) * VLOOKUP(AB159, NPC_Scaling_Values!A:N, 14)* 1.14 ,0)</f>
        <v>91</v>
      </c>
      <c r="Q159">
        <f> VLOOKUP(AA159, NPC_Scaling_Values!A:N, 9) * VLOOKUP(AB159, NPC_Scaling_Values!A:N, 9) * 1.14</f>
        <v>3.4884</v>
      </c>
      <c r="R159" s="1">
        <v>1.1</v>
      </c>
      <c r="S159" s="1">
        <v>-1.0</v>
      </c>
      <c r="T159" s="7" t="b">
        <v>0</v>
      </c>
      <c r="U159" s="7" t="b">
        <v>1</v>
      </c>
      <c r="V159" s="7" t="b">
        <v>0</v>
      </c>
      <c r="Z159" s="1">
        <v>279010.0</v>
      </c>
      <c r="AA159" s="1">
        <v>7007.0</v>
      </c>
      <c r="AB159" s="1">
        <v>7407.0</v>
      </c>
      <c r="AC159" s="8">
        <v>0.0</v>
      </c>
    </row>
    <row r="160">
      <c r="A160" s="1" t="s">
        <v>234</v>
      </c>
      <c r="B160" s="1" t="s">
        <v>48</v>
      </c>
      <c r="C160" s="5">
        <f>ROUND( VLOOKUP(Z160, NPC_Raw_Data!A:D, 4)*VLOOKUP(AA160, NPC_Scaling_Values!A:C, 3)*VLOOKUP(AB160, NPC_Scaling_Values!A:C, 3) * 1.14 ,0)</f>
        <v>1481</v>
      </c>
      <c r="D160" s="5">
        <f>ROUND( VLOOKUP(Z160, NPC_Raw_Data!A:E, 5) * VLOOKUP(AA160, NPC_Scaling_Values!A:D, 4) * VLOOKUP(AB160,NPC_Scaling_Values!A:D, 4) * 1.14 ,0)</f>
        <v>4104</v>
      </c>
      <c r="E160" s="5">
        <f>ROUND( VLOOKUP(Z160, NPC_Raw_Data!A:L, 6) * VLOOKUP(AA160, NPC_Scaling_Values!A:N, 5)* VLOOKUP(AB160, NPC_Scaling_Values!A:N, 5) * 1.14 ,0)</f>
        <v>391</v>
      </c>
      <c r="F160" s="5">
        <f>ROUND( VLOOKUP(Z160, NPC_Raw_Data!A:L, 7) * VLOOKUP(AA160, NPC_Scaling_Values!A:N, 6) * VLOOKUP(AB160,NPC_Scaling_Values!A:N, 6) * 1.14 ,0)</f>
        <v>260</v>
      </c>
      <c r="G160" s="5">
        <f>ROUND( VLOOKUP(Z160, NPC_Raw_Data!A:L, 8) * VLOOKUP(AA160, NPC_Scaling_Values!A:N, 7) * VLOOKUP(AB160, NPC_Scaling_Values!A:N, 7) * 1.14 ,0)</f>
        <v>290</v>
      </c>
      <c r="H160" s="5">
        <f>ROUND( VLOOKUP(Z160, NPC_Raw_Data!A:L, 9) * VLOOKUP(AA160, NPC_Scaling_Values!A:N, 8)* VLOOKUP(AB160, NPC_Scaling_Values!A:N, 8) * 1.14 ,0)</f>
        <v>324</v>
      </c>
      <c r="I160" s="5">
        <v>0.0</v>
      </c>
      <c r="J160" s="5">
        <v>0.0</v>
      </c>
      <c r="K160" s="5">
        <v>0.0</v>
      </c>
      <c r="L160" s="5">
        <f>ROUND( VLOOKUP(Z160, NPC_Raw_Data!A:O, 13),0)</f>
        <v>145</v>
      </c>
      <c r="M160" s="5">
        <f>ROUND( VLOOKUP(Z160, NPC_Raw_Data!A:O, 14),0)</f>
        <v>145</v>
      </c>
      <c r="N160" s="5">
        <f>ROUND( VLOOKUP(Z160, NPC_Raw_Data!A:O, 15),0)</f>
        <v>245</v>
      </c>
      <c r="O160" s="5">
        <f>ROUND( VLOOKUP(Z160, NPC_Raw_Data!A:Q, 16) * VLOOKUP(AA160, NPC_Scaling_Values!A:N, 14)* VLOOKUP(AB160, NPC_Scaling_Values!A:N, 14) * 1.14 ,0)</f>
        <v>370</v>
      </c>
      <c r="P160" s="2">
        <f>ROUND( VLOOKUP(Z160, NPC_Raw_Data!A:Q, 17) * VLOOKUP(AA160, NPC_Scaling_Values!A:N, 14) * VLOOKUP(AB160, NPC_Scaling_Values!A:N, 14)* 1.14 ,0)</f>
        <v>93</v>
      </c>
      <c r="Q160">
        <f> VLOOKUP(AA160, NPC_Scaling_Values!A:N, 9) * VLOOKUP(AB160, NPC_Scaling_Values!A:N, 9) * 1.14</f>
        <v>3.50892</v>
      </c>
      <c r="R160" s="1">
        <v>1.1</v>
      </c>
      <c r="S160" s="1">
        <v>-1.0</v>
      </c>
      <c r="T160" s="7" t="b">
        <v>0</v>
      </c>
      <c r="U160" s="7" t="b">
        <v>1</v>
      </c>
      <c r="V160" s="7" t="b">
        <v>0</v>
      </c>
      <c r="Z160" s="1">
        <v>279020.0</v>
      </c>
      <c r="AA160" s="1">
        <v>7009.0</v>
      </c>
      <c r="AB160" s="1">
        <v>7409.0</v>
      </c>
      <c r="AC160" s="8">
        <v>0.0</v>
      </c>
    </row>
    <row r="161">
      <c r="A161" s="1" t="s">
        <v>223</v>
      </c>
      <c r="B161" s="1" t="s">
        <v>164</v>
      </c>
      <c r="C161" s="5">
        <f>ROUND( VLOOKUP(Z161, NPC_Raw_Data!A:D, 4)*VLOOKUP(AA161, NPC_Scaling_Values!A:C, 3)*VLOOKUP(AB161, NPC_Scaling_Values!A:C, 3) * 1.14 ,0)</f>
        <v>1588</v>
      </c>
      <c r="D161" s="5">
        <f>ROUND( VLOOKUP(Z161, NPC_Raw_Data!A:E, 5) * VLOOKUP(AA161, NPC_Scaling_Values!A:D, 4) * VLOOKUP(AB161,NPC_Scaling_Values!A:D, 4) * 1.14 ,0)</f>
        <v>2736</v>
      </c>
      <c r="E161" s="5">
        <f>ROUND( VLOOKUP(Z161, NPC_Raw_Data!A:L, 6) * VLOOKUP(AA161, NPC_Scaling_Values!A:N, 5)* VLOOKUP(AB161, NPC_Scaling_Values!A:N, 5) * 1.14 ,0)</f>
        <v>433</v>
      </c>
      <c r="F161" s="5">
        <f>ROUND( VLOOKUP(Z161, NPC_Raw_Data!A:L, 7) * VLOOKUP(AA161, NPC_Scaling_Values!A:N, 6) * VLOOKUP(AB161,NPC_Scaling_Values!A:N, 6) * 1.14 ,0)</f>
        <v>288</v>
      </c>
      <c r="G161" s="5">
        <f>ROUND( VLOOKUP(Z161, NPC_Raw_Data!A:L, 8) * VLOOKUP(AA161, NPC_Scaling_Values!A:N, 7) * VLOOKUP(AB161, NPC_Scaling_Values!A:N, 7) * 1.14 ,0)</f>
        <v>322</v>
      </c>
      <c r="H161" s="5">
        <f>ROUND( VLOOKUP(Z161, NPC_Raw_Data!A:L, 9) * VLOOKUP(AA161, NPC_Scaling_Values!A:N, 8)* VLOOKUP(AB161, NPC_Scaling_Values!A:N, 8) * 1.14 ,0)</f>
        <v>359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14)* VLOOKUP(AB161, NPC_Scaling_Values!A:N, 14) * 1.14 ,0)</f>
        <v>423</v>
      </c>
      <c r="P161" s="2">
        <f>ROUND( VLOOKUP(Z161, NPC_Raw_Data!A:Q, 17) * VLOOKUP(AA161, NPC_Scaling_Values!A:N, 14) * VLOOKUP(AB161, NPC_Scaling_Values!A:N, 14)* 1.14 ,0)</f>
        <v>106</v>
      </c>
      <c r="Q161">
        <f> VLOOKUP(AA161, NPC_Scaling_Values!A:N, 9) * VLOOKUP(AB161, NPC_Scaling_Values!A:N, 9) * 1.14</f>
        <v>3.80304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279030.0</v>
      </c>
      <c r="AA161" s="1">
        <v>7014.0</v>
      </c>
      <c r="AB161" s="1">
        <v>7414.0</v>
      </c>
      <c r="AC161" s="8">
        <v>0.0</v>
      </c>
    </row>
    <row r="162">
      <c r="A162" s="9" t="s">
        <v>254</v>
      </c>
      <c r="B162" s="1" t="s">
        <v>275</v>
      </c>
      <c r="C162" s="5">
        <f>ROUND( VLOOKUP(Z162, NPC_Raw_Data!A:D, 4)*VLOOKUP(AA162, NPC_Scaling_Values!A:C, 3)*VLOOKUP(AB162, NPC_Scaling_Values!A:C, 3) * 1.14 ,0)</f>
        <v>1683</v>
      </c>
      <c r="D162" s="5">
        <f>ROUND( VLOOKUP(Z162, NPC_Raw_Data!A:E, 5) * VLOOKUP(AA162, NPC_Scaling_Values!A:D, 4) * VLOOKUP(AB162,NPC_Scaling_Values!A:D, 4) * 1.14 ,0)</f>
        <v>4560</v>
      </c>
      <c r="E162" s="5">
        <f>ROUND( VLOOKUP(Z162, NPC_Raw_Data!A:L, 6) * VLOOKUP(AA162, NPC_Scaling_Values!A:N, 5)* VLOOKUP(AB162, NPC_Scaling_Values!A:N, 5) * 1.14 ,0)</f>
        <v>425</v>
      </c>
      <c r="F162" s="5">
        <f>ROUND( VLOOKUP(Z162, NPC_Raw_Data!A:L, 7) * VLOOKUP(AA162, NPC_Scaling_Values!A:N, 6) * VLOOKUP(AB162,NPC_Scaling_Values!A:N, 6) * 1.14 ,0)</f>
        <v>282</v>
      </c>
      <c r="G162" s="5">
        <f>ROUND( VLOOKUP(Z162, NPC_Raw_Data!A:L, 8) * VLOOKUP(AA162, NPC_Scaling_Values!A:N, 7) * VLOOKUP(AB162, NPC_Scaling_Values!A:N, 7) * 1.14 ,0)</f>
        <v>315</v>
      </c>
      <c r="H162" s="5">
        <f>ROUND( VLOOKUP(Z162, NPC_Raw_Data!A:L, 9) * VLOOKUP(AA162, NPC_Scaling_Values!A:N, 8)* VLOOKUP(AB162, NPC_Scaling_Values!A:N, 8) * 1.14 ,0)</f>
        <v>352</v>
      </c>
      <c r="I162" s="5">
        <v>0.0</v>
      </c>
      <c r="J162" s="5">
        <v>0.0</v>
      </c>
      <c r="K162" s="5">
        <v>0.0</v>
      </c>
      <c r="L162" s="5">
        <f>ROUND( VLOOKUP(Z162, NPC_Raw_Data!A:O, 13),0)</f>
        <v>145</v>
      </c>
      <c r="M162" s="5">
        <f>ROUND( VLOOKUP(Z162, NPC_Raw_Data!A:O, 14),0)</f>
        <v>145</v>
      </c>
      <c r="N162" s="5">
        <f>ROUND( VLOOKUP(Z162, NPC_Raw_Data!A:O, 15),0)</f>
        <v>245</v>
      </c>
      <c r="O162" s="5">
        <f>ROUND( VLOOKUP(Z162, NPC_Raw_Data!A:Q, 16) * VLOOKUP(AA162, NPC_Scaling_Values!A:N, 14)* VLOOKUP(AB162, NPC_Scaling_Values!A:N, 14) * 1.14 ,0)</f>
        <v>440</v>
      </c>
      <c r="P162" s="2">
        <f>ROUND( VLOOKUP(Z162, NPC_Raw_Data!A:Q, 17) * VLOOKUP(AA162, NPC_Scaling_Values!A:N, 14) * VLOOKUP(AB162, NPC_Scaling_Values!A:N, 14)* 1.14 ,0)</f>
        <v>110</v>
      </c>
      <c r="Q162">
        <f> VLOOKUP(AA162, NPC_Scaling_Values!A:N, 9) * VLOOKUP(AB162, NPC_Scaling_Values!A:N, 9) * 1.14</f>
        <v>3.9045</v>
      </c>
      <c r="R162" s="1">
        <v>1.1</v>
      </c>
      <c r="S162" s="1">
        <v>-1.0</v>
      </c>
      <c r="T162" s="7" t="b">
        <v>0</v>
      </c>
      <c r="U162" s="7" t="b">
        <v>1</v>
      </c>
      <c r="V162" s="7" t="b">
        <v>0</v>
      </c>
      <c r="Z162" s="1">
        <v>279050.0</v>
      </c>
      <c r="AA162" s="1">
        <v>7015.0</v>
      </c>
      <c r="AB162" s="1">
        <v>7415.0</v>
      </c>
      <c r="AC162" s="8">
        <v>0.0</v>
      </c>
    </row>
    <row r="163">
      <c r="A163" s="9" t="s">
        <v>181</v>
      </c>
      <c r="B163" s="1" t="s">
        <v>275</v>
      </c>
      <c r="C163" s="5">
        <f>ROUND( VLOOKUP(Z163, NPC_Raw_Data!A:D, 4)*VLOOKUP(AA163, NPC_Scaling_Values!A:C, 3)*VLOOKUP(AB163, NPC_Scaling_Values!A:C, 3) * 1.14 ,0)</f>
        <v>1683</v>
      </c>
      <c r="D163" s="5">
        <f>ROUND( VLOOKUP(Z163, NPC_Raw_Data!A:E, 5) * VLOOKUP(AA163, NPC_Scaling_Values!A:D, 4) * VLOOKUP(AB163,NPC_Scaling_Values!A:D, 4) * 1.14 ,0)</f>
        <v>4560</v>
      </c>
      <c r="E163" s="5">
        <f>ROUND( VLOOKUP(Z163, NPC_Raw_Data!A:L, 6) * VLOOKUP(AA163, NPC_Scaling_Values!A:N, 5)* VLOOKUP(AB163, NPC_Scaling_Values!A:N, 5) * 1.14 ,0)</f>
        <v>425</v>
      </c>
      <c r="F163" s="5">
        <f>ROUND( VLOOKUP(Z163, NPC_Raw_Data!A:L, 7) * VLOOKUP(AA163, NPC_Scaling_Values!A:N, 6) * VLOOKUP(AB163,NPC_Scaling_Values!A:N, 6) * 1.14 ,0)</f>
        <v>282</v>
      </c>
      <c r="G163" s="5">
        <f>ROUND( VLOOKUP(Z163, NPC_Raw_Data!A:L, 8) * VLOOKUP(AA163, NPC_Scaling_Values!A:N, 7) * VLOOKUP(AB163, NPC_Scaling_Values!A:N, 7) * 1.14 ,0)</f>
        <v>315</v>
      </c>
      <c r="H163" s="5">
        <f>ROUND( VLOOKUP(Z163, NPC_Raw_Data!A:L, 9) * VLOOKUP(AA163, NPC_Scaling_Values!A:N, 8)* VLOOKUP(AB163, NPC_Scaling_Values!A:N, 8) * 1.14 ,0)</f>
        <v>352</v>
      </c>
      <c r="I163" s="5">
        <v>0.0</v>
      </c>
      <c r="J163" s="5">
        <v>0.0</v>
      </c>
      <c r="K163" s="5">
        <v>0.0</v>
      </c>
      <c r="L163" s="5">
        <f>ROUND( VLOOKUP(Z163, NPC_Raw_Data!A:O, 13),0)</f>
        <v>145</v>
      </c>
      <c r="M163" s="5">
        <f>ROUND( VLOOKUP(Z163, NPC_Raw_Data!A:O, 14),0)</f>
        <v>145</v>
      </c>
      <c r="N163" s="5">
        <f>ROUND( VLOOKUP(Z163, NPC_Raw_Data!A:O, 15),0)</f>
        <v>245</v>
      </c>
      <c r="O163" s="5">
        <f>ROUND( VLOOKUP(Z163, NPC_Raw_Data!A:Q, 16) * VLOOKUP(AA163, NPC_Scaling_Values!A:N, 14)* VLOOKUP(AB163, NPC_Scaling_Values!A:N, 14) * 1.14 ,0)</f>
        <v>440</v>
      </c>
      <c r="P163" s="2">
        <f>ROUND( VLOOKUP(Z163, NPC_Raw_Data!A:Q, 17) * VLOOKUP(AA163, NPC_Scaling_Values!A:N, 14) * VLOOKUP(AB163, NPC_Scaling_Values!A:N, 14)* 1.14 ,0)</f>
        <v>110</v>
      </c>
      <c r="Q163">
        <f> VLOOKUP(AA163, NPC_Scaling_Values!A:N, 9) * VLOOKUP(AB163, NPC_Scaling_Values!A:N, 9) * 1.14</f>
        <v>3.9045</v>
      </c>
      <c r="R163" s="1">
        <v>1.1</v>
      </c>
      <c r="S163" s="1">
        <v>-1.0</v>
      </c>
      <c r="T163" s="7" t="b">
        <v>0</v>
      </c>
      <c r="U163" s="7" t="b">
        <v>1</v>
      </c>
      <c r="V163" s="7" t="b">
        <v>0</v>
      </c>
      <c r="Z163" s="1">
        <v>279051.0</v>
      </c>
      <c r="AA163" s="1">
        <v>7015.0</v>
      </c>
      <c r="AB163" s="1">
        <v>7415.0</v>
      </c>
      <c r="AC163" s="8">
        <v>0.0</v>
      </c>
    </row>
    <row r="164">
      <c r="A164" s="9" t="s">
        <v>234</v>
      </c>
      <c r="B164" s="1" t="s">
        <v>275</v>
      </c>
      <c r="C164" s="5">
        <f>ROUND( VLOOKUP(Z164, NPC_Raw_Data!A:D, 4)*VLOOKUP(AA164, NPC_Scaling_Values!A:C, 3)*VLOOKUP(AB164, NPC_Scaling_Values!A:C, 3) * 1.14 ,0)</f>
        <v>1683</v>
      </c>
      <c r="D164" s="5">
        <f>ROUND( VLOOKUP(Z164, NPC_Raw_Data!A:E, 5) * VLOOKUP(AA164, NPC_Scaling_Values!A:D, 4) * VLOOKUP(AB164,NPC_Scaling_Values!A:D, 4) * 1.14 ,0)</f>
        <v>4560</v>
      </c>
      <c r="E164" s="5">
        <f>ROUND( VLOOKUP(Z164, NPC_Raw_Data!A:L, 6) * VLOOKUP(AA164, NPC_Scaling_Values!A:N, 5)* VLOOKUP(AB164, NPC_Scaling_Values!A:N, 5) * 1.14 ,0)</f>
        <v>425</v>
      </c>
      <c r="F164" s="5">
        <f>ROUND( VLOOKUP(Z164, NPC_Raw_Data!A:L, 7) * VLOOKUP(AA164, NPC_Scaling_Values!A:N, 6) * VLOOKUP(AB164,NPC_Scaling_Values!A:N, 6) * 1.14 ,0)</f>
        <v>282</v>
      </c>
      <c r="G164" s="5">
        <f>ROUND( VLOOKUP(Z164, NPC_Raw_Data!A:L, 8) * VLOOKUP(AA164, NPC_Scaling_Values!A:N, 7) * VLOOKUP(AB164, NPC_Scaling_Values!A:N, 7) * 1.14 ,0)</f>
        <v>315</v>
      </c>
      <c r="H164" s="5">
        <f>ROUND( VLOOKUP(Z164, NPC_Raw_Data!A:L, 9) * VLOOKUP(AA164, NPC_Scaling_Values!A:N, 8)* VLOOKUP(AB164, NPC_Scaling_Values!A:N, 8) * 1.14 ,0)</f>
        <v>352</v>
      </c>
      <c r="I164" s="5">
        <v>0.0</v>
      </c>
      <c r="J164" s="5">
        <v>0.0</v>
      </c>
      <c r="K164" s="5">
        <v>0.0</v>
      </c>
      <c r="L164" s="5">
        <f>ROUND( VLOOKUP(Z164, NPC_Raw_Data!A:O, 13),0)</f>
        <v>145</v>
      </c>
      <c r="M164" s="5">
        <f>ROUND( VLOOKUP(Z164, NPC_Raw_Data!A:O, 14),0)</f>
        <v>145</v>
      </c>
      <c r="N164" s="5">
        <f>ROUND( VLOOKUP(Z164, NPC_Raw_Data!A:O, 15),0)</f>
        <v>245</v>
      </c>
      <c r="O164" s="5">
        <f>ROUND( VLOOKUP(Z164, NPC_Raw_Data!A:Q, 16) * VLOOKUP(AA164, NPC_Scaling_Values!A:N, 14)* VLOOKUP(AB164, NPC_Scaling_Values!A:N, 14) * 1.14 ,0)</f>
        <v>440</v>
      </c>
      <c r="P164" s="2">
        <f>ROUND( VLOOKUP(Z164, NPC_Raw_Data!A:Q, 17) * VLOOKUP(AA164, NPC_Scaling_Values!A:N, 14) * VLOOKUP(AB164, NPC_Scaling_Values!A:N, 14)* 1.14 ,0)</f>
        <v>110</v>
      </c>
      <c r="Q164">
        <f> VLOOKUP(AA164, NPC_Scaling_Values!A:N, 9) * VLOOKUP(AB164, NPC_Scaling_Values!A:N, 9) * 1.14</f>
        <v>3.9045</v>
      </c>
      <c r="R164" s="1">
        <v>1.1</v>
      </c>
      <c r="S164" s="1">
        <v>-1.0</v>
      </c>
      <c r="T164" s="7" t="b">
        <v>0</v>
      </c>
      <c r="U164" s="7" t="b">
        <v>1</v>
      </c>
      <c r="V164" s="7" t="b">
        <v>0</v>
      </c>
      <c r="Z164" s="1">
        <v>279052.0</v>
      </c>
      <c r="AA164" s="1">
        <v>7015.0</v>
      </c>
      <c r="AB164" s="1">
        <v>7415.0</v>
      </c>
      <c r="AC164" s="8">
        <v>0.0</v>
      </c>
    </row>
    <row r="165">
      <c r="A165" s="9" t="s">
        <v>223</v>
      </c>
      <c r="B165" s="1" t="s">
        <v>275</v>
      </c>
      <c r="C165" s="5">
        <f>ROUND( VLOOKUP(Z165, NPC_Raw_Data!A:D, 4)*VLOOKUP(AA165, NPC_Scaling_Values!A:C, 3)*VLOOKUP(AB165, NPC_Scaling_Values!A:C, 3) * 1.14 ,0)</f>
        <v>1683</v>
      </c>
      <c r="D165" s="5">
        <f>ROUND( VLOOKUP(Z165, NPC_Raw_Data!A:E, 5) * VLOOKUP(AA165, NPC_Scaling_Values!A:D, 4) * VLOOKUP(AB165,NPC_Scaling_Values!A:D, 4) * 1.14 ,0)</f>
        <v>4560</v>
      </c>
      <c r="E165" s="5">
        <f>ROUND( VLOOKUP(Z165, NPC_Raw_Data!A:L, 6) * VLOOKUP(AA165, NPC_Scaling_Values!A:N, 5)* VLOOKUP(AB165, NPC_Scaling_Values!A:N, 5) * 1.14 ,0)</f>
        <v>425</v>
      </c>
      <c r="F165" s="5">
        <f>ROUND( VLOOKUP(Z165, NPC_Raw_Data!A:L, 7) * VLOOKUP(AA165, NPC_Scaling_Values!A:N, 6) * VLOOKUP(AB165,NPC_Scaling_Values!A:N, 6) * 1.14 ,0)</f>
        <v>282</v>
      </c>
      <c r="G165" s="5">
        <f>ROUND( VLOOKUP(Z165, NPC_Raw_Data!A:L, 8) * VLOOKUP(AA165, NPC_Scaling_Values!A:N, 7) * VLOOKUP(AB165, NPC_Scaling_Values!A:N, 7) * 1.14 ,0)</f>
        <v>315</v>
      </c>
      <c r="H165" s="5">
        <f>ROUND( VLOOKUP(Z165, NPC_Raw_Data!A:L, 9) * VLOOKUP(AA165, NPC_Scaling_Values!A:N, 8)* VLOOKUP(AB165, NPC_Scaling_Values!A:N, 8) * 1.14 ,0)</f>
        <v>352</v>
      </c>
      <c r="I165" s="5">
        <v>0.0</v>
      </c>
      <c r="J165" s="5">
        <v>0.0</v>
      </c>
      <c r="K165" s="5">
        <v>0.0</v>
      </c>
      <c r="L165" s="5">
        <f>ROUND( VLOOKUP(Z165, NPC_Raw_Data!A:O, 13),0)</f>
        <v>145</v>
      </c>
      <c r="M165" s="5">
        <f>ROUND( VLOOKUP(Z165, NPC_Raw_Data!A:O, 14),0)</f>
        <v>145</v>
      </c>
      <c r="N165" s="5">
        <f>ROUND( VLOOKUP(Z165, NPC_Raw_Data!A:O, 15),0)</f>
        <v>245</v>
      </c>
      <c r="O165" s="5">
        <f>ROUND( VLOOKUP(Z165, NPC_Raw_Data!A:Q, 16) * VLOOKUP(AA165, NPC_Scaling_Values!A:N, 14)* VLOOKUP(AB165, NPC_Scaling_Values!A:N, 14) * 1.14 ,0)</f>
        <v>440</v>
      </c>
      <c r="P165" s="2">
        <f>ROUND( VLOOKUP(Z165, NPC_Raw_Data!A:Q, 17) * VLOOKUP(AA165, NPC_Scaling_Values!A:N, 14) * VLOOKUP(AB165, NPC_Scaling_Values!A:N, 14)* 1.14 ,0)</f>
        <v>110</v>
      </c>
      <c r="Q165">
        <f> VLOOKUP(AA165, NPC_Scaling_Values!A:N, 9) * VLOOKUP(AB165, NPC_Scaling_Values!A:N, 9) * 1.14</f>
        <v>3.9045</v>
      </c>
      <c r="R165" s="1">
        <v>1.1</v>
      </c>
      <c r="S165" s="1">
        <v>-1.0</v>
      </c>
      <c r="T165" s="7" t="b">
        <v>0</v>
      </c>
      <c r="U165" s="7" t="b">
        <v>1</v>
      </c>
      <c r="V165" s="7" t="b">
        <v>0</v>
      </c>
      <c r="Z165" s="1">
        <v>279053.0</v>
      </c>
      <c r="AA165" s="1">
        <v>7015.0</v>
      </c>
      <c r="AB165" s="1">
        <v>7415.0</v>
      </c>
      <c r="AC165" s="8">
        <v>0.0</v>
      </c>
    </row>
    <row r="166">
      <c r="A166" s="9" t="s">
        <v>283</v>
      </c>
      <c r="B166" s="1" t="s">
        <v>275</v>
      </c>
      <c r="C166" s="5">
        <f>ROUND( VLOOKUP(Z166, NPC_Raw_Data!A:D, 4)*VLOOKUP(AA166, NPC_Scaling_Values!A:C, 3)*VLOOKUP(AB166, NPC_Scaling_Values!A:C, 3) * 1.14 ,0)</f>
        <v>1683</v>
      </c>
      <c r="D166" s="5">
        <f>ROUND( VLOOKUP(Z166, NPC_Raw_Data!A:E, 5) * VLOOKUP(AA166, NPC_Scaling_Values!A:D, 4) * VLOOKUP(AB166,NPC_Scaling_Values!A:D, 4) * 1.14 ,0)</f>
        <v>4560</v>
      </c>
      <c r="E166" s="5">
        <f>ROUND( VLOOKUP(Z166, NPC_Raw_Data!A:L, 6) * VLOOKUP(AA166, NPC_Scaling_Values!A:N, 5)* VLOOKUP(AB166, NPC_Scaling_Values!A:N, 5) * 1.14 ,0)</f>
        <v>425</v>
      </c>
      <c r="F166" s="5">
        <f>ROUND( VLOOKUP(Z166, NPC_Raw_Data!A:L, 7) * VLOOKUP(AA166, NPC_Scaling_Values!A:N, 6) * VLOOKUP(AB166,NPC_Scaling_Values!A:N, 6) * 1.14 ,0)</f>
        <v>282</v>
      </c>
      <c r="G166" s="5">
        <f>ROUND( VLOOKUP(Z166, NPC_Raw_Data!A:L, 8) * VLOOKUP(AA166, NPC_Scaling_Values!A:N, 7) * VLOOKUP(AB166, NPC_Scaling_Values!A:N, 7) * 1.14 ,0)</f>
        <v>315</v>
      </c>
      <c r="H166" s="5">
        <f>ROUND( VLOOKUP(Z166, NPC_Raw_Data!A:L, 9) * VLOOKUP(AA166, NPC_Scaling_Values!A:N, 8)* VLOOKUP(AB166, NPC_Scaling_Values!A:N, 8) * 1.14 ,0)</f>
        <v>352</v>
      </c>
      <c r="I166" s="5">
        <v>0.0</v>
      </c>
      <c r="J166" s="5">
        <v>0.0</v>
      </c>
      <c r="K166" s="5">
        <v>0.0</v>
      </c>
      <c r="L166" s="5">
        <f>ROUND( VLOOKUP(Z166, NPC_Raw_Data!A:O, 13),0)</f>
        <v>145</v>
      </c>
      <c r="M166" s="5">
        <f>ROUND( VLOOKUP(Z166, NPC_Raw_Data!A:O, 14),0)</f>
        <v>145</v>
      </c>
      <c r="N166" s="5">
        <f>ROUND( VLOOKUP(Z166, NPC_Raw_Data!A:O, 15),0)</f>
        <v>245</v>
      </c>
      <c r="O166" s="5">
        <f>ROUND( VLOOKUP(Z166, NPC_Raw_Data!A:Q, 16) * VLOOKUP(AA166, NPC_Scaling_Values!A:N, 14)* VLOOKUP(AB166, NPC_Scaling_Values!A:N, 14) * 1.14 ,0)</f>
        <v>440</v>
      </c>
      <c r="P166" s="2">
        <f>ROUND( VLOOKUP(Z166, NPC_Raw_Data!A:Q, 17) * VLOOKUP(AA166, NPC_Scaling_Values!A:N, 14) * VLOOKUP(AB166, NPC_Scaling_Values!A:N, 14)* 1.14 ,0)</f>
        <v>110</v>
      </c>
      <c r="Q166">
        <f> VLOOKUP(AA166, NPC_Scaling_Values!A:N, 9) * VLOOKUP(AB166, NPC_Scaling_Values!A:N, 9) * 1.14</f>
        <v>3.9045</v>
      </c>
      <c r="R166" s="1">
        <v>1.1</v>
      </c>
      <c r="S166" s="1">
        <v>-1.0</v>
      </c>
      <c r="T166" s="7" t="b">
        <v>0</v>
      </c>
      <c r="U166" s="7" t="b">
        <v>1</v>
      </c>
      <c r="V166" s="7" t="b">
        <v>0</v>
      </c>
      <c r="Z166" s="1">
        <v>279060.0</v>
      </c>
      <c r="AA166" s="1">
        <v>7015.0</v>
      </c>
      <c r="AB166" s="1">
        <v>7415.0</v>
      </c>
      <c r="AC166" s="10">
        <v>7100.0</v>
      </c>
    </row>
    <row r="167">
      <c r="A167" s="9" t="s">
        <v>284</v>
      </c>
      <c r="B167" s="1" t="s">
        <v>275</v>
      </c>
      <c r="C167" s="5">
        <f>ROUND( VLOOKUP(Z167, NPC_Raw_Data!A:D, 4)*VLOOKUP(AA167, NPC_Scaling_Values!A:C, 3)*VLOOKUP(AB167, NPC_Scaling_Values!A:C, 3) * 1.14 ,0)</f>
        <v>1683</v>
      </c>
      <c r="D167" s="5">
        <f>ROUND( VLOOKUP(Z167, NPC_Raw_Data!A:E, 5) * VLOOKUP(AA167, NPC_Scaling_Values!A:D, 4) * VLOOKUP(AB167,NPC_Scaling_Values!A:D, 4) * 1.14 ,0)</f>
        <v>4560</v>
      </c>
      <c r="E167" s="5">
        <f>ROUND( VLOOKUP(Z167, NPC_Raw_Data!A:L, 6) * VLOOKUP(AA167, NPC_Scaling_Values!A:N, 5)* VLOOKUP(AB167, NPC_Scaling_Values!A:N, 5) * 1.14 ,0)</f>
        <v>425</v>
      </c>
      <c r="F167" s="5">
        <f>ROUND( VLOOKUP(Z167, NPC_Raw_Data!A:L, 7) * VLOOKUP(AA167, NPC_Scaling_Values!A:N, 6) * VLOOKUP(AB167,NPC_Scaling_Values!A:N, 6) * 1.14 ,0)</f>
        <v>282</v>
      </c>
      <c r="G167" s="5">
        <f>ROUND( VLOOKUP(Z167, NPC_Raw_Data!A:L, 8) * VLOOKUP(AA167, NPC_Scaling_Values!A:N, 7) * VLOOKUP(AB167, NPC_Scaling_Values!A:N, 7) * 1.14 ,0)</f>
        <v>315</v>
      </c>
      <c r="H167" s="5">
        <f>ROUND( VLOOKUP(Z167, NPC_Raw_Data!A:L, 9) * VLOOKUP(AA167, NPC_Scaling_Values!A:N, 8)* VLOOKUP(AB167, NPC_Scaling_Values!A:N, 8) * 1.14 ,0)</f>
        <v>352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245</v>
      </c>
      <c r="O167" s="5">
        <f>ROUND( VLOOKUP(Z167, NPC_Raw_Data!A:Q, 16) * VLOOKUP(AA167, NPC_Scaling_Values!A:N, 14)* VLOOKUP(AB167, NPC_Scaling_Values!A:N, 14) * 1.14 ,0)</f>
        <v>440</v>
      </c>
      <c r="P167" s="2">
        <f>ROUND( VLOOKUP(Z167, NPC_Raw_Data!A:Q, 17) * VLOOKUP(AA167, NPC_Scaling_Values!A:N, 14) * VLOOKUP(AB167, NPC_Scaling_Values!A:N, 14)* 1.14 ,0)</f>
        <v>110</v>
      </c>
      <c r="Q167">
        <f> VLOOKUP(AA167, NPC_Scaling_Values!A:N, 9) * VLOOKUP(AB167, NPC_Scaling_Values!A:N, 9) * 1.14</f>
        <v>3.9045</v>
      </c>
      <c r="R167" s="1">
        <v>1.1</v>
      </c>
      <c r="S167" s="1">
        <v>-1.0</v>
      </c>
      <c r="T167" s="7" t="b">
        <v>0</v>
      </c>
      <c r="U167" s="7" t="b">
        <v>1</v>
      </c>
      <c r="V167" s="7" t="b">
        <v>0</v>
      </c>
      <c r="Z167" s="1">
        <v>279061.0</v>
      </c>
      <c r="AA167" s="1">
        <v>7015.0</v>
      </c>
      <c r="AB167" s="1">
        <v>7415.0</v>
      </c>
      <c r="AC167" s="10">
        <v>7100.0</v>
      </c>
    </row>
    <row r="168">
      <c r="A168" s="9" t="s">
        <v>285</v>
      </c>
      <c r="B168" s="1" t="s">
        <v>275</v>
      </c>
      <c r="C168" s="5">
        <f>ROUND( VLOOKUP(Z168, NPC_Raw_Data!A:D, 4)*VLOOKUP(AA168, NPC_Scaling_Values!A:C, 3)*VLOOKUP(AB168, NPC_Scaling_Values!A:C, 3) * 1.14 ,0)</f>
        <v>1683</v>
      </c>
      <c r="D168" s="5">
        <f>ROUND( VLOOKUP(Z168, NPC_Raw_Data!A:E, 5) * VLOOKUP(AA168, NPC_Scaling_Values!A:D, 4) * VLOOKUP(AB168,NPC_Scaling_Values!A:D, 4) * 1.14 ,0)</f>
        <v>4560</v>
      </c>
      <c r="E168" s="5">
        <f>ROUND( VLOOKUP(Z168, NPC_Raw_Data!A:L, 6) * VLOOKUP(AA168, NPC_Scaling_Values!A:N, 5)* VLOOKUP(AB168, NPC_Scaling_Values!A:N, 5) * 1.14 ,0)</f>
        <v>425</v>
      </c>
      <c r="F168" s="5">
        <f>ROUND( VLOOKUP(Z168, NPC_Raw_Data!A:L, 7) * VLOOKUP(AA168, NPC_Scaling_Values!A:N, 6) * VLOOKUP(AB168,NPC_Scaling_Values!A:N, 6) * 1.14 ,0)</f>
        <v>282</v>
      </c>
      <c r="G168" s="5">
        <f>ROUND( VLOOKUP(Z168, NPC_Raw_Data!A:L, 8) * VLOOKUP(AA168, NPC_Scaling_Values!A:N, 7) * VLOOKUP(AB168, NPC_Scaling_Values!A:N, 7) * 1.14 ,0)</f>
        <v>315</v>
      </c>
      <c r="H168" s="5">
        <f>ROUND( VLOOKUP(Z168, NPC_Raw_Data!A:L, 9) * VLOOKUP(AA168, NPC_Scaling_Values!A:N, 8)* VLOOKUP(AB168, NPC_Scaling_Values!A:N, 8) * 1.14 ,0)</f>
        <v>352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245</v>
      </c>
      <c r="O168" s="5">
        <f>ROUND( VLOOKUP(Z168, NPC_Raw_Data!A:Q, 16) * VLOOKUP(AA168, NPC_Scaling_Values!A:N, 14)* VLOOKUP(AB168, NPC_Scaling_Values!A:N, 14) * 1.14 ,0)</f>
        <v>440</v>
      </c>
      <c r="P168" s="2">
        <f>ROUND( VLOOKUP(Z168, NPC_Raw_Data!A:Q, 17) * VLOOKUP(AA168, NPC_Scaling_Values!A:N, 14) * VLOOKUP(AB168, NPC_Scaling_Values!A:N, 14)* 1.14 ,0)</f>
        <v>110</v>
      </c>
      <c r="Q168">
        <f> VLOOKUP(AA168, NPC_Scaling_Values!A:N, 9) * VLOOKUP(AB168, NPC_Scaling_Values!A:N, 9) * 1.14</f>
        <v>3.9045</v>
      </c>
      <c r="R168" s="1">
        <v>1.1</v>
      </c>
      <c r="S168" s="1">
        <v>-1.0</v>
      </c>
      <c r="T168" s="7" t="b">
        <v>0</v>
      </c>
      <c r="U168" s="7" t="b">
        <v>1</v>
      </c>
      <c r="V168" s="7" t="b">
        <v>0</v>
      </c>
      <c r="Z168" s="1">
        <v>279062.0</v>
      </c>
      <c r="AA168" s="1">
        <v>7015.0</v>
      </c>
      <c r="AB168" s="1">
        <v>7415.0</v>
      </c>
      <c r="AC168" s="10">
        <v>7100.0</v>
      </c>
    </row>
    <row r="169">
      <c r="A169" s="9" t="s">
        <v>286</v>
      </c>
      <c r="B169" s="1" t="s">
        <v>275</v>
      </c>
      <c r="C169" s="5">
        <f>ROUND( VLOOKUP(Z169, NPC_Raw_Data!A:D, 4)*VLOOKUP(AA169, NPC_Scaling_Values!A:C, 3)*VLOOKUP(AB169, NPC_Scaling_Values!A:C, 3) * 1.14 ,0)</f>
        <v>1683</v>
      </c>
      <c r="D169" s="5">
        <f>ROUND( VLOOKUP(Z169, NPC_Raw_Data!A:E, 5) * VLOOKUP(AA169, NPC_Scaling_Values!A:D, 4) * VLOOKUP(AB169,NPC_Scaling_Values!A:D, 4) * 1.14 ,0)</f>
        <v>4560</v>
      </c>
      <c r="E169" s="5">
        <f>ROUND( VLOOKUP(Z169, NPC_Raw_Data!A:L, 6) * VLOOKUP(AA169, NPC_Scaling_Values!A:N, 5)* VLOOKUP(AB169, NPC_Scaling_Values!A:N, 5) * 1.14 ,0)</f>
        <v>425</v>
      </c>
      <c r="F169" s="5">
        <f>ROUND( VLOOKUP(Z169, NPC_Raw_Data!A:L, 7) * VLOOKUP(AA169, NPC_Scaling_Values!A:N, 6) * VLOOKUP(AB169,NPC_Scaling_Values!A:N, 6) * 1.14 ,0)</f>
        <v>282</v>
      </c>
      <c r="G169" s="5">
        <f>ROUND( VLOOKUP(Z169, NPC_Raw_Data!A:L, 8) * VLOOKUP(AA169, NPC_Scaling_Values!A:N, 7) * VLOOKUP(AB169, NPC_Scaling_Values!A:N, 7) * 1.14 ,0)</f>
        <v>315</v>
      </c>
      <c r="H169" s="5">
        <f>ROUND( VLOOKUP(Z169, NPC_Raw_Data!A:L, 9) * VLOOKUP(AA169, NPC_Scaling_Values!A:N, 8)* VLOOKUP(AB169, NPC_Scaling_Values!A:N, 8) * 1.14 ,0)</f>
        <v>352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245</v>
      </c>
      <c r="O169" s="5">
        <f>ROUND( VLOOKUP(Z169, NPC_Raw_Data!A:Q, 16) * VLOOKUP(AA169, NPC_Scaling_Values!A:N, 14)* VLOOKUP(AB169, NPC_Scaling_Values!A:N, 14) * 1.14 ,0)</f>
        <v>440</v>
      </c>
      <c r="P169" s="2">
        <f>ROUND( VLOOKUP(Z169, NPC_Raw_Data!A:Q, 17) * VLOOKUP(AA169, NPC_Scaling_Values!A:N, 14) * VLOOKUP(AB169, NPC_Scaling_Values!A:N, 14)* 1.14 ,0)</f>
        <v>110</v>
      </c>
      <c r="Q169">
        <f> VLOOKUP(AA169, NPC_Scaling_Values!A:N, 9) * VLOOKUP(AB169, NPC_Scaling_Values!A:N, 9) * 1.14</f>
        <v>3.9045</v>
      </c>
      <c r="R169" s="1">
        <v>1.1</v>
      </c>
      <c r="S169" s="1">
        <v>-1.0</v>
      </c>
      <c r="T169" s="7" t="b">
        <v>0</v>
      </c>
      <c r="U169" s="7" t="b">
        <v>1</v>
      </c>
      <c r="V169" s="7" t="b">
        <v>0</v>
      </c>
      <c r="Z169" s="1">
        <v>279063.0</v>
      </c>
      <c r="AA169" s="1">
        <v>7015.0</v>
      </c>
      <c r="AB169" s="1">
        <v>7415.0</v>
      </c>
      <c r="AC169" s="10">
        <v>7100.0</v>
      </c>
    </row>
    <row r="170">
      <c r="A170" s="1" t="s">
        <v>254</v>
      </c>
      <c r="B170" s="1" t="s">
        <v>128</v>
      </c>
      <c r="C170" s="5">
        <f>ROUND( VLOOKUP(Z170, NPC_Raw_Data!A:D, 4)*VLOOKUP(AA170, NPC_Scaling_Values!A:C, 3)*VLOOKUP(AB170, NPC_Scaling_Values!A:C, 3) * 1.14 ,0)</f>
        <v>1487</v>
      </c>
      <c r="D170" s="5">
        <f>ROUND( VLOOKUP(Z170, NPC_Raw_Data!A:E, 5) * VLOOKUP(AA170, NPC_Scaling_Values!A:D, 4) * VLOOKUP(AB170,NPC_Scaling_Values!A:D, 4) * 1.14 ,0)</f>
        <v>4104</v>
      </c>
      <c r="E170" s="5">
        <f>ROUND( VLOOKUP(Z170, NPC_Raw_Data!A:L, 6) * VLOOKUP(AA170, NPC_Scaling_Values!A:N, 5)* VLOOKUP(AB170, NPC_Scaling_Values!A:N, 5) * 1.14 ,0)</f>
        <v>395</v>
      </c>
      <c r="F170" s="5">
        <f>ROUND( VLOOKUP(Z170, NPC_Raw_Data!A:L, 7) * VLOOKUP(AA170, NPC_Scaling_Values!A:N, 6) * VLOOKUP(AB170,NPC_Scaling_Values!A:N, 6) * 1.14 ,0)</f>
        <v>262</v>
      </c>
      <c r="G170" s="5">
        <f>ROUND( VLOOKUP(Z170, NPC_Raw_Data!A:L, 8) * VLOOKUP(AA170, NPC_Scaling_Values!A:N, 7) * VLOOKUP(AB170, NPC_Scaling_Values!A:N, 7) * 1.14 ,0)</f>
        <v>293</v>
      </c>
      <c r="H170" s="5">
        <f>ROUND( VLOOKUP(Z170, NPC_Raw_Data!A:L, 9) * VLOOKUP(AA170, NPC_Scaling_Values!A:N, 8)* VLOOKUP(AB170, NPC_Scaling_Values!A:N, 8) * 1.14 ,0)</f>
        <v>327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245</v>
      </c>
      <c r="O170" s="5">
        <f>ROUND( VLOOKUP(Z170, NPC_Raw_Data!A:Q, 16) * VLOOKUP(AA170, NPC_Scaling_Values!A:N, 14)* VLOOKUP(AB170, NPC_Scaling_Values!A:N, 14) * 1.14 ,0)</f>
        <v>374</v>
      </c>
      <c r="P170" s="2">
        <f>ROUND( VLOOKUP(Z170, NPC_Raw_Data!A:Q, 17) * VLOOKUP(AA170, NPC_Scaling_Values!A:N, 14) * VLOOKUP(AB170, NPC_Scaling_Values!A:N, 14)* 1.14 ,0)</f>
        <v>93</v>
      </c>
      <c r="Q170">
        <f> VLOOKUP(AA170, NPC_Scaling_Values!A:N, 9) * VLOOKUP(AB170, NPC_Scaling_Values!A:N, 9) * 1.14</f>
        <v>3.5568</v>
      </c>
      <c r="R170" s="1">
        <v>1.1</v>
      </c>
      <c r="S170" s="1">
        <v>-1.0</v>
      </c>
      <c r="T170" s="7" t="b">
        <v>0</v>
      </c>
      <c r="U170" s="7" t="b">
        <v>1</v>
      </c>
      <c r="V170" s="7" t="b">
        <v>0</v>
      </c>
      <c r="Z170" s="1">
        <v>279070.0</v>
      </c>
      <c r="AA170" s="1">
        <v>7010.0</v>
      </c>
      <c r="AB170" s="1">
        <v>7410.0</v>
      </c>
      <c r="AC170" s="8">
        <v>0.0</v>
      </c>
    </row>
    <row r="171">
      <c r="A171" s="1" t="s">
        <v>309</v>
      </c>
      <c r="B171" s="1" t="s">
        <v>30</v>
      </c>
      <c r="C171" s="5">
        <f>ROUND( VLOOKUP(Z171, NPC_Raw_Data!A:D, 4)*VLOOKUP(AA171, NPC_Scaling_Values!A:C, 3)*VLOOKUP(AB171, NPC_Scaling_Values!A:C, 3) * 1.14 ,0)</f>
        <v>380</v>
      </c>
      <c r="D171" s="5">
        <f>ROUND( VLOOKUP(Z171, NPC_Raw_Data!A:E, 5) * VLOOKUP(AA171, NPC_Scaling_Values!A:D, 4) * VLOOKUP(AB171,NPC_Scaling_Values!A:D, 4) * 1.14 ,0)</f>
        <v>912</v>
      </c>
      <c r="E171" s="5">
        <f>ROUND( VLOOKUP(Z171, NPC_Raw_Data!A:L, 6) * VLOOKUP(AA171, NPC_Scaling_Values!A:N, 5)* VLOOKUP(AB171, NPC_Scaling_Values!A:N, 5) * 1.14 ,0)</f>
        <v>725</v>
      </c>
      <c r="F171" s="5">
        <f>ROUND( VLOOKUP(Z171, NPC_Raw_Data!A:L, 7) * VLOOKUP(AA171, NPC_Scaling_Values!A:N, 6) * VLOOKUP(AB171,NPC_Scaling_Values!A:N, 6) * 1.14 ,0)</f>
        <v>376</v>
      </c>
      <c r="G171" s="5">
        <f>ROUND( VLOOKUP(Z171, NPC_Raw_Data!A:L, 8) * VLOOKUP(AA171, NPC_Scaling_Values!A:N, 7) * VLOOKUP(AB171, NPC_Scaling_Values!A:N, 7) * 1.14 ,0)</f>
        <v>376</v>
      </c>
      <c r="H171" s="5">
        <f>ROUND( VLOOKUP(Z171, NPC_Raw_Data!A:L, 9) * VLOOKUP(AA171, NPC_Scaling_Values!A:N, 8)* VLOOKUP(AB171, NPC_Scaling_Values!A:N, 8) * 1.14 ,0)</f>
        <v>376</v>
      </c>
      <c r="I171" s="5">
        <v>25.0</v>
      </c>
      <c r="J171" s="5">
        <v>-25.0</v>
      </c>
      <c r="K171" s="5">
        <v>0.0</v>
      </c>
      <c r="L171" s="5">
        <f>ROUND( VLOOKUP(Z171, NPC_Raw_Data!A:O, 13),0)</f>
        <v>180</v>
      </c>
      <c r="M171" s="5">
        <f>ROUND( VLOOKUP(Z171, NPC_Raw_Data!A:O, 14),0)</f>
        <v>180</v>
      </c>
      <c r="N171" s="5">
        <f>ROUND( VLOOKUP(Z171, NPC_Raw_Data!A:O, 15),0)</f>
        <v>220</v>
      </c>
      <c r="O171" s="5">
        <f>ROUND( VLOOKUP(Z171, NPC_Raw_Data!A:Q, 16) * VLOOKUP(AA171, NPC_Scaling_Values!A:N, 14)* VLOOKUP(AB171, NPC_Scaling_Values!A:N, 14) * 1.14 ,0)</f>
        <v>132</v>
      </c>
      <c r="P171" s="2">
        <f>ROUND( VLOOKUP(Z171, NPC_Raw_Data!A:Q, 17) * VLOOKUP(AA171, NPC_Scaling_Values!A:N, 14) * VLOOKUP(AB171, NPC_Scaling_Values!A:N, 14)* 1.14 ,0)</f>
        <v>106</v>
      </c>
      <c r="Q171">
        <f> VLOOKUP(AA171, NPC_Scaling_Values!A:N, 9) * VLOOKUP(AB171, NPC_Scaling_Values!A:N, 9) * 1.14</f>
        <v>3.80304</v>
      </c>
      <c r="R171" s="1">
        <v>1.3</v>
      </c>
      <c r="S171" s="1">
        <v>6.0</v>
      </c>
      <c r="T171" s="7" t="b">
        <v>0</v>
      </c>
      <c r="U171" s="7" t="b">
        <v>0</v>
      </c>
      <c r="V171" s="7" t="b">
        <v>0</v>
      </c>
      <c r="Z171" s="1">
        <v>280000.0</v>
      </c>
      <c r="AA171" s="1">
        <v>7014.0</v>
      </c>
      <c r="AB171" s="1">
        <v>7414.0</v>
      </c>
      <c r="AC171" s="8">
        <v>0.0</v>
      </c>
    </row>
    <row r="172">
      <c r="A172" s="1" t="s">
        <v>307</v>
      </c>
      <c r="B172" s="1" t="s">
        <v>30</v>
      </c>
      <c r="C172" s="5">
        <f>ROUND( VLOOKUP(Z172, NPC_Raw_Data!A:D, 4)*VLOOKUP(AA172, NPC_Scaling_Values!A:C, 3)*VLOOKUP(AB172, NPC_Scaling_Values!A:C, 3) * 1.14 ,0)</f>
        <v>277</v>
      </c>
      <c r="D172" s="5">
        <f>ROUND( VLOOKUP(Z172, NPC_Raw_Data!A:E, 5) * VLOOKUP(AA172, NPC_Scaling_Values!A:D, 4) * VLOOKUP(AB172,NPC_Scaling_Values!A:D, 4) * 1.14 ,0)</f>
        <v>912</v>
      </c>
      <c r="E172" s="5">
        <f>ROUND( VLOOKUP(Z172, NPC_Raw_Data!A:L, 6) * VLOOKUP(AA172, NPC_Scaling_Values!A:N, 5)* VLOOKUP(AB172, NPC_Scaling_Values!A:N, 5) * 1.14 ,0)</f>
        <v>562</v>
      </c>
      <c r="F172" s="5">
        <f>ROUND( VLOOKUP(Z172, NPC_Raw_Data!A:L, 7) * VLOOKUP(AA172, NPC_Scaling_Values!A:N, 6) * VLOOKUP(AB172,NPC_Scaling_Values!A:N, 6) * 1.14 ,0)</f>
        <v>366</v>
      </c>
      <c r="G172" s="5">
        <f>ROUND( VLOOKUP(Z172, NPC_Raw_Data!A:L, 8) * VLOOKUP(AA172, NPC_Scaling_Values!A:N, 7) * VLOOKUP(AB172, NPC_Scaling_Values!A:N, 7) * 1.14 ,0)</f>
        <v>366</v>
      </c>
      <c r="H172" s="5">
        <f>ROUND( VLOOKUP(Z172, NPC_Raw_Data!A:L, 9) * VLOOKUP(AA172, NPC_Scaling_Values!A:N, 8)* VLOOKUP(AB172, NPC_Scaling_Values!A:N, 8) * 1.14 ,0)</f>
        <v>366</v>
      </c>
      <c r="I172" s="5">
        <v>25.0</v>
      </c>
      <c r="J172" s="5">
        <v>-25.0</v>
      </c>
      <c r="K172" s="5">
        <v>0.0</v>
      </c>
      <c r="L172" s="5">
        <f>ROUND( VLOOKUP(Z172, NPC_Raw_Data!A:O, 13),0)</f>
        <v>180</v>
      </c>
      <c r="M172" s="5">
        <f>ROUND( VLOOKUP(Z172, NPC_Raw_Data!A:O, 14),0)</f>
        <v>180</v>
      </c>
      <c r="N172" s="5">
        <f>ROUND( VLOOKUP(Z172, NPC_Raw_Data!A:O, 15),0)</f>
        <v>220</v>
      </c>
      <c r="O172" s="5">
        <f>ROUND( VLOOKUP(Z172, NPC_Raw_Data!A:Q, 16) * VLOOKUP(AA172, NPC_Scaling_Values!A:N, 14)* VLOOKUP(AB172, NPC_Scaling_Values!A:N, 14) * 1.14 ,0)</f>
        <v>265</v>
      </c>
      <c r="P172" s="2">
        <f>ROUND( VLOOKUP(Z172, NPC_Raw_Data!A:Q, 17) * VLOOKUP(AA172, NPC_Scaling_Values!A:N, 14) * VLOOKUP(AB172, NPC_Scaling_Values!A:N, 14)* 1.14 ,0)</f>
        <v>106</v>
      </c>
      <c r="Q172">
        <f> VLOOKUP(AA172, NPC_Scaling_Values!A:N, 9) * VLOOKUP(AB172, NPC_Scaling_Values!A:N, 9) * 1.14</f>
        <v>3.80304</v>
      </c>
      <c r="R172" s="1">
        <v>1.3</v>
      </c>
      <c r="S172" s="1">
        <v>6.0</v>
      </c>
      <c r="T172" s="7" t="b">
        <v>0</v>
      </c>
      <c r="U172" s="7" t="b">
        <v>0</v>
      </c>
      <c r="V172" s="7" t="b">
        <v>0</v>
      </c>
      <c r="Z172" s="1">
        <v>280001.0</v>
      </c>
      <c r="AA172" s="1">
        <v>7014.0</v>
      </c>
      <c r="AB172" s="1">
        <v>7414.0</v>
      </c>
      <c r="AC172" s="8">
        <v>0.0</v>
      </c>
    </row>
    <row r="173">
      <c r="A173" s="1" t="s">
        <v>107</v>
      </c>
      <c r="B173" s="1" t="s">
        <v>53</v>
      </c>
      <c r="C173" s="5">
        <f>ROUND( VLOOKUP(Z173, NPC_Raw_Data!A:D, 4)*VLOOKUP(AA173, NPC_Scaling_Values!A:C, 3)*VLOOKUP(AB173, NPC_Scaling_Values!A:C, 3) * 1.14 ,0)</f>
        <v>1934</v>
      </c>
      <c r="D173" s="5">
        <f>ROUND( VLOOKUP(Z173, NPC_Raw_Data!A:E, 5) * VLOOKUP(AA173, NPC_Scaling_Values!A:D, 4) * VLOOKUP(AB173,NPC_Scaling_Values!A:D, 4) * 1.14 ,0)</f>
        <v>1710</v>
      </c>
      <c r="E173" s="5">
        <f>ROUND( VLOOKUP(Z173, NPC_Raw_Data!A:L, 6) * VLOOKUP(AA173, NPC_Scaling_Values!A:N, 5)* VLOOKUP(AB173, NPC_Scaling_Values!A:N, 5) * 1.14 ,0)</f>
        <v>197</v>
      </c>
      <c r="F173" s="5">
        <f>ROUND( VLOOKUP(Z173, NPC_Raw_Data!A:L, 7) * VLOOKUP(AA173, NPC_Scaling_Values!A:N, 6) * VLOOKUP(AB173,NPC_Scaling_Values!A:N, 6) * 1.14 ,0)</f>
        <v>149</v>
      </c>
      <c r="G173" s="5">
        <f>ROUND( VLOOKUP(Z173, NPC_Raw_Data!A:L, 8) * VLOOKUP(AA173, NPC_Scaling_Values!A:N, 7) * VLOOKUP(AB173, NPC_Scaling_Values!A:N, 7) * 1.14 ,0)</f>
        <v>158</v>
      </c>
      <c r="H173" s="5">
        <f>ROUND( VLOOKUP(Z173, NPC_Raw_Data!A:L, 9) * VLOOKUP(AA173, NPC_Scaling_Values!A:N, 8)* VLOOKUP(AB173, NPC_Scaling_Values!A:N, 8) * 1.14 ,0)</f>
        <v>149</v>
      </c>
      <c r="I173" s="5">
        <v>-25.0</v>
      </c>
      <c r="J173" s="5">
        <v>25.0</v>
      </c>
      <c r="K173" s="5">
        <v>0.0</v>
      </c>
      <c r="L173" s="5">
        <f>ROUND( VLOOKUP(Z173, NPC_Raw_Data!A:O, 13),0)</f>
        <v>165</v>
      </c>
      <c r="M173" s="5">
        <f>ROUND( VLOOKUP(Z173, NPC_Raw_Data!A:O, 14),0)</f>
        <v>165</v>
      </c>
      <c r="N173" s="5">
        <f>ROUND( VLOOKUP(Z173, NPC_Raw_Data!A:O, 15),0)</f>
        <v>70</v>
      </c>
      <c r="O173" s="5">
        <f>ROUND( VLOOKUP(Z173, NPC_Raw_Data!A:Q, 16) * VLOOKUP(AA173, NPC_Scaling_Values!A:N, 14)* VLOOKUP(AB173, NPC_Scaling_Values!A:N, 14) * 1.14 ,0)</f>
        <v>228</v>
      </c>
      <c r="P173" s="2">
        <f>ROUND( VLOOKUP(Z173, NPC_Raw_Data!A:Q, 17) * VLOOKUP(AA173, NPC_Scaling_Values!A:N, 14) * VLOOKUP(AB173, NPC_Scaling_Values!A:N, 14)* 1.14 ,0)</f>
        <v>91</v>
      </c>
      <c r="Q173">
        <f> VLOOKUP(AA173, NPC_Scaling_Values!A:N, 9) * VLOOKUP(AB173, NPC_Scaling_Values!A:N, 9) * 1.14</f>
        <v>3.4884</v>
      </c>
      <c r="R173" s="1">
        <v>1.5</v>
      </c>
      <c r="S173" s="1">
        <v>10.0</v>
      </c>
      <c r="T173" s="7" t="b">
        <v>0</v>
      </c>
      <c r="U173" s="7" t="b">
        <v>0</v>
      </c>
      <c r="V173" s="7" t="b">
        <v>0</v>
      </c>
      <c r="Z173" s="1">
        <v>281000.0</v>
      </c>
      <c r="AA173" s="1">
        <v>7008.0</v>
      </c>
      <c r="AB173" s="1">
        <v>7408.0</v>
      </c>
      <c r="AC173" s="8">
        <v>0.0</v>
      </c>
    </row>
    <row r="174">
      <c r="A174" s="1" t="s">
        <v>108</v>
      </c>
      <c r="B174" s="1" t="s">
        <v>53</v>
      </c>
      <c r="C174" s="5">
        <f>ROUND( VLOOKUP(Z174, NPC_Raw_Data!A:D, 4)*VLOOKUP(AA174, NPC_Scaling_Values!A:C, 3)*VLOOKUP(AB174, NPC_Scaling_Values!A:C, 3) * 1.14 ,0)</f>
        <v>1934</v>
      </c>
      <c r="D174" s="5">
        <f>ROUND( VLOOKUP(Z174, NPC_Raw_Data!A:E, 5) * VLOOKUP(AA174, NPC_Scaling_Values!A:D, 4) * VLOOKUP(AB174,NPC_Scaling_Values!A:D, 4) * 1.14 ,0)</f>
        <v>1710</v>
      </c>
      <c r="E174" s="5">
        <f>ROUND( VLOOKUP(Z174, NPC_Raw_Data!A:L, 6) * VLOOKUP(AA174, NPC_Scaling_Values!A:N, 5)* VLOOKUP(AB174, NPC_Scaling_Values!A:N, 5) * 1.14 ,0)</f>
        <v>197</v>
      </c>
      <c r="F174" s="5">
        <f>ROUND( VLOOKUP(Z174, NPC_Raw_Data!A:L, 7) * VLOOKUP(AA174, NPC_Scaling_Values!A:N, 6) * VLOOKUP(AB174,NPC_Scaling_Values!A:N, 6) * 1.14 ,0)</f>
        <v>149</v>
      </c>
      <c r="G174" s="5">
        <f>ROUND( VLOOKUP(Z174, NPC_Raw_Data!A:L, 8) * VLOOKUP(AA174, NPC_Scaling_Values!A:N, 7) * VLOOKUP(AB174, NPC_Scaling_Values!A:N, 7) * 1.14 ,0)</f>
        <v>158</v>
      </c>
      <c r="H174" s="5">
        <f>ROUND( VLOOKUP(Z174, NPC_Raw_Data!A:L, 9) * VLOOKUP(AA174, NPC_Scaling_Values!A:N, 8)* VLOOKUP(AB174, NPC_Scaling_Values!A:N, 8) * 1.14 ,0)</f>
        <v>149</v>
      </c>
      <c r="I174" s="5">
        <v>-25.0</v>
      </c>
      <c r="J174" s="5">
        <v>25.0</v>
      </c>
      <c r="K174" s="5">
        <v>0.0</v>
      </c>
      <c r="L174" s="5">
        <f>ROUND( VLOOKUP(Z174, NPC_Raw_Data!A:O, 13),0)</f>
        <v>165</v>
      </c>
      <c r="M174" s="5">
        <f>ROUND( VLOOKUP(Z174, NPC_Raw_Data!A:O, 14),0)</f>
        <v>165</v>
      </c>
      <c r="N174" s="5">
        <f>ROUND( VLOOKUP(Z174, NPC_Raw_Data!A:O, 15),0)</f>
        <v>70</v>
      </c>
      <c r="O174" s="5">
        <f>ROUND( VLOOKUP(Z174, NPC_Raw_Data!A:Q, 16) * VLOOKUP(AA174, NPC_Scaling_Values!A:N, 14)* VLOOKUP(AB174, NPC_Scaling_Values!A:N, 14) * 1.14 ,0)</f>
        <v>228</v>
      </c>
      <c r="P174" s="2">
        <f>ROUND( VLOOKUP(Z174, NPC_Raw_Data!A:Q, 17) * VLOOKUP(AA174, NPC_Scaling_Values!A:N, 14) * VLOOKUP(AB174, NPC_Scaling_Values!A:N, 14)* 1.14 ,0)</f>
        <v>91</v>
      </c>
      <c r="Q174">
        <f> VLOOKUP(AA174, NPC_Scaling_Values!A:N, 9) * VLOOKUP(AB174, NPC_Scaling_Values!A:N, 9) * 1.14</f>
        <v>3.4884</v>
      </c>
      <c r="R174" s="1">
        <v>1.5</v>
      </c>
      <c r="S174" s="1">
        <v>20.0</v>
      </c>
      <c r="T174" s="7" t="b">
        <v>0</v>
      </c>
      <c r="U174" s="7" t="b">
        <v>0</v>
      </c>
      <c r="V174" s="7" t="b">
        <v>0</v>
      </c>
      <c r="Z174" s="1">
        <v>281001.0</v>
      </c>
      <c r="AA174" s="1">
        <v>7008.0</v>
      </c>
      <c r="AB174" s="1">
        <v>7408.0</v>
      </c>
      <c r="AC174" s="10">
        <v>7100.0</v>
      </c>
    </row>
    <row r="175">
      <c r="A175" s="1" t="s">
        <v>109</v>
      </c>
      <c r="B175" s="1" t="s">
        <v>53</v>
      </c>
      <c r="C175" s="5">
        <f>ROUND( VLOOKUP(Z175, NPC_Raw_Data!A:D, 4)*VLOOKUP(AA175, NPC_Scaling_Values!A:C, 3)*VLOOKUP(AB175, NPC_Scaling_Values!A:C, 3) * 1.14 ,0)</f>
        <v>1934</v>
      </c>
      <c r="D175" s="5">
        <f>ROUND( VLOOKUP(Z175, NPC_Raw_Data!A:E, 5) * VLOOKUP(AA175, NPC_Scaling_Values!A:D, 4) * VLOOKUP(AB175,NPC_Scaling_Values!A:D, 4) * 1.14 ,0)</f>
        <v>1710</v>
      </c>
      <c r="E175" s="5">
        <f>ROUND( VLOOKUP(Z175, NPC_Raw_Data!A:L, 6) * VLOOKUP(AA175, NPC_Scaling_Values!A:N, 5)* VLOOKUP(AB175, NPC_Scaling_Values!A:N, 5) * 1.14 ,0)</f>
        <v>197</v>
      </c>
      <c r="F175" s="5">
        <f>ROUND( VLOOKUP(Z175, NPC_Raw_Data!A:L, 7) * VLOOKUP(AA175, NPC_Scaling_Values!A:N, 6) * VLOOKUP(AB175,NPC_Scaling_Values!A:N, 6) * 1.14 ,0)</f>
        <v>149</v>
      </c>
      <c r="G175" s="5">
        <f>ROUND( VLOOKUP(Z175, NPC_Raw_Data!A:L, 8) * VLOOKUP(AA175, NPC_Scaling_Values!A:N, 7) * VLOOKUP(AB175, NPC_Scaling_Values!A:N, 7) * 1.14 ,0)</f>
        <v>158</v>
      </c>
      <c r="H175" s="5">
        <f>ROUND( VLOOKUP(Z175, NPC_Raw_Data!A:L, 9) * VLOOKUP(AA175, NPC_Scaling_Values!A:N, 8)* VLOOKUP(AB175, NPC_Scaling_Values!A:N, 8) * 1.14 ,0)</f>
        <v>149</v>
      </c>
      <c r="I175" s="5">
        <v>-25.0</v>
      </c>
      <c r="J175" s="5">
        <v>25.0</v>
      </c>
      <c r="K175" s="5">
        <v>0.0</v>
      </c>
      <c r="L175" s="5">
        <f>ROUND( VLOOKUP(Z175, NPC_Raw_Data!A:O, 13),0)</f>
        <v>165</v>
      </c>
      <c r="M175" s="5">
        <f>ROUND( VLOOKUP(Z175, NPC_Raw_Data!A:O, 14),0)</f>
        <v>165</v>
      </c>
      <c r="N175" s="5">
        <f>ROUND( VLOOKUP(Z175, NPC_Raw_Data!A:O, 15),0)</f>
        <v>70</v>
      </c>
      <c r="O175" s="5">
        <f>ROUND( VLOOKUP(Z175, NPC_Raw_Data!A:Q, 16) * VLOOKUP(AA175, NPC_Scaling_Values!A:N, 14)* VLOOKUP(AB175, NPC_Scaling_Values!A:N, 14) * 1.14 ,0)</f>
        <v>228</v>
      </c>
      <c r="P175" s="2">
        <f>ROUND( VLOOKUP(Z175, NPC_Raw_Data!A:Q, 17) * VLOOKUP(AA175, NPC_Scaling_Values!A:N, 14) * VLOOKUP(AB175, NPC_Scaling_Values!A:N, 14)* 1.14 ,0)</f>
        <v>91</v>
      </c>
      <c r="Q175">
        <f> VLOOKUP(AA175, NPC_Scaling_Values!A:N, 9) * VLOOKUP(AB175, NPC_Scaling_Values!A:N, 9) * 1.14</f>
        <v>3.4884</v>
      </c>
      <c r="R175" s="1">
        <v>1.5</v>
      </c>
      <c r="S175" s="1">
        <v>10.0</v>
      </c>
      <c r="T175" s="7" t="b">
        <v>0</v>
      </c>
      <c r="U175" s="7" t="b">
        <v>0</v>
      </c>
      <c r="V175" s="7" t="b">
        <v>0</v>
      </c>
      <c r="Z175" s="1">
        <v>281100.0</v>
      </c>
      <c r="AA175" s="1">
        <v>7008.0</v>
      </c>
      <c r="AB175" s="1">
        <v>7408.0</v>
      </c>
      <c r="AC175" s="8">
        <v>0.0</v>
      </c>
    </row>
    <row r="176">
      <c r="A176" s="1" t="s">
        <v>110</v>
      </c>
      <c r="B176" s="1" t="s">
        <v>53</v>
      </c>
      <c r="C176" s="5">
        <f>ROUND( VLOOKUP(Z176, NPC_Raw_Data!A:D, 4)*VLOOKUP(AA176, NPC_Scaling_Values!A:C, 3)*VLOOKUP(AB176, NPC_Scaling_Values!A:C, 3) * 1.14 ,0)</f>
        <v>1934</v>
      </c>
      <c r="D176" s="5">
        <f>ROUND( VLOOKUP(Z176, NPC_Raw_Data!A:E, 5) * VLOOKUP(AA176, NPC_Scaling_Values!A:D, 4) * VLOOKUP(AB176,NPC_Scaling_Values!A:D, 4) * 1.14 ,0)</f>
        <v>1710</v>
      </c>
      <c r="E176" s="5">
        <f>ROUND( VLOOKUP(Z176, NPC_Raw_Data!A:L, 6) * VLOOKUP(AA176, NPC_Scaling_Values!A:N, 5)* VLOOKUP(AB176, NPC_Scaling_Values!A:N, 5) * 1.14 ,0)</f>
        <v>197</v>
      </c>
      <c r="F176" s="5">
        <f>ROUND( VLOOKUP(Z176, NPC_Raw_Data!A:L, 7) * VLOOKUP(AA176, NPC_Scaling_Values!A:N, 6) * VLOOKUP(AB176,NPC_Scaling_Values!A:N, 6) * 1.14 ,0)</f>
        <v>149</v>
      </c>
      <c r="G176" s="5">
        <f>ROUND( VLOOKUP(Z176, NPC_Raw_Data!A:L, 8) * VLOOKUP(AA176, NPC_Scaling_Values!A:N, 7) * VLOOKUP(AB176, NPC_Scaling_Values!A:N, 7) * 1.14 ,0)</f>
        <v>158</v>
      </c>
      <c r="H176" s="5">
        <f>ROUND( VLOOKUP(Z176, NPC_Raw_Data!A:L, 9) * VLOOKUP(AA176, NPC_Scaling_Values!A:N, 8)* VLOOKUP(AB176, NPC_Scaling_Values!A:N, 8) * 1.14 ,0)</f>
        <v>149</v>
      </c>
      <c r="I176" s="5">
        <v>-25.0</v>
      </c>
      <c r="J176" s="5">
        <v>25.0</v>
      </c>
      <c r="K176" s="5">
        <v>0.0</v>
      </c>
      <c r="L176" s="5">
        <f>ROUND( VLOOKUP(Z176, NPC_Raw_Data!A:O, 13),0)</f>
        <v>165</v>
      </c>
      <c r="M176" s="5">
        <f>ROUND( VLOOKUP(Z176, NPC_Raw_Data!A:O, 14),0)</f>
        <v>165</v>
      </c>
      <c r="N176" s="5">
        <f>ROUND( VLOOKUP(Z176, NPC_Raw_Data!A:O, 15),0)</f>
        <v>70</v>
      </c>
      <c r="O176" s="5">
        <f>ROUND( VLOOKUP(Z176, NPC_Raw_Data!A:Q, 16) * VLOOKUP(AA176, NPC_Scaling_Values!A:N, 14)* VLOOKUP(AB176, NPC_Scaling_Values!A:N, 14) * 1.14 ,0)</f>
        <v>228</v>
      </c>
      <c r="P176" s="2">
        <f>ROUND( VLOOKUP(Z176, NPC_Raw_Data!A:Q, 17) * VLOOKUP(AA176, NPC_Scaling_Values!A:N, 14) * VLOOKUP(AB176, NPC_Scaling_Values!A:N, 14)* 1.14 ,0)</f>
        <v>91</v>
      </c>
      <c r="Q176">
        <f> VLOOKUP(AA176, NPC_Scaling_Values!A:N, 9) * VLOOKUP(AB176, NPC_Scaling_Values!A:N, 9) * 1.14</f>
        <v>3.4884</v>
      </c>
      <c r="R176" s="1">
        <v>1.5</v>
      </c>
      <c r="S176" s="1">
        <v>20.0</v>
      </c>
      <c r="T176" s="7" t="b">
        <v>0</v>
      </c>
      <c r="U176" s="7" t="b">
        <v>0</v>
      </c>
      <c r="V176" s="7" t="b">
        <v>0</v>
      </c>
      <c r="Z176" s="1">
        <v>281101.0</v>
      </c>
      <c r="AA176" s="1">
        <v>7008.0</v>
      </c>
      <c r="AB176" s="1">
        <v>7408.0</v>
      </c>
      <c r="AC176" s="10">
        <v>7100.0</v>
      </c>
    </row>
    <row r="177">
      <c r="A177" s="9" t="s">
        <v>178</v>
      </c>
      <c r="B177" s="1" t="s">
        <v>41</v>
      </c>
      <c r="C177" s="5">
        <f>ROUND( VLOOKUP(Z177, NPC_Raw_Data!A:D, 4)*VLOOKUP(AA177, NPC_Scaling_Values!A:C, 3)*VLOOKUP(AB177, NPC_Scaling_Values!A:C, 3) * 1.14 ,0)</f>
        <v>600</v>
      </c>
      <c r="D177" s="5">
        <f>ROUND( VLOOKUP(Z177, NPC_Raw_Data!A:E, 5) * VLOOKUP(AA177, NPC_Scaling_Values!A:D, 4) * VLOOKUP(AB177,NPC_Scaling_Values!A:D, 4) * 1.14 ,0)</f>
        <v>1140</v>
      </c>
      <c r="E177" s="5">
        <f>ROUND( VLOOKUP(Z177, NPC_Raw_Data!A:L, 6) * VLOOKUP(AA177, NPC_Scaling_Values!A:N, 5)* VLOOKUP(AB177, NPC_Scaling_Values!A:N, 5) * 1.14 ,0)</f>
        <v>254</v>
      </c>
      <c r="F177" s="5">
        <f>ROUND( VLOOKUP(Z177, NPC_Raw_Data!A:L, 7) * VLOOKUP(AA177, NPC_Scaling_Values!A:N, 6) * VLOOKUP(AB177,NPC_Scaling_Values!A:N, 6) * 1.14 ,0)</f>
        <v>217</v>
      </c>
      <c r="G177" s="5">
        <f>ROUND( VLOOKUP(Z177, NPC_Raw_Data!A:L, 8) * VLOOKUP(AA177, NPC_Scaling_Values!A:N, 7) * VLOOKUP(AB177, NPC_Scaling_Values!A:N, 7) * 1.14 ,0)</f>
        <v>166</v>
      </c>
      <c r="H177" s="5">
        <f>ROUND( VLOOKUP(Z177, NPC_Raw_Data!A:L, 9) * VLOOKUP(AA177, NPC_Scaling_Values!A:N, 8)* VLOOKUP(AB177, NPC_Scaling_Values!A:N, 8) * 1.14 ,0)</f>
        <v>190</v>
      </c>
      <c r="I177" s="5">
        <v>-25.0</v>
      </c>
      <c r="J177" s="5">
        <v>25.0</v>
      </c>
      <c r="K177" s="5">
        <v>0.0</v>
      </c>
      <c r="L177" s="5">
        <f>ROUND( VLOOKUP(Z177, NPC_Raw_Data!A:O, 13),0)</f>
        <v>104</v>
      </c>
      <c r="M177" s="5">
        <f>ROUND( VLOOKUP(Z177, NPC_Raw_Data!A:O, 14),0)</f>
        <v>104</v>
      </c>
      <c r="N177" s="5">
        <f>ROUND( VLOOKUP(Z177, NPC_Raw_Data!A:O, 15),0)</f>
        <v>104</v>
      </c>
      <c r="O177" s="5">
        <f>ROUND( VLOOKUP(Z177, NPC_Raw_Data!A:Q, 16) * VLOOKUP(AA177, NPC_Scaling_Values!A:N, 14)* VLOOKUP(AB177, NPC_Scaling_Values!A:N, 14) * 1.14 ,0)</f>
        <v>265</v>
      </c>
      <c r="P177" s="2">
        <f>ROUND( VLOOKUP(Z177, NPC_Raw_Data!A:Q, 17) * VLOOKUP(AA177, NPC_Scaling_Values!A:N, 14) * VLOOKUP(AB177, NPC_Scaling_Values!A:N, 14)* 1.14 ,0)</f>
        <v>106</v>
      </c>
      <c r="Q177">
        <f> VLOOKUP(AA177, NPC_Scaling_Values!A:N, 9) * VLOOKUP(AB177, NPC_Scaling_Values!A:N, 9) * 1.14</f>
        <v>3.80304</v>
      </c>
      <c r="R177" s="1">
        <v>3.0</v>
      </c>
      <c r="S177" s="1">
        <v>-1.0</v>
      </c>
      <c r="T177" s="7" t="b">
        <v>0</v>
      </c>
      <c r="U177" s="7" t="b">
        <v>0</v>
      </c>
      <c r="V177" s="7" t="b">
        <v>0</v>
      </c>
      <c r="Z177" s="1">
        <v>283010.0</v>
      </c>
      <c r="AA177" s="1">
        <v>7014.0</v>
      </c>
      <c r="AB177" s="1">
        <v>7414.0</v>
      </c>
      <c r="AC177" s="8">
        <v>0.0</v>
      </c>
    </row>
    <row r="178">
      <c r="A178" s="9" t="s">
        <v>183</v>
      </c>
      <c r="B178" s="1" t="s">
        <v>41</v>
      </c>
      <c r="C178" s="5">
        <f>ROUND( VLOOKUP(Z178, NPC_Raw_Data!A:D, 4)*VLOOKUP(AA178, NPC_Scaling_Values!A:C, 3)*VLOOKUP(AB178, NPC_Scaling_Values!A:C, 3) * 1.14 ,0)</f>
        <v>591</v>
      </c>
      <c r="D178" s="5">
        <f>ROUND( VLOOKUP(Z178, NPC_Raw_Data!A:E, 5) * VLOOKUP(AA178, NPC_Scaling_Values!A:D, 4) * VLOOKUP(AB178,NPC_Scaling_Values!A:D, 4) * 1.14 ,0)</f>
        <v>912</v>
      </c>
      <c r="E178" s="5">
        <f>ROUND( VLOOKUP(Z178, NPC_Raw_Data!A:L, 6) * VLOOKUP(AA178, NPC_Scaling_Values!A:N, 5)* VLOOKUP(AB178, NPC_Scaling_Values!A:N, 5) * 1.14 ,0)</f>
        <v>261</v>
      </c>
      <c r="F178" s="5">
        <f>ROUND( VLOOKUP(Z178, NPC_Raw_Data!A:L, 7) * VLOOKUP(AA178, NPC_Scaling_Values!A:N, 6) * VLOOKUP(AB178,NPC_Scaling_Values!A:N, 6) * 1.14 ,0)</f>
        <v>196</v>
      </c>
      <c r="G178" s="5">
        <f>ROUND( VLOOKUP(Z178, NPC_Raw_Data!A:L, 8) * VLOOKUP(AA178, NPC_Scaling_Values!A:N, 7) * VLOOKUP(AB178, NPC_Scaling_Values!A:N, 7) * 1.14 ,0)</f>
        <v>210</v>
      </c>
      <c r="H178" s="5">
        <f>ROUND( VLOOKUP(Z178, NPC_Raw_Data!A:L, 9) * VLOOKUP(AA178, NPC_Scaling_Values!A:N, 8)* VLOOKUP(AB178, NPC_Scaling_Values!A:N, 8) * 1.14 ,0)</f>
        <v>196</v>
      </c>
      <c r="I178" s="5">
        <v>-25.0</v>
      </c>
      <c r="J178" s="5">
        <v>0.0</v>
      </c>
      <c r="K178" s="5">
        <v>0.0</v>
      </c>
      <c r="L178" s="5">
        <f>ROUND( VLOOKUP(Z178, NPC_Raw_Data!A:O, 13),0)</f>
        <v>92</v>
      </c>
      <c r="M178" s="5">
        <f>ROUND( VLOOKUP(Z178, NPC_Raw_Data!A:O, 14),0)</f>
        <v>92</v>
      </c>
      <c r="N178" s="5">
        <f>ROUND( VLOOKUP(Z178, NPC_Raw_Data!A:O, 15),0)</f>
        <v>92</v>
      </c>
      <c r="O178" s="5">
        <f>ROUND( VLOOKUP(Z178, NPC_Raw_Data!A:Q, 16) * VLOOKUP(AA178, NPC_Scaling_Values!A:N, 14)* VLOOKUP(AB178, NPC_Scaling_Values!A:N, 14) * 1.14 ,0)</f>
        <v>265</v>
      </c>
      <c r="P178" s="2">
        <f>ROUND( VLOOKUP(Z178, NPC_Raw_Data!A:Q, 17) * VLOOKUP(AA178, NPC_Scaling_Values!A:N, 14) * VLOOKUP(AB178, NPC_Scaling_Values!A:N, 14)* 1.14 ,0)</f>
        <v>106</v>
      </c>
      <c r="Q178">
        <f> VLOOKUP(AA178, NPC_Scaling_Values!A:N, 9) * VLOOKUP(AB178, NPC_Scaling_Values!A:N, 9) * 1.14</f>
        <v>3.80304</v>
      </c>
      <c r="R178" s="1">
        <v>1.5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284000.0</v>
      </c>
      <c r="AA178" s="1">
        <v>7014.0</v>
      </c>
      <c r="AB178" s="1">
        <v>7414.0</v>
      </c>
      <c r="AC178" s="8">
        <v>0.0</v>
      </c>
    </row>
    <row r="179">
      <c r="A179" s="1" t="s">
        <v>184</v>
      </c>
      <c r="B179" s="1" t="s">
        <v>41</v>
      </c>
      <c r="C179" s="5">
        <f>ROUND( VLOOKUP(Z179, NPC_Raw_Data!A:D, 4)*VLOOKUP(AA179, NPC_Scaling_Values!A:C, 3)*VLOOKUP(AB179, NPC_Scaling_Values!A:C, 3) * 1.14 ,0)</f>
        <v>591</v>
      </c>
      <c r="D179" s="5">
        <f>ROUND( VLOOKUP(Z179, NPC_Raw_Data!A:E, 5) * VLOOKUP(AA179, NPC_Scaling_Values!A:D, 4) * VLOOKUP(AB179,NPC_Scaling_Values!A:D, 4) * 1.14 ,0)</f>
        <v>912</v>
      </c>
      <c r="E179" s="5">
        <f>ROUND( VLOOKUP(Z179, NPC_Raw_Data!A:L, 6) * VLOOKUP(AA179, NPC_Scaling_Values!A:N, 5)* VLOOKUP(AB179, NPC_Scaling_Values!A:N, 5) * 1.14 ,0)</f>
        <v>261</v>
      </c>
      <c r="F179" s="5">
        <f>ROUND( VLOOKUP(Z179, NPC_Raw_Data!A:L, 7) * VLOOKUP(AA179, NPC_Scaling_Values!A:N, 6) * VLOOKUP(AB179,NPC_Scaling_Values!A:N, 6) * 1.14 ,0)</f>
        <v>196</v>
      </c>
      <c r="G179" s="5">
        <f>ROUND( VLOOKUP(Z179, NPC_Raw_Data!A:L, 8) * VLOOKUP(AA179, NPC_Scaling_Values!A:N, 7) * VLOOKUP(AB179, NPC_Scaling_Values!A:N, 7) * 1.14 ,0)</f>
        <v>183</v>
      </c>
      <c r="H179" s="5">
        <f>ROUND( VLOOKUP(Z179, NPC_Raw_Data!A:L, 9) * VLOOKUP(AA179, NPC_Scaling_Values!A:N, 8)* VLOOKUP(AB179, NPC_Scaling_Values!A:N, 8) * 1.14 ,0)</f>
        <v>196</v>
      </c>
      <c r="I179" s="5">
        <v>-25.0</v>
      </c>
      <c r="J179" s="5">
        <v>0.0</v>
      </c>
      <c r="K179" s="5">
        <v>0.0</v>
      </c>
      <c r="L179" s="5">
        <f>ROUND( VLOOKUP(Z179, NPC_Raw_Data!A:O, 13),0)</f>
        <v>92</v>
      </c>
      <c r="M179" s="5">
        <f>ROUND( VLOOKUP(Z179, NPC_Raw_Data!A:O, 14),0)</f>
        <v>92</v>
      </c>
      <c r="N179" s="5">
        <f>ROUND( VLOOKUP(Z179, NPC_Raw_Data!A:O, 15),0)</f>
        <v>92</v>
      </c>
      <c r="O179" s="5">
        <f>ROUND( VLOOKUP(Z179, NPC_Raw_Data!A:Q, 16) * VLOOKUP(AA179, NPC_Scaling_Values!A:N, 14)* VLOOKUP(AB179, NPC_Scaling_Values!A:N, 14) * 1.14 ,0)</f>
        <v>265</v>
      </c>
      <c r="P179" s="2">
        <f>ROUND( VLOOKUP(Z179, NPC_Raw_Data!A:Q, 17) * VLOOKUP(AA179, NPC_Scaling_Values!A:N, 14) * VLOOKUP(AB179, NPC_Scaling_Values!A:N, 14)* 1.14 ,0)</f>
        <v>106</v>
      </c>
      <c r="Q179">
        <f> VLOOKUP(AA179, NPC_Scaling_Values!A:N, 9) * VLOOKUP(AB179, NPC_Scaling_Values!A:N, 9) * 1.14</f>
        <v>3.80304</v>
      </c>
      <c r="R179" s="1">
        <v>1.5</v>
      </c>
      <c r="S179" s="1">
        <v>-1.0</v>
      </c>
      <c r="T179" s="7" t="b">
        <v>0</v>
      </c>
      <c r="U179" s="7" t="b">
        <v>0</v>
      </c>
      <c r="V179" s="7" t="b">
        <v>0</v>
      </c>
      <c r="Z179" s="1">
        <v>284001.0</v>
      </c>
      <c r="AA179" s="1">
        <v>7014.0</v>
      </c>
      <c r="AB179" s="1">
        <v>7414.0</v>
      </c>
      <c r="AC179" s="8">
        <v>0.0</v>
      </c>
    </row>
    <row r="180">
      <c r="A180" s="1" t="s">
        <v>185</v>
      </c>
      <c r="B180" s="1" t="s">
        <v>41</v>
      </c>
      <c r="C180" s="5">
        <f>ROUND( VLOOKUP(Z180, NPC_Raw_Data!A:D, 4)*VLOOKUP(AA180, NPC_Scaling_Values!A:C, 3)*VLOOKUP(AB180, NPC_Scaling_Values!A:C, 3) * 1.14 ,0)</f>
        <v>4</v>
      </c>
      <c r="D180" s="5">
        <f>ROUND( VLOOKUP(Z180, NPC_Raw_Data!A:E, 5) * VLOOKUP(AA180, NPC_Scaling_Values!A:D, 4) * VLOOKUP(AB180,NPC_Scaling_Values!A:D, 4) * 1.14 ,0)</f>
        <v>912</v>
      </c>
      <c r="E180" s="5">
        <f>ROUND( VLOOKUP(Z180, NPC_Raw_Data!A:L, 6) * VLOOKUP(AA180, NPC_Scaling_Values!A:N, 5)* VLOOKUP(AB180, NPC_Scaling_Values!A:N, 5) * 1.14 ,0)</f>
        <v>261</v>
      </c>
      <c r="F180" s="5">
        <f>ROUND( VLOOKUP(Z180, NPC_Raw_Data!A:L, 7) * VLOOKUP(AA180, NPC_Scaling_Values!A:N, 6) * VLOOKUP(AB180,NPC_Scaling_Values!A:N, 6) * 1.14 ,0)</f>
        <v>196</v>
      </c>
      <c r="G180" s="5">
        <f>ROUND( VLOOKUP(Z180, NPC_Raw_Data!A:L, 8) * VLOOKUP(AA180, NPC_Scaling_Values!A:N, 7) * VLOOKUP(AB180, NPC_Scaling_Values!A:N, 7) * 1.14 ,0)</f>
        <v>183</v>
      </c>
      <c r="H180" s="5">
        <f>ROUND( VLOOKUP(Z180, NPC_Raw_Data!A:L, 9) * VLOOKUP(AA180, NPC_Scaling_Values!A:N, 8)* VLOOKUP(AB180, NPC_Scaling_Values!A:N, 8) * 1.14 ,0)</f>
        <v>196</v>
      </c>
      <c r="I180" s="5">
        <v>-25.0</v>
      </c>
      <c r="J180" s="5">
        <v>0.0</v>
      </c>
      <c r="K180" s="5">
        <v>0.0</v>
      </c>
      <c r="L180" s="5">
        <f>ROUND( VLOOKUP(Z180, NPC_Raw_Data!A:O, 13),0)</f>
        <v>92</v>
      </c>
      <c r="M180" s="5">
        <f>ROUND( VLOOKUP(Z180, NPC_Raw_Data!A:O, 14),0)</f>
        <v>92</v>
      </c>
      <c r="N180" s="5">
        <f>ROUND( VLOOKUP(Z180, NPC_Raw_Data!A:O, 15),0)</f>
        <v>92</v>
      </c>
      <c r="O180" s="5">
        <f>ROUND( VLOOKUP(Z180, NPC_Raw_Data!A:Q, 16) * VLOOKUP(AA180, NPC_Scaling_Values!A:N, 14)* VLOOKUP(AB180, NPC_Scaling_Values!A:N, 14) * 1.14 ,0)</f>
        <v>265</v>
      </c>
      <c r="P180" s="2">
        <f>ROUND( VLOOKUP(Z180, NPC_Raw_Data!A:Q, 17) * VLOOKUP(AA180, NPC_Scaling_Values!A:N, 14) * VLOOKUP(AB180, NPC_Scaling_Values!A:N, 14)* 1.14 ,0)</f>
        <v>106</v>
      </c>
      <c r="Q180">
        <f> VLOOKUP(AA180, NPC_Scaling_Values!A:N, 9) * VLOOKUP(AB180, NPC_Scaling_Values!A:N, 9) * 1.14</f>
        <v>3.80304</v>
      </c>
      <c r="R180" s="1">
        <v>1.5</v>
      </c>
      <c r="S180" s="1">
        <v>-1.0</v>
      </c>
      <c r="T180" s="7" t="b">
        <v>0</v>
      </c>
      <c r="U180" s="7" t="b">
        <v>0</v>
      </c>
      <c r="V180" s="7" t="b">
        <v>0</v>
      </c>
      <c r="Z180" s="1">
        <v>284002.0</v>
      </c>
      <c r="AA180" s="1">
        <v>7014.0</v>
      </c>
      <c r="AB180" s="1">
        <v>7414.0</v>
      </c>
      <c r="AC180" s="8">
        <v>0.0</v>
      </c>
    </row>
    <row r="181">
      <c r="A181" s="9" t="s">
        <v>186</v>
      </c>
      <c r="B181" s="1" t="s">
        <v>41</v>
      </c>
      <c r="C181" s="5">
        <f>ROUND( VLOOKUP(Z181, NPC_Raw_Data!A:D, 4)*VLOOKUP(AA181, NPC_Scaling_Values!A:C, 3)*VLOOKUP(AB181, NPC_Scaling_Values!A:C, 3) * 1.14 ,0)</f>
        <v>591</v>
      </c>
      <c r="D181" s="5">
        <f>ROUND( VLOOKUP(Z181, NPC_Raw_Data!A:E, 5) * VLOOKUP(AA181, NPC_Scaling_Values!A:D, 4) * VLOOKUP(AB181,NPC_Scaling_Values!A:D, 4) * 1.14 ,0)</f>
        <v>912</v>
      </c>
      <c r="E181" s="5">
        <f>ROUND( VLOOKUP(Z181, NPC_Raw_Data!A:L, 6) * VLOOKUP(AA181, NPC_Scaling_Values!A:N, 5)* VLOOKUP(AB181, NPC_Scaling_Values!A:N, 5) * 1.14 ,0)</f>
        <v>261</v>
      </c>
      <c r="F181" s="5">
        <f>ROUND( VLOOKUP(Z181, NPC_Raw_Data!A:L, 7) * VLOOKUP(AA181, NPC_Scaling_Values!A:N, 6) * VLOOKUP(AB181,NPC_Scaling_Values!A:N, 6) * 1.14 ,0)</f>
        <v>196</v>
      </c>
      <c r="G181" s="5">
        <f>ROUND( VLOOKUP(Z181, NPC_Raw_Data!A:L, 8) * VLOOKUP(AA181, NPC_Scaling_Values!A:N, 7) * VLOOKUP(AB181, NPC_Scaling_Values!A:N, 7) * 1.14 ,0)</f>
        <v>210</v>
      </c>
      <c r="H181" s="5">
        <f>ROUND( VLOOKUP(Z181, NPC_Raw_Data!A:L, 9) * VLOOKUP(AA181, NPC_Scaling_Values!A:N, 8)* VLOOKUP(AB181, NPC_Scaling_Values!A:N, 8) * 1.14 ,0)</f>
        <v>196</v>
      </c>
      <c r="I181" s="5">
        <v>-25.0</v>
      </c>
      <c r="J181" s="5">
        <v>0.0</v>
      </c>
      <c r="K181" s="5">
        <v>0.0</v>
      </c>
      <c r="L181" s="5">
        <f>ROUND( VLOOKUP(Z181, NPC_Raw_Data!A:O, 13),0)</f>
        <v>92</v>
      </c>
      <c r="M181" s="5">
        <f>ROUND( VLOOKUP(Z181, NPC_Raw_Data!A:O, 14),0)</f>
        <v>92</v>
      </c>
      <c r="N181" s="5">
        <f>ROUND( VLOOKUP(Z181, NPC_Raw_Data!A:O, 15),0)</f>
        <v>92</v>
      </c>
      <c r="O181" s="5">
        <f>ROUND( VLOOKUP(Z181, NPC_Raw_Data!A:Q, 16) * VLOOKUP(AA181, NPC_Scaling_Values!A:N, 14)* VLOOKUP(AB181, NPC_Scaling_Values!A:N, 14) * 1.14 ,0)</f>
        <v>265</v>
      </c>
      <c r="P181" s="2">
        <f>ROUND( VLOOKUP(Z181, NPC_Raw_Data!A:Q, 17) * VLOOKUP(AA181, NPC_Scaling_Values!A:N, 14) * VLOOKUP(AB181, NPC_Scaling_Values!A:N, 14)* 1.14 ,0)</f>
        <v>106</v>
      </c>
      <c r="Q181">
        <f> VLOOKUP(AA181, NPC_Scaling_Values!A:N, 9) * VLOOKUP(AB181, NPC_Scaling_Values!A:N, 9) * 1.14</f>
        <v>3.80304</v>
      </c>
      <c r="R181" s="1">
        <v>1.5</v>
      </c>
      <c r="S181" s="1">
        <v>-1.0</v>
      </c>
      <c r="T181" s="7" t="b">
        <v>0</v>
      </c>
      <c r="U181" s="7" t="b">
        <v>0</v>
      </c>
      <c r="V181" s="7" t="b">
        <v>0</v>
      </c>
      <c r="Z181" s="1">
        <v>284003.0</v>
      </c>
      <c r="AA181" s="1">
        <v>7014.0</v>
      </c>
      <c r="AB181" s="1">
        <v>7414.0</v>
      </c>
      <c r="AC181" s="10">
        <v>7100.0</v>
      </c>
    </row>
    <row r="182">
      <c r="A182" s="9" t="s">
        <v>187</v>
      </c>
      <c r="B182" s="1" t="s">
        <v>41</v>
      </c>
      <c r="C182" s="5">
        <f>ROUND( VLOOKUP(Z182, NPC_Raw_Data!A:D, 4)*VLOOKUP(AA182, NPC_Scaling_Values!A:C, 3)*VLOOKUP(AB182, NPC_Scaling_Values!A:C, 3) * 1.14 ,0)</f>
        <v>591</v>
      </c>
      <c r="D182" s="5">
        <f>ROUND( VLOOKUP(Z182, NPC_Raw_Data!A:E, 5) * VLOOKUP(AA182, NPC_Scaling_Values!A:D, 4) * VLOOKUP(AB182,NPC_Scaling_Values!A:D, 4) * 1.14 ,0)</f>
        <v>912</v>
      </c>
      <c r="E182" s="5">
        <f>ROUND( VLOOKUP(Z182, NPC_Raw_Data!A:L, 6) * VLOOKUP(AA182, NPC_Scaling_Values!A:N, 5)* VLOOKUP(AB182, NPC_Scaling_Values!A:N, 5) * 1.14 ,0)</f>
        <v>261</v>
      </c>
      <c r="F182" s="5">
        <f>ROUND( VLOOKUP(Z182, NPC_Raw_Data!A:L, 7) * VLOOKUP(AA182, NPC_Scaling_Values!A:N, 6) * VLOOKUP(AB182,NPC_Scaling_Values!A:N, 6) * 1.14 ,0)</f>
        <v>196</v>
      </c>
      <c r="G182" s="5">
        <f>ROUND( VLOOKUP(Z182, NPC_Raw_Data!A:L, 8) * VLOOKUP(AA182, NPC_Scaling_Values!A:N, 7) * VLOOKUP(AB182, NPC_Scaling_Values!A:N, 7) * 1.14 ,0)</f>
        <v>183</v>
      </c>
      <c r="H182" s="5">
        <f>ROUND( VLOOKUP(Z182, NPC_Raw_Data!A:L, 9) * VLOOKUP(AA182, NPC_Scaling_Values!A:N, 8)* VLOOKUP(AB182, NPC_Scaling_Values!A:N, 8) * 1.14 ,0)</f>
        <v>196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14)* VLOOKUP(AB182, NPC_Scaling_Values!A:N, 14) * 1.14 ,0)</f>
        <v>265</v>
      </c>
      <c r="P182" s="2">
        <f>ROUND( VLOOKUP(Z182, NPC_Raw_Data!A:Q, 17) * VLOOKUP(AA182, NPC_Scaling_Values!A:N, 14) * VLOOKUP(AB182, NPC_Scaling_Values!A:N, 14)* 1.14 ,0)</f>
        <v>106</v>
      </c>
      <c r="Q182">
        <f> VLOOKUP(AA182, NPC_Scaling_Values!A:N, 9) * VLOOKUP(AB182, NPC_Scaling_Values!A:N, 9) * 1.14</f>
        <v>3.80304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284004.0</v>
      </c>
      <c r="AA182" s="1">
        <v>7014.0</v>
      </c>
      <c r="AB182" s="1">
        <v>7414.0</v>
      </c>
      <c r="AC182" s="10">
        <v>7100.0</v>
      </c>
    </row>
    <row r="183">
      <c r="A183" s="1" t="s">
        <v>165</v>
      </c>
      <c r="B183" s="1" t="s">
        <v>166</v>
      </c>
      <c r="C183" s="5">
        <f>ROUND( VLOOKUP(Z183, NPC_Raw_Data!A:D, 4)*VLOOKUP(AA183, NPC_Scaling_Values!A:C, 3)*VLOOKUP(AB183, NPC_Scaling_Values!A:C, 3) * 1.14 ,0)</f>
        <v>3601</v>
      </c>
      <c r="D183" s="5">
        <f>ROUND( VLOOKUP(Z183, NPC_Raw_Data!A:E, 5) * VLOOKUP(AA183, NPC_Scaling_Values!A:D, 4) * VLOOKUP(AB183,NPC_Scaling_Values!A:D, 4) * 1.14 ,0)</f>
        <v>10260</v>
      </c>
      <c r="E183" s="5">
        <f>ROUND( VLOOKUP(Z183, NPC_Raw_Data!A:L, 6) * VLOOKUP(AA183, NPC_Scaling_Values!A:N, 5)* VLOOKUP(AB183, NPC_Scaling_Values!A:N, 5) * 1.14 ,0)</f>
        <v>275</v>
      </c>
      <c r="F183" s="5">
        <f>ROUND( VLOOKUP(Z183, NPC_Raw_Data!A:L, 7) * VLOOKUP(AA183, NPC_Scaling_Values!A:N, 6) * VLOOKUP(AB183,NPC_Scaling_Values!A:N, 6) * 1.14 ,0)</f>
        <v>171</v>
      </c>
      <c r="G183" s="5">
        <f>ROUND( VLOOKUP(Z183, NPC_Raw_Data!A:L, 8) * VLOOKUP(AA183, NPC_Scaling_Values!A:N, 7) * VLOOKUP(AB183, NPC_Scaling_Values!A:N, 7) * 1.14 ,0)</f>
        <v>247</v>
      </c>
      <c r="H183" s="5">
        <f>ROUND( VLOOKUP(Z183, NPC_Raw_Data!A:L, 9) * VLOOKUP(AA183, NPC_Scaling_Values!A:N, 8)* VLOOKUP(AB183, NPC_Scaling_Values!A:N, 8) * 1.14 ,0)</f>
        <v>208</v>
      </c>
      <c r="I183" s="5">
        <v>0.0</v>
      </c>
      <c r="J183" s="5">
        <v>0.0</v>
      </c>
      <c r="K183" s="5">
        <v>0.0</v>
      </c>
      <c r="L183" s="5">
        <f>ROUND( VLOOKUP(Z183, NPC_Raw_Data!A:O, 13),0)</f>
        <v>94</v>
      </c>
      <c r="M183" s="5">
        <f>ROUND( VLOOKUP(Z183, NPC_Raw_Data!A:O, 14),0)</f>
        <v>94</v>
      </c>
      <c r="N183" s="5">
        <f>ROUND( VLOOKUP(Z183, NPC_Raw_Data!A:O, 15),0)</f>
        <v>94</v>
      </c>
      <c r="O183" s="5">
        <f>ROUND( VLOOKUP(Z183, NPC_Raw_Data!A:Q, 16) * VLOOKUP(AA183, NPC_Scaling_Values!A:N, 14)* VLOOKUP(AB183, NPC_Scaling_Values!A:N, 14) * 1.14 ,0)</f>
        <v>231</v>
      </c>
      <c r="P183" s="2">
        <f>ROUND( VLOOKUP(Z183, NPC_Raw_Data!A:Q, 17) * VLOOKUP(AA183, NPC_Scaling_Values!A:N, 14) * VLOOKUP(AB183, NPC_Scaling_Values!A:N, 14)* 1.14 ,0)</f>
        <v>93</v>
      </c>
      <c r="Q183">
        <f> VLOOKUP(AA183, NPC_Scaling_Values!A:N, 9) * VLOOKUP(AB183, NPC_Scaling_Values!A:N, 9) * 1.14</f>
        <v>3.50892</v>
      </c>
      <c r="R183" s="1">
        <v>1.3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286000.0</v>
      </c>
      <c r="AA183" s="1">
        <v>7009.0</v>
      </c>
      <c r="AB183" s="1">
        <v>7409.0</v>
      </c>
      <c r="AC183" s="10">
        <v>5151.0</v>
      </c>
    </row>
    <row r="184">
      <c r="A184" s="1" t="s">
        <v>176</v>
      </c>
      <c r="B184" s="1" t="s">
        <v>39</v>
      </c>
      <c r="C184" s="5">
        <f>ROUND( VLOOKUP(Z184, NPC_Raw_Data!A:D, 4)*VLOOKUP(AA184, NPC_Scaling_Values!A:C, 3)*VLOOKUP(AB184, NPC_Scaling_Values!A:C, 3) * 1.14 ,0)</f>
        <v>3616</v>
      </c>
      <c r="D184" s="5">
        <f>ROUND( VLOOKUP(Z184, NPC_Raw_Data!A:E, 5) * VLOOKUP(AA184, NPC_Scaling_Values!A:D, 4) * VLOOKUP(AB184,NPC_Scaling_Values!A:D, 4) * 1.14 ,0)</f>
        <v>10260</v>
      </c>
      <c r="E184" s="5">
        <f>ROUND( VLOOKUP(Z184, NPC_Raw_Data!A:L, 6) * VLOOKUP(AA184, NPC_Scaling_Values!A:N, 5)* VLOOKUP(AB184, NPC_Scaling_Values!A:N, 5) * 1.14 ,0)</f>
        <v>278</v>
      </c>
      <c r="F184" s="5">
        <f>ROUND( VLOOKUP(Z184, NPC_Raw_Data!A:L, 7) * VLOOKUP(AA184, NPC_Scaling_Values!A:N, 6) * VLOOKUP(AB184,NPC_Scaling_Values!A:N, 6) * 1.14 ,0)</f>
        <v>173</v>
      </c>
      <c r="G184" s="5">
        <f>ROUND( VLOOKUP(Z184, NPC_Raw_Data!A:L, 8) * VLOOKUP(AA184, NPC_Scaling_Values!A:N, 7) * VLOOKUP(AB184, NPC_Scaling_Values!A:N, 7) * 1.14 ,0)</f>
        <v>154</v>
      </c>
      <c r="H184" s="5">
        <f>ROUND( VLOOKUP(Z184, NPC_Raw_Data!A:L, 9) * VLOOKUP(AA184, NPC_Scaling_Values!A:N, 8)* VLOOKUP(AB184, NPC_Scaling_Values!A:N, 8) * 1.14 ,0)</f>
        <v>210</v>
      </c>
      <c r="I184" s="5">
        <v>0.0</v>
      </c>
      <c r="J184" s="5">
        <v>0.0</v>
      </c>
      <c r="K184" s="5">
        <v>0.0</v>
      </c>
      <c r="L184" s="5">
        <f>ROUND( VLOOKUP(Z184, NPC_Raw_Data!A:O, 13),0)</f>
        <v>94</v>
      </c>
      <c r="M184" s="5">
        <f>ROUND( VLOOKUP(Z184, NPC_Raw_Data!A:O, 14),0)</f>
        <v>94</v>
      </c>
      <c r="N184" s="5">
        <f>ROUND( VLOOKUP(Z184, NPC_Raw_Data!A:O, 15),0)</f>
        <v>94</v>
      </c>
      <c r="O184" s="5">
        <f>ROUND( VLOOKUP(Z184, NPC_Raw_Data!A:Q, 16) * VLOOKUP(AA184, NPC_Scaling_Values!A:N, 14)* VLOOKUP(AB184, NPC_Scaling_Values!A:N, 14) * 1.14 ,0)</f>
        <v>233</v>
      </c>
      <c r="P184" s="2">
        <f>ROUND( VLOOKUP(Z184, NPC_Raw_Data!A:Q, 17) * VLOOKUP(AA184, NPC_Scaling_Values!A:N, 14) * VLOOKUP(AB184, NPC_Scaling_Values!A:N, 14)* 1.14 ,0)</f>
        <v>93</v>
      </c>
      <c r="Q184">
        <f> VLOOKUP(AA184, NPC_Scaling_Values!A:N, 9) * VLOOKUP(AB184, NPC_Scaling_Values!A:N, 9) * 1.14</f>
        <v>3.5568</v>
      </c>
      <c r="R184" s="1">
        <v>1.3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286001.0</v>
      </c>
      <c r="AA184" s="1">
        <v>7010.0</v>
      </c>
      <c r="AB184" s="1">
        <v>7410.0</v>
      </c>
      <c r="AC184" s="10">
        <v>5151.0</v>
      </c>
    </row>
    <row r="185">
      <c r="A185" s="1" t="s">
        <v>167</v>
      </c>
      <c r="B185" s="1" t="s">
        <v>166</v>
      </c>
      <c r="C185" s="5">
        <f>ROUND( VLOOKUP(Z185, NPC_Raw_Data!A:D, 4)*VLOOKUP(AA185, NPC_Scaling_Values!A:C, 3)*VLOOKUP(AB185, NPC_Scaling_Values!A:C, 3) * 1.14 ,0)</f>
        <v>3601</v>
      </c>
      <c r="D185" s="5">
        <f>ROUND( VLOOKUP(Z185, NPC_Raw_Data!A:E, 5) * VLOOKUP(AA185, NPC_Scaling_Values!A:D, 4) * VLOOKUP(AB185,NPC_Scaling_Values!A:D, 4) * 1.14 ,0)</f>
        <v>3420</v>
      </c>
      <c r="E185" s="5">
        <f>ROUND( VLOOKUP(Z185, NPC_Raw_Data!A:L, 6) * VLOOKUP(AA185, NPC_Scaling_Values!A:N, 5)* VLOOKUP(AB185, NPC_Scaling_Values!A:N, 5) * 1.14 ,0)</f>
        <v>275</v>
      </c>
      <c r="F185" s="5">
        <f>ROUND( VLOOKUP(Z185, NPC_Raw_Data!A:L, 7) * VLOOKUP(AA185, NPC_Scaling_Values!A:N, 6) * VLOOKUP(AB185,NPC_Scaling_Values!A:N, 6) * 1.14 ,0)</f>
        <v>171</v>
      </c>
      <c r="G185" s="5">
        <f>ROUND( VLOOKUP(Z185, NPC_Raw_Data!A:L, 8) * VLOOKUP(AA185, NPC_Scaling_Values!A:N, 7) * VLOOKUP(AB185, NPC_Scaling_Values!A:N, 7) * 1.14 ,0)</f>
        <v>153</v>
      </c>
      <c r="H185" s="5">
        <f>ROUND( VLOOKUP(Z185, NPC_Raw_Data!A:L, 9) * VLOOKUP(AA185, NPC_Scaling_Values!A:N, 8)* VLOOKUP(AB185, NPC_Scaling_Values!A:N, 8) * 1.14 ,0)</f>
        <v>208</v>
      </c>
      <c r="I185" s="5">
        <v>0.0</v>
      </c>
      <c r="J185" s="5">
        <v>0.0</v>
      </c>
      <c r="K185" s="5">
        <v>0.0</v>
      </c>
      <c r="L185" s="5">
        <f>ROUND( VLOOKUP(Z185, NPC_Raw_Data!A:O, 13),0)</f>
        <v>94</v>
      </c>
      <c r="M185" s="5">
        <f>ROUND( VLOOKUP(Z185, NPC_Raw_Data!A:O, 14),0)</f>
        <v>94</v>
      </c>
      <c r="N185" s="5">
        <f>ROUND( VLOOKUP(Z185, NPC_Raw_Data!A:O, 15),0)</f>
        <v>94</v>
      </c>
      <c r="O185" s="5">
        <f>ROUND( VLOOKUP(Z185, NPC_Raw_Data!A:Q, 16) * VLOOKUP(AA185, NPC_Scaling_Values!A:N, 14)* VLOOKUP(AB185, NPC_Scaling_Values!A:N, 14) * 1.14 ,0)</f>
        <v>231</v>
      </c>
      <c r="P185" s="2">
        <f>ROUND( VLOOKUP(Z185, NPC_Raw_Data!A:Q, 17) * VLOOKUP(AA185, NPC_Scaling_Values!A:N, 14) * VLOOKUP(AB185, NPC_Scaling_Values!A:N, 14)* 1.14 ,0)</f>
        <v>93</v>
      </c>
      <c r="Q185">
        <f> VLOOKUP(AA185, NPC_Scaling_Values!A:N, 9) * VLOOKUP(AB185, NPC_Scaling_Values!A:N, 9) * 1.14</f>
        <v>3.50892</v>
      </c>
      <c r="R185" s="1">
        <v>1.3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286002.0</v>
      </c>
      <c r="AA185" s="1">
        <v>7009.0</v>
      </c>
      <c r="AB185" s="1">
        <v>7409.0</v>
      </c>
      <c r="AC185" s="10">
        <v>5151.0</v>
      </c>
    </row>
    <row r="186">
      <c r="A186" s="9" t="s">
        <v>271</v>
      </c>
      <c r="B186" s="1" t="s">
        <v>39</v>
      </c>
      <c r="C186" s="5">
        <f>ROUND( VLOOKUP(Z186, NPC_Raw_Data!A:D, 4)*VLOOKUP(AA186, NPC_Scaling_Values!A:C, 3)*VLOOKUP(AB186, NPC_Scaling_Values!A:C, 3) * 1.14 ,0)</f>
        <v>1508</v>
      </c>
      <c r="D186" s="5">
        <f>ROUND( VLOOKUP(Z186, NPC_Raw_Data!A:E, 5) * VLOOKUP(AA186, NPC_Scaling_Values!A:D, 4) * VLOOKUP(AB186,NPC_Scaling_Values!A:D, 4) * 1.14 ,0)</f>
        <v>10260</v>
      </c>
      <c r="E186" s="5">
        <f>ROUND( VLOOKUP(Z186, NPC_Raw_Data!A:L, 6) * VLOOKUP(AA186, NPC_Scaling_Values!A:N, 5)* VLOOKUP(AB186, NPC_Scaling_Values!A:N, 5) * 1.14 ,0)</f>
        <v>438</v>
      </c>
      <c r="F186" s="5">
        <f>ROUND( VLOOKUP(Z186, NPC_Raw_Data!A:L, 7) * VLOOKUP(AA186, NPC_Scaling_Values!A:N, 6) * VLOOKUP(AB186,NPC_Scaling_Values!A:N, 6) * 1.14 ,0)</f>
        <v>305</v>
      </c>
      <c r="G186" s="5">
        <f>ROUND( VLOOKUP(Z186, NPC_Raw_Data!A:L, 8) * VLOOKUP(AA186, NPC_Scaling_Values!A:N, 7) * VLOOKUP(AB186, NPC_Scaling_Values!A:N, 7) * 1.14 ,0)</f>
        <v>373</v>
      </c>
      <c r="H186" s="5">
        <f>ROUND( VLOOKUP(Z186, NPC_Raw_Data!A:L, 9) * VLOOKUP(AA186, NPC_Scaling_Values!A:N, 8)* VLOOKUP(AB186, NPC_Scaling_Values!A:N, 8) * 1.14 ,0)</f>
        <v>352</v>
      </c>
      <c r="I186" s="5">
        <v>25.0</v>
      </c>
      <c r="J186" s="5">
        <v>0.0</v>
      </c>
      <c r="K186" s="5">
        <v>0.0</v>
      </c>
      <c r="L186" s="5">
        <f>ROUND( VLOOKUP(Z186, NPC_Raw_Data!A:O, 13),0)</f>
        <v>116</v>
      </c>
      <c r="M186" s="5">
        <f>ROUND( VLOOKUP(Z186, NPC_Raw_Data!A:O, 14),0)</f>
        <v>116</v>
      </c>
      <c r="N186" s="5">
        <f>ROUND( VLOOKUP(Z186, NPC_Raw_Data!A:O, 15),0)</f>
        <v>116</v>
      </c>
      <c r="O186" s="5">
        <f>ROUND( VLOOKUP(Z186, NPC_Raw_Data!A:Q, 16) * VLOOKUP(AA186, NPC_Scaling_Values!A:N, 14)* VLOOKUP(AB186, NPC_Scaling_Values!A:N, 14) * 1.14 ,0)</f>
        <v>233</v>
      </c>
      <c r="P186" s="2">
        <f>ROUND( VLOOKUP(Z186, NPC_Raw_Data!A:Q, 17) * VLOOKUP(AA186, NPC_Scaling_Values!A:N, 14) * VLOOKUP(AB186, NPC_Scaling_Values!A:N, 14)* 1.14 ,0)</f>
        <v>93</v>
      </c>
      <c r="Q186">
        <f> VLOOKUP(AA186, NPC_Scaling_Values!A:N, 9) * VLOOKUP(AB186, NPC_Scaling_Values!A:N, 9) * 1.14</f>
        <v>3.5568</v>
      </c>
      <c r="R186" s="1">
        <v>1.0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287000.0</v>
      </c>
      <c r="AA186" s="1">
        <v>7010.0</v>
      </c>
      <c r="AB186" s="1">
        <v>7410.0</v>
      </c>
      <c r="AC186" s="8">
        <v>0.0</v>
      </c>
    </row>
    <row r="187">
      <c r="A187" s="9" t="s">
        <v>272</v>
      </c>
      <c r="B187" s="1" t="s">
        <v>39</v>
      </c>
      <c r="C187" s="5">
        <f>ROUND( VLOOKUP(Z187, NPC_Raw_Data!A:D, 4)*VLOOKUP(AA187, NPC_Scaling_Values!A:C, 3)*VLOOKUP(AB187, NPC_Scaling_Values!A:C, 3) * 1.14 ,0)</f>
        <v>1508</v>
      </c>
      <c r="D187" s="5">
        <f>ROUND( VLOOKUP(Z187, NPC_Raw_Data!A:E, 5) * VLOOKUP(AA187, NPC_Scaling_Values!A:D, 4) * VLOOKUP(AB187,NPC_Scaling_Values!A:D, 4) * 1.14 ,0)</f>
        <v>10260</v>
      </c>
      <c r="E187" s="5">
        <f>ROUND( VLOOKUP(Z187, NPC_Raw_Data!A:L, 6) * VLOOKUP(AA187, NPC_Scaling_Values!A:N, 5)* VLOOKUP(AB187, NPC_Scaling_Values!A:N, 5) * 1.14 ,0)</f>
        <v>438</v>
      </c>
      <c r="F187" s="5">
        <f>ROUND( VLOOKUP(Z187, NPC_Raw_Data!A:L, 7) * VLOOKUP(AA187, NPC_Scaling_Values!A:N, 6) * VLOOKUP(AB187,NPC_Scaling_Values!A:N, 6) * 1.14 ,0)</f>
        <v>305</v>
      </c>
      <c r="G187" s="5">
        <f>ROUND( VLOOKUP(Z187, NPC_Raw_Data!A:L, 8) * VLOOKUP(AA187, NPC_Scaling_Values!A:N, 7) * VLOOKUP(AB187, NPC_Scaling_Values!A:N, 7) * 1.14 ,0)</f>
        <v>373</v>
      </c>
      <c r="H187" s="5">
        <f>ROUND( VLOOKUP(Z187, NPC_Raw_Data!A:L, 9) * VLOOKUP(AA187, NPC_Scaling_Values!A:N, 8)* VLOOKUP(AB187, NPC_Scaling_Values!A:N, 8) * 1.14 ,0)</f>
        <v>352</v>
      </c>
      <c r="I187" s="5">
        <v>25.0</v>
      </c>
      <c r="J187" s="5">
        <v>0.0</v>
      </c>
      <c r="K187" s="5">
        <v>0.0</v>
      </c>
      <c r="L187" s="5">
        <f>ROUND( VLOOKUP(Z187, NPC_Raw_Data!A:O, 13),0)</f>
        <v>116</v>
      </c>
      <c r="M187" s="5">
        <f>ROUND( VLOOKUP(Z187, NPC_Raw_Data!A:O, 14),0)</f>
        <v>116</v>
      </c>
      <c r="N187" s="5">
        <f>ROUND( VLOOKUP(Z187, NPC_Raw_Data!A:O, 15),0)</f>
        <v>116</v>
      </c>
      <c r="O187" s="5">
        <f>ROUND( VLOOKUP(Z187, NPC_Raw_Data!A:Q, 16) * VLOOKUP(AA187, NPC_Scaling_Values!A:N, 14)* VLOOKUP(AB187, NPC_Scaling_Values!A:N, 14) * 1.14 ,0)</f>
        <v>233</v>
      </c>
      <c r="P187" s="2">
        <f>ROUND( VLOOKUP(Z187, NPC_Raw_Data!A:Q, 17) * VLOOKUP(AA187, NPC_Scaling_Values!A:N, 14) * VLOOKUP(AB187, NPC_Scaling_Values!A:N, 14)* 1.14 ,0)</f>
        <v>93</v>
      </c>
      <c r="Q187">
        <f> VLOOKUP(AA187, NPC_Scaling_Values!A:N, 9) * VLOOKUP(AB187, NPC_Scaling_Values!A:N, 9) * 1.14</f>
        <v>3.5568</v>
      </c>
      <c r="R187" s="1">
        <v>1.0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287001.0</v>
      </c>
      <c r="AA187" s="1">
        <v>7010.0</v>
      </c>
      <c r="AB187" s="1">
        <v>7410.0</v>
      </c>
      <c r="AC187" s="10">
        <v>7100.0</v>
      </c>
    </row>
    <row r="188">
      <c r="A188" s="9" t="s">
        <v>248</v>
      </c>
      <c r="B188" s="1" t="s">
        <v>39</v>
      </c>
      <c r="C188" s="5">
        <f>ROUND( VLOOKUP(Z188, NPC_Raw_Data!A:D, 4)*VLOOKUP(AA188, NPC_Scaling_Values!A:C, 3)*VLOOKUP(AB188, NPC_Scaling_Values!A:C, 3) * 1.14 ,0)</f>
        <v>1068</v>
      </c>
      <c r="D188" s="5">
        <f>ROUND( VLOOKUP(Z188, NPC_Raw_Data!A:E, 5) * VLOOKUP(AA188, NPC_Scaling_Values!A:D, 4) * VLOOKUP(AB188,NPC_Scaling_Values!A:D, 4) * 1.14 ,0)</f>
        <v>5130</v>
      </c>
      <c r="E188" s="5">
        <f>ROUND( VLOOKUP(Z188, NPC_Raw_Data!A:L, 6) * VLOOKUP(AA188, NPC_Scaling_Values!A:N, 5)* VLOOKUP(AB188, NPC_Scaling_Values!A:N, 5) * 1.14 ,0)</f>
        <v>386</v>
      </c>
      <c r="F188" s="5">
        <f>ROUND( VLOOKUP(Z188, NPC_Raw_Data!A:L, 7) * VLOOKUP(AA188, NPC_Scaling_Values!A:N, 6) * VLOOKUP(AB188,NPC_Scaling_Values!A:N, 6) * 1.14 ,0)</f>
        <v>271</v>
      </c>
      <c r="G188" s="5">
        <f>ROUND( VLOOKUP(Z188, NPC_Raw_Data!A:L, 8) * VLOOKUP(AA188, NPC_Scaling_Values!A:N, 7) * VLOOKUP(AB188, NPC_Scaling_Values!A:N, 7) * 1.14 ,0)</f>
        <v>308</v>
      </c>
      <c r="H188" s="5">
        <f>ROUND( VLOOKUP(Z188, NPC_Raw_Data!A:L, 9) * VLOOKUP(AA188, NPC_Scaling_Values!A:N, 8)* VLOOKUP(AB188, NPC_Scaling_Values!A:N, 8) * 1.14 ,0)</f>
        <v>308</v>
      </c>
      <c r="I188" s="5">
        <v>25.0</v>
      </c>
      <c r="J188" s="5">
        <v>0.0</v>
      </c>
      <c r="K188" s="5">
        <v>0.0</v>
      </c>
      <c r="L188" s="5">
        <f>ROUND( VLOOKUP(Z188, NPC_Raw_Data!A:O, 13),0)</f>
        <v>116</v>
      </c>
      <c r="M188" s="5">
        <f>ROUND( VLOOKUP(Z188, NPC_Raw_Data!A:O, 14),0)</f>
        <v>116</v>
      </c>
      <c r="N188" s="5">
        <f>ROUND( VLOOKUP(Z188, NPC_Raw_Data!A:O, 15),0)</f>
        <v>116</v>
      </c>
      <c r="O188" s="5">
        <f>ROUND( VLOOKUP(Z188, NPC_Raw_Data!A:Q, 16) * VLOOKUP(AA188, NPC_Scaling_Values!A:N, 14)* VLOOKUP(AB188, NPC_Scaling_Values!A:N, 14) * 1.14 ,0)</f>
        <v>233</v>
      </c>
      <c r="P188" s="2">
        <f>ROUND( VLOOKUP(Z188, NPC_Raw_Data!A:Q, 17) * VLOOKUP(AA188, NPC_Scaling_Values!A:N, 14) * VLOOKUP(AB188, NPC_Scaling_Values!A:N, 14)* 1.14 ,0)</f>
        <v>93</v>
      </c>
      <c r="Q188">
        <f> VLOOKUP(AA188, NPC_Scaling_Values!A:N, 9) * VLOOKUP(AB188, NPC_Scaling_Values!A:N, 9) * 1.14</f>
        <v>3.5568</v>
      </c>
      <c r="R188" s="1">
        <v>1.0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287010.0</v>
      </c>
      <c r="AA188" s="1">
        <v>7010.0</v>
      </c>
      <c r="AB188" s="1">
        <v>7410.0</v>
      </c>
      <c r="AC188" s="8">
        <v>0.0</v>
      </c>
    </row>
    <row r="189">
      <c r="A189" s="9" t="s">
        <v>249</v>
      </c>
      <c r="B189" s="1" t="s">
        <v>39</v>
      </c>
      <c r="C189" s="5">
        <f>ROUND( VLOOKUP(Z189, NPC_Raw_Data!A:D, 4)*VLOOKUP(AA189, NPC_Scaling_Values!A:C, 3)*VLOOKUP(AB189, NPC_Scaling_Values!A:C, 3) * 1.14 ,0)</f>
        <v>1068</v>
      </c>
      <c r="D189" s="5">
        <f>ROUND( VLOOKUP(Z189, NPC_Raw_Data!A:E, 5) * VLOOKUP(AA189, NPC_Scaling_Values!A:D, 4) * VLOOKUP(AB189,NPC_Scaling_Values!A:D, 4) * 1.14 ,0)</f>
        <v>5130</v>
      </c>
      <c r="E189" s="5">
        <f>ROUND( VLOOKUP(Z189, NPC_Raw_Data!A:L, 6) * VLOOKUP(AA189, NPC_Scaling_Values!A:N, 5)* VLOOKUP(AB189, NPC_Scaling_Values!A:N, 5) * 1.14 ,0)</f>
        <v>386</v>
      </c>
      <c r="F189" s="5">
        <f>ROUND( VLOOKUP(Z189, NPC_Raw_Data!A:L, 7) * VLOOKUP(AA189, NPC_Scaling_Values!A:N, 6) * VLOOKUP(AB189,NPC_Scaling_Values!A:N, 6) * 1.14 ,0)</f>
        <v>271</v>
      </c>
      <c r="G189" s="5">
        <f>ROUND( VLOOKUP(Z189, NPC_Raw_Data!A:L, 8) * VLOOKUP(AA189, NPC_Scaling_Values!A:N, 7) * VLOOKUP(AB189, NPC_Scaling_Values!A:N, 7) * 1.14 ,0)</f>
        <v>308</v>
      </c>
      <c r="H189" s="5">
        <f>ROUND( VLOOKUP(Z189, NPC_Raw_Data!A:L, 9) * VLOOKUP(AA189, NPC_Scaling_Values!A:N, 8)* VLOOKUP(AB189, NPC_Scaling_Values!A:N, 8) * 1.14 ,0)</f>
        <v>308</v>
      </c>
      <c r="I189" s="5">
        <v>25.0</v>
      </c>
      <c r="J189" s="5">
        <v>0.0</v>
      </c>
      <c r="K189" s="5">
        <v>0.0</v>
      </c>
      <c r="L189" s="5">
        <f>ROUND( VLOOKUP(Z189, NPC_Raw_Data!A:O, 13),0)</f>
        <v>116</v>
      </c>
      <c r="M189" s="5">
        <f>ROUND( VLOOKUP(Z189, NPC_Raw_Data!A:O, 14),0)</f>
        <v>116</v>
      </c>
      <c r="N189" s="5">
        <f>ROUND( VLOOKUP(Z189, NPC_Raw_Data!A:O, 15),0)</f>
        <v>116</v>
      </c>
      <c r="O189" s="5">
        <f>ROUND( VLOOKUP(Z189, NPC_Raw_Data!A:Q, 16) * VLOOKUP(AA189, NPC_Scaling_Values!A:N, 14)* VLOOKUP(AB189, NPC_Scaling_Values!A:N, 14) * 1.14 ,0)</f>
        <v>233</v>
      </c>
      <c r="P189" s="2">
        <f>ROUND( VLOOKUP(Z189, NPC_Raw_Data!A:Q, 17) * VLOOKUP(AA189, NPC_Scaling_Values!A:N, 14) * VLOOKUP(AB189, NPC_Scaling_Values!A:N, 14)* 1.14 ,0)</f>
        <v>93</v>
      </c>
      <c r="Q189">
        <f> VLOOKUP(AA189, NPC_Scaling_Values!A:N, 9) * VLOOKUP(AB189, NPC_Scaling_Values!A:N, 9) * 1.14</f>
        <v>3.5568</v>
      </c>
      <c r="R189" s="1">
        <v>1.0</v>
      </c>
      <c r="S189" s="1">
        <v>-1.0</v>
      </c>
      <c r="T189" s="7" t="b">
        <v>0</v>
      </c>
      <c r="U189" s="7" t="b">
        <v>1</v>
      </c>
      <c r="V189" s="7" t="b">
        <v>0</v>
      </c>
      <c r="Z189" s="1">
        <v>287011.0</v>
      </c>
      <c r="AA189" s="1">
        <v>7010.0</v>
      </c>
      <c r="AB189" s="1">
        <v>7410.0</v>
      </c>
      <c r="AC189" s="10">
        <v>7100.0</v>
      </c>
    </row>
    <row r="190">
      <c r="A190" s="9" t="s">
        <v>202</v>
      </c>
      <c r="B190" s="1" t="s">
        <v>51</v>
      </c>
      <c r="C190" s="5">
        <f>ROUND( VLOOKUP(Z190, NPC_Raw_Data!A:D, 4)*VLOOKUP(AA190, NPC_Scaling_Values!A:C, 3)*VLOOKUP(AB190, NPC_Scaling_Values!A:C, 3) * 1.14 ,0)</f>
        <v>459</v>
      </c>
      <c r="D190" s="5">
        <f>ROUND( VLOOKUP(Z190, NPC_Raw_Data!A:E, 5) * VLOOKUP(AA190, NPC_Scaling_Values!A:D, 4) * VLOOKUP(AB190,NPC_Scaling_Values!A:D, 4) * 1.14 ,0)</f>
        <v>228</v>
      </c>
      <c r="E190" s="5">
        <f>ROUND( VLOOKUP(Z190, NPC_Raw_Data!A:L, 6) * VLOOKUP(AA190, NPC_Scaling_Values!A:N, 5)* VLOOKUP(AB190, NPC_Scaling_Values!A:N, 5) * 1.14 ,0)</f>
        <v>389</v>
      </c>
      <c r="F190" s="5">
        <f>ROUND( VLOOKUP(Z190, NPC_Raw_Data!A:L, 7) * VLOOKUP(AA190, NPC_Scaling_Values!A:N, 6) * VLOOKUP(AB190,NPC_Scaling_Values!A:N, 6) * 1.14 ,0)</f>
        <v>301</v>
      </c>
      <c r="G190" s="5">
        <f>ROUND( VLOOKUP(Z190, NPC_Raw_Data!A:L, 8) * VLOOKUP(AA190, NPC_Scaling_Values!A:N, 7) * VLOOKUP(AB190, NPC_Scaling_Values!A:N, 7) * 1.14 ,0)</f>
        <v>264</v>
      </c>
      <c r="H190" s="5">
        <f>ROUND( VLOOKUP(Z190, NPC_Raw_Data!A:L, 9) * VLOOKUP(AA190, NPC_Scaling_Values!A:N, 8)* VLOOKUP(AB190, NPC_Scaling_Values!A:N, 8) * 1.14 ,0)</f>
        <v>419</v>
      </c>
      <c r="I190" s="5">
        <v>0.0</v>
      </c>
      <c r="J190" s="5">
        <v>-30.0</v>
      </c>
      <c r="K190" s="5">
        <v>25.0</v>
      </c>
      <c r="L190" s="5">
        <f>ROUND( VLOOKUP(Z190, NPC_Raw_Data!A:O, 13),0)</f>
        <v>999</v>
      </c>
      <c r="M190" s="5">
        <f>ROUND( VLOOKUP(Z190, NPC_Raw_Data!A:O, 14),0)</f>
        <v>999</v>
      </c>
      <c r="N190" s="5">
        <f>ROUND( VLOOKUP(Z190, NPC_Raw_Data!A:O, 15),0)</f>
        <v>999</v>
      </c>
      <c r="O190" s="5">
        <f>ROUND( VLOOKUP(Z190, NPC_Raw_Data!A:Q, 16) * VLOOKUP(AA190, NPC_Scaling_Values!A:N, 14)* VLOOKUP(AB190, NPC_Scaling_Values!A:N, 14) * 1.14 ,0)</f>
        <v>231</v>
      </c>
      <c r="P190" s="2">
        <f>ROUND( VLOOKUP(Z190, NPC_Raw_Data!A:Q, 17) * VLOOKUP(AA190, NPC_Scaling_Values!A:N, 14) * VLOOKUP(AB190, NPC_Scaling_Values!A:N, 14)* 1.14 ,0)</f>
        <v>92</v>
      </c>
      <c r="Q190">
        <f> VLOOKUP(AA190, NPC_Scaling_Values!A:N, 9) * VLOOKUP(AB190, NPC_Scaling_Values!A:N, 9) * 1.14</f>
        <v>3.53856</v>
      </c>
      <c r="R190" s="1">
        <v>1.0</v>
      </c>
      <c r="S190" s="1">
        <v>-1.0</v>
      </c>
      <c r="T190" s="7" t="b">
        <v>1</v>
      </c>
      <c r="U190" s="7" t="b">
        <v>0</v>
      </c>
      <c r="V190" s="7" t="b">
        <v>0</v>
      </c>
      <c r="Z190" s="1">
        <v>290000.0</v>
      </c>
      <c r="AA190" s="1">
        <v>7006.0</v>
      </c>
      <c r="AB190" s="1">
        <v>7406.0</v>
      </c>
      <c r="AC190" s="8">
        <v>0.0</v>
      </c>
    </row>
    <row r="191">
      <c r="A191" s="1" t="s">
        <v>203</v>
      </c>
      <c r="B191" s="1" t="s">
        <v>51</v>
      </c>
      <c r="C191" s="5">
        <f>ROUND( VLOOKUP(Z191, NPC_Raw_Data!A:D, 4)*VLOOKUP(AA191, NPC_Scaling_Values!A:C, 3)*VLOOKUP(AB191, NPC_Scaling_Values!A:C, 3) * 1.14 ,0)</f>
        <v>360</v>
      </c>
      <c r="D191" s="5">
        <f>ROUND( VLOOKUP(Z191, NPC_Raw_Data!A:E, 5) * VLOOKUP(AA191, NPC_Scaling_Values!A:D, 4) * VLOOKUP(AB191,NPC_Scaling_Values!A:D, 4) * 1.14 ,0)</f>
        <v>228</v>
      </c>
      <c r="E191" s="5">
        <f>ROUND( VLOOKUP(Z191, NPC_Raw_Data!A:L, 6) * VLOOKUP(AA191, NPC_Scaling_Values!A:N, 5)* VLOOKUP(AB191, NPC_Scaling_Values!A:N, 5) * 1.14 ,0)</f>
        <v>389</v>
      </c>
      <c r="F191" s="5">
        <f>ROUND( VLOOKUP(Z191, NPC_Raw_Data!A:L, 7) * VLOOKUP(AA191, NPC_Scaling_Values!A:N, 6) * VLOOKUP(AB191,NPC_Scaling_Values!A:N, 6) * 1.14 ,0)</f>
        <v>301</v>
      </c>
      <c r="G191" s="5">
        <f>ROUND( VLOOKUP(Z191, NPC_Raw_Data!A:L, 8) * VLOOKUP(AA191, NPC_Scaling_Values!A:N, 7) * VLOOKUP(AB191, NPC_Scaling_Values!A:N, 7) * 1.14 ,0)</f>
        <v>264</v>
      </c>
      <c r="H191" s="5">
        <f>ROUND( VLOOKUP(Z191, NPC_Raw_Data!A:L, 9) * VLOOKUP(AA191, NPC_Scaling_Values!A:N, 8)* VLOOKUP(AB191, NPC_Scaling_Values!A:N, 8) * 1.14 ,0)</f>
        <v>419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 * 1.14 ,0)</f>
        <v>231</v>
      </c>
      <c r="P191" s="2">
        <f>ROUND( VLOOKUP(Z191, NPC_Raw_Data!A:Q, 17) * VLOOKUP(AA191, NPC_Scaling_Values!A:N, 14) * VLOOKUP(AB191, NPC_Scaling_Values!A:N, 14)* 1.14 ,0)</f>
        <v>92</v>
      </c>
      <c r="Q191">
        <f> VLOOKUP(AA191, NPC_Scaling_Values!A:N, 9) * VLOOKUP(AB191, NPC_Scaling_Values!A:N, 9) * 1.14</f>
        <v>3.53856</v>
      </c>
      <c r="R191" s="1">
        <v>1.0</v>
      </c>
      <c r="S191" s="1">
        <v>-1.0</v>
      </c>
      <c r="T191" s="7" t="b">
        <v>1</v>
      </c>
      <c r="U191" s="7" t="b">
        <v>0</v>
      </c>
      <c r="V191" s="7" t="b">
        <v>0</v>
      </c>
      <c r="Z191" s="1">
        <v>290001.0</v>
      </c>
      <c r="AA191" s="1">
        <v>7006.0</v>
      </c>
      <c r="AB191" s="1">
        <v>7406.0</v>
      </c>
      <c r="AC191" s="8">
        <v>0.0</v>
      </c>
    </row>
    <row r="192">
      <c r="A192" s="1" t="s">
        <v>204</v>
      </c>
      <c r="B192" s="1" t="s">
        <v>51</v>
      </c>
      <c r="C192" s="5">
        <f>ROUND( VLOOKUP(Z192, NPC_Raw_Data!A:D, 4)*VLOOKUP(AA192, NPC_Scaling_Values!A:C, 3)*VLOOKUP(AB192, NPC_Scaling_Values!A:C, 3) * 1.14 ,0)</f>
        <v>391</v>
      </c>
      <c r="D192" s="5">
        <f>ROUND( VLOOKUP(Z192, NPC_Raw_Data!A:E, 5) * VLOOKUP(AA192, NPC_Scaling_Values!A:D, 4) * VLOOKUP(AB192,NPC_Scaling_Values!A:D, 4) * 1.14 ,0)</f>
        <v>228</v>
      </c>
      <c r="E192" s="5">
        <f>ROUND( VLOOKUP(Z192, NPC_Raw_Data!A:L, 6) * VLOOKUP(AA192, NPC_Scaling_Values!A:N, 5)* VLOOKUP(AB192, NPC_Scaling_Values!A:N, 5) * 1.14 ,0)</f>
        <v>389</v>
      </c>
      <c r="F192" s="5">
        <f>ROUND( VLOOKUP(Z192, NPC_Raw_Data!A:L, 7) * VLOOKUP(AA192, NPC_Scaling_Values!A:N, 6) * VLOOKUP(AB192,NPC_Scaling_Values!A:N, 6) * 1.14 ,0)</f>
        <v>301</v>
      </c>
      <c r="G192" s="5">
        <f>ROUND( VLOOKUP(Z192, NPC_Raw_Data!A:L, 8) * VLOOKUP(AA192, NPC_Scaling_Values!A:N, 7) * VLOOKUP(AB192, NPC_Scaling_Values!A:N, 7) * 1.14 ,0)</f>
        <v>264</v>
      </c>
      <c r="H192" s="5">
        <f>ROUND( VLOOKUP(Z192, NPC_Raw_Data!A:L, 9) * VLOOKUP(AA192, NPC_Scaling_Values!A:N, 8)* VLOOKUP(AB192, NPC_Scaling_Values!A:N, 8) * 1.14 ,0)</f>
        <v>419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 * 1.14 ,0)</f>
        <v>231</v>
      </c>
      <c r="P192" s="2">
        <f>ROUND( VLOOKUP(Z192, NPC_Raw_Data!A:Q, 17) * VLOOKUP(AA192, NPC_Scaling_Values!A:N, 14) * VLOOKUP(AB192, NPC_Scaling_Values!A:N, 14)* 1.14 ,0)</f>
        <v>92</v>
      </c>
      <c r="Q192">
        <f> VLOOKUP(AA192, NPC_Scaling_Values!A:N, 9) * VLOOKUP(AB192, NPC_Scaling_Values!A:N, 9) * 1.14</f>
        <v>3.53856</v>
      </c>
      <c r="R192" s="1">
        <v>1.0</v>
      </c>
      <c r="S192" s="1">
        <v>-1.0</v>
      </c>
      <c r="T192" s="7" t="b">
        <v>1</v>
      </c>
      <c r="U192" s="7" t="b">
        <v>0</v>
      </c>
      <c r="V192" s="7" t="b">
        <v>0</v>
      </c>
      <c r="Z192" s="1">
        <v>290002.0</v>
      </c>
      <c r="AA192" s="1">
        <v>7006.0</v>
      </c>
      <c r="AB192" s="1">
        <v>7406.0</v>
      </c>
      <c r="AC192" s="8">
        <v>0.0</v>
      </c>
    </row>
    <row r="193">
      <c r="A193" s="9" t="s">
        <v>202</v>
      </c>
      <c r="B193" s="1" t="s">
        <v>48</v>
      </c>
      <c r="C193" s="5">
        <f>ROUND( VLOOKUP(Z193, NPC_Raw_Data!A:D, 4)*VLOOKUP(AA193, NPC_Scaling_Values!A:C, 3)*VLOOKUP(AB193, NPC_Scaling_Values!A:C, 3) * 1.14 ,0)</f>
        <v>452</v>
      </c>
      <c r="D193" s="5">
        <f>ROUND( VLOOKUP(Z193, NPC_Raw_Data!A:E, 5) * VLOOKUP(AA193, NPC_Scaling_Values!A:D, 4) * VLOOKUP(AB193,NPC_Scaling_Values!A:D, 4) * 1.14 ,0)</f>
        <v>456</v>
      </c>
      <c r="E193" s="5">
        <f>ROUND( VLOOKUP(Z193, NPC_Raw_Data!A:L, 6) * VLOOKUP(AA193, NPC_Scaling_Values!A:N, 5)* VLOOKUP(AB193, NPC_Scaling_Values!A:N, 5) * 1.14 ,0)</f>
        <v>385</v>
      </c>
      <c r="F193" s="5">
        <f>ROUND( VLOOKUP(Z193, NPC_Raw_Data!A:L, 7) * VLOOKUP(AA193, NPC_Scaling_Values!A:N, 6) * VLOOKUP(AB193,NPC_Scaling_Values!A:N, 6) * 1.14 ,0)</f>
        <v>298</v>
      </c>
      <c r="G193" s="5">
        <f>ROUND( VLOOKUP(Z193, NPC_Raw_Data!A:L, 8) * VLOOKUP(AA193, NPC_Scaling_Values!A:N, 7) * VLOOKUP(AB193, NPC_Scaling_Values!A:N, 7) * 1.14 ,0)</f>
        <v>262</v>
      </c>
      <c r="H193" s="5">
        <f>ROUND( VLOOKUP(Z193, NPC_Raw_Data!A:L, 9) * VLOOKUP(AA193, NPC_Scaling_Values!A:N, 8)* VLOOKUP(AB193, NPC_Scaling_Values!A:N, 8) * 1.14 ,0)</f>
        <v>415</v>
      </c>
      <c r="I193" s="5">
        <v>0.0</v>
      </c>
      <c r="J193" s="5">
        <v>-30.0</v>
      </c>
      <c r="K193" s="5">
        <v>25.0</v>
      </c>
      <c r="L193" s="5">
        <f>ROUND( VLOOKUP(Z193, NPC_Raw_Data!A:O, 13),0)</f>
        <v>999</v>
      </c>
      <c r="M193" s="5">
        <f>ROUND( VLOOKUP(Z193, NPC_Raw_Data!A:O, 14),0)</f>
        <v>999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 * 1.14 ,0)</f>
        <v>228</v>
      </c>
      <c r="P193" s="2">
        <f>ROUND( VLOOKUP(Z193, NPC_Raw_Data!A:Q, 17) * VLOOKUP(AA193, NPC_Scaling_Values!A:N, 14) * VLOOKUP(AB193, NPC_Scaling_Values!A:N, 14)* 1.14 ,0)</f>
        <v>91</v>
      </c>
      <c r="Q193">
        <f> VLOOKUP(AA193, NPC_Scaling_Values!A:N, 9) * VLOOKUP(AB193, NPC_Scaling_Values!A:N, 9) * 1.14</f>
        <v>3.4884</v>
      </c>
      <c r="R193" s="1">
        <v>1.0</v>
      </c>
      <c r="S193" s="1">
        <v>2.0</v>
      </c>
      <c r="T193" s="7" t="b">
        <v>1</v>
      </c>
      <c r="U193" s="7" t="b">
        <v>0</v>
      </c>
      <c r="V193" s="7" t="b">
        <v>0</v>
      </c>
      <c r="Z193" s="1">
        <v>290010.0</v>
      </c>
      <c r="AA193" s="1">
        <v>7007.0</v>
      </c>
      <c r="AB193" s="1">
        <v>7407.0</v>
      </c>
      <c r="AC193" s="8">
        <v>0.0</v>
      </c>
    </row>
    <row r="194">
      <c r="A194" s="1" t="s">
        <v>203</v>
      </c>
      <c r="B194" s="1" t="s">
        <v>48</v>
      </c>
      <c r="C194" s="5">
        <f>ROUND( VLOOKUP(Z194, NPC_Raw_Data!A:D, 4)*VLOOKUP(AA194, NPC_Scaling_Values!A:C, 3)*VLOOKUP(AB194, NPC_Scaling_Values!A:C, 3) * 1.14 ,0)</f>
        <v>354</v>
      </c>
      <c r="D194" s="5">
        <f>ROUND( VLOOKUP(Z194, NPC_Raw_Data!A:E, 5) * VLOOKUP(AA194, NPC_Scaling_Values!A:D, 4) * VLOOKUP(AB194,NPC_Scaling_Values!A:D, 4) * 1.14 ,0)</f>
        <v>456</v>
      </c>
      <c r="E194" s="5">
        <f>ROUND( VLOOKUP(Z194, NPC_Raw_Data!A:L, 6) * VLOOKUP(AA194, NPC_Scaling_Values!A:N, 5)* VLOOKUP(AB194, NPC_Scaling_Values!A:N, 5) * 1.14 ,0)</f>
        <v>385</v>
      </c>
      <c r="F194" s="5">
        <f>ROUND( VLOOKUP(Z194, NPC_Raw_Data!A:L, 7) * VLOOKUP(AA194, NPC_Scaling_Values!A:N, 6) * VLOOKUP(AB194,NPC_Scaling_Values!A:N, 6) * 1.14 ,0)</f>
        <v>298</v>
      </c>
      <c r="G194" s="5">
        <f>ROUND( VLOOKUP(Z194, NPC_Raw_Data!A:L, 8) * VLOOKUP(AA194, NPC_Scaling_Values!A:N, 7) * VLOOKUP(AB194, NPC_Scaling_Values!A:N, 7) * 1.14 ,0)</f>
        <v>262</v>
      </c>
      <c r="H194" s="5">
        <f>ROUND( VLOOKUP(Z194, NPC_Raw_Data!A:L, 9) * VLOOKUP(AA194, NPC_Scaling_Values!A:N, 8)* VLOOKUP(AB194, NPC_Scaling_Values!A:N, 8) * 1.14 ,0)</f>
        <v>415</v>
      </c>
      <c r="I194" s="5">
        <v>0.0</v>
      </c>
      <c r="J194" s="5">
        <v>-30.0</v>
      </c>
      <c r="K194" s="5">
        <v>25.0</v>
      </c>
      <c r="L194" s="5">
        <f>ROUND( VLOOKUP(Z194, NPC_Raw_Data!A:O, 13),0)</f>
        <v>999</v>
      </c>
      <c r="M194" s="5">
        <f>ROUND( VLOOKUP(Z194, NPC_Raw_Data!A:O, 14),0)</f>
        <v>999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 * 1.14 ,0)</f>
        <v>228</v>
      </c>
      <c r="P194" s="2">
        <f>ROUND( VLOOKUP(Z194, NPC_Raw_Data!A:Q, 17) * VLOOKUP(AA194, NPC_Scaling_Values!A:N, 14) * VLOOKUP(AB194, NPC_Scaling_Values!A:N, 14)* 1.14 ,0)</f>
        <v>91</v>
      </c>
      <c r="Q194">
        <f> VLOOKUP(AA194, NPC_Scaling_Values!A:N, 9) * VLOOKUP(AB194, NPC_Scaling_Values!A:N, 9) * 1.14</f>
        <v>3.4884</v>
      </c>
      <c r="R194" s="1">
        <v>1.0</v>
      </c>
      <c r="S194" s="1">
        <v>2.0</v>
      </c>
      <c r="T194" s="7" t="b">
        <v>1</v>
      </c>
      <c r="U194" s="7" t="b">
        <v>0</v>
      </c>
      <c r="V194" s="7" t="b">
        <v>0</v>
      </c>
      <c r="Z194" s="1">
        <v>290011.0</v>
      </c>
      <c r="AA194" s="1">
        <v>7007.0</v>
      </c>
      <c r="AB194" s="1">
        <v>7407.0</v>
      </c>
      <c r="AC194" s="8">
        <v>0.0</v>
      </c>
    </row>
    <row r="195">
      <c r="A195" s="9" t="s">
        <v>204</v>
      </c>
      <c r="B195" s="1" t="s">
        <v>48</v>
      </c>
      <c r="C195" s="5">
        <f>ROUND( VLOOKUP(Z195, NPC_Raw_Data!A:D, 4)*VLOOKUP(AA195, NPC_Scaling_Values!A:C, 3)*VLOOKUP(AB195, NPC_Scaling_Values!A:C, 3) * 1.14 ,0)</f>
        <v>386</v>
      </c>
      <c r="D195" s="5">
        <f>ROUND( VLOOKUP(Z195, NPC_Raw_Data!A:E, 5) * VLOOKUP(AA195, NPC_Scaling_Values!A:D, 4) * VLOOKUP(AB195,NPC_Scaling_Values!A:D, 4) * 1.14 ,0)</f>
        <v>456</v>
      </c>
      <c r="E195" s="5">
        <f>ROUND( VLOOKUP(Z195, NPC_Raw_Data!A:L, 6) * VLOOKUP(AA195, NPC_Scaling_Values!A:N, 5)* VLOOKUP(AB195, NPC_Scaling_Values!A:N, 5) * 1.14 ,0)</f>
        <v>385</v>
      </c>
      <c r="F195" s="5">
        <f>ROUND( VLOOKUP(Z195, NPC_Raw_Data!A:L, 7) * VLOOKUP(AA195, NPC_Scaling_Values!A:N, 6) * VLOOKUP(AB195,NPC_Scaling_Values!A:N, 6) * 1.14 ,0)</f>
        <v>298</v>
      </c>
      <c r="G195" s="5">
        <f>ROUND( VLOOKUP(Z195, NPC_Raw_Data!A:L, 8) * VLOOKUP(AA195, NPC_Scaling_Values!A:N, 7) * VLOOKUP(AB195, NPC_Scaling_Values!A:N, 7) * 1.14 ,0)</f>
        <v>262</v>
      </c>
      <c r="H195" s="5">
        <f>ROUND( VLOOKUP(Z195, NPC_Raw_Data!A:L, 9) * VLOOKUP(AA195, NPC_Scaling_Values!A:N, 8)* VLOOKUP(AB195, NPC_Scaling_Values!A:N, 8) * 1.14 ,0)</f>
        <v>415</v>
      </c>
      <c r="I195" s="5">
        <v>0.0</v>
      </c>
      <c r="J195" s="5">
        <v>-30.0</v>
      </c>
      <c r="K195" s="5">
        <v>25.0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 * 1.14 ,0)</f>
        <v>228</v>
      </c>
      <c r="P195" s="2">
        <f>ROUND( VLOOKUP(Z195, NPC_Raw_Data!A:Q, 17) * VLOOKUP(AA195, NPC_Scaling_Values!A:N, 14) * VLOOKUP(AB195, NPC_Scaling_Values!A:N, 14)* 1.14 ,0)</f>
        <v>91</v>
      </c>
      <c r="Q195">
        <f> VLOOKUP(AA195, NPC_Scaling_Values!A:N, 9) * VLOOKUP(AB195, NPC_Scaling_Values!A:N, 9) * 1.14</f>
        <v>3.4884</v>
      </c>
      <c r="R195" s="1">
        <v>1.0</v>
      </c>
      <c r="S195" s="1">
        <v>2.0</v>
      </c>
      <c r="T195" s="7" t="b">
        <v>1</v>
      </c>
      <c r="U195" s="7" t="b">
        <v>0</v>
      </c>
      <c r="V195" s="7" t="b">
        <v>0</v>
      </c>
      <c r="Z195" s="1">
        <v>290012.0</v>
      </c>
      <c r="AA195" s="1">
        <v>7007.0</v>
      </c>
      <c r="AB195" s="1">
        <v>7407.0</v>
      </c>
      <c r="AC195" s="8">
        <v>0.0</v>
      </c>
    </row>
    <row r="196">
      <c r="A196" s="9" t="s">
        <v>214</v>
      </c>
      <c r="B196" s="1" t="s">
        <v>48</v>
      </c>
      <c r="C196" s="5">
        <f>ROUND( VLOOKUP(Z196, NPC_Raw_Data!A:D, 4)*VLOOKUP(AA196, NPC_Scaling_Values!A:C, 3)*VLOOKUP(AB196, NPC_Scaling_Values!A:C, 3) * 1.14 ,0)</f>
        <v>452</v>
      </c>
      <c r="D196" s="5">
        <f>ROUND( VLOOKUP(Z196, NPC_Raw_Data!A:E, 5) * VLOOKUP(AA196, NPC_Scaling_Values!A:D, 4) * VLOOKUP(AB196,NPC_Scaling_Values!A:D, 4) * 1.14 ,0)</f>
        <v>456</v>
      </c>
      <c r="E196" s="5">
        <f>ROUND( VLOOKUP(Z196, NPC_Raw_Data!A:L, 6) * VLOOKUP(AA196, NPC_Scaling_Values!A:N, 5)* VLOOKUP(AB196, NPC_Scaling_Values!A:N, 5) * 1.14 ,0)</f>
        <v>385</v>
      </c>
      <c r="F196" s="5">
        <f>ROUND( VLOOKUP(Z196, NPC_Raw_Data!A:L, 7) * VLOOKUP(AA196, NPC_Scaling_Values!A:N, 6) * VLOOKUP(AB196,NPC_Scaling_Values!A:N, 6) * 1.14 ,0)</f>
        <v>298</v>
      </c>
      <c r="G196" s="5">
        <f>ROUND( VLOOKUP(Z196, NPC_Raw_Data!A:L, 8) * VLOOKUP(AA196, NPC_Scaling_Values!A:N, 7) * VLOOKUP(AB196, NPC_Scaling_Values!A:N, 7) * 1.14 ,0)</f>
        <v>262</v>
      </c>
      <c r="H196" s="5">
        <f>ROUND( VLOOKUP(Z196, NPC_Raw_Data!A:L, 9) * VLOOKUP(AA196, NPC_Scaling_Values!A:N, 8)* VLOOKUP(AB196, NPC_Scaling_Values!A:N, 8) * 1.14 ,0)</f>
        <v>415</v>
      </c>
      <c r="I196" s="5">
        <v>0.0</v>
      </c>
      <c r="J196" s="5">
        <v>-30.0</v>
      </c>
      <c r="K196" s="5">
        <v>25.0</v>
      </c>
      <c r="L196" s="5">
        <f>ROUND( VLOOKUP(Z196, NPC_Raw_Data!A:O, 13),0)</f>
        <v>999</v>
      </c>
      <c r="M196" s="5">
        <f>ROUND( VLOOKUP(Z196, NPC_Raw_Data!A:O, 14),0)</f>
        <v>999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 * 1.14 ,0)</f>
        <v>228</v>
      </c>
      <c r="P196" s="2">
        <f>ROUND( VLOOKUP(Z196, NPC_Raw_Data!A:Q, 17) * VLOOKUP(AA196, NPC_Scaling_Values!A:N, 14) * VLOOKUP(AB196, NPC_Scaling_Values!A:N, 14)* 1.14 ,0)</f>
        <v>91</v>
      </c>
      <c r="Q196">
        <f> VLOOKUP(AA196, NPC_Scaling_Values!A:N, 9) * VLOOKUP(AB196, NPC_Scaling_Values!A:N, 9) * 1.14</f>
        <v>3.4884</v>
      </c>
      <c r="R196" s="1">
        <v>1.0</v>
      </c>
      <c r="S196" s="1">
        <v>3.0</v>
      </c>
      <c r="T196" s="7" t="b">
        <v>1</v>
      </c>
      <c r="U196" s="7" t="b">
        <v>0</v>
      </c>
      <c r="V196" s="7" t="b">
        <v>0</v>
      </c>
      <c r="Z196" s="1">
        <v>290013.0</v>
      </c>
      <c r="AA196" s="1">
        <v>7007.0</v>
      </c>
      <c r="AB196" s="1">
        <v>7407.0</v>
      </c>
      <c r="AC196" s="10">
        <v>7100.0</v>
      </c>
    </row>
    <row r="197">
      <c r="A197" s="9" t="s">
        <v>215</v>
      </c>
      <c r="B197" s="1" t="s">
        <v>48</v>
      </c>
      <c r="C197" s="5">
        <f>ROUND( VLOOKUP(Z197, NPC_Raw_Data!A:D, 4)*VLOOKUP(AA197, NPC_Scaling_Values!A:C, 3)*VLOOKUP(AB197, NPC_Scaling_Values!A:C, 3) * 1.14 ,0)</f>
        <v>386</v>
      </c>
      <c r="D197" s="5">
        <f>ROUND( VLOOKUP(Z197, NPC_Raw_Data!A:E, 5) * VLOOKUP(AA197, NPC_Scaling_Values!A:D, 4) * VLOOKUP(AB197,NPC_Scaling_Values!A:D, 4) * 1.14 ,0)</f>
        <v>456</v>
      </c>
      <c r="E197" s="5">
        <f>ROUND( VLOOKUP(Z197, NPC_Raw_Data!A:L, 6) * VLOOKUP(AA197, NPC_Scaling_Values!A:N, 5)* VLOOKUP(AB197, NPC_Scaling_Values!A:N, 5) * 1.14 ,0)</f>
        <v>385</v>
      </c>
      <c r="F197" s="5">
        <f>ROUND( VLOOKUP(Z197, NPC_Raw_Data!A:L, 7) * VLOOKUP(AA197, NPC_Scaling_Values!A:N, 6) * VLOOKUP(AB197,NPC_Scaling_Values!A:N, 6) * 1.14 ,0)</f>
        <v>298</v>
      </c>
      <c r="G197" s="5">
        <f>ROUND( VLOOKUP(Z197, NPC_Raw_Data!A:L, 8) * VLOOKUP(AA197, NPC_Scaling_Values!A:N, 7) * VLOOKUP(AB197, NPC_Scaling_Values!A:N, 7) * 1.14 ,0)</f>
        <v>262</v>
      </c>
      <c r="H197" s="5">
        <f>ROUND( VLOOKUP(Z197, NPC_Raw_Data!A:L, 9) * VLOOKUP(AA197, NPC_Scaling_Values!A:N, 8)* VLOOKUP(AB197, NPC_Scaling_Values!A:N, 8) * 1.14 ,0)</f>
        <v>415</v>
      </c>
      <c r="I197" s="5">
        <v>0.0</v>
      </c>
      <c r="J197" s="5">
        <v>-30.0</v>
      </c>
      <c r="K197" s="5">
        <v>25.0</v>
      </c>
      <c r="L197" s="5">
        <f>ROUND( VLOOKUP(Z197, NPC_Raw_Data!A:O, 13),0)</f>
        <v>999</v>
      </c>
      <c r="M197" s="5">
        <f>ROUND( VLOOKUP(Z197, NPC_Raw_Data!A:O, 14),0)</f>
        <v>999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 * 1.14 ,0)</f>
        <v>228</v>
      </c>
      <c r="P197" s="2">
        <f>ROUND( VLOOKUP(Z197, NPC_Raw_Data!A:Q, 17) * VLOOKUP(AA197, NPC_Scaling_Values!A:N, 14) * VLOOKUP(AB197, NPC_Scaling_Values!A:N, 14)* 1.14 ,0)</f>
        <v>91</v>
      </c>
      <c r="Q197">
        <f> VLOOKUP(AA197, NPC_Scaling_Values!A:N, 9) * VLOOKUP(AB197, NPC_Scaling_Values!A:N, 9) * 1.14</f>
        <v>3.4884</v>
      </c>
      <c r="R197" s="1">
        <v>1.0</v>
      </c>
      <c r="S197" s="1">
        <v>3.0</v>
      </c>
      <c r="T197" s="7" t="b">
        <v>1</v>
      </c>
      <c r="U197" s="7" t="b">
        <v>0</v>
      </c>
      <c r="V197" s="7" t="b">
        <v>0</v>
      </c>
      <c r="Z197" s="1">
        <v>290014.0</v>
      </c>
      <c r="AA197" s="1">
        <v>7007.0</v>
      </c>
      <c r="AB197" s="1">
        <v>7407.0</v>
      </c>
      <c r="AC197" s="10">
        <v>7100.0</v>
      </c>
    </row>
    <row r="198">
      <c r="A198" s="9" t="s">
        <v>216</v>
      </c>
      <c r="B198" s="1" t="s">
        <v>48</v>
      </c>
      <c r="C198" s="5">
        <f>ROUND( VLOOKUP(Z198, NPC_Raw_Data!A:D, 4)*VLOOKUP(AA198, NPC_Scaling_Values!A:C, 3)*VLOOKUP(AB198, NPC_Scaling_Values!A:C, 3) * 1.14 ,0)</f>
        <v>452</v>
      </c>
      <c r="D198" s="5">
        <f>ROUND( VLOOKUP(Z198, NPC_Raw_Data!A:E, 5) * VLOOKUP(AA198, NPC_Scaling_Values!A:D, 4) * VLOOKUP(AB198,NPC_Scaling_Values!A:D, 4) * 1.14 ,0)</f>
        <v>456</v>
      </c>
      <c r="E198" s="5">
        <f>ROUND( VLOOKUP(Z198, NPC_Raw_Data!A:L, 6) * VLOOKUP(AA198, NPC_Scaling_Values!A:N, 5)* VLOOKUP(AB198, NPC_Scaling_Values!A:N, 5) * 1.14 ,0)</f>
        <v>385</v>
      </c>
      <c r="F198" s="5">
        <f>ROUND( VLOOKUP(Z198, NPC_Raw_Data!A:L, 7) * VLOOKUP(AA198, NPC_Scaling_Values!A:N, 6) * VLOOKUP(AB198,NPC_Scaling_Values!A:N, 6) * 1.14 ,0)</f>
        <v>298</v>
      </c>
      <c r="G198" s="5">
        <f>ROUND( VLOOKUP(Z198, NPC_Raw_Data!A:L, 8) * VLOOKUP(AA198, NPC_Scaling_Values!A:N, 7) * VLOOKUP(AB198, NPC_Scaling_Values!A:N, 7) * 1.14 ,0)</f>
        <v>262</v>
      </c>
      <c r="H198" s="5">
        <f>ROUND( VLOOKUP(Z198, NPC_Raw_Data!A:L, 9) * VLOOKUP(AA198, NPC_Scaling_Values!A:N, 8)* VLOOKUP(AB198, NPC_Scaling_Values!A:N, 8) * 1.14 ,0)</f>
        <v>415</v>
      </c>
      <c r="I198" s="5">
        <v>0.0</v>
      </c>
      <c r="J198" s="5">
        <v>-30.0</v>
      </c>
      <c r="K198" s="5">
        <v>25.0</v>
      </c>
      <c r="L198" s="5">
        <f>ROUND( VLOOKUP(Z198, NPC_Raw_Data!A:O, 13),0)</f>
        <v>999</v>
      </c>
      <c r="M198" s="5">
        <f>ROUND( VLOOKUP(Z198, NPC_Raw_Data!A:O, 14),0)</f>
        <v>999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 * 1.14 ,0)</f>
        <v>228</v>
      </c>
      <c r="P198" s="2">
        <f>ROUND( VLOOKUP(Z198, NPC_Raw_Data!A:Q, 17) * VLOOKUP(AA198, NPC_Scaling_Values!A:N, 14) * VLOOKUP(AB198, NPC_Scaling_Values!A:N, 14)* 1.14 ,0)</f>
        <v>91</v>
      </c>
      <c r="Q198">
        <f> VLOOKUP(AA198, NPC_Scaling_Values!A:N, 9) * VLOOKUP(AB198, NPC_Scaling_Values!A:N, 9) * 1.14</f>
        <v>3.4884</v>
      </c>
      <c r="R198" s="1">
        <v>1.0</v>
      </c>
      <c r="S198" s="1">
        <v>2.0</v>
      </c>
      <c r="T198" s="7" t="b">
        <v>1</v>
      </c>
      <c r="U198" s="7" t="b">
        <v>0</v>
      </c>
      <c r="V198" s="7" t="b">
        <v>0</v>
      </c>
      <c r="Z198" s="1">
        <v>290020.0</v>
      </c>
      <c r="AA198" s="1">
        <v>7007.0</v>
      </c>
      <c r="AB198" s="1">
        <v>7407.0</v>
      </c>
      <c r="AC198" s="8">
        <v>0.0</v>
      </c>
    </row>
    <row r="199">
      <c r="A199" s="1" t="s">
        <v>217</v>
      </c>
      <c r="B199" s="1" t="s">
        <v>48</v>
      </c>
      <c r="C199" s="5">
        <f>ROUND( VLOOKUP(Z199, NPC_Raw_Data!A:D, 4)*VLOOKUP(AA199, NPC_Scaling_Values!A:C, 3)*VLOOKUP(AB199, NPC_Scaling_Values!A:C, 3) * 1.14 ,0)</f>
        <v>354</v>
      </c>
      <c r="D199" s="5">
        <f>ROUND( VLOOKUP(Z199, NPC_Raw_Data!A:E, 5) * VLOOKUP(AA199, NPC_Scaling_Values!A:D, 4) * VLOOKUP(AB199,NPC_Scaling_Values!A:D, 4) * 1.14 ,0)</f>
        <v>456</v>
      </c>
      <c r="E199" s="5">
        <f>ROUND( VLOOKUP(Z199, NPC_Raw_Data!A:L, 6) * VLOOKUP(AA199, NPC_Scaling_Values!A:N, 5)* VLOOKUP(AB199, NPC_Scaling_Values!A:N, 5) * 1.14 ,0)</f>
        <v>385</v>
      </c>
      <c r="F199" s="5">
        <f>ROUND( VLOOKUP(Z199, NPC_Raw_Data!A:L, 7) * VLOOKUP(AA199, NPC_Scaling_Values!A:N, 6) * VLOOKUP(AB199,NPC_Scaling_Values!A:N, 6) * 1.14 ,0)</f>
        <v>298</v>
      </c>
      <c r="G199" s="5">
        <f>ROUND( VLOOKUP(Z199, NPC_Raw_Data!A:L, 8) * VLOOKUP(AA199, NPC_Scaling_Values!A:N, 7) * VLOOKUP(AB199, NPC_Scaling_Values!A:N, 7) * 1.14 ,0)</f>
        <v>262</v>
      </c>
      <c r="H199" s="5">
        <f>ROUND( VLOOKUP(Z199, NPC_Raw_Data!A:L, 9) * VLOOKUP(AA199, NPC_Scaling_Values!A:N, 8)* VLOOKUP(AB199, NPC_Scaling_Values!A:N, 8) * 1.14 ,0)</f>
        <v>415</v>
      </c>
      <c r="I199" s="5">
        <v>0.0</v>
      </c>
      <c r="J199" s="5">
        <v>-30.0</v>
      </c>
      <c r="K199" s="5">
        <v>25.0</v>
      </c>
      <c r="L199" s="5">
        <f>ROUND( VLOOKUP(Z199, NPC_Raw_Data!A:O, 13),0)</f>
        <v>999</v>
      </c>
      <c r="M199" s="5">
        <f>ROUND( VLOOKUP(Z199, NPC_Raw_Data!A:O, 14),0)</f>
        <v>999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 * 1.14 ,0)</f>
        <v>228</v>
      </c>
      <c r="P199" s="2">
        <f>ROUND( VLOOKUP(Z199, NPC_Raw_Data!A:Q, 17) * VLOOKUP(AA199, NPC_Scaling_Values!A:N, 14) * VLOOKUP(AB199, NPC_Scaling_Values!A:N, 14)* 1.14 ,0)</f>
        <v>91</v>
      </c>
      <c r="Q199">
        <f> VLOOKUP(AA199, NPC_Scaling_Values!A:N, 9) * VLOOKUP(AB199, NPC_Scaling_Values!A:N, 9) * 1.14</f>
        <v>3.4884</v>
      </c>
      <c r="R199" s="1">
        <v>1.0</v>
      </c>
      <c r="S199" s="1">
        <v>2.0</v>
      </c>
      <c r="T199" s="7" t="b">
        <v>1</v>
      </c>
      <c r="U199" s="7" t="b">
        <v>0</v>
      </c>
      <c r="V199" s="7" t="b">
        <v>0</v>
      </c>
      <c r="Z199" s="1">
        <v>290021.0</v>
      </c>
      <c r="AA199" s="1">
        <v>7007.0</v>
      </c>
      <c r="AB199" s="1">
        <v>7407.0</v>
      </c>
      <c r="AC199" s="8">
        <v>0.0</v>
      </c>
    </row>
    <row r="200">
      <c r="A200" s="9" t="s">
        <v>218</v>
      </c>
      <c r="B200" s="1" t="s">
        <v>48</v>
      </c>
      <c r="C200" s="5">
        <f>ROUND( VLOOKUP(Z200, NPC_Raw_Data!A:D, 4)*VLOOKUP(AA200, NPC_Scaling_Values!A:C, 3)*VLOOKUP(AB200, NPC_Scaling_Values!A:C, 3) * 1.14 ,0)</f>
        <v>386</v>
      </c>
      <c r="D200" s="5">
        <f>ROUND( VLOOKUP(Z200, NPC_Raw_Data!A:E, 5) * VLOOKUP(AA200, NPC_Scaling_Values!A:D, 4) * VLOOKUP(AB200,NPC_Scaling_Values!A:D, 4) * 1.14 ,0)</f>
        <v>456</v>
      </c>
      <c r="E200" s="5">
        <f>ROUND( VLOOKUP(Z200, NPC_Raw_Data!A:L, 6) * VLOOKUP(AA200, NPC_Scaling_Values!A:N, 5)* VLOOKUP(AB200, NPC_Scaling_Values!A:N, 5) * 1.14 ,0)</f>
        <v>385</v>
      </c>
      <c r="F200" s="5">
        <f>ROUND( VLOOKUP(Z200, NPC_Raw_Data!A:L, 7) * VLOOKUP(AA200, NPC_Scaling_Values!A:N, 6) * VLOOKUP(AB200,NPC_Scaling_Values!A:N, 6) * 1.14 ,0)</f>
        <v>298</v>
      </c>
      <c r="G200" s="5">
        <f>ROUND( VLOOKUP(Z200, NPC_Raw_Data!A:L, 8) * VLOOKUP(AA200, NPC_Scaling_Values!A:N, 7) * VLOOKUP(AB200, NPC_Scaling_Values!A:N, 7) * 1.14 ,0)</f>
        <v>262</v>
      </c>
      <c r="H200" s="5">
        <f>ROUND( VLOOKUP(Z200, NPC_Raw_Data!A:L, 9) * VLOOKUP(AA200, NPC_Scaling_Values!A:N, 8)* VLOOKUP(AB200, NPC_Scaling_Values!A:N, 8) * 1.14 ,0)</f>
        <v>415</v>
      </c>
      <c r="I200" s="5">
        <v>0.0</v>
      </c>
      <c r="J200" s="5">
        <v>-30.0</v>
      </c>
      <c r="K200" s="5">
        <v>25.0</v>
      </c>
      <c r="L200" s="5">
        <f>ROUND( VLOOKUP(Z200, NPC_Raw_Data!A:O, 13),0)</f>
        <v>999</v>
      </c>
      <c r="M200" s="5">
        <f>ROUND( VLOOKUP(Z200, NPC_Raw_Data!A:O, 14),0)</f>
        <v>999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 * 1.14 ,0)</f>
        <v>228</v>
      </c>
      <c r="P200" s="2">
        <f>ROUND( VLOOKUP(Z200, NPC_Raw_Data!A:Q, 17) * VLOOKUP(AA200, NPC_Scaling_Values!A:N, 14) * VLOOKUP(AB200, NPC_Scaling_Values!A:N, 14)* 1.14 ,0)</f>
        <v>91</v>
      </c>
      <c r="Q200">
        <f> VLOOKUP(AA200, NPC_Scaling_Values!A:N, 9) * VLOOKUP(AB200, NPC_Scaling_Values!A:N, 9) * 1.14</f>
        <v>3.4884</v>
      </c>
      <c r="R200" s="1">
        <v>1.0</v>
      </c>
      <c r="S200" s="1">
        <v>2.0</v>
      </c>
      <c r="T200" s="7" t="b">
        <v>1</v>
      </c>
      <c r="U200" s="7" t="b">
        <v>0</v>
      </c>
      <c r="V200" s="7" t="b">
        <v>0</v>
      </c>
      <c r="Z200" s="1">
        <v>290022.0</v>
      </c>
      <c r="AA200" s="1">
        <v>7007.0</v>
      </c>
      <c r="AB200" s="1">
        <v>7407.0</v>
      </c>
      <c r="AC200" s="8">
        <v>0.0</v>
      </c>
    </row>
    <row r="201">
      <c r="A201" s="9" t="s">
        <v>216</v>
      </c>
      <c r="B201" s="1" t="s">
        <v>164</v>
      </c>
      <c r="C201" s="5">
        <f>ROUND( VLOOKUP(Z201, NPC_Raw_Data!A:D, 4)*VLOOKUP(AA201, NPC_Scaling_Values!A:C, 3)*VLOOKUP(AB201, NPC_Scaling_Values!A:C, 3) * 1.14 ,0)</f>
        <v>374</v>
      </c>
      <c r="D201" s="5">
        <f>ROUND( VLOOKUP(Z201, NPC_Raw_Data!A:E, 5) * VLOOKUP(AA201, NPC_Scaling_Values!A:D, 4) * VLOOKUP(AB201,NPC_Scaling_Values!A:D, 4) * 1.14 ,0)</f>
        <v>855</v>
      </c>
      <c r="E201" s="5">
        <f>ROUND( VLOOKUP(Z201, NPC_Raw_Data!A:L, 6) * VLOOKUP(AA201, NPC_Scaling_Values!A:N, 5)* VLOOKUP(AB201, NPC_Scaling_Values!A:N, 5) * 1.14 ,0)</f>
        <v>388</v>
      </c>
      <c r="F201" s="5">
        <f>ROUND( VLOOKUP(Z201, NPC_Raw_Data!A:L, 7) * VLOOKUP(AA201, NPC_Scaling_Values!A:N, 6) * VLOOKUP(AB201,NPC_Scaling_Values!A:N, 6) * 1.14 ,0)</f>
        <v>300</v>
      </c>
      <c r="G201" s="5">
        <f>ROUND( VLOOKUP(Z201, NPC_Raw_Data!A:L, 8) * VLOOKUP(AA201, NPC_Scaling_Values!A:N, 7) * VLOOKUP(AB201, NPC_Scaling_Values!A:N, 7) * 1.14 ,0)</f>
        <v>264</v>
      </c>
      <c r="H201" s="5">
        <f>ROUND( VLOOKUP(Z201, NPC_Raw_Data!A:L, 9) * VLOOKUP(AA201, NPC_Scaling_Values!A:N, 8)* VLOOKUP(AB201, NPC_Scaling_Values!A:N, 8) * 1.14 ,0)</f>
        <v>419</v>
      </c>
      <c r="I201" s="5">
        <v>0.0</v>
      </c>
      <c r="J201" s="5">
        <v>-30.0</v>
      </c>
      <c r="K201" s="5">
        <v>25.0</v>
      </c>
      <c r="L201" s="5">
        <f>ROUND( VLOOKUP(Z201, NPC_Raw_Data!A:O, 13),0)</f>
        <v>999</v>
      </c>
      <c r="M201" s="5">
        <f>ROUND( VLOOKUP(Z201, NPC_Raw_Data!A:O, 14),0)</f>
        <v>999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 * 1.14 ,0)</f>
        <v>228</v>
      </c>
      <c r="P201" s="2">
        <f>ROUND( VLOOKUP(Z201, NPC_Raw_Data!A:Q, 17) * VLOOKUP(AA201, NPC_Scaling_Values!A:N, 14) * VLOOKUP(AB201, NPC_Scaling_Values!A:N, 14)* 1.14 ,0)</f>
        <v>91</v>
      </c>
      <c r="Q201">
        <f> VLOOKUP(AA201, NPC_Scaling_Values!A:N, 9) * VLOOKUP(AB201, NPC_Scaling_Values!A:N, 9) * 1.14</f>
        <v>3.4884</v>
      </c>
      <c r="R201" s="1">
        <v>1.0</v>
      </c>
      <c r="S201" s="1">
        <v>-1.0</v>
      </c>
      <c r="T201" s="7" t="b">
        <v>1</v>
      </c>
      <c r="U201" s="7" t="b">
        <v>0</v>
      </c>
      <c r="V201" s="7" t="b">
        <v>0</v>
      </c>
      <c r="Z201" s="1">
        <v>290030.0</v>
      </c>
      <c r="AA201" s="1">
        <v>7008.0</v>
      </c>
      <c r="AB201" s="1">
        <v>7408.0</v>
      </c>
      <c r="AC201" s="8">
        <v>0.0</v>
      </c>
    </row>
    <row r="202">
      <c r="A202" s="1" t="s">
        <v>217</v>
      </c>
      <c r="B202" s="1" t="s">
        <v>164</v>
      </c>
      <c r="C202" s="5">
        <f>ROUND( VLOOKUP(Z202, NPC_Raw_Data!A:D, 4)*VLOOKUP(AA202, NPC_Scaling_Values!A:C, 3)*VLOOKUP(AB202, NPC_Scaling_Values!A:C, 3) * 1.14 ,0)</f>
        <v>276</v>
      </c>
      <c r="D202" s="5">
        <f>ROUND( VLOOKUP(Z202, NPC_Raw_Data!A:E, 5) * VLOOKUP(AA202, NPC_Scaling_Values!A:D, 4) * VLOOKUP(AB202,NPC_Scaling_Values!A:D, 4) * 1.14 ,0)</f>
        <v>855</v>
      </c>
      <c r="E202" s="5">
        <f>ROUND( VLOOKUP(Z202, NPC_Raw_Data!A:L, 6) * VLOOKUP(AA202, NPC_Scaling_Values!A:N, 5)* VLOOKUP(AB202, NPC_Scaling_Values!A:N, 5) * 1.14 ,0)</f>
        <v>388</v>
      </c>
      <c r="F202" s="5">
        <f>ROUND( VLOOKUP(Z202, NPC_Raw_Data!A:L, 7) * VLOOKUP(AA202, NPC_Scaling_Values!A:N, 6) * VLOOKUP(AB202,NPC_Scaling_Values!A:N, 6) * 1.14 ,0)</f>
        <v>300</v>
      </c>
      <c r="G202" s="5">
        <f>ROUND( VLOOKUP(Z202, NPC_Raw_Data!A:L, 8) * VLOOKUP(AA202, NPC_Scaling_Values!A:N, 7) * VLOOKUP(AB202, NPC_Scaling_Values!A:N, 7) * 1.14 ,0)</f>
        <v>264</v>
      </c>
      <c r="H202" s="5">
        <f>ROUND( VLOOKUP(Z202, NPC_Raw_Data!A:L, 9) * VLOOKUP(AA202, NPC_Scaling_Values!A:N, 8)* VLOOKUP(AB202, NPC_Scaling_Values!A:N, 8) * 1.14 ,0)</f>
        <v>419</v>
      </c>
      <c r="I202" s="5">
        <v>0.0</v>
      </c>
      <c r="J202" s="5">
        <v>-30.0</v>
      </c>
      <c r="K202" s="5">
        <v>25.0</v>
      </c>
      <c r="L202" s="5">
        <f>ROUND( VLOOKUP(Z202, NPC_Raw_Data!A:O, 13),0)</f>
        <v>999</v>
      </c>
      <c r="M202" s="5">
        <f>ROUND( VLOOKUP(Z202, NPC_Raw_Data!A:O, 14),0)</f>
        <v>999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 * 1.14 ,0)</f>
        <v>228</v>
      </c>
      <c r="P202" s="2">
        <f>ROUND( VLOOKUP(Z202, NPC_Raw_Data!A:Q, 17) * VLOOKUP(AA202, NPC_Scaling_Values!A:N, 14) * VLOOKUP(AB202, NPC_Scaling_Values!A:N, 14)* 1.14 ,0)</f>
        <v>91</v>
      </c>
      <c r="Q202">
        <f> VLOOKUP(AA202, NPC_Scaling_Values!A:N, 9) * VLOOKUP(AB202, NPC_Scaling_Values!A:N, 9) * 1.14</f>
        <v>3.4884</v>
      </c>
      <c r="R202" s="1">
        <v>1.0</v>
      </c>
      <c r="S202" s="1">
        <v>-1.0</v>
      </c>
      <c r="T202" s="7" t="b">
        <v>1</v>
      </c>
      <c r="U202" s="7" t="b">
        <v>0</v>
      </c>
      <c r="V202" s="7" t="b">
        <v>0</v>
      </c>
      <c r="Z202" s="1">
        <v>290031.0</v>
      </c>
      <c r="AA202" s="1">
        <v>7008.0</v>
      </c>
      <c r="AB202" s="1">
        <v>7408.0</v>
      </c>
      <c r="AC202" s="8">
        <v>0.0</v>
      </c>
    </row>
    <row r="203">
      <c r="A203" s="9" t="s">
        <v>218</v>
      </c>
      <c r="B203" s="1" t="s">
        <v>164</v>
      </c>
      <c r="C203" s="5">
        <f>ROUND( VLOOKUP(Z203, NPC_Raw_Data!A:D, 4)*VLOOKUP(AA203, NPC_Scaling_Values!A:C, 3)*VLOOKUP(AB203, NPC_Scaling_Values!A:C, 3) * 1.14 ,0)</f>
        <v>307</v>
      </c>
      <c r="D203" s="5">
        <f>ROUND( VLOOKUP(Z203, NPC_Raw_Data!A:E, 5) * VLOOKUP(AA203, NPC_Scaling_Values!A:D, 4) * VLOOKUP(AB203,NPC_Scaling_Values!A:D, 4) * 1.14 ,0)</f>
        <v>855</v>
      </c>
      <c r="E203" s="5">
        <f>ROUND( VLOOKUP(Z203, NPC_Raw_Data!A:L, 6) * VLOOKUP(AA203, NPC_Scaling_Values!A:N, 5)* VLOOKUP(AB203, NPC_Scaling_Values!A:N, 5) * 1.14 ,0)</f>
        <v>388</v>
      </c>
      <c r="F203" s="5">
        <f>ROUND( VLOOKUP(Z203, NPC_Raw_Data!A:L, 7) * VLOOKUP(AA203, NPC_Scaling_Values!A:N, 6) * VLOOKUP(AB203,NPC_Scaling_Values!A:N, 6) * 1.14 ,0)</f>
        <v>300</v>
      </c>
      <c r="G203" s="5">
        <f>ROUND( VLOOKUP(Z203, NPC_Raw_Data!A:L, 8) * VLOOKUP(AA203, NPC_Scaling_Values!A:N, 7) * VLOOKUP(AB203, NPC_Scaling_Values!A:N, 7) * 1.14 ,0)</f>
        <v>264</v>
      </c>
      <c r="H203" s="5">
        <f>ROUND( VLOOKUP(Z203, NPC_Raw_Data!A:L, 9) * VLOOKUP(AA203, NPC_Scaling_Values!A:N, 8)* VLOOKUP(AB203, NPC_Scaling_Values!A:N, 8) * 1.14 ,0)</f>
        <v>419</v>
      </c>
      <c r="I203" s="5">
        <v>0.0</v>
      </c>
      <c r="J203" s="5">
        <v>-30.0</v>
      </c>
      <c r="K203" s="5">
        <v>25.0</v>
      </c>
      <c r="L203" s="5">
        <f>ROUND( VLOOKUP(Z203, NPC_Raw_Data!A:O, 13),0)</f>
        <v>999</v>
      </c>
      <c r="M203" s="5">
        <f>ROUND( VLOOKUP(Z203, NPC_Raw_Data!A:O, 14),0)</f>
        <v>999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 * 1.14 ,0)</f>
        <v>228</v>
      </c>
      <c r="P203" s="2">
        <f>ROUND( VLOOKUP(Z203, NPC_Raw_Data!A:Q, 17) * VLOOKUP(AA203, NPC_Scaling_Values!A:N, 14) * VLOOKUP(AB203, NPC_Scaling_Values!A:N, 14)* 1.14 ,0)</f>
        <v>91</v>
      </c>
      <c r="Q203">
        <f> VLOOKUP(AA203, NPC_Scaling_Values!A:N, 9) * VLOOKUP(AB203, NPC_Scaling_Values!A:N, 9) * 1.14</f>
        <v>3.4884</v>
      </c>
      <c r="R203" s="1">
        <v>1.0</v>
      </c>
      <c r="S203" s="1">
        <v>-1.0</v>
      </c>
      <c r="T203" s="7" t="b">
        <v>1</v>
      </c>
      <c r="U203" s="7" t="b">
        <v>0</v>
      </c>
      <c r="V203" s="7" t="b">
        <v>0</v>
      </c>
      <c r="Z203" s="1">
        <v>290032.0</v>
      </c>
      <c r="AA203" s="1">
        <v>7008.0</v>
      </c>
      <c r="AB203" s="1">
        <v>7408.0</v>
      </c>
      <c r="AC203" s="8">
        <v>0.0</v>
      </c>
    </row>
    <row r="204">
      <c r="A204" s="1" t="s">
        <v>229</v>
      </c>
      <c r="B204" s="1" t="s">
        <v>51</v>
      </c>
      <c r="C204" s="5">
        <f>ROUND( VLOOKUP(Z204, NPC_Raw_Data!A:D, 4)*VLOOKUP(AA204, NPC_Scaling_Values!A:C, 3)*VLOOKUP(AB204, NPC_Scaling_Values!A:C, 3) * 1.14 ,0)</f>
        <v>671</v>
      </c>
      <c r="D204" s="5">
        <f>ROUND( VLOOKUP(Z204, NPC_Raw_Data!A:E, 5) * VLOOKUP(AA204, NPC_Scaling_Values!A:D, 4) * VLOOKUP(AB204,NPC_Scaling_Values!A:D, 4) * 1.14 ,0)</f>
        <v>2280</v>
      </c>
      <c r="E204" s="5">
        <f>ROUND( VLOOKUP(Z204, NPC_Raw_Data!A:L, 6) * VLOOKUP(AA204, NPC_Scaling_Values!A:N, 5)* VLOOKUP(AB204, NPC_Scaling_Values!A:N, 5) * 1.14 ,0)</f>
        <v>443</v>
      </c>
      <c r="F204" s="5">
        <f>ROUND( VLOOKUP(Z204, NPC_Raw_Data!A:L, 7) * VLOOKUP(AA204, NPC_Scaling_Values!A:N, 6) * VLOOKUP(AB204,NPC_Scaling_Values!A:N, 6) * 1.14 ,0)</f>
        <v>340</v>
      </c>
      <c r="G204" s="5">
        <f>ROUND( VLOOKUP(Z204, NPC_Raw_Data!A:L, 8) * VLOOKUP(AA204, NPC_Scaling_Values!A:N, 7) * VLOOKUP(AB204, NPC_Scaling_Values!A:N, 7) * 1.14 ,0)</f>
        <v>301</v>
      </c>
      <c r="H204" s="5">
        <f>ROUND( VLOOKUP(Z204, NPC_Raw_Data!A:L, 9) * VLOOKUP(AA204, NPC_Scaling_Values!A:N, 8)* VLOOKUP(AB204, NPC_Scaling_Values!A:N, 8) * 1.14 ,0)</f>
        <v>462</v>
      </c>
      <c r="I204" s="5">
        <v>0.0</v>
      </c>
      <c r="J204" s="5">
        <v>-30.0</v>
      </c>
      <c r="K204" s="5">
        <v>25.0</v>
      </c>
      <c r="L204" s="5">
        <f>ROUND( VLOOKUP(Z204, NPC_Raw_Data!A:O, 13),0)</f>
        <v>999</v>
      </c>
      <c r="M204" s="5">
        <f>ROUND( VLOOKUP(Z204, NPC_Raw_Data!A:O, 14),0)</f>
        <v>999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 * 1.14 ,0)</f>
        <v>369</v>
      </c>
      <c r="P204" s="2">
        <f>ROUND( VLOOKUP(Z204, NPC_Raw_Data!A:Q, 17) * VLOOKUP(AA204, NPC_Scaling_Values!A:N, 14) * VLOOKUP(AB204, NPC_Scaling_Values!A:N, 14)* 1.14 ,0)</f>
        <v>92</v>
      </c>
      <c r="Q204">
        <f> VLOOKUP(AA204, NPC_Scaling_Values!A:N, 9) * VLOOKUP(AB204, NPC_Scaling_Values!A:N, 9) * 1.14</f>
        <v>3.53856</v>
      </c>
      <c r="R204" s="1">
        <v>1.0</v>
      </c>
      <c r="S204" s="1">
        <v>-1.0</v>
      </c>
      <c r="T204" s="7" t="b">
        <v>1</v>
      </c>
      <c r="U204" s="7" t="b">
        <v>0</v>
      </c>
      <c r="V204" s="7" t="b">
        <v>0</v>
      </c>
      <c r="Z204" s="1">
        <v>291000.0</v>
      </c>
      <c r="AA204" s="1">
        <v>7006.0</v>
      </c>
      <c r="AB204" s="1">
        <v>7406.0</v>
      </c>
      <c r="AC204" s="8">
        <v>0.0</v>
      </c>
    </row>
    <row r="205">
      <c r="A205" s="1" t="s">
        <v>244</v>
      </c>
      <c r="B205" s="1" t="s">
        <v>48</v>
      </c>
      <c r="C205" s="5">
        <f>ROUND( VLOOKUP(Z205, NPC_Raw_Data!A:D, 4)*VLOOKUP(AA205, NPC_Scaling_Values!A:C, 3)*VLOOKUP(AB205, NPC_Scaling_Values!A:C, 3) * 1.14 ,0)</f>
        <v>448</v>
      </c>
      <c r="D205" s="5">
        <f>ROUND( VLOOKUP(Z205, NPC_Raw_Data!A:E, 5) * VLOOKUP(AA205, NPC_Scaling_Values!A:D, 4) * VLOOKUP(AB205,NPC_Scaling_Values!A:D, 4) * 1.14 ,0)</f>
        <v>3648</v>
      </c>
      <c r="E205" s="5">
        <f>ROUND( VLOOKUP(Z205, NPC_Raw_Data!A:L, 6) * VLOOKUP(AA205, NPC_Scaling_Values!A:N, 5)* VLOOKUP(AB205, NPC_Scaling_Values!A:N, 5) * 1.14 ,0)</f>
        <v>439</v>
      </c>
      <c r="F205" s="5">
        <f>ROUND( VLOOKUP(Z205, NPC_Raw_Data!A:L, 7) * VLOOKUP(AA205, NPC_Scaling_Values!A:N, 6) * VLOOKUP(AB205,NPC_Scaling_Values!A:N, 6) * 1.14 ,0)</f>
        <v>337</v>
      </c>
      <c r="G205" s="5">
        <f>ROUND( VLOOKUP(Z205, NPC_Raw_Data!A:L, 8) * VLOOKUP(AA205, NPC_Scaling_Values!A:N, 7) * VLOOKUP(AB205, NPC_Scaling_Values!A:N, 7) * 1.14 ,0)</f>
        <v>298</v>
      </c>
      <c r="H205" s="5">
        <f>ROUND( VLOOKUP(Z205, NPC_Raw_Data!A:L, 9) * VLOOKUP(AA205, NPC_Scaling_Values!A:N, 8)* VLOOKUP(AB205, NPC_Scaling_Values!A:N, 8) * 1.14 ,0)</f>
        <v>457</v>
      </c>
      <c r="I205" s="5">
        <v>0.0</v>
      </c>
      <c r="J205" s="5">
        <v>-30.0</v>
      </c>
      <c r="K205" s="5">
        <v>25.0</v>
      </c>
      <c r="L205" s="5">
        <f>ROUND( VLOOKUP(Z205, NPC_Raw_Data!A:O, 13),0)</f>
        <v>999</v>
      </c>
      <c r="M205" s="5">
        <f>ROUND( VLOOKUP(Z205, NPC_Raw_Data!A:O, 14),0)</f>
        <v>999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 * 1.14 ,0)</f>
        <v>228</v>
      </c>
      <c r="P205" s="2">
        <f>ROUND( VLOOKUP(Z205, NPC_Raw_Data!A:Q, 17) * VLOOKUP(AA205, NPC_Scaling_Values!A:N, 14) * VLOOKUP(AB205, NPC_Scaling_Values!A:N, 14)* 1.14 ,0)</f>
        <v>91</v>
      </c>
      <c r="Q205">
        <f> VLOOKUP(AA205, NPC_Scaling_Values!A:N, 9) * VLOOKUP(AB205, NPC_Scaling_Values!A:N, 9) * 1.14</f>
        <v>3.4884</v>
      </c>
      <c r="R205" s="1">
        <v>1.0</v>
      </c>
      <c r="S205" s="1">
        <v>-1.0</v>
      </c>
      <c r="T205" s="7" t="b">
        <v>1</v>
      </c>
      <c r="U205" s="7" t="b">
        <v>0</v>
      </c>
      <c r="V205" s="7" t="b">
        <v>0</v>
      </c>
      <c r="Z205" s="1">
        <v>291001.0</v>
      </c>
      <c r="AA205" s="1">
        <v>7007.0</v>
      </c>
      <c r="AB205" s="1">
        <v>7407.0</v>
      </c>
      <c r="AC205" s="8">
        <v>0.0</v>
      </c>
    </row>
    <row r="206">
      <c r="A206" s="1" t="s">
        <v>245</v>
      </c>
      <c r="B206" s="1" t="s">
        <v>48</v>
      </c>
      <c r="C206" s="5">
        <f>ROUND( VLOOKUP(Z206, NPC_Raw_Data!A:D, 4)*VLOOKUP(AA206, NPC_Scaling_Values!A:C, 3)*VLOOKUP(AB206, NPC_Scaling_Values!A:C, 3) * 1.14 ,0)</f>
        <v>661</v>
      </c>
      <c r="D206" s="5">
        <f>ROUND( VLOOKUP(Z206, NPC_Raw_Data!A:E, 5) * VLOOKUP(AA206, NPC_Scaling_Values!A:D, 4) * VLOOKUP(AB206,NPC_Scaling_Values!A:D, 4) * 1.14 ,0)</f>
        <v>3648</v>
      </c>
      <c r="E206" s="5">
        <f>ROUND( VLOOKUP(Z206, NPC_Raw_Data!A:L, 6) * VLOOKUP(AA206, NPC_Scaling_Values!A:N, 5)* VLOOKUP(AB206, NPC_Scaling_Values!A:N, 5) * 1.14 ,0)</f>
        <v>439</v>
      </c>
      <c r="F206" s="5">
        <f>ROUND( VLOOKUP(Z206, NPC_Raw_Data!A:L, 7) * VLOOKUP(AA206, NPC_Scaling_Values!A:N, 6) * VLOOKUP(AB206,NPC_Scaling_Values!A:N, 6) * 1.14 ,0)</f>
        <v>337</v>
      </c>
      <c r="G206" s="5">
        <f>ROUND( VLOOKUP(Z206, NPC_Raw_Data!A:L, 8) * VLOOKUP(AA206, NPC_Scaling_Values!A:N, 7) * VLOOKUP(AB206, NPC_Scaling_Values!A:N, 7) * 1.14 ,0)</f>
        <v>298</v>
      </c>
      <c r="H206" s="5">
        <f>ROUND( VLOOKUP(Z206, NPC_Raw_Data!A:L, 9) * VLOOKUP(AA206, NPC_Scaling_Values!A:N, 8)* VLOOKUP(AB206, NPC_Scaling_Values!A:N, 8) * 1.14 ,0)</f>
        <v>457</v>
      </c>
      <c r="I206" s="5">
        <v>0.0</v>
      </c>
      <c r="J206" s="5">
        <v>-30.0</v>
      </c>
      <c r="K206" s="5">
        <v>25.0</v>
      </c>
      <c r="L206" s="5">
        <f>ROUND( VLOOKUP(Z206, NPC_Raw_Data!A:O, 13),0)</f>
        <v>999</v>
      </c>
      <c r="M206" s="5">
        <f>ROUND( VLOOKUP(Z206, NPC_Raw_Data!A:O, 14),0)</f>
        <v>999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 * 1.14 ,0)</f>
        <v>365</v>
      </c>
      <c r="P206" s="2">
        <f>ROUND( VLOOKUP(Z206, NPC_Raw_Data!A:Q, 17) * VLOOKUP(AA206, NPC_Scaling_Values!A:N, 14) * VLOOKUP(AB206, NPC_Scaling_Values!A:N, 14)* 1.14 ,0)</f>
        <v>91</v>
      </c>
      <c r="Q206">
        <f> VLOOKUP(AA206, NPC_Scaling_Values!A:N, 9) * VLOOKUP(AB206, NPC_Scaling_Values!A:N, 9) * 1.14</f>
        <v>3.4884</v>
      </c>
      <c r="R206" s="1">
        <v>1.0</v>
      </c>
      <c r="S206" s="1">
        <v>-1.0</v>
      </c>
      <c r="T206" s="7" t="b">
        <v>1</v>
      </c>
      <c r="U206" s="7" t="b">
        <v>0</v>
      </c>
      <c r="V206" s="7" t="b">
        <v>0</v>
      </c>
      <c r="Z206" s="1">
        <v>291002.0</v>
      </c>
      <c r="AA206" s="1">
        <v>7007.0</v>
      </c>
      <c r="AB206" s="1">
        <v>7407.0</v>
      </c>
      <c r="AC206" s="8">
        <v>0.0</v>
      </c>
    </row>
    <row r="207">
      <c r="A207" s="1" t="s">
        <v>244</v>
      </c>
      <c r="B207" s="1" t="s">
        <v>164</v>
      </c>
      <c r="C207" s="5">
        <f>ROUND( VLOOKUP(Z207, NPC_Raw_Data!A:D, 4)*VLOOKUP(AA207, NPC_Scaling_Values!A:C, 3)*VLOOKUP(AB207, NPC_Scaling_Values!A:C, 3) * 1.14 ,0)</f>
        <v>490</v>
      </c>
      <c r="D207" s="5">
        <f>ROUND( VLOOKUP(Z207, NPC_Raw_Data!A:E, 5) * VLOOKUP(AA207, NPC_Scaling_Values!A:D, 4) * VLOOKUP(AB207,NPC_Scaling_Values!A:D, 4) * 1.14 ,0)</f>
        <v>2280</v>
      </c>
      <c r="E207" s="5">
        <f>ROUND( VLOOKUP(Z207, NPC_Raw_Data!A:L, 6) * VLOOKUP(AA207, NPC_Scaling_Values!A:N, 5)* VLOOKUP(AB207, NPC_Scaling_Values!A:N, 5) * 1.14 ,0)</f>
        <v>473</v>
      </c>
      <c r="F207" s="5">
        <f>ROUND( VLOOKUP(Z207, NPC_Raw_Data!A:L, 7) * VLOOKUP(AA207, NPC_Scaling_Values!A:N, 6) * VLOOKUP(AB207,NPC_Scaling_Values!A:N, 6) * 1.14 ,0)</f>
        <v>363</v>
      </c>
      <c r="G207" s="5">
        <f>ROUND( VLOOKUP(Z207, NPC_Raw_Data!A:L, 8) * VLOOKUP(AA207, NPC_Scaling_Values!A:N, 7) * VLOOKUP(AB207, NPC_Scaling_Values!A:N, 7) * 1.14 ,0)</f>
        <v>320</v>
      </c>
      <c r="H207" s="5">
        <f>ROUND( VLOOKUP(Z207, NPC_Raw_Data!A:L, 9) * VLOOKUP(AA207, NPC_Scaling_Values!A:N, 8)* VLOOKUP(AB207, NPC_Scaling_Values!A:N, 8) * 1.14 ,0)</f>
        <v>492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 * 1.14 ,0)</f>
        <v>248</v>
      </c>
      <c r="P207" s="2">
        <f>ROUND( VLOOKUP(Z207, NPC_Raw_Data!A:Q, 17) * VLOOKUP(AA207, NPC_Scaling_Values!A:N, 14) * VLOOKUP(AB207, NPC_Scaling_Values!A:N, 14)* 1.14 ,0)</f>
        <v>99</v>
      </c>
      <c r="Q207">
        <f> VLOOKUP(AA207, NPC_Scaling_Values!A:N, 9) * VLOOKUP(AB207, NPC_Scaling_Values!A:N, 9) * 1.14</f>
        <v>3.66168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291010.0</v>
      </c>
      <c r="AA207" s="1">
        <v>7012.0</v>
      </c>
      <c r="AB207" s="1">
        <v>7412.0</v>
      </c>
      <c r="AC207" s="8">
        <v>0.0</v>
      </c>
    </row>
    <row r="208">
      <c r="A208" s="1" t="s">
        <v>245</v>
      </c>
      <c r="B208" s="1" t="s">
        <v>164</v>
      </c>
      <c r="C208" s="5">
        <f>ROUND( VLOOKUP(Z208, NPC_Raw_Data!A:D, 4)*VLOOKUP(AA208, NPC_Scaling_Values!A:C, 3)*VLOOKUP(AB208, NPC_Scaling_Values!A:C, 3) * 1.14 ,0)</f>
        <v>722</v>
      </c>
      <c r="D208" s="5">
        <f>ROUND( VLOOKUP(Z208, NPC_Raw_Data!A:E, 5) * VLOOKUP(AA208, NPC_Scaling_Values!A:D, 4) * VLOOKUP(AB208,NPC_Scaling_Values!A:D, 4) * 1.14 ,0)</f>
        <v>2280</v>
      </c>
      <c r="E208" s="5">
        <f>ROUND( VLOOKUP(Z208, NPC_Raw_Data!A:L, 6) * VLOOKUP(AA208, NPC_Scaling_Values!A:N, 5)* VLOOKUP(AB208, NPC_Scaling_Values!A:N, 5) * 1.14 ,0)</f>
        <v>473</v>
      </c>
      <c r="F208" s="5">
        <f>ROUND( VLOOKUP(Z208, NPC_Raw_Data!A:L, 7) * VLOOKUP(AA208, NPC_Scaling_Values!A:N, 6) * VLOOKUP(AB208,NPC_Scaling_Values!A:N, 6) * 1.14 ,0)</f>
        <v>363</v>
      </c>
      <c r="G208" s="5">
        <f>ROUND( VLOOKUP(Z208, NPC_Raw_Data!A:L, 8) * VLOOKUP(AA208, NPC_Scaling_Values!A:N, 7) * VLOOKUP(AB208, NPC_Scaling_Values!A:N, 7) * 1.14 ,0)</f>
        <v>320</v>
      </c>
      <c r="H208" s="5">
        <f>ROUND( VLOOKUP(Z208, NPC_Raw_Data!A:L, 9) * VLOOKUP(AA208, NPC_Scaling_Values!A:N, 8)* VLOOKUP(AB208, NPC_Scaling_Values!A:N, 8) * 1.14 ,0)</f>
        <v>492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 * 1.14 ,0)</f>
        <v>397</v>
      </c>
      <c r="P208" s="2">
        <f>ROUND( VLOOKUP(Z208, NPC_Raw_Data!A:Q, 17) * VLOOKUP(AA208, NPC_Scaling_Values!A:N, 14) * VLOOKUP(AB208, NPC_Scaling_Values!A:N, 14)* 1.14 ,0)</f>
        <v>99</v>
      </c>
      <c r="Q208">
        <f> VLOOKUP(AA208, NPC_Scaling_Values!A:N, 9) * VLOOKUP(AB208, NPC_Scaling_Values!A:N, 9) * 1.14</f>
        <v>3.66168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291011.0</v>
      </c>
      <c r="AA208" s="1">
        <v>7012.0</v>
      </c>
      <c r="AB208" s="1">
        <v>7412.0</v>
      </c>
      <c r="AC208" s="8">
        <v>0.0</v>
      </c>
    </row>
    <row r="209">
      <c r="A209" s="1" t="s">
        <v>262</v>
      </c>
      <c r="B209" s="1" t="s">
        <v>164</v>
      </c>
      <c r="C209" s="5">
        <f>ROUND( VLOOKUP(Z209, NPC_Raw_Data!A:D, 4)*VLOOKUP(AA209, NPC_Scaling_Values!A:C, 3)*VLOOKUP(AB209, NPC_Scaling_Values!A:C, 3) * 1.14 ,0)</f>
        <v>552</v>
      </c>
      <c r="D209" s="5">
        <f>ROUND( VLOOKUP(Z209, NPC_Raw_Data!A:E, 5) * VLOOKUP(AA209, NPC_Scaling_Values!A:D, 4) * VLOOKUP(AB209,NPC_Scaling_Values!A:D, 4) * 1.14 ,0)</f>
        <v>3420</v>
      </c>
      <c r="E209" s="5">
        <f>ROUND( VLOOKUP(Z209, NPC_Raw_Data!A:L, 6) * VLOOKUP(AA209, NPC_Scaling_Values!A:N, 5)* VLOOKUP(AB209, NPC_Scaling_Values!A:N, 5) * 1.14 ,0)</f>
        <v>443</v>
      </c>
      <c r="F209" s="5">
        <f>ROUND( VLOOKUP(Z209, NPC_Raw_Data!A:L, 7) * VLOOKUP(AA209, NPC_Scaling_Values!A:N, 6) * VLOOKUP(AB209,NPC_Scaling_Values!A:N, 6) * 1.14 ,0)</f>
        <v>340</v>
      </c>
      <c r="G209" s="5">
        <f>ROUND( VLOOKUP(Z209, NPC_Raw_Data!A:L, 8) * VLOOKUP(AA209, NPC_Scaling_Values!A:N, 7) * VLOOKUP(AB209, NPC_Scaling_Values!A:N, 7) * 1.14 ,0)</f>
        <v>300</v>
      </c>
      <c r="H209" s="5">
        <f>ROUND( VLOOKUP(Z209, NPC_Raw_Data!A:L, 9) * VLOOKUP(AA209, NPC_Scaling_Values!A:N, 8)* VLOOKUP(AB209, NPC_Scaling_Values!A:N, 8) * 1.14 ,0)</f>
        <v>461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 * 1.14 ,0)</f>
        <v>365</v>
      </c>
      <c r="P209" s="2">
        <f>ROUND( VLOOKUP(Z209, NPC_Raw_Data!A:Q, 17) * VLOOKUP(AA209, NPC_Scaling_Values!A:N, 14) * VLOOKUP(AB209, NPC_Scaling_Values!A:N, 14)* 1.14 ,0)</f>
        <v>91</v>
      </c>
      <c r="Q209">
        <f> VLOOKUP(AA209, NPC_Scaling_Values!A:N, 9) * VLOOKUP(AB209, NPC_Scaling_Values!A:N, 9) * 1.14</f>
        <v>3.4884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291012.0</v>
      </c>
      <c r="AA209" s="1">
        <v>7008.0</v>
      </c>
      <c r="AB209" s="1">
        <v>7408.0</v>
      </c>
      <c r="AC209" s="8">
        <v>0.0</v>
      </c>
    </row>
    <row r="210">
      <c r="A210" s="1" t="s">
        <v>287</v>
      </c>
      <c r="B210" s="1" t="s">
        <v>164</v>
      </c>
      <c r="C210" s="5">
        <f>ROUND( VLOOKUP(Z210, NPC_Raw_Data!A:D, 4)*VLOOKUP(AA210, NPC_Scaling_Values!A:C, 3)*VLOOKUP(AB210, NPC_Scaling_Values!A:C, 3) * 1.14 ,0)</f>
        <v>490</v>
      </c>
      <c r="D210" s="5">
        <f>ROUND( VLOOKUP(Z210, NPC_Raw_Data!A:E, 5) * VLOOKUP(AA210, NPC_Scaling_Values!A:D, 4) * VLOOKUP(AB210,NPC_Scaling_Values!A:D, 4) * 1.14 ,0)</f>
        <v>2964</v>
      </c>
      <c r="E210" s="5">
        <f>ROUND( VLOOKUP(Z210, NPC_Raw_Data!A:L, 6) * VLOOKUP(AA210, NPC_Scaling_Values!A:N, 5)* VLOOKUP(AB210, NPC_Scaling_Values!A:N, 5) * 1.14 ,0)</f>
        <v>473</v>
      </c>
      <c r="F210" s="5">
        <f>ROUND( VLOOKUP(Z210, NPC_Raw_Data!A:L, 7) * VLOOKUP(AA210, NPC_Scaling_Values!A:N, 6) * VLOOKUP(AB210,NPC_Scaling_Values!A:N, 6) * 1.14 ,0)</f>
        <v>363</v>
      </c>
      <c r="G210" s="5">
        <f>ROUND( VLOOKUP(Z210, NPC_Raw_Data!A:L, 8) * VLOOKUP(AA210, NPC_Scaling_Values!A:N, 7) * VLOOKUP(AB210, NPC_Scaling_Values!A:N, 7) * 1.14 ,0)</f>
        <v>320</v>
      </c>
      <c r="H210" s="5">
        <f>ROUND( VLOOKUP(Z210, NPC_Raw_Data!A:L, 9) * VLOOKUP(AA210, NPC_Scaling_Values!A:N, 8)* VLOOKUP(AB210, NPC_Scaling_Values!A:N, 8) * 1.14 ,0)</f>
        <v>492</v>
      </c>
      <c r="I210" s="5">
        <v>0.0</v>
      </c>
      <c r="J210" s="5">
        <v>-30.0</v>
      </c>
      <c r="K210" s="5">
        <v>25.0</v>
      </c>
      <c r="L210" s="5">
        <f>ROUND( VLOOKUP(Z210, NPC_Raw_Data!A:O, 13),0)</f>
        <v>999</v>
      </c>
      <c r="M210" s="5">
        <f>ROUND( VLOOKUP(Z210, NPC_Raw_Data!A:O, 14),0)</f>
        <v>999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 * 1.14 ,0)</f>
        <v>248</v>
      </c>
      <c r="P210" s="2">
        <f>ROUND( VLOOKUP(Z210, NPC_Raw_Data!A:Q, 17) * VLOOKUP(AA210, NPC_Scaling_Values!A:N, 14) * VLOOKUP(AB210, NPC_Scaling_Values!A:N, 14)* 1.14 ,0)</f>
        <v>99</v>
      </c>
      <c r="Q210">
        <f> VLOOKUP(AA210, NPC_Scaling_Values!A:N, 9) * VLOOKUP(AB210, NPC_Scaling_Values!A:N, 9) * 1.14</f>
        <v>3.66168</v>
      </c>
      <c r="R210" s="1">
        <v>1.0</v>
      </c>
      <c r="S210" s="1">
        <v>-1.0</v>
      </c>
      <c r="T210" s="7" t="b">
        <v>1</v>
      </c>
      <c r="U210" s="7" t="b">
        <v>0</v>
      </c>
      <c r="V210" s="7" t="b">
        <v>0</v>
      </c>
      <c r="Z210" s="1">
        <v>291013.0</v>
      </c>
      <c r="AA210" s="1">
        <v>7012.0</v>
      </c>
      <c r="AB210" s="1">
        <v>7412.0</v>
      </c>
      <c r="AC210" s="8">
        <v>0.0</v>
      </c>
    </row>
    <row r="211">
      <c r="A211" s="1" t="s">
        <v>288</v>
      </c>
      <c r="B211" s="1" t="s">
        <v>164</v>
      </c>
      <c r="C211" s="5">
        <f>ROUND( VLOOKUP(Z211, NPC_Raw_Data!A:D, 4)*VLOOKUP(AA211, NPC_Scaling_Values!A:C, 3)*VLOOKUP(AB211, NPC_Scaling_Values!A:C, 3) * 1.14 ,0)</f>
        <v>722</v>
      </c>
      <c r="D211" s="5">
        <f>ROUND( VLOOKUP(Z211, NPC_Raw_Data!A:E, 5) * VLOOKUP(AA211, NPC_Scaling_Values!A:D, 4) * VLOOKUP(AB211,NPC_Scaling_Values!A:D, 4) * 1.14 ,0)</f>
        <v>2964</v>
      </c>
      <c r="E211" s="5">
        <f>ROUND( VLOOKUP(Z211, NPC_Raw_Data!A:L, 6) * VLOOKUP(AA211, NPC_Scaling_Values!A:N, 5)* VLOOKUP(AB211, NPC_Scaling_Values!A:N, 5) * 1.14 ,0)</f>
        <v>473</v>
      </c>
      <c r="F211" s="5">
        <f>ROUND( VLOOKUP(Z211, NPC_Raw_Data!A:L, 7) * VLOOKUP(AA211, NPC_Scaling_Values!A:N, 6) * VLOOKUP(AB211,NPC_Scaling_Values!A:N, 6) * 1.14 ,0)</f>
        <v>363</v>
      </c>
      <c r="G211" s="5">
        <f>ROUND( VLOOKUP(Z211, NPC_Raw_Data!A:L, 8) * VLOOKUP(AA211, NPC_Scaling_Values!A:N, 7) * VLOOKUP(AB211, NPC_Scaling_Values!A:N, 7) * 1.14 ,0)</f>
        <v>320</v>
      </c>
      <c r="H211" s="5">
        <f>ROUND( VLOOKUP(Z211, NPC_Raw_Data!A:L, 9) * VLOOKUP(AA211, NPC_Scaling_Values!A:N, 8)* VLOOKUP(AB211, NPC_Scaling_Values!A:N, 8) * 1.14 ,0)</f>
        <v>492</v>
      </c>
      <c r="I211" s="5">
        <v>0.0</v>
      </c>
      <c r="J211" s="5">
        <v>-30.0</v>
      </c>
      <c r="K211" s="5">
        <v>25.0</v>
      </c>
      <c r="L211" s="5">
        <f>ROUND( VLOOKUP(Z211, NPC_Raw_Data!A:O, 13),0)</f>
        <v>999</v>
      </c>
      <c r="M211" s="5">
        <f>ROUND( VLOOKUP(Z211, NPC_Raw_Data!A:O, 14),0)</f>
        <v>999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 * 1.14 ,0)</f>
        <v>397</v>
      </c>
      <c r="P211" s="2">
        <f>ROUND( VLOOKUP(Z211, NPC_Raw_Data!A:Q, 17) * VLOOKUP(AA211, NPC_Scaling_Values!A:N, 14) * VLOOKUP(AB211, NPC_Scaling_Values!A:N, 14)* 1.14 ,0)</f>
        <v>99</v>
      </c>
      <c r="Q211">
        <f> VLOOKUP(AA211, NPC_Scaling_Values!A:N, 9) * VLOOKUP(AB211, NPC_Scaling_Values!A:N, 9) * 1.14</f>
        <v>3.66168</v>
      </c>
      <c r="R211" s="1">
        <v>1.0</v>
      </c>
      <c r="S211" s="1">
        <v>-1.0</v>
      </c>
      <c r="T211" s="7" t="b">
        <v>1</v>
      </c>
      <c r="U211" s="7" t="b">
        <v>0</v>
      </c>
      <c r="V211" s="7" t="b">
        <v>0</v>
      </c>
      <c r="Z211" s="1">
        <v>291014.0</v>
      </c>
      <c r="AA211" s="1">
        <v>7012.0</v>
      </c>
      <c r="AB211" s="1">
        <v>7412.0</v>
      </c>
      <c r="AC211" s="8">
        <v>0.0</v>
      </c>
    </row>
    <row r="212">
      <c r="A212" s="1" t="s">
        <v>289</v>
      </c>
      <c r="B212" s="1" t="s">
        <v>164</v>
      </c>
      <c r="C212" s="5">
        <f>ROUND( VLOOKUP(Z212, NPC_Raw_Data!A:D, 4)*VLOOKUP(AA212, NPC_Scaling_Values!A:C, 3)*VLOOKUP(AB212, NPC_Scaling_Values!A:C, 3) * 1.14 ,0)</f>
        <v>722</v>
      </c>
      <c r="D212" s="5">
        <f>ROUND( VLOOKUP(Z212, NPC_Raw_Data!A:E, 5) * VLOOKUP(AA212, NPC_Scaling_Values!A:D, 4) * VLOOKUP(AB212,NPC_Scaling_Values!A:D, 4) * 1.14 ,0)</f>
        <v>2280</v>
      </c>
      <c r="E212" s="5">
        <f>ROUND( VLOOKUP(Z212, NPC_Raw_Data!A:L, 6) * VLOOKUP(AA212, NPC_Scaling_Values!A:N, 5)* VLOOKUP(AB212, NPC_Scaling_Values!A:N, 5) * 1.14 ,0)</f>
        <v>473</v>
      </c>
      <c r="F212" s="5">
        <f>ROUND( VLOOKUP(Z212, NPC_Raw_Data!A:L, 7) * VLOOKUP(AA212, NPC_Scaling_Values!A:N, 6) * VLOOKUP(AB212,NPC_Scaling_Values!A:N, 6) * 1.14 ,0)</f>
        <v>363</v>
      </c>
      <c r="G212" s="5">
        <f>ROUND( VLOOKUP(Z212, NPC_Raw_Data!A:L, 8) * VLOOKUP(AA212, NPC_Scaling_Values!A:N, 7) * VLOOKUP(AB212, NPC_Scaling_Values!A:N, 7) * 1.14 ,0)</f>
        <v>320</v>
      </c>
      <c r="H212" s="5">
        <f>ROUND( VLOOKUP(Z212, NPC_Raw_Data!A:L, 9) * VLOOKUP(AA212, NPC_Scaling_Values!A:N, 8)* VLOOKUP(AB212, NPC_Scaling_Values!A:N, 8) * 1.14 ,0)</f>
        <v>492</v>
      </c>
      <c r="I212" s="5">
        <v>0.0</v>
      </c>
      <c r="J212" s="5">
        <v>-30.0</v>
      </c>
      <c r="K212" s="5">
        <v>25.0</v>
      </c>
      <c r="L212" s="5">
        <f>ROUND( VLOOKUP(Z212, NPC_Raw_Data!A:O, 13),0)</f>
        <v>999</v>
      </c>
      <c r="M212" s="5">
        <f>ROUND( VLOOKUP(Z212, NPC_Raw_Data!A:O, 14),0)</f>
        <v>999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 * 1.14 ,0)</f>
        <v>397</v>
      </c>
      <c r="P212" s="2">
        <f>ROUND( VLOOKUP(Z212, NPC_Raw_Data!A:Q, 17) * VLOOKUP(AA212, NPC_Scaling_Values!A:N, 14) * VLOOKUP(AB212, NPC_Scaling_Values!A:N, 14)* 1.14 ,0)</f>
        <v>99</v>
      </c>
      <c r="Q212">
        <f> VLOOKUP(AA212, NPC_Scaling_Values!A:N, 9) * VLOOKUP(AB212, NPC_Scaling_Values!A:N, 9) * 1.14</f>
        <v>3.66168</v>
      </c>
      <c r="R212" s="1">
        <v>1.0</v>
      </c>
      <c r="S212" s="1">
        <v>-1.0</v>
      </c>
      <c r="T212" s="7" t="b">
        <v>1</v>
      </c>
      <c r="U212" s="7" t="b">
        <v>0</v>
      </c>
      <c r="V212" s="7" t="b">
        <v>0</v>
      </c>
      <c r="Z212" s="1">
        <v>291015.0</v>
      </c>
      <c r="AA212" s="1">
        <v>7012.0</v>
      </c>
      <c r="AB212" s="1">
        <v>7412.0</v>
      </c>
      <c r="AC212" s="10">
        <v>7100.0</v>
      </c>
    </row>
    <row r="213">
      <c r="A213" s="9" t="s">
        <v>224</v>
      </c>
      <c r="B213" s="1" t="s">
        <v>48</v>
      </c>
      <c r="C213" s="5">
        <f>ROUND( VLOOKUP(Z213, NPC_Raw_Data!A:D, 4)*VLOOKUP(AA213, NPC_Scaling_Values!A:C, 3)*VLOOKUP(AB213, NPC_Scaling_Values!A:C, 3) * 1.14 ,0)</f>
        <v>2183</v>
      </c>
      <c r="D213" s="5">
        <f>ROUND( VLOOKUP(Z213, NPC_Raw_Data!A:E, 5) * VLOOKUP(AA213, NPC_Scaling_Values!A:D, 4) * VLOOKUP(AB213,NPC_Scaling_Values!A:D, 4) * 1.14 ,0)</f>
        <v>4560</v>
      </c>
      <c r="E213" s="5">
        <f>ROUND( VLOOKUP(Z213, NPC_Raw_Data!A:L, 6) * VLOOKUP(AA213, NPC_Scaling_Values!A:N, 5)* VLOOKUP(AB213, NPC_Scaling_Values!A:N, 5) * 1.14 ,0)</f>
        <v>391</v>
      </c>
      <c r="F213" s="5">
        <f>ROUND( VLOOKUP(Z213, NPC_Raw_Data!A:L, 7) * VLOOKUP(AA213, NPC_Scaling_Values!A:N, 6) * VLOOKUP(AB213,NPC_Scaling_Values!A:N, 6) * 1.14 ,0)</f>
        <v>301</v>
      </c>
      <c r="G213" s="5">
        <f>ROUND( VLOOKUP(Z213, NPC_Raw_Data!A:L, 8) * VLOOKUP(AA213, NPC_Scaling_Values!A:N, 7) * VLOOKUP(AB213, NPC_Scaling_Values!A:N, 7) * 1.14 ,0)</f>
        <v>265</v>
      </c>
      <c r="H213" s="5">
        <f>ROUND( VLOOKUP(Z213, NPC_Raw_Data!A:L, 9) * VLOOKUP(AA213, NPC_Scaling_Values!A:N, 8)* VLOOKUP(AB213, NPC_Scaling_Values!A:N, 8) * 1.14 ,0)</f>
        <v>421</v>
      </c>
      <c r="I213" s="5">
        <v>0.0</v>
      </c>
      <c r="J213" s="5">
        <v>-25.0</v>
      </c>
      <c r="K213" s="5">
        <v>25.0</v>
      </c>
      <c r="L213" s="5">
        <f>ROUND( VLOOKUP(Z213, NPC_Raw_Data!A:O, 13),0)</f>
        <v>999</v>
      </c>
      <c r="M213" s="5">
        <f>ROUND( VLOOKUP(Z213, NPC_Raw_Data!A:O, 14),0)</f>
        <v>999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 * 1.14 ,0)</f>
        <v>365</v>
      </c>
      <c r="P213" s="2">
        <f>ROUND( VLOOKUP(Z213, NPC_Raw_Data!A:Q, 17) * VLOOKUP(AA213, NPC_Scaling_Values!A:N, 14) * VLOOKUP(AB213, NPC_Scaling_Values!A:N, 14)* 1.14 ,0)</f>
        <v>91</v>
      </c>
      <c r="Q213">
        <f> VLOOKUP(AA213, NPC_Scaling_Values!A:N, 9) * VLOOKUP(AB213, NPC_Scaling_Values!A:N, 9) * 1.14</f>
        <v>3.4884</v>
      </c>
      <c r="R213" s="1">
        <v>1.0</v>
      </c>
      <c r="S213" s="1">
        <v>-1.0</v>
      </c>
      <c r="T213" s="7" t="b">
        <v>1</v>
      </c>
      <c r="U213" s="7" t="b">
        <v>0</v>
      </c>
      <c r="V213" s="7" t="b">
        <v>0</v>
      </c>
      <c r="Z213" s="1">
        <v>292000.0</v>
      </c>
      <c r="AA213" s="1">
        <v>7007.0</v>
      </c>
      <c r="AB213" s="1">
        <v>7407.0</v>
      </c>
      <c r="AC213" s="8">
        <v>0.0</v>
      </c>
    </row>
    <row r="214">
      <c r="A214" s="9" t="s">
        <v>191</v>
      </c>
      <c r="B214" s="1" t="s">
        <v>48</v>
      </c>
      <c r="C214" s="5">
        <f>ROUND( VLOOKUP(Z214, NPC_Raw_Data!A:D, 4)*VLOOKUP(AA214, NPC_Scaling_Values!A:C, 3)*VLOOKUP(AB214, NPC_Scaling_Values!A:C, 3) * 1.14 ,0)</f>
        <v>311</v>
      </c>
      <c r="D214" s="5">
        <f>ROUND( VLOOKUP(Z214, NPC_Raw_Data!A:E, 5) * VLOOKUP(AA214, NPC_Scaling_Values!A:D, 4) * VLOOKUP(AB214,NPC_Scaling_Values!A:D, 4) * 1.14 ,0)</f>
        <v>1824</v>
      </c>
      <c r="E214" s="5">
        <f>ROUND( VLOOKUP(Z214, NPC_Raw_Data!A:L, 6) * VLOOKUP(AA214, NPC_Scaling_Values!A:N, 5)* VLOOKUP(AB214, NPC_Scaling_Values!A:N, 5) * 1.14 ,0)</f>
        <v>349</v>
      </c>
      <c r="F214" s="5">
        <f>ROUND( VLOOKUP(Z214, NPC_Raw_Data!A:L, 7) * VLOOKUP(AA214, NPC_Scaling_Values!A:N, 6) * VLOOKUP(AB214,NPC_Scaling_Values!A:N, 6) * 1.14 ,0)</f>
        <v>268</v>
      </c>
      <c r="G214" s="5">
        <f>ROUND( VLOOKUP(Z214, NPC_Raw_Data!A:L, 8) * VLOOKUP(AA214, NPC_Scaling_Values!A:N, 7) * VLOOKUP(AB214, NPC_Scaling_Values!A:N, 7) * 1.14 ,0)</f>
        <v>237</v>
      </c>
      <c r="H214" s="5">
        <f>ROUND( VLOOKUP(Z214, NPC_Raw_Data!A:L, 9) * VLOOKUP(AA214, NPC_Scaling_Values!A:N, 8)* VLOOKUP(AB214, NPC_Scaling_Values!A:N, 8) * 1.14 ,0)</f>
        <v>367</v>
      </c>
      <c r="I214" s="5">
        <v>0.0</v>
      </c>
      <c r="J214" s="5">
        <v>-30.0</v>
      </c>
      <c r="K214" s="5">
        <v>25.0</v>
      </c>
      <c r="L214" s="5">
        <f>ROUND( VLOOKUP(Z214, NPC_Raw_Data!A:O, 13),0)</f>
        <v>999</v>
      </c>
      <c r="M214" s="5">
        <f>ROUND( VLOOKUP(Z214, NPC_Raw_Data!A:O, 14),0)</f>
        <v>999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 * 1.14 ,0)</f>
        <v>228</v>
      </c>
      <c r="P214" s="2">
        <f>ROUND( VLOOKUP(Z214, NPC_Raw_Data!A:Q, 17) * VLOOKUP(AA214, NPC_Scaling_Values!A:N, 14) * VLOOKUP(AB214, NPC_Scaling_Values!A:N, 14)* 1.14 ,0)</f>
        <v>91</v>
      </c>
      <c r="Q214">
        <f> VLOOKUP(AA214, NPC_Scaling_Values!A:N, 9) * VLOOKUP(AB214, NPC_Scaling_Values!A:N, 9) * 1.14</f>
        <v>3.4884</v>
      </c>
      <c r="R214" s="1">
        <v>1.0</v>
      </c>
      <c r="S214" s="1">
        <v>6.0</v>
      </c>
      <c r="T214" s="7" t="b">
        <v>1</v>
      </c>
      <c r="U214" s="7" t="b">
        <v>0</v>
      </c>
      <c r="V214" s="7" t="b">
        <v>0</v>
      </c>
      <c r="Z214" s="1">
        <v>293000.0</v>
      </c>
      <c r="AA214" s="1">
        <v>7007.0</v>
      </c>
      <c r="AB214" s="1">
        <v>7407.0</v>
      </c>
      <c r="AC214" s="8">
        <v>0.0</v>
      </c>
    </row>
    <row r="215">
      <c r="A215" s="9" t="s">
        <v>191</v>
      </c>
      <c r="B215" s="1" t="s">
        <v>41</v>
      </c>
      <c r="C215" s="5">
        <f>ROUND( VLOOKUP(Z215, NPC_Raw_Data!A:D, 4)*VLOOKUP(AA215, NPC_Scaling_Values!A:C, 3)*VLOOKUP(AB215, NPC_Scaling_Values!A:C, 3) * 1.14 ,0)</f>
        <v>353</v>
      </c>
      <c r="D215" s="5">
        <f>ROUND( VLOOKUP(Z215, NPC_Raw_Data!A:E, 5) * VLOOKUP(AA215, NPC_Scaling_Values!A:D, 4) * VLOOKUP(AB215,NPC_Scaling_Values!A:D, 4) * 1.14 ,0)</f>
        <v>1824</v>
      </c>
      <c r="E215" s="5">
        <f>ROUND( VLOOKUP(Z215, NPC_Raw_Data!A:L, 6) * VLOOKUP(AA215, NPC_Scaling_Values!A:N, 5)* VLOOKUP(AB215, NPC_Scaling_Values!A:N, 5) * 1.14 ,0)</f>
        <v>393</v>
      </c>
      <c r="F215" s="5">
        <f>ROUND( VLOOKUP(Z215, NPC_Raw_Data!A:L, 7) * VLOOKUP(AA215, NPC_Scaling_Values!A:N, 6) * VLOOKUP(AB215,NPC_Scaling_Values!A:N, 6) * 1.14 ,0)</f>
        <v>301</v>
      </c>
      <c r="G215" s="5">
        <f>ROUND( VLOOKUP(Z215, NPC_Raw_Data!A:L, 8) * VLOOKUP(AA215, NPC_Scaling_Values!A:N, 7) * VLOOKUP(AB215, NPC_Scaling_Values!A:N, 7) * 1.14 ,0)</f>
        <v>267</v>
      </c>
      <c r="H215" s="5">
        <f>ROUND( VLOOKUP(Z215, NPC_Raw_Data!A:L, 9) * VLOOKUP(AA215, NPC_Scaling_Values!A:N, 8)* VLOOKUP(AB215, NPC_Scaling_Values!A:N, 8) * 1.14 ,0)</f>
        <v>413</v>
      </c>
      <c r="I215" s="5">
        <v>0.0</v>
      </c>
      <c r="J215" s="5">
        <v>-30.0</v>
      </c>
      <c r="K215" s="5">
        <v>25.0</v>
      </c>
      <c r="L215" s="5">
        <f>ROUND( VLOOKUP(Z215, NPC_Raw_Data!A:O, 13),0)</f>
        <v>999</v>
      </c>
      <c r="M215" s="5">
        <f>ROUND( VLOOKUP(Z215, NPC_Raw_Data!A:O, 14),0)</f>
        <v>999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 * 1.14 ,0)</f>
        <v>265</v>
      </c>
      <c r="P215" s="2">
        <f>ROUND( VLOOKUP(Z215, NPC_Raw_Data!A:Q, 17) * VLOOKUP(AA215, NPC_Scaling_Values!A:N, 14) * VLOOKUP(AB215, NPC_Scaling_Values!A:N, 14)* 1.14 ,0)</f>
        <v>106</v>
      </c>
      <c r="Q215">
        <f> VLOOKUP(AA215, NPC_Scaling_Values!A:N, 9) * VLOOKUP(AB215, NPC_Scaling_Values!A:N, 9) * 1.14</f>
        <v>3.80304</v>
      </c>
      <c r="R215" s="1">
        <v>1.0</v>
      </c>
      <c r="S215" s="1">
        <v>-1.0</v>
      </c>
      <c r="T215" s="7" t="b">
        <v>1</v>
      </c>
      <c r="U215" s="7" t="b">
        <v>0</v>
      </c>
      <c r="V215" s="7" t="b">
        <v>0</v>
      </c>
      <c r="Z215" s="1">
        <v>293001.0</v>
      </c>
      <c r="AA215" s="1">
        <v>7014.0</v>
      </c>
      <c r="AB215" s="1">
        <v>7414.0</v>
      </c>
      <c r="AC215" s="8">
        <v>0.0</v>
      </c>
    </row>
    <row r="216">
      <c r="A216" s="9" t="s">
        <v>192</v>
      </c>
      <c r="B216" s="1" t="s">
        <v>41</v>
      </c>
      <c r="C216" s="5">
        <f>ROUND( VLOOKUP(Z216, NPC_Raw_Data!A:D, 4)*VLOOKUP(AA216, NPC_Scaling_Values!A:C, 3)*VLOOKUP(AB216, NPC_Scaling_Values!A:C, 3) * 1.14 ,0)</f>
        <v>353</v>
      </c>
      <c r="D216" s="5">
        <f>ROUND( VLOOKUP(Z216, NPC_Raw_Data!A:E, 5) * VLOOKUP(AA216, NPC_Scaling_Values!A:D, 4) * VLOOKUP(AB216,NPC_Scaling_Values!A:D, 4) * 1.14 ,0)</f>
        <v>1824</v>
      </c>
      <c r="E216" s="5">
        <f>ROUND( VLOOKUP(Z216, NPC_Raw_Data!A:L, 6) * VLOOKUP(AA216, NPC_Scaling_Values!A:N, 5)* VLOOKUP(AB216, NPC_Scaling_Values!A:N, 5) * 1.14 ,0)</f>
        <v>393</v>
      </c>
      <c r="F216" s="5">
        <f>ROUND( VLOOKUP(Z216, NPC_Raw_Data!A:L, 7) * VLOOKUP(AA216, NPC_Scaling_Values!A:N, 6) * VLOOKUP(AB216,NPC_Scaling_Values!A:N, 6) * 1.14 ,0)</f>
        <v>301</v>
      </c>
      <c r="G216" s="5">
        <f>ROUND( VLOOKUP(Z216, NPC_Raw_Data!A:L, 8) * VLOOKUP(AA216, NPC_Scaling_Values!A:N, 7) * VLOOKUP(AB216, NPC_Scaling_Values!A:N, 7) * 1.14 ,0)</f>
        <v>267</v>
      </c>
      <c r="H216" s="5">
        <f>ROUND( VLOOKUP(Z216, NPC_Raw_Data!A:L, 9) * VLOOKUP(AA216, NPC_Scaling_Values!A:N, 8)* VLOOKUP(AB216, NPC_Scaling_Values!A:N, 8) * 1.14 ,0)</f>
        <v>413</v>
      </c>
      <c r="I216" s="5">
        <v>0.0</v>
      </c>
      <c r="J216" s="5">
        <v>-30.0</v>
      </c>
      <c r="K216" s="5">
        <v>25.0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 * 1.14 ,0)</f>
        <v>265</v>
      </c>
      <c r="P216" s="2">
        <f>ROUND( VLOOKUP(Z216, NPC_Raw_Data!A:Q, 17) * VLOOKUP(AA216, NPC_Scaling_Values!A:N, 14) * VLOOKUP(AB216, NPC_Scaling_Values!A:N, 14)* 1.14 ,0)</f>
        <v>106</v>
      </c>
      <c r="Q216">
        <f> VLOOKUP(AA216, NPC_Scaling_Values!A:N, 9) * VLOOKUP(AB216, NPC_Scaling_Values!A:N, 9) * 1.14</f>
        <v>3.80304</v>
      </c>
      <c r="R216" s="1">
        <v>1.0</v>
      </c>
      <c r="S216" s="1">
        <v>-1.0</v>
      </c>
      <c r="T216" s="7" t="b">
        <v>1</v>
      </c>
      <c r="U216" s="7" t="b">
        <v>0</v>
      </c>
      <c r="V216" s="7" t="b">
        <v>0</v>
      </c>
      <c r="Z216" s="1">
        <v>293002.0</v>
      </c>
      <c r="AA216" s="1">
        <v>7014.0</v>
      </c>
      <c r="AB216" s="1">
        <v>7414.0</v>
      </c>
      <c r="AC216" s="10">
        <v>7100.0</v>
      </c>
    </row>
    <row r="217">
      <c r="A217" s="9" t="s">
        <v>192</v>
      </c>
      <c r="B217" s="1" t="s">
        <v>48</v>
      </c>
      <c r="C217" s="5">
        <f>ROUND( VLOOKUP(Z217, NPC_Raw_Data!A:D, 4)*VLOOKUP(AA217, NPC_Scaling_Values!A:C, 3)*VLOOKUP(AB217, NPC_Scaling_Values!A:C, 3) * 1.14 ,0)</f>
        <v>311</v>
      </c>
      <c r="D217" s="5">
        <f>ROUND( VLOOKUP(Z217, NPC_Raw_Data!A:E, 5) * VLOOKUP(AA217, NPC_Scaling_Values!A:D, 4) * VLOOKUP(AB217,NPC_Scaling_Values!A:D, 4) * 1.14 ,0)</f>
        <v>1824</v>
      </c>
      <c r="E217" s="5">
        <f>ROUND( VLOOKUP(Z217, NPC_Raw_Data!A:L, 6) * VLOOKUP(AA217, NPC_Scaling_Values!A:N, 5)* VLOOKUP(AB217, NPC_Scaling_Values!A:N, 5) * 1.14 ,0)</f>
        <v>349</v>
      </c>
      <c r="F217" s="5">
        <f>ROUND( VLOOKUP(Z217, NPC_Raw_Data!A:L, 7) * VLOOKUP(AA217, NPC_Scaling_Values!A:N, 6) * VLOOKUP(AB217,NPC_Scaling_Values!A:N, 6) * 1.14 ,0)</f>
        <v>268</v>
      </c>
      <c r="G217" s="5">
        <f>ROUND( VLOOKUP(Z217, NPC_Raw_Data!A:L, 8) * VLOOKUP(AA217, NPC_Scaling_Values!A:N, 7) * VLOOKUP(AB217, NPC_Scaling_Values!A:N, 7) * 1.14 ,0)</f>
        <v>237</v>
      </c>
      <c r="H217" s="5">
        <f>ROUND( VLOOKUP(Z217, NPC_Raw_Data!A:L, 9) * VLOOKUP(AA217, NPC_Scaling_Values!A:N, 8)* VLOOKUP(AB217, NPC_Scaling_Values!A:N, 8) * 1.14 ,0)</f>
        <v>367</v>
      </c>
      <c r="I217" s="5">
        <v>0.0</v>
      </c>
      <c r="J217" s="5">
        <v>-30.0</v>
      </c>
      <c r="K217" s="5">
        <v>25.0</v>
      </c>
      <c r="L217" s="5">
        <f>ROUND( VLOOKUP(Z217, NPC_Raw_Data!A:O, 13),0)</f>
        <v>999</v>
      </c>
      <c r="M217" s="5">
        <f>ROUND( VLOOKUP(Z217, NPC_Raw_Data!A:O, 14),0)</f>
        <v>999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 * 1.14 ,0)</f>
        <v>228</v>
      </c>
      <c r="P217" s="2">
        <f>ROUND( VLOOKUP(Z217, NPC_Raw_Data!A:Q, 17) * VLOOKUP(AA217, NPC_Scaling_Values!A:N, 14) * VLOOKUP(AB217, NPC_Scaling_Values!A:N, 14)* 1.14 ,0)</f>
        <v>91</v>
      </c>
      <c r="Q217">
        <f> VLOOKUP(AA217, NPC_Scaling_Values!A:N, 9) * VLOOKUP(AB217, NPC_Scaling_Values!A:N, 9) * 1.14</f>
        <v>3.4884</v>
      </c>
      <c r="R217" s="1">
        <v>1.0</v>
      </c>
      <c r="S217" s="1">
        <v>10.0</v>
      </c>
      <c r="T217" s="7" t="b">
        <v>1</v>
      </c>
      <c r="U217" s="7" t="b">
        <v>0</v>
      </c>
      <c r="V217" s="7" t="b">
        <v>0</v>
      </c>
      <c r="Z217" s="1">
        <v>293003.0</v>
      </c>
      <c r="AA217" s="1">
        <v>7007.0</v>
      </c>
      <c r="AB217" s="1">
        <v>7407.0</v>
      </c>
      <c r="AC217" s="10">
        <v>7100.0</v>
      </c>
    </row>
    <row r="218">
      <c r="A218" s="2" t="s">
        <v>163</v>
      </c>
      <c r="B218" s="1" t="s">
        <v>164</v>
      </c>
      <c r="C218" s="5">
        <f>ROUND( VLOOKUP(Z218, NPC_Raw_Data!A:D, 4)*VLOOKUP(AA218, NPC_Scaling_Values!A:C, 3)*VLOOKUP(AB218, NPC_Scaling_Values!A:C, 3) * 1.14 ,0)</f>
        <v>65</v>
      </c>
      <c r="D218" s="5">
        <f>ROUND( VLOOKUP(Z218, NPC_Raw_Data!A:E, 5) * VLOOKUP(AA218, NPC_Scaling_Values!A:D, 4) * VLOOKUP(AB218,NPC_Scaling_Values!A:D, 4) * 1.14 ,0)</f>
        <v>228</v>
      </c>
      <c r="E218" s="5">
        <f>ROUND( VLOOKUP(Z218, NPC_Raw_Data!A:L, 6) * VLOOKUP(AA218, NPC_Scaling_Values!A:N, 5)* VLOOKUP(AB218, NPC_Scaling_Values!A:N, 5) * 1.14 ,0)</f>
        <v>246</v>
      </c>
      <c r="F218" s="5">
        <f>ROUND( VLOOKUP(Z218, NPC_Raw_Data!A:L, 7) * VLOOKUP(AA218, NPC_Scaling_Values!A:N, 6) * VLOOKUP(AB218,NPC_Scaling_Values!A:N, 6) * 1.14 ,0)</f>
        <v>191</v>
      </c>
      <c r="G218" s="5">
        <f>ROUND( VLOOKUP(Z218, NPC_Raw_Data!A:L, 8) * VLOOKUP(AA218, NPC_Scaling_Values!A:N, 7) * VLOOKUP(AB218, NPC_Scaling_Values!A:N, 7) * 1.14 ,0)</f>
        <v>168</v>
      </c>
      <c r="H218" s="5">
        <f>ROUND( VLOOKUP(Z218, NPC_Raw_Data!A:L, 9) * VLOOKUP(AA218, NPC_Scaling_Values!A:N, 8)* VLOOKUP(AB218, NPC_Scaling_Values!A:N, 8) * 1.14 ,0)</f>
        <v>311</v>
      </c>
      <c r="I218" s="5">
        <v>0.0</v>
      </c>
      <c r="J218" s="5">
        <v>-30.0</v>
      </c>
      <c r="K218" s="5">
        <v>25.0</v>
      </c>
      <c r="L218" s="5">
        <f>ROUND( VLOOKUP(Z218, NPC_Raw_Data!A:O, 13),0)</f>
        <v>999</v>
      </c>
      <c r="M218" s="5">
        <f>ROUND( VLOOKUP(Z218, NPC_Raw_Data!A:O, 14),0)</f>
        <v>999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 * 1.14 ,0)</f>
        <v>248</v>
      </c>
      <c r="P218" s="2">
        <f>ROUND( VLOOKUP(Z218, NPC_Raw_Data!A:Q, 17) * VLOOKUP(AA218, NPC_Scaling_Values!A:N, 14) * VLOOKUP(AB218, NPC_Scaling_Values!A:N, 14)* 1.14 ,0)</f>
        <v>99</v>
      </c>
      <c r="Q218">
        <f> VLOOKUP(AA218, NPC_Scaling_Values!A:N, 9) * VLOOKUP(AB218, NPC_Scaling_Values!A:N, 9) * 1.14</f>
        <v>3.66168</v>
      </c>
      <c r="R218" s="1">
        <v>1.0</v>
      </c>
      <c r="S218" s="1">
        <v>-1.0</v>
      </c>
      <c r="T218" s="7" t="b">
        <v>1</v>
      </c>
      <c r="U218" s="7" t="b">
        <v>0</v>
      </c>
      <c r="V218" s="7" t="b">
        <v>0</v>
      </c>
      <c r="Z218" s="1">
        <v>294000.0</v>
      </c>
      <c r="AA218" s="1">
        <v>7012.0</v>
      </c>
      <c r="AB218" s="1">
        <v>7412.0</v>
      </c>
      <c r="AC218" s="8">
        <v>0.0</v>
      </c>
    </row>
    <row r="219">
      <c r="A219" s="2" t="s">
        <v>265</v>
      </c>
      <c r="B219" s="1" t="s">
        <v>164</v>
      </c>
      <c r="C219" s="5">
        <f>ROUND( VLOOKUP(Z219, NPC_Raw_Data!A:D, 4)*VLOOKUP(AA219, NPC_Scaling_Values!A:C, 3)*VLOOKUP(AB219, NPC_Scaling_Values!A:C, 3) * 1.14 ,0)</f>
        <v>834</v>
      </c>
      <c r="D219" s="5">
        <f>ROUND( VLOOKUP(Z219, NPC_Raw_Data!A:E, 5) * VLOOKUP(AA219, NPC_Scaling_Values!A:D, 4) * VLOOKUP(AB219,NPC_Scaling_Values!A:D, 4) * 1.14 ,0)</f>
        <v>3420</v>
      </c>
      <c r="E219" s="5">
        <f>ROUND( VLOOKUP(Z219, NPC_Raw_Data!A:L, 6) * VLOOKUP(AA219, NPC_Scaling_Values!A:N, 5)* VLOOKUP(AB219, NPC_Scaling_Values!A:N, 5) * 1.14 ,0)</f>
        <v>401</v>
      </c>
      <c r="F219" s="5">
        <f>ROUND( VLOOKUP(Z219, NPC_Raw_Data!A:L, 7) * VLOOKUP(AA219, NPC_Scaling_Values!A:N, 6) * VLOOKUP(AB219,NPC_Scaling_Values!A:N, 6) * 1.14 ,0)</f>
        <v>307</v>
      </c>
      <c r="G219" s="5">
        <f>ROUND( VLOOKUP(Z219, NPC_Raw_Data!A:L, 8) * VLOOKUP(AA219, NPC_Scaling_Values!A:N, 7) * VLOOKUP(AB219, NPC_Scaling_Values!A:N, 7) * 1.14 ,0)</f>
        <v>272</v>
      </c>
      <c r="H219" s="5">
        <f>ROUND( VLOOKUP(Z219, NPC_Raw_Data!A:L, 9) * VLOOKUP(AA219, NPC_Scaling_Values!A:N, 8)* VLOOKUP(AB219, NPC_Scaling_Values!A:N, 8) * 1.14 ,0)</f>
        <v>466</v>
      </c>
      <c r="I219" s="5">
        <v>0.0</v>
      </c>
      <c r="J219" s="5">
        <v>-30.0</v>
      </c>
      <c r="K219" s="5">
        <v>25.0</v>
      </c>
      <c r="L219" s="5">
        <f>ROUND( VLOOKUP(Z219, NPC_Raw_Data!A:O, 13),0)</f>
        <v>999</v>
      </c>
      <c r="M219" s="5">
        <f>ROUND( VLOOKUP(Z219, NPC_Raw_Data!A:O, 14),0)</f>
        <v>999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 * 1.14 ,0)</f>
        <v>248</v>
      </c>
      <c r="P219" s="2">
        <f>ROUND( VLOOKUP(Z219, NPC_Raw_Data!A:Q, 17) * VLOOKUP(AA219, NPC_Scaling_Values!A:N, 14) * VLOOKUP(AB219, NPC_Scaling_Values!A:N, 14)* 1.14 ,0)</f>
        <v>99</v>
      </c>
      <c r="Q219">
        <f> VLOOKUP(AA219, NPC_Scaling_Values!A:N, 9) * VLOOKUP(AB219, NPC_Scaling_Values!A:N, 9) * 1.14</f>
        <v>3.66168</v>
      </c>
      <c r="R219" s="1">
        <v>1.0</v>
      </c>
      <c r="S219" s="1">
        <v>-1.0</v>
      </c>
      <c r="T219" s="7" t="b">
        <v>1</v>
      </c>
      <c r="U219" s="7" t="b">
        <v>0</v>
      </c>
      <c r="V219" s="7" t="b">
        <v>0</v>
      </c>
      <c r="Z219" s="1">
        <v>295000.0</v>
      </c>
      <c r="AA219" s="1">
        <v>7012.0</v>
      </c>
      <c r="AB219" s="1">
        <v>7412.0</v>
      </c>
      <c r="AC219" s="8">
        <v>0.0</v>
      </c>
    </row>
    <row r="220">
      <c r="A220" s="2" t="s">
        <v>266</v>
      </c>
      <c r="B220" s="1" t="s">
        <v>164</v>
      </c>
      <c r="C220" s="5">
        <f>ROUND( VLOOKUP(Z220, NPC_Raw_Data!A:D, 4)*VLOOKUP(AA220, NPC_Scaling_Values!A:C, 3)*VLOOKUP(AB220, NPC_Scaling_Values!A:C, 3) * 1.14 ,0)</f>
        <v>834</v>
      </c>
      <c r="D220" s="5">
        <f>ROUND( VLOOKUP(Z220, NPC_Raw_Data!A:E, 5) * VLOOKUP(AA220, NPC_Scaling_Values!A:D, 4) * VLOOKUP(AB220,NPC_Scaling_Values!A:D, 4) * 1.14 ,0)</f>
        <v>3420</v>
      </c>
      <c r="E220" s="5">
        <f>ROUND( VLOOKUP(Z220, NPC_Raw_Data!A:L, 6) * VLOOKUP(AA220, NPC_Scaling_Values!A:N, 5)* VLOOKUP(AB220, NPC_Scaling_Values!A:N, 5) * 1.14 ,0)</f>
        <v>401</v>
      </c>
      <c r="F220" s="5">
        <f>ROUND( VLOOKUP(Z220, NPC_Raw_Data!A:L, 7) * VLOOKUP(AA220, NPC_Scaling_Values!A:N, 6) * VLOOKUP(AB220,NPC_Scaling_Values!A:N, 6) * 1.14 ,0)</f>
        <v>307</v>
      </c>
      <c r="G220" s="5">
        <f>ROUND( VLOOKUP(Z220, NPC_Raw_Data!A:L, 8) * VLOOKUP(AA220, NPC_Scaling_Values!A:N, 7) * VLOOKUP(AB220, NPC_Scaling_Values!A:N, 7) * 1.14 ,0)</f>
        <v>272</v>
      </c>
      <c r="H220" s="5">
        <f>ROUND( VLOOKUP(Z220, NPC_Raw_Data!A:L, 9) * VLOOKUP(AA220, NPC_Scaling_Values!A:N, 8)* VLOOKUP(AB220, NPC_Scaling_Values!A:N, 8) * 1.14 ,0)</f>
        <v>466</v>
      </c>
      <c r="I220" s="5">
        <v>0.0</v>
      </c>
      <c r="J220" s="5">
        <v>-30.0</v>
      </c>
      <c r="K220" s="5">
        <v>25.0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 * 1.14 ,0)</f>
        <v>248</v>
      </c>
      <c r="P220" s="2">
        <f>ROUND( VLOOKUP(Z220, NPC_Raw_Data!A:Q, 17) * VLOOKUP(AA220, NPC_Scaling_Values!A:N, 14) * VLOOKUP(AB220, NPC_Scaling_Values!A:N, 14)* 1.14 ,0)</f>
        <v>99</v>
      </c>
      <c r="Q220">
        <f> VLOOKUP(AA220, NPC_Scaling_Values!A:N, 9) * VLOOKUP(AB220, NPC_Scaling_Values!A:N, 9) * 1.14</f>
        <v>3.66168</v>
      </c>
      <c r="R220" s="1">
        <v>1.0</v>
      </c>
      <c r="S220" s="1">
        <v>-1.0</v>
      </c>
      <c r="T220" s="7" t="b">
        <v>1</v>
      </c>
      <c r="U220" s="7" t="b">
        <v>0</v>
      </c>
      <c r="V220" s="7" t="b">
        <v>0</v>
      </c>
      <c r="Z220" s="1">
        <v>295001.0</v>
      </c>
      <c r="AA220" s="1">
        <v>7012.0</v>
      </c>
      <c r="AB220" s="1">
        <v>7412.0</v>
      </c>
      <c r="AC220" s="10">
        <v>7100.0</v>
      </c>
    </row>
    <row r="221">
      <c r="A221" s="2" t="s">
        <v>279</v>
      </c>
      <c r="B221" s="1" t="s">
        <v>164</v>
      </c>
      <c r="C221" s="5">
        <f>ROUND( VLOOKUP(Z221, NPC_Raw_Data!A:D, 4)*VLOOKUP(AA221, NPC_Scaling_Values!A:C, 3)*VLOOKUP(AB221, NPC_Scaling_Values!A:C, 3) * 1.14 ,0)</f>
        <v>546</v>
      </c>
      <c r="D221" s="5">
        <f>ROUND( VLOOKUP(Z221, NPC_Raw_Data!A:E, 5) * VLOOKUP(AA221, NPC_Scaling_Values!A:D, 4) * VLOOKUP(AB221,NPC_Scaling_Values!A:D, 4) * 1.14 ,0)</f>
        <v>570</v>
      </c>
      <c r="E221" s="5">
        <f>ROUND( VLOOKUP(Z221, NPC_Raw_Data!A:L, 6) * VLOOKUP(AA221, NPC_Scaling_Values!A:N, 5)* VLOOKUP(AB221, NPC_Scaling_Values!A:N, 5) * 1.14 ,0)</f>
        <v>440</v>
      </c>
      <c r="F221" s="5">
        <f>ROUND( VLOOKUP(Z221, NPC_Raw_Data!A:L, 7) * VLOOKUP(AA221, NPC_Scaling_Values!A:N, 6) * VLOOKUP(AB221,NPC_Scaling_Values!A:N, 6) * 1.14 ,0)</f>
        <v>340</v>
      </c>
      <c r="G221" s="5">
        <f>ROUND( VLOOKUP(Z221, NPC_Raw_Data!A:L, 8) * VLOOKUP(AA221, NPC_Scaling_Values!A:N, 7) * VLOOKUP(AB221, NPC_Scaling_Values!A:N, 7) * 1.14 ,0)</f>
        <v>298</v>
      </c>
      <c r="H221" s="5">
        <f>ROUND( VLOOKUP(Z221, NPC_Raw_Data!A:L, 9) * VLOOKUP(AA221, NPC_Scaling_Values!A:N, 8)* VLOOKUP(AB221, NPC_Scaling_Values!A:N, 8) * 1.14 ,0)</f>
        <v>486</v>
      </c>
      <c r="I221" s="5">
        <v>0.0</v>
      </c>
      <c r="J221" s="5">
        <v>-30.0</v>
      </c>
      <c r="K221" s="5">
        <v>25.0</v>
      </c>
      <c r="L221" s="5">
        <f>ROUND( VLOOKUP(Z221, NPC_Raw_Data!A:O, 13),0)</f>
        <v>999</v>
      </c>
      <c r="M221" s="5">
        <f>ROUND( VLOOKUP(Z221, NPC_Raw_Data!A:O, 14),0)</f>
        <v>999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 * 1.14 ,0)</f>
        <v>248</v>
      </c>
      <c r="P221" s="2">
        <f>ROUND( VLOOKUP(Z221, NPC_Raw_Data!A:Q, 17) * VLOOKUP(AA221, NPC_Scaling_Values!A:N, 14) * VLOOKUP(AB221, NPC_Scaling_Values!A:N, 14)* 1.14 ,0)</f>
        <v>99</v>
      </c>
      <c r="Q221">
        <f> VLOOKUP(AA221, NPC_Scaling_Values!A:N, 9) * VLOOKUP(AB221, NPC_Scaling_Values!A:N, 9) * 1.14</f>
        <v>3.66168</v>
      </c>
      <c r="R221" s="1">
        <v>1.0</v>
      </c>
      <c r="S221" s="1">
        <v>-1.0</v>
      </c>
      <c r="T221" s="7" t="b">
        <v>1</v>
      </c>
      <c r="U221" s="7" t="b">
        <v>0</v>
      </c>
      <c r="V221" s="7" t="b">
        <v>0</v>
      </c>
      <c r="Z221" s="1">
        <v>296000.0</v>
      </c>
      <c r="AA221" s="1">
        <v>7012.0</v>
      </c>
      <c r="AB221" s="1">
        <v>7412.0</v>
      </c>
      <c r="AC221" s="8">
        <v>0.0</v>
      </c>
    </row>
    <row r="222">
      <c r="A222" s="2" t="s">
        <v>52</v>
      </c>
      <c r="B222" s="1" t="s">
        <v>53</v>
      </c>
      <c r="C222" s="5">
        <f>ROUND( VLOOKUP(Z222, NPC_Raw_Data!A:D, 4)*VLOOKUP(AA222, NPC_Scaling_Values!A:C, 3)*VLOOKUP(AB222, NPC_Scaling_Values!A:C, 3) * 1.14 ,0)</f>
        <v>110</v>
      </c>
      <c r="D222" s="5">
        <f>ROUND( VLOOKUP(Z222, NPC_Raw_Data!A:E, 5) * VLOOKUP(AA222, NPC_Scaling_Values!A:D, 4) * VLOOKUP(AB222,NPC_Scaling_Values!A:D, 4) * 1.14 ,0)</f>
        <v>103</v>
      </c>
      <c r="E222" s="5">
        <f>ROUND( VLOOKUP(Z222, NPC_Raw_Data!A:L, 6) * VLOOKUP(AA222, NPC_Scaling_Values!A:N, 5)* VLOOKUP(AB222, NPC_Scaling_Values!A:N, 5) * 1.14 ,0)</f>
        <v>97</v>
      </c>
      <c r="F222" s="5">
        <f>ROUND( VLOOKUP(Z222, NPC_Raw_Data!A:L, 7) * VLOOKUP(AA222, NPC_Scaling_Values!A:N, 6) * VLOOKUP(AB222,NPC_Scaling_Values!A:N, 6) * 1.14 ,0)</f>
        <v>73</v>
      </c>
      <c r="G222" s="5">
        <f>ROUND( VLOOKUP(Z222, NPC_Raw_Data!A:L, 8) * VLOOKUP(AA222, NPC_Scaling_Values!A:N, 7) * VLOOKUP(AB222, NPC_Scaling_Values!A:N, 7) * 1.14 ,0)</f>
        <v>67</v>
      </c>
      <c r="H222" s="5">
        <f>ROUND( VLOOKUP(Z222, NPC_Raw_Data!A:L, 9) * VLOOKUP(AA222, NPC_Scaling_Values!A:N, 8)* VLOOKUP(AB222, NPC_Scaling_Values!A:N, 8) * 1.14 ,0)</f>
        <v>73</v>
      </c>
      <c r="I222" s="5">
        <v>0.0</v>
      </c>
      <c r="J222" s="5">
        <v>0.0</v>
      </c>
      <c r="K222" s="5">
        <v>0.0</v>
      </c>
      <c r="L222" s="5">
        <f>ROUND( VLOOKUP(Z222, NPC_Raw_Data!A:O, 13),0)</f>
        <v>360</v>
      </c>
      <c r="M222" s="5">
        <f>ROUND( VLOOKUP(Z222, NPC_Raw_Data!A:O, 14),0)</f>
        <v>360</v>
      </c>
      <c r="N222" s="5">
        <f>ROUND( VLOOKUP(Z222, NPC_Raw_Data!A:O, 15),0)</f>
        <v>100</v>
      </c>
      <c r="O222" s="5">
        <f>ROUND( VLOOKUP(Z222, NPC_Raw_Data!A:Q, 16) * VLOOKUP(AA222, NPC_Scaling_Values!A:N, 14)* VLOOKUP(AB222, NPC_Scaling_Values!A:N, 14) * 1.14 ,0)</f>
        <v>228</v>
      </c>
      <c r="P222" s="2">
        <f>ROUND( VLOOKUP(Z222, NPC_Raw_Data!A:Q, 17) * VLOOKUP(AA222, NPC_Scaling_Values!A:N, 14) * VLOOKUP(AB222, NPC_Scaling_Values!A:N, 14)* 1.14 ,0)</f>
        <v>91</v>
      </c>
      <c r="Q222">
        <f> VLOOKUP(AA222, NPC_Scaling_Values!A:N, 9) * VLOOKUP(AB222, NPC_Scaling_Values!A:N, 9) * 1.14</f>
        <v>3.4884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309000.0</v>
      </c>
      <c r="AA222" s="1">
        <v>7008.0</v>
      </c>
      <c r="AB222" s="1">
        <v>7408.0</v>
      </c>
      <c r="AC222" s="8">
        <v>0.0</v>
      </c>
    </row>
    <row r="223">
      <c r="A223" s="1" t="s">
        <v>312</v>
      </c>
      <c r="B223" s="1" t="s">
        <v>35</v>
      </c>
      <c r="C223" s="5">
        <f>ROUND( VLOOKUP(Z223, NPC_Raw_Data!A:D, 4)*VLOOKUP(AA223, NPC_Scaling_Values!A:C, 3)*VLOOKUP(AB223, NPC_Scaling_Values!A:C, 3) * 1.14 ,0)</f>
        <v>397</v>
      </c>
      <c r="D223" s="5">
        <f>ROUND( VLOOKUP(Z223, NPC_Raw_Data!A:E, 5) * VLOOKUP(AA223, NPC_Scaling_Values!A:D, 4) * VLOOKUP(AB223,NPC_Scaling_Values!A:D, 4) * 1.14 ,0)</f>
        <v>570</v>
      </c>
      <c r="E223" s="5">
        <f>ROUND( VLOOKUP(Z223, NPC_Raw_Data!A:L, 6) * VLOOKUP(AA223, NPC_Scaling_Values!A:N, 5)* VLOOKUP(AB223, NPC_Scaling_Values!A:N, 5) * 1.14 ,0)</f>
        <v>2633</v>
      </c>
      <c r="F223" s="5">
        <f>ROUND( VLOOKUP(Z223, NPC_Raw_Data!A:L, 7) * VLOOKUP(AA223, NPC_Scaling_Values!A:N, 6) * VLOOKUP(AB223,NPC_Scaling_Values!A:N, 6) * 1.14 ,0)</f>
        <v>856</v>
      </c>
      <c r="G223" s="5">
        <f>ROUND( VLOOKUP(Z223, NPC_Raw_Data!A:L, 8) * VLOOKUP(AA223, NPC_Scaling_Values!A:N, 7) * VLOOKUP(AB223, NPC_Scaling_Values!A:N, 7) * 1.14 ,0)</f>
        <v>132</v>
      </c>
      <c r="H223" s="5">
        <f>ROUND( VLOOKUP(Z223, NPC_Raw_Data!A:L, 9) * VLOOKUP(AA223, NPC_Scaling_Values!A:N, 8)* VLOOKUP(AB223, NPC_Scaling_Values!A:N, 8) * 1.14 ,0)</f>
        <v>856</v>
      </c>
      <c r="I223" s="5">
        <v>0.0</v>
      </c>
      <c r="J223" s="5">
        <v>0.0</v>
      </c>
      <c r="K223" s="5">
        <v>0.0</v>
      </c>
      <c r="L223" s="5">
        <f>ROUND( VLOOKUP(Z223, NPC_Raw_Data!A:O, 13),0)</f>
        <v>999</v>
      </c>
      <c r="M223" s="5">
        <f>ROUND( VLOOKUP(Z223, NPC_Raw_Data!A:O, 14),0)</f>
        <v>999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 * 1.14 ,0)</f>
        <v>234</v>
      </c>
      <c r="P223" s="2">
        <f>ROUND( VLOOKUP(Z223, NPC_Raw_Data!A:Q, 17) * VLOOKUP(AA223, NPC_Scaling_Values!A:N, 14) * VLOOKUP(AB223, NPC_Scaling_Values!A:N, 14)* 1.14 ,0)</f>
        <v>94</v>
      </c>
      <c r="Q223">
        <f> VLOOKUP(AA223, NPC_Scaling_Values!A:N, 9) * VLOOKUP(AB223, NPC_Scaling_Values!A:N, 9) * 1.14</f>
        <v>3.401475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320000.0</v>
      </c>
      <c r="AA223" s="1">
        <v>7004.0</v>
      </c>
      <c r="AB223" s="1">
        <v>7404.0</v>
      </c>
      <c r="AC223" s="8">
        <v>0.0</v>
      </c>
    </row>
    <row r="224">
      <c r="A224" s="2" t="s">
        <v>119</v>
      </c>
      <c r="B224" s="1" t="s">
        <v>53</v>
      </c>
      <c r="C224" s="5">
        <f>ROUND( VLOOKUP(Z224, NPC_Raw_Data!A:D, 4)*VLOOKUP(AA224, NPC_Scaling_Values!A:C, 3)*VLOOKUP(AB224, NPC_Scaling_Values!A:C, 3) * 1.14 ,0)</f>
        <v>284</v>
      </c>
      <c r="D224" s="5">
        <f>ROUND( VLOOKUP(Z224, NPC_Raw_Data!A:E, 5) * VLOOKUP(AA224, NPC_Scaling_Values!A:D, 4) * VLOOKUP(AB224,NPC_Scaling_Values!A:D, 4) * 1.14 ,0)</f>
        <v>0</v>
      </c>
      <c r="E224" s="5">
        <f>ROUND( VLOOKUP(Z224, NPC_Raw_Data!A:L, 6) * VLOOKUP(AA224, NPC_Scaling_Values!A:N, 5)* VLOOKUP(AB224, NPC_Scaling_Values!A:N, 5) * 1.14 ,0)</f>
        <v>206</v>
      </c>
      <c r="F224" s="5">
        <f>ROUND( VLOOKUP(Z224, NPC_Raw_Data!A:L, 7) * VLOOKUP(AA224, NPC_Scaling_Values!A:N, 6) * VLOOKUP(AB224,NPC_Scaling_Values!A:N, 6) * 1.14 ,0)</f>
        <v>155</v>
      </c>
      <c r="G224" s="5">
        <f>ROUND( VLOOKUP(Z224, NPC_Raw_Data!A:L, 8) * VLOOKUP(AA224, NPC_Scaling_Values!A:N, 7) * VLOOKUP(AB224, NPC_Scaling_Values!A:N, 7) * 1.14 ,0)</f>
        <v>206</v>
      </c>
      <c r="H224" s="5">
        <f>ROUND( VLOOKUP(Z224, NPC_Raw_Data!A:L, 9) * VLOOKUP(AA224, NPC_Scaling_Values!A:N, 8)* VLOOKUP(AB224, NPC_Scaling_Values!A:N, 8) * 1.14 ,0)</f>
        <v>155</v>
      </c>
      <c r="I224" s="5">
        <v>-25.0</v>
      </c>
      <c r="J224" s="5">
        <v>0.0</v>
      </c>
      <c r="K224" s="5">
        <v>0.0</v>
      </c>
      <c r="L224" s="5">
        <f>ROUND( VLOOKUP(Z224, NPC_Raw_Data!A:O, 13),0)</f>
        <v>103</v>
      </c>
      <c r="M224" s="5">
        <f>ROUND( VLOOKUP(Z224, NPC_Raw_Data!A:O, 14),0)</f>
        <v>103</v>
      </c>
      <c r="N224" s="5">
        <f>ROUND( VLOOKUP(Z224, NPC_Raw_Data!A:O, 15),0)</f>
        <v>103</v>
      </c>
      <c r="O224" s="5">
        <f>ROUND( VLOOKUP(Z224, NPC_Raw_Data!A:Q, 16) * VLOOKUP(AA224, NPC_Scaling_Values!A:N, 14)* VLOOKUP(AB224, NPC_Scaling_Values!A:N, 14) * 1.14 ,0)</f>
        <v>228</v>
      </c>
      <c r="P224" s="2">
        <f>ROUND( VLOOKUP(Z224, NPC_Raw_Data!A:Q, 17) * VLOOKUP(AA224, NPC_Scaling_Values!A:N, 14) * VLOOKUP(AB224, NPC_Scaling_Values!A:N, 14)* 1.14 ,0)</f>
        <v>91</v>
      </c>
      <c r="Q224">
        <f> VLOOKUP(AA224, NPC_Scaling_Values!A:N, 9) * VLOOKUP(AB224, NPC_Scaling_Values!A:N, 9) * 1.14</f>
        <v>3.4884</v>
      </c>
      <c r="R224" s="1">
        <v>1.5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321000.0</v>
      </c>
      <c r="AA224" s="1">
        <v>7008.0</v>
      </c>
      <c r="AB224" s="1">
        <v>7408.0</v>
      </c>
      <c r="AC224" s="8">
        <v>0.0</v>
      </c>
    </row>
    <row r="225">
      <c r="A225" s="2" t="s">
        <v>120</v>
      </c>
      <c r="B225" s="1" t="s">
        <v>53</v>
      </c>
      <c r="C225" s="5">
        <f>ROUND( VLOOKUP(Z225, NPC_Raw_Data!A:D, 4)*VLOOKUP(AA225, NPC_Scaling_Values!A:C, 3)*VLOOKUP(AB225, NPC_Scaling_Values!A:C, 3) * 1.14 ,0)</f>
        <v>607</v>
      </c>
      <c r="D225" s="5">
        <f>ROUND( VLOOKUP(Z225, NPC_Raw_Data!A:E, 5) * VLOOKUP(AA225, NPC_Scaling_Values!A:D, 4) * VLOOKUP(AB225,NPC_Scaling_Values!A:D, 4) * 1.14 ,0)</f>
        <v>0</v>
      </c>
      <c r="E225" s="5">
        <f>ROUND( VLOOKUP(Z225, NPC_Raw_Data!A:L, 6) * VLOOKUP(AA225, NPC_Scaling_Values!A:N, 5)* VLOOKUP(AB225, NPC_Scaling_Values!A:N, 5) * 1.14 ,0)</f>
        <v>206</v>
      </c>
      <c r="F225" s="5">
        <f>ROUND( VLOOKUP(Z225, NPC_Raw_Data!A:L, 7) * VLOOKUP(AA225, NPC_Scaling_Values!A:N, 6) * VLOOKUP(AB225,NPC_Scaling_Values!A:N, 6) * 1.14 ,0)</f>
        <v>155</v>
      </c>
      <c r="G225" s="5">
        <f>ROUND( VLOOKUP(Z225, NPC_Raw_Data!A:L, 8) * VLOOKUP(AA225, NPC_Scaling_Values!A:N, 7) * VLOOKUP(AB225, NPC_Scaling_Values!A:N, 7) * 1.14 ,0)</f>
        <v>206</v>
      </c>
      <c r="H225" s="5">
        <f>ROUND( VLOOKUP(Z225, NPC_Raw_Data!A:L, 9) * VLOOKUP(AA225, NPC_Scaling_Values!A:N, 8)* VLOOKUP(AB225, NPC_Scaling_Values!A:N, 8) * 1.14 ,0)</f>
        <v>155</v>
      </c>
      <c r="I225" s="5">
        <v>-25.0</v>
      </c>
      <c r="J225" s="5">
        <v>0.0</v>
      </c>
      <c r="K225" s="5">
        <v>0.0</v>
      </c>
      <c r="L225" s="5">
        <f>ROUND( VLOOKUP(Z225, NPC_Raw_Data!A:O, 13),0)</f>
        <v>103</v>
      </c>
      <c r="M225" s="5">
        <f>ROUND( VLOOKUP(Z225, NPC_Raw_Data!A:O, 14),0)</f>
        <v>103</v>
      </c>
      <c r="N225" s="5">
        <f>ROUND( VLOOKUP(Z225, NPC_Raw_Data!A:O, 15),0)</f>
        <v>103</v>
      </c>
      <c r="O225" s="5">
        <f>ROUND( VLOOKUP(Z225, NPC_Raw_Data!A:Q, 16) * VLOOKUP(AA225, NPC_Scaling_Values!A:N, 14)* VLOOKUP(AB225, NPC_Scaling_Values!A:N, 14) * 1.14 ,0)</f>
        <v>228</v>
      </c>
      <c r="P225" s="2">
        <f>ROUND( VLOOKUP(Z225, NPC_Raw_Data!A:Q, 17) * VLOOKUP(AA225, NPC_Scaling_Values!A:N, 14) * VLOOKUP(AB225, NPC_Scaling_Values!A:N, 14)* 1.14 ,0)</f>
        <v>91</v>
      </c>
      <c r="Q225">
        <f> VLOOKUP(AA225, NPC_Scaling_Values!A:N, 9) * VLOOKUP(AB225, NPC_Scaling_Values!A:N, 9) * 1.14</f>
        <v>3.4884</v>
      </c>
      <c r="R225" s="1">
        <v>1.5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321001.0</v>
      </c>
      <c r="AA225" s="1">
        <v>7008.0</v>
      </c>
      <c r="AB225" s="1">
        <v>7408.0</v>
      </c>
      <c r="AC225" s="8">
        <v>0.0</v>
      </c>
    </row>
    <row r="226">
      <c r="A226" s="1" t="s">
        <v>133</v>
      </c>
      <c r="B226" s="1" t="s">
        <v>53</v>
      </c>
      <c r="C226" s="5">
        <f>ROUND( VLOOKUP(Z226, NPC_Raw_Data!A:D, 4)*VLOOKUP(AA226, NPC_Scaling_Values!A:C, 3)*VLOOKUP(AB226, NPC_Scaling_Values!A:C, 3) * 1.14 ,0)</f>
        <v>150</v>
      </c>
      <c r="D226" s="5">
        <f>ROUND( VLOOKUP(Z226, NPC_Raw_Data!A:E, 5) * VLOOKUP(AA226, NPC_Scaling_Values!A:D, 4) * VLOOKUP(AB226,NPC_Scaling_Values!A:D, 4) * 1.14 ,0)</f>
        <v>51</v>
      </c>
      <c r="E226" s="5">
        <f>ROUND( VLOOKUP(Z226, NPC_Raw_Data!A:L, 6) * VLOOKUP(AA226, NPC_Scaling_Values!A:N, 5)* VLOOKUP(AB226, NPC_Scaling_Values!A:N, 5) * 1.14 ,0)</f>
        <v>225</v>
      </c>
      <c r="F226" s="5">
        <f>ROUND( VLOOKUP(Z226, NPC_Raw_Data!A:L, 7) * VLOOKUP(AA226, NPC_Scaling_Values!A:N, 6) * VLOOKUP(AB226,NPC_Scaling_Values!A:N, 6) * 1.14 ,0)</f>
        <v>170</v>
      </c>
      <c r="G226" s="5">
        <f>ROUND( VLOOKUP(Z226, NPC_Raw_Data!A:L, 8) * VLOOKUP(AA226, NPC_Scaling_Values!A:N, 7) * VLOOKUP(AB226, NPC_Scaling_Values!A:N, 7) * 1.14 ,0)</f>
        <v>225</v>
      </c>
      <c r="H226" s="5">
        <f>ROUND( VLOOKUP(Z226, NPC_Raw_Data!A:L, 9) * VLOOKUP(AA226, NPC_Scaling_Values!A:N, 8)* VLOOKUP(AB226, NPC_Scaling_Values!A:N, 8) * 1.14 ,0)</f>
        <v>170</v>
      </c>
      <c r="I226" s="5">
        <v>0.0</v>
      </c>
      <c r="J226" s="5">
        <v>0.0</v>
      </c>
      <c r="K226" s="5">
        <v>0.0</v>
      </c>
      <c r="L226" s="5">
        <f>ROUND( VLOOKUP(Z226, NPC_Raw_Data!A:O, 13),0)</f>
        <v>94</v>
      </c>
      <c r="M226" s="5">
        <f>ROUND( VLOOKUP(Z226, NPC_Raw_Data!A:O, 14),0)</f>
        <v>94</v>
      </c>
      <c r="N226" s="5">
        <f>ROUND( VLOOKUP(Z226, NPC_Raw_Data!A:O, 15),0)</f>
        <v>94</v>
      </c>
      <c r="O226" s="5">
        <f>ROUND( VLOOKUP(Z226, NPC_Raw_Data!A:Q, 16) * VLOOKUP(AA226, NPC_Scaling_Values!A:N, 14)* VLOOKUP(AB226, NPC_Scaling_Values!A:N, 14) * 1.14 ,0)</f>
        <v>228</v>
      </c>
      <c r="P226" s="2">
        <f>ROUND( VLOOKUP(Z226, NPC_Raw_Data!A:Q, 17) * VLOOKUP(AA226, NPC_Scaling_Values!A:N, 14) * VLOOKUP(AB226, NPC_Scaling_Values!A:N, 14)* 1.14 ,0)</f>
        <v>91</v>
      </c>
      <c r="Q226">
        <f> VLOOKUP(AA226, NPC_Scaling_Values!A:N, 9) * VLOOKUP(AB226, NPC_Scaling_Values!A:N, 9) * 1.14</f>
        <v>3.4884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322000.0</v>
      </c>
      <c r="AA226" s="1">
        <v>7008.0</v>
      </c>
      <c r="AB226" s="1">
        <v>7408.0</v>
      </c>
      <c r="AC226" s="8">
        <v>0.0</v>
      </c>
    </row>
    <row r="227">
      <c r="A227" s="1" t="s">
        <v>146</v>
      </c>
      <c r="B227" s="1" t="s">
        <v>101</v>
      </c>
      <c r="C227" s="5">
        <f>ROUND( VLOOKUP(Z227, NPC_Raw_Data!A:D, 4)*VLOOKUP(AA227, NPC_Scaling_Values!A:C, 3)*VLOOKUP(AB227, NPC_Scaling_Values!A:C, 3) * 1.14 ,0)</f>
        <v>3932</v>
      </c>
      <c r="D227" s="5">
        <f>ROUND( VLOOKUP(Z227, NPC_Raw_Data!A:E, 5) * VLOOKUP(AA227, NPC_Scaling_Values!A:D, 4) * VLOOKUP(AB227,NPC_Scaling_Values!A:D, 4) * 1.14 ,0)</f>
        <v>45600</v>
      </c>
      <c r="E227" s="5">
        <f>ROUND( VLOOKUP(Z227, NPC_Raw_Data!A:L, 6) * VLOOKUP(AA227, NPC_Scaling_Values!A:N, 5)* VLOOKUP(AB227, NPC_Scaling_Values!A:N, 5) * 1.14 ,0)</f>
        <v>301</v>
      </c>
      <c r="F227" s="5">
        <f>ROUND( VLOOKUP(Z227, NPC_Raw_Data!A:L, 7) * VLOOKUP(AA227, NPC_Scaling_Values!A:N, 6) * VLOOKUP(AB227,NPC_Scaling_Values!A:N, 6) * 1.14 ,0)</f>
        <v>378</v>
      </c>
      <c r="G227" s="5">
        <f>ROUND( VLOOKUP(Z227, NPC_Raw_Data!A:L, 8) * VLOOKUP(AA227, NPC_Scaling_Values!A:N, 7) * VLOOKUP(AB227, NPC_Scaling_Values!A:N, 7) * 1.14 ,0)</f>
        <v>180</v>
      </c>
      <c r="H227" s="5">
        <f>ROUND( VLOOKUP(Z227, NPC_Raw_Data!A:L, 9) * VLOOKUP(AA227, NPC_Scaling_Values!A:N, 8)* VLOOKUP(AB227, NPC_Scaling_Values!A:N, 8) * 1.14 ,0)</f>
        <v>242</v>
      </c>
      <c r="I227" s="5">
        <v>0.0</v>
      </c>
      <c r="J227" s="5">
        <v>0.0</v>
      </c>
      <c r="K227" s="5">
        <v>0.0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 * 1.14 ,0)</f>
        <v>230</v>
      </c>
      <c r="P227" s="2">
        <f>ROUND( VLOOKUP(Z227, NPC_Raw_Data!A:Q, 17) * VLOOKUP(AA227, NPC_Scaling_Values!A:N, 14) * VLOOKUP(AB227, NPC_Scaling_Values!A:N, 14)* 1.14 ,0)</f>
        <v>92</v>
      </c>
      <c r="Q227">
        <f> VLOOKUP(AA227, NPC_Scaling_Values!A:N, 9) * VLOOKUP(AB227, NPC_Scaling_Values!A:N, 9) * 1.14</f>
        <v>3.4884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323000.0</v>
      </c>
      <c r="AA227" s="1">
        <v>7005.0</v>
      </c>
      <c r="AB227" s="1">
        <v>7405.0</v>
      </c>
      <c r="AC227" s="8">
        <v>0.0</v>
      </c>
    </row>
    <row r="228">
      <c r="A228" s="1" t="s">
        <v>246</v>
      </c>
      <c r="B228" s="1" t="s">
        <v>30</v>
      </c>
      <c r="C228" s="5">
        <f>ROUND( VLOOKUP(Z228, NPC_Raw_Data!A:D, 4)*VLOOKUP(AA228, NPC_Scaling_Values!A:C, 3)*VLOOKUP(AB228, NPC_Scaling_Values!A:C, 3) * 1.14 ,0)</f>
        <v>2246</v>
      </c>
      <c r="D228" s="5">
        <f>ROUND( VLOOKUP(Z228, NPC_Raw_Data!A:E, 5) * VLOOKUP(AA228, NPC_Scaling_Values!A:D, 4) * VLOOKUP(AB228,NPC_Scaling_Values!A:D, 4) * 1.14 ,0)</f>
        <v>912</v>
      </c>
      <c r="E228" s="5">
        <f>ROUND( VLOOKUP(Z228, NPC_Raw_Data!A:L, 6) * VLOOKUP(AA228, NPC_Scaling_Values!A:N, 5)* VLOOKUP(AB228, NPC_Scaling_Values!A:N, 5) * 1.14 ,0)</f>
        <v>345</v>
      </c>
      <c r="F228" s="5">
        <f>ROUND( VLOOKUP(Z228, NPC_Raw_Data!A:L, 7) * VLOOKUP(AA228, NPC_Scaling_Values!A:N, 6) * VLOOKUP(AB228,NPC_Scaling_Values!A:N, 6) * 1.14 ,0)</f>
        <v>433</v>
      </c>
      <c r="G228" s="5">
        <f>ROUND( VLOOKUP(Z228, NPC_Raw_Data!A:L, 8) * VLOOKUP(AA228, NPC_Scaling_Values!A:N, 7) * VLOOKUP(AB228, NPC_Scaling_Values!A:N, 7) * 1.14 ,0)</f>
        <v>207</v>
      </c>
      <c r="H228" s="5">
        <f>ROUND( VLOOKUP(Z228, NPC_Raw_Data!A:L, 9) * VLOOKUP(AA228, NPC_Scaling_Values!A:N, 8)* VLOOKUP(AB228, NPC_Scaling_Values!A:N, 8) * 1.14 ,0)</f>
        <v>278</v>
      </c>
      <c r="I228" s="5">
        <v>0.0</v>
      </c>
      <c r="J228" s="5">
        <v>0.0</v>
      </c>
      <c r="K228" s="5">
        <v>0.0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 * 1.14 ,0)</f>
        <v>265</v>
      </c>
      <c r="P228" s="2">
        <f>ROUND( VLOOKUP(Z228, NPC_Raw_Data!A:Q, 17) * VLOOKUP(AA228, NPC_Scaling_Values!A:N, 14) * VLOOKUP(AB228, NPC_Scaling_Values!A:N, 14)* 1.14 ,0)</f>
        <v>106</v>
      </c>
      <c r="Q228">
        <f> VLOOKUP(AA228, NPC_Scaling_Values!A:N, 9) * VLOOKUP(AB228, NPC_Scaling_Values!A:N, 9) * 1.14</f>
        <v>3.80304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323001.0</v>
      </c>
      <c r="AA228" s="1">
        <v>7014.0</v>
      </c>
      <c r="AB228" s="1">
        <v>7414.0</v>
      </c>
      <c r="AC228" s="8">
        <v>0.0</v>
      </c>
    </row>
    <row r="229">
      <c r="A229" s="9" t="s">
        <v>174</v>
      </c>
      <c r="B229" s="1" t="s">
        <v>46</v>
      </c>
      <c r="C229" s="5">
        <f>ROUND( VLOOKUP(Z229, NPC_Raw_Data!A:D, 4)*VLOOKUP(AA229, NPC_Scaling_Values!A:C, 3)*VLOOKUP(AB229, NPC_Scaling_Values!A:C, 3) * 1.14 ,0)</f>
        <v>1163</v>
      </c>
      <c r="D229" s="5">
        <f>ROUND( VLOOKUP(Z229, NPC_Raw_Data!A:E, 5) * VLOOKUP(AA229, NPC_Scaling_Values!A:D, 4) * VLOOKUP(AB229,NPC_Scaling_Values!A:D, 4) * 1.14 ,0)</f>
        <v>2280</v>
      </c>
      <c r="E229" s="5">
        <f>ROUND( VLOOKUP(Z229, NPC_Raw_Data!A:L, 6) * VLOOKUP(AA229, NPC_Scaling_Values!A:N, 5)* VLOOKUP(AB229, NPC_Scaling_Values!A:N, 5) * 1.14 ,0)</f>
        <v>247</v>
      </c>
      <c r="F229" s="5">
        <f>ROUND( VLOOKUP(Z229, NPC_Raw_Data!A:L, 7) * VLOOKUP(AA229, NPC_Scaling_Values!A:N, 6) * VLOOKUP(AB229,NPC_Scaling_Values!A:N, 6) * 1.14 ,0)</f>
        <v>159</v>
      </c>
      <c r="G229" s="5">
        <f>ROUND( VLOOKUP(Z229, NPC_Raw_Data!A:L, 8) * VLOOKUP(AA229, NPC_Scaling_Values!A:N, 7) * VLOOKUP(AB229, NPC_Scaling_Values!A:N, 7) * 1.14 ,0)</f>
        <v>247</v>
      </c>
      <c r="H229" s="5">
        <f>ROUND( VLOOKUP(Z229, NPC_Raw_Data!A:L, 9) * VLOOKUP(AA229, NPC_Scaling_Values!A:N, 8)* VLOOKUP(AB229, NPC_Scaling_Values!A:N, 8) * 1.14 ,0)</f>
        <v>196</v>
      </c>
      <c r="I229" s="5">
        <v>-25.0</v>
      </c>
      <c r="J229" s="5">
        <v>25.0</v>
      </c>
      <c r="K229" s="5">
        <v>0.0</v>
      </c>
      <c r="L229" s="5">
        <f>ROUND( VLOOKUP(Z229, NPC_Raw_Data!A:O, 13),0)</f>
        <v>203</v>
      </c>
      <c r="M229" s="5">
        <f>ROUND( VLOOKUP(Z229, NPC_Raw_Data!A:O, 14),0)</f>
        <v>203</v>
      </c>
      <c r="N229" s="5">
        <f>ROUND( VLOOKUP(Z229, NPC_Raw_Data!A:O, 15),0)</f>
        <v>86</v>
      </c>
      <c r="O229" s="5">
        <f>ROUND( VLOOKUP(Z229, NPC_Raw_Data!A:Q, 16) * VLOOKUP(AA229, NPC_Scaling_Values!A:N, 14)* VLOOKUP(AB229, NPC_Scaling_Values!A:N, 14) * 1.14 ,0)</f>
        <v>265</v>
      </c>
      <c r="P229" s="2">
        <f>ROUND( VLOOKUP(Z229, NPC_Raw_Data!A:Q, 17) * VLOOKUP(AA229, NPC_Scaling_Values!A:N, 14) * VLOOKUP(AB229, NPC_Scaling_Values!A:N, 14)* 1.14 ,0)</f>
        <v>106</v>
      </c>
      <c r="Q229">
        <f> VLOOKUP(AA229, NPC_Scaling_Values!A:N, 9) * VLOOKUP(AB229, NPC_Scaling_Values!A:N, 9) * 1.14</f>
        <v>3.80304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324000.0</v>
      </c>
      <c r="AA229" s="1">
        <v>7014.0</v>
      </c>
      <c r="AB229" s="1">
        <v>7414.0</v>
      </c>
      <c r="AC229" s="8">
        <v>0.0</v>
      </c>
    </row>
    <row r="230">
      <c r="A230" s="9" t="s">
        <v>175</v>
      </c>
      <c r="B230" s="1" t="s">
        <v>46</v>
      </c>
      <c r="C230" s="5">
        <f>ROUND( VLOOKUP(Z230, NPC_Raw_Data!A:D, 4)*VLOOKUP(AA230, NPC_Scaling_Values!A:C, 3)*VLOOKUP(AB230, NPC_Scaling_Values!A:C, 3) * 1.14 ,0)</f>
        <v>1163</v>
      </c>
      <c r="D230" s="5">
        <f>ROUND( VLOOKUP(Z230, NPC_Raw_Data!A:E, 5) * VLOOKUP(AA230, NPC_Scaling_Values!A:D, 4) * VLOOKUP(AB230,NPC_Scaling_Values!A:D, 4) * 1.14 ,0)</f>
        <v>2280</v>
      </c>
      <c r="E230" s="5">
        <f>ROUND( VLOOKUP(Z230, NPC_Raw_Data!A:L, 6) * VLOOKUP(AA230, NPC_Scaling_Values!A:N, 5)* VLOOKUP(AB230, NPC_Scaling_Values!A:N, 5) * 1.14 ,0)</f>
        <v>247</v>
      </c>
      <c r="F230" s="5">
        <f>ROUND( VLOOKUP(Z230, NPC_Raw_Data!A:L, 7) * VLOOKUP(AA230, NPC_Scaling_Values!A:N, 6) * VLOOKUP(AB230,NPC_Scaling_Values!A:N, 6) * 1.14 ,0)</f>
        <v>159</v>
      </c>
      <c r="G230" s="5">
        <f>ROUND( VLOOKUP(Z230, NPC_Raw_Data!A:L, 8) * VLOOKUP(AA230, NPC_Scaling_Values!A:N, 7) * VLOOKUP(AB230, NPC_Scaling_Values!A:N, 7) * 1.14 ,0)</f>
        <v>247</v>
      </c>
      <c r="H230" s="5">
        <f>ROUND( VLOOKUP(Z230, NPC_Raw_Data!A:L, 9) * VLOOKUP(AA230, NPC_Scaling_Values!A:N, 8)* VLOOKUP(AB230, NPC_Scaling_Values!A:N, 8) * 1.14 ,0)</f>
        <v>196</v>
      </c>
      <c r="I230" s="5">
        <v>-25.0</v>
      </c>
      <c r="J230" s="5">
        <v>25.0</v>
      </c>
      <c r="K230" s="5">
        <v>0.0</v>
      </c>
      <c r="L230" s="5">
        <f>ROUND( VLOOKUP(Z230, NPC_Raw_Data!A:O, 13),0)</f>
        <v>203</v>
      </c>
      <c r="M230" s="5">
        <f>ROUND( VLOOKUP(Z230, NPC_Raw_Data!A:O, 14),0)</f>
        <v>203</v>
      </c>
      <c r="N230" s="5">
        <f>ROUND( VLOOKUP(Z230, NPC_Raw_Data!A:O, 15),0)</f>
        <v>86</v>
      </c>
      <c r="O230" s="5">
        <f>ROUND( VLOOKUP(Z230, NPC_Raw_Data!A:Q, 16) * VLOOKUP(AA230, NPC_Scaling_Values!A:N, 14)* VLOOKUP(AB230, NPC_Scaling_Values!A:N, 14) * 1.14 ,0)</f>
        <v>265</v>
      </c>
      <c r="P230" s="2">
        <f>ROUND( VLOOKUP(Z230, NPC_Raw_Data!A:Q, 17) * VLOOKUP(AA230, NPC_Scaling_Values!A:N, 14) * VLOOKUP(AB230, NPC_Scaling_Values!A:N, 14)* 1.14 ,0)</f>
        <v>106</v>
      </c>
      <c r="Q230">
        <f> VLOOKUP(AA230, NPC_Scaling_Values!A:N, 9) * VLOOKUP(AB230, NPC_Scaling_Values!A:N, 9) * 1.14</f>
        <v>3.80304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324001.0</v>
      </c>
      <c r="AA230" s="1">
        <v>7014.0</v>
      </c>
      <c r="AB230" s="1">
        <v>7414.0</v>
      </c>
      <c r="AC230" s="10">
        <v>7100.0</v>
      </c>
    </row>
    <row r="231">
      <c r="A231" s="2" t="s">
        <v>298</v>
      </c>
      <c r="B231" s="1" t="s">
        <v>30</v>
      </c>
      <c r="C231" s="5">
        <f>ROUND( VLOOKUP(Z231, NPC_Raw_Data!A:D, 4)*VLOOKUP(AA231, NPC_Scaling_Values!A:C, 3)*VLOOKUP(AB231, NPC_Scaling_Values!A:C, 3) * 1.14 ,0)</f>
        <v>1324</v>
      </c>
      <c r="D231" s="5">
        <f>ROUND( VLOOKUP(Z231, NPC_Raw_Data!A:E, 5) * VLOOKUP(AA231, NPC_Scaling_Values!A:D, 4) * VLOOKUP(AB231,NPC_Scaling_Values!A:D, 4) * 1.14 ,0)</f>
        <v>2280</v>
      </c>
      <c r="E231" s="5">
        <f>ROUND( VLOOKUP(Z231, NPC_Raw_Data!A:L, 6) * VLOOKUP(AA231, NPC_Scaling_Values!A:N, 5)* VLOOKUP(AB231, NPC_Scaling_Values!A:N, 5) * 1.14 ,0)</f>
        <v>474</v>
      </c>
      <c r="F231" s="5">
        <f>ROUND( VLOOKUP(Z231, NPC_Raw_Data!A:L, 7) * VLOOKUP(AA231, NPC_Scaling_Values!A:N, 6) * VLOOKUP(AB231,NPC_Scaling_Values!A:N, 6) * 1.14 ,0)</f>
        <v>427</v>
      </c>
      <c r="G231" s="5">
        <f>ROUND( VLOOKUP(Z231, NPC_Raw_Data!A:L, 8) * VLOOKUP(AA231, NPC_Scaling_Values!A:N, 7) * VLOOKUP(AB231, NPC_Scaling_Values!A:N, 7) * 1.14 ,0)</f>
        <v>332</v>
      </c>
      <c r="H231" s="5">
        <f>ROUND( VLOOKUP(Z231, NPC_Raw_Data!A:L, 9) * VLOOKUP(AA231, NPC_Scaling_Values!A:N, 8)* VLOOKUP(AB231, NPC_Scaling_Values!A:N, 8) * 1.14 ,0)</f>
        <v>379</v>
      </c>
      <c r="I231" s="5">
        <v>25.0</v>
      </c>
      <c r="J231" s="5">
        <v>-50.0</v>
      </c>
      <c r="K231" s="5">
        <v>0.0</v>
      </c>
      <c r="L231" s="5">
        <f>ROUND( VLOOKUP(Z231, NPC_Raw_Data!A:O, 13),0)</f>
        <v>78</v>
      </c>
      <c r="M231" s="5">
        <f>ROUND( VLOOKUP(Z231, NPC_Raw_Data!A:O, 14),0)</f>
        <v>78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 * 1.14 ,0)</f>
        <v>265</v>
      </c>
      <c r="P231" s="2">
        <f>ROUND( VLOOKUP(Z231, NPC_Raw_Data!A:Q, 17) * VLOOKUP(AA231, NPC_Scaling_Values!A:N, 14) * VLOOKUP(AB231, NPC_Scaling_Values!A:N, 14)* 1.14 ,0)</f>
        <v>106</v>
      </c>
      <c r="Q231">
        <f> VLOOKUP(AA231, NPC_Scaling_Values!A:N, 9) * VLOOKUP(AB231, NPC_Scaling_Values!A:N, 9) * 1.14</f>
        <v>3.80304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325000.0</v>
      </c>
      <c r="AA231" s="1">
        <v>7014.0</v>
      </c>
      <c r="AB231" s="1">
        <v>7414.0</v>
      </c>
      <c r="AC231" s="8">
        <v>0.0</v>
      </c>
    </row>
    <row r="232">
      <c r="A232" s="9" t="s">
        <v>299</v>
      </c>
      <c r="B232" s="1" t="s">
        <v>37</v>
      </c>
      <c r="C232" s="5">
        <f>ROUND( VLOOKUP(Z232, NPC_Raw_Data!A:D, 4)*VLOOKUP(AA232, NPC_Scaling_Values!A:C, 3)*VLOOKUP(AB232, NPC_Scaling_Values!A:C, 3) * 1.14 ,0)</f>
        <v>1548</v>
      </c>
      <c r="D232" s="5">
        <f>ROUND( VLOOKUP(Z232, NPC_Raw_Data!A:E, 5) * VLOOKUP(AA232, NPC_Scaling_Values!A:D, 4) * VLOOKUP(AB232,NPC_Scaling_Values!A:D, 4) * 1.14 ,0)</f>
        <v>456</v>
      </c>
      <c r="E232" s="5">
        <f>ROUND( VLOOKUP(Z232, NPC_Raw_Data!A:L, 6) * VLOOKUP(AA232, NPC_Scaling_Values!A:N, 5)* VLOOKUP(AB232, NPC_Scaling_Values!A:N, 5) * 1.14 ,0)</f>
        <v>474</v>
      </c>
      <c r="F232" s="5">
        <f>ROUND( VLOOKUP(Z232, NPC_Raw_Data!A:L, 7) * VLOOKUP(AA232, NPC_Scaling_Values!A:N, 6) * VLOOKUP(AB232,NPC_Scaling_Values!A:N, 6) * 1.14 ,0)</f>
        <v>427</v>
      </c>
      <c r="G232" s="5">
        <f>ROUND( VLOOKUP(Z232, NPC_Raw_Data!A:L, 8) * VLOOKUP(AA232, NPC_Scaling_Values!A:N, 7) * VLOOKUP(AB232, NPC_Scaling_Values!A:N, 7) * 1.14 ,0)</f>
        <v>332</v>
      </c>
      <c r="H232" s="5">
        <f>ROUND( VLOOKUP(Z232, NPC_Raw_Data!A:L, 9) * VLOOKUP(AA232, NPC_Scaling_Values!A:N, 8)* VLOOKUP(AB232, NPC_Scaling_Values!A:N, 8) * 1.14 ,0)</f>
        <v>379</v>
      </c>
      <c r="I232" s="5">
        <v>25.0</v>
      </c>
      <c r="J232" s="5">
        <v>-50.0</v>
      </c>
      <c r="K232" s="5">
        <v>0.0</v>
      </c>
      <c r="L232" s="5">
        <f>ROUND( VLOOKUP(Z232, NPC_Raw_Data!A:O, 13),0)</f>
        <v>78</v>
      </c>
      <c r="M232" s="5">
        <f>ROUND( VLOOKUP(Z232, NPC_Raw_Data!A:O, 14),0)</f>
        <v>78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 * 1.14 ,0)</f>
        <v>265</v>
      </c>
      <c r="P232" s="2">
        <f>ROUND( VLOOKUP(Z232, NPC_Raw_Data!A:Q, 17) * VLOOKUP(AA232, NPC_Scaling_Values!A:N, 14) * VLOOKUP(AB232, NPC_Scaling_Values!A:N, 14)* 1.14 ,0)</f>
        <v>106</v>
      </c>
      <c r="Q232">
        <f> VLOOKUP(AA232, NPC_Scaling_Values!A:N, 9) * VLOOKUP(AB232, NPC_Scaling_Values!A:N, 9) * 1.14</f>
        <v>3.80304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325001.0</v>
      </c>
      <c r="AA232" s="1">
        <v>7014.0</v>
      </c>
      <c r="AB232" s="1">
        <v>7414.0</v>
      </c>
      <c r="AC232" s="8">
        <v>0.0</v>
      </c>
    </row>
    <row r="233">
      <c r="A233" s="1" t="s">
        <v>102</v>
      </c>
      <c r="B233" s="1" t="s">
        <v>35</v>
      </c>
      <c r="C233" s="5">
        <f>ROUND( VLOOKUP(Z233, NPC_Raw_Data!A:D, 4)*VLOOKUP(AA233, NPC_Scaling_Values!A:C, 3)*VLOOKUP(AB233, NPC_Scaling_Values!A:C, 3) * 1.14 ,0)</f>
        <v>327</v>
      </c>
      <c r="D233" s="5">
        <f>ROUND( VLOOKUP(Z233, NPC_Raw_Data!A:E, 5) * VLOOKUP(AA233, NPC_Scaling_Values!A:D, 4) * VLOOKUP(AB233,NPC_Scaling_Values!A:D, 4) * 1.14 ,0)</f>
        <v>1140</v>
      </c>
      <c r="E233" s="5">
        <f>ROUND( VLOOKUP(Z233, NPC_Raw_Data!A:L, 6) * VLOOKUP(AA233, NPC_Scaling_Values!A:N, 5)* VLOOKUP(AB233, NPC_Scaling_Values!A:N, 5) * 1.14 ,0)</f>
        <v>243</v>
      </c>
      <c r="F233" s="5">
        <f>ROUND( VLOOKUP(Z233, NPC_Raw_Data!A:L, 7) * VLOOKUP(AA233, NPC_Scaling_Values!A:N, 6) * VLOOKUP(AB233,NPC_Scaling_Values!A:N, 6) * 1.14 ,0)</f>
        <v>194</v>
      </c>
      <c r="G233" s="5">
        <f>ROUND( VLOOKUP(Z233, NPC_Raw_Data!A:L, 8) * VLOOKUP(AA233, NPC_Scaling_Values!A:N, 7) * VLOOKUP(AB233, NPC_Scaling_Values!A:N, 7) * 1.14 ,0)</f>
        <v>147</v>
      </c>
      <c r="H233" s="5">
        <f>ROUND( VLOOKUP(Z233, NPC_Raw_Data!A:L, 9) * VLOOKUP(AA233, NPC_Scaling_Values!A:N, 8)* VLOOKUP(AB233, NPC_Scaling_Values!A:N, 8) * 1.14 ,0)</f>
        <v>182</v>
      </c>
      <c r="I233" s="5">
        <v>0.0</v>
      </c>
      <c r="J233" s="5">
        <v>0.0</v>
      </c>
      <c r="K233" s="5">
        <v>0.0</v>
      </c>
      <c r="L233" s="5">
        <f>ROUND( VLOOKUP(Z233, NPC_Raw_Data!A:O, 13),0)</f>
        <v>111</v>
      </c>
      <c r="M233" s="5">
        <f>ROUND( VLOOKUP(Z233, NPC_Raw_Data!A:O, 14),0)</f>
        <v>111</v>
      </c>
      <c r="N233" s="5">
        <f>ROUND( VLOOKUP(Z233, NPC_Raw_Data!A:O, 15),0)</f>
        <v>93</v>
      </c>
      <c r="O233" s="5">
        <f>ROUND( VLOOKUP(Z233, NPC_Raw_Data!A:Q, 16) * VLOOKUP(AA233, NPC_Scaling_Values!A:N, 14)* VLOOKUP(AB233, NPC_Scaling_Values!A:N, 14) * 1.14 ,0)</f>
        <v>234</v>
      </c>
      <c r="P233" s="2">
        <f>ROUND( VLOOKUP(Z233, NPC_Raw_Data!A:Q, 17) * VLOOKUP(AA233, NPC_Scaling_Values!A:N, 14) * VLOOKUP(AB233, NPC_Scaling_Values!A:N, 14)* 1.14 ,0)</f>
        <v>94</v>
      </c>
      <c r="Q233">
        <f> VLOOKUP(AA233, NPC_Scaling_Values!A:N, 9) * VLOOKUP(AB233, NPC_Scaling_Values!A:N, 9) * 1.14</f>
        <v>3.401475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327000.0</v>
      </c>
      <c r="AA233" s="1">
        <v>7004.0</v>
      </c>
      <c r="AB233" s="1">
        <v>7404.0</v>
      </c>
      <c r="AC233" s="8">
        <v>0.0</v>
      </c>
    </row>
    <row r="234">
      <c r="A234" s="1" t="s">
        <v>102</v>
      </c>
      <c r="B234" s="1" t="s">
        <v>37</v>
      </c>
      <c r="C234" s="5">
        <f>ROUND( VLOOKUP(Z234, NPC_Raw_Data!A:D, 4)*VLOOKUP(AA234, NPC_Scaling_Values!A:C, 3)*VLOOKUP(AB234, NPC_Scaling_Values!A:C, 3) * 1.14 ,0)</f>
        <v>361</v>
      </c>
      <c r="D234" s="5">
        <f>ROUND( VLOOKUP(Z234, NPC_Raw_Data!A:E, 5) * VLOOKUP(AA234, NPC_Scaling_Values!A:D, 4) * VLOOKUP(AB234,NPC_Scaling_Values!A:D, 4) * 1.14 ,0)</f>
        <v>912</v>
      </c>
      <c r="E234" s="5">
        <f>ROUND( VLOOKUP(Z234, NPC_Raw_Data!A:L, 6) * VLOOKUP(AA234, NPC_Scaling_Values!A:N, 5)* VLOOKUP(AB234, NPC_Scaling_Values!A:N, 5) * 1.14 ,0)</f>
        <v>269</v>
      </c>
      <c r="F234" s="5">
        <f>ROUND( VLOOKUP(Z234, NPC_Raw_Data!A:L, 7) * VLOOKUP(AA234, NPC_Scaling_Values!A:N, 6) * VLOOKUP(AB234,NPC_Scaling_Values!A:N, 6) * 1.14 ,0)</f>
        <v>214</v>
      </c>
      <c r="G234" s="5">
        <f>ROUND( VLOOKUP(Z234, NPC_Raw_Data!A:L, 8) * VLOOKUP(AA234, NPC_Scaling_Values!A:N, 7) * VLOOKUP(AB234, NPC_Scaling_Values!A:N, 7) * 1.14 ,0)</f>
        <v>162</v>
      </c>
      <c r="H234" s="5">
        <f>ROUND( VLOOKUP(Z234, NPC_Raw_Data!A:L, 9) * VLOOKUP(AA234, NPC_Scaling_Values!A:N, 8)* VLOOKUP(AB234, NPC_Scaling_Values!A:N, 8) * 1.14 ,0)</f>
        <v>201</v>
      </c>
      <c r="I234" s="5">
        <v>0.0</v>
      </c>
      <c r="J234" s="5">
        <v>0.0</v>
      </c>
      <c r="K234" s="5">
        <v>0.0</v>
      </c>
      <c r="L234" s="5">
        <f>ROUND( VLOOKUP(Z234, NPC_Raw_Data!A:O, 13),0)</f>
        <v>111</v>
      </c>
      <c r="M234" s="5">
        <f>ROUND( VLOOKUP(Z234, NPC_Raw_Data!A:O, 14),0)</f>
        <v>111</v>
      </c>
      <c r="N234" s="5">
        <f>ROUND( VLOOKUP(Z234, NPC_Raw_Data!A:O, 15),0)</f>
        <v>93</v>
      </c>
      <c r="O234" s="5">
        <f>ROUND( VLOOKUP(Z234, NPC_Raw_Data!A:Q, 16) * VLOOKUP(AA234, NPC_Scaling_Values!A:N, 14)* VLOOKUP(AB234, NPC_Scaling_Values!A:N, 14) * 1.14 ,0)</f>
        <v>248</v>
      </c>
      <c r="P234" s="2">
        <f>ROUND( VLOOKUP(Z234, NPC_Raw_Data!A:Q, 17) * VLOOKUP(AA234, NPC_Scaling_Values!A:N, 14) * VLOOKUP(AB234, NPC_Scaling_Values!A:N, 14)* 1.14 ,0)</f>
        <v>99</v>
      </c>
      <c r="Q234">
        <f> VLOOKUP(AA234, NPC_Scaling_Values!A:N, 9) * VLOOKUP(AB234, NPC_Scaling_Values!A:N, 9) * 1.14</f>
        <v>3.66168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327001.0</v>
      </c>
      <c r="AA234" s="1">
        <v>7012.0</v>
      </c>
      <c r="AB234" s="1">
        <v>7412.0</v>
      </c>
      <c r="AC234" s="8">
        <v>0.0</v>
      </c>
    </row>
    <row r="235">
      <c r="A235" s="9" t="s">
        <v>145</v>
      </c>
      <c r="B235" s="1" t="s">
        <v>37</v>
      </c>
      <c r="C235" s="5">
        <f>ROUND( VLOOKUP(Z235, NPC_Raw_Data!A:D, 4)*VLOOKUP(AA235, NPC_Scaling_Values!A:C, 3)*VLOOKUP(AB235, NPC_Scaling_Values!A:C, 3) * 1.14 ,0)</f>
        <v>249</v>
      </c>
      <c r="D235" s="5">
        <f>ROUND( VLOOKUP(Z235, NPC_Raw_Data!A:E, 5) * VLOOKUP(AA235, NPC_Scaling_Values!A:D, 4) * VLOOKUP(AB235,NPC_Scaling_Values!A:D, 4) * 1.14 ,0)</f>
        <v>2</v>
      </c>
      <c r="E235" s="5">
        <f>ROUND( VLOOKUP(Z235, NPC_Raw_Data!A:L, 6) * VLOOKUP(AA235, NPC_Scaling_Values!A:N, 5)* VLOOKUP(AB235, NPC_Scaling_Values!A:N, 5) * 1.14 ,0)</f>
        <v>596</v>
      </c>
      <c r="F235" s="5">
        <f>ROUND( VLOOKUP(Z235, NPC_Raw_Data!A:L, 7) * VLOOKUP(AA235, NPC_Scaling_Values!A:N, 6) * VLOOKUP(AB235,NPC_Scaling_Values!A:N, 6) * 1.14 ,0)</f>
        <v>524</v>
      </c>
      <c r="G235" s="5">
        <f>ROUND( VLOOKUP(Z235, NPC_Raw_Data!A:L, 8) * VLOOKUP(AA235, NPC_Scaling_Values!A:N, 7) * VLOOKUP(AB235, NPC_Scaling_Values!A:N, 7) * 1.14 ,0)</f>
        <v>492</v>
      </c>
      <c r="H235" s="5">
        <f>ROUND( VLOOKUP(Z235, NPC_Raw_Data!A:L, 9) * VLOOKUP(AA235, NPC_Scaling_Values!A:N, 8)* VLOOKUP(AB235, NPC_Scaling_Values!A:N, 8) * 1.14 ,0)</f>
        <v>524</v>
      </c>
      <c r="I235" s="5">
        <v>25.0</v>
      </c>
      <c r="J235" s="5">
        <v>0.0</v>
      </c>
      <c r="K235" s="5">
        <v>0.0</v>
      </c>
      <c r="L235" s="5">
        <f>ROUND( VLOOKUP(Z235, NPC_Raw_Data!A:O, 13),0)</f>
        <v>999</v>
      </c>
      <c r="M235" s="5">
        <f>ROUND( VLOOKUP(Z235, NPC_Raw_Data!A:O, 14),0)</f>
        <v>999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 * 1.14 ,0)</f>
        <v>248</v>
      </c>
      <c r="P235" s="2">
        <f>ROUND( VLOOKUP(Z235, NPC_Raw_Data!A:Q, 17) * VLOOKUP(AA235, NPC_Scaling_Values!A:N, 14) * VLOOKUP(AB235, NPC_Scaling_Values!A:N, 14)* 1.14 ,0)</f>
        <v>99</v>
      </c>
      <c r="Q235">
        <f> VLOOKUP(AA235, NPC_Scaling_Values!A:N, 9) * VLOOKUP(AB235, NPC_Scaling_Values!A:N, 9) * 1.14</f>
        <v>3.66168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330000.0</v>
      </c>
      <c r="AA235" s="1">
        <v>7012.0</v>
      </c>
      <c r="AB235" s="1">
        <v>7412.0</v>
      </c>
      <c r="AC235" s="8">
        <v>0.0</v>
      </c>
    </row>
    <row r="236">
      <c r="A236" s="1" t="s">
        <v>145</v>
      </c>
      <c r="B236" s="1" t="s">
        <v>30</v>
      </c>
      <c r="C236" s="5">
        <f>ROUND( VLOOKUP(Z236, NPC_Raw_Data!A:D, 4)*VLOOKUP(AA236, NPC_Scaling_Values!A:C, 3)*VLOOKUP(AB236, NPC_Scaling_Values!A:C, 3) * 1.14 ,0)</f>
        <v>260</v>
      </c>
      <c r="D236" s="5">
        <f>ROUND( VLOOKUP(Z236, NPC_Raw_Data!A:E, 5) * VLOOKUP(AA236, NPC_Scaling_Values!A:D, 4) * VLOOKUP(AB236,NPC_Scaling_Values!A:D, 4) * 1.14 ,0)</f>
        <v>2</v>
      </c>
      <c r="E236" s="5">
        <f>ROUND( VLOOKUP(Z236, NPC_Raw_Data!A:L, 6) * VLOOKUP(AA236, NPC_Scaling_Values!A:N, 5)* VLOOKUP(AB236, NPC_Scaling_Values!A:N, 5) * 1.14 ,0)</f>
        <v>623</v>
      </c>
      <c r="F236" s="5">
        <f>ROUND( VLOOKUP(Z236, NPC_Raw_Data!A:L, 7) * VLOOKUP(AA236, NPC_Scaling_Values!A:N, 6) * VLOOKUP(AB236,NPC_Scaling_Values!A:N, 6) * 1.14 ,0)</f>
        <v>548</v>
      </c>
      <c r="G236" s="5">
        <f>ROUND( VLOOKUP(Z236, NPC_Raw_Data!A:L, 8) * VLOOKUP(AA236, NPC_Scaling_Values!A:N, 7) * VLOOKUP(AB236, NPC_Scaling_Values!A:N, 7) * 1.14 ,0)</f>
        <v>515</v>
      </c>
      <c r="H236" s="5">
        <f>ROUND( VLOOKUP(Z236, NPC_Raw_Data!A:L, 9) * VLOOKUP(AA236, NPC_Scaling_Values!A:N, 8)* VLOOKUP(AB236, NPC_Scaling_Values!A:N, 8) * 1.14 ,0)</f>
        <v>548</v>
      </c>
      <c r="I236" s="5">
        <v>25.0</v>
      </c>
      <c r="J236" s="5">
        <v>0.0</v>
      </c>
      <c r="K236" s="5">
        <v>0.0</v>
      </c>
      <c r="L236" s="5">
        <f>ROUND( VLOOKUP(Z236, NPC_Raw_Data!A:O, 13),0)</f>
        <v>999</v>
      </c>
      <c r="M236" s="5">
        <f>ROUND( VLOOKUP(Z236, NPC_Raw_Data!A:O, 14),0)</f>
        <v>999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 * 1.14 ,0)</f>
        <v>265</v>
      </c>
      <c r="P236" s="2">
        <f>ROUND( VLOOKUP(Z236, NPC_Raw_Data!A:Q, 17) * VLOOKUP(AA236, NPC_Scaling_Values!A:N, 14) * VLOOKUP(AB236, NPC_Scaling_Values!A:N, 14)* 1.14 ,0)</f>
        <v>106</v>
      </c>
      <c r="Q236">
        <f> VLOOKUP(AA236, NPC_Scaling_Values!A:N, 9) * VLOOKUP(AB236, NPC_Scaling_Values!A:N, 9) * 1.14</f>
        <v>3.80304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330010.0</v>
      </c>
      <c r="AA236" s="1">
        <v>7014.0</v>
      </c>
      <c r="AB236" s="1">
        <v>7414.0</v>
      </c>
      <c r="AC236" s="8">
        <v>0.0</v>
      </c>
    </row>
    <row r="237">
      <c r="A237" s="1" t="s">
        <v>145</v>
      </c>
      <c r="B237" s="1" t="s">
        <v>46</v>
      </c>
      <c r="C237" s="5">
        <f>ROUND( VLOOKUP(Z237, NPC_Raw_Data!A:D, 4)*VLOOKUP(AA237, NPC_Scaling_Values!A:C, 3)*VLOOKUP(AB237, NPC_Scaling_Values!A:C, 3) * 1.14 ,0)</f>
        <v>260</v>
      </c>
      <c r="D237" s="5">
        <f>ROUND( VLOOKUP(Z237, NPC_Raw_Data!A:E, 5) * VLOOKUP(AA237, NPC_Scaling_Values!A:D, 4) * VLOOKUP(AB237,NPC_Scaling_Values!A:D, 4) * 1.14 ,0)</f>
        <v>2</v>
      </c>
      <c r="E237" s="5">
        <f>ROUND( VLOOKUP(Z237, NPC_Raw_Data!A:L, 6) * VLOOKUP(AA237, NPC_Scaling_Values!A:N, 5)* VLOOKUP(AB237, NPC_Scaling_Values!A:N, 5) * 1.14 ,0)</f>
        <v>623</v>
      </c>
      <c r="F237" s="5">
        <f>ROUND( VLOOKUP(Z237, NPC_Raw_Data!A:L, 7) * VLOOKUP(AA237, NPC_Scaling_Values!A:N, 6) * VLOOKUP(AB237,NPC_Scaling_Values!A:N, 6) * 1.14 ,0)</f>
        <v>548</v>
      </c>
      <c r="G237" s="5">
        <f>ROUND( VLOOKUP(Z237, NPC_Raw_Data!A:L, 8) * VLOOKUP(AA237, NPC_Scaling_Values!A:N, 7) * VLOOKUP(AB237, NPC_Scaling_Values!A:N, 7) * 1.14 ,0)</f>
        <v>515</v>
      </c>
      <c r="H237" s="5">
        <f>ROUND( VLOOKUP(Z237, NPC_Raw_Data!A:L, 9) * VLOOKUP(AA237, NPC_Scaling_Values!A:N, 8)* VLOOKUP(AB237, NPC_Scaling_Values!A:N, 8) * 1.14 ,0)</f>
        <v>548</v>
      </c>
      <c r="I237" s="5">
        <v>25.0</v>
      </c>
      <c r="J237" s="5">
        <v>0.0</v>
      </c>
      <c r="K237" s="5">
        <v>0.0</v>
      </c>
      <c r="L237" s="5">
        <f>ROUND( VLOOKUP(Z237, NPC_Raw_Data!A:O, 13),0)</f>
        <v>999</v>
      </c>
      <c r="M237" s="5">
        <f>ROUND( VLOOKUP(Z237, NPC_Raw_Data!A:O, 14),0)</f>
        <v>999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 * 1.14 ,0)</f>
        <v>265</v>
      </c>
      <c r="P237" s="2">
        <f>ROUND( VLOOKUP(Z237, NPC_Raw_Data!A:Q, 17) * VLOOKUP(AA237, NPC_Scaling_Values!A:N, 14) * VLOOKUP(AB237, NPC_Scaling_Values!A:N, 14)* 1.14 ,0)</f>
        <v>106</v>
      </c>
      <c r="Q237">
        <f> VLOOKUP(AA237, NPC_Scaling_Values!A:N, 9) * VLOOKUP(AB237, NPC_Scaling_Values!A:N, 9) * 1.14</f>
        <v>3.80304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330020.0</v>
      </c>
      <c r="AA237" s="1">
        <v>7014.0</v>
      </c>
      <c r="AB237" s="1">
        <v>7414.0</v>
      </c>
      <c r="AC237" s="8">
        <v>0.0</v>
      </c>
    </row>
    <row r="238">
      <c r="A238" s="1" t="s">
        <v>145</v>
      </c>
      <c r="B238" s="1" t="s">
        <v>48</v>
      </c>
      <c r="C238" s="5">
        <f>ROUND( VLOOKUP(Z238, NPC_Raw_Data!A:D, 4)*VLOOKUP(AA238, NPC_Scaling_Values!A:C, 3)*VLOOKUP(AB238, NPC_Scaling_Values!A:C, 3) * 1.14 ,0)</f>
        <v>228</v>
      </c>
      <c r="D238" s="5">
        <f>ROUND( VLOOKUP(Z238, NPC_Raw_Data!A:E, 5) * VLOOKUP(AA238, NPC_Scaling_Values!A:D, 4) * VLOOKUP(AB238,NPC_Scaling_Values!A:D, 4) * 1.14 ,0)</f>
        <v>5</v>
      </c>
      <c r="E238" s="5">
        <f>ROUND( VLOOKUP(Z238, NPC_Raw_Data!A:L, 6) * VLOOKUP(AA238, NPC_Scaling_Values!A:N, 5)* VLOOKUP(AB238, NPC_Scaling_Values!A:N, 5) * 1.14 ,0)</f>
        <v>553</v>
      </c>
      <c r="F238" s="5">
        <f>ROUND( VLOOKUP(Z238, NPC_Raw_Data!A:L, 7) * VLOOKUP(AA238, NPC_Scaling_Values!A:N, 6) * VLOOKUP(AB238,NPC_Scaling_Values!A:N, 6) * 1.14 ,0)</f>
        <v>487</v>
      </c>
      <c r="G238" s="5">
        <f>ROUND( VLOOKUP(Z238, NPC_Raw_Data!A:L, 8) * VLOOKUP(AA238, NPC_Scaling_Values!A:N, 7) * VLOOKUP(AB238, NPC_Scaling_Values!A:N, 7) * 1.14 ,0)</f>
        <v>457</v>
      </c>
      <c r="H238" s="5">
        <f>ROUND( VLOOKUP(Z238, NPC_Raw_Data!A:L, 9) * VLOOKUP(AA238, NPC_Scaling_Values!A:N, 8)* VLOOKUP(AB238, NPC_Scaling_Values!A:N, 8) * 1.14 ,0)</f>
        <v>487</v>
      </c>
      <c r="I238" s="5">
        <v>25.0</v>
      </c>
      <c r="J238" s="5">
        <v>0.0</v>
      </c>
      <c r="K238" s="5">
        <v>0.0</v>
      </c>
      <c r="L238" s="5">
        <f>ROUND( VLOOKUP(Z238, NPC_Raw_Data!A:O, 13),0)</f>
        <v>999</v>
      </c>
      <c r="M238" s="5">
        <f>ROUND( VLOOKUP(Z238, NPC_Raw_Data!A:O, 14),0)</f>
        <v>999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 * 1.14 ,0)</f>
        <v>228</v>
      </c>
      <c r="P238" s="2">
        <f>ROUND( VLOOKUP(Z238, NPC_Raw_Data!A:Q, 17) * VLOOKUP(AA238, NPC_Scaling_Values!A:N, 14) * VLOOKUP(AB238, NPC_Scaling_Values!A:N, 14)* 1.14 ,0)</f>
        <v>91</v>
      </c>
      <c r="Q238">
        <f> VLOOKUP(AA238, NPC_Scaling_Values!A:N, 9) * VLOOKUP(AB238, NPC_Scaling_Values!A:N, 9) * 1.14</f>
        <v>3.4884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330030.0</v>
      </c>
      <c r="AA238" s="1">
        <v>7007.0</v>
      </c>
      <c r="AB238" s="1">
        <v>7407.0</v>
      </c>
      <c r="AC238" s="8">
        <v>0.0</v>
      </c>
    </row>
    <row r="239">
      <c r="A239" s="2" t="s">
        <v>145</v>
      </c>
      <c r="B239" s="1" t="s">
        <v>101</v>
      </c>
      <c r="C239" s="5">
        <f>ROUND( VLOOKUP(Z239, NPC_Raw_Data!A:D, 4)*VLOOKUP(AA239, NPC_Scaling_Values!A:C, 3)*VLOOKUP(AB239, NPC_Scaling_Values!A:C, 3) * 1.14 ,0)</f>
        <v>227</v>
      </c>
      <c r="D239" s="5">
        <f>ROUND( VLOOKUP(Z239, NPC_Raw_Data!A:E, 5) * VLOOKUP(AA239, NPC_Scaling_Values!A:D, 4) * VLOOKUP(AB239,NPC_Scaling_Values!A:D, 4) * 1.14 ,0)</f>
        <v>5</v>
      </c>
      <c r="E239" s="5">
        <f>ROUND( VLOOKUP(Z239, NPC_Raw_Data!A:L, 6) * VLOOKUP(AA239, NPC_Scaling_Values!A:N, 5)* VLOOKUP(AB239, NPC_Scaling_Values!A:N, 5) * 1.14 ,0)</f>
        <v>544</v>
      </c>
      <c r="F239" s="5">
        <f>ROUND( VLOOKUP(Z239, NPC_Raw_Data!A:L, 7) * VLOOKUP(AA239, NPC_Scaling_Values!A:N, 6) * VLOOKUP(AB239,NPC_Scaling_Values!A:N, 6) * 1.14 ,0)</f>
        <v>479</v>
      </c>
      <c r="G239" s="5">
        <f>ROUND( VLOOKUP(Z239, NPC_Raw_Data!A:L, 8) * VLOOKUP(AA239, NPC_Scaling_Values!A:N, 7) * VLOOKUP(AB239, NPC_Scaling_Values!A:N, 7) * 1.14 ,0)</f>
        <v>449</v>
      </c>
      <c r="H239" s="5">
        <f>ROUND( VLOOKUP(Z239, NPC_Raw_Data!A:L, 9) * VLOOKUP(AA239, NPC_Scaling_Values!A:N, 8)* VLOOKUP(AB239, NPC_Scaling_Values!A:N, 8) * 1.14 ,0)</f>
        <v>479</v>
      </c>
      <c r="I239" s="5">
        <v>25.0</v>
      </c>
      <c r="J239" s="5">
        <v>0.0</v>
      </c>
      <c r="K239" s="5">
        <v>0.0</v>
      </c>
      <c r="L239" s="5">
        <f>ROUND( VLOOKUP(Z239, NPC_Raw_Data!A:O, 13),0)</f>
        <v>999</v>
      </c>
      <c r="M239" s="5">
        <f>ROUND( VLOOKUP(Z239, NPC_Raw_Data!A:O, 14),0)</f>
        <v>999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 * 1.14 ,0)</f>
        <v>230</v>
      </c>
      <c r="P239" s="2">
        <f>ROUND( VLOOKUP(Z239, NPC_Raw_Data!A:Q, 17) * VLOOKUP(AA239, NPC_Scaling_Values!A:N, 14) * VLOOKUP(AB239, NPC_Scaling_Values!A:N, 14)* 1.14 ,0)</f>
        <v>92</v>
      </c>
      <c r="Q239">
        <f> VLOOKUP(AA239, NPC_Scaling_Values!A:N, 9) * VLOOKUP(AB239, NPC_Scaling_Values!A:N, 9) * 1.14</f>
        <v>3.4884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330040.0</v>
      </c>
      <c r="AA239" s="1">
        <v>7005.0</v>
      </c>
      <c r="AB239" s="1">
        <v>7405.0</v>
      </c>
      <c r="AC239" s="8">
        <v>0.0</v>
      </c>
    </row>
    <row r="240">
      <c r="A240" s="1" t="s">
        <v>145</v>
      </c>
      <c r="B240" s="1" t="s">
        <v>164</v>
      </c>
      <c r="C240" s="5">
        <f>ROUND( VLOOKUP(Z240, NPC_Raw_Data!A:D, 4)*VLOOKUP(AA240, NPC_Scaling_Values!A:C, 3)*VLOOKUP(AB240, NPC_Scaling_Values!A:C, 3) * 1.14 ,0)</f>
        <v>249</v>
      </c>
      <c r="D240" s="5">
        <f>ROUND( VLOOKUP(Z240, NPC_Raw_Data!A:E, 5) * VLOOKUP(AA240, NPC_Scaling_Values!A:D, 4) * VLOOKUP(AB240,NPC_Scaling_Values!A:D, 4) * 1.14 ,0)</f>
        <v>2</v>
      </c>
      <c r="E240" s="5">
        <f>ROUND( VLOOKUP(Z240, NPC_Raw_Data!A:L, 6) * VLOOKUP(AA240, NPC_Scaling_Values!A:N, 5)* VLOOKUP(AB240, NPC_Scaling_Values!A:N, 5) * 1.14 ,0)</f>
        <v>596</v>
      </c>
      <c r="F240" s="5">
        <f>ROUND( VLOOKUP(Z240, NPC_Raw_Data!A:L, 7) * VLOOKUP(AA240, NPC_Scaling_Values!A:N, 6) * VLOOKUP(AB240,NPC_Scaling_Values!A:N, 6) * 1.14 ,0)</f>
        <v>524</v>
      </c>
      <c r="G240" s="5">
        <f>ROUND( VLOOKUP(Z240, NPC_Raw_Data!A:L, 8) * VLOOKUP(AA240, NPC_Scaling_Values!A:N, 7) * VLOOKUP(AB240, NPC_Scaling_Values!A:N, 7) * 1.14 ,0)</f>
        <v>492</v>
      </c>
      <c r="H240" s="5">
        <f>ROUND( VLOOKUP(Z240, NPC_Raw_Data!A:L, 9) * VLOOKUP(AA240, NPC_Scaling_Values!A:N, 8)* VLOOKUP(AB240, NPC_Scaling_Values!A:N, 8) * 1.14 ,0)</f>
        <v>524</v>
      </c>
      <c r="I240" s="5">
        <v>25.0</v>
      </c>
      <c r="J240" s="5">
        <v>0.0</v>
      </c>
      <c r="K240" s="5">
        <v>0.0</v>
      </c>
      <c r="L240" s="5">
        <f>ROUND( VLOOKUP(Z240, NPC_Raw_Data!A:O, 13),0)</f>
        <v>999</v>
      </c>
      <c r="M240" s="5">
        <f>ROUND( VLOOKUP(Z240, NPC_Raw_Data!A:O, 14),0)</f>
        <v>999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 * 1.14 ,0)</f>
        <v>248</v>
      </c>
      <c r="P240" s="2">
        <f>ROUND( VLOOKUP(Z240, NPC_Raw_Data!A:Q, 17) * VLOOKUP(AA240, NPC_Scaling_Values!A:N, 14) * VLOOKUP(AB240, NPC_Scaling_Values!A:N, 14)* 1.14 ,0)</f>
        <v>99</v>
      </c>
      <c r="Q240">
        <f> VLOOKUP(AA240, NPC_Scaling_Values!A:N, 9) * VLOOKUP(AB240, NPC_Scaling_Values!A:N, 9) * 1.14</f>
        <v>3.66168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330050.0</v>
      </c>
      <c r="AA240" s="1">
        <v>7012.0</v>
      </c>
      <c r="AB240" s="1">
        <v>7412.0</v>
      </c>
      <c r="AC240" s="8">
        <v>0.0</v>
      </c>
    </row>
    <row r="241">
      <c r="A241" s="1" t="s">
        <v>145</v>
      </c>
      <c r="B241" s="1" t="s">
        <v>55</v>
      </c>
      <c r="C241" s="5">
        <f>ROUND( VLOOKUP(Z241, NPC_Raw_Data!A:D, 4)*VLOOKUP(AA241, NPC_Scaling_Values!A:C, 3)*VLOOKUP(AB241, NPC_Scaling_Values!A:C, 3) * 1.14 ,0)</f>
        <v>172</v>
      </c>
      <c r="D241" s="5">
        <f>ROUND( VLOOKUP(Z241, NPC_Raw_Data!A:E, 5) * VLOOKUP(AA241, NPC_Scaling_Values!A:D, 4) * VLOOKUP(AB241,NPC_Scaling_Values!A:D, 4) * 1.14 ,0)</f>
        <v>6</v>
      </c>
      <c r="E241" s="5">
        <f>ROUND( VLOOKUP(Z241, NPC_Raw_Data!A:L, 6) * VLOOKUP(AA241, NPC_Scaling_Values!A:N, 5)* VLOOKUP(AB241, NPC_Scaling_Values!A:N, 5) * 1.14 ,0)</f>
        <v>344</v>
      </c>
      <c r="F241" s="5">
        <f>ROUND( VLOOKUP(Z241, NPC_Raw_Data!A:L, 7) * VLOOKUP(AA241, NPC_Scaling_Values!A:N, 6) * VLOOKUP(AB241,NPC_Scaling_Values!A:N, 6) * 1.14 ,0)</f>
        <v>303</v>
      </c>
      <c r="G241" s="5">
        <f>ROUND( VLOOKUP(Z241, NPC_Raw_Data!A:L, 8) * VLOOKUP(AA241, NPC_Scaling_Values!A:N, 7) * VLOOKUP(AB241, NPC_Scaling_Values!A:N, 7) * 1.14 ,0)</f>
        <v>284</v>
      </c>
      <c r="H241" s="5">
        <f>ROUND( VLOOKUP(Z241, NPC_Raw_Data!A:L, 9) * VLOOKUP(AA241, NPC_Scaling_Values!A:N, 8)* VLOOKUP(AB241, NPC_Scaling_Values!A:N, 8) * 1.14 ,0)</f>
        <v>303</v>
      </c>
      <c r="I241" s="5">
        <v>25.0</v>
      </c>
      <c r="J241" s="5">
        <v>0.0</v>
      </c>
      <c r="K241" s="5">
        <v>0.0</v>
      </c>
      <c r="L241" s="5">
        <f>ROUND( VLOOKUP(Z241, NPC_Raw_Data!A:O, 13),0)</f>
        <v>999</v>
      </c>
      <c r="M241" s="5">
        <f>ROUND( VLOOKUP(Z241, NPC_Raw_Data!A:O, 14),0)</f>
        <v>999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 * 1.14 ,0)</f>
        <v>231</v>
      </c>
      <c r="P241" s="2">
        <f>ROUND( VLOOKUP(Z241, NPC_Raw_Data!A:Q, 17) * VLOOKUP(AA241, NPC_Scaling_Values!A:N, 14) * VLOOKUP(AB241, NPC_Scaling_Values!A:N, 14)* 1.14 ,0)</f>
        <v>93</v>
      </c>
      <c r="Q241">
        <f> VLOOKUP(AA241, NPC_Scaling_Values!A:N, 9) * VLOOKUP(AB241, NPC_Scaling_Values!A:N, 9) * 1.14</f>
        <v>2.962575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330060.0</v>
      </c>
      <c r="AA241" s="1">
        <v>7002.0</v>
      </c>
      <c r="AB241" s="1">
        <v>7402.0</v>
      </c>
      <c r="AC241" s="8">
        <v>0.0</v>
      </c>
    </row>
    <row r="242">
      <c r="A242" s="1" t="s">
        <v>145</v>
      </c>
      <c r="B242" s="1" t="s">
        <v>160</v>
      </c>
      <c r="C242" s="5">
        <f>ROUND( VLOOKUP(Z242, NPC_Raw_Data!A:D, 4)*VLOOKUP(AA242, NPC_Scaling_Values!A:C, 3)*VLOOKUP(AB242, NPC_Scaling_Values!A:C, 3) * 1.14 ,0)</f>
        <v>430</v>
      </c>
      <c r="D242" s="5">
        <f>ROUND( VLOOKUP(Z242, NPC_Raw_Data!A:E, 5) * VLOOKUP(AA242, NPC_Scaling_Values!A:D, 4) * VLOOKUP(AB242,NPC_Scaling_Values!A:D, 4) * 1.14 ,0)</f>
        <v>6</v>
      </c>
      <c r="E242" s="5">
        <f>ROUND( VLOOKUP(Z242, NPC_Raw_Data!A:L, 6) * VLOOKUP(AA242, NPC_Scaling_Values!A:N, 5)* VLOOKUP(AB242, NPC_Scaling_Values!A:N, 5) * 1.14 ,0)</f>
        <v>1032</v>
      </c>
      <c r="F242" s="5">
        <f>ROUND( VLOOKUP(Z242, NPC_Raw_Data!A:L, 7) * VLOOKUP(AA242, NPC_Scaling_Values!A:N, 6) * VLOOKUP(AB242,NPC_Scaling_Values!A:N, 6) * 1.14 ,0)</f>
        <v>909</v>
      </c>
      <c r="G242" s="5">
        <f>ROUND( VLOOKUP(Z242, NPC_Raw_Data!A:L, 8) * VLOOKUP(AA242, NPC_Scaling_Values!A:N, 7) * VLOOKUP(AB242, NPC_Scaling_Values!A:N, 7) * 1.14 ,0)</f>
        <v>853</v>
      </c>
      <c r="H242" s="5">
        <f>ROUND( VLOOKUP(Z242, NPC_Raw_Data!A:L, 9) * VLOOKUP(AA242, NPC_Scaling_Values!A:N, 8)* VLOOKUP(AB242, NPC_Scaling_Values!A:N, 8) * 1.14 ,0)</f>
        <v>909</v>
      </c>
      <c r="I242" s="5">
        <v>25.0</v>
      </c>
      <c r="J242" s="5">
        <v>0.0</v>
      </c>
      <c r="K242" s="5">
        <v>0.0</v>
      </c>
      <c r="L242" s="5">
        <f>ROUND( VLOOKUP(Z242, NPC_Raw_Data!A:O, 13),0)</f>
        <v>999</v>
      </c>
      <c r="M242" s="5">
        <f>ROUND( VLOOKUP(Z242, NPC_Raw_Data!A:O, 14),0)</f>
        <v>999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 * 1.14 ,0)</f>
        <v>438</v>
      </c>
      <c r="P242" s="2">
        <f>ROUND( VLOOKUP(Z242, NPC_Raw_Data!A:Q, 17) * VLOOKUP(AA242, NPC_Scaling_Values!A:N, 14) * VLOOKUP(AB242, NPC_Scaling_Values!A:N, 14)* 1.14 ,0)</f>
        <v>175</v>
      </c>
      <c r="Q242">
        <f> VLOOKUP(AA242, NPC_Scaling_Values!A:N, 9) * VLOOKUP(AB242, NPC_Scaling_Values!A:N, 9) * 1.14</f>
        <v>6.32016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330070.0</v>
      </c>
      <c r="AA242" s="1">
        <v>7014.0</v>
      </c>
      <c r="AB242" s="1">
        <v>7402.0</v>
      </c>
      <c r="AC242" s="8">
        <v>0.0</v>
      </c>
    </row>
    <row r="243">
      <c r="A243" s="1" t="s">
        <v>137</v>
      </c>
      <c r="B243" s="1" t="s">
        <v>48</v>
      </c>
      <c r="C243" s="5">
        <f>ROUND( VLOOKUP(Z243, NPC_Raw_Data!A:D, 4)*VLOOKUP(AA243, NPC_Scaling_Values!A:C, 3)*VLOOKUP(AB243, NPC_Scaling_Values!A:C, 3) * 1.14 ,0)</f>
        <v>3069</v>
      </c>
      <c r="D243" s="5">
        <f>ROUND( VLOOKUP(Z243, NPC_Raw_Data!A:E, 5) * VLOOKUP(AA243, NPC_Scaling_Values!A:D, 4) * VLOOKUP(AB243,NPC_Scaling_Values!A:D, 4) * 1.14 ,0)</f>
        <v>68400</v>
      </c>
      <c r="E243" s="5">
        <f>ROUND( VLOOKUP(Z243, NPC_Raw_Data!A:L, 6) * VLOOKUP(AA243, NPC_Scaling_Values!A:N, 5)* VLOOKUP(AB243, NPC_Scaling_Values!A:N, 5) * 1.14 ,0)</f>
        <v>252</v>
      </c>
      <c r="F243" s="5">
        <f>ROUND( VLOOKUP(Z243, NPC_Raw_Data!A:L, 7) * VLOOKUP(AA243, NPC_Scaling_Values!A:N, 6) * VLOOKUP(AB243,NPC_Scaling_Values!A:N, 6) * 1.14 ,0)</f>
        <v>213</v>
      </c>
      <c r="G243" s="5">
        <f>ROUND( VLOOKUP(Z243, NPC_Raw_Data!A:L, 8) * VLOOKUP(AA243, NPC_Scaling_Values!A:N, 7) * VLOOKUP(AB243, NPC_Scaling_Values!A:N, 7) * 1.14 ,0)</f>
        <v>201</v>
      </c>
      <c r="H243" s="5">
        <f>ROUND( VLOOKUP(Z243, NPC_Raw_Data!A:L, 9) * VLOOKUP(AA243, NPC_Scaling_Values!A:N, 8)* VLOOKUP(AB243, NPC_Scaling_Values!A:N, 8) * 1.14 ,0)</f>
        <v>165</v>
      </c>
      <c r="I243" s="5">
        <v>0.0</v>
      </c>
      <c r="J243" s="5">
        <v>0.0</v>
      </c>
      <c r="K243" s="5">
        <v>0.0</v>
      </c>
      <c r="L243" s="5">
        <f>ROUND( VLOOKUP(Z243, NPC_Raw_Data!A:O, 13),0)</f>
        <v>200</v>
      </c>
      <c r="M243" s="5">
        <f>ROUND( VLOOKUP(Z243, NPC_Raw_Data!A:O, 14),0)</f>
        <v>200</v>
      </c>
      <c r="N243" s="5">
        <f>ROUND( VLOOKUP(Z243, NPC_Raw_Data!A:O, 15),0)</f>
        <v>200</v>
      </c>
      <c r="O243" s="5">
        <f>ROUND( VLOOKUP(Z243, NPC_Raw_Data!A:Q, 16) * VLOOKUP(AA243, NPC_Scaling_Values!A:N, 14)* VLOOKUP(AB243, NPC_Scaling_Values!A:N, 14) * 1.14 ,0)</f>
        <v>228</v>
      </c>
      <c r="P243" s="2">
        <f>ROUND( VLOOKUP(Z243, NPC_Raw_Data!A:Q, 17) * VLOOKUP(AA243, NPC_Scaling_Values!A:N, 14) * VLOOKUP(AB243, NPC_Scaling_Values!A:N, 14)* 1.14 ,0)</f>
        <v>91</v>
      </c>
      <c r="Q243">
        <f> VLOOKUP(AA243, NPC_Scaling_Values!A:N, 9) * VLOOKUP(AB243, NPC_Scaling_Values!A:N, 9) * 1.14</f>
        <v>3.4884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332000.0</v>
      </c>
      <c r="AA243" s="1">
        <v>7007.0</v>
      </c>
      <c r="AB243" s="1">
        <v>7407.0</v>
      </c>
      <c r="AC243" s="10">
        <v>5151.0</v>
      </c>
    </row>
    <row r="244">
      <c r="A244" s="1" t="s">
        <v>138</v>
      </c>
      <c r="B244" s="1" t="s">
        <v>48</v>
      </c>
      <c r="C244" s="5">
        <f>ROUND( VLOOKUP(Z244, NPC_Raw_Data!A:D, 4)*VLOOKUP(AA244, NPC_Scaling_Values!A:C, 3)*VLOOKUP(AB244, NPC_Scaling_Values!A:C, 3) * 1.14 ,0)</f>
        <v>4</v>
      </c>
      <c r="D244" s="5">
        <f>ROUND( VLOOKUP(Z244, NPC_Raw_Data!A:E, 5) * VLOOKUP(AA244, NPC_Scaling_Values!A:D, 4) * VLOOKUP(AB244,NPC_Scaling_Values!A:D, 4) * 1.14 ,0)</f>
        <v>0</v>
      </c>
      <c r="E244" s="5">
        <f>ROUND( VLOOKUP(Z244, NPC_Raw_Data!A:L, 6) * VLOOKUP(AA244, NPC_Scaling_Values!A:N, 5)* VLOOKUP(AB244, NPC_Scaling_Values!A:N, 5) * 1.14 ,0)</f>
        <v>252</v>
      </c>
      <c r="F244" s="5">
        <f>ROUND( VLOOKUP(Z244, NPC_Raw_Data!A:L, 7) * VLOOKUP(AA244, NPC_Scaling_Values!A:N, 6) * VLOOKUP(AB244,NPC_Scaling_Values!A:N, 6) * 1.14 ,0)</f>
        <v>213</v>
      </c>
      <c r="G244" s="5">
        <f>ROUND( VLOOKUP(Z244, NPC_Raw_Data!A:L, 8) * VLOOKUP(AA244, NPC_Scaling_Values!A:N, 7) * VLOOKUP(AB244, NPC_Scaling_Values!A:N, 7) * 1.14 ,0)</f>
        <v>201</v>
      </c>
      <c r="H244" s="5">
        <f>ROUND( VLOOKUP(Z244, NPC_Raw_Data!A:L, 9) * VLOOKUP(AA244, NPC_Scaling_Values!A:N, 8)* VLOOKUP(AB244, NPC_Scaling_Values!A:N, 8) * 1.14 ,0)</f>
        <v>165</v>
      </c>
      <c r="I244" s="5">
        <v>0.0</v>
      </c>
      <c r="J244" s="5">
        <v>0.0</v>
      </c>
      <c r="K244" s="5">
        <v>0.0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 * 1.14 ,0)</f>
        <v>228</v>
      </c>
      <c r="P244" s="2">
        <f>ROUND( VLOOKUP(Z244, NPC_Raw_Data!A:Q, 17) * VLOOKUP(AA244, NPC_Scaling_Values!A:N, 14) * VLOOKUP(AB244, NPC_Scaling_Values!A:N, 14)* 1.14 ,0)</f>
        <v>91</v>
      </c>
      <c r="Q244">
        <f> VLOOKUP(AA244, NPC_Scaling_Values!A:N, 9) * VLOOKUP(AB244, NPC_Scaling_Values!A:N, 9) * 1.14</f>
        <v>3.4884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332001.0</v>
      </c>
      <c r="AA244" s="1">
        <v>7007.0</v>
      </c>
      <c r="AB244" s="1">
        <v>7407.0</v>
      </c>
      <c r="AC244" s="8">
        <v>0.0</v>
      </c>
    </row>
    <row r="245">
      <c r="A245" s="9" t="s">
        <v>180</v>
      </c>
      <c r="B245" s="1" t="s">
        <v>164</v>
      </c>
      <c r="C245" s="5">
        <f>ROUND( VLOOKUP(Z245, NPC_Raw_Data!A:D, 4)*VLOOKUP(AA245, NPC_Scaling_Values!A:C, 3)*VLOOKUP(AB245, NPC_Scaling_Values!A:C, 3) * 1.14 ,0)</f>
        <v>946</v>
      </c>
      <c r="D245" s="5">
        <f>ROUND( VLOOKUP(Z245, NPC_Raw_Data!A:E, 5) * VLOOKUP(AA245, NPC_Scaling_Values!A:D, 4) * VLOOKUP(AB245,NPC_Scaling_Values!A:D, 4) * 1.14 ,0)</f>
        <v>2280</v>
      </c>
      <c r="E245" s="5">
        <f>ROUND( VLOOKUP(Z245, NPC_Raw_Data!A:L, 6) * VLOOKUP(AA245, NPC_Scaling_Values!A:N, 5)* VLOOKUP(AB245, NPC_Scaling_Values!A:N, 5) * 1.14 ,0)</f>
        <v>272</v>
      </c>
      <c r="F245" s="5">
        <f>ROUND( VLOOKUP(Z245, NPC_Raw_Data!A:L, 7) * VLOOKUP(AA245, NPC_Scaling_Values!A:N, 6) * VLOOKUP(AB245,NPC_Scaling_Values!A:N, 6) * 1.14 ,0)</f>
        <v>230</v>
      </c>
      <c r="G245" s="5">
        <f>ROUND( VLOOKUP(Z245, NPC_Raw_Data!A:L, 8) * VLOOKUP(AA245, NPC_Scaling_Values!A:N, 7) * VLOOKUP(AB245, NPC_Scaling_Values!A:N, 7) * 1.14 ,0)</f>
        <v>217</v>
      </c>
      <c r="H245" s="5">
        <f>ROUND( VLOOKUP(Z245, NPC_Raw_Data!A:L, 9) * VLOOKUP(AA245, NPC_Scaling_Values!A:N, 8)* VLOOKUP(AB245, NPC_Scaling_Values!A:N, 8) * 1.14 ,0)</f>
        <v>178</v>
      </c>
      <c r="I245" s="5">
        <v>0.0</v>
      </c>
      <c r="J245" s="5">
        <v>0.0</v>
      </c>
      <c r="K245" s="5">
        <v>0.0</v>
      </c>
      <c r="L245" s="5">
        <f>ROUND( VLOOKUP(Z245, NPC_Raw_Data!A:O, 13),0)</f>
        <v>200</v>
      </c>
      <c r="M245" s="5">
        <f>ROUND( VLOOKUP(Z245, NPC_Raw_Data!A:O, 14),0)</f>
        <v>200</v>
      </c>
      <c r="N245" s="5">
        <f>ROUND( VLOOKUP(Z245, NPC_Raw_Data!A:O, 15),0)</f>
        <v>200</v>
      </c>
      <c r="O245" s="5">
        <f>ROUND( VLOOKUP(Z245, NPC_Raw_Data!A:Q, 16) * VLOOKUP(AA245, NPC_Scaling_Values!A:N, 14)* VLOOKUP(AB245, NPC_Scaling_Values!A:N, 14) * 1.14 ,0)</f>
        <v>248</v>
      </c>
      <c r="P245" s="2">
        <f>ROUND( VLOOKUP(Z245, NPC_Raw_Data!A:Q, 17) * VLOOKUP(AA245, NPC_Scaling_Values!A:N, 14) * VLOOKUP(AB245, NPC_Scaling_Values!A:N, 14)* 1.14 ,0)</f>
        <v>99</v>
      </c>
      <c r="Q245">
        <f> VLOOKUP(AA245, NPC_Scaling_Values!A:N, 9) * VLOOKUP(AB245, NPC_Scaling_Values!A:N, 9) * 1.14</f>
        <v>3.66168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332002.0</v>
      </c>
      <c r="AA245" s="1">
        <v>7012.0</v>
      </c>
      <c r="AB245" s="1">
        <v>7412.0</v>
      </c>
      <c r="AC245" s="8">
        <v>0.0</v>
      </c>
    </row>
    <row r="246">
      <c r="A246" s="2" t="s">
        <v>154</v>
      </c>
      <c r="B246" s="1" t="s">
        <v>30</v>
      </c>
      <c r="C246" s="5">
        <f>ROUND( VLOOKUP(Z246, NPC_Raw_Data!A:D, 4)*VLOOKUP(AA246, NPC_Scaling_Values!A:C, 3)*VLOOKUP(AB246, NPC_Scaling_Values!A:C, 3) * 1.14 ,0)</f>
        <v>626</v>
      </c>
      <c r="D246" s="5">
        <f>ROUND( VLOOKUP(Z246, NPC_Raw_Data!A:E, 5) * VLOOKUP(AA246, NPC_Scaling_Values!A:D, 4) * VLOOKUP(AB246,NPC_Scaling_Values!A:D, 4) * 1.14 ,0)</f>
        <v>1824</v>
      </c>
      <c r="E246" s="5">
        <f>ROUND( VLOOKUP(Z246, NPC_Raw_Data!A:L, 6) * VLOOKUP(AA246, NPC_Scaling_Values!A:N, 5)* VLOOKUP(AB246, NPC_Scaling_Values!A:N, 5) * 1.14 ,0)</f>
        <v>227</v>
      </c>
      <c r="F246" s="5">
        <f>ROUND( VLOOKUP(Z246, NPC_Raw_Data!A:L, 7) * VLOOKUP(AA246, NPC_Scaling_Values!A:N, 6) * VLOOKUP(AB246,NPC_Scaling_Values!A:N, 6) * 1.14 ,0)</f>
        <v>149</v>
      </c>
      <c r="G246" s="5">
        <f>ROUND( VLOOKUP(Z246, NPC_Raw_Data!A:L, 8) * VLOOKUP(AA246, NPC_Scaling_Values!A:N, 7) * VLOOKUP(AB246, NPC_Scaling_Values!A:N, 7) * 1.14 ,0)</f>
        <v>135</v>
      </c>
      <c r="H246" s="5">
        <f>ROUND( VLOOKUP(Z246, NPC_Raw_Data!A:L, 9) * VLOOKUP(AA246, NPC_Scaling_Values!A:N, 8)* VLOOKUP(AB246, NPC_Scaling_Values!A:N, 8) * 1.14 ,0)</f>
        <v>149</v>
      </c>
      <c r="I246" s="5">
        <v>-25.0</v>
      </c>
      <c r="J246" s="5">
        <v>25.0</v>
      </c>
      <c r="K246" s="5">
        <v>0.0</v>
      </c>
      <c r="L246" s="5">
        <f>ROUND( VLOOKUP(Z246, NPC_Raw_Data!A:O, 13),0)</f>
        <v>112</v>
      </c>
      <c r="M246" s="5">
        <f>ROUND( VLOOKUP(Z246, NPC_Raw_Data!A:O, 14),0)</f>
        <v>112</v>
      </c>
      <c r="N246" s="5">
        <f>ROUND( VLOOKUP(Z246, NPC_Raw_Data!A:O, 15),0)</f>
        <v>54</v>
      </c>
      <c r="O246" s="5">
        <f>ROUND( VLOOKUP(Z246, NPC_Raw_Data!A:Q, 16) * VLOOKUP(AA246, NPC_Scaling_Values!A:N, 14)* VLOOKUP(AB246, NPC_Scaling_Values!A:N, 14) * 1.14 ,0)</f>
        <v>265</v>
      </c>
      <c r="P246" s="2">
        <f>ROUND( VLOOKUP(Z246, NPC_Raw_Data!A:Q, 17) * VLOOKUP(AA246, NPC_Scaling_Values!A:N, 14) * VLOOKUP(AB246, NPC_Scaling_Values!A:N, 14)* 1.14 ,0)</f>
        <v>106</v>
      </c>
      <c r="Q246">
        <f> VLOOKUP(AA246, NPC_Scaling_Values!A:N, 9) * VLOOKUP(AB246, NPC_Scaling_Values!A:N, 9) * 1.14</f>
        <v>3.80304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333000.0</v>
      </c>
      <c r="AA246" s="1">
        <v>7014.0</v>
      </c>
      <c r="AB246" s="1">
        <v>7414.0</v>
      </c>
      <c r="AC246" s="8">
        <v>0.0</v>
      </c>
    </row>
    <row r="247">
      <c r="A247" s="2" t="s">
        <v>226</v>
      </c>
      <c r="B247" s="1" t="s">
        <v>30</v>
      </c>
      <c r="C247" s="5">
        <f>ROUND( VLOOKUP(Z247, NPC_Raw_Data!A:D, 4)*VLOOKUP(AA247, NPC_Scaling_Values!A:C, 3)*VLOOKUP(AB247, NPC_Scaling_Values!A:C, 3) * 1.14 ,0)</f>
        <v>1432</v>
      </c>
      <c r="D247" s="5">
        <f>ROUND( VLOOKUP(Z247, NPC_Raw_Data!A:E, 5) * VLOOKUP(AA247, NPC_Scaling_Values!A:D, 4) * VLOOKUP(AB247,NPC_Scaling_Values!A:D, 4) * 1.14 ,0)</f>
        <v>228</v>
      </c>
      <c r="E247" s="5">
        <f>ROUND( VLOOKUP(Z247, NPC_Raw_Data!A:L, 6) * VLOOKUP(AA247, NPC_Scaling_Values!A:N, 5)* VLOOKUP(AB247, NPC_Scaling_Values!A:N, 5) * 1.14 ,0)</f>
        <v>311</v>
      </c>
      <c r="F247" s="5">
        <f>ROUND( VLOOKUP(Z247, NPC_Raw_Data!A:L, 7) * VLOOKUP(AA247, NPC_Scaling_Values!A:N, 6) * VLOOKUP(AB247,NPC_Scaling_Values!A:N, 6) * 1.14 ,0)</f>
        <v>203</v>
      </c>
      <c r="G247" s="5">
        <f>ROUND( VLOOKUP(Z247, NPC_Raw_Data!A:L, 8) * VLOOKUP(AA247, NPC_Scaling_Values!A:N, 7) * VLOOKUP(AB247, NPC_Scaling_Values!A:N, 7) * 1.14 ,0)</f>
        <v>186</v>
      </c>
      <c r="H247" s="5">
        <f>ROUND( VLOOKUP(Z247, NPC_Raw_Data!A:L, 9) * VLOOKUP(AA247, NPC_Scaling_Values!A:N, 8)* VLOOKUP(AB247, NPC_Scaling_Values!A:N, 8) * 1.14 ,0)</f>
        <v>203</v>
      </c>
      <c r="I247" s="5">
        <v>-25.0</v>
      </c>
      <c r="J247" s="5">
        <v>25.0</v>
      </c>
      <c r="K247" s="5">
        <v>0.0</v>
      </c>
      <c r="L247" s="5">
        <f>ROUND( VLOOKUP(Z247, NPC_Raw_Data!A:O, 13),0)</f>
        <v>112</v>
      </c>
      <c r="M247" s="5">
        <f>ROUND( VLOOKUP(Z247, NPC_Raw_Data!A:O, 14),0)</f>
        <v>112</v>
      </c>
      <c r="N247" s="5">
        <f>ROUND( VLOOKUP(Z247, NPC_Raw_Data!A:O, 15),0)</f>
        <v>54</v>
      </c>
      <c r="O247" s="5">
        <f>ROUND( VLOOKUP(Z247, NPC_Raw_Data!A:Q, 16) * VLOOKUP(AA247, NPC_Scaling_Values!A:N, 14)* VLOOKUP(AB247, NPC_Scaling_Values!A:N, 14) * 1.14 ,0)</f>
        <v>265</v>
      </c>
      <c r="P247" s="2">
        <f>ROUND( VLOOKUP(Z247, NPC_Raw_Data!A:Q, 17) * VLOOKUP(AA247, NPC_Scaling_Values!A:N, 14) * VLOOKUP(AB247, NPC_Scaling_Values!A:N, 14)* 1.14 ,0)</f>
        <v>106</v>
      </c>
      <c r="Q247">
        <f> VLOOKUP(AA247, NPC_Scaling_Values!A:N, 9) * VLOOKUP(AB247, NPC_Scaling_Values!A:N, 9) * 1.14</f>
        <v>3.80304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333001.0</v>
      </c>
      <c r="AA247" s="1">
        <v>7014.0</v>
      </c>
      <c r="AB247" s="1">
        <v>7414.0</v>
      </c>
      <c r="AC247" s="8">
        <v>0.0</v>
      </c>
    </row>
    <row r="248">
      <c r="A248" s="2" t="s">
        <v>227</v>
      </c>
      <c r="B248" s="1" t="s">
        <v>30</v>
      </c>
      <c r="C248" s="5">
        <f>ROUND( VLOOKUP(Z248, NPC_Raw_Data!A:D, 4)*VLOOKUP(AA248, NPC_Scaling_Values!A:C, 3)*VLOOKUP(AB248, NPC_Scaling_Values!A:C, 3) * 1.14 ,0)</f>
        <v>1163</v>
      </c>
      <c r="D248" s="5">
        <f>ROUND( VLOOKUP(Z248, NPC_Raw_Data!A:E, 5) * VLOOKUP(AA248, NPC_Scaling_Values!A:D, 4) * VLOOKUP(AB248,NPC_Scaling_Values!A:D, 4) * 1.14 ,0)</f>
        <v>228</v>
      </c>
      <c r="E248" s="5">
        <f>ROUND( VLOOKUP(Z248, NPC_Raw_Data!A:L, 6) * VLOOKUP(AA248, NPC_Scaling_Values!A:N, 5)* VLOOKUP(AB248, NPC_Scaling_Values!A:N, 5) * 1.14 ,0)</f>
        <v>311</v>
      </c>
      <c r="F248" s="5">
        <f>ROUND( VLOOKUP(Z248, NPC_Raw_Data!A:L, 7) * VLOOKUP(AA248, NPC_Scaling_Values!A:N, 6) * VLOOKUP(AB248,NPC_Scaling_Values!A:N, 6) * 1.14 ,0)</f>
        <v>203</v>
      </c>
      <c r="G248" s="5">
        <f>ROUND( VLOOKUP(Z248, NPC_Raw_Data!A:L, 8) * VLOOKUP(AA248, NPC_Scaling_Values!A:N, 7) * VLOOKUP(AB248, NPC_Scaling_Values!A:N, 7) * 1.14 ,0)</f>
        <v>186</v>
      </c>
      <c r="H248" s="5">
        <f>ROUND( VLOOKUP(Z248, NPC_Raw_Data!A:L, 9) * VLOOKUP(AA248, NPC_Scaling_Values!A:N, 8)* VLOOKUP(AB248, NPC_Scaling_Values!A:N, 8) * 1.14 ,0)</f>
        <v>203</v>
      </c>
      <c r="I248" s="5">
        <v>-25.0</v>
      </c>
      <c r="J248" s="5">
        <v>25.0</v>
      </c>
      <c r="K248" s="5">
        <v>0.0</v>
      </c>
      <c r="L248" s="5">
        <f>ROUND( VLOOKUP(Z248, NPC_Raw_Data!A:O, 13),0)</f>
        <v>112</v>
      </c>
      <c r="M248" s="5">
        <f>ROUND( VLOOKUP(Z248, NPC_Raw_Data!A:O, 14),0)</f>
        <v>112</v>
      </c>
      <c r="N248" s="5">
        <f>ROUND( VLOOKUP(Z248, NPC_Raw_Data!A:O, 15),0)</f>
        <v>54</v>
      </c>
      <c r="O248" s="5">
        <f>ROUND( VLOOKUP(Z248, NPC_Raw_Data!A:Q, 16) * VLOOKUP(AA248, NPC_Scaling_Values!A:N, 14)* VLOOKUP(AB248, NPC_Scaling_Values!A:N, 14) * 1.14 ,0)</f>
        <v>265</v>
      </c>
      <c r="P248" s="2">
        <f>ROUND( VLOOKUP(Z248, NPC_Raw_Data!A:Q, 17) * VLOOKUP(AA248, NPC_Scaling_Values!A:N, 14) * VLOOKUP(AB248, NPC_Scaling_Values!A:N, 14)* 1.14 ,0)</f>
        <v>106</v>
      </c>
      <c r="Q248">
        <f> VLOOKUP(AA248, NPC_Scaling_Values!A:N, 9) * VLOOKUP(AB248, NPC_Scaling_Values!A:N, 9) * 1.14</f>
        <v>3.80304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333002.0</v>
      </c>
      <c r="AA248" s="1">
        <v>7014.0</v>
      </c>
      <c r="AB248" s="1">
        <v>7414.0</v>
      </c>
      <c r="AC248" s="8">
        <v>0.0</v>
      </c>
    </row>
    <row r="249">
      <c r="A249" s="2" t="s">
        <v>155</v>
      </c>
      <c r="B249" s="1" t="s">
        <v>30</v>
      </c>
      <c r="C249" s="5">
        <f>ROUND( VLOOKUP(Z249, NPC_Raw_Data!A:D, 4)*VLOOKUP(AA249, NPC_Scaling_Values!A:C, 3)*VLOOKUP(AB249, NPC_Scaling_Values!A:C, 3) * 1.14 ,0)</f>
        <v>626</v>
      </c>
      <c r="D249" s="5">
        <f>ROUND( VLOOKUP(Z249, NPC_Raw_Data!A:E, 5) * VLOOKUP(AA249, NPC_Scaling_Values!A:D, 4) * VLOOKUP(AB249,NPC_Scaling_Values!A:D, 4) * 1.14 ,0)</f>
        <v>1824</v>
      </c>
      <c r="E249" s="5">
        <f>ROUND( VLOOKUP(Z249, NPC_Raw_Data!A:L, 6) * VLOOKUP(AA249, NPC_Scaling_Values!A:N, 5)* VLOOKUP(AB249, NPC_Scaling_Values!A:N, 5) * 1.14 ,0)</f>
        <v>227</v>
      </c>
      <c r="F249" s="5">
        <f>ROUND( VLOOKUP(Z249, NPC_Raw_Data!A:L, 7) * VLOOKUP(AA249, NPC_Scaling_Values!A:N, 6) * VLOOKUP(AB249,NPC_Scaling_Values!A:N, 6) * 1.14 ,0)</f>
        <v>149</v>
      </c>
      <c r="G249" s="5">
        <f>ROUND( VLOOKUP(Z249, NPC_Raw_Data!A:L, 8) * VLOOKUP(AA249, NPC_Scaling_Values!A:N, 7) * VLOOKUP(AB249, NPC_Scaling_Values!A:N, 7) * 1.14 ,0)</f>
        <v>135</v>
      </c>
      <c r="H249" s="5">
        <f>ROUND( VLOOKUP(Z249, NPC_Raw_Data!A:L, 9) * VLOOKUP(AA249, NPC_Scaling_Values!A:N, 8)* VLOOKUP(AB249, NPC_Scaling_Values!A:N, 8) * 1.14 ,0)</f>
        <v>149</v>
      </c>
      <c r="I249" s="5">
        <v>-25.0</v>
      </c>
      <c r="J249" s="5">
        <v>25.0</v>
      </c>
      <c r="K249" s="5">
        <v>0.0</v>
      </c>
      <c r="L249" s="5">
        <f>ROUND( VLOOKUP(Z249, NPC_Raw_Data!A:O, 13),0)</f>
        <v>112</v>
      </c>
      <c r="M249" s="5">
        <f>ROUND( VLOOKUP(Z249, NPC_Raw_Data!A:O, 14),0)</f>
        <v>112</v>
      </c>
      <c r="N249" s="5">
        <f>ROUND( VLOOKUP(Z249, NPC_Raw_Data!A:O, 15),0)</f>
        <v>54</v>
      </c>
      <c r="O249" s="5">
        <f>ROUND( VLOOKUP(Z249, NPC_Raw_Data!A:Q, 16) * VLOOKUP(AA249, NPC_Scaling_Values!A:N, 14)* VLOOKUP(AB249, NPC_Scaling_Values!A:N, 14) * 1.14 ,0)</f>
        <v>265</v>
      </c>
      <c r="P249" s="2">
        <f>ROUND( VLOOKUP(Z249, NPC_Raw_Data!A:Q, 17) * VLOOKUP(AA249, NPC_Scaling_Values!A:N, 14) * VLOOKUP(AB249, NPC_Scaling_Values!A:N, 14)* 1.14 ,0)</f>
        <v>106</v>
      </c>
      <c r="Q249">
        <f> VLOOKUP(AA249, NPC_Scaling_Values!A:N, 9) * VLOOKUP(AB249, NPC_Scaling_Values!A:N, 9) * 1.14</f>
        <v>3.80304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333003.0</v>
      </c>
      <c r="AA249" s="1">
        <v>7014.0</v>
      </c>
      <c r="AB249" s="1">
        <v>7414.0</v>
      </c>
      <c r="AC249" s="10">
        <v>7100.0</v>
      </c>
    </row>
    <row r="250">
      <c r="A250" s="9" t="s">
        <v>69</v>
      </c>
      <c r="B250" s="1" t="s">
        <v>27</v>
      </c>
      <c r="C250" s="5">
        <f>ROUND( VLOOKUP(Z250, NPC_Raw_Data!A:D, 4)*VLOOKUP(AA250, NPC_Scaling_Values!A:C, 3)*VLOOKUP(AB250, NPC_Scaling_Values!A:C, 3) * 1.14 ,0)</f>
        <v>287</v>
      </c>
      <c r="D250" s="5">
        <f>ROUND( VLOOKUP(Z250, NPC_Raw_Data!A:E, 5) * VLOOKUP(AA250, NPC_Scaling_Values!A:D, 4) * VLOOKUP(AB250,NPC_Scaling_Values!A:D, 4) * 1.14 ,0)</f>
        <v>456</v>
      </c>
      <c r="E250" s="5">
        <f>ROUND( VLOOKUP(Z250, NPC_Raw_Data!A:L, 6) * VLOOKUP(AA250, NPC_Scaling_Values!A:N, 5)* VLOOKUP(AB250, NPC_Scaling_Values!A:N, 5) * 1.14 ,0)</f>
        <v>181</v>
      </c>
      <c r="F250" s="5">
        <f>ROUND( VLOOKUP(Z250, NPC_Raw_Data!A:L, 7) * VLOOKUP(AA250, NPC_Scaling_Values!A:N, 6) * VLOOKUP(AB250,NPC_Scaling_Values!A:N, 6) * 1.14 ,0)</f>
        <v>135</v>
      </c>
      <c r="G250" s="5">
        <f>ROUND( VLOOKUP(Z250, NPC_Raw_Data!A:L, 8) * VLOOKUP(AA250, NPC_Scaling_Values!A:N, 7) * VLOOKUP(AB250, NPC_Scaling_Values!A:N, 7) * 1.14 ,0)</f>
        <v>108</v>
      </c>
      <c r="H250" s="5">
        <f>ROUND( VLOOKUP(Z250, NPC_Raw_Data!A:L, 9) * VLOOKUP(AA250, NPC_Scaling_Values!A:N, 8)* VLOOKUP(AB250, NPC_Scaling_Values!A:N, 8) * 1.14 ,0)</f>
        <v>135</v>
      </c>
      <c r="I250" s="5">
        <v>0.0</v>
      </c>
      <c r="J250" s="5">
        <v>0.0</v>
      </c>
      <c r="K250" s="5">
        <v>0.0</v>
      </c>
      <c r="L250" s="5">
        <f>ROUND( VLOOKUP(Z250, NPC_Raw_Data!A:O, 13),0)</f>
        <v>150</v>
      </c>
      <c r="M250" s="5">
        <f>ROUND( VLOOKUP(Z250, NPC_Raw_Data!A:O, 14),0)</f>
        <v>150</v>
      </c>
      <c r="N250" s="5">
        <f>ROUND( VLOOKUP(Z250, NPC_Raw_Data!A:O, 15),0)</f>
        <v>100</v>
      </c>
      <c r="O250" s="5">
        <f>ROUND( VLOOKUP(Z250, NPC_Raw_Data!A:Q, 16) * VLOOKUP(AA250, NPC_Scaling_Values!A:N, 14)* VLOOKUP(AB250, NPC_Scaling_Values!A:N, 14) * 1.14 ,0)</f>
        <v>230</v>
      </c>
      <c r="P250" s="2">
        <f>ROUND( VLOOKUP(Z250, NPC_Raw_Data!A:Q, 17) * VLOOKUP(AA250, NPC_Scaling_Values!A:N, 14) * VLOOKUP(AB250, NPC_Scaling_Values!A:N, 14)* 1.14 ,0)</f>
        <v>92</v>
      </c>
      <c r="Q250">
        <f> VLOOKUP(AA250, NPC_Scaling_Values!A:N, 9) * VLOOKUP(AB250, NPC_Scaling_Values!A:N, 9) * 1.14</f>
        <v>3.17775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334000.0</v>
      </c>
      <c r="AA250" s="1">
        <v>7003.0</v>
      </c>
      <c r="AB250" s="1">
        <v>7403.0</v>
      </c>
      <c r="AC250" s="8">
        <v>0.0</v>
      </c>
    </row>
    <row r="251">
      <c r="A251" s="9" t="s">
        <v>69</v>
      </c>
      <c r="B251" s="1" t="s">
        <v>35</v>
      </c>
      <c r="C251" s="5">
        <f>ROUND( VLOOKUP(Z251, NPC_Raw_Data!A:D, 4)*VLOOKUP(AA251, NPC_Scaling_Values!A:C, 3)*VLOOKUP(AB251, NPC_Scaling_Values!A:C, 3) * 1.14 ,0)</f>
        <v>327</v>
      </c>
      <c r="D251" s="5">
        <f>ROUND( VLOOKUP(Z251, NPC_Raw_Data!A:E, 5) * VLOOKUP(AA251, NPC_Scaling_Values!A:D, 4) * VLOOKUP(AB251,NPC_Scaling_Values!A:D, 4) * 1.14 ,0)</f>
        <v>570</v>
      </c>
      <c r="E251" s="5">
        <f>ROUND( VLOOKUP(Z251, NPC_Raw_Data!A:L, 6) * VLOOKUP(AA251, NPC_Scaling_Values!A:N, 5)* VLOOKUP(AB251, NPC_Scaling_Values!A:N, 5) * 1.14 ,0)</f>
        <v>232</v>
      </c>
      <c r="F251" s="5">
        <f>ROUND( VLOOKUP(Z251, NPC_Raw_Data!A:L, 7) * VLOOKUP(AA251, NPC_Scaling_Values!A:N, 6) * VLOOKUP(AB251,NPC_Scaling_Values!A:N, 6) * 1.14 ,0)</f>
        <v>173</v>
      </c>
      <c r="G251" s="5">
        <f>ROUND( VLOOKUP(Z251, NPC_Raw_Data!A:L, 8) * VLOOKUP(AA251, NPC_Scaling_Values!A:N, 7) * VLOOKUP(AB251, NPC_Scaling_Values!A:N, 7) * 1.14 ,0)</f>
        <v>138</v>
      </c>
      <c r="H251" s="5">
        <f>ROUND( VLOOKUP(Z251, NPC_Raw_Data!A:L, 9) * VLOOKUP(AA251, NPC_Scaling_Values!A:N, 8)* VLOOKUP(AB251, NPC_Scaling_Values!A:N, 8) * 1.14 ,0)</f>
        <v>173</v>
      </c>
      <c r="I251" s="5">
        <v>0.0</v>
      </c>
      <c r="J251" s="5">
        <v>0.0</v>
      </c>
      <c r="K251" s="5">
        <v>0.0</v>
      </c>
      <c r="L251" s="5">
        <f>ROUND( VLOOKUP(Z251, NPC_Raw_Data!A:O, 13),0)</f>
        <v>150</v>
      </c>
      <c r="M251" s="5">
        <f>ROUND( VLOOKUP(Z251, NPC_Raw_Data!A:O, 14),0)</f>
        <v>150</v>
      </c>
      <c r="N251" s="5">
        <f>ROUND( VLOOKUP(Z251, NPC_Raw_Data!A:O, 15),0)</f>
        <v>100</v>
      </c>
      <c r="O251" s="5">
        <f>ROUND( VLOOKUP(Z251, NPC_Raw_Data!A:Q, 16) * VLOOKUP(AA251, NPC_Scaling_Values!A:N, 14)* VLOOKUP(AB251, NPC_Scaling_Values!A:N, 14) * 1.14 ,0)</f>
        <v>234</v>
      </c>
      <c r="P251" s="2">
        <f>ROUND( VLOOKUP(Z251, NPC_Raw_Data!A:Q, 17) * VLOOKUP(AA251, NPC_Scaling_Values!A:N, 14) * VLOOKUP(AB251, NPC_Scaling_Values!A:N, 14)* 1.14 ,0)</f>
        <v>94</v>
      </c>
      <c r="Q251">
        <f> VLOOKUP(AA251, NPC_Scaling_Values!A:N, 9) * VLOOKUP(AB251, NPC_Scaling_Values!A:N, 9) * 1.14</f>
        <v>3.401475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334001.0</v>
      </c>
      <c r="AA251" s="1">
        <v>7004.0</v>
      </c>
      <c r="AB251" s="1">
        <v>7404.0</v>
      </c>
      <c r="AC251" s="8">
        <v>0.0</v>
      </c>
    </row>
    <row r="252">
      <c r="A252" s="9" t="s">
        <v>106</v>
      </c>
      <c r="B252" s="1" t="s">
        <v>35</v>
      </c>
      <c r="C252" s="5">
        <f>ROUND( VLOOKUP(Z252, NPC_Raw_Data!A:D, 4)*VLOOKUP(AA252, NPC_Scaling_Values!A:C, 3)*VLOOKUP(AB252, NPC_Scaling_Values!A:C, 3) * 1.14 ,0)</f>
        <v>329</v>
      </c>
      <c r="D252" s="5">
        <f>ROUND( VLOOKUP(Z252, NPC_Raw_Data!A:E, 5) * VLOOKUP(AA252, NPC_Scaling_Values!A:D, 4) * VLOOKUP(AB252,NPC_Scaling_Values!A:D, 4) * 1.14 ,0)</f>
        <v>684</v>
      </c>
      <c r="E252" s="5">
        <f>ROUND( VLOOKUP(Z252, NPC_Raw_Data!A:L, 6) * VLOOKUP(AA252, NPC_Scaling_Values!A:N, 5)* VLOOKUP(AB252, NPC_Scaling_Values!A:N, 5) * 1.14 ,0)</f>
        <v>233</v>
      </c>
      <c r="F252" s="5">
        <f>ROUND( VLOOKUP(Z252, NPC_Raw_Data!A:L, 7) * VLOOKUP(AA252, NPC_Scaling_Values!A:N, 6) * VLOOKUP(AB252,NPC_Scaling_Values!A:N, 6) * 1.14 ,0)</f>
        <v>174</v>
      </c>
      <c r="G252" s="5">
        <f>ROUND( VLOOKUP(Z252, NPC_Raw_Data!A:L, 8) * VLOOKUP(AA252, NPC_Scaling_Values!A:N, 7) * VLOOKUP(AB252, NPC_Scaling_Values!A:N, 7) * 1.14 ,0)</f>
        <v>139</v>
      </c>
      <c r="H252" s="5">
        <f>ROUND( VLOOKUP(Z252, NPC_Raw_Data!A:L, 9) * VLOOKUP(AA252, NPC_Scaling_Values!A:N, 8)* VLOOKUP(AB252, NPC_Scaling_Values!A:N, 8) * 1.14 ,0)</f>
        <v>174</v>
      </c>
      <c r="I252" s="5">
        <v>0.0</v>
      </c>
      <c r="J252" s="5">
        <v>0.0</v>
      </c>
      <c r="K252" s="5">
        <v>0.0</v>
      </c>
      <c r="L252" s="5">
        <f>ROUND( VLOOKUP(Z252, NPC_Raw_Data!A:O, 13),0)</f>
        <v>150</v>
      </c>
      <c r="M252" s="5">
        <f>ROUND( VLOOKUP(Z252, NPC_Raw_Data!A:O, 14),0)</f>
        <v>150</v>
      </c>
      <c r="N252" s="5">
        <f>ROUND( VLOOKUP(Z252, NPC_Raw_Data!A:O, 15),0)</f>
        <v>100</v>
      </c>
      <c r="O252" s="5">
        <f>ROUND( VLOOKUP(Z252, NPC_Raw_Data!A:Q, 16) * VLOOKUP(AA252, NPC_Scaling_Values!A:N, 14)* VLOOKUP(AB252, NPC_Scaling_Values!A:N, 14) * 1.14 ,0)</f>
        <v>230</v>
      </c>
      <c r="P252" s="2">
        <f>ROUND( VLOOKUP(Z252, NPC_Raw_Data!A:Q, 17) * VLOOKUP(AA252, NPC_Scaling_Values!A:N, 14) * VLOOKUP(AB252, NPC_Scaling_Values!A:N, 14)* 1.14 ,0)</f>
        <v>92</v>
      </c>
      <c r="Q252">
        <f> VLOOKUP(AA252, NPC_Scaling_Values!A:N, 9) * VLOOKUP(AB252, NPC_Scaling_Values!A:N, 9) * 1.14</f>
        <v>3.4884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334002.0</v>
      </c>
      <c r="AA252" s="1">
        <v>7005.0</v>
      </c>
      <c r="AB252" s="1">
        <v>7405.0</v>
      </c>
      <c r="AC252" s="8">
        <v>0.0</v>
      </c>
    </row>
    <row r="253">
      <c r="A253" s="9" t="s">
        <v>70</v>
      </c>
      <c r="B253" s="1" t="s">
        <v>27</v>
      </c>
      <c r="C253" s="5">
        <f>ROUND( VLOOKUP(Z253, NPC_Raw_Data!A:D, 4)*VLOOKUP(AA253, NPC_Scaling_Values!A:C, 3)*VLOOKUP(AB253, NPC_Scaling_Values!A:C, 3) * 1.14 ,0)</f>
        <v>287</v>
      </c>
      <c r="D253" s="5">
        <f>ROUND( VLOOKUP(Z253, NPC_Raw_Data!A:E, 5) * VLOOKUP(AA253, NPC_Scaling_Values!A:D, 4) * VLOOKUP(AB253,NPC_Scaling_Values!A:D, 4) * 1.14 ,0)</f>
        <v>855</v>
      </c>
      <c r="E253" s="5">
        <f>ROUND( VLOOKUP(Z253, NPC_Raw_Data!A:L, 6) * VLOOKUP(AA253, NPC_Scaling_Values!A:N, 5)* VLOOKUP(AB253, NPC_Scaling_Values!A:N, 5) * 1.14 ,0)</f>
        <v>181</v>
      </c>
      <c r="F253" s="5">
        <f>ROUND( VLOOKUP(Z253, NPC_Raw_Data!A:L, 7) * VLOOKUP(AA253, NPC_Scaling_Values!A:N, 6) * VLOOKUP(AB253,NPC_Scaling_Values!A:N, 6) * 1.14 ,0)</f>
        <v>135</v>
      </c>
      <c r="G253" s="5">
        <f>ROUND( VLOOKUP(Z253, NPC_Raw_Data!A:L, 8) * VLOOKUP(AA253, NPC_Scaling_Values!A:N, 7) * VLOOKUP(AB253, NPC_Scaling_Values!A:N, 7) * 1.14 ,0)</f>
        <v>108</v>
      </c>
      <c r="H253" s="5">
        <f>ROUND( VLOOKUP(Z253, NPC_Raw_Data!A:L, 9) * VLOOKUP(AA253, NPC_Scaling_Values!A:N, 8)* VLOOKUP(AB253, NPC_Scaling_Values!A:N, 8) * 1.14 ,0)</f>
        <v>135</v>
      </c>
      <c r="I253" s="5">
        <v>0.0</v>
      </c>
      <c r="J253" s="5">
        <v>0.0</v>
      </c>
      <c r="K253" s="5">
        <v>0.0</v>
      </c>
      <c r="L253" s="5">
        <f>ROUND( VLOOKUP(Z253, NPC_Raw_Data!A:O, 13),0)</f>
        <v>150</v>
      </c>
      <c r="M253" s="5">
        <f>ROUND( VLOOKUP(Z253, NPC_Raw_Data!A:O, 14),0)</f>
        <v>150</v>
      </c>
      <c r="N253" s="5">
        <f>ROUND( VLOOKUP(Z253, NPC_Raw_Data!A:O, 15),0)</f>
        <v>100</v>
      </c>
      <c r="O253" s="5">
        <f>ROUND( VLOOKUP(Z253, NPC_Raw_Data!A:Q, 16) * VLOOKUP(AA253, NPC_Scaling_Values!A:N, 14)* VLOOKUP(AB253, NPC_Scaling_Values!A:N, 14) * 1.14 ,0)</f>
        <v>230</v>
      </c>
      <c r="P253" s="2">
        <f>ROUND( VLOOKUP(Z253, NPC_Raw_Data!A:Q, 17) * VLOOKUP(AA253, NPC_Scaling_Values!A:N, 14) * VLOOKUP(AB253, NPC_Scaling_Values!A:N, 14)* 1.14 ,0)</f>
        <v>92</v>
      </c>
      <c r="Q253">
        <f> VLOOKUP(AA253, NPC_Scaling_Values!A:N, 9) * VLOOKUP(AB253, NPC_Scaling_Values!A:N, 9) * 1.14</f>
        <v>3.17775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334003.0</v>
      </c>
      <c r="AA253" s="1">
        <v>7003.0</v>
      </c>
      <c r="AB253" s="1">
        <v>7403.0</v>
      </c>
      <c r="AC253" s="8">
        <v>0.0</v>
      </c>
    </row>
    <row r="254">
      <c r="A254" s="2" t="s">
        <v>144</v>
      </c>
      <c r="B254" s="1" t="s">
        <v>53</v>
      </c>
      <c r="C254" s="5">
        <f>ROUND( VLOOKUP(Z254, NPC_Raw_Data!A:D, 4)*VLOOKUP(AA254, NPC_Scaling_Values!A:C, 3)*VLOOKUP(AB254, NPC_Scaling_Values!A:C, 3) * 1.14 ,0)</f>
        <v>272</v>
      </c>
      <c r="D254" s="5">
        <f>ROUND( VLOOKUP(Z254, NPC_Raw_Data!A:E, 5) * VLOOKUP(AA254, NPC_Scaling_Values!A:D, 4) * VLOOKUP(AB254,NPC_Scaling_Values!A:D, 4) * 1.14 ,0)</f>
        <v>513</v>
      </c>
      <c r="E254" s="5">
        <f>ROUND( VLOOKUP(Z254, NPC_Raw_Data!A:L, 6) * VLOOKUP(AA254, NPC_Scaling_Values!A:N, 5)* VLOOKUP(AB254, NPC_Scaling_Values!A:N, 5) * 1.14 ,0)</f>
        <v>252</v>
      </c>
      <c r="F254" s="5">
        <f>ROUND( VLOOKUP(Z254, NPC_Raw_Data!A:L, 7) * VLOOKUP(AA254, NPC_Scaling_Values!A:N, 6) * VLOOKUP(AB254,NPC_Scaling_Values!A:N, 6) * 1.14 ,0)</f>
        <v>164</v>
      </c>
      <c r="G254" s="5">
        <f>ROUND( VLOOKUP(Z254, NPC_Raw_Data!A:L, 8) * VLOOKUP(AA254, NPC_Scaling_Values!A:N, 7) * VLOOKUP(AB254, NPC_Scaling_Values!A:N, 7) * 1.14 ,0)</f>
        <v>1259</v>
      </c>
      <c r="H254" s="5">
        <f>ROUND( VLOOKUP(Z254, NPC_Raw_Data!A:L, 9) * VLOOKUP(AA254, NPC_Scaling_Values!A:N, 8)* VLOOKUP(AB254, NPC_Scaling_Values!A:N, 8) * 1.14 ,0)</f>
        <v>188</v>
      </c>
      <c r="I254" s="5">
        <v>0.0</v>
      </c>
      <c r="J254" s="5">
        <v>0.0</v>
      </c>
      <c r="K254" s="5">
        <v>0.0</v>
      </c>
      <c r="L254" s="5">
        <f>ROUND( VLOOKUP(Z254, NPC_Raw_Data!A:O, 13),0)</f>
        <v>150</v>
      </c>
      <c r="M254" s="5">
        <f>ROUND( VLOOKUP(Z254, NPC_Raw_Data!A:O, 14),0)</f>
        <v>150</v>
      </c>
      <c r="N254" s="5">
        <f>ROUND( VLOOKUP(Z254, NPC_Raw_Data!A:O, 15),0)</f>
        <v>100</v>
      </c>
      <c r="O254" s="5">
        <f>ROUND( VLOOKUP(Z254, NPC_Raw_Data!A:Q, 16) * VLOOKUP(AA254, NPC_Scaling_Values!A:N, 14)* VLOOKUP(AB254, NPC_Scaling_Values!A:N, 14) * 1.14 ,0)</f>
        <v>228</v>
      </c>
      <c r="P254" s="2">
        <f>ROUND( VLOOKUP(Z254, NPC_Raw_Data!A:Q, 17) * VLOOKUP(AA254, NPC_Scaling_Values!A:N, 14) * VLOOKUP(AB254, NPC_Scaling_Values!A:N, 14)* 1.14 ,0)</f>
        <v>91</v>
      </c>
      <c r="Q254">
        <f> VLOOKUP(AA254, NPC_Scaling_Values!A:N, 9) * VLOOKUP(AB254, NPC_Scaling_Values!A:N, 9) * 1.14</f>
        <v>3.4884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334100.0</v>
      </c>
      <c r="AA254" s="1">
        <v>7008.0</v>
      </c>
      <c r="AB254" s="1">
        <v>7408.0</v>
      </c>
      <c r="AC254" s="8">
        <v>0.0</v>
      </c>
    </row>
    <row r="255">
      <c r="A255" s="1" t="s">
        <v>141</v>
      </c>
      <c r="B255" s="1" t="s">
        <v>101</v>
      </c>
      <c r="C255" s="5">
        <f>ROUND( VLOOKUP(Z255, NPC_Raw_Data!A:D, 4)*VLOOKUP(AA255, NPC_Scaling_Values!A:C, 3)*VLOOKUP(AB255, NPC_Scaling_Values!A:C, 3) * 1.14 ,0)</f>
        <v>1410</v>
      </c>
      <c r="D255" s="5">
        <f>ROUND( VLOOKUP(Z255, NPC_Raw_Data!A:E, 5) * VLOOKUP(AA255, NPC_Scaling_Values!A:D, 4) * VLOOKUP(AB255,NPC_Scaling_Values!A:D, 4) * 1.14 ,0)</f>
        <v>821</v>
      </c>
      <c r="E255" s="5">
        <f>ROUND( VLOOKUP(Z255, NPC_Raw_Data!A:L, 6) * VLOOKUP(AA255, NPC_Scaling_Values!A:N, 5)* VLOOKUP(AB255, NPC_Scaling_Values!A:N, 5) * 1.14 ,0)</f>
        <v>295</v>
      </c>
      <c r="F255" s="5">
        <f>ROUND( VLOOKUP(Z255, NPC_Raw_Data!A:L, 7) * VLOOKUP(AA255, NPC_Scaling_Values!A:N, 6) * VLOOKUP(AB255,NPC_Scaling_Values!A:N, 6) * 1.14 ,0)</f>
        <v>236</v>
      </c>
      <c r="G255" s="5">
        <f>ROUND( VLOOKUP(Z255, NPC_Raw_Data!A:L, 8) * VLOOKUP(AA255, NPC_Scaling_Values!A:N, 7) * VLOOKUP(AB255, NPC_Scaling_Values!A:N, 7) * 1.14 ,0)</f>
        <v>148</v>
      </c>
      <c r="H255" s="5">
        <f>ROUND( VLOOKUP(Z255, NPC_Raw_Data!A:L, 9) * VLOOKUP(AA255, NPC_Scaling_Values!A:N, 8)* VLOOKUP(AB255, NPC_Scaling_Values!A:N, 8) * 1.14 ,0)</f>
        <v>266</v>
      </c>
      <c r="I255" s="5">
        <v>0.0</v>
      </c>
      <c r="J255" s="5">
        <v>0.0</v>
      </c>
      <c r="K255" s="5">
        <v>0.0</v>
      </c>
      <c r="L255" s="5">
        <f>ROUND( VLOOKUP(Z255, NPC_Raw_Data!A:O, 13),0)</f>
        <v>84</v>
      </c>
      <c r="M255" s="5">
        <f>ROUND( VLOOKUP(Z255, NPC_Raw_Data!A:O, 14),0)</f>
        <v>84</v>
      </c>
      <c r="N255" s="5">
        <f>ROUND( VLOOKUP(Z255, NPC_Raw_Data!A:O, 15),0)</f>
        <v>999</v>
      </c>
      <c r="O255" s="5">
        <f>ROUND( VLOOKUP(Z255, NPC_Raw_Data!A:Q, 16) * VLOOKUP(AA255, NPC_Scaling_Values!A:N, 14)* VLOOKUP(AB255, NPC_Scaling_Values!A:N, 14) * 1.14 ,0)</f>
        <v>230</v>
      </c>
      <c r="P255" s="2">
        <f>ROUND( VLOOKUP(Z255, NPC_Raw_Data!A:Q, 17) * VLOOKUP(AA255, NPC_Scaling_Values!A:N, 14) * VLOOKUP(AB255, NPC_Scaling_Values!A:N, 14)* 1.14 ,0)</f>
        <v>92</v>
      </c>
      <c r="Q255">
        <f> VLOOKUP(AA255, NPC_Scaling_Values!A:N, 9) * VLOOKUP(AB255, NPC_Scaling_Values!A:N, 9) * 1.14</f>
        <v>3.4884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335000.0</v>
      </c>
      <c r="AA255" s="1">
        <v>7005.0</v>
      </c>
      <c r="AB255" s="1">
        <v>7405.0</v>
      </c>
      <c r="AC255" s="8">
        <v>0.0</v>
      </c>
    </row>
    <row r="256">
      <c r="A256" s="1" t="s">
        <v>105</v>
      </c>
      <c r="B256" s="1" t="s">
        <v>101</v>
      </c>
      <c r="C256" s="5">
        <f>ROUND( VLOOKUP(Z256, NPC_Raw_Data!A:D, 4)*VLOOKUP(AA256, NPC_Scaling_Values!A:C, 3)*VLOOKUP(AB256, NPC_Scaling_Values!A:C, 3) * 1.14 ,0)</f>
        <v>442</v>
      </c>
      <c r="D256" s="5">
        <f>ROUND( VLOOKUP(Z256, NPC_Raw_Data!A:E, 5) * VLOOKUP(AA256, NPC_Scaling_Values!A:D, 4) * VLOOKUP(AB256,NPC_Scaling_Values!A:D, 4) * 1.14 ,0)</f>
        <v>274</v>
      </c>
      <c r="E256" s="5">
        <f>ROUND( VLOOKUP(Z256, NPC_Raw_Data!A:L, 6) * VLOOKUP(AA256, NPC_Scaling_Values!A:N, 5)* VLOOKUP(AB256, NPC_Scaling_Values!A:N, 5) * 1.14 ,0)</f>
        <v>230</v>
      </c>
      <c r="F256" s="5">
        <f>ROUND( VLOOKUP(Z256, NPC_Raw_Data!A:L, 7) * VLOOKUP(AA256, NPC_Scaling_Values!A:N, 6) * VLOOKUP(AB256,NPC_Scaling_Values!A:N, 6) * 1.14 ,0)</f>
        <v>174</v>
      </c>
      <c r="G256" s="5">
        <f>ROUND( VLOOKUP(Z256, NPC_Raw_Data!A:L, 8) * VLOOKUP(AA256, NPC_Scaling_Values!A:N, 7) * VLOOKUP(AB256, NPC_Scaling_Values!A:N, 7) * 1.14 ,0)</f>
        <v>139</v>
      </c>
      <c r="H256" s="5">
        <f>ROUND( VLOOKUP(Z256, NPC_Raw_Data!A:L, 9) * VLOOKUP(AA256, NPC_Scaling_Values!A:N, 8)* VLOOKUP(AB256, NPC_Scaling_Values!A:N, 8) * 1.14 ,0)</f>
        <v>174</v>
      </c>
      <c r="I256" s="5">
        <v>-25.0</v>
      </c>
      <c r="J256" s="5">
        <v>0.0</v>
      </c>
      <c r="K256" s="5">
        <v>0.0</v>
      </c>
      <c r="L256" s="5">
        <f>ROUND( VLOOKUP(Z256, NPC_Raw_Data!A:O, 13),0)</f>
        <v>106</v>
      </c>
      <c r="M256" s="5">
        <f>ROUND( VLOOKUP(Z256, NPC_Raw_Data!A:O, 14),0)</f>
        <v>106</v>
      </c>
      <c r="N256" s="5">
        <f>ROUND( VLOOKUP(Z256, NPC_Raw_Data!A:O, 15),0)</f>
        <v>68</v>
      </c>
      <c r="O256" s="5">
        <f>ROUND( VLOOKUP(Z256, NPC_Raw_Data!A:Q, 16) * VLOOKUP(AA256, NPC_Scaling_Values!A:N, 14)* VLOOKUP(AB256, NPC_Scaling_Values!A:N, 14) * 1.14 ,0)</f>
        <v>230</v>
      </c>
      <c r="P256" s="2">
        <f>ROUND( VLOOKUP(Z256, NPC_Raw_Data!A:Q, 17) * VLOOKUP(AA256, NPC_Scaling_Values!A:N, 14) * VLOOKUP(AB256, NPC_Scaling_Values!A:N, 14)* 1.14 ,0)</f>
        <v>92</v>
      </c>
      <c r="Q256">
        <f> VLOOKUP(AA256, NPC_Scaling_Values!A:N, 9) * VLOOKUP(AB256, NPC_Scaling_Values!A:N, 9) * 1.14</f>
        <v>3.4884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337000.0</v>
      </c>
      <c r="AA256" s="1">
        <v>7005.0</v>
      </c>
      <c r="AB256" s="1">
        <v>7405.0</v>
      </c>
      <c r="AC256" s="8">
        <v>0.0</v>
      </c>
    </row>
    <row r="257">
      <c r="A257" s="2" t="s">
        <v>83</v>
      </c>
      <c r="B257" s="1" t="s">
        <v>53</v>
      </c>
      <c r="C257" s="5">
        <f>ROUND( VLOOKUP(Z257, NPC_Raw_Data!A:D, 4)*VLOOKUP(AA257, NPC_Scaling_Values!A:C, 3)*VLOOKUP(AB257, NPC_Scaling_Values!A:C, 3) * 1.14 ,0)</f>
        <v>272</v>
      </c>
      <c r="D257" s="5">
        <f>ROUND( VLOOKUP(Z257, NPC_Raw_Data!A:E, 5) * VLOOKUP(AA257, NPC_Scaling_Values!A:D, 4) * VLOOKUP(AB257,NPC_Scaling_Values!A:D, 4) * 1.14 ,0)</f>
        <v>342</v>
      </c>
      <c r="E257" s="5">
        <f>ROUND( VLOOKUP(Z257, NPC_Raw_Data!A:L, 6) * VLOOKUP(AA257, NPC_Scaling_Values!A:N, 5)* VLOOKUP(AB257, NPC_Scaling_Values!A:N, 5) * 1.14 ,0)</f>
        <v>176</v>
      </c>
      <c r="F257" s="5">
        <f>ROUND( VLOOKUP(Z257, NPC_Raw_Data!A:L, 7) * VLOOKUP(AA257, NPC_Scaling_Values!A:N, 6) * VLOOKUP(AB257,NPC_Scaling_Values!A:N, 6) * 1.14 ,0)</f>
        <v>124</v>
      </c>
      <c r="G257" s="5">
        <f>ROUND( VLOOKUP(Z257, NPC_Raw_Data!A:L, 8) * VLOOKUP(AA257, NPC_Scaling_Values!A:N, 7) * VLOOKUP(AB257, NPC_Scaling_Values!A:N, 7) * 1.14 ,0)</f>
        <v>140</v>
      </c>
      <c r="H257" s="5">
        <f>ROUND( VLOOKUP(Z257, NPC_Raw_Data!A:L, 9) * VLOOKUP(AA257, NPC_Scaling_Values!A:N, 8)* VLOOKUP(AB257, NPC_Scaling_Values!A:N, 8) * 1.14 ,0)</f>
        <v>134</v>
      </c>
      <c r="I257" s="5">
        <v>0.0</v>
      </c>
      <c r="J257" s="5">
        <v>0.0</v>
      </c>
      <c r="K257" s="5">
        <v>0.0</v>
      </c>
      <c r="L257" s="5">
        <f>ROUND( VLOOKUP(Z257, NPC_Raw_Data!A:O, 13),0)</f>
        <v>440</v>
      </c>
      <c r="M257" s="5">
        <f>ROUND( VLOOKUP(Z257, NPC_Raw_Data!A:O, 14),0)</f>
        <v>440</v>
      </c>
      <c r="N257" s="5">
        <f>ROUND( VLOOKUP(Z257, NPC_Raw_Data!A:O, 15),0)</f>
        <v>87</v>
      </c>
      <c r="O257" s="5">
        <f>ROUND( VLOOKUP(Z257, NPC_Raw_Data!A:Q, 16) * VLOOKUP(AA257, NPC_Scaling_Values!A:N, 14)* VLOOKUP(AB257, NPC_Scaling_Values!A:N, 14) * 1.14 ,0)</f>
        <v>228</v>
      </c>
      <c r="P257" s="2">
        <f>ROUND( VLOOKUP(Z257, NPC_Raw_Data!A:Q, 17) * VLOOKUP(AA257, NPC_Scaling_Values!A:N, 14) * VLOOKUP(AB257, NPC_Scaling_Values!A:N, 14)* 1.14 ,0)</f>
        <v>91</v>
      </c>
      <c r="Q257">
        <f> VLOOKUP(AA257, NPC_Scaling_Values!A:N, 9) * VLOOKUP(AB257, NPC_Scaling_Values!A:N, 9) * 1.14</f>
        <v>3.4884</v>
      </c>
      <c r="R257" s="1">
        <v>1.0</v>
      </c>
      <c r="S257" s="1">
        <v>-1.0</v>
      </c>
      <c r="T257" s="7" t="b">
        <v>0</v>
      </c>
      <c r="U257" s="7" t="b">
        <v>0</v>
      </c>
      <c r="V257" s="7" t="b">
        <v>0</v>
      </c>
      <c r="Z257" s="1">
        <v>338000.0</v>
      </c>
      <c r="AA257" s="1">
        <v>7008.0</v>
      </c>
      <c r="AB257" s="1">
        <v>7408.0</v>
      </c>
      <c r="AC257" s="8">
        <v>0.0</v>
      </c>
    </row>
    <row r="258">
      <c r="A258" s="9" t="s">
        <v>294</v>
      </c>
      <c r="B258" s="1" t="s">
        <v>91</v>
      </c>
      <c r="C258" s="5">
        <f>ROUND( VLOOKUP(Z258, NPC_Raw_Data!A:D, 4)*VLOOKUP(AA258, NPC_Scaling_Values!A:C, 3)*VLOOKUP(AB258, NPC_Scaling_Values!A:C, 3) * 1.14 ,0)</f>
        <v>1125</v>
      </c>
      <c r="D258" s="5">
        <f>ROUND( VLOOKUP(Z258, NPC_Raw_Data!A:E, 5) * VLOOKUP(AA258, NPC_Scaling_Values!A:D, 4) * VLOOKUP(AB258,NPC_Scaling_Values!A:D, 4) * 1.14 ,0)</f>
        <v>2052</v>
      </c>
      <c r="E258" s="5">
        <f>ROUND( VLOOKUP(Z258, NPC_Raw_Data!A:L, 6) * VLOOKUP(AA258, NPC_Scaling_Values!A:N, 5)* VLOOKUP(AB258, NPC_Scaling_Values!A:N, 5) * 1.14 ,0)</f>
        <v>481</v>
      </c>
      <c r="F258" s="5">
        <f>ROUND( VLOOKUP(Z258, NPC_Raw_Data!A:L, 7) * VLOOKUP(AA258, NPC_Scaling_Values!A:N, 6) * VLOOKUP(AB258,NPC_Scaling_Values!A:N, 6) * 1.14 ,0)</f>
        <v>336</v>
      </c>
      <c r="G258" s="5">
        <f>ROUND( VLOOKUP(Z258, NPC_Raw_Data!A:L, 8) * VLOOKUP(AA258, NPC_Scaling_Values!A:N, 7) * VLOOKUP(AB258, NPC_Scaling_Values!A:N, 7) * 1.14 ,0)</f>
        <v>962</v>
      </c>
      <c r="H258" s="5">
        <f>ROUND( VLOOKUP(Z258, NPC_Raw_Data!A:L, 9) * VLOOKUP(AA258, NPC_Scaling_Values!A:N, 8)* VLOOKUP(AB258, NPC_Scaling_Values!A:N, 8) * 1.14 ,0)</f>
        <v>362</v>
      </c>
      <c r="I258" s="5">
        <v>25.0</v>
      </c>
      <c r="J258" s="5">
        <v>0.0</v>
      </c>
      <c r="K258" s="5">
        <v>0.0</v>
      </c>
      <c r="L258" s="5">
        <f>ROUND( VLOOKUP(Z258, NPC_Raw_Data!A:O, 13),0)</f>
        <v>94</v>
      </c>
      <c r="M258" s="5">
        <f>ROUND( VLOOKUP(Z258, NPC_Raw_Data!A:O, 14),0)</f>
        <v>94</v>
      </c>
      <c r="N258" s="5">
        <f>ROUND( VLOOKUP(Z258, NPC_Raw_Data!A:O, 15),0)</f>
        <v>220</v>
      </c>
      <c r="O258" s="5">
        <f>ROUND( VLOOKUP(Z258, NPC_Raw_Data!A:Q, 16) * VLOOKUP(AA258, NPC_Scaling_Values!A:N, 14)* VLOOKUP(AB258, NPC_Scaling_Values!A:N, 14) * 1.14 ,0)</f>
        <v>256</v>
      </c>
      <c r="P258" s="2">
        <f>ROUND( VLOOKUP(Z258, NPC_Raw_Data!A:Q, 17) * VLOOKUP(AA258, NPC_Scaling_Values!A:N, 14) * VLOOKUP(AB258, NPC_Scaling_Values!A:N, 14)* 1.14 ,0)</f>
        <v>102</v>
      </c>
      <c r="Q258">
        <f> VLOOKUP(AA258, NPC_Scaling_Values!A:N, 9) * VLOOKUP(AB258, NPC_Scaling_Values!A:N, 9) * 1.14</f>
        <v>3.72324</v>
      </c>
      <c r="R258" s="1">
        <v>1.0</v>
      </c>
      <c r="S258" s="1">
        <v>-1.0</v>
      </c>
      <c r="T258" s="7" t="b">
        <v>0</v>
      </c>
      <c r="U258" s="7" t="b">
        <v>0</v>
      </c>
      <c r="V258" s="7" t="b">
        <v>0</v>
      </c>
      <c r="Z258" s="1">
        <v>339000.0</v>
      </c>
      <c r="AA258" s="1">
        <v>7013.0</v>
      </c>
      <c r="AB258" s="1">
        <v>7413.0</v>
      </c>
      <c r="AC258" s="8">
        <v>0.0</v>
      </c>
    </row>
    <row r="259">
      <c r="A259" s="9" t="s">
        <v>295</v>
      </c>
      <c r="B259" s="1" t="s">
        <v>91</v>
      </c>
      <c r="C259" s="5">
        <f>ROUND( VLOOKUP(Z259, NPC_Raw_Data!A:D, 4)*VLOOKUP(AA259, NPC_Scaling_Values!A:C, 3)*VLOOKUP(AB259, NPC_Scaling_Values!A:C, 3) * 1.14 ,0)</f>
        <v>1125</v>
      </c>
      <c r="D259" s="5">
        <f>ROUND( VLOOKUP(Z259, NPC_Raw_Data!A:E, 5) * VLOOKUP(AA259, NPC_Scaling_Values!A:D, 4) * VLOOKUP(AB259,NPC_Scaling_Values!A:D, 4) * 1.14 ,0)</f>
        <v>2052</v>
      </c>
      <c r="E259" s="5">
        <f>ROUND( VLOOKUP(Z259, NPC_Raw_Data!A:L, 6) * VLOOKUP(AA259, NPC_Scaling_Values!A:N, 5)* VLOOKUP(AB259, NPC_Scaling_Values!A:N, 5) * 1.14 ,0)</f>
        <v>481</v>
      </c>
      <c r="F259" s="5">
        <f>ROUND( VLOOKUP(Z259, NPC_Raw_Data!A:L, 7) * VLOOKUP(AA259, NPC_Scaling_Values!A:N, 6) * VLOOKUP(AB259,NPC_Scaling_Values!A:N, 6) * 1.14 ,0)</f>
        <v>336</v>
      </c>
      <c r="G259" s="5">
        <f>ROUND( VLOOKUP(Z259, NPC_Raw_Data!A:L, 8) * VLOOKUP(AA259, NPC_Scaling_Values!A:N, 7) * VLOOKUP(AB259, NPC_Scaling_Values!A:N, 7) * 1.14 ,0)</f>
        <v>962</v>
      </c>
      <c r="H259" s="5">
        <f>ROUND( VLOOKUP(Z259, NPC_Raw_Data!A:L, 9) * VLOOKUP(AA259, NPC_Scaling_Values!A:N, 8)* VLOOKUP(AB259, NPC_Scaling_Values!A:N, 8) * 1.14 ,0)</f>
        <v>362</v>
      </c>
      <c r="I259" s="5">
        <v>25.0</v>
      </c>
      <c r="J259" s="5">
        <v>0.0</v>
      </c>
      <c r="K259" s="5">
        <v>0.0</v>
      </c>
      <c r="L259" s="5">
        <f>ROUND( VLOOKUP(Z259, NPC_Raw_Data!A:O, 13),0)</f>
        <v>94</v>
      </c>
      <c r="M259" s="5">
        <f>ROUND( VLOOKUP(Z259, NPC_Raw_Data!A:O, 14),0)</f>
        <v>94</v>
      </c>
      <c r="N259" s="5">
        <f>ROUND( VLOOKUP(Z259, NPC_Raw_Data!A:O, 15),0)</f>
        <v>220</v>
      </c>
      <c r="O259" s="5">
        <f>ROUND( VLOOKUP(Z259, NPC_Raw_Data!A:Q, 16) * VLOOKUP(AA259, NPC_Scaling_Values!A:N, 14)* VLOOKUP(AB259, NPC_Scaling_Values!A:N, 14) * 1.14 ,0)</f>
        <v>256</v>
      </c>
      <c r="P259" s="2">
        <f>ROUND( VLOOKUP(Z259, NPC_Raw_Data!A:Q, 17) * VLOOKUP(AA259, NPC_Scaling_Values!A:N, 14) * VLOOKUP(AB259, NPC_Scaling_Values!A:N, 14)* 1.14 ,0)</f>
        <v>102</v>
      </c>
      <c r="Q259">
        <f> VLOOKUP(AA259, NPC_Scaling_Values!A:N, 9) * VLOOKUP(AB259, NPC_Scaling_Values!A:N, 9) * 1.14</f>
        <v>3.72324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339001.0</v>
      </c>
      <c r="AA259" s="1">
        <v>7013.0</v>
      </c>
      <c r="AB259" s="1">
        <v>7413.0</v>
      </c>
      <c r="AC259" s="8">
        <v>0.0</v>
      </c>
    </row>
    <row r="260">
      <c r="A260" s="9" t="s">
        <v>296</v>
      </c>
      <c r="B260" s="1" t="s">
        <v>91</v>
      </c>
      <c r="C260" s="5">
        <f>ROUND( VLOOKUP(Z260, NPC_Raw_Data!A:D, 4)*VLOOKUP(AA260, NPC_Scaling_Values!A:C, 3)*VLOOKUP(AB260, NPC_Scaling_Values!A:C, 3) * 1.14 ,0)</f>
        <v>1125</v>
      </c>
      <c r="D260" s="5">
        <f>ROUND( VLOOKUP(Z260, NPC_Raw_Data!A:E, 5) * VLOOKUP(AA260, NPC_Scaling_Values!A:D, 4) * VLOOKUP(AB260,NPC_Scaling_Values!A:D, 4) * 1.14 ,0)</f>
        <v>2052</v>
      </c>
      <c r="E260" s="5">
        <f>ROUND( VLOOKUP(Z260, NPC_Raw_Data!A:L, 6) * VLOOKUP(AA260, NPC_Scaling_Values!A:N, 5)* VLOOKUP(AB260, NPC_Scaling_Values!A:N, 5) * 1.14 ,0)</f>
        <v>481</v>
      </c>
      <c r="F260" s="5">
        <f>ROUND( VLOOKUP(Z260, NPC_Raw_Data!A:L, 7) * VLOOKUP(AA260, NPC_Scaling_Values!A:N, 6) * VLOOKUP(AB260,NPC_Scaling_Values!A:N, 6) * 1.14 ,0)</f>
        <v>336</v>
      </c>
      <c r="G260" s="5">
        <f>ROUND( VLOOKUP(Z260, NPC_Raw_Data!A:L, 8) * VLOOKUP(AA260, NPC_Scaling_Values!A:N, 7) * VLOOKUP(AB260, NPC_Scaling_Values!A:N, 7) * 1.14 ,0)</f>
        <v>962</v>
      </c>
      <c r="H260" s="5">
        <f>ROUND( VLOOKUP(Z260, NPC_Raw_Data!A:L, 9) * VLOOKUP(AA260, NPC_Scaling_Values!A:N, 8)* VLOOKUP(AB260, NPC_Scaling_Values!A:N, 8) * 1.14 ,0)</f>
        <v>362</v>
      </c>
      <c r="I260" s="5">
        <v>25.0</v>
      </c>
      <c r="J260" s="5">
        <v>0.0</v>
      </c>
      <c r="K260" s="5">
        <v>0.0</v>
      </c>
      <c r="L260" s="5">
        <f>ROUND( VLOOKUP(Z260, NPC_Raw_Data!A:O, 13),0)</f>
        <v>94</v>
      </c>
      <c r="M260" s="5">
        <f>ROUND( VLOOKUP(Z260, NPC_Raw_Data!A:O, 14),0)</f>
        <v>94</v>
      </c>
      <c r="N260" s="5">
        <f>ROUND( VLOOKUP(Z260, NPC_Raw_Data!A:O, 15),0)</f>
        <v>220</v>
      </c>
      <c r="O260" s="5">
        <f>ROUND( VLOOKUP(Z260, NPC_Raw_Data!A:Q, 16) * VLOOKUP(AA260, NPC_Scaling_Values!A:N, 14)* VLOOKUP(AB260, NPC_Scaling_Values!A:N, 14) * 1.14 ,0)</f>
        <v>256</v>
      </c>
      <c r="P260" s="2">
        <f>ROUND( VLOOKUP(Z260, NPC_Raw_Data!A:Q, 17) * VLOOKUP(AA260, NPC_Scaling_Values!A:N, 14) * VLOOKUP(AB260, NPC_Scaling_Values!A:N, 14)* 1.14 ,0)</f>
        <v>102</v>
      </c>
      <c r="Q260">
        <f> VLOOKUP(AA260, NPC_Scaling_Values!A:N, 9) * VLOOKUP(AB260, NPC_Scaling_Values!A:N, 9) * 1.14</f>
        <v>3.72324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339002.0</v>
      </c>
      <c r="AA260" s="1">
        <v>7013.0</v>
      </c>
      <c r="AB260" s="1">
        <v>7413.0</v>
      </c>
      <c r="AC260" s="8">
        <v>0.0</v>
      </c>
    </row>
    <row r="261">
      <c r="A261" s="9" t="s">
        <v>297</v>
      </c>
      <c r="B261" s="1" t="s">
        <v>91</v>
      </c>
      <c r="C261" s="5">
        <f>ROUND( VLOOKUP(Z261, NPC_Raw_Data!A:D, 4)*VLOOKUP(AA261, NPC_Scaling_Values!A:C, 3)*VLOOKUP(AB261, NPC_Scaling_Values!A:C, 3) * 1.14 ,0)</f>
        <v>1125</v>
      </c>
      <c r="D261" s="5">
        <f>ROUND( VLOOKUP(Z261, NPC_Raw_Data!A:E, 5) * VLOOKUP(AA261, NPC_Scaling_Values!A:D, 4) * VLOOKUP(AB261,NPC_Scaling_Values!A:D, 4) * 1.14 ,0)</f>
        <v>2052</v>
      </c>
      <c r="E261" s="5">
        <f>ROUND( VLOOKUP(Z261, NPC_Raw_Data!A:L, 6) * VLOOKUP(AA261, NPC_Scaling_Values!A:N, 5)* VLOOKUP(AB261, NPC_Scaling_Values!A:N, 5) * 1.14 ,0)</f>
        <v>481</v>
      </c>
      <c r="F261" s="5">
        <f>ROUND( VLOOKUP(Z261, NPC_Raw_Data!A:L, 7) * VLOOKUP(AA261, NPC_Scaling_Values!A:N, 6) * VLOOKUP(AB261,NPC_Scaling_Values!A:N, 6) * 1.14 ,0)</f>
        <v>336</v>
      </c>
      <c r="G261" s="5">
        <f>ROUND( VLOOKUP(Z261, NPC_Raw_Data!A:L, 8) * VLOOKUP(AA261, NPC_Scaling_Values!A:N, 7) * VLOOKUP(AB261, NPC_Scaling_Values!A:N, 7) * 1.14 ,0)</f>
        <v>962</v>
      </c>
      <c r="H261" s="5">
        <f>ROUND( VLOOKUP(Z261, NPC_Raw_Data!A:L, 9) * VLOOKUP(AA261, NPC_Scaling_Values!A:N, 8)* VLOOKUP(AB261, NPC_Scaling_Values!A:N, 8) * 1.14 ,0)</f>
        <v>362</v>
      </c>
      <c r="I261" s="5">
        <v>25.0</v>
      </c>
      <c r="J261" s="5">
        <v>0.0</v>
      </c>
      <c r="K261" s="5">
        <v>0.0</v>
      </c>
      <c r="L261" s="5">
        <f>ROUND( VLOOKUP(Z261, NPC_Raw_Data!A:O, 13),0)</f>
        <v>94</v>
      </c>
      <c r="M261" s="5">
        <f>ROUND( VLOOKUP(Z261, NPC_Raw_Data!A:O, 14),0)</f>
        <v>94</v>
      </c>
      <c r="N261" s="5">
        <f>ROUND( VLOOKUP(Z261, NPC_Raw_Data!A:O, 15),0)</f>
        <v>220</v>
      </c>
      <c r="O261" s="5">
        <f>ROUND( VLOOKUP(Z261, NPC_Raw_Data!A:Q, 16) * VLOOKUP(AA261, NPC_Scaling_Values!A:N, 14)* VLOOKUP(AB261, NPC_Scaling_Values!A:N, 14) * 1.14 ,0)</f>
        <v>256</v>
      </c>
      <c r="P261" s="2">
        <f>ROUND( VLOOKUP(Z261, NPC_Raw_Data!A:Q, 17) * VLOOKUP(AA261, NPC_Scaling_Values!A:N, 14) * VLOOKUP(AB261, NPC_Scaling_Values!A:N, 14)* 1.14 ,0)</f>
        <v>102</v>
      </c>
      <c r="Q261">
        <f> VLOOKUP(AA261, NPC_Scaling_Values!A:N, 9) * VLOOKUP(AB261, NPC_Scaling_Values!A:N, 9) * 1.14</f>
        <v>3.72324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339003.0</v>
      </c>
      <c r="AA261" s="1">
        <v>7013.0</v>
      </c>
      <c r="AB261" s="1">
        <v>7413.0</v>
      </c>
      <c r="AC261" s="8">
        <v>0.0</v>
      </c>
    </row>
    <row r="262">
      <c r="A262" s="2" t="s">
        <v>173</v>
      </c>
      <c r="B262" s="1" t="s">
        <v>53</v>
      </c>
      <c r="C262" s="5">
        <f>ROUND( VLOOKUP(Z262, NPC_Raw_Data!A:D, 4)*VLOOKUP(AA262, NPC_Scaling_Values!A:C, 3)*VLOOKUP(AB262, NPC_Scaling_Values!A:C, 3) * 1.14 ,0)</f>
        <v>366</v>
      </c>
      <c r="D262" s="5">
        <f>ROUND( VLOOKUP(Z262, NPC_Raw_Data!A:E, 5) * VLOOKUP(AA262, NPC_Scaling_Values!A:D, 4) * VLOOKUP(AB262,NPC_Scaling_Values!A:D, 4) * 1.14 ,0)</f>
        <v>342</v>
      </c>
      <c r="E262" s="5">
        <f>ROUND( VLOOKUP(Z262, NPC_Raw_Data!A:L, 6) * VLOOKUP(AA262, NPC_Scaling_Values!A:N, 5)* VLOOKUP(AB262, NPC_Scaling_Values!A:N, 5) * 1.14 ,0)</f>
        <v>297</v>
      </c>
      <c r="F262" s="5">
        <f>ROUND( VLOOKUP(Z262, NPC_Raw_Data!A:L, 7) * VLOOKUP(AA262, NPC_Scaling_Values!A:N, 6) * VLOOKUP(AB262,NPC_Scaling_Values!A:N, 6) * 1.14 ,0)</f>
        <v>231</v>
      </c>
      <c r="G262" s="5">
        <f>ROUND( VLOOKUP(Z262, NPC_Raw_Data!A:L, 8) * VLOOKUP(AA262, NPC_Scaling_Values!A:N, 7) * VLOOKUP(AB262, NPC_Scaling_Values!A:N, 7) * 1.14 ,0)</f>
        <v>1639</v>
      </c>
      <c r="H262" s="5">
        <f>ROUND( VLOOKUP(Z262, NPC_Raw_Data!A:L, 9) * VLOOKUP(AA262, NPC_Scaling_Values!A:N, 8)* VLOOKUP(AB262, NPC_Scaling_Values!A:N, 8) * 1.14 ,0)</f>
        <v>246</v>
      </c>
      <c r="I262" s="5">
        <v>0.0</v>
      </c>
      <c r="J262" s="5">
        <v>0.0</v>
      </c>
      <c r="K262" s="5">
        <v>0.0</v>
      </c>
      <c r="L262" s="5">
        <f>ROUND( VLOOKUP(Z262, NPC_Raw_Data!A:O, 13),0)</f>
        <v>103</v>
      </c>
      <c r="M262" s="5">
        <f>ROUND( VLOOKUP(Z262, NPC_Raw_Data!A:O, 14),0)</f>
        <v>103</v>
      </c>
      <c r="N262" s="5">
        <f>ROUND( VLOOKUP(Z262, NPC_Raw_Data!A:O, 15),0)</f>
        <v>103</v>
      </c>
      <c r="O262" s="5">
        <f>ROUND( VLOOKUP(Z262, NPC_Raw_Data!A:Q, 16) * VLOOKUP(AA262, NPC_Scaling_Values!A:N, 14)* VLOOKUP(AB262, NPC_Scaling_Values!A:N, 14) * 1.14 ,0)</f>
        <v>228</v>
      </c>
      <c r="P262" s="2">
        <f>ROUND( VLOOKUP(Z262, NPC_Raw_Data!A:Q, 17) * VLOOKUP(AA262, NPC_Scaling_Values!A:N, 14) * VLOOKUP(AB262, NPC_Scaling_Values!A:N, 14)* 1.14 ,0)</f>
        <v>91</v>
      </c>
      <c r="Q262">
        <f> VLOOKUP(AA262, NPC_Scaling_Values!A:N, 9) * VLOOKUP(AB262, NPC_Scaling_Values!A:N, 9) * 1.14</f>
        <v>3.4884</v>
      </c>
      <c r="R262" s="1">
        <v>1.0</v>
      </c>
      <c r="S262" s="1">
        <v>6.0</v>
      </c>
      <c r="T262" s="7" t="b">
        <v>0</v>
      </c>
      <c r="U262" s="7" t="b">
        <v>0</v>
      </c>
      <c r="V262" s="7" t="b">
        <v>0</v>
      </c>
      <c r="Z262" s="1">
        <v>340000.0</v>
      </c>
      <c r="AA262" s="1">
        <v>7008.0</v>
      </c>
      <c r="AB262" s="1">
        <v>7408.0</v>
      </c>
      <c r="AC262" s="8">
        <v>0.0</v>
      </c>
    </row>
    <row r="263">
      <c r="A263" s="1" t="s">
        <v>100</v>
      </c>
      <c r="B263" s="1" t="s">
        <v>101</v>
      </c>
      <c r="C263" s="5">
        <f>ROUND( VLOOKUP(Z263, NPC_Raw_Data!A:D, 4)*VLOOKUP(AA263, NPC_Scaling_Values!A:C, 3)*VLOOKUP(AB263, NPC_Scaling_Values!A:C, 3) * 1.14 ,0)</f>
        <v>423</v>
      </c>
      <c r="D263" s="5">
        <f>ROUND( VLOOKUP(Z263, NPC_Raw_Data!A:E, 5) * VLOOKUP(AA263, NPC_Scaling_Values!A:D, 4) * VLOOKUP(AB263,NPC_Scaling_Values!A:D, 4) * 1.14 ,0)</f>
        <v>365</v>
      </c>
      <c r="E263" s="5">
        <f>ROUND( VLOOKUP(Z263, NPC_Raw_Data!A:L, 6) * VLOOKUP(AA263, NPC_Scaling_Values!A:N, 5)* VLOOKUP(AB263, NPC_Scaling_Values!A:N, 5) * 1.14 ,0)</f>
        <v>225</v>
      </c>
      <c r="F263" s="5">
        <f>ROUND( VLOOKUP(Z263, NPC_Raw_Data!A:L, 7) * VLOOKUP(AA263, NPC_Scaling_Values!A:N, 6) * VLOOKUP(AB263,NPC_Scaling_Values!A:N, 6) * 1.14 ,0)</f>
        <v>168</v>
      </c>
      <c r="G263" s="5">
        <f>ROUND( VLOOKUP(Z263, NPC_Raw_Data!A:L, 8) * VLOOKUP(AA263, NPC_Scaling_Values!A:N, 7) * VLOOKUP(AB263, NPC_Scaling_Values!A:N, 7) * 1.14 ,0)</f>
        <v>145</v>
      </c>
      <c r="H263" s="5">
        <f>ROUND( VLOOKUP(Z263, NPC_Raw_Data!A:L, 9) * VLOOKUP(AA263, NPC_Scaling_Values!A:N, 8)* VLOOKUP(AB263, NPC_Scaling_Values!A:N, 8) * 1.14 ,0)</f>
        <v>168</v>
      </c>
      <c r="I263" s="5">
        <v>-25.0</v>
      </c>
      <c r="J263" s="5">
        <v>0.0</v>
      </c>
      <c r="K263" s="5">
        <v>0.0</v>
      </c>
      <c r="L263" s="5">
        <f>ROUND( VLOOKUP(Z263, NPC_Raw_Data!A:O, 13),0)</f>
        <v>88</v>
      </c>
      <c r="M263" s="5">
        <f>ROUND( VLOOKUP(Z263, NPC_Raw_Data!A:O, 14),0)</f>
        <v>88</v>
      </c>
      <c r="N263" s="5">
        <f>ROUND( VLOOKUP(Z263, NPC_Raw_Data!A:O, 15),0)</f>
        <v>53</v>
      </c>
      <c r="O263" s="5">
        <f>ROUND( VLOOKUP(Z263, NPC_Raw_Data!A:Q, 16) * VLOOKUP(AA263, NPC_Scaling_Values!A:N, 14)* VLOOKUP(AB263, NPC_Scaling_Values!A:N, 14) * 1.14 ,0)</f>
        <v>230</v>
      </c>
      <c r="P263" s="2">
        <f>ROUND( VLOOKUP(Z263, NPC_Raw_Data!A:Q, 17) * VLOOKUP(AA263, NPC_Scaling_Values!A:N, 14) * VLOOKUP(AB263, NPC_Scaling_Values!A:N, 14)* 1.14 ,0)</f>
        <v>92</v>
      </c>
      <c r="Q263">
        <f> VLOOKUP(AA263, NPC_Scaling_Values!A:N, 9) * VLOOKUP(AB263, NPC_Scaling_Values!A:N, 9) * 1.14</f>
        <v>3.4884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341000.0</v>
      </c>
      <c r="AA263" s="1">
        <v>7005.0</v>
      </c>
      <c r="AB263" s="1">
        <v>7405.0</v>
      </c>
      <c r="AC263" s="8">
        <v>0.0</v>
      </c>
    </row>
    <row r="264">
      <c r="A264" s="2" t="s">
        <v>100</v>
      </c>
      <c r="B264" s="1" t="s">
        <v>77</v>
      </c>
      <c r="C264" s="5">
        <f>ROUND( VLOOKUP(Z264, NPC_Raw_Data!A:D, 4)*VLOOKUP(AA264, NPC_Scaling_Values!A:C, 3)*VLOOKUP(AB264, NPC_Scaling_Values!A:C, 3) * 1.14 ,0)</f>
        <v>458</v>
      </c>
      <c r="D264" s="5">
        <f>ROUND( VLOOKUP(Z264, NPC_Raw_Data!A:E, 5) * VLOOKUP(AA264, NPC_Scaling_Values!A:D, 4) * VLOOKUP(AB264,NPC_Scaling_Values!A:D, 4) * 1.14 ,0)</f>
        <v>547</v>
      </c>
      <c r="E264" s="5">
        <f>ROUND( VLOOKUP(Z264, NPC_Raw_Data!A:L, 6) * VLOOKUP(AA264, NPC_Scaling_Values!A:N, 5)* VLOOKUP(AB264, NPC_Scaling_Values!A:N, 5) * 1.14 ,0)</f>
        <v>241</v>
      </c>
      <c r="F264" s="5">
        <f>ROUND( VLOOKUP(Z264, NPC_Raw_Data!A:L, 7) * VLOOKUP(AA264, NPC_Scaling_Values!A:N, 6) * VLOOKUP(AB264,NPC_Scaling_Values!A:N, 6) * 1.14 ,0)</f>
        <v>181</v>
      </c>
      <c r="G264" s="5">
        <f>ROUND( VLOOKUP(Z264, NPC_Raw_Data!A:L, 8) * VLOOKUP(AA264, NPC_Scaling_Values!A:N, 7) * VLOOKUP(AB264, NPC_Scaling_Values!A:N, 7) * 1.14 ,0)</f>
        <v>155</v>
      </c>
      <c r="H264" s="5">
        <f>ROUND( VLOOKUP(Z264, NPC_Raw_Data!A:L, 9) * VLOOKUP(AA264, NPC_Scaling_Values!A:N, 8)* VLOOKUP(AB264, NPC_Scaling_Values!A:N, 8) * 1.14 ,0)</f>
        <v>181</v>
      </c>
      <c r="I264" s="5">
        <v>-25.0</v>
      </c>
      <c r="J264" s="5">
        <v>0.0</v>
      </c>
      <c r="K264" s="5">
        <v>0.0</v>
      </c>
      <c r="L264" s="5">
        <f>ROUND( VLOOKUP(Z264, NPC_Raw_Data!A:O, 13),0)</f>
        <v>88</v>
      </c>
      <c r="M264" s="5">
        <f>ROUND( VLOOKUP(Z264, NPC_Raw_Data!A:O, 14),0)</f>
        <v>88</v>
      </c>
      <c r="N264" s="5">
        <f>ROUND( VLOOKUP(Z264, NPC_Raw_Data!A:O, 15),0)</f>
        <v>53</v>
      </c>
      <c r="O264" s="5">
        <f>ROUND( VLOOKUP(Z264, NPC_Raw_Data!A:Q, 16) * VLOOKUP(AA264, NPC_Scaling_Values!A:N, 14)* VLOOKUP(AB264, NPC_Scaling_Values!A:N, 14) * 1.14 ,0)</f>
        <v>241</v>
      </c>
      <c r="P264" s="2">
        <f>ROUND( VLOOKUP(Z264, NPC_Raw_Data!A:Q, 17) * VLOOKUP(AA264, NPC_Scaling_Values!A:N, 14) * VLOOKUP(AB264, NPC_Scaling_Values!A:N, 14)* 1.14 ,0)</f>
        <v>96</v>
      </c>
      <c r="Q264">
        <f> VLOOKUP(AA264, NPC_Scaling_Values!A:N, 9) * VLOOKUP(AB264, NPC_Scaling_Values!A:N, 9) * 1.14</f>
        <v>3.61494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341001.0</v>
      </c>
      <c r="AA264" s="1">
        <v>7011.0</v>
      </c>
      <c r="AB264" s="1">
        <v>7411.0</v>
      </c>
      <c r="AC264" s="8">
        <v>0.0</v>
      </c>
    </row>
    <row r="265">
      <c r="A265" s="1" t="s">
        <v>161</v>
      </c>
      <c r="B265" s="1" t="s">
        <v>41</v>
      </c>
      <c r="C265" s="5">
        <f>ROUND( VLOOKUP(Z265, NPC_Raw_Data!A:D, 4)*VLOOKUP(AA265, NPC_Scaling_Values!A:C, 3)*VLOOKUP(AB265, NPC_Scaling_Values!A:C, 3) * 1.14 ,0)</f>
        <v>7079</v>
      </c>
      <c r="D265" s="5">
        <f>ROUND( VLOOKUP(Z265, NPC_Raw_Data!A:E, 5) * VLOOKUP(AA265, NPC_Scaling_Values!A:D, 4) * VLOOKUP(AB265,NPC_Scaling_Values!A:D, 4) * 1.14 ,0)</f>
        <v>11400</v>
      </c>
      <c r="E265" s="5">
        <f>ROUND( VLOOKUP(Z265, NPC_Raw_Data!A:L, 6) * VLOOKUP(AA265, NPC_Scaling_Values!A:N, 5)* VLOOKUP(AB265, NPC_Scaling_Values!A:N, 5) * 1.14 ,0)</f>
        <v>230</v>
      </c>
      <c r="F265" s="5">
        <f>ROUND( VLOOKUP(Z265, NPC_Raw_Data!A:L, 7) * VLOOKUP(AA265, NPC_Scaling_Values!A:N, 6) * VLOOKUP(AB265,NPC_Scaling_Values!A:N, 6) * 1.14 ,0)</f>
        <v>183</v>
      </c>
      <c r="G265" s="5">
        <f>ROUND( VLOOKUP(Z265, NPC_Raw_Data!A:L, 8) * VLOOKUP(AA265, NPC_Scaling_Values!A:N, 7) * VLOOKUP(AB265, NPC_Scaling_Values!A:N, 7) * 1.14 ,0)</f>
        <v>95</v>
      </c>
      <c r="H265" s="5">
        <f>ROUND( VLOOKUP(Z265, NPC_Raw_Data!A:L, 9) * VLOOKUP(AA265, NPC_Scaling_Values!A:N, 8)* VLOOKUP(AB265, NPC_Scaling_Values!A:N, 8) * 1.14 ,0)</f>
        <v>95</v>
      </c>
      <c r="I265" s="5">
        <v>0.0</v>
      </c>
      <c r="J265" s="5">
        <v>0.0</v>
      </c>
      <c r="K265" s="5">
        <v>0.0</v>
      </c>
      <c r="L265" s="5">
        <f>ROUND( VLOOKUP(Z265, NPC_Raw_Data!A:O, 13),0)</f>
        <v>999</v>
      </c>
      <c r="M265" s="5">
        <f>ROUND( VLOOKUP(Z265, NPC_Raw_Data!A:O, 14),0)</f>
        <v>999</v>
      </c>
      <c r="N265" s="5">
        <f>ROUND( VLOOKUP(Z265, NPC_Raw_Data!A:O, 15),0)</f>
        <v>122</v>
      </c>
      <c r="O265" s="5">
        <f>ROUND( VLOOKUP(Z265, NPC_Raw_Data!A:Q, 16) * VLOOKUP(AA265, NPC_Scaling_Values!A:N, 14)* VLOOKUP(AB265, NPC_Scaling_Values!A:N, 14) * 1.14 ,0)</f>
        <v>265</v>
      </c>
      <c r="P265" s="2">
        <f>ROUND( VLOOKUP(Z265, NPC_Raw_Data!A:Q, 17) * VLOOKUP(AA265, NPC_Scaling_Values!A:N, 14) * VLOOKUP(AB265, NPC_Scaling_Values!A:N, 14)* 1.14 ,0)</f>
        <v>106</v>
      </c>
      <c r="Q265">
        <f> VLOOKUP(AA265, NPC_Scaling_Values!A:N, 9) * VLOOKUP(AB265, NPC_Scaling_Values!A:N, 9) * 1.14</f>
        <v>3.80304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342000.0</v>
      </c>
      <c r="AA265" s="1">
        <v>7014.0</v>
      </c>
      <c r="AB265" s="1">
        <v>7414.0</v>
      </c>
      <c r="AC265" s="10">
        <v>5151.0</v>
      </c>
    </row>
    <row r="266">
      <c r="A266" s="1" t="s">
        <v>140</v>
      </c>
      <c r="B266" s="1" t="s">
        <v>49</v>
      </c>
      <c r="C266" s="5">
        <f>ROUND( VLOOKUP(Z266, NPC_Raw_Data!A:D, 4)*VLOOKUP(AA266, NPC_Scaling_Values!A:C, 3)*VLOOKUP(AB266, NPC_Scaling_Values!A:C, 3) * 1.14 ,0)</f>
        <v>6705</v>
      </c>
      <c r="D266" s="5">
        <f>ROUND( VLOOKUP(Z266, NPC_Raw_Data!A:E, 5) * VLOOKUP(AA266, NPC_Scaling_Values!A:D, 4) * VLOOKUP(AB266,NPC_Scaling_Values!A:D, 4) * 1.14 ,0)</f>
        <v>10260</v>
      </c>
      <c r="E266" s="5">
        <f>ROUND( VLOOKUP(Z266, NPC_Raw_Data!A:L, 6) * VLOOKUP(AA266, NPC_Scaling_Values!A:N, 5)* VLOOKUP(AB266, NPC_Scaling_Values!A:N, 5) * 1.14 ,0)</f>
        <v>216</v>
      </c>
      <c r="F266" s="5">
        <f>ROUND( VLOOKUP(Z266, NPC_Raw_Data!A:L, 7) * VLOOKUP(AA266, NPC_Scaling_Values!A:N, 6) * VLOOKUP(AB266,NPC_Scaling_Values!A:N, 6) * 1.14 ,0)</f>
        <v>171</v>
      </c>
      <c r="G266" s="5">
        <f>ROUND( VLOOKUP(Z266, NPC_Raw_Data!A:L, 8) * VLOOKUP(AA266, NPC_Scaling_Values!A:N, 7) * VLOOKUP(AB266, NPC_Scaling_Values!A:N, 7) * 1.14 ,0)</f>
        <v>89</v>
      </c>
      <c r="H266" s="5">
        <f>ROUND( VLOOKUP(Z266, NPC_Raw_Data!A:L, 9) * VLOOKUP(AA266, NPC_Scaling_Values!A:N, 8)* VLOOKUP(AB266, NPC_Scaling_Values!A:N, 8) * 1.14 ,0)</f>
        <v>89</v>
      </c>
      <c r="I266" s="5">
        <v>0.0</v>
      </c>
      <c r="J266" s="5">
        <v>0.0</v>
      </c>
      <c r="K266" s="5">
        <v>0.0</v>
      </c>
      <c r="L266" s="5">
        <f>ROUND( VLOOKUP(Z266, NPC_Raw_Data!A:O, 13),0)</f>
        <v>999</v>
      </c>
      <c r="M266" s="5">
        <f>ROUND( VLOOKUP(Z266, NPC_Raw_Data!A:O, 14),0)</f>
        <v>999</v>
      </c>
      <c r="N266" s="5">
        <f>ROUND( VLOOKUP(Z266, NPC_Raw_Data!A:O, 15),0)</f>
        <v>122</v>
      </c>
      <c r="O266" s="5">
        <f>ROUND( VLOOKUP(Z266, NPC_Raw_Data!A:Q, 16) * VLOOKUP(AA266, NPC_Scaling_Values!A:N, 14)* VLOOKUP(AB266, NPC_Scaling_Values!A:N, 14) * 1.14 ,0)</f>
        <v>241</v>
      </c>
      <c r="P266" s="2">
        <f>ROUND( VLOOKUP(Z266, NPC_Raw_Data!A:Q, 17) * VLOOKUP(AA266, NPC_Scaling_Values!A:N, 14) * VLOOKUP(AB266, NPC_Scaling_Values!A:N, 14)* 1.14 ,0)</f>
        <v>96</v>
      </c>
      <c r="Q266">
        <f> VLOOKUP(AA266, NPC_Scaling_Values!A:N, 9) * VLOOKUP(AB266, NPC_Scaling_Values!A:N, 9) * 1.14</f>
        <v>3.61494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342002.0</v>
      </c>
      <c r="AA266" s="1">
        <v>7011.0</v>
      </c>
      <c r="AB266" s="1">
        <v>7411.0</v>
      </c>
      <c r="AC266" s="10">
        <v>5151.0</v>
      </c>
    </row>
    <row r="267">
      <c r="A267" s="1" t="s">
        <v>42</v>
      </c>
      <c r="B267" s="1" t="s">
        <v>41</v>
      </c>
      <c r="C267" s="5">
        <f>ROUND( VLOOKUP(Z267, NPC_Raw_Data!A:D, 4)*VLOOKUP(AA267, NPC_Scaling_Values!A:C, 3)*VLOOKUP(AB267, NPC_Scaling_Values!A:C, 3) * 1.14 ,0)</f>
        <v>4</v>
      </c>
      <c r="D267" s="5">
        <f>ROUND( VLOOKUP(Z267, NPC_Raw_Data!A:E, 5) * VLOOKUP(AA267, NPC_Scaling_Values!A:D, 4) * VLOOKUP(AB267,NPC_Scaling_Values!A:D, 4) * 1.14 ,0)</f>
        <v>0</v>
      </c>
      <c r="E267" s="5">
        <f>ROUND( VLOOKUP(Z267, NPC_Raw_Data!A:L, 6) * VLOOKUP(AA267, NPC_Scaling_Values!A:N, 5)* VLOOKUP(AB267, NPC_Scaling_Values!A:N, 5) * 1.14 ,0)</f>
        <v>3</v>
      </c>
      <c r="F267" s="5">
        <f>ROUND( VLOOKUP(Z267, NPC_Raw_Data!A:L, 7) * VLOOKUP(AA267, NPC_Scaling_Values!A:N, 6) * VLOOKUP(AB267,NPC_Scaling_Values!A:N, 6) * 1.14 ,0)</f>
        <v>0</v>
      </c>
      <c r="G267" s="5">
        <f>ROUND( VLOOKUP(Z267, NPC_Raw_Data!A:L, 8) * VLOOKUP(AA267, NPC_Scaling_Values!A:N, 7) * VLOOKUP(AB267, NPC_Scaling_Values!A:N, 7) * 1.14 ,0)</f>
        <v>0</v>
      </c>
      <c r="H267" s="5">
        <f>ROUND( VLOOKUP(Z267, NPC_Raw_Data!A:L, 9) * VLOOKUP(AA267, NPC_Scaling_Values!A:N, 8)* VLOOKUP(AB267, NPC_Scaling_Values!A:N, 8) * 1.14 ,0)</f>
        <v>0</v>
      </c>
      <c r="I267" s="5">
        <v>0.0</v>
      </c>
      <c r="J267" s="5">
        <v>0.0</v>
      </c>
      <c r="K267" s="5">
        <v>0.0</v>
      </c>
      <c r="L267" s="5">
        <f>ROUND( VLOOKUP(Z267, NPC_Raw_Data!A:O, 13),0)</f>
        <v>999</v>
      </c>
      <c r="M267" s="5">
        <f>ROUND( VLOOKUP(Z267, NPC_Raw_Data!A:O, 14),0)</f>
        <v>999</v>
      </c>
      <c r="N267" s="5">
        <f>ROUND( VLOOKUP(Z267, NPC_Raw_Data!A:O, 15),0)</f>
        <v>75</v>
      </c>
      <c r="O267" s="5">
        <f>ROUND( VLOOKUP(Z267, NPC_Raw_Data!A:Q, 16) * VLOOKUP(AA267, NPC_Scaling_Values!A:N, 14)* VLOOKUP(AB267, NPC_Scaling_Values!A:N, 14) * 1.14 ,0)</f>
        <v>265</v>
      </c>
      <c r="P267" s="2">
        <f>ROUND( VLOOKUP(Z267, NPC_Raw_Data!A:Q, 17) * VLOOKUP(AA267, NPC_Scaling_Values!A:N, 14) * VLOOKUP(AB267, NPC_Scaling_Values!A:N, 14)* 1.14 ,0)</f>
        <v>106</v>
      </c>
      <c r="Q267">
        <f> VLOOKUP(AA267, NPC_Scaling_Values!A:N, 9) * VLOOKUP(AB267, NPC_Scaling_Values!A:N, 9) * 1.14</f>
        <v>3.80304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342100.0</v>
      </c>
      <c r="AA267" s="1">
        <v>7014.0</v>
      </c>
      <c r="AB267" s="1">
        <v>7414.0</v>
      </c>
      <c r="AC267" s="8">
        <v>0.0</v>
      </c>
    </row>
    <row r="268">
      <c r="A268" s="9" t="s">
        <v>150</v>
      </c>
      <c r="B268" s="1" t="s">
        <v>46</v>
      </c>
      <c r="C268" s="5">
        <f>ROUND( VLOOKUP(Z268, NPC_Raw_Data!A:D, 4)*VLOOKUP(AA268, NPC_Scaling_Values!A:C, 3)*VLOOKUP(AB268, NPC_Scaling_Values!A:C, 3) * 1.14 ,0)</f>
        <v>2519</v>
      </c>
      <c r="D268" s="5">
        <f>ROUND( VLOOKUP(Z268, NPC_Raw_Data!A:E, 5) * VLOOKUP(AA268, NPC_Scaling_Values!A:D, 4) * VLOOKUP(AB268,NPC_Scaling_Values!A:D, 4) * 1.14 ,0)</f>
        <v>4560</v>
      </c>
      <c r="E268" s="5">
        <f>ROUND( VLOOKUP(Z268, NPC_Raw_Data!A:L, 6) * VLOOKUP(AA268, NPC_Scaling_Values!A:N, 5)* VLOOKUP(AB268, NPC_Scaling_Values!A:N, 5) * 1.14 ,0)</f>
        <v>217</v>
      </c>
      <c r="F268" s="5">
        <f>ROUND( VLOOKUP(Z268, NPC_Raw_Data!A:L, 7) * VLOOKUP(AA268, NPC_Scaling_Values!A:N, 6) * VLOOKUP(AB268,NPC_Scaling_Values!A:N, 6) * 1.14 ,0)</f>
        <v>152</v>
      </c>
      <c r="G268" s="5">
        <f>ROUND( VLOOKUP(Z268, NPC_Raw_Data!A:L, 8) * VLOOKUP(AA268, NPC_Scaling_Values!A:N, 7) * VLOOKUP(AB268, NPC_Scaling_Values!A:N, 7) * 1.14 ,0)</f>
        <v>1083</v>
      </c>
      <c r="H268" s="5">
        <f>ROUND( VLOOKUP(Z268, NPC_Raw_Data!A:L, 9) * VLOOKUP(AA268, NPC_Scaling_Values!A:N, 8)* VLOOKUP(AB268, NPC_Scaling_Values!A:N, 8) * 1.14 ,0)</f>
        <v>95</v>
      </c>
      <c r="I268" s="5">
        <v>0.0</v>
      </c>
      <c r="J268" s="5">
        <v>0.0</v>
      </c>
      <c r="K268" s="5">
        <v>0.0</v>
      </c>
      <c r="L268" s="5">
        <f>ROUND( VLOOKUP(Z268, NPC_Raw_Data!A:O, 13),0)</f>
        <v>999</v>
      </c>
      <c r="M268" s="5">
        <f>ROUND( VLOOKUP(Z268, NPC_Raw_Data!A:O, 14),0)</f>
        <v>999</v>
      </c>
      <c r="N268" s="5">
        <f>ROUND( VLOOKUP(Z268, NPC_Raw_Data!A:O, 15),0)</f>
        <v>122</v>
      </c>
      <c r="O268" s="5">
        <f>ROUND( VLOOKUP(Z268, NPC_Raw_Data!A:Q, 16) * VLOOKUP(AA268, NPC_Scaling_Values!A:N, 14)* VLOOKUP(AB268, NPC_Scaling_Values!A:N, 14) * 1.14 ,0)</f>
        <v>265</v>
      </c>
      <c r="P268" s="2">
        <f>ROUND( VLOOKUP(Z268, NPC_Raw_Data!A:Q, 17) * VLOOKUP(AA268, NPC_Scaling_Values!A:N, 14) * VLOOKUP(AB268, NPC_Scaling_Values!A:N, 14)* 1.14 ,0)</f>
        <v>106</v>
      </c>
      <c r="Q268">
        <f> VLOOKUP(AA268, NPC_Scaling_Values!A:N, 9) * VLOOKUP(AB268, NPC_Scaling_Values!A:N, 9) * 1.14</f>
        <v>3.80304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342101.0</v>
      </c>
      <c r="AA268" s="1">
        <v>7014.0</v>
      </c>
      <c r="AB268" s="1">
        <v>7414.0</v>
      </c>
      <c r="AC268" s="8">
        <v>0.0</v>
      </c>
    </row>
    <row r="269">
      <c r="A269" s="1" t="s">
        <v>162</v>
      </c>
      <c r="B269" s="1" t="s">
        <v>41</v>
      </c>
      <c r="C269" s="5">
        <f>ROUND( VLOOKUP(Z269, NPC_Raw_Data!A:D, 4)*VLOOKUP(AA269, NPC_Scaling_Values!A:C, 3)*VLOOKUP(AB269, NPC_Scaling_Values!A:C, 3) * 1.14 ,0)</f>
        <v>4</v>
      </c>
      <c r="D269" s="5">
        <f>ROUND( VLOOKUP(Z269, NPC_Raw_Data!A:E, 5) * VLOOKUP(AA269, NPC_Scaling_Values!A:D, 4) * VLOOKUP(AB269,NPC_Scaling_Values!A:D, 4) * 1.14 ,0)</f>
        <v>0</v>
      </c>
      <c r="E269" s="5">
        <f>ROUND( VLOOKUP(Z269, NPC_Raw_Data!A:L, 6) * VLOOKUP(AA269, NPC_Scaling_Values!A:N, 5)* VLOOKUP(AB269, NPC_Scaling_Values!A:N, 5) * 1.14 ,0)</f>
        <v>230</v>
      </c>
      <c r="F269" s="5">
        <f>ROUND( VLOOKUP(Z269, NPC_Raw_Data!A:L, 7) * VLOOKUP(AA269, NPC_Scaling_Values!A:N, 6) * VLOOKUP(AB269,NPC_Scaling_Values!A:N, 6) * 1.14 ,0)</f>
        <v>183</v>
      </c>
      <c r="G269" s="5">
        <f>ROUND( VLOOKUP(Z269, NPC_Raw_Data!A:L, 8) * VLOOKUP(AA269, NPC_Scaling_Values!A:N, 7) * VLOOKUP(AB269, NPC_Scaling_Values!A:N, 7) * 1.14 ,0)</f>
        <v>95</v>
      </c>
      <c r="H269" s="5">
        <f>ROUND( VLOOKUP(Z269, NPC_Raw_Data!A:L, 9) * VLOOKUP(AA269, NPC_Scaling_Values!A:N, 8)* VLOOKUP(AB269, NPC_Scaling_Values!A:N, 8) * 1.14 ,0)</f>
        <v>95</v>
      </c>
      <c r="I269" s="5">
        <v>0.0</v>
      </c>
      <c r="J269" s="5">
        <v>0.0</v>
      </c>
      <c r="K269" s="5">
        <v>0.0</v>
      </c>
      <c r="L269" s="5">
        <f>ROUND( VLOOKUP(Z269, NPC_Raw_Data!A:O, 13),0)</f>
        <v>999</v>
      </c>
      <c r="M269" s="5">
        <f>ROUND( VLOOKUP(Z269, NPC_Raw_Data!A:O, 14),0)</f>
        <v>999</v>
      </c>
      <c r="N269" s="5">
        <f>ROUND( VLOOKUP(Z269, NPC_Raw_Data!A:O, 15),0)</f>
        <v>122</v>
      </c>
      <c r="O269" s="5">
        <f>ROUND( VLOOKUP(Z269, NPC_Raw_Data!A:Q, 16) * VLOOKUP(AA269, NPC_Scaling_Values!A:N, 14)* VLOOKUP(AB269, NPC_Scaling_Values!A:N, 14) * 1.14 ,0)</f>
        <v>265</v>
      </c>
      <c r="P269" s="2">
        <f>ROUND( VLOOKUP(Z269, NPC_Raw_Data!A:Q, 17) * VLOOKUP(AA269, NPC_Scaling_Values!A:N, 14) * VLOOKUP(AB269, NPC_Scaling_Values!A:N, 14)* 1.14 ,0)</f>
        <v>106</v>
      </c>
      <c r="Q269">
        <f> VLOOKUP(AA269, NPC_Scaling_Values!A:N, 9) * VLOOKUP(AB269, NPC_Scaling_Values!A:N, 9) * 1.14</f>
        <v>3.80304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342200.0</v>
      </c>
      <c r="AA269" s="1">
        <v>7014.0</v>
      </c>
      <c r="AB269" s="1">
        <v>7414.0</v>
      </c>
      <c r="AC269" s="8">
        <v>0.0</v>
      </c>
    </row>
    <row r="270">
      <c r="A270" s="1" t="s">
        <v>153</v>
      </c>
      <c r="B270" s="1" t="s">
        <v>27</v>
      </c>
      <c r="C270" s="5">
        <f>ROUND( VLOOKUP(Z270, NPC_Raw_Data!A:D, 4)*VLOOKUP(AA270, NPC_Scaling_Values!A:C, 3)*VLOOKUP(AB270, NPC_Scaling_Values!A:C, 3) * 1.14 ,0)</f>
        <v>6293</v>
      </c>
      <c r="D270" s="5">
        <f>ROUND( VLOOKUP(Z270, NPC_Raw_Data!A:E, 5) * VLOOKUP(AA270, NPC_Scaling_Values!A:D, 4) * VLOOKUP(AB270,NPC_Scaling_Values!A:D, 4) * 1.14 ,0)</f>
        <v>57000</v>
      </c>
      <c r="E270" s="5">
        <f>ROUND( VLOOKUP(Z270, NPC_Raw_Data!A:L, 6) * VLOOKUP(AA270, NPC_Scaling_Values!A:N, 5)* VLOOKUP(AB270, NPC_Scaling_Values!A:N, 5) * 1.14 ,0)</f>
        <v>357</v>
      </c>
      <c r="F270" s="5">
        <f>ROUND( VLOOKUP(Z270, NPC_Raw_Data!A:L, 7) * VLOOKUP(AA270, NPC_Scaling_Values!A:N, 6) * VLOOKUP(AB270,NPC_Scaling_Values!A:N, 6) * 1.14 ,0)</f>
        <v>286</v>
      </c>
      <c r="G270" s="5">
        <f>ROUND( VLOOKUP(Z270, NPC_Raw_Data!A:L, 8) * VLOOKUP(AA270, NPC_Scaling_Values!A:N, 7) * VLOOKUP(AB270, NPC_Scaling_Values!A:N, 7) * 1.14 ,0)</f>
        <v>714</v>
      </c>
      <c r="H270" s="5">
        <f>ROUND( VLOOKUP(Z270, NPC_Raw_Data!A:L, 9) * VLOOKUP(AA270, NPC_Scaling_Values!A:N, 8)* VLOOKUP(AB270, NPC_Scaling_Values!A:N, 8) * 1.14 ,0)</f>
        <v>178</v>
      </c>
      <c r="I270" s="5">
        <v>0.0</v>
      </c>
      <c r="J270" s="5">
        <v>0.0</v>
      </c>
      <c r="K270" s="5">
        <v>20.0</v>
      </c>
      <c r="L270" s="5">
        <f>ROUND( VLOOKUP(Z270, NPC_Raw_Data!A:O, 13),0)</f>
        <v>999</v>
      </c>
      <c r="M270" s="5">
        <f>ROUND( VLOOKUP(Z270, NPC_Raw_Data!A:O, 14),0)</f>
        <v>999</v>
      </c>
      <c r="N270" s="5">
        <f>ROUND( VLOOKUP(Z270, NPC_Raw_Data!A:O, 15),0)</f>
        <v>999</v>
      </c>
      <c r="O270" s="5">
        <f>ROUND( VLOOKUP(Z270, NPC_Raw_Data!A:Q, 16) * VLOOKUP(AA270, NPC_Scaling_Values!A:N, 14)* VLOOKUP(AB270, NPC_Scaling_Values!A:N, 14) * 1.14 ,0)</f>
        <v>230</v>
      </c>
      <c r="P270" s="2">
        <f>ROUND( VLOOKUP(Z270, NPC_Raw_Data!A:Q, 17) * VLOOKUP(AA270, NPC_Scaling_Values!A:N, 14) * VLOOKUP(AB270, NPC_Scaling_Values!A:N, 14)* 1.14 ,0)</f>
        <v>92</v>
      </c>
      <c r="Q270">
        <f> VLOOKUP(AA270, NPC_Scaling_Values!A:N, 9) * VLOOKUP(AB270, NPC_Scaling_Values!A:N, 9) * 1.14</f>
        <v>3.17775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343000.0</v>
      </c>
      <c r="AA270" s="1">
        <v>7003.0</v>
      </c>
      <c r="AB270" s="1">
        <v>7403.0</v>
      </c>
      <c r="AC270" s="8">
        <v>0.0</v>
      </c>
    </row>
    <row r="271">
      <c r="A271" s="1" t="s">
        <v>26</v>
      </c>
      <c r="B271" s="1" t="s">
        <v>27</v>
      </c>
      <c r="C271" s="5">
        <f>ROUND( VLOOKUP(Z271, NPC_Raw_Data!A:D, 4)*VLOOKUP(AA271, NPC_Scaling_Values!A:C, 3)*VLOOKUP(AB271, NPC_Scaling_Values!A:C, 3) * 1.14 ,0)</f>
        <v>3</v>
      </c>
      <c r="D271" s="5">
        <f>ROUND( VLOOKUP(Z271, NPC_Raw_Data!A:E, 5) * VLOOKUP(AA271, NPC_Scaling_Values!A:D, 4) * VLOOKUP(AB271,NPC_Scaling_Values!A:D, 4) * 1.14 ,0)</f>
        <v>0</v>
      </c>
      <c r="E271" s="5">
        <f>ROUND( VLOOKUP(Z271, NPC_Raw_Data!A:L, 6) * VLOOKUP(AA271, NPC_Scaling_Values!A:N, 5)* VLOOKUP(AB271, NPC_Scaling_Values!A:N, 5) * 1.14 ,0)</f>
        <v>0</v>
      </c>
      <c r="F271" s="5">
        <f>ROUND( VLOOKUP(Z271, NPC_Raw_Data!A:L, 7) * VLOOKUP(AA271, NPC_Scaling_Values!A:N, 6) * VLOOKUP(AB271,NPC_Scaling_Values!A:N, 6) * 1.14 ,0)</f>
        <v>0</v>
      </c>
      <c r="G271" s="5">
        <f>ROUND( VLOOKUP(Z271, NPC_Raw_Data!A:L, 8) * VLOOKUP(AA271, NPC_Scaling_Values!A:N, 7) * VLOOKUP(AB271, NPC_Scaling_Values!A:N, 7) * 1.14 ,0)</f>
        <v>0</v>
      </c>
      <c r="H271" s="5">
        <f>ROUND( VLOOKUP(Z271, NPC_Raw_Data!A:L, 9) * VLOOKUP(AA271, NPC_Scaling_Values!A:N, 8)* VLOOKUP(AB271, NPC_Scaling_Values!A:N, 8) * 1.14 ,0)</f>
        <v>0</v>
      </c>
      <c r="I271" s="5">
        <v>0.0</v>
      </c>
      <c r="J271" s="5">
        <v>0.0</v>
      </c>
      <c r="K271" s="5">
        <v>0.0</v>
      </c>
      <c r="L271" s="5">
        <f>ROUND( VLOOKUP(Z271, NPC_Raw_Data!A:O, 13),0)</f>
        <v>0</v>
      </c>
      <c r="M271" s="5">
        <f>ROUND( VLOOKUP(Z271, NPC_Raw_Data!A:O, 14),0)</f>
        <v>0</v>
      </c>
      <c r="N271" s="5">
        <f>ROUND( VLOOKUP(Z271, NPC_Raw_Data!A:O, 15),0)</f>
        <v>0</v>
      </c>
      <c r="O271" s="5">
        <f>ROUND( VLOOKUP(Z271, NPC_Raw_Data!A:Q, 16) * VLOOKUP(AA271, NPC_Scaling_Values!A:N, 14)* VLOOKUP(AB271, NPC_Scaling_Values!A:N, 14) * 1.14 ,0)</f>
        <v>230</v>
      </c>
      <c r="P271" s="2">
        <f>ROUND( VLOOKUP(Z271, NPC_Raw_Data!A:Q, 17) * VLOOKUP(AA271, NPC_Scaling_Values!A:N, 14) * VLOOKUP(AB271, NPC_Scaling_Values!A:N, 14)* 1.14 ,0)</f>
        <v>92</v>
      </c>
      <c r="Q271">
        <f> VLOOKUP(AA271, NPC_Scaling_Values!A:N, 9) * VLOOKUP(AB271, NPC_Scaling_Values!A:N, 9) * 1.14</f>
        <v>3.17775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343100.0</v>
      </c>
      <c r="AA271" s="1">
        <v>7003.0</v>
      </c>
      <c r="AB271" s="1">
        <v>7403.0</v>
      </c>
      <c r="AC271" s="8">
        <v>0.0</v>
      </c>
    </row>
    <row r="272">
      <c r="A272" s="9" t="s">
        <v>243</v>
      </c>
      <c r="B272" s="1" t="s">
        <v>37</v>
      </c>
      <c r="C272" s="5">
        <f>ROUND( VLOOKUP(Z272, NPC_Raw_Data!A:D, 4)*VLOOKUP(AA272, NPC_Scaling_Values!A:C, 3)*VLOOKUP(AB272, NPC_Scaling_Values!A:C, 3) * 1.14 ,0)</f>
        <v>2408</v>
      </c>
      <c r="D272" s="5">
        <f>ROUND( VLOOKUP(Z272, NPC_Raw_Data!A:E, 5) * VLOOKUP(AA272, NPC_Scaling_Values!A:D, 4) * VLOOKUP(AB272,NPC_Scaling_Values!A:D, 4) * 1.14 ,0)</f>
        <v>0</v>
      </c>
      <c r="E272" s="5">
        <f>ROUND( VLOOKUP(Z272, NPC_Raw_Data!A:L, 6) * VLOOKUP(AA272, NPC_Scaling_Values!A:N, 5)* VLOOKUP(AB272, NPC_Scaling_Values!A:N, 5) * 1.14 ,0)</f>
        <v>356</v>
      </c>
      <c r="F272" s="5">
        <f>ROUND( VLOOKUP(Z272, NPC_Raw_Data!A:L, 7) * VLOOKUP(AA272, NPC_Scaling_Values!A:N, 6) * VLOOKUP(AB272,NPC_Scaling_Values!A:N, 6) * 1.14 ,0)</f>
        <v>285</v>
      </c>
      <c r="G272" s="5">
        <f>ROUND( VLOOKUP(Z272, NPC_Raw_Data!A:L, 8) * VLOOKUP(AA272, NPC_Scaling_Values!A:N, 7) * VLOOKUP(AB272, NPC_Scaling_Values!A:N, 7) * 1.14 ,0)</f>
        <v>249</v>
      </c>
      <c r="H272" s="5">
        <f>ROUND( VLOOKUP(Z272, NPC_Raw_Data!A:L, 9) * VLOOKUP(AA272, NPC_Scaling_Values!A:N, 8)* VLOOKUP(AB272, NPC_Scaling_Values!A:N, 8) * 1.14 ,0)</f>
        <v>178</v>
      </c>
      <c r="I272" s="5">
        <v>0.0</v>
      </c>
      <c r="J272" s="5">
        <v>0.0</v>
      </c>
      <c r="K272" s="5">
        <v>0.0</v>
      </c>
      <c r="L272" s="5">
        <f>ROUND( VLOOKUP(Z272, NPC_Raw_Data!A:O, 13),0)</f>
        <v>999</v>
      </c>
      <c r="M272" s="5">
        <f>ROUND( VLOOKUP(Z272, NPC_Raw_Data!A:O, 14),0)</f>
        <v>999</v>
      </c>
      <c r="N272" s="5">
        <f>ROUND( VLOOKUP(Z272, NPC_Raw_Data!A:O, 15),0)</f>
        <v>999</v>
      </c>
      <c r="O272" s="5">
        <f>ROUND( VLOOKUP(Z272, NPC_Raw_Data!A:Q, 16) * VLOOKUP(AA272, NPC_Scaling_Values!A:N, 14)* VLOOKUP(AB272, NPC_Scaling_Values!A:N, 14) * 1.14 ,0)</f>
        <v>248</v>
      </c>
      <c r="P272" s="2">
        <f>ROUND( VLOOKUP(Z272, NPC_Raw_Data!A:Q, 17) * VLOOKUP(AA272, NPC_Scaling_Values!A:N, 14) * VLOOKUP(AB272, NPC_Scaling_Values!A:N, 14)* 1.14 ,0)</f>
        <v>99</v>
      </c>
      <c r="Q272">
        <f> VLOOKUP(AA272, NPC_Scaling_Values!A:N, 9) * VLOOKUP(AB272, NPC_Scaling_Values!A:N, 9) * 1.14</f>
        <v>3.66168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345000.0</v>
      </c>
      <c r="AA272" s="1">
        <v>7012.0</v>
      </c>
      <c r="AB272" s="1">
        <v>7412.0</v>
      </c>
      <c r="AC272" s="8">
        <v>0.0</v>
      </c>
    </row>
    <row r="273">
      <c r="A273" s="9" t="s">
        <v>36</v>
      </c>
      <c r="B273" s="1" t="s">
        <v>37</v>
      </c>
      <c r="C273" s="5">
        <f>ROUND( VLOOKUP(Z273, NPC_Raw_Data!A:D, 4)*VLOOKUP(AA273, NPC_Scaling_Values!A:C, 3)*VLOOKUP(AB273, NPC_Scaling_Values!A:C, 3) * 1.14 ,0)</f>
        <v>4</v>
      </c>
      <c r="D273" s="5">
        <f>ROUND( VLOOKUP(Z273, NPC_Raw_Data!A:E, 5) * VLOOKUP(AA273, NPC_Scaling_Values!A:D, 4) * VLOOKUP(AB273,NPC_Scaling_Values!A:D, 4) * 1.14 ,0)</f>
        <v>0</v>
      </c>
      <c r="E273" s="5">
        <f>ROUND( VLOOKUP(Z273, NPC_Raw_Data!A:L, 6) * VLOOKUP(AA273, NPC_Scaling_Values!A:N, 5)* VLOOKUP(AB273, NPC_Scaling_Values!A:N, 5) * 1.14 ,0)</f>
        <v>0</v>
      </c>
      <c r="F273" s="5">
        <f>ROUND( VLOOKUP(Z273, NPC_Raw_Data!A:L, 7) * VLOOKUP(AA273, NPC_Scaling_Values!A:N, 6) * VLOOKUP(AB273,NPC_Scaling_Values!A:N, 6) * 1.14 ,0)</f>
        <v>0</v>
      </c>
      <c r="G273" s="5">
        <f>ROUND( VLOOKUP(Z273, NPC_Raw_Data!A:L, 8) * VLOOKUP(AA273, NPC_Scaling_Values!A:N, 7) * VLOOKUP(AB273, NPC_Scaling_Values!A:N, 7) * 1.14 ,0)</f>
        <v>0</v>
      </c>
      <c r="H273" s="5">
        <f>ROUND( VLOOKUP(Z273, NPC_Raw_Data!A:L, 9) * VLOOKUP(AA273, NPC_Scaling_Values!A:N, 8)* VLOOKUP(AB273, NPC_Scaling_Values!A:N, 8) * 1.14 ,0)</f>
        <v>0</v>
      </c>
      <c r="I273" s="5">
        <v>0.0</v>
      </c>
      <c r="J273" s="5">
        <v>0.0</v>
      </c>
      <c r="K273" s="5">
        <v>0.0</v>
      </c>
      <c r="L273" s="5">
        <f>ROUND( VLOOKUP(Z273, NPC_Raw_Data!A:O, 13),0)</f>
        <v>0</v>
      </c>
      <c r="M273" s="5">
        <f>ROUND( VLOOKUP(Z273, NPC_Raw_Data!A:O, 14),0)</f>
        <v>0</v>
      </c>
      <c r="N273" s="5">
        <f>ROUND( VLOOKUP(Z273, NPC_Raw_Data!A:O, 15),0)</f>
        <v>0</v>
      </c>
      <c r="O273" s="5">
        <f>ROUND( VLOOKUP(Z273, NPC_Raw_Data!A:Q, 16) * VLOOKUP(AA273, NPC_Scaling_Values!A:N, 14)* VLOOKUP(AB273, NPC_Scaling_Values!A:N, 14) * 1.14 ,0)</f>
        <v>248</v>
      </c>
      <c r="P273" s="2">
        <f>ROUND( VLOOKUP(Z273, NPC_Raw_Data!A:Q, 17) * VLOOKUP(AA273, NPC_Scaling_Values!A:N, 14) * VLOOKUP(AB273, NPC_Scaling_Values!A:N, 14)* 1.14 ,0)</f>
        <v>99</v>
      </c>
      <c r="Q273">
        <f> VLOOKUP(AA273, NPC_Scaling_Values!A:N, 9) * VLOOKUP(AB273, NPC_Scaling_Values!A:N, 9) * 1.14</f>
        <v>3.66168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345100.0</v>
      </c>
      <c r="AA273" s="1">
        <v>7012.0</v>
      </c>
      <c r="AB273" s="1">
        <v>7412.0</v>
      </c>
      <c r="AC273" s="8">
        <v>0.0</v>
      </c>
    </row>
    <row r="274">
      <c r="A274" s="1" t="s">
        <v>253</v>
      </c>
      <c r="B274" s="1" t="s">
        <v>27</v>
      </c>
      <c r="C274" s="5">
        <f>ROUND( VLOOKUP(Z274, NPC_Raw_Data!A:D, 4)*VLOOKUP(AA274, NPC_Scaling_Values!A:C, 3)*VLOOKUP(AB274, NPC_Scaling_Values!A:C, 3) * 1.14 ,0)</f>
        <v>876</v>
      </c>
      <c r="D274" s="5">
        <f>ROUND( VLOOKUP(Z274, NPC_Raw_Data!A:E, 5) * VLOOKUP(AA274, NPC_Scaling_Values!A:D, 4) * VLOOKUP(AB274,NPC_Scaling_Values!A:D, 4) * 1.14 ,0)</f>
        <v>4275</v>
      </c>
      <c r="E274" s="5">
        <f>ROUND( VLOOKUP(Z274, NPC_Raw_Data!A:L, 6) * VLOOKUP(AA274, NPC_Scaling_Values!A:N, 5)* VLOOKUP(AB274, NPC_Scaling_Values!A:N, 5) * 1.14 ,0)</f>
        <v>567</v>
      </c>
      <c r="F274" s="5">
        <f>ROUND( VLOOKUP(Z274, NPC_Raw_Data!A:L, 7) * VLOOKUP(AA274, NPC_Scaling_Values!A:N, 6) * VLOOKUP(AB274,NPC_Scaling_Values!A:N, 6) * 1.14 ,0)</f>
        <v>544</v>
      </c>
      <c r="G274" s="5">
        <f>ROUND( VLOOKUP(Z274, NPC_Raw_Data!A:L, 8) * VLOOKUP(AA274, NPC_Scaling_Values!A:N, 7) * VLOOKUP(AB274, NPC_Scaling_Values!A:N, 7) * 1.14 ,0)</f>
        <v>407</v>
      </c>
      <c r="H274" s="5">
        <f>ROUND( VLOOKUP(Z274, NPC_Raw_Data!A:L, 9) * VLOOKUP(AA274, NPC_Scaling_Values!A:N, 8)* VLOOKUP(AB274, NPC_Scaling_Values!A:N, 8) * 1.14 ,0)</f>
        <v>78</v>
      </c>
      <c r="I274" s="5">
        <v>25.0</v>
      </c>
      <c r="J274" s="5">
        <v>-30.0</v>
      </c>
      <c r="K274" s="5">
        <v>0.0</v>
      </c>
      <c r="L274" s="5">
        <f>ROUND( VLOOKUP(Z274, NPC_Raw_Data!A:O, 13),0)</f>
        <v>75</v>
      </c>
      <c r="M274" s="5">
        <f>ROUND( VLOOKUP(Z274, NPC_Raw_Data!A:O, 14),0)</f>
        <v>75</v>
      </c>
      <c r="N274" s="5">
        <f>ROUND( VLOOKUP(Z274, NPC_Raw_Data!A:O, 15),0)</f>
        <v>999</v>
      </c>
      <c r="O274" s="5">
        <f>ROUND( VLOOKUP(Z274, NPC_Raw_Data!A:Q, 16) * VLOOKUP(AA274, NPC_Scaling_Values!A:N, 14)* VLOOKUP(AB274, NPC_Scaling_Values!A:N, 14) * 1.14 ,0)</f>
        <v>230</v>
      </c>
      <c r="P274" s="2">
        <f>ROUND( VLOOKUP(Z274, NPC_Raw_Data!A:Q, 17) * VLOOKUP(AA274, NPC_Scaling_Values!A:N, 14) * VLOOKUP(AB274, NPC_Scaling_Values!A:N, 14)* 1.14 ,0)</f>
        <v>92</v>
      </c>
      <c r="Q274">
        <f> VLOOKUP(AA274, NPC_Scaling_Values!A:N, 9) * VLOOKUP(AB274, NPC_Scaling_Values!A:N, 9) * 1.14</f>
        <v>3.17775</v>
      </c>
      <c r="R274" s="1">
        <v>3.0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346000.0</v>
      </c>
      <c r="AA274" s="1">
        <v>7003.0</v>
      </c>
      <c r="AB274" s="1">
        <v>7403.0</v>
      </c>
      <c r="AC274" s="8">
        <v>0.0</v>
      </c>
    </row>
    <row r="275">
      <c r="A275" s="1" t="s">
        <v>253</v>
      </c>
      <c r="B275" s="1" t="s">
        <v>30</v>
      </c>
      <c r="C275" s="5">
        <f>ROUND( VLOOKUP(Z275, NPC_Raw_Data!A:D, 4)*VLOOKUP(AA275, NPC_Scaling_Values!A:C, 3)*VLOOKUP(AB275, NPC_Scaling_Values!A:C, 3) * 1.14 ,0)</f>
        <v>1145</v>
      </c>
      <c r="D275" s="5">
        <f>ROUND( VLOOKUP(Z275, NPC_Raw_Data!A:E, 5) * VLOOKUP(AA275, NPC_Scaling_Values!A:D, 4) * VLOOKUP(AB275,NPC_Scaling_Values!A:D, 4) * 1.14 ,0)</f>
        <v>2280</v>
      </c>
      <c r="E275" s="5">
        <f>ROUND( VLOOKUP(Z275, NPC_Raw_Data!A:L, 6) * VLOOKUP(AA275, NPC_Scaling_Values!A:N, 5)* VLOOKUP(AB275, NPC_Scaling_Values!A:N, 5) * 1.14 ,0)</f>
        <v>840</v>
      </c>
      <c r="F275" s="5">
        <f>ROUND( VLOOKUP(Z275, NPC_Raw_Data!A:L, 7) * VLOOKUP(AA275, NPC_Scaling_Values!A:N, 6) * VLOOKUP(AB275,NPC_Scaling_Values!A:N, 6) * 1.14 ,0)</f>
        <v>806</v>
      </c>
      <c r="G275" s="5">
        <f>ROUND( VLOOKUP(Z275, NPC_Raw_Data!A:L, 8) * VLOOKUP(AA275, NPC_Scaling_Values!A:N, 7) * VLOOKUP(AB275, NPC_Scaling_Values!A:N, 7) * 1.14 ,0)</f>
        <v>603</v>
      </c>
      <c r="H275" s="5">
        <f>ROUND( VLOOKUP(Z275, NPC_Raw_Data!A:L, 9) * VLOOKUP(AA275, NPC_Scaling_Values!A:N, 8)* VLOOKUP(AB275, NPC_Scaling_Values!A:N, 8) * 1.14 ,0)</f>
        <v>115</v>
      </c>
      <c r="I275" s="5">
        <v>25.0</v>
      </c>
      <c r="J275" s="5">
        <v>-30.0</v>
      </c>
      <c r="K275" s="5">
        <v>0.0</v>
      </c>
      <c r="L275" s="5">
        <f>ROUND( VLOOKUP(Z275, NPC_Raw_Data!A:O, 13),0)</f>
        <v>75</v>
      </c>
      <c r="M275" s="5">
        <f>ROUND( VLOOKUP(Z275, NPC_Raw_Data!A:O, 14),0)</f>
        <v>75</v>
      </c>
      <c r="N275" s="5">
        <f>ROUND( VLOOKUP(Z275, NPC_Raw_Data!A:O, 15),0)</f>
        <v>999</v>
      </c>
      <c r="O275" s="5">
        <f>ROUND( VLOOKUP(Z275, NPC_Raw_Data!A:Q, 16) * VLOOKUP(AA275, NPC_Scaling_Values!A:N, 14)* VLOOKUP(AB275, NPC_Scaling_Values!A:N, 14) * 1.14 ,0)</f>
        <v>265</v>
      </c>
      <c r="P275" s="2">
        <f>ROUND( VLOOKUP(Z275, NPC_Raw_Data!A:Q, 17) * VLOOKUP(AA275, NPC_Scaling_Values!A:N, 14) * VLOOKUP(AB275, NPC_Scaling_Values!A:N, 14)* 1.14 ,0)</f>
        <v>106</v>
      </c>
      <c r="Q275">
        <f> VLOOKUP(AA275, NPC_Scaling_Values!A:N, 9) * VLOOKUP(AB275, NPC_Scaling_Values!A:N, 9) * 1.14</f>
        <v>3.80304</v>
      </c>
      <c r="R275" s="1">
        <v>3.0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346100.0</v>
      </c>
      <c r="AA275" s="1">
        <v>7014.0</v>
      </c>
      <c r="AB275" s="1">
        <v>7414.0</v>
      </c>
      <c r="AC275" s="8">
        <v>0.0</v>
      </c>
    </row>
    <row r="276">
      <c r="A276" s="9" t="s">
        <v>239</v>
      </c>
      <c r="B276" s="1" t="s">
        <v>32</v>
      </c>
      <c r="C276" s="5">
        <f>ROUND( VLOOKUP(Z276, NPC_Raw_Data!A:D, 4)*VLOOKUP(AA276, NPC_Scaling_Values!A:C, 3)*VLOOKUP(AB276, NPC_Scaling_Values!A:C, 3) * 1.14 ,0)</f>
        <v>2291</v>
      </c>
      <c r="D276" s="5">
        <f>ROUND( VLOOKUP(Z276, NPC_Raw_Data!A:E, 5) * VLOOKUP(AA276, NPC_Scaling_Values!A:D, 4) * VLOOKUP(AB276,NPC_Scaling_Values!A:D, 4) * 1.14 ,0)</f>
        <v>2280</v>
      </c>
      <c r="E276" s="5">
        <f>ROUND( VLOOKUP(Z276, NPC_Raw_Data!A:L, 6) * VLOOKUP(AA276, NPC_Scaling_Values!A:N, 5)* VLOOKUP(AB276, NPC_Scaling_Values!A:N, 5) * 1.14 ,0)</f>
        <v>339</v>
      </c>
      <c r="F276" s="5">
        <f>ROUND( VLOOKUP(Z276, NPC_Raw_Data!A:L, 7) * VLOOKUP(AA276, NPC_Scaling_Values!A:N, 6) * VLOOKUP(AB276,NPC_Scaling_Values!A:N, 6) * 1.14 ,0)</f>
        <v>0</v>
      </c>
      <c r="G276" s="5">
        <f>ROUND( VLOOKUP(Z276, NPC_Raw_Data!A:L, 8) * VLOOKUP(AA276, NPC_Scaling_Values!A:N, 7) * VLOOKUP(AB276, NPC_Scaling_Values!A:N, 7) * 1.14 ,0)</f>
        <v>0</v>
      </c>
      <c r="H276" s="5">
        <f>ROUND( VLOOKUP(Z276, NPC_Raw_Data!A:L, 9) * VLOOKUP(AA276, NPC_Scaling_Values!A:N, 8)* VLOOKUP(AB276, NPC_Scaling_Values!A:N, 8) * 1.14 ,0)</f>
        <v>169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100</v>
      </c>
      <c r="M276" s="5">
        <f>ROUND( VLOOKUP(Z276, NPC_Raw_Data!A:O, 14),0)</f>
        <v>100</v>
      </c>
      <c r="N276" s="5">
        <f>ROUND( VLOOKUP(Z276, NPC_Raw_Data!A:O, 15),0)</f>
        <v>100</v>
      </c>
      <c r="O276" s="5">
        <f>ROUND( VLOOKUP(Z276, NPC_Raw_Data!A:Q, 16) * VLOOKUP(AA276, NPC_Scaling_Values!A:N, 14)* VLOOKUP(AB276, NPC_Scaling_Values!A:N, 14) * 1.14 ,0)</f>
        <v>265</v>
      </c>
      <c r="P276" s="2">
        <f>ROUND( VLOOKUP(Z276, NPC_Raw_Data!A:Q, 17) * VLOOKUP(AA276, NPC_Scaling_Values!A:N, 14) * VLOOKUP(AB276, NPC_Scaling_Values!A:N, 14)* 1.14 ,0)</f>
        <v>106</v>
      </c>
      <c r="Q276">
        <f> VLOOKUP(AA276, NPC_Scaling_Values!A:N, 9) * VLOOKUP(AB276, NPC_Scaling_Values!A:N, 9) * 1.14</f>
        <v>3.80304</v>
      </c>
      <c r="R276" s="1">
        <v>3.0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347000.0</v>
      </c>
      <c r="AA276" s="1">
        <v>7014.0</v>
      </c>
      <c r="AB276" s="1">
        <v>7414.0</v>
      </c>
      <c r="AC276" s="8">
        <v>0.0</v>
      </c>
    </row>
    <row r="277">
      <c r="A277" s="9" t="s">
        <v>240</v>
      </c>
      <c r="B277" s="1" t="s">
        <v>32</v>
      </c>
      <c r="C277" s="5">
        <f>ROUND( VLOOKUP(Z277, NPC_Raw_Data!A:D, 4)*VLOOKUP(AA277, NPC_Scaling_Values!A:C, 3)*VLOOKUP(AB277, NPC_Scaling_Values!A:C, 3) * 1.14 ,0)</f>
        <v>4582</v>
      </c>
      <c r="D277" s="5">
        <f>ROUND( VLOOKUP(Z277, NPC_Raw_Data!A:E, 5) * VLOOKUP(AA277, NPC_Scaling_Values!A:D, 4) * VLOOKUP(AB277,NPC_Scaling_Values!A:D, 4) * 1.14 ,0)</f>
        <v>68400</v>
      </c>
      <c r="E277" s="5">
        <f>ROUND( VLOOKUP(Z277, NPC_Raw_Data!A:L, 6) * VLOOKUP(AA277, NPC_Scaling_Values!A:N, 5)* VLOOKUP(AB277, NPC_Scaling_Values!A:N, 5) * 1.14 ,0)</f>
        <v>339</v>
      </c>
      <c r="F277" s="5">
        <f>ROUND( VLOOKUP(Z277, NPC_Raw_Data!A:L, 7) * VLOOKUP(AA277, NPC_Scaling_Values!A:N, 6) * VLOOKUP(AB277,NPC_Scaling_Values!A:N, 6) * 1.14 ,0)</f>
        <v>867</v>
      </c>
      <c r="G277" s="5">
        <f>ROUND( VLOOKUP(Z277, NPC_Raw_Data!A:L, 8) * VLOOKUP(AA277, NPC_Scaling_Values!A:N, 7) * VLOOKUP(AB277, NPC_Scaling_Values!A:N, 7) * 1.14 ,0)</f>
        <v>542</v>
      </c>
      <c r="H277" s="5">
        <f>ROUND( VLOOKUP(Z277, NPC_Raw_Data!A:L, 9) * VLOOKUP(AA277, NPC_Scaling_Values!A:N, 8)* VLOOKUP(AB277, NPC_Scaling_Values!A:N, 8) * 1.14 ,0)</f>
        <v>1192</v>
      </c>
      <c r="I277" s="5">
        <v>0.0</v>
      </c>
      <c r="J277" s="5">
        <v>0.0</v>
      </c>
      <c r="K277" s="5">
        <v>0.0</v>
      </c>
      <c r="L277" s="5">
        <f>ROUND( VLOOKUP(Z277, NPC_Raw_Data!A:O, 13),0)</f>
        <v>250</v>
      </c>
      <c r="M277" s="5">
        <f>ROUND( VLOOKUP(Z277, NPC_Raw_Data!A:O, 14),0)</f>
        <v>250</v>
      </c>
      <c r="N277" s="5">
        <f>ROUND( VLOOKUP(Z277, NPC_Raw_Data!A:O, 15),0)</f>
        <v>100</v>
      </c>
      <c r="O277" s="5">
        <f>ROUND( VLOOKUP(Z277, NPC_Raw_Data!A:Q, 16) * VLOOKUP(AA277, NPC_Scaling_Values!A:N, 14)* VLOOKUP(AB277, NPC_Scaling_Values!A:N, 14) * 1.14 ,0)</f>
        <v>265</v>
      </c>
      <c r="P277" s="2">
        <f>ROUND( VLOOKUP(Z277, NPC_Raw_Data!A:Q, 17) * VLOOKUP(AA277, NPC_Scaling_Values!A:N, 14) * VLOOKUP(AB277, NPC_Scaling_Values!A:N, 14)* 1.14 ,0)</f>
        <v>106</v>
      </c>
      <c r="Q277">
        <f> VLOOKUP(AA277, NPC_Scaling_Values!A:N, 9) * VLOOKUP(AB277, NPC_Scaling_Values!A:N, 9) * 1.14</f>
        <v>3.80304</v>
      </c>
      <c r="R277" s="1">
        <v>1.0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347100.0</v>
      </c>
      <c r="AA277" s="1">
        <v>7014.0</v>
      </c>
      <c r="AB277" s="1">
        <v>7414.0</v>
      </c>
      <c r="AC277" s="10">
        <v>5151.0</v>
      </c>
    </row>
    <row r="278">
      <c r="A278" s="9" t="s">
        <v>241</v>
      </c>
      <c r="B278" s="1" t="s">
        <v>32</v>
      </c>
      <c r="C278" s="5">
        <f>ROUND( VLOOKUP(Z278, NPC_Raw_Data!A:D, 4)*VLOOKUP(AA278, NPC_Scaling_Values!A:C, 3)*VLOOKUP(AB278, NPC_Scaling_Values!A:C, 3) * 1.14 ,0)</f>
        <v>3633</v>
      </c>
      <c r="D278" s="5">
        <f>ROUND( VLOOKUP(Z278, NPC_Raw_Data!A:E, 5) * VLOOKUP(AA278, NPC_Scaling_Values!A:D, 4) * VLOOKUP(AB278,NPC_Scaling_Values!A:D, 4) * 1.14 ,0)</f>
        <v>6840</v>
      </c>
      <c r="E278" s="5">
        <f>ROUND( VLOOKUP(Z278, NPC_Raw_Data!A:L, 6) * VLOOKUP(AA278, NPC_Scaling_Values!A:N, 5)* VLOOKUP(AB278, NPC_Scaling_Values!A:N, 5) * 1.14 ,0)</f>
        <v>339</v>
      </c>
      <c r="F278" s="5">
        <f>ROUND( VLOOKUP(Z278, NPC_Raw_Data!A:L, 7) * VLOOKUP(AA278, NPC_Scaling_Values!A:N, 6) * VLOOKUP(AB278,NPC_Scaling_Values!A:N, 6) * 1.14 ,0)</f>
        <v>867</v>
      </c>
      <c r="G278" s="5">
        <f>ROUND( VLOOKUP(Z278, NPC_Raw_Data!A:L, 8) * VLOOKUP(AA278, NPC_Scaling_Values!A:N, 7) * VLOOKUP(AB278, NPC_Scaling_Values!A:N, 7) * 1.14 ,0)</f>
        <v>542</v>
      </c>
      <c r="H278" s="5">
        <f>ROUND( VLOOKUP(Z278, NPC_Raw_Data!A:L, 9) * VLOOKUP(AA278, NPC_Scaling_Values!A:N, 8)* VLOOKUP(AB278, NPC_Scaling_Values!A:N, 8) * 1.14 ,0)</f>
        <v>1192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14)* VLOOKUP(AB278, NPC_Scaling_Values!A:N, 14) * 1.14 ,0)</f>
        <v>265</v>
      </c>
      <c r="P278" s="2">
        <f>ROUND( VLOOKUP(Z278, NPC_Raw_Data!A:Q, 17) * VLOOKUP(AA278, NPC_Scaling_Values!A:N, 14) * VLOOKUP(AB278, NPC_Scaling_Values!A:N, 14)* 1.14 ,0)</f>
        <v>106</v>
      </c>
      <c r="Q278">
        <f> VLOOKUP(AA278, NPC_Scaling_Values!A:N, 9) * VLOOKUP(AB278, NPC_Scaling_Values!A:N, 9) * 1.14</f>
        <v>3.80304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347101.0</v>
      </c>
      <c r="AA278" s="1">
        <v>7014.0</v>
      </c>
      <c r="AB278" s="1">
        <v>7414.0</v>
      </c>
      <c r="AC278" s="10">
        <v>5151.0</v>
      </c>
    </row>
    <row r="279">
      <c r="A279" s="9" t="s">
        <v>31</v>
      </c>
      <c r="B279" s="1" t="s">
        <v>32</v>
      </c>
      <c r="C279" s="5">
        <f>ROUND( VLOOKUP(Z279, NPC_Raw_Data!A:D, 4)*VLOOKUP(AA279, NPC_Scaling_Values!A:C, 3)*VLOOKUP(AB279, NPC_Scaling_Values!A:C, 3) * 1.14 ,0)</f>
        <v>4</v>
      </c>
      <c r="D279" s="5">
        <f>ROUND( VLOOKUP(Z279, NPC_Raw_Data!A:E, 5) * VLOOKUP(AA279, NPC_Scaling_Values!A:D, 4) * VLOOKUP(AB279,NPC_Scaling_Values!A:D, 4) * 1.14 ,0)</f>
        <v>0</v>
      </c>
      <c r="E279" s="5">
        <f>ROUND( VLOOKUP(Z279, NPC_Raw_Data!A:L, 6) * VLOOKUP(AA279, NPC_Scaling_Values!A:N, 5)* VLOOKUP(AB279, NPC_Scaling_Values!A:N, 5) * 1.14 ,0)</f>
        <v>0</v>
      </c>
      <c r="F279" s="5">
        <f>ROUND( VLOOKUP(Z279, NPC_Raw_Data!A:L, 7) * VLOOKUP(AA279, NPC_Scaling_Values!A:N, 6) * VLOOKUP(AB279,NPC_Scaling_Values!A:N, 6) * 1.14 ,0)</f>
        <v>0</v>
      </c>
      <c r="G279" s="5">
        <f>ROUND( VLOOKUP(Z279, NPC_Raw_Data!A:L, 8) * VLOOKUP(AA279, NPC_Scaling_Values!A:N, 7) * VLOOKUP(AB279, NPC_Scaling_Values!A:N, 7) * 1.14 ,0)</f>
        <v>0</v>
      </c>
      <c r="H279" s="5">
        <f>ROUND( VLOOKUP(Z279, NPC_Raw_Data!A:L, 9) * VLOOKUP(AA279, NPC_Scaling_Values!A:N, 8)* VLOOKUP(AB279, NPC_Scaling_Values!A:N, 8) * 1.14 ,0)</f>
        <v>0</v>
      </c>
      <c r="I279" s="5">
        <v>0.0</v>
      </c>
      <c r="J279" s="5">
        <v>0.0</v>
      </c>
      <c r="K279" s="5">
        <v>0.0</v>
      </c>
      <c r="L279" s="5">
        <f>ROUND( VLOOKUP(Z279, NPC_Raw_Data!A:O, 13),0)</f>
        <v>0</v>
      </c>
      <c r="M279" s="5">
        <f>ROUND( VLOOKUP(Z279, NPC_Raw_Data!A:O, 14),0)</f>
        <v>0</v>
      </c>
      <c r="N279" s="5">
        <f>ROUND( VLOOKUP(Z279, NPC_Raw_Data!A:O, 15),0)</f>
        <v>0</v>
      </c>
      <c r="O279" s="5">
        <f>ROUND( VLOOKUP(Z279, NPC_Raw_Data!A:Q, 16) * VLOOKUP(AA279, NPC_Scaling_Values!A:N, 14)* VLOOKUP(AB279, NPC_Scaling_Values!A:N, 14) * 1.14 ,0)</f>
        <v>265</v>
      </c>
      <c r="P279" s="2">
        <f>ROUND( VLOOKUP(Z279, NPC_Raw_Data!A:Q, 17) * VLOOKUP(AA279, NPC_Scaling_Values!A:N, 14) * VLOOKUP(AB279, NPC_Scaling_Values!A:N, 14)* 1.14 ,0)</f>
        <v>106</v>
      </c>
      <c r="Q279">
        <f> VLOOKUP(AA279, NPC_Scaling_Values!A:N, 9) * VLOOKUP(AB279, NPC_Scaling_Values!A:N, 9) * 1.14</f>
        <v>3.80304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347200.0</v>
      </c>
      <c r="AA279" s="1">
        <v>7014.0</v>
      </c>
      <c r="AB279" s="1">
        <v>7414.0</v>
      </c>
      <c r="AC279" s="10">
        <v>5151.0</v>
      </c>
    </row>
    <row r="280">
      <c r="A280" s="9" t="s">
        <v>90</v>
      </c>
      <c r="B280" s="1" t="s">
        <v>91</v>
      </c>
      <c r="C280" s="5">
        <f>ROUND( VLOOKUP(Z280, NPC_Raw_Data!A:D, 4)*VLOOKUP(AA280, NPC_Scaling_Values!A:C, 3)*VLOOKUP(AB280, NPC_Scaling_Values!A:C, 3) * 1.14 ,0)</f>
        <v>144</v>
      </c>
      <c r="D280" s="5">
        <f>ROUND( VLOOKUP(Z280, NPC_Raw_Data!A:E, 5) * VLOOKUP(AA280, NPC_Scaling_Values!A:D, 4) * VLOOKUP(AB280,NPC_Scaling_Values!A:D, 4) * 1.14 ,0)</f>
        <v>68</v>
      </c>
      <c r="E280" s="5">
        <f>ROUND( VLOOKUP(Z280, NPC_Raw_Data!A:L, 6) * VLOOKUP(AA280, NPC_Scaling_Values!A:N, 5)* VLOOKUP(AB280, NPC_Scaling_Values!A:N, 5) * 1.14 ,0)</f>
        <v>155</v>
      </c>
      <c r="F280" s="5">
        <f>ROUND( VLOOKUP(Z280, NPC_Raw_Data!A:L, 7) * VLOOKUP(AA280, NPC_Scaling_Values!A:N, 6) * VLOOKUP(AB280,NPC_Scaling_Values!A:N, 6) * 1.14 ,0)</f>
        <v>92</v>
      </c>
      <c r="G280" s="5">
        <f>ROUND( VLOOKUP(Z280, NPC_Raw_Data!A:L, 8) * VLOOKUP(AA280, NPC_Scaling_Values!A:N, 7) * VLOOKUP(AB280, NPC_Scaling_Values!A:N, 7) * 1.14 ,0)</f>
        <v>774</v>
      </c>
      <c r="H280" s="5">
        <f>ROUND( VLOOKUP(Z280, NPC_Raw_Data!A:L, 9) * VLOOKUP(AA280, NPC_Scaling_Values!A:N, 8)* VLOOKUP(AB280, NPC_Scaling_Values!A:N, 8) * 1.14 ,0)</f>
        <v>155</v>
      </c>
      <c r="I280" s="5">
        <v>0.0</v>
      </c>
      <c r="J280" s="5">
        <v>0.0</v>
      </c>
      <c r="K280" s="5">
        <v>0.0</v>
      </c>
      <c r="L280" s="5">
        <f>ROUND( VLOOKUP(Z280, NPC_Raw_Data!A:O, 13),0)</f>
        <v>96</v>
      </c>
      <c r="M280" s="5">
        <f>ROUND( VLOOKUP(Z280, NPC_Raw_Data!A:O, 14),0)</f>
        <v>96</v>
      </c>
      <c r="N280" s="5">
        <f>ROUND( VLOOKUP(Z280, NPC_Raw_Data!A:O, 15),0)</f>
        <v>96</v>
      </c>
      <c r="O280" s="5">
        <f>ROUND( VLOOKUP(Z280, NPC_Raw_Data!A:Q, 16) * VLOOKUP(AA280, NPC_Scaling_Values!A:N, 14)* VLOOKUP(AB280, NPC_Scaling_Values!A:N, 14) * 1.14 ,0)</f>
        <v>512</v>
      </c>
      <c r="P280" s="2">
        <f>ROUND( VLOOKUP(Z280, NPC_Raw_Data!A:Q, 17) * VLOOKUP(AA280, NPC_Scaling_Values!A:N, 14) * VLOOKUP(AB280, NPC_Scaling_Values!A:N, 14)* 1.14 ,0)</f>
        <v>102</v>
      </c>
      <c r="Q280">
        <f> VLOOKUP(AA280, NPC_Scaling_Values!A:N, 9) * VLOOKUP(AB280, NPC_Scaling_Values!A:N, 9) * 1.14</f>
        <v>3.72324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348000.0</v>
      </c>
      <c r="AA280" s="1">
        <v>7013.0</v>
      </c>
      <c r="AB280" s="1">
        <v>7413.0</v>
      </c>
      <c r="AC280" s="8">
        <v>0.0</v>
      </c>
    </row>
    <row r="281">
      <c r="A281" s="1" t="s">
        <v>92</v>
      </c>
      <c r="B281" s="1" t="s">
        <v>91</v>
      </c>
      <c r="C281" s="5">
        <f>ROUND( VLOOKUP(Z281, NPC_Raw_Data!A:D, 4)*VLOOKUP(AA281, NPC_Scaling_Values!A:C, 3)*VLOOKUP(AB281, NPC_Scaling_Values!A:C, 3) * 1.14 ,0)</f>
        <v>144</v>
      </c>
      <c r="D281" s="5">
        <f>ROUND( VLOOKUP(Z281, NPC_Raw_Data!A:E, 5) * VLOOKUP(AA281, NPC_Scaling_Values!A:D, 4) * VLOOKUP(AB281,NPC_Scaling_Values!A:D, 4) * 1.14 ,0)</f>
        <v>228</v>
      </c>
      <c r="E281" s="5">
        <f>ROUND( VLOOKUP(Z281, NPC_Raw_Data!A:L, 6) * VLOOKUP(AA281, NPC_Scaling_Values!A:N, 5)* VLOOKUP(AB281, NPC_Scaling_Values!A:N, 5) * 1.14 ,0)</f>
        <v>155</v>
      </c>
      <c r="F281" s="5">
        <f>ROUND( VLOOKUP(Z281, NPC_Raw_Data!A:L, 7) * VLOOKUP(AA281, NPC_Scaling_Values!A:N, 6) * VLOOKUP(AB281,NPC_Scaling_Values!A:N, 6) * 1.14 ,0)</f>
        <v>92</v>
      </c>
      <c r="G281" s="5">
        <f>ROUND( VLOOKUP(Z281, NPC_Raw_Data!A:L, 8) * VLOOKUP(AA281, NPC_Scaling_Values!A:N, 7) * VLOOKUP(AB281, NPC_Scaling_Values!A:N, 7) * 1.14 ,0)</f>
        <v>774</v>
      </c>
      <c r="H281" s="5">
        <f>ROUND( VLOOKUP(Z281, NPC_Raw_Data!A:L, 9) * VLOOKUP(AA281, NPC_Scaling_Values!A:N, 8)* VLOOKUP(AB281, NPC_Scaling_Values!A:N, 8) * 1.14 ,0)</f>
        <v>155</v>
      </c>
      <c r="I281" s="5">
        <v>0.0</v>
      </c>
      <c r="J281" s="5">
        <v>0.0</v>
      </c>
      <c r="K281" s="5">
        <v>0.0</v>
      </c>
      <c r="L281" s="5">
        <f>ROUND( VLOOKUP(Z281, NPC_Raw_Data!A:O, 13),0)</f>
        <v>96</v>
      </c>
      <c r="M281" s="5">
        <f>ROUND( VLOOKUP(Z281, NPC_Raw_Data!A:O, 14),0)</f>
        <v>96</v>
      </c>
      <c r="N281" s="5">
        <f>ROUND( VLOOKUP(Z281, NPC_Raw_Data!A:O, 15),0)</f>
        <v>96</v>
      </c>
      <c r="O281" s="5">
        <f>ROUND( VLOOKUP(Z281, NPC_Raw_Data!A:Q, 16) * VLOOKUP(AA281, NPC_Scaling_Values!A:N, 14)* VLOOKUP(AB281, NPC_Scaling_Values!A:N, 14) * 1.14 ,0)</f>
        <v>512</v>
      </c>
      <c r="P281" s="2">
        <f>ROUND( VLOOKUP(Z281, NPC_Raw_Data!A:Q, 17) * VLOOKUP(AA281, NPC_Scaling_Values!A:N, 14) * VLOOKUP(AB281, NPC_Scaling_Values!A:N, 14)* 1.14 ,0)</f>
        <v>102</v>
      </c>
      <c r="Q281">
        <f> VLOOKUP(AA281, NPC_Scaling_Values!A:N, 9) * VLOOKUP(AB281, NPC_Scaling_Values!A:N, 9) * 1.14</f>
        <v>3.72324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348001.0</v>
      </c>
      <c r="AA281" s="1">
        <v>7013.0</v>
      </c>
      <c r="AB281" s="1">
        <v>7413.0</v>
      </c>
      <c r="AC281" s="8">
        <v>0.0</v>
      </c>
    </row>
    <row r="282">
      <c r="A282" s="1" t="s">
        <v>96</v>
      </c>
      <c r="B282" s="2" t="s">
        <v>97</v>
      </c>
      <c r="C282" s="5">
        <f>ROUND( VLOOKUP(Z282, NPC_Raw_Data!A:D, 4)*VLOOKUP(AA282, NPC_Scaling_Values!A:C, 3)*VLOOKUP(AB282, NPC_Scaling_Values!A:C, 3) * 1.14 ,0)</f>
        <v>191</v>
      </c>
      <c r="D282" s="5">
        <f>ROUND( VLOOKUP(Z282, NPC_Raw_Data!A:E, 5) * VLOOKUP(AA282, NPC_Scaling_Values!A:D, 4) * VLOOKUP(AB282,NPC_Scaling_Values!A:D, 4) * 1.14 ,0)</f>
        <v>570</v>
      </c>
      <c r="E282" s="5">
        <f>ROUND( VLOOKUP(Z282, NPC_Raw_Data!A:L, 6) * VLOOKUP(AA282, NPC_Scaling_Values!A:N, 5)* VLOOKUP(AB282, NPC_Scaling_Values!A:N, 5) * 1.14 ,0)</f>
        <v>264</v>
      </c>
      <c r="F282" s="5">
        <f>ROUND( VLOOKUP(Z282, NPC_Raw_Data!A:L, 7) * VLOOKUP(AA282, NPC_Scaling_Values!A:N, 6) * VLOOKUP(AB282,NPC_Scaling_Values!A:N, 6) * 1.14 ,0)</f>
        <v>198</v>
      </c>
      <c r="G282" s="5">
        <f>ROUND( VLOOKUP(Z282, NPC_Raw_Data!A:L, 8) * VLOOKUP(AA282, NPC_Scaling_Values!A:N, 7) * VLOOKUP(AB282, NPC_Scaling_Values!A:N, 7) * 1.14 ,0)</f>
        <v>184</v>
      </c>
      <c r="H282" s="5">
        <f>ROUND( VLOOKUP(Z282, NPC_Raw_Data!A:L, 9) * VLOOKUP(AA282, NPC_Scaling_Values!A:N, 8)* VLOOKUP(AB282, NPC_Scaling_Values!A:N, 8) * 1.14 ,0)</f>
        <v>264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14)* VLOOKUP(AB282, NPC_Scaling_Values!A:N, 14) * 1.14 ,0)</f>
        <v>234</v>
      </c>
      <c r="P282" s="2">
        <f>ROUND( VLOOKUP(Z282, NPC_Raw_Data!A:Q, 17) * VLOOKUP(AA282, NPC_Scaling_Values!A:N, 14) * VLOOKUP(AB282, NPC_Scaling_Values!A:N, 14)* 1.14 ,0)</f>
        <v>93</v>
      </c>
      <c r="Q282">
        <f> VLOOKUP(AA282, NPC_Scaling_Values!A:N, 9) * VLOOKUP(AB282, NPC_Scaling_Values!A:N, 9) * 1.14</f>
        <v>2.736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349000.0</v>
      </c>
      <c r="AA282" s="1">
        <v>7001.0</v>
      </c>
      <c r="AB282" s="1">
        <v>7401.0</v>
      </c>
      <c r="AC282" s="8">
        <v>0.0</v>
      </c>
    </row>
    <row r="283">
      <c r="A283" s="1" t="s">
        <v>96</v>
      </c>
      <c r="B283" s="2" t="s">
        <v>97</v>
      </c>
      <c r="C283" s="5">
        <f>ROUND( VLOOKUP(Z283, NPC_Raw_Data!A:D, 4)*VLOOKUP(AA283, NPC_Scaling_Values!A:C, 3)*VLOOKUP(AB283, NPC_Scaling_Values!A:C, 3) * 1.14 ,0)</f>
        <v>184</v>
      </c>
      <c r="D283" s="5">
        <f>ROUND( VLOOKUP(Z283, NPC_Raw_Data!A:E, 5) * VLOOKUP(AA283, NPC_Scaling_Values!A:D, 4) * VLOOKUP(AB283,NPC_Scaling_Values!A:D, 4) * 1.14 ,0)</f>
        <v>570</v>
      </c>
      <c r="E283" s="5">
        <f>ROUND( VLOOKUP(Z283, NPC_Raw_Data!A:L, 6) * VLOOKUP(AA283, NPC_Scaling_Values!A:N, 5)* VLOOKUP(AB283, NPC_Scaling_Values!A:N, 5) * 1.14 ,0)</f>
        <v>254</v>
      </c>
      <c r="F283" s="5">
        <f>ROUND( VLOOKUP(Z283, NPC_Raw_Data!A:L, 7) * VLOOKUP(AA283, NPC_Scaling_Values!A:N, 6) * VLOOKUP(AB283,NPC_Scaling_Values!A:N, 6) * 1.14 ,0)</f>
        <v>191</v>
      </c>
      <c r="G283" s="5">
        <f>ROUND( VLOOKUP(Z283, NPC_Raw_Data!A:L, 8) * VLOOKUP(AA283, NPC_Scaling_Values!A:N, 7) * VLOOKUP(AB283, NPC_Scaling_Values!A:N, 7) * 1.14 ,0)</f>
        <v>178</v>
      </c>
      <c r="H283" s="5">
        <f>ROUND( VLOOKUP(Z283, NPC_Raw_Data!A:L, 9) * VLOOKUP(AA283, NPC_Scaling_Values!A:N, 8)* VLOOKUP(AB283, NPC_Scaling_Values!A:N, 8) * 1.14 ,0)</f>
        <v>254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14)* VLOOKUP(AB283, NPC_Scaling_Values!A:N, 14) * 1.14 ,0)</f>
        <v>231</v>
      </c>
      <c r="P283" s="2">
        <f>ROUND( VLOOKUP(Z283, NPC_Raw_Data!A:Q, 17) * VLOOKUP(AA283, NPC_Scaling_Values!A:N, 14) * VLOOKUP(AB283, NPC_Scaling_Values!A:N, 14)* 1.14 ,0)</f>
        <v>93</v>
      </c>
      <c r="Q283">
        <f> VLOOKUP(AA283, NPC_Scaling_Values!A:N, 9) * VLOOKUP(AB283, NPC_Scaling_Values!A:N, 9) * 1.14</f>
        <v>2.962575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349001.0</v>
      </c>
      <c r="AA283" s="1">
        <v>7002.0</v>
      </c>
      <c r="AB283" s="1">
        <v>7402.0</v>
      </c>
      <c r="AC283" s="8">
        <v>0.0</v>
      </c>
    </row>
    <row r="284">
      <c r="A284" s="1" t="s">
        <v>96</v>
      </c>
      <c r="B284" s="2" t="s">
        <v>97</v>
      </c>
      <c r="C284" s="5">
        <f>ROUND( VLOOKUP(Z284, NPC_Raw_Data!A:D, 4)*VLOOKUP(AA284, NPC_Scaling_Values!A:C, 3)*VLOOKUP(AB284, NPC_Scaling_Values!A:C, 3) * 1.14 ,0)</f>
        <v>212</v>
      </c>
      <c r="D284" s="5">
        <f>ROUND( VLOOKUP(Z284, NPC_Raw_Data!A:E, 5) * VLOOKUP(AA284, NPC_Scaling_Values!A:D, 4) * VLOOKUP(AB284,NPC_Scaling_Values!A:D, 4) * 1.14 ,0)</f>
        <v>570</v>
      </c>
      <c r="E284" s="5">
        <f>ROUND( VLOOKUP(Z284, NPC_Raw_Data!A:L, 6) * VLOOKUP(AA284, NPC_Scaling_Values!A:N, 5)* VLOOKUP(AB284, NPC_Scaling_Values!A:N, 5) * 1.14 ,0)</f>
        <v>311</v>
      </c>
      <c r="F284" s="5">
        <f>ROUND( VLOOKUP(Z284, NPC_Raw_Data!A:L, 7) * VLOOKUP(AA284, NPC_Scaling_Values!A:N, 6) * VLOOKUP(AB284,NPC_Scaling_Values!A:N, 6) * 1.14 ,0)</f>
        <v>233</v>
      </c>
      <c r="G284" s="5">
        <f>ROUND( VLOOKUP(Z284, NPC_Raw_Data!A:L, 8) * VLOOKUP(AA284, NPC_Scaling_Values!A:N, 7) * VLOOKUP(AB284, NPC_Scaling_Values!A:N, 7) * 1.14 ,0)</f>
        <v>217</v>
      </c>
      <c r="H284" s="5">
        <f>ROUND( VLOOKUP(Z284, NPC_Raw_Data!A:L, 9) * VLOOKUP(AA284, NPC_Scaling_Values!A:N, 8)* VLOOKUP(AB284, NPC_Scaling_Values!A:N, 8) * 1.14 ,0)</f>
        <v>311</v>
      </c>
      <c r="I284" s="5">
        <v>0.0</v>
      </c>
      <c r="J284" s="5">
        <v>0.0</v>
      </c>
      <c r="K284" s="5">
        <v>0.0</v>
      </c>
      <c r="L284" s="5">
        <f>ROUND( VLOOKUP(Z284, NPC_Raw_Data!A:O, 13),0)</f>
        <v>135</v>
      </c>
      <c r="M284" s="5">
        <f>ROUND( VLOOKUP(Z284, NPC_Raw_Data!A:O, 14),0)</f>
        <v>135</v>
      </c>
      <c r="N284" s="5">
        <f>ROUND( VLOOKUP(Z284, NPC_Raw_Data!A:O, 15),0)</f>
        <v>999</v>
      </c>
      <c r="O284" s="5">
        <f>ROUND( VLOOKUP(Z284, NPC_Raw_Data!A:Q, 16) * VLOOKUP(AA284, NPC_Scaling_Values!A:N, 14)* VLOOKUP(AB284, NPC_Scaling_Values!A:N, 14) * 1.14 ,0)</f>
        <v>230</v>
      </c>
      <c r="P284" s="2">
        <f>ROUND( VLOOKUP(Z284, NPC_Raw_Data!A:Q, 17) * VLOOKUP(AA284, NPC_Scaling_Values!A:N, 14) * VLOOKUP(AB284, NPC_Scaling_Values!A:N, 14)* 1.14 ,0)</f>
        <v>92</v>
      </c>
      <c r="Q284">
        <f> VLOOKUP(AA284, NPC_Scaling_Values!A:N, 9) * VLOOKUP(AB284, NPC_Scaling_Values!A:N, 9) * 1.14</f>
        <v>3.17775</v>
      </c>
      <c r="R284" s="1">
        <v>1.0</v>
      </c>
      <c r="S284" s="1">
        <v>-1.0</v>
      </c>
      <c r="T284" s="7" t="b">
        <v>0</v>
      </c>
      <c r="U284" s="7" t="b">
        <v>0</v>
      </c>
      <c r="V284" s="7" t="b">
        <v>0</v>
      </c>
      <c r="Z284" s="1">
        <v>349002.0</v>
      </c>
      <c r="AA284" s="1">
        <v>7003.0</v>
      </c>
      <c r="AB284" s="1">
        <v>7403.0</v>
      </c>
      <c r="AC284" s="8">
        <v>0.0</v>
      </c>
    </row>
    <row r="285">
      <c r="A285" s="1" t="s">
        <v>96</v>
      </c>
      <c r="B285" s="2" t="s">
        <v>97</v>
      </c>
      <c r="C285" s="5">
        <f>ROUND( VLOOKUP(Z285, NPC_Raw_Data!A:D, 4)*VLOOKUP(AA285, NPC_Scaling_Values!A:C, 3)*VLOOKUP(AB285, NPC_Scaling_Values!A:C, 3) * 1.14 ,0)</f>
        <v>241</v>
      </c>
      <c r="D285" s="5">
        <f>ROUND( VLOOKUP(Z285, NPC_Raw_Data!A:E, 5) * VLOOKUP(AA285, NPC_Scaling_Values!A:D, 4) * VLOOKUP(AB285,NPC_Scaling_Values!A:D, 4) * 1.14 ,0)</f>
        <v>570</v>
      </c>
      <c r="E285" s="5">
        <f>ROUND( VLOOKUP(Z285, NPC_Raw_Data!A:L, 6) * VLOOKUP(AA285, NPC_Scaling_Values!A:N, 5)* VLOOKUP(AB285, NPC_Scaling_Values!A:N, 5) * 1.14 ,0)</f>
        <v>399</v>
      </c>
      <c r="F285" s="5">
        <f>ROUND( VLOOKUP(Z285, NPC_Raw_Data!A:L, 7) * VLOOKUP(AA285, NPC_Scaling_Values!A:N, 6) * VLOOKUP(AB285,NPC_Scaling_Values!A:N, 6) * 1.14 ,0)</f>
        <v>299</v>
      </c>
      <c r="G285" s="5">
        <f>ROUND( VLOOKUP(Z285, NPC_Raw_Data!A:L, 8) * VLOOKUP(AA285, NPC_Scaling_Values!A:N, 7) * VLOOKUP(AB285, NPC_Scaling_Values!A:N, 7) * 1.14 ,0)</f>
        <v>279</v>
      </c>
      <c r="H285" s="5">
        <f>ROUND( VLOOKUP(Z285, NPC_Raw_Data!A:L, 9) * VLOOKUP(AA285, NPC_Scaling_Values!A:N, 8)* VLOOKUP(AB285, NPC_Scaling_Values!A:N, 8) * 1.14 ,0)</f>
        <v>399</v>
      </c>
      <c r="I285" s="5">
        <v>0.0</v>
      </c>
      <c r="J285" s="5">
        <v>0.0</v>
      </c>
      <c r="K285" s="5">
        <v>0.0</v>
      </c>
      <c r="L285" s="5">
        <f>ROUND( VLOOKUP(Z285, NPC_Raw_Data!A:O, 13),0)</f>
        <v>135</v>
      </c>
      <c r="M285" s="5">
        <f>ROUND( VLOOKUP(Z285, NPC_Raw_Data!A:O, 14),0)</f>
        <v>135</v>
      </c>
      <c r="N285" s="5">
        <f>ROUND( VLOOKUP(Z285, NPC_Raw_Data!A:O, 15),0)</f>
        <v>999</v>
      </c>
      <c r="O285" s="5">
        <f>ROUND( VLOOKUP(Z285, NPC_Raw_Data!A:Q, 16) * VLOOKUP(AA285, NPC_Scaling_Values!A:N, 14)* VLOOKUP(AB285, NPC_Scaling_Values!A:N, 14) * 1.14 ,0)</f>
        <v>234</v>
      </c>
      <c r="P285" s="2">
        <f>ROUND( VLOOKUP(Z285, NPC_Raw_Data!A:Q, 17) * VLOOKUP(AA285, NPC_Scaling_Values!A:N, 14) * VLOOKUP(AB285, NPC_Scaling_Values!A:N, 14)* 1.14 ,0)</f>
        <v>94</v>
      </c>
      <c r="Q285">
        <f> VLOOKUP(AA285, NPC_Scaling_Values!A:N, 9) * VLOOKUP(AB285, NPC_Scaling_Values!A:N, 9) * 1.14</f>
        <v>3.401475</v>
      </c>
      <c r="R285" s="1">
        <v>1.0</v>
      </c>
      <c r="S285" s="1">
        <v>-1.0</v>
      </c>
      <c r="T285" s="7" t="b">
        <v>0</v>
      </c>
      <c r="U285" s="7" t="b">
        <v>0</v>
      </c>
      <c r="V285" s="7" t="b">
        <v>0</v>
      </c>
      <c r="Z285" s="1">
        <v>349003.0</v>
      </c>
      <c r="AA285" s="1">
        <v>7004.0</v>
      </c>
      <c r="AB285" s="1">
        <v>7404.0</v>
      </c>
      <c r="AC285" s="8">
        <v>0.0</v>
      </c>
    </row>
    <row r="286">
      <c r="A286" s="1" t="s">
        <v>96</v>
      </c>
      <c r="B286" s="2" t="s">
        <v>97</v>
      </c>
      <c r="C286" s="5">
        <f>ROUND( VLOOKUP(Z286, NPC_Raw_Data!A:D, 4)*VLOOKUP(AA286, NPC_Scaling_Values!A:C, 3)*VLOOKUP(AB286, NPC_Scaling_Values!A:C, 3) * 1.14 ,0)</f>
        <v>243</v>
      </c>
      <c r="D286" s="5">
        <f>ROUND( VLOOKUP(Z286, NPC_Raw_Data!A:E, 5) * VLOOKUP(AA286, NPC_Scaling_Values!A:D, 4) * VLOOKUP(AB286,NPC_Scaling_Values!A:D, 4) * 1.14 ,0)</f>
        <v>456</v>
      </c>
      <c r="E286" s="5">
        <f>ROUND( VLOOKUP(Z286, NPC_Raw_Data!A:L, 6) * VLOOKUP(AA286, NPC_Scaling_Values!A:N, 5)* VLOOKUP(AB286, NPC_Scaling_Values!A:N, 5) * 1.14 ,0)</f>
        <v>402</v>
      </c>
      <c r="F286" s="5">
        <f>ROUND( VLOOKUP(Z286, NPC_Raw_Data!A:L, 7) * VLOOKUP(AA286, NPC_Scaling_Values!A:N, 6) * VLOOKUP(AB286,NPC_Scaling_Values!A:N, 6) * 1.14 ,0)</f>
        <v>301</v>
      </c>
      <c r="G286" s="5">
        <f>ROUND( VLOOKUP(Z286, NPC_Raw_Data!A:L, 8) * VLOOKUP(AA286, NPC_Scaling_Values!A:N, 7) * VLOOKUP(AB286, NPC_Scaling_Values!A:N, 7) * 1.14 ,0)</f>
        <v>281</v>
      </c>
      <c r="H286" s="5">
        <f>ROUND( VLOOKUP(Z286, NPC_Raw_Data!A:L, 9) * VLOOKUP(AA286, NPC_Scaling_Values!A:N, 8)* VLOOKUP(AB286, NPC_Scaling_Values!A:N, 8) * 1.14 ,0)</f>
        <v>402</v>
      </c>
      <c r="I286" s="5">
        <v>0.0</v>
      </c>
      <c r="J286" s="5">
        <v>0.0</v>
      </c>
      <c r="K286" s="5">
        <v>0.0</v>
      </c>
      <c r="L286" s="5">
        <f>ROUND( VLOOKUP(Z286, NPC_Raw_Data!A:O, 13),0)</f>
        <v>135</v>
      </c>
      <c r="M286" s="5">
        <f>ROUND( VLOOKUP(Z286, NPC_Raw_Data!A:O, 14),0)</f>
        <v>135</v>
      </c>
      <c r="N286" s="5">
        <f>ROUND( VLOOKUP(Z286, NPC_Raw_Data!A:O, 15),0)</f>
        <v>999</v>
      </c>
      <c r="O286" s="5">
        <f>ROUND( VLOOKUP(Z286, NPC_Raw_Data!A:Q, 16) * VLOOKUP(AA286, NPC_Scaling_Values!A:N, 14)* VLOOKUP(AB286, NPC_Scaling_Values!A:N, 14) * 1.14 ,0)</f>
        <v>230</v>
      </c>
      <c r="P286" s="2">
        <f>ROUND( VLOOKUP(Z286, NPC_Raw_Data!A:Q, 17) * VLOOKUP(AA286, NPC_Scaling_Values!A:N, 14) * VLOOKUP(AB286, NPC_Scaling_Values!A:N, 14)* 1.14 ,0)</f>
        <v>92</v>
      </c>
      <c r="Q286">
        <f> VLOOKUP(AA286, NPC_Scaling_Values!A:N, 9) * VLOOKUP(AB286, NPC_Scaling_Values!A:N, 9) * 1.14</f>
        <v>3.4884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349004.0</v>
      </c>
      <c r="AA286" s="1">
        <v>7005.0</v>
      </c>
      <c r="AB286" s="1">
        <v>7405.0</v>
      </c>
      <c r="AC286" s="8">
        <v>0.0</v>
      </c>
    </row>
    <row r="287">
      <c r="A287" s="1" t="s">
        <v>96</v>
      </c>
      <c r="B287" s="2" t="s">
        <v>97</v>
      </c>
      <c r="C287" s="5">
        <f>ROUND( VLOOKUP(Z287, NPC_Raw_Data!A:D, 4)*VLOOKUP(AA287, NPC_Scaling_Values!A:C, 3)*VLOOKUP(AB287, NPC_Scaling_Values!A:C, 3) * 1.14 ,0)</f>
        <v>248</v>
      </c>
      <c r="D287" s="5">
        <f>ROUND( VLOOKUP(Z287, NPC_Raw_Data!A:E, 5) * VLOOKUP(AA287, NPC_Scaling_Values!A:D, 4) * VLOOKUP(AB287,NPC_Scaling_Values!A:D, 4) * 1.14 ,0)</f>
        <v>456</v>
      </c>
      <c r="E287" s="5">
        <f>ROUND( VLOOKUP(Z287, NPC_Raw_Data!A:L, 6) * VLOOKUP(AA287, NPC_Scaling_Values!A:N, 5)* VLOOKUP(AB287, NPC_Scaling_Values!A:N, 5) * 1.14 ,0)</f>
        <v>413</v>
      </c>
      <c r="F287" s="5">
        <f>ROUND( VLOOKUP(Z287, NPC_Raw_Data!A:L, 7) * VLOOKUP(AA287, NPC_Scaling_Values!A:N, 6) * VLOOKUP(AB287,NPC_Scaling_Values!A:N, 6) * 1.14 ,0)</f>
        <v>310</v>
      </c>
      <c r="G287" s="5">
        <f>ROUND( VLOOKUP(Z287, NPC_Raw_Data!A:L, 8) * VLOOKUP(AA287, NPC_Scaling_Values!A:N, 7) * VLOOKUP(AB287, NPC_Scaling_Values!A:N, 7) * 1.14 ,0)</f>
        <v>288</v>
      </c>
      <c r="H287" s="5">
        <f>ROUND( VLOOKUP(Z287, NPC_Raw_Data!A:L, 9) * VLOOKUP(AA287, NPC_Scaling_Values!A:N, 8)* VLOOKUP(AB287, NPC_Scaling_Values!A:N, 8) * 1.14 ,0)</f>
        <v>413</v>
      </c>
      <c r="I287" s="5">
        <v>0.0</v>
      </c>
      <c r="J287" s="5">
        <v>0.0</v>
      </c>
      <c r="K287" s="5">
        <v>0.0</v>
      </c>
      <c r="L287" s="5">
        <f>ROUND( VLOOKUP(Z287, NPC_Raw_Data!A:O, 13),0)</f>
        <v>135</v>
      </c>
      <c r="M287" s="5">
        <f>ROUND( VLOOKUP(Z287, NPC_Raw_Data!A:O, 14),0)</f>
        <v>135</v>
      </c>
      <c r="N287" s="5">
        <f>ROUND( VLOOKUP(Z287, NPC_Raw_Data!A:O, 15),0)</f>
        <v>999</v>
      </c>
      <c r="O287" s="5">
        <f>ROUND( VLOOKUP(Z287, NPC_Raw_Data!A:Q, 16) * VLOOKUP(AA287, NPC_Scaling_Values!A:N, 14)* VLOOKUP(AB287, NPC_Scaling_Values!A:N, 14) * 1.14 ,0)</f>
        <v>231</v>
      </c>
      <c r="P287" s="2">
        <f>ROUND( VLOOKUP(Z287, NPC_Raw_Data!A:Q, 17) * VLOOKUP(AA287, NPC_Scaling_Values!A:N, 14) * VLOOKUP(AB287, NPC_Scaling_Values!A:N, 14)* 1.14 ,0)</f>
        <v>92</v>
      </c>
      <c r="Q287">
        <f> VLOOKUP(AA287, NPC_Scaling_Values!A:N, 9) * VLOOKUP(AB287, NPC_Scaling_Values!A:N, 9) * 1.14</f>
        <v>3.53856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349005.0</v>
      </c>
      <c r="AA287" s="1">
        <v>7006.0</v>
      </c>
      <c r="AB287" s="1">
        <v>7406.0</v>
      </c>
      <c r="AC287" s="8">
        <v>0.0</v>
      </c>
    </row>
    <row r="288">
      <c r="A288" s="1" t="s">
        <v>96</v>
      </c>
      <c r="B288" s="2" t="s">
        <v>97</v>
      </c>
      <c r="C288" s="5">
        <f>ROUND( VLOOKUP(Z288, NPC_Raw_Data!A:D, 4)*VLOOKUP(AA288, NPC_Scaling_Values!A:C, 3)*VLOOKUP(AB288, NPC_Scaling_Values!A:C, 3) * 1.14 ,0)</f>
        <v>244</v>
      </c>
      <c r="D288" s="5">
        <f>ROUND( VLOOKUP(Z288, NPC_Raw_Data!A:E, 5) * VLOOKUP(AA288, NPC_Scaling_Values!A:D, 4) * VLOOKUP(AB288,NPC_Scaling_Values!A:D, 4) * 1.14 ,0)</f>
        <v>456</v>
      </c>
      <c r="E288" s="5">
        <f>ROUND( VLOOKUP(Z288, NPC_Raw_Data!A:L, 6) * VLOOKUP(AA288, NPC_Scaling_Values!A:N, 5)* VLOOKUP(AB288, NPC_Scaling_Values!A:N, 5) * 1.14 ,0)</f>
        <v>409</v>
      </c>
      <c r="F288" s="5">
        <f>ROUND( VLOOKUP(Z288, NPC_Raw_Data!A:L, 7) * VLOOKUP(AA288, NPC_Scaling_Values!A:N, 6) * VLOOKUP(AB288,NPC_Scaling_Values!A:N, 6) * 1.14 ,0)</f>
        <v>307</v>
      </c>
      <c r="G288" s="5">
        <f>ROUND( VLOOKUP(Z288, NPC_Raw_Data!A:L, 8) * VLOOKUP(AA288, NPC_Scaling_Values!A:N, 7) * VLOOKUP(AB288, NPC_Scaling_Values!A:N, 7) * 1.14 ,0)</f>
        <v>286</v>
      </c>
      <c r="H288" s="5">
        <f>ROUND( VLOOKUP(Z288, NPC_Raw_Data!A:L, 9) * VLOOKUP(AA288, NPC_Scaling_Values!A:N, 8)* VLOOKUP(AB288, NPC_Scaling_Values!A:N, 8) * 1.14 ,0)</f>
        <v>409</v>
      </c>
      <c r="I288" s="5">
        <v>0.0</v>
      </c>
      <c r="J288" s="5">
        <v>0.0</v>
      </c>
      <c r="K288" s="5">
        <v>0.0</v>
      </c>
      <c r="L288" s="5">
        <f>ROUND( VLOOKUP(Z288, NPC_Raw_Data!A:O, 13),0)</f>
        <v>135</v>
      </c>
      <c r="M288" s="5">
        <f>ROUND( VLOOKUP(Z288, NPC_Raw_Data!A:O, 14),0)</f>
        <v>135</v>
      </c>
      <c r="N288" s="5">
        <f>ROUND( VLOOKUP(Z288, NPC_Raw_Data!A:O, 15),0)</f>
        <v>999</v>
      </c>
      <c r="O288" s="5">
        <f>ROUND( VLOOKUP(Z288, NPC_Raw_Data!A:Q, 16) * VLOOKUP(AA288, NPC_Scaling_Values!A:N, 14)* VLOOKUP(AB288, NPC_Scaling_Values!A:N, 14) * 1.14 ,0)</f>
        <v>228</v>
      </c>
      <c r="P288" s="2">
        <f>ROUND( VLOOKUP(Z288, NPC_Raw_Data!A:Q, 17) * VLOOKUP(AA288, NPC_Scaling_Values!A:N, 14) * VLOOKUP(AB288, NPC_Scaling_Values!A:N, 14)* 1.14 ,0)</f>
        <v>91</v>
      </c>
      <c r="Q288">
        <f> VLOOKUP(AA288, NPC_Scaling_Values!A:N, 9) * VLOOKUP(AB288, NPC_Scaling_Values!A:N, 9) * 1.14</f>
        <v>3.4884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349006.0</v>
      </c>
      <c r="AA288" s="1">
        <v>7007.0</v>
      </c>
      <c r="AB288" s="1">
        <v>7407.0</v>
      </c>
      <c r="AC288" s="8">
        <v>0.0</v>
      </c>
    </row>
    <row r="289">
      <c r="A289" s="1" t="s">
        <v>96</v>
      </c>
      <c r="B289" s="2" t="s">
        <v>97</v>
      </c>
      <c r="C289" s="5">
        <f>ROUND( VLOOKUP(Z289, NPC_Raw_Data!A:D, 4)*VLOOKUP(AA289, NPC_Scaling_Values!A:C, 3)*VLOOKUP(AB289, NPC_Scaling_Values!A:C, 3) * 1.14 ,0)</f>
        <v>244</v>
      </c>
      <c r="D289" s="5">
        <f>ROUND( VLOOKUP(Z289, NPC_Raw_Data!A:E, 5) * VLOOKUP(AA289, NPC_Scaling_Values!A:D, 4) * VLOOKUP(AB289,NPC_Scaling_Values!A:D, 4) * 1.14 ,0)</f>
        <v>342</v>
      </c>
      <c r="E289" s="5">
        <f>ROUND( VLOOKUP(Z289, NPC_Raw_Data!A:L, 6) * VLOOKUP(AA289, NPC_Scaling_Values!A:N, 5)* VLOOKUP(AB289, NPC_Scaling_Values!A:N, 5) * 1.14 ,0)</f>
        <v>413</v>
      </c>
      <c r="F289" s="5">
        <f>ROUND( VLOOKUP(Z289, NPC_Raw_Data!A:L, 7) * VLOOKUP(AA289, NPC_Scaling_Values!A:N, 6) * VLOOKUP(AB289,NPC_Scaling_Values!A:N, 6) * 1.14 ,0)</f>
        <v>310</v>
      </c>
      <c r="G289" s="5">
        <f>ROUND( VLOOKUP(Z289, NPC_Raw_Data!A:L, 8) * VLOOKUP(AA289, NPC_Scaling_Values!A:N, 7) * VLOOKUP(AB289, NPC_Scaling_Values!A:N, 7) * 1.14 ,0)</f>
        <v>288</v>
      </c>
      <c r="H289" s="5">
        <f>ROUND( VLOOKUP(Z289, NPC_Raw_Data!A:L, 9) * VLOOKUP(AA289, NPC_Scaling_Values!A:N, 8)* VLOOKUP(AB289, NPC_Scaling_Values!A:N, 8) * 1.14 ,0)</f>
        <v>413</v>
      </c>
      <c r="I289" s="5">
        <v>0.0</v>
      </c>
      <c r="J289" s="5">
        <v>0.0</v>
      </c>
      <c r="K289" s="5">
        <v>0.0</v>
      </c>
      <c r="L289" s="5">
        <f>ROUND( VLOOKUP(Z289, NPC_Raw_Data!A:O, 13),0)</f>
        <v>135</v>
      </c>
      <c r="M289" s="5">
        <f>ROUND( VLOOKUP(Z289, NPC_Raw_Data!A:O, 14),0)</f>
        <v>135</v>
      </c>
      <c r="N289" s="5">
        <f>ROUND( VLOOKUP(Z289, NPC_Raw_Data!A:O, 15),0)</f>
        <v>999</v>
      </c>
      <c r="O289" s="5">
        <f>ROUND( VLOOKUP(Z289, NPC_Raw_Data!A:Q, 16) * VLOOKUP(AA289, NPC_Scaling_Values!A:N, 14)* VLOOKUP(AB289, NPC_Scaling_Values!A:N, 14) * 1.14 ,0)</f>
        <v>228</v>
      </c>
      <c r="P289" s="2">
        <f>ROUND( VLOOKUP(Z289, NPC_Raw_Data!A:Q, 17) * VLOOKUP(AA289, NPC_Scaling_Values!A:N, 14) * VLOOKUP(AB289, NPC_Scaling_Values!A:N, 14)* 1.14 ,0)</f>
        <v>91</v>
      </c>
      <c r="Q289">
        <f> VLOOKUP(AA289, NPC_Scaling_Values!A:N, 9) * VLOOKUP(AB289, NPC_Scaling_Values!A:N, 9) * 1.14</f>
        <v>3.4884</v>
      </c>
      <c r="R289" s="1">
        <v>1.0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349007.0</v>
      </c>
      <c r="AA289" s="1">
        <v>7008.0</v>
      </c>
      <c r="AB289" s="1">
        <v>7408.0</v>
      </c>
      <c r="AC289" s="8">
        <v>0.0</v>
      </c>
    </row>
    <row r="290">
      <c r="A290" s="1" t="s">
        <v>96</v>
      </c>
      <c r="B290" s="2" t="s">
        <v>97</v>
      </c>
      <c r="C290" s="5">
        <f>ROUND( VLOOKUP(Z290, NPC_Raw_Data!A:D, 4)*VLOOKUP(AA290, NPC_Scaling_Values!A:C, 3)*VLOOKUP(AB290, NPC_Scaling_Values!A:C, 3) * 1.14 ,0)</f>
        <v>259</v>
      </c>
      <c r="D290" s="5">
        <f>ROUND( VLOOKUP(Z290, NPC_Raw_Data!A:E, 5) * VLOOKUP(AA290, NPC_Scaling_Values!A:D, 4) * VLOOKUP(AB290,NPC_Scaling_Values!A:D, 4) * 1.14 ,0)</f>
        <v>342</v>
      </c>
      <c r="E290" s="5">
        <f>ROUND( VLOOKUP(Z290, NPC_Raw_Data!A:L, 6) * VLOOKUP(AA290, NPC_Scaling_Values!A:N, 5)* VLOOKUP(AB290, NPC_Scaling_Values!A:N, 5) * 1.14 ,0)</f>
        <v>415</v>
      </c>
      <c r="F290" s="5">
        <f>ROUND( VLOOKUP(Z290, NPC_Raw_Data!A:L, 7) * VLOOKUP(AA290, NPC_Scaling_Values!A:N, 6) * VLOOKUP(AB290,NPC_Scaling_Values!A:N, 6) * 1.14 ,0)</f>
        <v>312</v>
      </c>
      <c r="G290" s="5">
        <f>ROUND( VLOOKUP(Z290, NPC_Raw_Data!A:L, 8) * VLOOKUP(AA290, NPC_Scaling_Values!A:N, 7) * VLOOKUP(AB290, NPC_Scaling_Values!A:N, 7) * 1.14 ,0)</f>
        <v>290</v>
      </c>
      <c r="H290" s="5">
        <f>ROUND( VLOOKUP(Z290, NPC_Raw_Data!A:L, 9) * VLOOKUP(AA290, NPC_Scaling_Values!A:N, 8)* VLOOKUP(AB290, NPC_Scaling_Values!A:N, 8) * 1.14 ,0)</f>
        <v>415</v>
      </c>
      <c r="I290" s="5">
        <v>0.0</v>
      </c>
      <c r="J290" s="5">
        <v>0.0</v>
      </c>
      <c r="K290" s="5">
        <v>0.0</v>
      </c>
      <c r="L290" s="5">
        <f>ROUND( VLOOKUP(Z290, NPC_Raw_Data!A:O, 13),0)</f>
        <v>135</v>
      </c>
      <c r="M290" s="5">
        <f>ROUND( VLOOKUP(Z290, NPC_Raw_Data!A:O, 14),0)</f>
        <v>135</v>
      </c>
      <c r="N290" s="5">
        <f>ROUND( VLOOKUP(Z290, NPC_Raw_Data!A:O, 15),0)</f>
        <v>999</v>
      </c>
      <c r="O290" s="5">
        <f>ROUND( VLOOKUP(Z290, NPC_Raw_Data!A:Q, 16) * VLOOKUP(AA290, NPC_Scaling_Values!A:N, 14)* VLOOKUP(AB290, NPC_Scaling_Values!A:N, 14) * 1.14 ,0)</f>
        <v>231</v>
      </c>
      <c r="P290" s="2">
        <f>ROUND( VLOOKUP(Z290, NPC_Raw_Data!A:Q, 17) * VLOOKUP(AA290, NPC_Scaling_Values!A:N, 14) * VLOOKUP(AB290, NPC_Scaling_Values!A:N, 14)* 1.14 ,0)</f>
        <v>93</v>
      </c>
      <c r="Q290">
        <f> VLOOKUP(AA290, NPC_Scaling_Values!A:N, 9) * VLOOKUP(AB290, NPC_Scaling_Values!A:N, 9) * 1.14</f>
        <v>3.50892</v>
      </c>
      <c r="R290" s="1">
        <v>1.0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349008.0</v>
      </c>
      <c r="AA290" s="1">
        <v>7009.0</v>
      </c>
      <c r="AB290" s="1">
        <v>7409.0</v>
      </c>
      <c r="AC290" s="8">
        <v>0.0</v>
      </c>
    </row>
    <row r="291">
      <c r="A291" s="1" t="s">
        <v>96</v>
      </c>
      <c r="B291" s="2" t="s">
        <v>97</v>
      </c>
      <c r="C291" s="5">
        <f>ROUND( VLOOKUP(Z291, NPC_Raw_Data!A:D, 4)*VLOOKUP(AA291, NPC_Scaling_Values!A:C, 3)*VLOOKUP(AB291, NPC_Scaling_Values!A:C, 3) * 1.14 ,0)</f>
        <v>260</v>
      </c>
      <c r="D291" s="5">
        <f>ROUND( VLOOKUP(Z291, NPC_Raw_Data!A:E, 5) * VLOOKUP(AA291, NPC_Scaling_Values!A:D, 4) * VLOOKUP(AB291,NPC_Scaling_Values!A:D, 4) * 1.14 ,0)</f>
        <v>342</v>
      </c>
      <c r="E291" s="5">
        <f>ROUND( VLOOKUP(Z291, NPC_Raw_Data!A:L, 6) * VLOOKUP(AA291, NPC_Scaling_Values!A:N, 5)* VLOOKUP(AB291, NPC_Scaling_Values!A:N, 5) * 1.14 ,0)</f>
        <v>420</v>
      </c>
      <c r="F291" s="5">
        <f>ROUND( VLOOKUP(Z291, NPC_Raw_Data!A:L, 7) * VLOOKUP(AA291, NPC_Scaling_Values!A:N, 6) * VLOOKUP(AB291,NPC_Scaling_Values!A:N, 6) * 1.14 ,0)</f>
        <v>315</v>
      </c>
      <c r="G291" s="5">
        <f>ROUND( VLOOKUP(Z291, NPC_Raw_Data!A:L, 8) * VLOOKUP(AA291, NPC_Scaling_Values!A:N, 7) * VLOOKUP(AB291, NPC_Scaling_Values!A:N, 7) * 1.14 ,0)</f>
        <v>293</v>
      </c>
      <c r="H291" s="5">
        <f>ROUND( VLOOKUP(Z291, NPC_Raw_Data!A:L, 9) * VLOOKUP(AA291, NPC_Scaling_Values!A:N, 8)* VLOOKUP(AB291, NPC_Scaling_Values!A:N, 8) * 1.14 ,0)</f>
        <v>420</v>
      </c>
      <c r="I291" s="5">
        <v>0.0</v>
      </c>
      <c r="J291" s="5">
        <v>0.0</v>
      </c>
      <c r="K291" s="5">
        <v>0.0</v>
      </c>
      <c r="L291" s="5">
        <f>ROUND( VLOOKUP(Z291, NPC_Raw_Data!A:O, 13),0)</f>
        <v>135</v>
      </c>
      <c r="M291" s="5">
        <f>ROUND( VLOOKUP(Z291, NPC_Raw_Data!A:O, 14),0)</f>
        <v>135</v>
      </c>
      <c r="N291" s="5">
        <f>ROUND( VLOOKUP(Z291, NPC_Raw_Data!A:O, 15),0)</f>
        <v>999</v>
      </c>
      <c r="O291" s="5">
        <f>ROUND( VLOOKUP(Z291, NPC_Raw_Data!A:Q, 16) * VLOOKUP(AA291, NPC_Scaling_Values!A:N, 14)* VLOOKUP(AB291, NPC_Scaling_Values!A:N, 14) * 1.14 ,0)</f>
        <v>233</v>
      </c>
      <c r="P291" s="2">
        <f>ROUND( VLOOKUP(Z291, NPC_Raw_Data!A:Q, 17) * VLOOKUP(AA291, NPC_Scaling_Values!A:N, 14) * VLOOKUP(AB291, NPC_Scaling_Values!A:N, 14)* 1.14 ,0)</f>
        <v>93</v>
      </c>
      <c r="Q291">
        <f> VLOOKUP(AA291, NPC_Scaling_Values!A:N, 9) * VLOOKUP(AB291, NPC_Scaling_Values!A:N, 9) * 1.14</f>
        <v>3.5568</v>
      </c>
      <c r="R291" s="1">
        <v>1.0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349009.0</v>
      </c>
      <c r="AA291" s="1">
        <v>7010.0</v>
      </c>
      <c r="AB291" s="1">
        <v>7410.0</v>
      </c>
      <c r="AC291" s="8">
        <v>0.0</v>
      </c>
    </row>
    <row r="292">
      <c r="A292" s="1" t="s">
        <v>96</v>
      </c>
      <c r="B292" s="2" t="s">
        <v>97</v>
      </c>
      <c r="C292" s="5">
        <f>ROUND( VLOOKUP(Z292, NPC_Raw_Data!A:D, 4)*VLOOKUP(AA292, NPC_Scaling_Values!A:C, 3)*VLOOKUP(AB292, NPC_Scaling_Values!A:C, 3) * 1.14 ,0)</f>
        <v>263</v>
      </c>
      <c r="D292" s="5">
        <f>ROUND( VLOOKUP(Z292, NPC_Raw_Data!A:E, 5) * VLOOKUP(AA292, NPC_Scaling_Values!A:D, 4) * VLOOKUP(AB292,NPC_Scaling_Values!A:D, 4) * 1.14 ,0)</f>
        <v>342</v>
      </c>
      <c r="E292" s="5">
        <f>ROUND( VLOOKUP(Z292, NPC_Raw_Data!A:L, 6) * VLOOKUP(AA292, NPC_Scaling_Values!A:N, 5)* VLOOKUP(AB292, NPC_Scaling_Values!A:N, 5) * 1.14 ,0)</f>
        <v>431</v>
      </c>
      <c r="F292" s="5">
        <f>ROUND( VLOOKUP(Z292, NPC_Raw_Data!A:L, 7) * VLOOKUP(AA292, NPC_Scaling_Values!A:N, 6) * VLOOKUP(AB292,NPC_Scaling_Values!A:N, 6) * 1.14 ,0)</f>
        <v>323</v>
      </c>
      <c r="G292" s="5">
        <f>ROUND( VLOOKUP(Z292, NPC_Raw_Data!A:L, 8) * VLOOKUP(AA292, NPC_Scaling_Values!A:N, 7) * VLOOKUP(AB292, NPC_Scaling_Values!A:N, 7) * 1.14 ,0)</f>
        <v>301</v>
      </c>
      <c r="H292" s="5">
        <f>ROUND( VLOOKUP(Z292, NPC_Raw_Data!A:L, 9) * VLOOKUP(AA292, NPC_Scaling_Values!A:N, 8)* VLOOKUP(AB292, NPC_Scaling_Values!A:N, 8) * 1.14 ,0)</f>
        <v>431</v>
      </c>
      <c r="I292" s="5">
        <v>0.0</v>
      </c>
      <c r="J292" s="5">
        <v>0.0</v>
      </c>
      <c r="K292" s="5">
        <v>0.0</v>
      </c>
      <c r="L292" s="5">
        <f>ROUND( VLOOKUP(Z292, NPC_Raw_Data!A:O, 13),0)</f>
        <v>135</v>
      </c>
      <c r="M292" s="5">
        <f>ROUND( VLOOKUP(Z292, NPC_Raw_Data!A:O, 14),0)</f>
        <v>135</v>
      </c>
      <c r="N292" s="5">
        <f>ROUND( VLOOKUP(Z292, NPC_Raw_Data!A:O, 15),0)</f>
        <v>999</v>
      </c>
      <c r="O292" s="5">
        <f>ROUND( VLOOKUP(Z292, NPC_Raw_Data!A:Q, 16) * VLOOKUP(AA292, NPC_Scaling_Values!A:N, 14)* VLOOKUP(AB292, NPC_Scaling_Values!A:N, 14) * 1.14 ,0)</f>
        <v>241</v>
      </c>
      <c r="P292" s="2">
        <f>ROUND( VLOOKUP(Z292, NPC_Raw_Data!A:Q, 17) * VLOOKUP(AA292, NPC_Scaling_Values!A:N, 14) * VLOOKUP(AB292, NPC_Scaling_Values!A:N, 14)* 1.14 ,0)</f>
        <v>96</v>
      </c>
      <c r="Q292">
        <f> VLOOKUP(AA292, NPC_Scaling_Values!A:N, 9) * VLOOKUP(AB292, NPC_Scaling_Values!A:N, 9) * 1.14</f>
        <v>3.61494</v>
      </c>
      <c r="R292" s="1">
        <v>1.0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349010.0</v>
      </c>
      <c r="AA292" s="1">
        <v>7011.0</v>
      </c>
      <c r="AB292" s="1">
        <v>7411.0</v>
      </c>
      <c r="AC292" s="8">
        <v>0.0</v>
      </c>
    </row>
    <row r="293">
      <c r="A293" s="1" t="s">
        <v>96</v>
      </c>
      <c r="B293" s="2" t="s">
        <v>97</v>
      </c>
      <c r="C293" s="5">
        <f>ROUND( VLOOKUP(Z293, NPC_Raw_Data!A:D, 4)*VLOOKUP(AA293, NPC_Scaling_Values!A:C, 3)*VLOOKUP(AB293, NPC_Scaling_Values!A:C, 3) * 1.14 ,0)</f>
        <v>267</v>
      </c>
      <c r="D293" s="5">
        <f>ROUND( VLOOKUP(Z293, NPC_Raw_Data!A:E, 5) * VLOOKUP(AA293, NPC_Scaling_Values!A:D, 4) * VLOOKUP(AB293,NPC_Scaling_Values!A:D, 4) * 1.14 ,0)</f>
        <v>228</v>
      </c>
      <c r="E293" s="5">
        <f>ROUND( VLOOKUP(Z293, NPC_Raw_Data!A:L, 6) * VLOOKUP(AA293, NPC_Scaling_Values!A:N, 5)* VLOOKUP(AB293, NPC_Scaling_Values!A:N, 5) * 1.14 ,0)</f>
        <v>440</v>
      </c>
      <c r="F293" s="5">
        <f>ROUND( VLOOKUP(Z293, NPC_Raw_Data!A:L, 7) * VLOOKUP(AA293, NPC_Scaling_Values!A:N, 6) * VLOOKUP(AB293,NPC_Scaling_Values!A:N, 6) * 1.14 ,0)</f>
        <v>330</v>
      </c>
      <c r="G293" s="5">
        <f>ROUND( VLOOKUP(Z293, NPC_Raw_Data!A:L, 8) * VLOOKUP(AA293, NPC_Scaling_Values!A:N, 7) * VLOOKUP(AB293, NPC_Scaling_Values!A:N, 7) * 1.14 ,0)</f>
        <v>307</v>
      </c>
      <c r="H293" s="5">
        <f>ROUND( VLOOKUP(Z293, NPC_Raw_Data!A:L, 9) * VLOOKUP(AA293, NPC_Scaling_Values!A:N, 8)* VLOOKUP(AB293, NPC_Scaling_Values!A:N, 8) * 1.14 ,0)</f>
        <v>440</v>
      </c>
      <c r="I293" s="5">
        <v>0.0</v>
      </c>
      <c r="J293" s="5">
        <v>0.0</v>
      </c>
      <c r="K293" s="5">
        <v>0.0</v>
      </c>
      <c r="L293" s="5">
        <f>ROUND( VLOOKUP(Z293, NPC_Raw_Data!A:O, 13),0)</f>
        <v>135</v>
      </c>
      <c r="M293" s="5">
        <f>ROUND( VLOOKUP(Z293, NPC_Raw_Data!A:O, 14),0)</f>
        <v>135</v>
      </c>
      <c r="N293" s="5">
        <f>ROUND( VLOOKUP(Z293, NPC_Raw_Data!A:O, 15),0)</f>
        <v>999</v>
      </c>
      <c r="O293" s="5">
        <f>ROUND( VLOOKUP(Z293, NPC_Raw_Data!A:Q, 16) * VLOOKUP(AA293, NPC_Scaling_Values!A:N, 14)* VLOOKUP(AB293, NPC_Scaling_Values!A:N, 14) * 1.14 ,0)</f>
        <v>248</v>
      </c>
      <c r="P293" s="2">
        <f>ROUND( VLOOKUP(Z293, NPC_Raw_Data!A:Q, 17) * VLOOKUP(AA293, NPC_Scaling_Values!A:N, 14) * VLOOKUP(AB293, NPC_Scaling_Values!A:N, 14)* 1.14 ,0)</f>
        <v>99</v>
      </c>
      <c r="Q293">
        <f> VLOOKUP(AA293, NPC_Scaling_Values!A:N, 9) * VLOOKUP(AB293, NPC_Scaling_Values!A:N, 9) * 1.14</f>
        <v>3.66168</v>
      </c>
      <c r="R293" s="1">
        <v>1.0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349011.0</v>
      </c>
      <c r="AA293" s="1">
        <v>7012.0</v>
      </c>
      <c r="AB293" s="1">
        <v>7412.0</v>
      </c>
      <c r="AC293" s="8">
        <v>0.0</v>
      </c>
    </row>
    <row r="294">
      <c r="A294" s="1" t="s">
        <v>96</v>
      </c>
      <c r="B294" s="2" t="s">
        <v>97</v>
      </c>
      <c r="C294" s="5">
        <f>ROUND( VLOOKUP(Z294, NPC_Raw_Data!A:D, 4)*VLOOKUP(AA294, NPC_Scaling_Values!A:C, 3)*VLOOKUP(AB294, NPC_Scaling_Values!A:C, 3) * 1.14 ,0)</f>
        <v>271</v>
      </c>
      <c r="D294" s="5">
        <f>ROUND( VLOOKUP(Z294, NPC_Raw_Data!A:E, 5) * VLOOKUP(AA294, NPC_Scaling_Values!A:D, 4) * VLOOKUP(AB294,NPC_Scaling_Values!A:D, 4) * 1.14 ,0)</f>
        <v>228</v>
      </c>
      <c r="E294" s="5">
        <f>ROUND( VLOOKUP(Z294, NPC_Raw_Data!A:L, 6) * VLOOKUP(AA294, NPC_Scaling_Values!A:N, 5)* VLOOKUP(AB294, NPC_Scaling_Values!A:N, 5) * 1.14 ,0)</f>
        <v>448</v>
      </c>
      <c r="F294" s="5">
        <f>ROUND( VLOOKUP(Z294, NPC_Raw_Data!A:L, 7) * VLOOKUP(AA294, NPC_Scaling_Values!A:N, 6) * VLOOKUP(AB294,NPC_Scaling_Values!A:N, 6) * 1.14 ,0)</f>
        <v>336</v>
      </c>
      <c r="G294" s="5">
        <f>ROUND( VLOOKUP(Z294, NPC_Raw_Data!A:L, 8) * VLOOKUP(AA294, NPC_Scaling_Values!A:N, 7) * VLOOKUP(AB294, NPC_Scaling_Values!A:N, 7) * 1.14 ,0)</f>
        <v>313</v>
      </c>
      <c r="H294" s="5">
        <f>ROUND( VLOOKUP(Z294, NPC_Raw_Data!A:L, 9) * VLOOKUP(AA294, NPC_Scaling_Values!A:N, 8)* VLOOKUP(AB294, NPC_Scaling_Values!A:N, 8) * 1.14 ,0)</f>
        <v>448</v>
      </c>
      <c r="I294" s="5">
        <v>0.0</v>
      </c>
      <c r="J294" s="5">
        <v>0.0</v>
      </c>
      <c r="K294" s="5">
        <v>0.0</v>
      </c>
      <c r="L294" s="5">
        <f>ROUND( VLOOKUP(Z294, NPC_Raw_Data!A:O, 13),0)</f>
        <v>135</v>
      </c>
      <c r="M294" s="5">
        <f>ROUND( VLOOKUP(Z294, NPC_Raw_Data!A:O, 14),0)</f>
        <v>135</v>
      </c>
      <c r="N294" s="5">
        <f>ROUND( VLOOKUP(Z294, NPC_Raw_Data!A:O, 15),0)</f>
        <v>999</v>
      </c>
      <c r="O294" s="5">
        <f>ROUND( VLOOKUP(Z294, NPC_Raw_Data!A:Q, 16) * VLOOKUP(AA294, NPC_Scaling_Values!A:N, 14)* VLOOKUP(AB294, NPC_Scaling_Values!A:N, 14) * 1.14 ,0)</f>
        <v>256</v>
      </c>
      <c r="P294" s="2">
        <f>ROUND( VLOOKUP(Z294, NPC_Raw_Data!A:Q, 17) * VLOOKUP(AA294, NPC_Scaling_Values!A:N, 14) * VLOOKUP(AB294, NPC_Scaling_Values!A:N, 14)* 1.14 ,0)</f>
        <v>102</v>
      </c>
      <c r="Q294">
        <f> VLOOKUP(AA294, NPC_Scaling_Values!A:N, 9) * VLOOKUP(AB294, NPC_Scaling_Values!A:N, 9) * 1.14</f>
        <v>3.72324</v>
      </c>
      <c r="R294" s="1">
        <v>1.0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349012.0</v>
      </c>
      <c r="AA294" s="1">
        <v>7013.0</v>
      </c>
      <c r="AB294" s="1">
        <v>7413.0</v>
      </c>
      <c r="AC294" s="8">
        <v>0.0</v>
      </c>
    </row>
    <row r="295">
      <c r="A295" s="1" t="s">
        <v>96</v>
      </c>
      <c r="B295" s="2" t="s">
        <v>97</v>
      </c>
      <c r="C295" s="5">
        <f>ROUND( VLOOKUP(Z295, NPC_Raw_Data!A:D, 4)*VLOOKUP(AA295, NPC_Scaling_Values!A:C, 3)*VLOOKUP(AB295, NPC_Scaling_Values!A:C, 3) * 1.14 ,0)</f>
        <v>277</v>
      </c>
      <c r="D295" s="5">
        <f>ROUND( VLOOKUP(Z295, NPC_Raw_Data!A:E, 5) * VLOOKUP(AA295, NPC_Scaling_Values!A:D, 4) * VLOOKUP(AB295,NPC_Scaling_Values!A:D, 4) * 1.14 ,0)</f>
        <v>228</v>
      </c>
      <c r="E295" s="5">
        <f>ROUND( VLOOKUP(Z295, NPC_Raw_Data!A:L, 6) * VLOOKUP(AA295, NPC_Scaling_Values!A:N, 5)* VLOOKUP(AB295, NPC_Scaling_Values!A:N, 5) * 1.14 ,0)</f>
        <v>460</v>
      </c>
      <c r="F295" s="5">
        <f>ROUND( VLOOKUP(Z295, NPC_Raw_Data!A:L, 7) * VLOOKUP(AA295, NPC_Scaling_Values!A:N, 6) * VLOOKUP(AB295,NPC_Scaling_Values!A:N, 6) * 1.14 ,0)</f>
        <v>345</v>
      </c>
      <c r="G295" s="5">
        <f>ROUND( VLOOKUP(Z295, NPC_Raw_Data!A:L, 8) * VLOOKUP(AA295, NPC_Scaling_Values!A:N, 7) * VLOOKUP(AB295, NPC_Scaling_Values!A:N, 7) * 1.14 ,0)</f>
        <v>322</v>
      </c>
      <c r="H295" s="5">
        <f>ROUND( VLOOKUP(Z295, NPC_Raw_Data!A:L, 9) * VLOOKUP(AA295, NPC_Scaling_Values!A:N, 8)* VLOOKUP(AB295, NPC_Scaling_Values!A:N, 8) * 1.14 ,0)</f>
        <v>460</v>
      </c>
      <c r="I295" s="5">
        <v>0.0</v>
      </c>
      <c r="J295" s="5">
        <v>0.0</v>
      </c>
      <c r="K295" s="5">
        <v>0.0</v>
      </c>
      <c r="L295" s="5">
        <f>ROUND( VLOOKUP(Z295, NPC_Raw_Data!A:O, 13),0)</f>
        <v>135</v>
      </c>
      <c r="M295" s="5">
        <f>ROUND( VLOOKUP(Z295, NPC_Raw_Data!A:O, 14),0)</f>
        <v>135</v>
      </c>
      <c r="N295" s="5">
        <f>ROUND( VLOOKUP(Z295, NPC_Raw_Data!A:O, 15),0)</f>
        <v>999</v>
      </c>
      <c r="O295" s="5">
        <f>ROUND( VLOOKUP(Z295, NPC_Raw_Data!A:Q, 16) * VLOOKUP(AA295, NPC_Scaling_Values!A:N, 14)* VLOOKUP(AB295, NPC_Scaling_Values!A:N, 14) * 1.14 ,0)</f>
        <v>265</v>
      </c>
      <c r="P295" s="2">
        <f>ROUND( VLOOKUP(Z295, NPC_Raw_Data!A:Q, 17) * VLOOKUP(AA295, NPC_Scaling_Values!A:N, 14) * VLOOKUP(AB295, NPC_Scaling_Values!A:N, 14)* 1.14 ,0)</f>
        <v>106</v>
      </c>
      <c r="Q295">
        <f> VLOOKUP(AA295, NPC_Scaling_Values!A:N, 9) * VLOOKUP(AB295, NPC_Scaling_Values!A:N, 9) * 1.14</f>
        <v>3.80304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349013.0</v>
      </c>
      <c r="AA295" s="1">
        <v>7014.0</v>
      </c>
      <c r="AB295" s="1">
        <v>7414.0</v>
      </c>
      <c r="AC295" s="8">
        <v>0.0</v>
      </c>
    </row>
    <row r="296">
      <c r="A296" s="1" t="s">
        <v>96</v>
      </c>
      <c r="B296" s="2" t="s">
        <v>97</v>
      </c>
      <c r="C296" s="5">
        <f>ROUND( VLOOKUP(Z296, NPC_Raw_Data!A:D, 4)*VLOOKUP(AA296, NPC_Scaling_Values!A:C, 3)*VLOOKUP(AB296, NPC_Scaling_Values!A:C, 3) * 1.14 ,0)</f>
        <v>294</v>
      </c>
      <c r="D296" s="5">
        <f>ROUND( VLOOKUP(Z296, NPC_Raw_Data!A:E, 5) * VLOOKUP(AA296, NPC_Scaling_Values!A:D, 4) * VLOOKUP(AB296,NPC_Scaling_Values!A:D, 4) * 1.14 ,0)</f>
        <v>228</v>
      </c>
      <c r="E296" s="5">
        <f>ROUND( VLOOKUP(Z296, NPC_Raw_Data!A:L, 6) * VLOOKUP(AA296, NPC_Scaling_Values!A:N, 5)* VLOOKUP(AB296, NPC_Scaling_Values!A:N, 5) * 1.14 ,0)</f>
        <v>451</v>
      </c>
      <c r="F296" s="5">
        <f>ROUND( VLOOKUP(Z296, NPC_Raw_Data!A:L, 7) * VLOOKUP(AA296, NPC_Scaling_Values!A:N, 6) * VLOOKUP(AB296,NPC_Scaling_Values!A:N, 6) * 1.14 ,0)</f>
        <v>338</v>
      </c>
      <c r="G296" s="5">
        <f>ROUND( VLOOKUP(Z296, NPC_Raw_Data!A:L, 8) * VLOOKUP(AA296, NPC_Scaling_Values!A:N, 7) * VLOOKUP(AB296, NPC_Scaling_Values!A:N, 7) * 1.14 ,0)</f>
        <v>315</v>
      </c>
      <c r="H296" s="5">
        <f>ROUND( VLOOKUP(Z296, NPC_Raw_Data!A:L, 9) * VLOOKUP(AA296, NPC_Scaling_Values!A:N, 8)* VLOOKUP(AB296, NPC_Scaling_Values!A:N, 8) * 1.14 ,0)</f>
        <v>451</v>
      </c>
      <c r="I296" s="5">
        <v>0.0</v>
      </c>
      <c r="J296" s="5">
        <v>0.0</v>
      </c>
      <c r="K296" s="5">
        <v>0.0</v>
      </c>
      <c r="L296" s="5">
        <f>ROUND( VLOOKUP(Z296, NPC_Raw_Data!A:O, 13),0)</f>
        <v>135</v>
      </c>
      <c r="M296" s="5">
        <f>ROUND( VLOOKUP(Z296, NPC_Raw_Data!A:O, 14),0)</f>
        <v>135</v>
      </c>
      <c r="N296" s="5">
        <f>ROUND( VLOOKUP(Z296, NPC_Raw_Data!A:O, 15),0)</f>
        <v>999</v>
      </c>
      <c r="O296" s="5">
        <f>ROUND( VLOOKUP(Z296, NPC_Raw_Data!A:Q, 16) * VLOOKUP(AA296, NPC_Scaling_Values!A:N, 14)* VLOOKUP(AB296, NPC_Scaling_Values!A:N, 14) * 1.14 ,0)</f>
        <v>275</v>
      </c>
      <c r="P296" s="2">
        <f>ROUND( VLOOKUP(Z296, NPC_Raw_Data!A:Q, 17) * VLOOKUP(AA296, NPC_Scaling_Values!A:N, 14) * VLOOKUP(AB296, NPC_Scaling_Values!A:N, 14)* 1.14 ,0)</f>
        <v>110</v>
      </c>
      <c r="Q296">
        <f> VLOOKUP(AA296, NPC_Scaling_Values!A:N, 9) * VLOOKUP(AB296, NPC_Scaling_Values!A:N, 9) * 1.14</f>
        <v>3.9045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349014.0</v>
      </c>
      <c r="AA296" s="1">
        <v>7015.0</v>
      </c>
      <c r="AB296" s="1">
        <v>7415.0</v>
      </c>
      <c r="AC296" s="8">
        <v>0.0</v>
      </c>
    </row>
    <row r="297">
      <c r="A297" s="1" t="s">
        <v>98</v>
      </c>
      <c r="B297" s="2" t="s">
        <v>97</v>
      </c>
      <c r="C297" s="5">
        <f>ROUND( VLOOKUP(Z297, NPC_Raw_Data!A:D, 4)*VLOOKUP(AA297, NPC_Scaling_Values!A:C, 3)*VLOOKUP(AB297, NPC_Scaling_Values!A:C, 3) * 1.14 ,0)</f>
        <v>191</v>
      </c>
      <c r="D297" s="5">
        <f>ROUND( VLOOKUP(Z297, NPC_Raw_Data!A:E, 5) * VLOOKUP(AA297, NPC_Scaling_Values!A:D, 4) * VLOOKUP(AB297,NPC_Scaling_Values!A:D, 4) * 1.14 ,0)</f>
        <v>570</v>
      </c>
      <c r="E297" s="5">
        <f>ROUND( VLOOKUP(Z297, NPC_Raw_Data!A:L, 6) * VLOOKUP(AA297, NPC_Scaling_Values!A:N, 5)* VLOOKUP(AB297, NPC_Scaling_Values!A:N, 5) * 1.14 ,0)</f>
        <v>264</v>
      </c>
      <c r="F297" s="5">
        <f>ROUND( VLOOKUP(Z297, NPC_Raw_Data!A:L, 7) * VLOOKUP(AA297, NPC_Scaling_Values!A:N, 6) * VLOOKUP(AB297,NPC_Scaling_Values!A:N, 6) * 1.14 ,0)</f>
        <v>198</v>
      </c>
      <c r="G297" s="5">
        <f>ROUND( VLOOKUP(Z297, NPC_Raw_Data!A:L, 8) * VLOOKUP(AA297, NPC_Scaling_Values!A:N, 7) * VLOOKUP(AB297, NPC_Scaling_Values!A:N, 7) * 1.14 ,0)</f>
        <v>184</v>
      </c>
      <c r="H297" s="5">
        <f>ROUND( VLOOKUP(Z297, NPC_Raw_Data!A:L, 9) * VLOOKUP(AA297, NPC_Scaling_Values!A:N, 8)* VLOOKUP(AB297, NPC_Scaling_Values!A:N, 8) * 1.14 ,0)</f>
        <v>264</v>
      </c>
      <c r="I297" s="5">
        <v>0.0</v>
      </c>
      <c r="J297" s="5">
        <v>0.0</v>
      </c>
      <c r="K297" s="5">
        <v>0.0</v>
      </c>
      <c r="L297" s="5">
        <f>ROUND( VLOOKUP(Z297, NPC_Raw_Data!A:O, 13),0)</f>
        <v>135</v>
      </c>
      <c r="M297" s="5">
        <f>ROUND( VLOOKUP(Z297, NPC_Raw_Data!A:O, 14),0)</f>
        <v>135</v>
      </c>
      <c r="N297" s="5">
        <f>ROUND( VLOOKUP(Z297, NPC_Raw_Data!A:O, 15),0)</f>
        <v>999</v>
      </c>
      <c r="O297" s="5">
        <f>ROUND( VLOOKUP(Z297, NPC_Raw_Data!A:Q, 16) * VLOOKUP(AA297, NPC_Scaling_Values!A:N, 14)* VLOOKUP(AB297, NPC_Scaling_Values!A:N, 14) * 1.14 ,0)</f>
        <v>234</v>
      </c>
      <c r="P297" s="2">
        <f>ROUND( VLOOKUP(Z297, NPC_Raw_Data!A:Q, 17) * VLOOKUP(AA297, NPC_Scaling_Values!A:N, 14) * VLOOKUP(AB297, NPC_Scaling_Values!A:N, 14)* 1.14 ,0)</f>
        <v>93</v>
      </c>
      <c r="Q297">
        <f> VLOOKUP(AA297, NPC_Scaling_Values!A:N, 9) * VLOOKUP(AB297, NPC_Scaling_Values!A:N, 9) * 1.14</f>
        <v>2.736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349050.0</v>
      </c>
      <c r="AA297" s="1">
        <v>7001.0</v>
      </c>
      <c r="AB297" s="1">
        <v>7401.0</v>
      </c>
      <c r="AC297" s="10">
        <v>7100.0</v>
      </c>
    </row>
    <row r="298">
      <c r="A298" s="1" t="s">
        <v>98</v>
      </c>
      <c r="B298" s="2" t="s">
        <v>97</v>
      </c>
      <c r="C298" s="5">
        <f>ROUND( VLOOKUP(Z298, NPC_Raw_Data!A:D, 4)*VLOOKUP(AA298, NPC_Scaling_Values!A:C, 3)*VLOOKUP(AB298, NPC_Scaling_Values!A:C, 3) * 1.14 ,0)</f>
        <v>184</v>
      </c>
      <c r="D298" s="5">
        <f>ROUND( VLOOKUP(Z298, NPC_Raw_Data!A:E, 5) * VLOOKUP(AA298, NPC_Scaling_Values!A:D, 4) * VLOOKUP(AB298,NPC_Scaling_Values!A:D, 4) * 1.14 ,0)</f>
        <v>570</v>
      </c>
      <c r="E298" s="5">
        <f>ROUND( VLOOKUP(Z298, NPC_Raw_Data!A:L, 6) * VLOOKUP(AA298, NPC_Scaling_Values!A:N, 5)* VLOOKUP(AB298, NPC_Scaling_Values!A:N, 5) * 1.14 ,0)</f>
        <v>254</v>
      </c>
      <c r="F298" s="5">
        <f>ROUND( VLOOKUP(Z298, NPC_Raw_Data!A:L, 7) * VLOOKUP(AA298, NPC_Scaling_Values!A:N, 6) * VLOOKUP(AB298,NPC_Scaling_Values!A:N, 6) * 1.14 ,0)</f>
        <v>191</v>
      </c>
      <c r="G298" s="5">
        <f>ROUND( VLOOKUP(Z298, NPC_Raw_Data!A:L, 8) * VLOOKUP(AA298, NPC_Scaling_Values!A:N, 7) * VLOOKUP(AB298, NPC_Scaling_Values!A:N, 7) * 1.14 ,0)</f>
        <v>178</v>
      </c>
      <c r="H298" s="5">
        <f>ROUND( VLOOKUP(Z298, NPC_Raw_Data!A:L, 9) * VLOOKUP(AA298, NPC_Scaling_Values!A:N, 8)* VLOOKUP(AB298, NPC_Scaling_Values!A:N, 8) * 1.14 ,0)</f>
        <v>254</v>
      </c>
      <c r="I298" s="5">
        <v>0.0</v>
      </c>
      <c r="J298" s="5">
        <v>0.0</v>
      </c>
      <c r="K298" s="5">
        <v>0.0</v>
      </c>
      <c r="L298" s="5">
        <f>ROUND( VLOOKUP(Z298, NPC_Raw_Data!A:O, 13),0)</f>
        <v>135</v>
      </c>
      <c r="M298" s="5">
        <f>ROUND( VLOOKUP(Z298, NPC_Raw_Data!A:O, 14),0)</f>
        <v>135</v>
      </c>
      <c r="N298" s="5">
        <f>ROUND( VLOOKUP(Z298, NPC_Raw_Data!A:O, 15),0)</f>
        <v>999</v>
      </c>
      <c r="O298" s="5">
        <f>ROUND( VLOOKUP(Z298, NPC_Raw_Data!A:Q, 16) * VLOOKUP(AA298, NPC_Scaling_Values!A:N, 14)* VLOOKUP(AB298, NPC_Scaling_Values!A:N, 14) * 1.14 ,0)</f>
        <v>231</v>
      </c>
      <c r="P298" s="2">
        <f>ROUND( VLOOKUP(Z298, NPC_Raw_Data!A:Q, 17) * VLOOKUP(AA298, NPC_Scaling_Values!A:N, 14) * VLOOKUP(AB298, NPC_Scaling_Values!A:N, 14)* 1.14 ,0)</f>
        <v>93</v>
      </c>
      <c r="Q298">
        <f> VLOOKUP(AA298, NPC_Scaling_Values!A:N, 9) * VLOOKUP(AB298, NPC_Scaling_Values!A:N, 9) * 1.14</f>
        <v>2.962575</v>
      </c>
      <c r="R298" s="1">
        <v>1.0</v>
      </c>
      <c r="S298" s="1">
        <v>-1.0</v>
      </c>
      <c r="T298" s="7" t="b">
        <v>0</v>
      </c>
      <c r="U298" s="7" t="b">
        <v>0</v>
      </c>
      <c r="V298" s="7" t="b">
        <v>0</v>
      </c>
      <c r="Z298" s="1">
        <v>349051.0</v>
      </c>
      <c r="AA298" s="1">
        <v>7002.0</v>
      </c>
      <c r="AB298" s="1">
        <v>7402.0</v>
      </c>
      <c r="AC298" s="10">
        <v>7100.0</v>
      </c>
    </row>
    <row r="299">
      <c r="A299" s="1" t="s">
        <v>98</v>
      </c>
      <c r="B299" s="2" t="s">
        <v>97</v>
      </c>
      <c r="C299" s="5">
        <f>ROUND( VLOOKUP(Z299, NPC_Raw_Data!A:D, 4)*VLOOKUP(AA299, NPC_Scaling_Values!A:C, 3)*VLOOKUP(AB299, NPC_Scaling_Values!A:C, 3) * 1.14 ,0)</f>
        <v>212</v>
      </c>
      <c r="D299" s="5">
        <f>ROUND( VLOOKUP(Z299, NPC_Raw_Data!A:E, 5) * VLOOKUP(AA299, NPC_Scaling_Values!A:D, 4) * VLOOKUP(AB299,NPC_Scaling_Values!A:D, 4) * 1.14 ,0)</f>
        <v>570</v>
      </c>
      <c r="E299" s="5">
        <f>ROUND( VLOOKUP(Z299, NPC_Raw_Data!A:L, 6) * VLOOKUP(AA299, NPC_Scaling_Values!A:N, 5)* VLOOKUP(AB299, NPC_Scaling_Values!A:N, 5) * 1.14 ,0)</f>
        <v>311</v>
      </c>
      <c r="F299" s="5">
        <f>ROUND( VLOOKUP(Z299, NPC_Raw_Data!A:L, 7) * VLOOKUP(AA299, NPC_Scaling_Values!A:N, 6) * VLOOKUP(AB299,NPC_Scaling_Values!A:N, 6) * 1.14 ,0)</f>
        <v>233</v>
      </c>
      <c r="G299" s="5">
        <f>ROUND( VLOOKUP(Z299, NPC_Raw_Data!A:L, 8) * VLOOKUP(AA299, NPC_Scaling_Values!A:N, 7) * VLOOKUP(AB299, NPC_Scaling_Values!A:N, 7) * 1.14 ,0)</f>
        <v>217</v>
      </c>
      <c r="H299" s="5">
        <f>ROUND( VLOOKUP(Z299, NPC_Raw_Data!A:L, 9) * VLOOKUP(AA299, NPC_Scaling_Values!A:N, 8)* VLOOKUP(AB299, NPC_Scaling_Values!A:N, 8) * 1.14 ,0)</f>
        <v>311</v>
      </c>
      <c r="I299" s="5">
        <v>0.0</v>
      </c>
      <c r="J299" s="5">
        <v>0.0</v>
      </c>
      <c r="K299" s="5">
        <v>0.0</v>
      </c>
      <c r="L299" s="5">
        <f>ROUND( VLOOKUP(Z299, NPC_Raw_Data!A:O, 13),0)</f>
        <v>135</v>
      </c>
      <c r="M299" s="5">
        <f>ROUND( VLOOKUP(Z299, NPC_Raw_Data!A:O, 14),0)</f>
        <v>135</v>
      </c>
      <c r="N299" s="5">
        <f>ROUND( VLOOKUP(Z299, NPC_Raw_Data!A:O, 15),0)</f>
        <v>999</v>
      </c>
      <c r="O299" s="5">
        <f>ROUND( VLOOKUP(Z299, NPC_Raw_Data!A:Q, 16) * VLOOKUP(AA299, NPC_Scaling_Values!A:N, 14)* VLOOKUP(AB299, NPC_Scaling_Values!A:N, 14) * 1.14 ,0)</f>
        <v>230</v>
      </c>
      <c r="P299" s="2">
        <f>ROUND( VLOOKUP(Z299, NPC_Raw_Data!A:Q, 17) * VLOOKUP(AA299, NPC_Scaling_Values!A:N, 14) * VLOOKUP(AB299, NPC_Scaling_Values!A:N, 14)* 1.14 ,0)</f>
        <v>92</v>
      </c>
      <c r="Q299">
        <f> VLOOKUP(AA299, NPC_Scaling_Values!A:N, 9) * VLOOKUP(AB299, NPC_Scaling_Values!A:N, 9) * 1.14</f>
        <v>3.17775</v>
      </c>
      <c r="R299" s="1">
        <v>1.0</v>
      </c>
      <c r="S299" s="1">
        <v>-1.0</v>
      </c>
      <c r="T299" s="7" t="b">
        <v>0</v>
      </c>
      <c r="U299" s="7" t="b">
        <v>0</v>
      </c>
      <c r="V299" s="7" t="b">
        <v>0</v>
      </c>
      <c r="Z299" s="1">
        <v>349052.0</v>
      </c>
      <c r="AA299" s="1">
        <v>7003.0</v>
      </c>
      <c r="AB299" s="1">
        <v>7403.0</v>
      </c>
      <c r="AC299" s="10">
        <v>7100.0</v>
      </c>
    </row>
    <row r="300">
      <c r="A300" s="1" t="s">
        <v>98</v>
      </c>
      <c r="B300" s="2" t="s">
        <v>97</v>
      </c>
      <c r="C300" s="5">
        <f>ROUND( VLOOKUP(Z300, NPC_Raw_Data!A:D, 4)*VLOOKUP(AA300, NPC_Scaling_Values!A:C, 3)*VLOOKUP(AB300, NPC_Scaling_Values!A:C, 3) * 1.14 ,0)</f>
        <v>241</v>
      </c>
      <c r="D300" s="5">
        <f>ROUND( VLOOKUP(Z300, NPC_Raw_Data!A:E, 5) * VLOOKUP(AA300, NPC_Scaling_Values!A:D, 4) * VLOOKUP(AB300,NPC_Scaling_Values!A:D, 4) * 1.14 ,0)</f>
        <v>570</v>
      </c>
      <c r="E300" s="5">
        <f>ROUND( VLOOKUP(Z300, NPC_Raw_Data!A:L, 6) * VLOOKUP(AA300, NPC_Scaling_Values!A:N, 5)* VLOOKUP(AB300, NPC_Scaling_Values!A:N, 5) * 1.14 ,0)</f>
        <v>399</v>
      </c>
      <c r="F300" s="5">
        <f>ROUND( VLOOKUP(Z300, NPC_Raw_Data!A:L, 7) * VLOOKUP(AA300, NPC_Scaling_Values!A:N, 6) * VLOOKUP(AB300,NPC_Scaling_Values!A:N, 6) * 1.14 ,0)</f>
        <v>299</v>
      </c>
      <c r="G300" s="5">
        <f>ROUND( VLOOKUP(Z300, NPC_Raw_Data!A:L, 8) * VLOOKUP(AA300, NPC_Scaling_Values!A:N, 7) * VLOOKUP(AB300, NPC_Scaling_Values!A:N, 7) * 1.14 ,0)</f>
        <v>279</v>
      </c>
      <c r="H300" s="5">
        <f>ROUND( VLOOKUP(Z300, NPC_Raw_Data!A:L, 9) * VLOOKUP(AA300, NPC_Scaling_Values!A:N, 8)* VLOOKUP(AB300, NPC_Scaling_Values!A:N, 8) * 1.14 ,0)</f>
        <v>399</v>
      </c>
      <c r="I300" s="5">
        <v>0.0</v>
      </c>
      <c r="J300" s="5">
        <v>0.0</v>
      </c>
      <c r="K300" s="5">
        <v>0.0</v>
      </c>
      <c r="L300" s="5">
        <f>ROUND( VLOOKUP(Z300, NPC_Raw_Data!A:O, 13),0)</f>
        <v>135</v>
      </c>
      <c r="M300" s="5">
        <f>ROUND( VLOOKUP(Z300, NPC_Raw_Data!A:O, 14),0)</f>
        <v>135</v>
      </c>
      <c r="N300" s="5">
        <f>ROUND( VLOOKUP(Z300, NPC_Raw_Data!A:O, 15),0)</f>
        <v>999</v>
      </c>
      <c r="O300" s="5">
        <f>ROUND( VLOOKUP(Z300, NPC_Raw_Data!A:Q, 16) * VLOOKUP(AA300, NPC_Scaling_Values!A:N, 14)* VLOOKUP(AB300, NPC_Scaling_Values!A:N, 14) * 1.14 ,0)</f>
        <v>234</v>
      </c>
      <c r="P300" s="2">
        <f>ROUND( VLOOKUP(Z300, NPC_Raw_Data!A:Q, 17) * VLOOKUP(AA300, NPC_Scaling_Values!A:N, 14) * VLOOKUP(AB300, NPC_Scaling_Values!A:N, 14)* 1.14 ,0)</f>
        <v>94</v>
      </c>
      <c r="Q300">
        <f> VLOOKUP(AA300, NPC_Scaling_Values!A:N, 9) * VLOOKUP(AB300, NPC_Scaling_Values!A:N, 9) * 1.14</f>
        <v>3.401475</v>
      </c>
      <c r="R300" s="1">
        <v>1.0</v>
      </c>
      <c r="S300" s="1">
        <v>-1.0</v>
      </c>
      <c r="T300" s="7" t="b">
        <v>0</v>
      </c>
      <c r="U300" s="7" t="b">
        <v>0</v>
      </c>
      <c r="V300" s="7" t="b">
        <v>0</v>
      </c>
      <c r="Z300" s="1">
        <v>349053.0</v>
      </c>
      <c r="AA300" s="1">
        <v>7004.0</v>
      </c>
      <c r="AB300" s="1">
        <v>7404.0</v>
      </c>
      <c r="AC300" s="10">
        <v>7100.0</v>
      </c>
    </row>
    <row r="301">
      <c r="A301" s="1" t="s">
        <v>98</v>
      </c>
      <c r="B301" s="2" t="s">
        <v>97</v>
      </c>
      <c r="C301" s="5">
        <f>ROUND( VLOOKUP(Z301, NPC_Raw_Data!A:D, 4)*VLOOKUP(AA301, NPC_Scaling_Values!A:C, 3)*VLOOKUP(AB301, NPC_Scaling_Values!A:C, 3) * 1.14 ,0)</f>
        <v>243</v>
      </c>
      <c r="D301" s="5">
        <f>ROUND( VLOOKUP(Z301, NPC_Raw_Data!A:E, 5) * VLOOKUP(AA301, NPC_Scaling_Values!A:D, 4) * VLOOKUP(AB301,NPC_Scaling_Values!A:D, 4) * 1.14 ,0)</f>
        <v>456</v>
      </c>
      <c r="E301" s="5">
        <f>ROUND( VLOOKUP(Z301, NPC_Raw_Data!A:L, 6) * VLOOKUP(AA301, NPC_Scaling_Values!A:N, 5)* VLOOKUP(AB301, NPC_Scaling_Values!A:N, 5) * 1.14 ,0)</f>
        <v>402</v>
      </c>
      <c r="F301" s="5">
        <f>ROUND( VLOOKUP(Z301, NPC_Raw_Data!A:L, 7) * VLOOKUP(AA301, NPC_Scaling_Values!A:N, 6) * VLOOKUP(AB301,NPC_Scaling_Values!A:N, 6) * 1.14 ,0)</f>
        <v>301</v>
      </c>
      <c r="G301" s="5">
        <f>ROUND( VLOOKUP(Z301, NPC_Raw_Data!A:L, 8) * VLOOKUP(AA301, NPC_Scaling_Values!A:N, 7) * VLOOKUP(AB301, NPC_Scaling_Values!A:N, 7) * 1.14 ,0)</f>
        <v>281</v>
      </c>
      <c r="H301" s="5">
        <f>ROUND( VLOOKUP(Z301, NPC_Raw_Data!A:L, 9) * VLOOKUP(AA301, NPC_Scaling_Values!A:N, 8)* VLOOKUP(AB301, NPC_Scaling_Values!A:N, 8) * 1.14 ,0)</f>
        <v>402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14)* VLOOKUP(AB301, NPC_Scaling_Values!A:N, 14) * 1.14 ,0)</f>
        <v>230</v>
      </c>
      <c r="P301" s="2">
        <f>ROUND( VLOOKUP(Z301, NPC_Raw_Data!A:Q, 17) * VLOOKUP(AA301, NPC_Scaling_Values!A:N, 14) * VLOOKUP(AB301, NPC_Scaling_Values!A:N, 14)* 1.14 ,0)</f>
        <v>92</v>
      </c>
      <c r="Q301">
        <f> VLOOKUP(AA301, NPC_Scaling_Values!A:N, 9) * VLOOKUP(AB301, NPC_Scaling_Values!A:N, 9) * 1.14</f>
        <v>3.4884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349054.0</v>
      </c>
      <c r="AA301" s="1">
        <v>7005.0</v>
      </c>
      <c r="AB301" s="1">
        <v>7405.0</v>
      </c>
      <c r="AC301" s="10">
        <v>7100.0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3)*VLOOKUP(AB302, NPC_Scaling_Values!A:C, 3) * 1.14 ,0)</f>
        <v>248</v>
      </c>
      <c r="D302" s="5">
        <f>ROUND( VLOOKUP(Z302, NPC_Raw_Data!A:E, 5) * VLOOKUP(AA302, NPC_Scaling_Values!A:D, 4) * VLOOKUP(AB302,NPC_Scaling_Values!A:D, 4) * 1.14 ,0)</f>
        <v>456</v>
      </c>
      <c r="E302" s="5">
        <f>ROUND( VLOOKUP(Z302, NPC_Raw_Data!A:L, 6) * VLOOKUP(AA302, NPC_Scaling_Values!A:N, 5)* VLOOKUP(AB302, NPC_Scaling_Values!A:N, 5) * 1.14 ,0)</f>
        <v>413</v>
      </c>
      <c r="F302" s="5">
        <f>ROUND( VLOOKUP(Z302, NPC_Raw_Data!A:L, 7) * VLOOKUP(AA302, NPC_Scaling_Values!A:N, 6) * VLOOKUP(AB302,NPC_Scaling_Values!A:N, 6) * 1.14 ,0)</f>
        <v>310</v>
      </c>
      <c r="G302" s="5">
        <f>ROUND( VLOOKUP(Z302, NPC_Raw_Data!A:L, 8) * VLOOKUP(AA302, NPC_Scaling_Values!A:N, 7) * VLOOKUP(AB302, NPC_Scaling_Values!A:N, 7) * 1.14 ,0)</f>
        <v>288</v>
      </c>
      <c r="H302" s="5">
        <f>ROUND( VLOOKUP(Z302, NPC_Raw_Data!A:L, 9) * VLOOKUP(AA302, NPC_Scaling_Values!A:N, 8)* VLOOKUP(AB302, NPC_Scaling_Values!A:N, 8) * 1.14 ,0)</f>
        <v>413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14)* VLOOKUP(AB302, NPC_Scaling_Values!A:N, 14) * 1.14 ,0)</f>
        <v>231</v>
      </c>
      <c r="P302" s="2">
        <f>ROUND( VLOOKUP(Z302, NPC_Raw_Data!A:Q, 17) * VLOOKUP(AA302, NPC_Scaling_Values!A:N, 14) * VLOOKUP(AB302, NPC_Scaling_Values!A:N, 14)* 1.14 ,0)</f>
        <v>92</v>
      </c>
      <c r="Q302">
        <f> VLOOKUP(AA302, NPC_Scaling_Values!A:N, 9) * VLOOKUP(AB302, NPC_Scaling_Values!A:N, 9) * 1.14</f>
        <v>3.53856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349055.0</v>
      </c>
      <c r="AA302" s="1">
        <v>7006.0</v>
      </c>
      <c r="AB302" s="1">
        <v>7406.0</v>
      </c>
      <c r="AC302" s="10">
        <v>7100.0</v>
      </c>
    </row>
    <row r="303">
      <c r="A303" s="1" t="s">
        <v>98</v>
      </c>
      <c r="B303" s="2" t="s">
        <v>97</v>
      </c>
      <c r="C303" s="5">
        <f>ROUND( VLOOKUP(Z303, NPC_Raw_Data!A:D, 4)*VLOOKUP(AA303, NPC_Scaling_Values!A:C, 3)*VLOOKUP(AB303, NPC_Scaling_Values!A:C, 3) * 1.14 ,0)</f>
        <v>244</v>
      </c>
      <c r="D303" s="5">
        <f>ROUND( VLOOKUP(Z303, NPC_Raw_Data!A:E, 5) * VLOOKUP(AA303, NPC_Scaling_Values!A:D, 4) * VLOOKUP(AB303,NPC_Scaling_Values!A:D, 4) * 1.14 ,0)</f>
        <v>456</v>
      </c>
      <c r="E303" s="5">
        <f>ROUND( VLOOKUP(Z303, NPC_Raw_Data!A:L, 6) * VLOOKUP(AA303, NPC_Scaling_Values!A:N, 5)* VLOOKUP(AB303, NPC_Scaling_Values!A:N, 5) * 1.14 ,0)</f>
        <v>409</v>
      </c>
      <c r="F303" s="5">
        <f>ROUND( VLOOKUP(Z303, NPC_Raw_Data!A:L, 7) * VLOOKUP(AA303, NPC_Scaling_Values!A:N, 6) * VLOOKUP(AB303,NPC_Scaling_Values!A:N, 6) * 1.14 ,0)</f>
        <v>307</v>
      </c>
      <c r="G303" s="5">
        <f>ROUND( VLOOKUP(Z303, NPC_Raw_Data!A:L, 8) * VLOOKUP(AA303, NPC_Scaling_Values!A:N, 7) * VLOOKUP(AB303, NPC_Scaling_Values!A:N, 7) * 1.14 ,0)</f>
        <v>286</v>
      </c>
      <c r="H303" s="5">
        <f>ROUND( VLOOKUP(Z303, NPC_Raw_Data!A:L, 9) * VLOOKUP(AA303, NPC_Scaling_Values!A:N, 8)* VLOOKUP(AB303, NPC_Scaling_Values!A:N, 8) * 1.14 ,0)</f>
        <v>409</v>
      </c>
      <c r="I303" s="5">
        <v>0.0</v>
      </c>
      <c r="J303" s="5">
        <v>0.0</v>
      </c>
      <c r="K303" s="5">
        <v>0.0</v>
      </c>
      <c r="L303" s="5">
        <f>ROUND( VLOOKUP(Z303, NPC_Raw_Data!A:O, 13),0)</f>
        <v>135</v>
      </c>
      <c r="M303" s="5">
        <f>ROUND( VLOOKUP(Z303, NPC_Raw_Data!A:O, 14),0)</f>
        <v>135</v>
      </c>
      <c r="N303" s="5">
        <f>ROUND( VLOOKUP(Z303, NPC_Raw_Data!A:O, 15),0)</f>
        <v>999</v>
      </c>
      <c r="O303" s="5">
        <f>ROUND( VLOOKUP(Z303, NPC_Raw_Data!A:Q, 16) * VLOOKUP(AA303, NPC_Scaling_Values!A:N, 14)* VLOOKUP(AB303, NPC_Scaling_Values!A:N, 14) * 1.14 ,0)</f>
        <v>228</v>
      </c>
      <c r="P303" s="2">
        <f>ROUND( VLOOKUP(Z303, NPC_Raw_Data!A:Q, 17) * VLOOKUP(AA303, NPC_Scaling_Values!A:N, 14) * VLOOKUP(AB303, NPC_Scaling_Values!A:N, 14)* 1.14 ,0)</f>
        <v>91</v>
      </c>
      <c r="Q303">
        <f> VLOOKUP(AA303, NPC_Scaling_Values!A:N, 9) * VLOOKUP(AB303, NPC_Scaling_Values!A:N, 9) * 1.14</f>
        <v>3.4884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349056.0</v>
      </c>
      <c r="AA303" s="1">
        <v>7007.0</v>
      </c>
      <c r="AB303" s="1">
        <v>7407.0</v>
      </c>
      <c r="AC303" s="10">
        <v>7100.0</v>
      </c>
    </row>
    <row r="304">
      <c r="A304" s="1" t="s">
        <v>98</v>
      </c>
      <c r="B304" s="2" t="s">
        <v>97</v>
      </c>
      <c r="C304" s="5">
        <f>ROUND( VLOOKUP(Z304, NPC_Raw_Data!A:D, 4)*VLOOKUP(AA304, NPC_Scaling_Values!A:C, 3)*VLOOKUP(AB304, NPC_Scaling_Values!A:C, 3) * 1.14 ,0)</f>
        <v>244</v>
      </c>
      <c r="D304" s="5">
        <f>ROUND( VLOOKUP(Z304, NPC_Raw_Data!A:E, 5) * VLOOKUP(AA304, NPC_Scaling_Values!A:D, 4) * VLOOKUP(AB304,NPC_Scaling_Values!A:D, 4) * 1.14 ,0)</f>
        <v>342</v>
      </c>
      <c r="E304" s="5">
        <f>ROUND( VLOOKUP(Z304, NPC_Raw_Data!A:L, 6) * VLOOKUP(AA304, NPC_Scaling_Values!A:N, 5)* VLOOKUP(AB304, NPC_Scaling_Values!A:N, 5) * 1.14 ,0)</f>
        <v>413</v>
      </c>
      <c r="F304" s="5">
        <f>ROUND( VLOOKUP(Z304, NPC_Raw_Data!A:L, 7) * VLOOKUP(AA304, NPC_Scaling_Values!A:N, 6) * VLOOKUP(AB304,NPC_Scaling_Values!A:N, 6) * 1.14 ,0)</f>
        <v>310</v>
      </c>
      <c r="G304" s="5">
        <f>ROUND( VLOOKUP(Z304, NPC_Raw_Data!A:L, 8) * VLOOKUP(AA304, NPC_Scaling_Values!A:N, 7) * VLOOKUP(AB304, NPC_Scaling_Values!A:N, 7) * 1.14 ,0)</f>
        <v>288</v>
      </c>
      <c r="H304" s="5">
        <f>ROUND( VLOOKUP(Z304, NPC_Raw_Data!A:L, 9) * VLOOKUP(AA304, NPC_Scaling_Values!A:N, 8)* VLOOKUP(AB304, NPC_Scaling_Values!A:N, 8) * 1.14 ,0)</f>
        <v>413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14)* VLOOKUP(AB304, NPC_Scaling_Values!A:N, 14) * 1.14 ,0)</f>
        <v>228</v>
      </c>
      <c r="P304" s="2">
        <f>ROUND( VLOOKUP(Z304, NPC_Raw_Data!A:Q, 17) * VLOOKUP(AA304, NPC_Scaling_Values!A:N, 14) * VLOOKUP(AB304, NPC_Scaling_Values!A:N, 14)* 1.14 ,0)</f>
        <v>91</v>
      </c>
      <c r="Q304">
        <f> VLOOKUP(AA304, NPC_Scaling_Values!A:N, 9) * VLOOKUP(AB304, NPC_Scaling_Values!A:N, 9) * 1.14</f>
        <v>3.4884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349057.0</v>
      </c>
      <c r="AA304" s="1">
        <v>7008.0</v>
      </c>
      <c r="AB304" s="1">
        <v>7408.0</v>
      </c>
      <c r="AC304" s="10">
        <v>7100.0</v>
      </c>
    </row>
    <row r="305">
      <c r="A305" s="1" t="s">
        <v>98</v>
      </c>
      <c r="B305" s="2" t="s">
        <v>97</v>
      </c>
      <c r="C305" s="5">
        <f>ROUND( VLOOKUP(Z305, NPC_Raw_Data!A:D, 4)*VLOOKUP(AA305, NPC_Scaling_Values!A:C, 3)*VLOOKUP(AB305, NPC_Scaling_Values!A:C, 3) * 1.14 ,0)</f>
        <v>259</v>
      </c>
      <c r="D305" s="5">
        <f>ROUND( VLOOKUP(Z305, NPC_Raw_Data!A:E, 5) * VLOOKUP(AA305, NPC_Scaling_Values!A:D, 4) * VLOOKUP(AB305,NPC_Scaling_Values!A:D, 4) * 1.14 ,0)</f>
        <v>342</v>
      </c>
      <c r="E305" s="5">
        <f>ROUND( VLOOKUP(Z305, NPC_Raw_Data!A:L, 6) * VLOOKUP(AA305, NPC_Scaling_Values!A:N, 5)* VLOOKUP(AB305, NPC_Scaling_Values!A:N, 5) * 1.14 ,0)</f>
        <v>415</v>
      </c>
      <c r="F305" s="5">
        <f>ROUND( VLOOKUP(Z305, NPC_Raw_Data!A:L, 7) * VLOOKUP(AA305, NPC_Scaling_Values!A:N, 6) * VLOOKUP(AB305,NPC_Scaling_Values!A:N, 6) * 1.14 ,0)</f>
        <v>312</v>
      </c>
      <c r="G305" s="5">
        <f>ROUND( VLOOKUP(Z305, NPC_Raw_Data!A:L, 8) * VLOOKUP(AA305, NPC_Scaling_Values!A:N, 7) * VLOOKUP(AB305, NPC_Scaling_Values!A:N, 7) * 1.14 ,0)</f>
        <v>290</v>
      </c>
      <c r="H305" s="5">
        <f>ROUND( VLOOKUP(Z305, NPC_Raw_Data!A:L, 9) * VLOOKUP(AA305, NPC_Scaling_Values!A:N, 8)* VLOOKUP(AB305, NPC_Scaling_Values!A:N, 8) * 1.14 ,0)</f>
        <v>415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14)* VLOOKUP(AB305, NPC_Scaling_Values!A:N, 14) * 1.14 ,0)</f>
        <v>231</v>
      </c>
      <c r="P305" s="2">
        <f>ROUND( VLOOKUP(Z305, NPC_Raw_Data!A:Q, 17) * VLOOKUP(AA305, NPC_Scaling_Values!A:N, 14) * VLOOKUP(AB305, NPC_Scaling_Values!A:N, 14)* 1.14 ,0)</f>
        <v>93</v>
      </c>
      <c r="Q305">
        <f> VLOOKUP(AA305, NPC_Scaling_Values!A:N, 9) * VLOOKUP(AB305, NPC_Scaling_Values!A:N, 9) * 1.14</f>
        <v>3.50892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349058.0</v>
      </c>
      <c r="AA305" s="1">
        <v>7009.0</v>
      </c>
      <c r="AB305" s="1">
        <v>7409.0</v>
      </c>
      <c r="AC305" s="10">
        <v>7100.0</v>
      </c>
    </row>
    <row r="306">
      <c r="A306" s="1" t="s">
        <v>98</v>
      </c>
      <c r="B306" s="2" t="s">
        <v>97</v>
      </c>
      <c r="C306" s="5">
        <f>ROUND( VLOOKUP(Z306, NPC_Raw_Data!A:D, 4)*VLOOKUP(AA306, NPC_Scaling_Values!A:C, 3)*VLOOKUP(AB306, NPC_Scaling_Values!A:C, 3) * 1.14 ,0)</f>
        <v>260</v>
      </c>
      <c r="D306" s="5">
        <f>ROUND( VLOOKUP(Z306, NPC_Raw_Data!A:E, 5) * VLOOKUP(AA306, NPC_Scaling_Values!A:D, 4) * VLOOKUP(AB306,NPC_Scaling_Values!A:D, 4) * 1.14 ,0)</f>
        <v>342</v>
      </c>
      <c r="E306" s="5">
        <f>ROUND( VLOOKUP(Z306, NPC_Raw_Data!A:L, 6) * VLOOKUP(AA306, NPC_Scaling_Values!A:N, 5)* VLOOKUP(AB306, NPC_Scaling_Values!A:N, 5) * 1.14 ,0)</f>
        <v>420</v>
      </c>
      <c r="F306" s="5">
        <f>ROUND( VLOOKUP(Z306, NPC_Raw_Data!A:L, 7) * VLOOKUP(AA306, NPC_Scaling_Values!A:N, 6) * VLOOKUP(AB306,NPC_Scaling_Values!A:N, 6) * 1.14 ,0)</f>
        <v>315</v>
      </c>
      <c r="G306" s="5">
        <f>ROUND( VLOOKUP(Z306, NPC_Raw_Data!A:L, 8) * VLOOKUP(AA306, NPC_Scaling_Values!A:N, 7) * VLOOKUP(AB306, NPC_Scaling_Values!A:N, 7) * 1.14 ,0)</f>
        <v>293</v>
      </c>
      <c r="H306" s="5">
        <f>ROUND( VLOOKUP(Z306, NPC_Raw_Data!A:L, 9) * VLOOKUP(AA306, NPC_Scaling_Values!A:N, 8)* VLOOKUP(AB306, NPC_Scaling_Values!A:N, 8) * 1.14 ,0)</f>
        <v>420</v>
      </c>
      <c r="I306" s="5">
        <v>0.0</v>
      </c>
      <c r="J306" s="5">
        <v>0.0</v>
      </c>
      <c r="K306" s="5">
        <v>0.0</v>
      </c>
      <c r="L306" s="5">
        <f>ROUND( VLOOKUP(Z306, NPC_Raw_Data!A:O, 13),0)</f>
        <v>135</v>
      </c>
      <c r="M306" s="5">
        <f>ROUND( VLOOKUP(Z306, NPC_Raw_Data!A:O, 14),0)</f>
        <v>135</v>
      </c>
      <c r="N306" s="5">
        <f>ROUND( VLOOKUP(Z306, NPC_Raw_Data!A:O, 15),0)</f>
        <v>999</v>
      </c>
      <c r="O306" s="5">
        <f>ROUND( VLOOKUP(Z306, NPC_Raw_Data!A:Q, 16) * VLOOKUP(AA306, NPC_Scaling_Values!A:N, 14)* VLOOKUP(AB306, NPC_Scaling_Values!A:N, 14) * 1.14 ,0)</f>
        <v>233</v>
      </c>
      <c r="P306" s="2">
        <f>ROUND( VLOOKUP(Z306, NPC_Raw_Data!A:Q, 17) * VLOOKUP(AA306, NPC_Scaling_Values!A:N, 14) * VLOOKUP(AB306, NPC_Scaling_Values!A:N, 14)* 1.14 ,0)</f>
        <v>93</v>
      </c>
      <c r="Q306">
        <f> VLOOKUP(AA306, NPC_Scaling_Values!A:N, 9) * VLOOKUP(AB306, NPC_Scaling_Values!A:N, 9) * 1.14</f>
        <v>3.5568</v>
      </c>
      <c r="R306" s="1">
        <v>1.0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349059.0</v>
      </c>
      <c r="AA306" s="1">
        <v>7010.0</v>
      </c>
      <c r="AB306" s="1">
        <v>7410.0</v>
      </c>
      <c r="AC306" s="10">
        <v>7100.0</v>
      </c>
    </row>
    <row r="307">
      <c r="A307" s="1" t="s">
        <v>98</v>
      </c>
      <c r="B307" s="2" t="s">
        <v>97</v>
      </c>
      <c r="C307" s="5">
        <f>ROUND( VLOOKUP(Z307, NPC_Raw_Data!A:D, 4)*VLOOKUP(AA307, NPC_Scaling_Values!A:C, 3)*VLOOKUP(AB307, NPC_Scaling_Values!A:C, 3) * 1.14 ,0)</f>
        <v>263</v>
      </c>
      <c r="D307" s="5">
        <f>ROUND( VLOOKUP(Z307, NPC_Raw_Data!A:E, 5) * VLOOKUP(AA307, NPC_Scaling_Values!A:D, 4) * VLOOKUP(AB307,NPC_Scaling_Values!A:D, 4) * 1.14 ,0)</f>
        <v>342</v>
      </c>
      <c r="E307" s="5">
        <f>ROUND( VLOOKUP(Z307, NPC_Raw_Data!A:L, 6) * VLOOKUP(AA307, NPC_Scaling_Values!A:N, 5)* VLOOKUP(AB307, NPC_Scaling_Values!A:N, 5) * 1.14 ,0)</f>
        <v>431</v>
      </c>
      <c r="F307" s="5">
        <f>ROUND( VLOOKUP(Z307, NPC_Raw_Data!A:L, 7) * VLOOKUP(AA307, NPC_Scaling_Values!A:N, 6) * VLOOKUP(AB307,NPC_Scaling_Values!A:N, 6) * 1.14 ,0)</f>
        <v>323</v>
      </c>
      <c r="G307" s="5">
        <f>ROUND( VLOOKUP(Z307, NPC_Raw_Data!A:L, 8) * VLOOKUP(AA307, NPC_Scaling_Values!A:N, 7) * VLOOKUP(AB307, NPC_Scaling_Values!A:N, 7) * 1.14 ,0)</f>
        <v>301</v>
      </c>
      <c r="H307" s="5">
        <f>ROUND( VLOOKUP(Z307, NPC_Raw_Data!A:L, 9) * VLOOKUP(AA307, NPC_Scaling_Values!A:N, 8)* VLOOKUP(AB307, NPC_Scaling_Values!A:N, 8) * 1.14 ,0)</f>
        <v>431</v>
      </c>
      <c r="I307" s="5">
        <v>0.0</v>
      </c>
      <c r="J307" s="5">
        <v>0.0</v>
      </c>
      <c r="K307" s="5">
        <v>0.0</v>
      </c>
      <c r="L307" s="5">
        <f>ROUND( VLOOKUP(Z307, NPC_Raw_Data!A:O, 13),0)</f>
        <v>135</v>
      </c>
      <c r="M307" s="5">
        <f>ROUND( VLOOKUP(Z307, NPC_Raw_Data!A:O, 14),0)</f>
        <v>135</v>
      </c>
      <c r="N307" s="5">
        <f>ROUND( VLOOKUP(Z307, NPC_Raw_Data!A:O, 15),0)</f>
        <v>999</v>
      </c>
      <c r="O307" s="5">
        <f>ROUND( VLOOKUP(Z307, NPC_Raw_Data!A:Q, 16) * VLOOKUP(AA307, NPC_Scaling_Values!A:N, 14)* VLOOKUP(AB307, NPC_Scaling_Values!A:N, 14) * 1.14 ,0)</f>
        <v>241</v>
      </c>
      <c r="P307" s="2">
        <f>ROUND( VLOOKUP(Z307, NPC_Raw_Data!A:Q, 17) * VLOOKUP(AA307, NPC_Scaling_Values!A:N, 14) * VLOOKUP(AB307, NPC_Scaling_Values!A:N, 14)* 1.14 ,0)</f>
        <v>96</v>
      </c>
      <c r="Q307">
        <f> VLOOKUP(AA307, NPC_Scaling_Values!A:N, 9) * VLOOKUP(AB307, NPC_Scaling_Values!A:N, 9) * 1.14</f>
        <v>3.61494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349060.0</v>
      </c>
      <c r="AA307" s="1">
        <v>7011.0</v>
      </c>
      <c r="AB307" s="1">
        <v>7411.0</v>
      </c>
      <c r="AC307" s="10">
        <v>7100.0</v>
      </c>
    </row>
    <row r="308">
      <c r="A308" s="1" t="s">
        <v>98</v>
      </c>
      <c r="B308" s="2" t="s">
        <v>97</v>
      </c>
      <c r="C308" s="5">
        <f>ROUND( VLOOKUP(Z308, NPC_Raw_Data!A:D, 4)*VLOOKUP(AA308, NPC_Scaling_Values!A:C, 3)*VLOOKUP(AB308, NPC_Scaling_Values!A:C, 3) * 1.14 ,0)</f>
        <v>267</v>
      </c>
      <c r="D308" s="5">
        <f>ROUND( VLOOKUP(Z308, NPC_Raw_Data!A:E, 5) * VLOOKUP(AA308, NPC_Scaling_Values!A:D, 4) * VLOOKUP(AB308,NPC_Scaling_Values!A:D, 4) * 1.14 ,0)</f>
        <v>228</v>
      </c>
      <c r="E308" s="5">
        <f>ROUND( VLOOKUP(Z308, NPC_Raw_Data!A:L, 6) * VLOOKUP(AA308, NPC_Scaling_Values!A:N, 5)* VLOOKUP(AB308, NPC_Scaling_Values!A:N, 5) * 1.14 ,0)</f>
        <v>440</v>
      </c>
      <c r="F308" s="5">
        <f>ROUND( VLOOKUP(Z308, NPC_Raw_Data!A:L, 7) * VLOOKUP(AA308, NPC_Scaling_Values!A:N, 6) * VLOOKUP(AB308,NPC_Scaling_Values!A:N, 6) * 1.14 ,0)</f>
        <v>330</v>
      </c>
      <c r="G308" s="5">
        <f>ROUND( VLOOKUP(Z308, NPC_Raw_Data!A:L, 8) * VLOOKUP(AA308, NPC_Scaling_Values!A:N, 7) * VLOOKUP(AB308, NPC_Scaling_Values!A:N, 7) * 1.14 ,0)</f>
        <v>307</v>
      </c>
      <c r="H308" s="5">
        <f>ROUND( VLOOKUP(Z308, NPC_Raw_Data!A:L, 9) * VLOOKUP(AA308, NPC_Scaling_Values!A:N, 8)* VLOOKUP(AB308, NPC_Scaling_Values!A:N, 8) * 1.14 ,0)</f>
        <v>440</v>
      </c>
      <c r="I308" s="5">
        <v>0.0</v>
      </c>
      <c r="J308" s="5">
        <v>0.0</v>
      </c>
      <c r="K308" s="5">
        <v>0.0</v>
      </c>
      <c r="L308" s="5">
        <f>ROUND( VLOOKUP(Z308, NPC_Raw_Data!A:O, 13),0)</f>
        <v>135</v>
      </c>
      <c r="M308" s="5">
        <f>ROUND( VLOOKUP(Z308, NPC_Raw_Data!A:O, 14),0)</f>
        <v>135</v>
      </c>
      <c r="N308" s="5">
        <f>ROUND( VLOOKUP(Z308, NPC_Raw_Data!A:O, 15),0)</f>
        <v>999</v>
      </c>
      <c r="O308" s="5">
        <f>ROUND( VLOOKUP(Z308, NPC_Raw_Data!A:Q, 16) * VLOOKUP(AA308, NPC_Scaling_Values!A:N, 14)* VLOOKUP(AB308, NPC_Scaling_Values!A:N, 14) * 1.14 ,0)</f>
        <v>248</v>
      </c>
      <c r="P308" s="2">
        <f>ROUND( VLOOKUP(Z308, NPC_Raw_Data!A:Q, 17) * VLOOKUP(AA308, NPC_Scaling_Values!A:N, 14) * VLOOKUP(AB308, NPC_Scaling_Values!A:N, 14)* 1.14 ,0)</f>
        <v>99</v>
      </c>
      <c r="Q308">
        <f> VLOOKUP(AA308, NPC_Scaling_Values!A:N, 9) * VLOOKUP(AB308, NPC_Scaling_Values!A:N, 9) * 1.14</f>
        <v>3.66168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349061.0</v>
      </c>
      <c r="AA308" s="1">
        <v>7012.0</v>
      </c>
      <c r="AB308" s="1">
        <v>7412.0</v>
      </c>
      <c r="AC308" s="10">
        <v>7100.0</v>
      </c>
    </row>
    <row r="309">
      <c r="A309" s="1" t="s">
        <v>98</v>
      </c>
      <c r="B309" s="2" t="s">
        <v>97</v>
      </c>
      <c r="C309" s="5">
        <f>ROUND( VLOOKUP(Z309, NPC_Raw_Data!A:D, 4)*VLOOKUP(AA309, NPC_Scaling_Values!A:C, 3)*VLOOKUP(AB309, NPC_Scaling_Values!A:C, 3) * 1.14 ,0)</f>
        <v>271</v>
      </c>
      <c r="D309" s="5">
        <f>ROUND( VLOOKUP(Z309, NPC_Raw_Data!A:E, 5) * VLOOKUP(AA309, NPC_Scaling_Values!A:D, 4) * VLOOKUP(AB309,NPC_Scaling_Values!A:D, 4) * 1.14 ,0)</f>
        <v>228</v>
      </c>
      <c r="E309" s="5">
        <f>ROUND( VLOOKUP(Z309, NPC_Raw_Data!A:L, 6) * VLOOKUP(AA309, NPC_Scaling_Values!A:N, 5)* VLOOKUP(AB309, NPC_Scaling_Values!A:N, 5) * 1.14 ,0)</f>
        <v>448</v>
      </c>
      <c r="F309" s="5">
        <f>ROUND( VLOOKUP(Z309, NPC_Raw_Data!A:L, 7) * VLOOKUP(AA309, NPC_Scaling_Values!A:N, 6) * VLOOKUP(AB309,NPC_Scaling_Values!A:N, 6) * 1.14 ,0)</f>
        <v>336</v>
      </c>
      <c r="G309" s="5">
        <f>ROUND( VLOOKUP(Z309, NPC_Raw_Data!A:L, 8) * VLOOKUP(AA309, NPC_Scaling_Values!A:N, 7) * VLOOKUP(AB309, NPC_Scaling_Values!A:N, 7) * 1.14 ,0)</f>
        <v>313</v>
      </c>
      <c r="H309" s="5">
        <f>ROUND( VLOOKUP(Z309, NPC_Raw_Data!A:L, 9) * VLOOKUP(AA309, NPC_Scaling_Values!A:N, 8)* VLOOKUP(AB309, NPC_Scaling_Values!A:N, 8) * 1.14 ,0)</f>
        <v>448</v>
      </c>
      <c r="I309" s="5">
        <v>0.0</v>
      </c>
      <c r="J309" s="5">
        <v>0.0</v>
      </c>
      <c r="K309" s="5">
        <v>0.0</v>
      </c>
      <c r="L309" s="5">
        <f>ROUND( VLOOKUP(Z309, NPC_Raw_Data!A:O, 13),0)</f>
        <v>135</v>
      </c>
      <c r="M309" s="5">
        <f>ROUND( VLOOKUP(Z309, NPC_Raw_Data!A:O, 14),0)</f>
        <v>135</v>
      </c>
      <c r="N309" s="5">
        <f>ROUND( VLOOKUP(Z309, NPC_Raw_Data!A:O, 15),0)</f>
        <v>999</v>
      </c>
      <c r="O309" s="5">
        <f>ROUND( VLOOKUP(Z309, NPC_Raw_Data!A:Q, 16) * VLOOKUP(AA309, NPC_Scaling_Values!A:N, 14)* VLOOKUP(AB309, NPC_Scaling_Values!A:N, 14) * 1.14 ,0)</f>
        <v>256</v>
      </c>
      <c r="P309" s="2">
        <f>ROUND( VLOOKUP(Z309, NPC_Raw_Data!A:Q, 17) * VLOOKUP(AA309, NPC_Scaling_Values!A:N, 14) * VLOOKUP(AB309, NPC_Scaling_Values!A:N, 14)* 1.14 ,0)</f>
        <v>102</v>
      </c>
      <c r="Q309">
        <f> VLOOKUP(AA309, NPC_Scaling_Values!A:N, 9) * VLOOKUP(AB309, NPC_Scaling_Values!A:N, 9) * 1.14</f>
        <v>3.72324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349062.0</v>
      </c>
      <c r="AA309" s="1">
        <v>7013.0</v>
      </c>
      <c r="AB309" s="1">
        <v>7413.0</v>
      </c>
      <c r="AC309" s="10">
        <v>7100.0</v>
      </c>
    </row>
    <row r="310">
      <c r="A310" s="1" t="s">
        <v>98</v>
      </c>
      <c r="B310" s="2" t="s">
        <v>97</v>
      </c>
      <c r="C310" s="5">
        <f>ROUND( VLOOKUP(Z310, NPC_Raw_Data!A:D, 4)*VLOOKUP(AA310, NPC_Scaling_Values!A:C, 3)*VLOOKUP(AB310, NPC_Scaling_Values!A:C, 3) * 1.14 ,0)</f>
        <v>277</v>
      </c>
      <c r="D310" s="5">
        <f>ROUND( VLOOKUP(Z310, NPC_Raw_Data!A:E, 5) * VLOOKUP(AA310, NPC_Scaling_Values!A:D, 4) * VLOOKUP(AB310,NPC_Scaling_Values!A:D, 4) * 1.14 ,0)</f>
        <v>228</v>
      </c>
      <c r="E310" s="5">
        <f>ROUND( VLOOKUP(Z310, NPC_Raw_Data!A:L, 6) * VLOOKUP(AA310, NPC_Scaling_Values!A:N, 5)* VLOOKUP(AB310, NPC_Scaling_Values!A:N, 5) * 1.14 ,0)</f>
        <v>460</v>
      </c>
      <c r="F310" s="5">
        <f>ROUND( VLOOKUP(Z310, NPC_Raw_Data!A:L, 7) * VLOOKUP(AA310, NPC_Scaling_Values!A:N, 6) * VLOOKUP(AB310,NPC_Scaling_Values!A:N, 6) * 1.14 ,0)</f>
        <v>345</v>
      </c>
      <c r="G310" s="5">
        <f>ROUND( VLOOKUP(Z310, NPC_Raw_Data!A:L, 8) * VLOOKUP(AA310, NPC_Scaling_Values!A:N, 7) * VLOOKUP(AB310, NPC_Scaling_Values!A:N, 7) * 1.14 ,0)</f>
        <v>322</v>
      </c>
      <c r="H310" s="5">
        <f>ROUND( VLOOKUP(Z310, NPC_Raw_Data!A:L, 9) * VLOOKUP(AA310, NPC_Scaling_Values!A:N, 8)* VLOOKUP(AB310, NPC_Scaling_Values!A:N, 8) * 1.14 ,0)</f>
        <v>460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14)* VLOOKUP(AB310, NPC_Scaling_Values!A:N, 14) * 1.14 ,0)</f>
        <v>265</v>
      </c>
      <c r="P310" s="2">
        <f>ROUND( VLOOKUP(Z310, NPC_Raw_Data!A:Q, 17) * VLOOKUP(AA310, NPC_Scaling_Values!A:N, 14) * VLOOKUP(AB310, NPC_Scaling_Values!A:N, 14)* 1.14 ,0)</f>
        <v>106</v>
      </c>
      <c r="Q310">
        <f> VLOOKUP(AA310, NPC_Scaling_Values!A:N, 9) * VLOOKUP(AB310, NPC_Scaling_Values!A:N, 9) * 1.14</f>
        <v>3.80304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349063.0</v>
      </c>
      <c r="AA310" s="1">
        <v>7014.0</v>
      </c>
      <c r="AB310" s="1">
        <v>7414.0</v>
      </c>
      <c r="AC310" s="10">
        <v>7100.0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3)*VLOOKUP(AB311, NPC_Scaling_Values!A:C, 3) * 1.14 ,0)</f>
        <v>294</v>
      </c>
      <c r="D311" s="5">
        <f>ROUND( VLOOKUP(Z311, NPC_Raw_Data!A:E, 5) * VLOOKUP(AA311, NPC_Scaling_Values!A:D, 4) * VLOOKUP(AB311,NPC_Scaling_Values!A:D, 4) * 1.14 ,0)</f>
        <v>228</v>
      </c>
      <c r="E311" s="5">
        <f>ROUND( VLOOKUP(Z311, NPC_Raw_Data!A:L, 6) * VLOOKUP(AA311, NPC_Scaling_Values!A:N, 5)* VLOOKUP(AB311, NPC_Scaling_Values!A:N, 5) * 1.14 ,0)</f>
        <v>451</v>
      </c>
      <c r="F311" s="5">
        <f>ROUND( VLOOKUP(Z311, NPC_Raw_Data!A:L, 7) * VLOOKUP(AA311, NPC_Scaling_Values!A:N, 6) * VLOOKUP(AB311,NPC_Scaling_Values!A:N, 6) * 1.14 ,0)</f>
        <v>338</v>
      </c>
      <c r="G311" s="5">
        <f>ROUND( VLOOKUP(Z311, NPC_Raw_Data!A:L, 8) * VLOOKUP(AA311, NPC_Scaling_Values!A:N, 7) * VLOOKUP(AB311, NPC_Scaling_Values!A:N, 7) * 1.14 ,0)</f>
        <v>315</v>
      </c>
      <c r="H311" s="5">
        <f>ROUND( VLOOKUP(Z311, NPC_Raw_Data!A:L, 9) * VLOOKUP(AA311, NPC_Scaling_Values!A:N, 8)* VLOOKUP(AB311, NPC_Scaling_Values!A:N, 8) * 1.14 ,0)</f>
        <v>451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14)* VLOOKUP(AB311, NPC_Scaling_Values!A:N, 14) * 1.14 ,0)</f>
        <v>275</v>
      </c>
      <c r="P311" s="2">
        <f>ROUND( VLOOKUP(Z311, NPC_Raw_Data!A:Q, 17) * VLOOKUP(AA311, NPC_Scaling_Values!A:N, 14) * VLOOKUP(AB311, NPC_Scaling_Values!A:N, 14)* 1.14 ,0)</f>
        <v>110</v>
      </c>
      <c r="Q311">
        <f> VLOOKUP(AA311, NPC_Scaling_Values!A:N, 9) * VLOOKUP(AB311, NPC_Scaling_Values!A:N, 9) * 1.14</f>
        <v>3.9045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349064.0</v>
      </c>
      <c r="AA311" s="1">
        <v>7015.0</v>
      </c>
      <c r="AB311" s="1">
        <v>7415.0</v>
      </c>
      <c r="AC311" s="10">
        <v>7100.0</v>
      </c>
    </row>
    <row r="312">
      <c r="A312" s="1" t="s">
        <v>111</v>
      </c>
      <c r="B312" s="1" t="s">
        <v>97</v>
      </c>
      <c r="C312" s="5">
        <f>ROUND( VLOOKUP(Z312, NPC_Raw_Data!A:D, 4)*VLOOKUP(AA312, NPC_Scaling_Values!A:C, 3)*VLOOKUP(AB312, NPC_Scaling_Values!A:C, 3) * 1.14 ,0)</f>
        <v>228</v>
      </c>
      <c r="D312" s="5">
        <f>ROUND( VLOOKUP(Z312, NPC_Raw_Data!A:E, 5) * VLOOKUP(AA312, NPC_Scaling_Values!A:D, 4) * VLOOKUP(AB312,NPC_Scaling_Values!A:D, 4) * 1.14 ,0)</f>
        <v>570</v>
      </c>
      <c r="E312" s="5">
        <f>ROUND( VLOOKUP(Z312, NPC_Raw_Data!A:L, 6) * VLOOKUP(AA312, NPC_Scaling_Values!A:N, 5)* VLOOKUP(AB312, NPC_Scaling_Values!A:N, 5) * 1.14 ,0)</f>
        <v>283</v>
      </c>
      <c r="F312" s="5">
        <f>ROUND( VLOOKUP(Z312, NPC_Raw_Data!A:L, 7) * VLOOKUP(AA312, NPC_Scaling_Values!A:N, 6) * VLOOKUP(AB312,NPC_Scaling_Values!A:N, 6) * 1.14 ,0)</f>
        <v>213</v>
      </c>
      <c r="G312" s="5">
        <f>ROUND( VLOOKUP(Z312, NPC_Raw_Data!A:L, 8) * VLOOKUP(AA312, NPC_Scaling_Values!A:N, 7) * VLOOKUP(AB312, NPC_Scaling_Values!A:N, 7) * 1.14 ,0)</f>
        <v>198</v>
      </c>
      <c r="H312" s="5">
        <f>ROUND( VLOOKUP(Z312, NPC_Raw_Data!A:L, 9) * VLOOKUP(AA312, NPC_Scaling_Values!A:N, 8)* VLOOKUP(AB312, NPC_Scaling_Values!A:N, 8) * 1.14 ,0)</f>
        <v>283</v>
      </c>
      <c r="I312" s="5">
        <v>0.0</v>
      </c>
      <c r="J312" s="5">
        <v>0.0</v>
      </c>
      <c r="K312" s="5">
        <v>0.0</v>
      </c>
      <c r="L312" s="5">
        <f>ROUND( VLOOKUP(Z312, NPC_Raw_Data!A:O, 13),0)</f>
        <v>135</v>
      </c>
      <c r="M312" s="5">
        <f>ROUND( VLOOKUP(Z312, NPC_Raw_Data!A:O, 14),0)</f>
        <v>135</v>
      </c>
      <c r="N312" s="5">
        <f>ROUND( VLOOKUP(Z312, NPC_Raw_Data!A:O, 15),0)</f>
        <v>999</v>
      </c>
      <c r="O312" s="5">
        <f>ROUND( VLOOKUP(Z312, NPC_Raw_Data!A:Q, 16) * VLOOKUP(AA312, NPC_Scaling_Values!A:N, 14)* VLOOKUP(AB312, NPC_Scaling_Values!A:N, 14) * 1.14 ,0)</f>
        <v>234</v>
      </c>
      <c r="P312" s="2">
        <f>ROUND( VLOOKUP(Z312, NPC_Raw_Data!A:Q, 17) * VLOOKUP(AA312, NPC_Scaling_Values!A:N, 14) * VLOOKUP(AB312, NPC_Scaling_Values!A:N, 14)* 1.14 ,0)</f>
        <v>93</v>
      </c>
      <c r="Q312">
        <f> VLOOKUP(AA312, NPC_Scaling_Values!A:N, 9) * VLOOKUP(AB312, NPC_Scaling_Values!A:N, 9) * 1.14</f>
        <v>2.736</v>
      </c>
      <c r="R312" s="1">
        <v>1.0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349100.0</v>
      </c>
      <c r="AA312" s="1">
        <v>7001.0</v>
      </c>
      <c r="AB312" s="1">
        <v>7401.0</v>
      </c>
      <c r="AC312" s="8">
        <v>0.0</v>
      </c>
    </row>
    <row r="313">
      <c r="A313" s="1" t="s">
        <v>111</v>
      </c>
      <c r="B313" s="1" t="s">
        <v>97</v>
      </c>
      <c r="C313" s="5">
        <f>ROUND( VLOOKUP(Z313, NPC_Raw_Data!A:D, 4)*VLOOKUP(AA313, NPC_Scaling_Values!A:C, 3)*VLOOKUP(AB313, NPC_Scaling_Values!A:C, 3) * 1.14 ,0)</f>
        <v>219</v>
      </c>
      <c r="D313" s="5">
        <f>ROUND( VLOOKUP(Z313, NPC_Raw_Data!A:E, 5) * VLOOKUP(AA313, NPC_Scaling_Values!A:D, 4) * VLOOKUP(AB313,NPC_Scaling_Values!A:D, 4) * 1.14 ,0)</f>
        <v>570</v>
      </c>
      <c r="E313" s="5">
        <f>ROUND( VLOOKUP(Z313, NPC_Raw_Data!A:L, 6) * VLOOKUP(AA313, NPC_Scaling_Values!A:N, 5)* VLOOKUP(AB313, NPC_Scaling_Values!A:N, 5) * 1.14 ,0)</f>
        <v>273</v>
      </c>
      <c r="F313" s="5">
        <f>ROUND( VLOOKUP(Z313, NPC_Raw_Data!A:L, 7) * VLOOKUP(AA313, NPC_Scaling_Values!A:N, 6) * VLOOKUP(AB313,NPC_Scaling_Values!A:N, 6) * 1.14 ,0)</f>
        <v>206</v>
      </c>
      <c r="G313" s="5">
        <f>ROUND( VLOOKUP(Z313, NPC_Raw_Data!A:L, 8) * VLOOKUP(AA313, NPC_Scaling_Values!A:N, 7) * VLOOKUP(AB313, NPC_Scaling_Values!A:N, 7) * 1.14 ,0)</f>
        <v>191</v>
      </c>
      <c r="H313" s="5">
        <f>ROUND( VLOOKUP(Z313, NPC_Raw_Data!A:L, 9) * VLOOKUP(AA313, NPC_Scaling_Values!A:N, 8)* VLOOKUP(AB313, NPC_Scaling_Values!A:N, 8) * 1.14 ,0)</f>
        <v>273</v>
      </c>
      <c r="I313" s="5">
        <v>0.0</v>
      </c>
      <c r="J313" s="5">
        <v>0.0</v>
      </c>
      <c r="K313" s="5">
        <v>0.0</v>
      </c>
      <c r="L313" s="5">
        <f>ROUND( VLOOKUP(Z313, NPC_Raw_Data!A:O, 13),0)</f>
        <v>135</v>
      </c>
      <c r="M313" s="5">
        <f>ROUND( VLOOKUP(Z313, NPC_Raw_Data!A:O, 14),0)</f>
        <v>135</v>
      </c>
      <c r="N313" s="5">
        <f>ROUND( VLOOKUP(Z313, NPC_Raw_Data!A:O, 15),0)</f>
        <v>999</v>
      </c>
      <c r="O313" s="5">
        <f>ROUND( VLOOKUP(Z313, NPC_Raw_Data!A:Q, 16) * VLOOKUP(AA313, NPC_Scaling_Values!A:N, 14)* VLOOKUP(AB313, NPC_Scaling_Values!A:N, 14) * 1.14 ,0)</f>
        <v>231</v>
      </c>
      <c r="P313" s="2">
        <f>ROUND( VLOOKUP(Z313, NPC_Raw_Data!A:Q, 17) * VLOOKUP(AA313, NPC_Scaling_Values!A:N, 14) * VLOOKUP(AB313, NPC_Scaling_Values!A:N, 14)* 1.14 ,0)</f>
        <v>93</v>
      </c>
      <c r="Q313">
        <f> VLOOKUP(AA313, NPC_Scaling_Values!A:N, 9) * VLOOKUP(AB313, NPC_Scaling_Values!A:N, 9) * 1.14</f>
        <v>2.962575</v>
      </c>
      <c r="R313" s="1">
        <v>1.0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349101.0</v>
      </c>
      <c r="AA313" s="1">
        <v>7002.0</v>
      </c>
      <c r="AB313" s="1">
        <v>7402.0</v>
      </c>
      <c r="AC313" s="8">
        <v>0.0</v>
      </c>
    </row>
    <row r="314">
      <c r="A314" s="1" t="s">
        <v>111</v>
      </c>
      <c r="B314" s="1" t="s">
        <v>97</v>
      </c>
      <c r="C314" s="5">
        <f>ROUND( VLOOKUP(Z314, NPC_Raw_Data!A:D, 4)*VLOOKUP(AA314, NPC_Scaling_Values!A:C, 3)*VLOOKUP(AB314, NPC_Scaling_Values!A:C, 3) * 1.14 ,0)</f>
        <v>253</v>
      </c>
      <c r="D314" s="5">
        <f>ROUND( VLOOKUP(Z314, NPC_Raw_Data!A:E, 5) * VLOOKUP(AA314, NPC_Scaling_Values!A:D, 4) * VLOOKUP(AB314,NPC_Scaling_Values!A:D, 4) * 1.14 ,0)</f>
        <v>570</v>
      </c>
      <c r="E314" s="5">
        <f>ROUND( VLOOKUP(Z314, NPC_Raw_Data!A:L, 6) * VLOOKUP(AA314, NPC_Scaling_Values!A:N, 5)* VLOOKUP(AB314, NPC_Scaling_Values!A:N, 5) * 1.14 ,0)</f>
        <v>334</v>
      </c>
      <c r="F314" s="5">
        <f>ROUND( VLOOKUP(Z314, NPC_Raw_Data!A:L, 7) * VLOOKUP(AA314, NPC_Scaling_Values!A:N, 6) * VLOOKUP(AB314,NPC_Scaling_Values!A:N, 6) * 1.14 ,0)</f>
        <v>252</v>
      </c>
      <c r="G314" s="5">
        <f>ROUND( VLOOKUP(Z314, NPC_Raw_Data!A:L, 8) * VLOOKUP(AA314, NPC_Scaling_Values!A:N, 7) * VLOOKUP(AB314, NPC_Scaling_Values!A:N, 7) * 1.14 ,0)</f>
        <v>233</v>
      </c>
      <c r="H314" s="5">
        <f>ROUND( VLOOKUP(Z314, NPC_Raw_Data!A:L, 9) * VLOOKUP(AA314, NPC_Scaling_Values!A:N, 8)* VLOOKUP(AB314, NPC_Scaling_Values!A:N, 8) * 1.14 ,0)</f>
        <v>334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135</v>
      </c>
      <c r="M314" s="5">
        <f>ROUND( VLOOKUP(Z314, NPC_Raw_Data!A:O, 14),0)</f>
        <v>135</v>
      </c>
      <c r="N314" s="5">
        <f>ROUND( VLOOKUP(Z314, NPC_Raw_Data!A:O, 15),0)</f>
        <v>999</v>
      </c>
      <c r="O314" s="5">
        <f>ROUND( VLOOKUP(Z314, NPC_Raw_Data!A:Q, 16) * VLOOKUP(AA314, NPC_Scaling_Values!A:N, 14)* VLOOKUP(AB314, NPC_Scaling_Values!A:N, 14) * 1.14 ,0)</f>
        <v>230</v>
      </c>
      <c r="P314" s="2">
        <f>ROUND( VLOOKUP(Z314, NPC_Raw_Data!A:Q, 17) * VLOOKUP(AA314, NPC_Scaling_Values!A:N, 14) * VLOOKUP(AB314, NPC_Scaling_Values!A:N, 14)* 1.14 ,0)</f>
        <v>92</v>
      </c>
      <c r="Q314">
        <f> VLOOKUP(AA314, NPC_Scaling_Values!A:N, 9) * VLOOKUP(AB314, NPC_Scaling_Values!A:N, 9) * 1.14</f>
        <v>3.17775</v>
      </c>
      <c r="R314" s="1">
        <v>1.0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349102.0</v>
      </c>
      <c r="AA314" s="1">
        <v>7003.0</v>
      </c>
      <c r="AB314" s="1">
        <v>7403.0</v>
      </c>
      <c r="AC314" s="8">
        <v>0.0</v>
      </c>
    </row>
    <row r="315">
      <c r="A315" s="1" t="s">
        <v>111</v>
      </c>
      <c r="B315" s="2" t="s">
        <v>97</v>
      </c>
      <c r="C315" s="5">
        <f>ROUND( VLOOKUP(Z315, NPC_Raw_Data!A:D, 4)*VLOOKUP(AA315, NPC_Scaling_Values!A:C, 3)*VLOOKUP(AB315, NPC_Scaling_Values!A:C, 3) * 1.14 ,0)</f>
        <v>288</v>
      </c>
      <c r="D315" s="5">
        <f>ROUND( VLOOKUP(Z315, NPC_Raw_Data!A:E, 5) * VLOOKUP(AA315, NPC_Scaling_Values!A:D, 4) * VLOOKUP(AB315,NPC_Scaling_Values!A:D, 4) * 1.14 ,0)</f>
        <v>570</v>
      </c>
      <c r="E315" s="5">
        <f>ROUND( VLOOKUP(Z315, NPC_Raw_Data!A:L, 6) * VLOOKUP(AA315, NPC_Scaling_Values!A:N, 5)* VLOOKUP(AB315, NPC_Scaling_Values!A:N, 5) * 1.14 ,0)</f>
        <v>428</v>
      </c>
      <c r="F315" s="5">
        <f>ROUND( VLOOKUP(Z315, NPC_Raw_Data!A:L, 7) * VLOOKUP(AA315, NPC_Scaling_Values!A:N, 6) * VLOOKUP(AB315,NPC_Scaling_Values!A:N, 6) * 1.14 ,0)</f>
        <v>323</v>
      </c>
      <c r="G315" s="5">
        <f>ROUND( VLOOKUP(Z315, NPC_Raw_Data!A:L, 8) * VLOOKUP(AA315, NPC_Scaling_Values!A:N, 7) * VLOOKUP(AB315, NPC_Scaling_Values!A:N, 7) * 1.14 ,0)</f>
        <v>299</v>
      </c>
      <c r="H315" s="5">
        <f>ROUND( VLOOKUP(Z315, NPC_Raw_Data!A:L, 9) * VLOOKUP(AA315, NPC_Scaling_Values!A:N, 8)* VLOOKUP(AB315, NPC_Scaling_Values!A:N, 8) * 1.14 ,0)</f>
        <v>428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14)* VLOOKUP(AB315, NPC_Scaling_Values!A:N, 14) * 1.14 ,0)</f>
        <v>234</v>
      </c>
      <c r="P315" s="2">
        <f>ROUND( VLOOKUP(Z315, NPC_Raw_Data!A:Q, 17) * VLOOKUP(AA315, NPC_Scaling_Values!A:N, 14) * VLOOKUP(AB315, NPC_Scaling_Values!A:N, 14)* 1.14 ,0)</f>
        <v>94</v>
      </c>
      <c r="Q315">
        <f> VLOOKUP(AA315, NPC_Scaling_Values!A:N, 9) * VLOOKUP(AB315, NPC_Scaling_Values!A:N, 9) * 1.14</f>
        <v>3.401475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349103.0</v>
      </c>
      <c r="AA315" s="1">
        <v>7004.0</v>
      </c>
      <c r="AB315" s="1">
        <v>7404.0</v>
      </c>
      <c r="AC315" s="8">
        <v>0.0</v>
      </c>
    </row>
    <row r="316">
      <c r="A316" s="1" t="s">
        <v>111</v>
      </c>
      <c r="B316" s="1" t="s">
        <v>97</v>
      </c>
      <c r="C316" s="5">
        <f>ROUND( VLOOKUP(Z316, NPC_Raw_Data!A:D, 4)*VLOOKUP(AA316, NPC_Scaling_Values!A:C, 3)*VLOOKUP(AB316, NPC_Scaling_Values!A:C, 3) * 1.14 ,0)</f>
        <v>290</v>
      </c>
      <c r="D316" s="5">
        <f>ROUND( VLOOKUP(Z316, NPC_Raw_Data!A:E, 5) * VLOOKUP(AA316, NPC_Scaling_Values!A:D, 4) * VLOOKUP(AB316,NPC_Scaling_Values!A:D, 4) * 1.14 ,0)</f>
        <v>456</v>
      </c>
      <c r="E316" s="5">
        <f>ROUND( VLOOKUP(Z316, NPC_Raw_Data!A:L, 6) * VLOOKUP(AA316, NPC_Scaling_Values!A:N, 5)* VLOOKUP(AB316, NPC_Scaling_Values!A:N, 5) * 1.14 ,0)</f>
        <v>431</v>
      </c>
      <c r="F316" s="5">
        <f>ROUND( VLOOKUP(Z316, NPC_Raw_Data!A:L, 7) * VLOOKUP(AA316, NPC_Scaling_Values!A:N, 6) * VLOOKUP(AB316,NPC_Scaling_Values!A:N, 6) * 1.14 ,0)</f>
        <v>325</v>
      </c>
      <c r="G316" s="5">
        <f>ROUND( VLOOKUP(Z316, NPC_Raw_Data!A:L, 8) * VLOOKUP(AA316, NPC_Scaling_Values!A:N, 7) * VLOOKUP(AB316, NPC_Scaling_Values!A:N, 7) * 1.14 ,0)</f>
        <v>301</v>
      </c>
      <c r="H316" s="5">
        <f>ROUND( VLOOKUP(Z316, NPC_Raw_Data!A:L, 9) * VLOOKUP(AA316, NPC_Scaling_Values!A:N, 8)* VLOOKUP(AB316, NPC_Scaling_Values!A:N, 8) * 1.14 ,0)</f>
        <v>431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14)* VLOOKUP(AB316, NPC_Scaling_Values!A:N, 14) * 1.14 ,0)</f>
        <v>230</v>
      </c>
      <c r="P316" s="2">
        <f>ROUND( VLOOKUP(Z316, NPC_Raw_Data!A:Q, 17) * VLOOKUP(AA316, NPC_Scaling_Values!A:N, 14) * VLOOKUP(AB316, NPC_Scaling_Values!A:N, 14)* 1.14 ,0)</f>
        <v>92</v>
      </c>
      <c r="Q316">
        <f> VLOOKUP(AA316, NPC_Scaling_Values!A:N, 9) * VLOOKUP(AB316, NPC_Scaling_Values!A:N, 9) * 1.14</f>
        <v>3.4884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349104.0</v>
      </c>
      <c r="AA316" s="1">
        <v>7005.0</v>
      </c>
      <c r="AB316" s="1">
        <v>7405.0</v>
      </c>
      <c r="AC316" s="8">
        <v>0.0</v>
      </c>
    </row>
    <row r="317">
      <c r="A317" s="1" t="s">
        <v>111</v>
      </c>
      <c r="B317" s="1" t="s">
        <v>97</v>
      </c>
      <c r="C317" s="5">
        <f>ROUND( VLOOKUP(Z317, NPC_Raw_Data!A:D, 4)*VLOOKUP(AA317, NPC_Scaling_Values!A:C, 3)*VLOOKUP(AB317, NPC_Scaling_Values!A:C, 3) * 1.14 ,0)</f>
        <v>296</v>
      </c>
      <c r="D317" s="5">
        <f>ROUND( VLOOKUP(Z317, NPC_Raw_Data!A:E, 5) * VLOOKUP(AA317, NPC_Scaling_Values!A:D, 4) * VLOOKUP(AB317,NPC_Scaling_Values!A:D, 4) * 1.14 ,0)</f>
        <v>456</v>
      </c>
      <c r="E317" s="5">
        <f>ROUND( VLOOKUP(Z317, NPC_Raw_Data!A:L, 6) * VLOOKUP(AA317, NPC_Scaling_Values!A:N, 5)* VLOOKUP(AB317, NPC_Scaling_Values!A:N, 5) * 1.14 ,0)</f>
        <v>443</v>
      </c>
      <c r="F317" s="5">
        <f>ROUND( VLOOKUP(Z317, NPC_Raw_Data!A:L, 7) * VLOOKUP(AA317, NPC_Scaling_Values!A:N, 6) * VLOOKUP(AB317,NPC_Scaling_Values!A:N, 6) * 1.14 ,0)</f>
        <v>334</v>
      </c>
      <c r="G317" s="5">
        <f>ROUND( VLOOKUP(Z317, NPC_Raw_Data!A:L, 8) * VLOOKUP(AA317, NPC_Scaling_Values!A:N, 7) * VLOOKUP(AB317, NPC_Scaling_Values!A:N, 7) * 1.14 ,0)</f>
        <v>310</v>
      </c>
      <c r="H317" s="5">
        <f>ROUND( VLOOKUP(Z317, NPC_Raw_Data!A:L, 9) * VLOOKUP(AA317, NPC_Scaling_Values!A:N, 8)* VLOOKUP(AB317, NPC_Scaling_Values!A:N, 8) * 1.14 ,0)</f>
        <v>443</v>
      </c>
      <c r="I317" s="5">
        <v>0.0</v>
      </c>
      <c r="J317" s="5">
        <v>0.0</v>
      </c>
      <c r="K317" s="5">
        <v>0.0</v>
      </c>
      <c r="L317" s="5">
        <f>ROUND( VLOOKUP(Z317, NPC_Raw_Data!A:O, 13),0)</f>
        <v>135</v>
      </c>
      <c r="M317" s="5">
        <f>ROUND( VLOOKUP(Z317, NPC_Raw_Data!A:O, 14),0)</f>
        <v>135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 * 1.14 ,0)</f>
        <v>231</v>
      </c>
      <c r="P317" s="2">
        <f>ROUND( VLOOKUP(Z317, NPC_Raw_Data!A:Q, 17) * VLOOKUP(AA317, NPC_Scaling_Values!A:N, 14) * VLOOKUP(AB317, NPC_Scaling_Values!A:N, 14)* 1.14 ,0)</f>
        <v>92</v>
      </c>
      <c r="Q317">
        <f> VLOOKUP(AA317, NPC_Scaling_Values!A:N, 9) * VLOOKUP(AB317, NPC_Scaling_Values!A:N, 9) * 1.14</f>
        <v>3.53856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349105.0</v>
      </c>
      <c r="AA317" s="1">
        <v>7006.0</v>
      </c>
      <c r="AB317" s="1">
        <v>7406.0</v>
      </c>
      <c r="AC317" s="8">
        <v>0.0</v>
      </c>
    </row>
    <row r="318">
      <c r="A318" s="1" t="s">
        <v>111</v>
      </c>
      <c r="B318" s="1" t="s">
        <v>97</v>
      </c>
      <c r="C318" s="5">
        <f>ROUND( VLOOKUP(Z318, NPC_Raw_Data!A:D, 4)*VLOOKUP(AA318, NPC_Scaling_Values!A:C, 3)*VLOOKUP(AB318, NPC_Scaling_Values!A:C, 3) * 1.14 ,0)</f>
        <v>291</v>
      </c>
      <c r="D318" s="5">
        <f>ROUND( VLOOKUP(Z318, NPC_Raw_Data!A:E, 5) * VLOOKUP(AA318, NPC_Scaling_Values!A:D, 4) * VLOOKUP(AB318,NPC_Scaling_Values!A:D, 4) * 1.14 ,0)</f>
        <v>456</v>
      </c>
      <c r="E318" s="5">
        <f>ROUND( VLOOKUP(Z318, NPC_Raw_Data!A:L, 6) * VLOOKUP(AA318, NPC_Scaling_Values!A:N, 5)* VLOOKUP(AB318, NPC_Scaling_Values!A:N, 5) * 1.14 ,0)</f>
        <v>439</v>
      </c>
      <c r="F318" s="5">
        <f>ROUND( VLOOKUP(Z318, NPC_Raw_Data!A:L, 7) * VLOOKUP(AA318, NPC_Scaling_Values!A:N, 6) * VLOOKUP(AB318,NPC_Scaling_Values!A:N, 6) * 1.14 ,0)</f>
        <v>331</v>
      </c>
      <c r="G318" s="5">
        <f>ROUND( VLOOKUP(Z318, NPC_Raw_Data!A:L, 8) * VLOOKUP(AA318, NPC_Scaling_Values!A:N, 7) * VLOOKUP(AB318, NPC_Scaling_Values!A:N, 7) * 1.14 ,0)</f>
        <v>307</v>
      </c>
      <c r="H318" s="5">
        <f>ROUND( VLOOKUP(Z318, NPC_Raw_Data!A:L, 9) * VLOOKUP(AA318, NPC_Scaling_Values!A:N, 8)* VLOOKUP(AB318, NPC_Scaling_Values!A:N, 8) * 1.14 ,0)</f>
        <v>439</v>
      </c>
      <c r="I318" s="5">
        <v>0.0</v>
      </c>
      <c r="J318" s="5">
        <v>0.0</v>
      </c>
      <c r="K318" s="5">
        <v>0.0</v>
      </c>
      <c r="L318" s="5">
        <f>ROUND( VLOOKUP(Z318, NPC_Raw_Data!A:O, 13),0)</f>
        <v>135</v>
      </c>
      <c r="M318" s="5">
        <f>ROUND( VLOOKUP(Z318, NPC_Raw_Data!A:O, 14),0)</f>
        <v>135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 * 1.14 ,0)</f>
        <v>228</v>
      </c>
      <c r="P318" s="2">
        <f>ROUND( VLOOKUP(Z318, NPC_Raw_Data!A:Q, 17) * VLOOKUP(AA318, NPC_Scaling_Values!A:N, 14) * VLOOKUP(AB318, NPC_Scaling_Values!A:N, 14)* 1.14 ,0)</f>
        <v>91</v>
      </c>
      <c r="Q318">
        <f> VLOOKUP(AA318, NPC_Scaling_Values!A:N, 9) * VLOOKUP(AB318, NPC_Scaling_Values!A:N, 9) * 1.14</f>
        <v>3.4884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349106.0</v>
      </c>
      <c r="AA318" s="1">
        <v>7007.0</v>
      </c>
      <c r="AB318" s="1">
        <v>7407.0</v>
      </c>
      <c r="AC318" s="8">
        <v>0.0</v>
      </c>
    </row>
    <row r="319">
      <c r="A319" s="1" t="s">
        <v>111</v>
      </c>
      <c r="B319" s="1" t="s">
        <v>97</v>
      </c>
      <c r="C319" s="5">
        <f>ROUND( VLOOKUP(Z319, NPC_Raw_Data!A:D, 4)*VLOOKUP(AA319, NPC_Scaling_Values!A:C, 3)*VLOOKUP(AB319, NPC_Scaling_Values!A:C, 3) * 1.14 ,0)</f>
        <v>292</v>
      </c>
      <c r="D319" s="5">
        <f>ROUND( VLOOKUP(Z319, NPC_Raw_Data!A:E, 5) * VLOOKUP(AA319, NPC_Scaling_Values!A:D, 4) * VLOOKUP(AB319,NPC_Scaling_Values!A:D, 4) * 1.14 ,0)</f>
        <v>342</v>
      </c>
      <c r="E319" s="5">
        <f>ROUND( VLOOKUP(Z319, NPC_Raw_Data!A:L, 6) * VLOOKUP(AA319, NPC_Scaling_Values!A:N, 5)* VLOOKUP(AB319, NPC_Scaling_Values!A:N, 5) * 1.14 ,0)</f>
        <v>443</v>
      </c>
      <c r="F319" s="5">
        <f>ROUND( VLOOKUP(Z319, NPC_Raw_Data!A:L, 7) * VLOOKUP(AA319, NPC_Scaling_Values!A:N, 6) * VLOOKUP(AB319,NPC_Scaling_Values!A:N, 6) * 1.14 ,0)</f>
        <v>334</v>
      </c>
      <c r="G319" s="5">
        <f>ROUND( VLOOKUP(Z319, NPC_Raw_Data!A:L, 8) * VLOOKUP(AA319, NPC_Scaling_Values!A:N, 7) * VLOOKUP(AB319, NPC_Scaling_Values!A:N, 7) * 1.14 ,0)</f>
        <v>310</v>
      </c>
      <c r="H319" s="5">
        <f>ROUND( VLOOKUP(Z319, NPC_Raw_Data!A:L, 9) * VLOOKUP(AA319, NPC_Scaling_Values!A:N, 8)* VLOOKUP(AB319, NPC_Scaling_Values!A:N, 8) * 1.14 ,0)</f>
        <v>443</v>
      </c>
      <c r="I319" s="5">
        <v>0.0</v>
      </c>
      <c r="J319" s="5">
        <v>0.0</v>
      </c>
      <c r="K319" s="5">
        <v>0.0</v>
      </c>
      <c r="L319" s="5">
        <f>ROUND( VLOOKUP(Z319, NPC_Raw_Data!A:O, 13),0)</f>
        <v>135</v>
      </c>
      <c r="M319" s="5">
        <f>ROUND( VLOOKUP(Z319, NPC_Raw_Data!A:O, 14),0)</f>
        <v>135</v>
      </c>
      <c r="N319" s="5">
        <f>ROUND( VLOOKUP(Z319, NPC_Raw_Data!A:O, 15),0)</f>
        <v>999</v>
      </c>
      <c r="O319" s="5">
        <f>ROUND( VLOOKUP(Z319, NPC_Raw_Data!A:Q, 16) * VLOOKUP(AA319, NPC_Scaling_Values!A:N, 14)* VLOOKUP(AB319, NPC_Scaling_Values!A:N, 14) * 1.14 ,0)</f>
        <v>228</v>
      </c>
      <c r="P319" s="2">
        <f>ROUND( VLOOKUP(Z319, NPC_Raw_Data!A:Q, 17) * VLOOKUP(AA319, NPC_Scaling_Values!A:N, 14) * VLOOKUP(AB319, NPC_Scaling_Values!A:N, 14)* 1.14 ,0)</f>
        <v>91</v>
      </c>
      <c r="Q319">
        <f> VLOOKUP(AA319, NPC_Scaling_Values!A:N, 9) * VLOOKUP(AB319, NPC_Scaling_Values!A:N, 9) * 1.14</f>
        <v>3.4884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349107.0</v>
      </c>
      <c r="AA319" s="1">
        <v>7008.0</v>
      </c>
      <c r="AB319" s="1">
        <v>7408.0</v>
      </c>
      <c r="AC319" s="8">
        <v>0.0</v>
      </c>
    </row>
    <row r="320">
      <c r="A320" s="1" t="s">
        <v>111</v>
      </c>
      <c r="B320" s="1" t="s">
        <v>97</v>
      </c>
      <c r="C320" s="5">
        <f>ROUND( VLOOKUP(Z320, NPC_Raw_Data!A:D, 4)*VLOOKUP(AA320, NPC_Scaling_Values!A:C, 3)*VLOOKUP(AB320, NPC_Scaling_Values!A:C, 3) * 1.14 ,0)</f>
        <v>309</v>
      </c>
      <c r="D320" s="5">
        <f>ROUND( VLOOKUP(Z320, NPC_Raw_Data!A:E, 5) * VLOOKUP(AA320, NPC_Scaling_Values!A:D, 4) * VLOOKUP(AB320,NPC_Scaling_Values!A:D, 4) * 1.14 ,0)</f>
        <v>342</v>
      </c>
      <c r="E320" s="5">
        <f>ROUND( VLOOKUP(Z320, NPC_Raw_Data!A:L, 6) * VLOOKUP(AA320, NPC_Scaling_Values!A:N, 5)* VLOOKUP(AB320, NPC_Scaling_Values!A:N, 5) * 1.14 ,0)</f>
        <v>446</v>
      </c>
      <c r="F320" s="5">
        <f>ROUND( VLOOKUP(Z320, NPC_Raw_Data!A:L, 7) * VLOOKUP(AA320, NPC_Scaling_Values!A:N, 6) * VLOOKUP(AB320,NPC_Scaling_Values!A:N, 6) * 1.14 ,0)</f>
        <v>336</v>
      </c>
      <c r="G320" s="5">
        <f>ROUND( VLOOKUP(Z320, NPC_Raw_Data!A:L, 8) * VLOOKUP(AA320, NPC_Scaling_Values!A:N, 7) * VLOOKUP(AB320, NPC_Scaling_Values!A:N, 7) * 1.14 ,0)</f>
        <v>312</v>
      </c>
      <c r="H320" s="5">
        <f>ROUND( VLOOKUP(Z320, NPC_Raw_Data!A:L, 9) * VLOOKUP(AA320, NPC_Scaling_Values!A:N, 8)* VLOOKUP(AB320, NPC_Scaling_Values!A:N, 8) * 1.14 ,0)</f>
        <v>446</v>
      </c>
      <c r="I320" s="5">
        <v>0.0</v>
      </c>
      <c r="J320" s="5">
        <v>0.0</v>
      </c>
      <c r="K320" s="5">
        <v>0.0</v>
      </c>
      <c r="L320" s="5">
        <f>ROUND( VLOOKUP(Z320, NPC_Raw_Data!A:O, 13),0)</f>
        <v>135</v>
      </c>
      <c r="M320" s="5">
        <f>ROUND( VLOOKUP(Z320, NPC_Raw_Data!A:O, 14),0)</f>
        <v>135</v>
      </c>
      <c r="N320" s="5">
        <f>ROUND( VLOOKUP(Z320, NPC_Raw_Data!A:O, 15),0)</f>
        <v>999</v>
      </c>
      <c r="O320" s="5">
        <f>ROUND( VLOOKUP(Z320, NPC_Raw_Data!A:Q, 16) * VLOOKUP(AA320, NPC_Scaling_Values!A:N, 14)* VLOOKUP(AB320, NPC_Scaling_Values!A:N, 14) * 1.14 ,0)</f>
        <v>231</v>
      </c>
      <c r="P320" s="2">
        <f>ROUND( VLOOKUP(Z320, NPC_Raw_Data!A:Q, 17) * VLOOKUP(AA320, NPC_Scaling_Values!A:N, 14) * VLOOKUP(AB320, NPC_Scaling_Values!A:N, 14)* 1.14 ,0)</f>
        <v>93</v>
      </c>
      <c r="Q320">
        <f> VLOOKUP(AA320, NPC_Scaling_Values!A:N, 9) * VLOOKUP(AB320, NPC_Scaling_Values!A:N, 9) * 1.14</f>
        <v>3.50892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349108.0</v>
      </c>
      <c r="AA320" s="1">
        <v>7009.0</v>
      </c>
      <c r="AB320" s="1">
        <v>7409.0</v>
      </c>
      <c r="AC320" s="8">
        <v>0.0</v>
      </c>
    </row>
    <row r="321">
      <c r="A321" s="1" t="s">
        <v>111</v>
      </c>
      <c r="B321" s="1" t="s">
        <v>97</v>
      </c>
      <c r="C321" s="5">
        <f>ROUND( VLOOKUP(Z321, NPC_Raw_Data!A:D, 4)*VLOOKUP(AA321, NPC_Scaling_Values!A:C, 3)*VLOOKUP(AB321, NPC_Scaling_Values!A:C, 3) * 1.14 ,0)</f>
        <v>310</v>
      </c>
      <c r="D321" s="5">
        <f>ROUND( VLOOKUP(Z321, NPC_Raw_Data!A:E, 5) * VLOOKUP(AA321, NPC_Scaling_Values!A:D, 4) * VLOOKUP(AB321,NPC_Scaling_Values!A:D, 4) * 1.14 ,0)</f>
        <v>342</v>
      </c>
      <c r="E321" s="5">
        <f>ROUND( VLOOKUP(Z321, NPC_Raw_Data!A:L, 6) * VLOOKUP(AA321, NPC_Scaling_Values!A:N, 5)* VLOOKUP(AB321, NPC_Scaling_Values!A:N, 5) * 1.14 ,0)</f>
        <v>450</v>
      </c>
      <c r="F321" s="5">
        <f>ROUND( VLOOKUP(Z321, NPC_Raw_Data!A:L, 7) * VLOOKUP(AA321, NPC_Scaling_Values!A:N, 6) * VLOOKUP(AB321,NPC_Scaling_Values!A:N, 6) * 1.14 ,0)</f>
        <v>339</v>
      </c>
      <c r="G321" s="5">
        <f>ROUND( VLOOKUP(Z321, NPC_Raw_Data!A:L, 8) * VLOOKUP(AA321, NPC_Scaling_Values!A:N, 7) * VLOOKUP(AB321, NPC_Scaling_Values!A:N, 7) * 1.14 ,0)</f>
        <v>315</v>
      </c>
      <c r="H321" s="5">
        <f>ROUND( VLOOKUP(Z321, NPC_Raw_Data!A:L, 9) * VLOOKUP(AA321, NPC_Scaling_Values!A:N, 8)* VLOOKUP(AB321, NPC_Scaling_Values!A:N, 8) * 1.14 ,0)</f>
        <v>450</v>
      </c>
      <c r="I321" s="5">
        <v>0.0</v>
      </c>
      <c r="J321" s="5">
        <v>0.0</v>
      </c>
      <c r="K321" s="5">
        <v>0.0</v>
      </c>
      <c r="L321" s="5">
        <f>ROUND( VLOOKUP(Z321, NPC_Raw_Data!A:O, 13),0)</f>
        <v>135</v>
      </c>
      <c r="M321" s="5">
        <f>ROUND( VLOOKUP(Z321, NPC_Raw_Data!A:O, 14),0)</f>
        <v>135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 * 1.14 ,0)</f>
        <v>233</v>
      </c>
      <c r="P321" s="2">
        <f>ROUND( VLOOKUP(Z321, NPC_Raw_Data!A:Q, 17) * VLOOKUP(AA321, NPC_Scaling_Values!A:N, 14) * VLOOKUP(AB321, NPC_Scaling_Values!A:N, 14)* 1.14 ,0)</f>
        <v>93</v>
      </c>
      <c r="Q321">
        <f> VLOOKUP(AA321, NPC_Scaling_Values!A:N, 9) * VLOOKUP(AB321, NPC_Scaling_Values!A:N, 9) * 1.14</f>
        <v>3.5568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349109.0</v>
      </c>
      <c r="AA321" s="1">
        <v>7010.0</v>
      </c>
      <c r="AB321" s="1">
        <v>7410.0</v>
      </c>
      <c r="AC321" s="8">
        <v>0.0</v>
      </c>
    </row>
    <row r="322">
      <c r="A322" s="1" t="s">
        <v>111</v>
      </c>
      <c r="B322" s="1" t="s">
        <v>97</v>
      </c>
      <c r="C322" s="5">
        <f>ROUND( VLOOKUP(Z322, NPC_Raw_Data!A:D, 4)*VLOOKUP(AA322, NPC_Scaling_Values!A:C, 3)*VLOOKUP(AB322, NPC_Scaling_Values!A:C, 3) * 1.14 ,0)</f>
        <v>314</v>
      </c>
      <c r="D322" s="5">
        <f>ROUND( VLOOKUP(Z322, NPC_Raw_Data!A:E, 5) * VLOOKUP(AA322, NPC_Scaling_Values!A:D, 4) * VLOOKUP(AB322,NPC_Scaling_Values!A:D, 4) * 1.14 ,0)</f>
        <v>342</v>
      </c>
      <c r="E322" s="5">
        <f>ROUND( VLOOKUP(Z322, NPC_Raw_Data!A:L, 6) * VLOOKUP(AA322, NPC_Scaling_Values!A:N, 5)* VLOOKUP(AB322, NPC_Scaling_Values!A:N, 5) * 1.14 ,0)</f>
        <v>463</v>
      </c>
      <c r="F322" s="5">
        <f>ROUND( VLOOKUP(Z322, NPC_Raw_Data!A:L, 7) * VLOOKUP(AA322, NPC_Scaling_Values!A:N, 6) * VLOOKUP(AB322,NPC_Scaling_Values!A:N, 6) * 1.14 ,0)</f>
        <v>349</v>
      </c>
      <c r="G322" s="5">
        <f>ROUND( VLOOKUP(Z322, NPC_Raw_Data!A:L, 8) * VLOOKUP(AA322, NPC_Scaling_Values!A:N, 7) * VLOOKUP(AB322, NPC_Scaling_Values!A:N, 7) * 1.14 ,0)</f>
        <v>323</v>
      </c>
      <c r="H322" s="5">
        <f>ROUND( VLOOKUP(Z322, NPC_Raw_Data!A:L, 9) * VLOOKUP(AA322, NPC_Scaling_Values!A:N, 8)* VLOOKUP(AB322, NPC_Scaling_Values!A:N, 8) * 1.14 ,0)</f>
        <v>463</v>
      </c>
      <c r="I322" s="5">
        <v>0.0</v>
      </c>
      <c r="J322" s="5">
        <v>0.0</v>
      </c>
      <c r="K322" s="5">
        <v>0.0</v>
      </c>
      <c r="L322" s="5">
        <f>ROUND( VLOOKUP(Z322, NPC_Raw_Data!A:O, 13),0)</f>
        <v>135</v>
      </c>
      <c r="M322" s="5">
        <f>ROUND( VLOOKUP(Z322, NPC_Raw_Data!A:O, 14),0)</f>
        <v>135</v>
      </c>
      <c r="N322" s="5">
        <f>ROUND( VLOOKUP(Z322, NPC_Raw_Data!A:O, 15),0)</f>
        <v>999</v>
      </c>
      <c r="O322" s="5">
        <f>ROUND( VLOOKUP(Z322, NPC_Raw_Data!A:Q, 16) * VLOOKUP(AA322, NPC_Scaling_Values!A:N, 14)* VLOOKUP(AB322, NPC_Scaling_Values!A:N, 14) * 1.14 ,0)</f>
        <v>241</v>
      </c>
      <c r="P322" s="2">
        <f>ROUND( VLOOKUP(Z322, NPC_Raw_Data!A:Q, 17) * VLOOKUP(AA322, NPC_Scaling_Values!A:N, 14) * VLOOKUP(AB322, NPC_Scaling_Values!A:N, 14)* 1.14 ,0)</f>
        <v>96</v>
      </c>
      <c r="Q322">
        <f> VLOOKUP(AA322, NPC_Scaling_Values!A:N, 9) * VLOOKUP(AB322, NPC_Scaling_Values!A:N, 9) * 1.14</f>
        <v>3.61494</v>
      </c>
      <c r="R322" s="1">
        <v>1.0</v>
      </c>
      <c r="S322" s="1">
        <v>-1.0</v>
      </c>
      <c r="T322" s="7" t="b">
        <v>0</v>
      </c>
      <c r="U322" s="7" t="b">
        <v>0</v>
      </c>
      <c r="V322" s="7" t="b">
        <v>0</v>
      </c>
      <c r="Z322" s="1">
        <v>349110.0</v>
      </c>
      <c r="AA322" s="1">
        <v>7011.0</v>
      </c>
      <c r="AB322" s="1">
        <v>7411.0</v>
      </c>
      <c r="AC322" s="8">
        <v>0.0</v>
      </c>
    </row>
    <row r="323">
      <c r="A323" s="1" t="s">
        <v>111</v>
      </c>
      <c r="B323" s="1" t="s">
        <v>97</v>
      </c>
      <c r="C323" s="5">
        <f>ROUND( VLOOKUP(Z323, NPC_Raw_Data!A:D, 4)*VLOOKUP(AA323, NPC_Scaling_Values!A:C, 3)*VLOOKUP(AB323, NPC_Scaling_Values!A:C, 3) * 1.14 ,0)</f>
        <v>318</v>
      </c>
      <c r="D323" s="5">
        <f>ROUND( VLOOKUP(Z323, NPC_Raw_Data!A:E, 5) * VLOOKUP(AA323, NPC_Scaling_Values!A:D, 4) * VLOOKUP(AB323,NPC_Scaling_Values!A:D, 4) * 1.14 ,0)</f>
        <v>228</v>
      </c>
      <c r="E323" s="5">
        <f>ROUND( VLOOKUP(Z323, NPC_Raw_Data!A:L, 6) * VLOOKUP(AA323, NPC_Scaling_Values!A:N, 5)* VLOOKUP(AB323, NPC_Scaling_Values!A:N, 5) * 1.14 ,0)</f>
        <v>473</v>
      </c>
      <c r="F323" s="5">
        <f>ROUND( VLOOKUP(Z323, NPC_Raw_Data!A:L, 7) * VLOOKUP(AA323, NPC_Scaling_Values!A:N, 6) * VLOOKUP(AB323,NPC_Scaling_Values!A:N, 6) * 1.14 ,0)</f>
        <v>356</v>
      </c>
      <c r="G323" s="5">
        <f>ROUND( VLOOKUP(Z323, NPC_Raw_Data!A:L, 8) * VLOOKUP(AA323, NPC_Scaling_Values!A:N, 7) * VLOOKUP(AB323, NPC_Scaling_Values!A:N, 7) * 1.14 ,0)</f>
        <v>330</v>
      </c>
      <c r="H323" s="5">
        <f>ROUND( VLOOKUP(Z323, NPC_Raw_Data!A:L, 9) * VLOOKUP(AA323, NPC_Scaling_Values!A:N, 8)* VLOOKUP(AB323, NPC_Scaling_Values!A:N, 8) * 1.14 ,0)</f>
        <v>473</v>
      </c>
      <c r="I323" s="5">
        <v>0.0</v>
      </c>
      <c r="J323" s="5">
        <v>0.0</v>
      </c>
      <c r="K323" s="5">
        <v>0.0</v>
      </c>
      <c r="L323" s="5">
        <f>ROUND( VLOOKUP(Z323, NPC_Raw_Data!A:O, 13),0)</f>
        <v>135</v>
      </c>
      <c r="M323" s="5">
        <f>ROUND( VLOOKUP(Z323, NPC_Raw_Data!A:O, 14),0)</f>
        <v>135</v>
      </c>
      <c r="N323" s="5">
        <f>ROUND( VLOOKUP(Z323, NPC_Raw_Data!A:O, 15),0)</f>
        <v>999</v>
      </c>
      <c r="O323" s="5">
        <f>ROUND( VLOOKUP(Z323, NPC_Raw_Data!A:Q, 16) * VLOOKUP(AA323, NPC_Scaling_Values!A:N, 14)* VLOOKUP(AB323, NPC_Scaling_Values!A:N, 14) * 1.14 ,0)</f>
        <v>248</v>
      </c>
      <c r="P323" s="2">
        <f>ROUND( VLOOKUP(Z323, NPC_Raw_Data!A:Q, 17) * VLOOKUP(AA323, NPC_Scaling_Values!A:N, 14) * VLOOKUP(AB323, NPC_Scaling_Values!A:N, 14)* 1.14 ,0)</f>
        <v>99</v>
      </c>
      <c r="Q323">
        <f> VLOOKUP(AA323, NPC_Scaling_Values!A:N, 9) * VLOOKUP(AB323, NPC_Scaling_Values!A:N, 9) * 1.14</f>
        <v>3.66168</v>
      </c>
      <c r="R323" s="1">
        <v>1.0</v>
      </c>
      <c r="S323" s="1">
        <v>-1.0</v>
      </c>
      <c r="T323" s="7" t="b">
        <v>0</v>
      </c>
      <c r="U323" s="7" t="b">
        <v>0</v>
      </c>
      <c r="V323" s="7" t="b">
        <v>0</v>
      </c>
      <c r="Z323" s="1">
        <v>349111.0</v>
      </c>
      <c r="AA323" s="1">
        <v>7012.0</v>
      </c>
      <c r="AB323" s="1">
        <v>7412.0</v>
      </c>
      <c r="AC323" s="8">
        <v>0.0</v>
      </c>
    </row>
    <row r="324">
      <c r="A324" s="1" t="s">
        <v>111</v>
      </c>
      <c r="B324" s="1" t="s">
        <v>97</v>
      </c>
      <c r="C324" s="5">
        <f>ROUND( VLOOKUP(Z324, NPC_Raw_Data!A:D, 4)*VLOOKUP(AA324, NPC_Scaling_Values!A:C, 3)*VLOOKUP(AB324, NPC_Scaling_Values!A:C, 3) * 1.14 ,0)</f>
        <v>324</v>
      </c>
      <c r="D324" s="5">
        <f>ROUND( VLOOKUP(Z324, NPC_Raw_Data!A:E, 5) * VLOOKUP(AA324, NPC_Scaling_Values!A:D, 4) * VLOOKUP(AB324,NPC_Scaling_Values!A:D, 4) * 1.14 ,0)</f>
        <v>228</v>
      </c>
      <c r="E324" s="5">
        <f>ROUND( VLOOKUP(Z324, NPC_Raw_Data!A:L, 6) * VLOOKUP(AA324, NPC_Scaling_Values!A:N, 5)* VLOOKUP(AB324, NPC_Scaling_Values!A:N, 5) * 1.14 ,0)</f>
        <v>481</v>
      </c>
      <c r="F324" s="5">
        <f>ROUND( VLOOKUP(Z324, NPC_Raw_Data!A:L, 7) * VLOOKUP(AA324, NPC_Scaling_Values!A:N, 6) * VLOOKUP(AB324,NPC_Scaling_Values!A:N, 6) * 1.14 ,0)</f>
        <v>362</v>
      </c>
      <c r="G324" s="5">
        <f>ROUND( VLOOKUP(Z324, NPC_Raw_Data!A:L, 8) * VLOOKUP(AA324, NPC_Scaling_Values!A:N, 7) * VLOOKUP(AB324, NPC_Scaling_Values!A:N, 7) * 1.14 ,0)</f>
        <v>336</v>
      </c>
      <c r="H324" s="5">
        <f>ROUND( VLOOKUP(Z324, NPC_Raw_Data!A:L, 9) * VLOOKUP(AA324, NPC_Scaling_Values!A:N, 8)* VLOOKUP(AB324, NPC_Scaling_Values!A:N, 8) * 1.14 ,0)</f>
        <v>481</v>
      </c>
      <c r="I324" s="5">
        <v>0.0</v>
      </c>
      <c r="J324" s="5">
        <v>0.0</v>
      </c>
      <c r="K324" s="5">
        <v>0.0</v>
      </c>
      <c r="L324" s="5">
        <f>ROUND( VLOOKUP(Z324, NPC_Raw_Data!A:O, 13),0)</f>
        <v>135</v>
      </c>
      <c r="M324" s="5">
        <f>ROUND( VLOOKUP(Z324, NPC_Raw_Data!A:O, 14),0)</f>
        <v>135</v>
      </c>
      <c r="N324" s="5">
        <f>ROUND( VLOOKUP(Z324, NPC_Raw_Data!A:O, 15),0)</f>
        <v>999</v>
      </c>
      <c r="O324" s="5">
        <f>ROUND( VLOOKUP(Z324, NPC_Raw_Data!A:Q, 16) * VLOOKUP(AA324, NPC_Scaling_Values!A:N, 14)* VLOOKUP(AB324, NPC_Scaling_Values!A:N, 14) * 1.14 ,0)</f>
        <v>256</v>
      </c>
      <c r="P324" s="2">
        <f>ROUND( VLOOKUP(Z324, NPC_Raw_Data!A:Q, 17) * VLOOKUP(AA324, NPC_Scaling_Values!A:N, 14) * VLOOKUP(AB324, NPC_Scaling_Values!A:N, 14)* 1.14 ,0)</f>
        <v>102</v>
      </c>
      <c r="Q324">
        <f> VLOOKUP(AA324, NPC_Scaling_Values!A:N, 9) * VLOOKUP(AB324, NPC_Scaling_Values!A:N, 9) * 1.14</f>
        <v>3.72324</v>
      </c>
      <c r="R324" s="1">
        <v>1.0</v>
      </c>
      <c r="S324" s="1">
        <v>-1.0</v>
      </c>
      <c r="T324" s="7" t="b">
        <v>0</v>
      </c>
      <c r="U324" s="7" t="b">
        <v>0</v>
      </c>
      <c r="V324" s="7" t="b">
        <v>0</v>
      </c>
      <c r="Z324" s="1">
        <v>349112.0</v>
      </c>
      <c r="AA324" s="1">
        <v>7013.0</v>
      </c>
      <c r="AB324" s="1">
        <v>7413.0</v>
      </c>
      <c r="AC324" s="8">
        <v>0.0</v>
      </c>
    </row>
    <row r="325">
      <c r="A325" s="1" t="s">
        <v>111</v>
      </c>
      <c r="B325" s="1" t="s">
        <v>97</v>
      </c>
      <c r="C325" s="5">
        <f>ROUND( VLOOKUP(Z325, NPC_Raw_Data!A:D, 4)*VLOOKUP(AA325, NPC_Scaling_Values!A:C, 3)*VLOOKUP(AB325, NPC_Scaling_Values!A:C, 3) * 1.14 ,0)</f>
        <v>331</v>
      </c>
      <c r="D325" s="5">
        <f>ROUND( VLOOKUP(Z325, NPC_Raw_Data!A:E, 5) * VLOOKUP(AA325, NPC_Scaling_Values!A:D, 4) * VLOOKUP(AB325,NPC_Scaling_Values!A:D, 4) * 1.14 ,0)</f>
        <v>228</v>
      </c>
      <c r="E325" s="5">
        <f>ROUND( VLOOKUP(Z325, NPC_Raw_Data!A:L, 6) * VLOOKUP(AA325, NPC_Scaling_Values!A:N, 5)* VLOOKUP(AB325, NPC_Scaling_Values!A:N, 5) * 1.14 ,0)</f>
        <v>494</v>
      </c>
      <c r="F325" s="5">
        <f>ROUND( VLOOKUP(Z325, NPC_Raw_Data!A:L, 7) * VLOOKUP(AA325, NPC_Scaling_Values!A:N, 6) * VLOOKUP(AB325,NPC_Scaling_Values!A:N, 6) * 1.14 ,0)</f>
        <v>372</v>
      </c>
      <c r="G325" s="5">
        <f>ROUND( VLOOKUP(Z325, NPC_Raw_Data!A:L, 8) * VLOOKUP(AA325, NPC_Scaling_Values!A:N, 7) * VLOOKUP(AB325, NPC_Scaling_Values!A:N, 7) * 1.14 ,0)</f>
        <v>345</v>
      </c>
      <c r="H325" s="5">
        <f>ROUND( VLOOKUP(Z325, NPC_Raw_Data!A:L, 9) * VLOOKUP(AA325, NPC_Scaling_Values!A:N, 8)* VLOOKUP(AB325, NPC_Scaling_Values!A:N, 8) * 1.14 ,0)</f>
        <v>494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135</v>
      </c>
      <c r="M325" s="5">
        <f>ROUND( VLOOKUP(Z325, NPC_Raw_Data!A:O, 14),0)</f>
        <v>135</v>
      </c>
      <c r="N325" s="5">
        <f>ROUND( VLOOKUP(Z325, NPC_Raw_Data!A:O, 15),0)</f>
        <v>999</v>
      </c>
      <c r="O325" s="5">
        <f>ROUND( VLOOKUP(Z325, NPC_Raw_Data!A:Q, 16) * VLOOKUP(AA325, NPC_Scaling_Values!A:N, 14)* VLOOKUP(AB325, NPC_Scaling_Values!A:N, 14) * 1.14 ,0)</f>
        <v>265</v>
      </c>
      <c r="P325" s="2">
        <f>ROUND( VLOOKUP(Z325, NPC_Raw_Data!A:Q, 17) * VLOOKUP(AA325, NPC_Scaling_Values!A:N, 14) * VLOOKUP(AB325, NPC_Scaling_Values!A:N, 14)* 1.14 ,0)</f>
        <v>106</v>
      </c>
      <c r="Q325">
        <f> VLOOKUP(AA325, NPC_Scaling_Values!A:N, 9) * VLOOKUP(AB325, NPC_Scaling_Values!A:N, 9) * 1.14</f>
        <v>3.80304</v>
      </c>
      <c r="R325" s="1">
        <v>1.0</v>
      </c>
      <c r="S325" s="1">
        <v>-1.0</v>
      </c>
      <c r="T325" s="7" t="b">
        <v>0</v>
      </c>
      <c r="U325" s="7" t="b">
        <v>0</v>
      </c>
      <c r="V325" s="7" t="b">
        <v>0</v>
      </c>
      <c r="Z325" s="1">
        <v>349113.0</v>
      </c>
      <c r="AA325" s="1">
        <v>7014.0</v>
      </c>
      <c r="AB325" s="1">
        <v>7414.0</v>
      </c>
      <c r="AC325" s="8">
        <v>0.0</v>
      </c>
    </row>
    <row r="326">
      <c r="A326" s="1" t="s">
        <v>111</v>
      </c>
      <c r="B326" s="1" t="s">
        <v>97</v>
      </c>
      <c r="C326" s="5">
        <f>ROUND( VLOOKUP(Z326, NPC_Raw_Data!A:D, 4)*VLOOKUP(AA326, NPC_Scaling_Values!A:C, 3)*VLOOKUP(AB326, NPC_Scaling_Values!A:C, 3) * 1.14 ,0)</f>
        <v>351</v>
      </c>
      <c r="D326" s="5">
        <f>ROUND( VLOOKUP(Z326, NPC_Raw_Data!A:E, 5) * VLOOKUP(AA326, NPC_Scaling_Values!A:D, 4) * VLOOKUP(AB326,NPC_Scaling_Values!A:D, 4) * 1.14 ,0)</f>
        <v>228</v>
      </c>
      <c r="E326" s="5">
        <f>ROUND( VLOOKUP(Z326, NPC_Raw_Data!A:L, 6) * VLOOKUP(AA326, NPC_Scaling_Values!A:N, 5)* VLOOKUP(AB326, NPC_Scaling_Values!A:N, 5) * 1.14 ,0)</f>
        <v>484</v>
      </c>
      <c r="F326" s="5">
        <f>ROUND( VLOOKUP(Z326, NPC_Raw_Data!A:L, 7) * VLOOKUP(AA326, NPC_Scaling_Values!A:N, 6) * VLOOKUP(AB326,NPC_Scaling_Values!A:N, 6) * 1.14 ,0)</f>
        <v>365</v>
      </c>
      <c r="G326" s="5">
        <f>ROUND( VLOOKUP(Z326, NPC_Raw_Data!A:L, 8) * VLOOKUP(AA326, NPC_Scaling_Values!A:N, 7) * VLOOKUP(AB326, NPC_Scaling_Values!A:N, 7) * 1.14 ,0)</f>
        <v>338</v>
      </c>
      <c r="H326" s="5">
        <f>ROUND( VLOOKUP(Z326, NPC_Raw_Data!A:L, 9) * VLOOKUP(AA326, NPC_Scaling_Values!A:N, 8)* VLOOKUP(AB326, NPC_Scaling_Values!A:N, 8) * 1.14 ,0)</f>
        <v>484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14)* VLOOKUP(AB326, NPC_Scaling_Values!A:N, 14) * 1.14 ,0)</f>
        <v>275</v>
      </c>
      <c r="P326" s="2">
        <f>ROUND( VLOOKUP(Z326, NPC_Raw_Data!A:Q, 17) * VLOOKUP(AA326, NPC_Scaling_Values!A:N, 14) * VLOOKUP(AB326, NPC_Scaling_Values!A:N, 14)* 1.14 ,0)</f>
        <v>110</v>
      </c>
      <c r="Q326">
        <f> VLOOKUP(AA326, NPC_Scaling_Values!A:N, 9) * VLOOKUP(AB326, NPC_Scaling_Values!A:N, 9) * 1.14</f>
        <v>3.9045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349114.0</v>
      </c>
      <c r="AA326" s="1">
        <v>7015.0</v>
      </c>
      <c r="AB326" s="1">
        <v>7415.0</v>
      </c>
      <c r="AC326" s="8">
        <v>0.0</v>
      </c>
    </row>
    <row r="327">
      <c r="A327" s="1" t="s">
        <v>112</v>
      </c>
      <c r="B327" s="2" t="s">
        <v>97</v>
      </c>
      <c r="C327" s="5">
        <f>ROUND( VLOOKUP(Z327, NPC_Raw_Data!A:D, 4)*VLOOKUP(AA327, NPC_Scaling_Values!A:C, 3)*VLOOKUP(AB327, NPC_Scaling_Values!A:C, 3) * 1.14 ,0)</f>
        <v>228</v>
      </c>
      <c r="D327" s="5">
        <f>ROUND( VLOOKUP(Z327, NPC_Raw_Data!A:E, 5) * VLOOKUP(AA327, NPC_Scaling_Values!A:D, 4) * VLOOKUP(AB327,NPC_Scaling_Values!A:D, 4) * 1.14 ,0)</f>
        <v>570</v>
      </c>
      <c r="E327" s="5">
        <f>ROUND( VLOOKUP(Z327, NPC_Raw_Data!A:L, 6) * VLOOKUP(AA327, NPC_Scaling_Values!A:N, 5)* VLOOKUP(AB327, NPC_Scaling_Values!A:N, 5) * 1.14 ,0)</f>
        <v>283</v>
      </c>
      <c r="F327" s="5">
        <f>ROUND( VLOOKUP(Z327, NPC_Raw_Data!A:L, 7) * VLOOKUP(AA327, NPC_Scaling_Values!A:N, 6) * VLOOKUP(AB327,NPC_Scaling_Values!A:N, 6) * 1.14 ,0)</f>
        <v>213</v>
      </c>
      <c r="G327" s="5">
        <f>ROUND( VLOOKUP(Z327, NPC_Raw_Data!A:L, 8) * VLOOKUP(AA327, NPC_Scaling_Values!A:N, 7) * VLOOKUP(AB327, NPC_Scaling_Values!A:N, 7) * 1.14 ,0)</f>
        <v>198</v>
      </c>
      <c r="H327" s="5">
        <f>ROUND( VLOOKUP(Z327, NPC_Raw_Data!A:L, 9) * VLOOKUP(AA327, NPC_Scaling_Values!A:N, 8)* VLOOKUP(AB327, NPC_Scaling_Values!A:N, 8) * 1.14 ,0)</f>
        <v>283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14)* VLOOKUP(AB327, NPC_Scaling_Values!A:N, 14) * 1.14 ,0)</f>
        <v>234</v>
      </c>
      <c r="P327" s="2">
        <f>ROUND( VLOOKUP(Z327, NPC_Raw_Data!A:Q, 17) * VLOOKUP(AA327, NPC_Scaling_Values!A:N, 14) * VLOOKUP(AB327, NPC_Scaling_Values!A:N, 14)* 1.14 ,0)</f>
        <v>93</v>
      </c>
      <c r="Q327">
        <f> VLOOKUP(AA327, NPC_Scaling_Values!A:N, 9) * VLOOKUP(AB327, NPC_Scaling_Values!A:N, 9) * 1.14</f>
        <v>2.736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349200.0</v>
      </c>
      <c r="AA327" s="1">
        <v>7001.0</v>
      </c>
      <c r="AB327" s="1">
        <v>7401.0</v>
      </c>
      <c r="AC327" s="10">
        <v>7100.0</v>
      </c>
    </row>
    <row r="328">
      <c r="A328" s="1" t="s">
        <v>112</v>
      </c>
      <c r="B328" s="2" t="s">
        <v>97</v>
      </c>
      <c r="C328" s="5">
        <f>ROUND( VLOOKUP(Z328, NPC_Raw_Data!A:D, 4)*VLOOKUP(AA328, NPC_Scaling_Values!A:C, 3)*VLOOKUP(AB328, NPC_Scaling_Values!A:C, 3) * 1.14 ,0)</f>
        <v>219</v>
      </c>
      <c r="D328" s="5">
        <f>ROUND( VLOOKUP(Z328, NPC_Raw_Data!A:E, 5) * VLOOKUP(AA328, NPC_Scaling_Values!A:D, 4) * VLOOKUP(AB328,NPC_Scaling_Values!A:D, 4) * 1.14 ,0)</f>
        <v>570</v>
      </c>
      <c r="E328" s="5">
        <f>ROUND( VLOOKUP(Z328, NPC_Raw_Data!A:L, 6) * VLOOKUP(AA328, NPC_Scaling_Values!A:N, 5)* VLOOKUP(AB328, NPC_Scaling_Values!A:N, 5) * 1.14 ,0)</f>
        <v>273</v>
      </c>
      <c r="F328" s="5">
        <f>ROUND( VLOOKUP(Z328, NPC_Raw_Data!A:L, 7) * VLOOKUP(AA328, NPC_Scaling_Values!A:N, 6) * VLOOKUP(AB328,NPC_Scaling_Values!A:N, 6) * 1.14 ,0)</f>
        <v>206</v>
      </c>
      <c r="G328" s="5">
        <f>ROUND( VLOOKUP(Z328, NPC_Raw_Data!A:L, 8) * VLOOKUP(AA328, NPC_Scaling_Values!A:N, 7) * VLOOKUP(AB328, NPC_Scaling_Values!A:N, 7) * 1.14 ,0)</f>
        <v>191</v>
      </c>
      <c r="H328" s="5">
        <f>ROUND( VLOOKUP(Z328, NPC_Raw_Data!A:L, 9) * VLOOKUP(AA328, NPC_Scaling_Values!A:N, 8)* VLOOKUP(AB328, NPC_Scaling_Values!A:N, 8) * 1.14 ,0)</f>
        <v>273</v>
      </c>
      <c r="I328" s="5">
        <v>0.0</v>
      </c>
      <c r="J328" s="5">
        <v>0.0</v>
      </c>
      <c r="K328" s="5">
        <v>0.0</v>
      </c>
      <c r="L328" s="5">
        <f>ROUND( VLOOKUP(Z328, NPC_Raw_Data!A:O, 13),0)</f>
        <v>135</v>
      </c>
      <c r="M328" s="5">
        <f>ROUND( VLOOKUP(Z328, NPC_Raw_Data!A:O, 14),0)</f>
        <v>135</v>
      </c>
      <c r="N328" s="5">
        <f>ROUND( VLOOKUP(Z328, NPC_Raw_Data!A:O, 15),0)</f>
        <v>999</v>
      </c>
      <c r="O328" s="5">
        <f>ROUND( VLOOKUP(Z328, NPC_Raw_Data!A:Q, 16) * VLOOKUP(AA328, NPC_Scaling_Values!A:N, 14)* VLOOKUP(AB328, NPC_Scaling_Values!A:N, 14) * 1.14 ,0)</f>
        <v>231</v>
      </c>
      <c r="P328" s="2">
        <f>ROUND( VLOOKUP(Z328, NPC_Raw_Data!A:Q, 17) * VLOOKUP(AA328, NPC_Scaling_Values!A:N, 14) * VLOOKUP(AB328, NPC_Scaling_Values!A:N, 14)* 1.14 ,0)</f>
        <v>93</v>
      </c>
      <c r="Q328">
        <f> VLOOKUP(AA328, NPC_Scaling_Values!A:N, 9) * VLOOKUP(AB328, NPC_Scaling_Values!A:N, 9) * 1.14</f>
        <v>2.962575</v>
      </c>
      <c r="R328" s="1">
        <v>1.0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349201.0</v>
      </c>
      <c r="AA328" s="1">
        <v>7002.0</v>
      </c>
      <c r="AB328" s="1">
        <v>7402.0</v>
      </c>
      <c r="AC328" s="10">
        <v>7100.0</v>
      </c>
    </row>
    <row r="329">
      <c r="A329" s="1" t="s">
        <v>112</v>
      </c>
      <c r="B329" s="2" t="s">
        <v>97</v>
      </c>
      <c r="C329" s="5">
        <f>ROUND( VLOOKUP(Z329, NPC_Raw_Data!A:D, 4)*VLOOKUP(AA329, NPC_Scaling_Values!A:C, 3)*VLOOKUP(AB329, NPC_Scaling_Values!A:C, 3) * 1.14 ,0)</f>
        <v>253</v>
      </c>
      <c r="D329" s="5">
        <f>ROUND( VLOOKUP(Z329, NPC_Raw_Data!A:E, 5) * VLOOKUP(AA329, NPC_Scaling_Values!A:D, 4) * VLOOKUP(AB329,NPC_Scaling_Values!A:D, 4) * 1.14 ,0)</f>
        <v>570</v>
      </c>
      <c r="E329" s="5">
        <f>ROUND( VLOOKUP(Z329, NPC_Raw_Data!A:L, 6) * VLOOKUP(AA329, NPC_Scaling_Values!A:N, 5)* VLOOKUP(AB329, NPC_Scaling_Values!A:N, 5) * 1.14 ,0)</f>
        <v>334</v>
      </c>
      <c r="F329" s="5">
        <f>ROUND( VLOOKUP(Z329, NPC_Raw_Data!A:L, 7) * VLOOKUP(AA329, NPC_Scaling_Values!A:N, 6) * VLOOKUP(AB329,NPC_Scaling_Values!A:N, 6) * 1.14 ,0)</f>
        <v>252</v>
      </c>
      <c r="G329" s="5">
        <f>ROUND( VLOOKUP(Z329, NPC_Raw_Data!A:L, 8) * VLOOKUP(AA329, NPC_Scaling_Values!A:N, 7) * VLOOKUP(AB329, NPC_Scaling_Values!A:N, 7) * 1.14 ,0)</f>
        <v>233</v>
      </c>
      <c r="H329" s="5">
        <f>ROUND( VLOOKUP(Z329, NPC_Raw_Data!A:L, 9) * VLOOKUP(AA329, NPC_Scaling_Values!A:N, 8)* VLOOKUP(AB329, NPC_Scaling_Values!A:N, 8) * 1.14 ,0)</f>
        <v>334</v>
      </c>
      <c r="I329" s="5">
        <v>0.0</v>
      </c>
      <c r="J329" s="5">
        <v>0.0</v>
      </c>
      <c r="K329" s="5">
        <v>0.0</v>
      </c>
      <c r="L329" s="5">
        <f>ROUND( VLOOKUP(Z329, NPC_Raw_Data!A:O, 13),0)</f>
        <v>135</v>
      </c>
      <c r="M329" s="5">
        <f>ROUND( VLOOKUP(Z329, NPC_Raw_Data!A:O, 14),0)</f>
        <v>135</v>
      </c>
      <c r="N329" s="5">
        <f>ROUND( VLOOKUP(Z329, NPC_Raw_Data!A:O, 15),0)</f>
        <v>999</v>
      </c>
      <c r="O329" s="5">
        <f>ROUND( VLOOKUP(Z329, NPC_Raw_Data!A:Q, 16) * VLOOKUP(AA329, NPC_Scaling_Values!A:N, 14)* VLOOKUP(AB329, NPC_Scaling_Values!A:N, 14) * 1.14 ,0)</f>
        <v>230</v>
      </c>
      <c r="P329" s="2">
        <f>ROUND( VLOOKUP(Z329, NPC_Raw_Data!A:Q, 17) * VLOOKUP(AA329, NPC_Scaling_Values!A:N, 14) * VLOOKUP(AB329, NPC_Scaling_Values!A:N, 14)* 1.14 ,0)</f>
        <v>92</v>
      </c>
      <c r="Q329">
        <f> VLOOKUP(AA329, NPC_Scaling_Values!A:N, 9) * VLOOKUP(AB329, NPC_Scaling_Values!A:N, 9) * 1.14</f>
        <v>3.17775</v>
      </c>
      <c r="R329" s="1">
        <v>1.0</v>
      </c>
      <c r="S329" s="1">
        <v>-1.0</v>
      </c>
      <c r="T329" s="7" t="b">
        <v>0</v>
      </c>
      <c r="U329" s="7" t="b">
        <v>0</v>
      </c>
      <c r="V329" s="7" t="b">
        <v>0</v>
      </c>
      <c r="Z329" s="1">
        <v>349202.0</v>
      </c>
      <c r="AA329" s="1">
        <v>7003.0</v>
      </c>
      <c r="AB329" s="1">
        <v>7403.0</v>
      </c>
      <c r="AC329" s="10">
        <v>7100.0</v>
      </c>
    </row>
    <row r="330">
      <c r="A330" s="1" t="s">
        <v>112</v>
      </c>
      <c r="B330" s="2" t="s">
        <v>97</v>
      </c>
      <c r="C330" s="5">
        <f>ROUND( VLOOKUP(Z330, NPC_Raw_Data!A:D, 4)*VLOOKUP(AA330, NPC_Scaling_Values!A:C, 3)*VLOOKUP(AB330, NPC_Scaling_Values!A:C, 3) * 1.14 ,0)</f>
        <v>288</v>
      </c>
      <c r="D330" s="5">
        <f>ROUND( VLOOKUP(Z330, NPC_Raw_Data!A:E, 5) * VLOOKUP(AA330, NPC_Scaling_Values!A:D, 4) * VLOOKUP(AB330,NPC_Scaling_Values!A:D, 4) * 1.14 ,0)</f>
        <v>570</v>
      </c>
      <c r="E330" s="5">
        <f>ROUND( VLOOKUP(Z330, NPC_Raw_Data!A:L, 6) * VLOOKUP(AA330, NPC_Scaling_Values!A:N, 5)* VLOOKUP(AB330, NPC_Scaling_Values!A:N, 5) * 1.14 ,0)</f>
        <v>428</v>
      </c>
      <c r="F330" s="5">
        <f>ROUND( VLOOKUP(Z330, NPC_Raw_Data!A:L, 7) * VLOOKUP(AA330, NPC_Scaling_Values!A:N, 6) * VLOOKUP(AB330,NPC_Scaling_Values!A:N, 6) * 1.14 ,0)</f>
        <v>323</v>
      </c>
      <c r="G330" s="5">
        <f>ROUND( VLOOKUP(Z330, NPC_Raw_Data!A:L, 8) * VLOOKUP(AA330, NPC_Scaling_Values!A:N, 7) * VLOOKUP(AB330, NPC_Scaling_Values!A:N, 7) * 1.14 ,0)</f>
        <v>299</v>
      </c>
      <c r="H330" s="5">
        <f>ROUND( VLOOKUP(Z330, NPC_Raw_Data!A:L, 9) * VLOOKUP(AA330, NPC_Scaling_Values!A:N, 8)* VLOOKUP(AB330, NPC_Scaling_Values!A:N, 8) * 1.14 ,0)</f>
        <v>428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14)* VLOOKUP(AB330, NPC_Scaling_Values!A:N, 14) * 1.14 ,0)</f>
        <v>234</v>
      </c>
      <c r="P330" s="2">
        <f>ROUND( VLOOKUP(Z330, NPC_Raw_Data!A:Q, 17) * VLOOKUP(AA330, NPC_Scaling_Values!A:N, 14) * VLOOKUP(AB330, NPC_Scaling_Values!A:N, 14)* 1.14 ,0)</f>
        <v>94</v>
      </c>
      <c r="Q330">
        <f> VLOOKUP(AA330, NPC_Scaling_Values!A:N, 9) * VLOOKUP(AB330, NPC_Scaling_Values!A:N, 9) * 1.14</f>
        <v>3.401475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349203.0</v>
      </c>
      <c r="AA330" s="1">
        <v>7004.0</v>
      </c>
      <c r="AB330" s="1">
        <v>7404.0</v>
      </c>
      <c r="AC330" s="10">
        <v>7100.0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3)*VLOOKUP(AB331, NPC_Scaling_Values!A:C, 3) * 1.14 ,0)</f>
        <v>290</v>
      </c>
      <c r="D331" s="5">
        <f>ROUND( VLOOKUP(Z331, NPC_Raw_Data!A:E, 5) * VLOOKUP(AA331, NPC_Scaling_Values!A:D, 4) * VLOOKUP(AB331,NPC_Scaling_Values!A:D, 4) * 1.14 ,0)</f>
        <v>456</v>
      </c>
      <c r="E331" s="5">
        <f>ROUND( VLOOKUP(Z331, NPC_Raw_Data!A:L, 6) * VLOOKUP(AA331, NPC_Scaling_Values!A:N, 5)* VLOOKUP(AB331, NPC_Scaling_Values!A:N, 5) * 1.14 ,0)</f>
        <v>431</v>
      </c>
      <c r="F331" s="5">
        <f>ROUND( VLOOKUP(Z331, NPC_Raw_Data!A:L, 7) * VLOOKUP(AA331, NPC_Scaling_Values!A:N, 6) * VLOOKUP(AB331,NPC_Scaling_Values!A:N, 6) * 1.14 ,0)</f>
        <v>325</v>
      </c>
      <c r="G331" s="5">
        <f>ROUND( VLOOKUP(Z331, NPC_Raw_Data!A:L, 8) * VLOOKUP(AA331, NPC_Scaling_Values!A:N, 7) * VLOOKUP(AB331, NPC_Scaling_Values!A:N, 7) * 1.14 ,0)</f>
        <v>301</v>
      </c>
      <c r="H331" s="5">
        <f>ROUND( VLOOKUP(Z331, NPC_Raw_Data!A:L, 9) * VLOOKUP(AA331, NPC_Scaling_Values!A:N, 8)* VLOOKUP(AB331, NPC_Scaling_Values!A:N, 8) * 1.14 ,0)</f>
        <v>431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14)* VLOOKUP(AB331, NPC_Scaling_Values!A:N, 14) * 1.14 ,0)</f>
        <v>230</v>
      </c>
      <c r="P331" s="2">
        <f>ROUND( VLOOKUP(Z331, NPC_Raw_Data!A:Q, 17) * VLOOKUP(AA331, NPC_Scaling_Values!A:N, 14) * VLOOKUP(AB331, NPC_Scaling_Values!A:N, 14)* 1.14 ,0)</f>
        <v>92</v>
      </c>
      <c r="Q331">
        <f> VLOOKUP(AA331, NPC_Scaling_Values!A:N, 9) * VLOOKUP(AB331, NPC_Scaling_Values!A:N, 9) * 1.14</f>
        <v>3.4884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349204.0</v>
      </c>
      <c r="AA331" s="1">
        <v>7005.0</v>
      </c>
      <c r="AB331" s="1">
        <v>7405.0</v>
      </c>
      <c r="AC331" s="10">
        <v>7100.0</v>
      </c>
    </row>
    <row r="332">
      <c r="A332" s="1" t="s">
        <v>112</v>
      </c>
      <c r="B332" s="2" t="s">
        <v>97</v>
      </c>
      <c r="C332" s="5">
        <f>ROUND( VLOOKUP(Z332, NPC_Raw_Data!A:D, 4)*VLOOKUP(AA332, NPC_Scaling_Values!A:C, 3)*VLOOKUP(AB332, NPC_Scaling_Values!A:C, 3) * 1.14 ,0)</f>
        <v>296</v>
      </c>
      <c r="D332" s="5">
        <f>ROUND( VLOOKUP(Z332, NPC_Raw_Data!A:E, 5) * VLOOKUP(AA332, NPC_Scaling_Values!A:D, 4) * VLOOKUP(AB332,NPC_Scaling_Values!A:D, 4) * 1.14 ,0)</f>
        <v>456</v>
      </c>
      <c r="E332" s="5">
        <f>ROUND( VLOOKUP(Z332, NPC_Raw_Data!A:L, 6) * VLOOKUP(AA332, NPC_Scaling_Values!A:N, 5)* VLOOKUP(AB332, NPC_Scaling_Values!A:N, 5) * 1.14 ,0)</f>
        <v>443</v>
      </c>
      <c r="F332" s="5">
        <f>ROUND( VLOOKUP(Z332, NPC_Raw_Data!A:L, 7) * VLOOKUP(AA332, NPC_Scaling_Values!A:N, 6) * VLOOKUP(AB332,NPC_Scaling_Values!A:N, 6) * 1.14 ,0)</f>
        <v>334</v>
      </c>
      <c r="G332" s="5">
        <f>ROUND( VLOOKUP(Z332, NPC_Raw_Data!A:L, 8) * VLOOKUP(AA332, NPC_Scaling_Values!A:N, 7) * VLOOKUP(AB332, NPC_Scaling_Values!A:N, 7) * 1.14 ,0)</f>
        <v>310</v>
      </c>
      <c r="H332" s="5">
        <f>ROUND( VLOOKUP(Z332, NPC_Raw_Data!A:L, 9) * VLOOKUP(AA332, NPC_Scaling_Values!A:N, 8)* VLOOKUP(AB332, NPC_Scaling_Values!A:N, 8) * 1.14 ,0)</f>
        <v>443</v>
      </c>
      <c r="I332" s="5">
        <v>0.0</v>
      </c>
      <c r="J332" s="5">
        <v>0.0</v>
      </c>
      <c r="K332" s="5">
        <v>0.0</v>
      </c>
      <c r="L332" s="5">
        <f>ROUND( VLOOKUP(Z332, NPC_Raw_Data!A:O, 13),0)</f>
        <v>135</v>
      </c>
      <c r="M332" s="5">
        <f>ROUND( VLOOKUP(Z332, NPC_Raw_Data!A:O, 14),0)</f>
        <v>135</v>
      </c>
      <c r="N332" s="5">
        <f>ROUND( VLOOKUP(Z332, NPC_Raw_Data!A:O, 15),0)</f>
        <v>999</v>
      </c>
      <c r="O332" s="5">
        <f>ROUND( VLOOKUP(Z332, NPC_Raw_Data!A:Q, 16) * VLOOKUP(AA332, NPC_Scaling_Values!A:N, 14)* VLOOKUP(AB332, NPC_Scaling_Values!A:N, 14) * 1.14 ,0)</f>
        <v>231</v>
      </c>
      <c r="P332" s="2">
        <f>ROUND( VLOOKUP(Z332, NPC_Raw_Data!A:Q, 17) * VLOOKUP(AA332, NPC_Scaling_Values!A:N, 14) * VLOOKUP(AB332, NPC_Scaling_Values!A:N, 14)* 1.14 ,0)</f>
        <v>92</v>
      </c>
      <c r="Q332">
        <f> VLOOKUP(AA332, NPC_Scaling_Values!A:N, 9) * VLOOKUP(AB332, NPC_Scaling_Values!A:N, 9) * 1.14</f>
        <v>3.53856</v>
      </c>
      <c r="R332" s="1">
        <v>1.0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349205.0</v>
      </c>
      <c r="AA332" s="1">
        <v>7006.0</v>
      </c>
      <c r="AB332" s="1">
        <v>7406.0</v>
      </c>
      <c r="AC332" s="10">
        <v>7100.0</v>
      </c>
    </row>
    <row r="333">
      <c r="A333" s="1" t="s">
        <v>112</v>
      </c>
      <c r="B333" s="2" t="s">
        <v>97</v>
      </c>
      <c r="C333" s="5">
        <f>ROUND( VLOOKUP(Z333, NPC_Raw_Data!A:D, 4)*VLOOKUP(AA333, NPC_Scaling_Values!A:C, 3)*VLOOKUP(AB333, NPC_Scaling_Values!A:C, 3) * 1.14 ,0)</f>
        <v>291</v>
      </c>
      <c r="D333" s="5">
        <f>ROUND( VLOOKUP(Z333, NPC_Raw_Data!A:E, 5) * VLOOKUP(AA333, NPC_Scaling_Values!A:D, 4) * VLOOKUP(AB333,NPC_Scaling_Values!A:D, 4) * 1.14 ,0)</f>
        <v>456</v>
      </c>
      <c r="E333" s="5">
        <f>ROUND( VLOOKUP(Z333, NPC_Raw_Data!A:L, 6) * VLOOKUP(AA333, NPC_Scaling_Values!A:N, 5)* VLOOKUP(AB333, NPC_Scaling_Values!A:N, 5) * 1.14 ,0)</f>
        <v>439</v>
      </c>
      <c r="F333" s="5">
        <f>ROUND( VLOOKUP(Z333, NPC_Raw_Data!A:L, 7) * VLOOKUP(AA333, NPC_Scaling_Values!A:N, 6) * VLOOKUP(AB333,NPC_Scaling_Values!A:N, 6) * 1.14 ,0)</f>
        <v>331</v>
      </c>
      <c r="G333" s="5">
        <f>ROUND( VLOOKUP(Z333, NPC_Raw_Data!A:L, 8) * VLOOKUP(AA333, NPC_Scaling_Values!A:N, 7) * VLOOKUP(AB333, NPC_Scaling_Values!A:N, 7) * 1.14 ,0)</f>
        <v>307</v>
      </c>
      <c r="H333" s="5">
        <f>ROUND( VLOOKUP(Z333, NPC_Raw_Data!A:L, 9) * VLOOKUP(AA333, NPC_Scaling_Values!A:N, 8)* VLOOKUP(AB333, NPC_Scaling_Values!A:N, 8) * 1.14 ,0)</f>
        <v>439</v>
      </c>
      <c r="I333" s="5">
        <v>0.0</v>
      </c>
      <c r="J333" s="5">
        <v>0.0</v>
      </c>
      <c r="K333" s="5">
        <v>0.0</v>
      </c>
      <c r="L333" s="5">
        <f>ROUND( VLOOKUP(Z333, NPC_Raw_Data!A:O, 13),0)</f>
        <v>135</v>
      </c>
      <c r="M333" s="5">
        <f>ROUND( VLOOKUP(Z333, NPC_Raw_Data!A:O, 14),0)</f>
        <v>135</v>
      </c>
      <c r="N333" s="5">
        <f>ROUND( VLOOKUP(Z333, NPC_Raw_Data!A:O, 15),0)</f>
        <v>999</v>
      </c>
      <c r="O333" s="5">
        <f>ROUND( VLOOKUP(Z333, NPC_Raw_Data!A:Q, 16) * VLOOKUP(AA333, NPC_Scaling_Values!A:N, 14)* VLOOKUP(AB333, NPC_Scaling_Values!A:N, 14) * 1.14 ,0)</f>
        <v>228</v>
      </c>
      <c r="P333" s="2">
        <f>ROUND( VLOOKUP(Z333, NPC_Raw_Data!A:Q, 17) * VLOOKUP(AA333, NPC_Scaling_Values!A:N, 14) * VLOOKUP(AB333, NPC_Scaling_Values!A:N, 14)* 1.14 ,0)</f>
        <v>91</v>
      </c>
      <c r="Q333">
        <f> VLOOKUP(AA333, NPC_Scaling_Values!A:N, 9) * VLOOKUP(AB333, NPC_Scaling_Values!A:N, 9) * 1.14</f>
        <v>3.4884</v>
      </c>
      <c r="R333" s="1">
        <v>1.0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349206.0</v>
      </c>
      <c r="AA333" s="1">
        <v>7007.0</v>
      </c>
      <c r="AB333" s="1">
        <v>7407.0</v>
      </c>
      <c r="AC333" s="10">
        <v>7100.0</v>
      </c>
    </row>
    <row r="334">
      <c r="A334" s="1" t="s">
        <v>112</v>
      </c>
      <c r="B334" s="2" t="s">
        <v>97</v>
      </c>
      <c r="C334" s="5">
        <f>ROUND( VLOOKUP(Z334, NPC_Raw_Data!A:D, 4)*VLOOKUP(AA334, NPC_Scaling_Values!A:C, 3)*VLOOKUP(AB334, NPC_Scaling_Values!A:C, 3) * 1.14 ,0)</f>
        <v>292</v>
      </c>
      <c r="D334" s="5">
        <f>ROUND( VLOOKUP(Z334, NPC_Raw_Data!A:E, 5) * VLOOKUP(AA334, NPC_Scaling_Values!A:D, 4) * VLOOKUP(AB334,NPC_Scaling_Values!A:D, 4) * 1.14 ,0)</f>
        <v>342</v>
      </c>
      <c r="E334" s="5">
        <f>ROUND( VLOOKUP(Z334, NPC_Raw_Data!A:L, 6) * VLOOKUP(AA334, NPC_Scaling_Values!A:N, 5)* VLOOKUP(AB334, NPC_Scaling_Values!A:N, 5) * 1.14 ,0)</f>
        <v>443</v>
      </c>
      <c r="F334" s="5">
        <f>ROUND( VLOOKUP(Z334, NPC_Raw_Data!A:L, 7) * VLOOKUP(AA334, NPC_Scaling_Values!A:N, 6) * VLOOKUP(AB334,NPC_Scaling_Values!A:N, 6) * 1.14 ,0)</f>
        <v>334</v>
      </c>
      <c r="G334" s="5">
        <f>ROUND( VLOOKUP(Z334, NPC_Raw_Data!A:L, 8) * VLOOKUP(AA334, NPC_Scaling_Values!A:N, 7) * VLOOKUP(AB334, NPC_Scaling_Values!A:N, 7) * 1.14 ,0)</f>
        <v>310</v>
      </c>
      <c r="H334" s="5">
        <f>ROUND( VLOOKUP(Z334, NPC_Raw_Data!A:L, 9) * VLOOKUP(AA334, NPC_Scaling_Values!A:N, 8)* VLOOKUP(AB334, NPC_Scaling_Values!A:N, 8) * 1.14 ,0)</f>
        <v>443</v>
      </c>
      <c r="I334" s="5">
        <v>0.0</v>
      </c>
      <c r="J334" s="5">
        <v>0.0</v>
      </c>
      <c r="K334" s="5">
        <v>0.0</v>
      </c>
      <c r="L334" s="5">
        <f>ROUND( VLOOKUP(Z334, NPC_Raw_Data!A:O, 13),0)</f>
        <v>135</v>
      </c>
      <c r="M334" s="5">
        <f>ROUND( VLOOKUP(Z334, NPC_Raw_Data!A:O, 14),0)</f>
        <v>135</v>
      </c>
      <c r="N334" s="5">
        <f>ROUND( VLOOKUP(Z334, NPC_Raw_Data!A:O, 15),0)</f>
        <v>999</v>
      </c>
      <c r="O334" s="5">
        <f>ROUND( VLOOKUP(Z334, NPC_Raw_Data!A:Q, 16) * VLOOKUP(AA334, NPC_Scaling_Values!A:N, 14)* VLOOKUP(AB334, NPC_Scaling_Values!A:N, 14) * 1.14 ,0)</f>
        <v>228</v>
      </c>
      <c r="P334" s="2">
        <f>ROUND( VLOOKUP(Z334, NPC_Raw_Data!A:Q, 17) * VLOOKUP(AA334, NPC_Scaling_Values!A:N, 14) * VLOOKUP(AB334, NPC_Scaling_Values!A:N, 14)* 1.14 ,0)</f>
        <v>91</v>
      </c>
      <c r="Q334">
        <f> VLOOKUP(AA334, NPC_Scaling_Values!A:N, 9) * VLOOKUP(AB334, NPC_Scaling_Values!A:N, 9) * 1.14</f>
        <v>3.4884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0</v>
      </c>
      <c r="Z334" s="1">
        <v>349207.0</v>
      </c>
      <c r="AA334" s="1">
        <v>7008.0</v>
      </c>
      <c r="AB334" s="1">
        <v>7408.0</v>
      </c>
      <c r="AC334" s="10">
        <v>7100.0</v>
      </c>
    </row>
    <row r="335">
      <c r="A335" s="1" t="s">
        <v>112</v>
      </c>
      <c r="B335" s="2" t="s">
        <v>97</v>
      </c>
      <c r="C335" s="5">
        <f>ROUND( VLOOKUP(Z335, NPC_Raw_Data!A:D, 4)*VLOOKUP(AA335, NPC_Scaling_Values!A:C, 3)*VLOOKUP(AB335, NPC_Scaling_Values!A:C, 3) * 1.14 ,0)</f>
        <v>309</v>
      </c>
      <c r="D335" s="5">
        <f>ROUND( VLOOKUP(Z335, NPC_Raw_Data!A:E, 5) * VLOOKUP(AA335, NPC_Scaling_Values!A:D, 4) * VLOOKUP(AB335,NPC_Scaling_Values!A:D, 4) * 1.14 ,0)</f>
        <v>342</v>
      </c>
      <c r="E335" s="5">
        <f>ROUND( VLOOKUP(Z335, NPC_Raw_Data!A:L, 6) * VLOOKUP(AA335, NPC_Scaling_Values!A:N, 5)* VLOOKUP(AB335, NPC_Scaling_Values!A:N, 5) * 1.14 ,0)</f>
        <v>446</v>
      </c>
      <c r="F335" s="5">
        <f>ROUND( VLOOKUP(Z335, NPC_Raw_Data!A:L, 7) * VLOOKUP(AA335, NPC_Scaling_Values!A:N, 6) * VLOOKUP(AB335,NPC_Scaling_Values!A:N, 6) * 1.14 ,0)</f>
        <v>336</v>
      </c>
      <c r="G335" s="5">
        <f>ROUND( VLOOKUP(Z335, NPC_Raw_Data!A:L, 8) * VLOOKUP(AA335, NPC_Scaling_Values!A:N, 7) * VLOOKUP(AB335, NPC_Scaling_Values!A:N, 7) * 1.14 ,0)</f>
        <v>312</v>
      </c>
      <c r="H335" s="5">
        <f>ROUND( VLOOKUP(Z335, NPC_Raw_Data!A:L, 9) * VLOOKUP(AA335, NPC_Scaling_Values!A:N, 8)* VLOOKUP(AB335, NPC_Scaling_Values!A:N, 8) * 1.14 ,0)</f>
        <v>446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 * 1.14 ,0)</f>
        <v>231</v>
      </c>
      <c r="P335" s="2">
        <f>ROUND( VLOOKUP(Z335, NPC_Raw_Data!A:Q, 17) * VLOOKUP(AA335, NPC_Scaling_Values!A:N, 14) * VLOOKUP(AB335, NPC_Scaling_Values!A:N, 14)* 1.14 ,0)</f>
        <v>93</v>
      </c>
      <c r="Q335">
        <f> VLOOKUP(AA335, NPC_Scaling_Values!A:N, 9) * VLOOKUP(AB335, NPC_Scaling_Values!A:N, 9) * 1.14</f>
        <v>3.50892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349208.0</v>
      </c>
      <c r="AA335" s="1">
        <v>7009.0</v>
      </c>
      <c r="AB335" s="1">
        <v>7409.0</v>
      </c>
      <c r="AC335" s="10">
        <v>7100.0</v>
      </c>
    </row>
    <row r="336">
      <c r="A336" s="1" t="s">
        <v>112</v>
      </c>
      <c r="B336" s="2" t="s">
        <v>97</v>
      </c>
      <c r="C336" s="5">
        <f>ROUND( VLOOKUP(Z336, NPC_Raw_Data!A:D, 4)*VLOOKUP(AA336, NPC_Scaling_Values!A:C, 3)*VLOOKUP(AB336, NPC_Scaling_Values!A:C, 3) * 1.14 ,0)</f>
        <v>310</v>
      </c>
      <c r="D336" s="5">
        <f>ROUND( VLOOKUP(Z336, NPC_Raw_Data!A:E, 5) * VLOOKUP(AA336, NPC_Scaling_Values!A:D, 4) * VLOOKUP(AB336,NPC_Scaling_Values!A:D, 4) * 1.14 ,0)</f>
        <v>342</v>
      </c>
      <c r="E336" s="5">
        <f>ROUND( VLOOKUP(Z336, NPC_Raw_Data!A:L, 6) * VLOOKUP(AA336, NPC_Scaling_Values!A:N, 5)* VLOOKUP(AB336, NPC_Scaling_Values!A:N, 5) * 1.14 ,0)</f>
        <v>450</v>
      </c>
      <c r="F336" s="5">
        <f>ROUND( VLOOKUP(Z336, NPC_Raw_Data!A:L, 7) * VLOOKUP(AA336, NPC_Scaling_Values!A:N, 6) * VLOOKUP(AB336,NPC_Scaling_Values!A:N, 6) * 1.14 ,0)</f>
        <v>339</v>
      </c>
      <c r="G336" s="5">
        <f>ROUND( VLOOKUP(Z336, NPC_Raw_Data!A:L, 8) * VLOOKUP(AA336, NPC_Scaling_Values!A:N, 7) * VLOOKUP(AB336, NPC_Scaling_Values!A:N, 7) * 1.14 ,0)</f>
        <v>315</v>
      </c>
      <c r="H336" s="5">
        <f>ROUND( VLOOKUP(Z336, NPC_Raw_Data!A:L, 9) * VLOOKUP(AA336, NPC_Scaling_Values!A:N, 8)* VLOOKUP(AB336, NPC_Scaling_Values!A:N, 8) * 1.14 ,0)</f>
        <v>450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 * 1.14 ,0)</f>
        <v>233</v>
      </c>
      <c r="P336" s="2">
        <f>ROUND( VLOOKUP(Z336, NPC_Raw_Data!A:Q, 17) * VLOOKUP(AA336, NPC_Scaling_Values!A:N, 14) * VLOOKUP(AB336, NPC_Scaling_Values!A:N, 14)* 1.14 ,0)</f>
        <v>93</v>
      </c>
      <c r="Q336">
        <f> VLOOKUP(AA336, NPC_Scaling_Values!A:N, 9) * VLOOKUP(AB336, NPC_Scaling_Values!A:N, 9) * 1.14</f>
        <v>3.5568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349209.0</v>
      </c>
      <c r="AA336" s="1">
        <v>7010.0</v>
      </c>
      <c r="AB336" s="1">
        <v>7410.0</v>
      </c>
      <c r="AC336" s="10">
        <v>7100.0</v>
      </c>
    </row>
    <row r="337">
      <c r="A337" s="1" t="s">
        <v>112</v>
      </c>
      <c r="B337" s="2" t="s">
        <v>97</v>
      </c>
      <c r="C337" s="5">
        <f>ROUND( VLOOKUP(Z337, NPC_Raw_Data!A:D, 4)*VLOOKUP(AA337, NPC_Scaling_Values!A:C, 3)*VLOOKUP(AB337, NPC_Scaling_Values!A:C, 3) * 1.14 ,0)</f>
        <v>314</v>
      </c>
      <c r="D337" s="5">
        <f>ROUND( VLOOKUP(Z337, NPC_Raw_Data!A:E, 5) * VLOOKUP(AA337, NPC_Scaling_Values!A:D, 4) * VLOOKUP(AB337,NPC_Scaling_Values!A:D, 4) * 1.14 ,0)</f>
        <v>342</v>
      </c>
      <c r="E337" s="5">
        <f>ROUND( VLOOKUP(Z337, NPC_Raw_Data!A:L, 6) * VLOOKUP(AA337, NPC_Scaling_Values!A:N, 5)* VLOOKUP(AB337, NPC_Scaling_Values!A:N, 5) * 1.14 ,0)</f>
        <v>463</v>
      </c>
      <c r="F337" s="5">
        <f>ROUND( VLOOKUP(Z337, NPC_Raw_Data!A:L, 7) * VLOOKUP(AA337, NPC_Scaling_Values!A:N, 6) * VLOOKUP(AB337,NPC_Scaling_Values!A:N, 6) * 1.14 ,0)</f>
        <v>349</v>
      </c>
      <c r="G337" s="5">
        <f>ROUND( VLOOKUP(Z337, NPC_Raw_Data!A:L, 8) * VLOOKUP(AA337, NPC_Scaling_Values!A:N, 7) * VLOOKUP(AB337, NPC_Scaling_Values!A:N, 7) * 1.14 ,0)</f>
        <v>323</v>
      </c>
      <c r="H337" s="5">
        <f>ROUND( VLOOKUP(Z337, NPC_Raw_Data!A:L, 9) * VLOOKUP(AA337, NPC_Scaling_Values!A:N, 8)* VLOOKUP(AB337, NPC_Scaling_Values!A:N, 8) * 1.14 ,0)</f>
        <v>463</v>
      </c>
      <c r="I337" s="5">
        <v>0.0</v>
      </c>
      <c r="J337" s="5">
        <v>0.0</v>
      </c>
      <c r="K337" s="5">
        <v>0.0</v>
      </c>
      <c r="L337" s="5">
        <f>ROUND( VLOOKUP(Z337, NPC_Raw_Data!A:O, 13),0)</f>
        <v>135</v>
      </c>
      <c r="M337" s="5">
        <f>ROUND( VLOOKUP(Z337, NPC_Raw_Data!A:O, 14),0)</f>
        <v>135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 * 1.14 ,0)</f>
        <v>241</v>
      </c>
      <c r="P337" s="2">
        <f>ROUND( VLOOKUP(Z337, NPC_Raw_Data!A:Q, 17) * VLOOKUP(AA337, NPC_Scaling_Values!A:N, 14) * VLOOKUP(AB337, NPC_Scaling_Values!A:N, 14)* 1.14 ,0)</f>
        <v>96</v>
      </c>
      <c r="Q337">
        <f> VLOOKUP(AA337, NPC_Scaling_Values!A:N, 9) * VLOOKUP(AB337, NPC_Scaling_Values!A:N, 9) * 1.14</f>
        <v>3.61494</v>
      </c>
      <c r="R337" s="1">
        <v>1.0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349210.0</v>
      </c>
      <c r="AA337" s="1">
        <v>7011.0</v>
      </c>
      <c r="AB337" s="1">
        <v>7411.0</v>
      </c>
      <c r="AC337" s="10">
        <v>7100.0</v>
      </c>
    </row>
    <row r="338">
      <c r="A338" s="1" t="s">
        <v>112</v>
      </c>
      <c r="B338" s="2" t="s">
        <v>97</v>
      </c>
      <c r="C338" s="5">
        <f>ROUND( VLOOKUP(Z338, NPC_Raw_Data!A:D, 4)*VLOOKUP(AA338, NPC_Scaling_Values!A:C, 3)*VLOOKUP(AB338, NPC_Scaling_Values!A:C, 3) * 1.14 ,0)</f>
        <v>318</v>
      </c>
      <c r="D338" s="5">
        <f>ROUND( VLOOKUP(Z338, NPC_Raw_Data!A:E, 5) * VLOOKUP(AA338, NPC_Scaling_Values!A:D, 4) * VLOOKUP(AB338,NPC_Scaling_Values!A:D, 4) * 1.14 ,0)</f>
        <v>228</v>
      </c>
      <c r="E338" s="5">
        <f>ROUND( VLOOKUP(Z338, NPC_Raw_Data!A:L, 6) * VLOOKUP(AA338, NPC_Scaling_Values!A:N, 5)* VLOOKUP(AB338, NPC_Scaling_Values!A:N, 5) * 1.14 ,0)</f>
        <v>473</v>
      </c>
      <c r="F338" s="5">
        <f>ROUND( VLOOKUP(Z338, NPC_Raw_Data!A:L, 7) * VLOOKUP(AA338, NPC_Scaling_Values!A:N, 6) * VLOOKUP(AB338,NPC_Scaling_Values!A:N, 6) * 1.14 ,0)</f>
        <v>356</v>
      </c>
      <c r="G338" s="5">
        <f>ROUND( VLOOKUP(Z338, NPC_Raw_Data!A:L, 8) * VLOOKUP(AA338, NPC_Scaling_Values!A:N, 7) * VLOOKUP(AB338, NPC_Scaling_Values!A:N, 7) * 1.14 ,0)</f>
        <v>330</v>
      </c>
      <c r="H338" s="5">
        <f>ROUND( VLOOKUP(Z338, NPC_Raw_Data!A:L, 9) * VLOOKUP(AA338, NPC_Scaling_Values!A:N, 8)* VLOOKUP(AB338, NPC_Scaling_Values!A:N, 8) * 1.14 ,0)</f>
        <v>473</v>
      </c>
      <c r="I338" s="5">
        <v>0.0</v>
      </c>
      <c r="J338" s="5">
        <v>0.0</v>
      </c>
      <c r="K338" s="5">
        <v>0.0</v>
      </c>
      <c r="L338" s="5">
        <f>ROUND( VLOOKUP(Z338, NPC_Raw_Data!A:O, 13),0)</f>
        <v>135</v>
      </c>
      <c r="M338" s="5">
        <f>ROUND( VLOOKUP(Z338, NPC_Raw_Data!A:O, 14),0)</f>
        <v>135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 * 1.14 ,0)</f>
        <v>248</v>
      </c>
      <c r="P338" s="2">
        <f>ROUND( VLOOKUP(Z338, NPC_Raw_Data!A:Q, 17) * VLOOKUP(AA338, NPC_Scaling_Values!A:N, 14) * VLOOKUP(AB338, NPC_Scaling_Values!A:N, 14)* 1.14 ,0)</f>
        <v>99</v>
      </c>
      <c r="Q338">
        <f> VLOOKUP(AA338, NPC_Scaling_Values!A:N, 9) * VLOOKUP(AB338, NPC_Scaling_Values!A:N, 9) * 1.14</f>
        <v>3.66168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349211.0</v>
      </c>
      <c r="AA338" s="1">
        <v>7012.0</v>
      </c>
      <c r="AB338" s="1">
        <v>7412.0</v>
      </c>
      <c r="AC338" s="10">
        <v>7100.0</v>
      </c>
    </row>
    <row r="339">
      <c r="A339" s="1" t="s">
        <v>112</v>
      </c>
      <c r="B339" s="2" t="s">
        <v>97</v>
      </c>
      <c r="C339" s="5">
        <f>ROUND( VLOOKUP(Z339, NPC_Raw_Data!A:D, 4)*VLOOKUP(AA339, NPC_Scaling_Values!A:C, 3)*VLOOKUP(AB339, NPC_Scaling_Values!A:C, 3) * 1.14 ,0)</f>
        <v>324</v>
      </c>
      <c r="D339" s="5">
        <f>ROUND( VLOOKUP(Z339, NPC_Raw_Data!A:E, 5) * VLOOKUP(AA339, NPC_Scaling_Values!A:D, 4) * VLOOKUP(AB339,NPC_Scaling_Values!A:D, 4) * 1.14 ,0)</f>
        <v>228</v>
      </c>
      <c r="E339" s="5">
        <f>ROUND( VLOOKUP(Z339, NPC_Raw_Data!A:L, 6) * VLOOKUP(AA339, NPC_Scaling_Values!A:N, 5)* VLOOKUP(AB339, NPC_Scaling_Values!A:N, 5) * 1.14 ,0)</f>
        <v>481</v>
      </c>
      <c r="F339" s="5">
        <f>ROUND( VLOOKUP(Z339, NPC_Raw_Data!A:L, 7) * VLOOKUP(AA339, NPC_Scaling_Values!A:N, 6) * VLOOKUP(AB339,NPC_Scaling_Values!A:N, 6) * 1.14 ,0)</f>
        <v>362</v>
      </c>
      <c r="G339" s="5">
        <f>ROUND( VLOOKUP(Z339, NPC_Raw_Data!A:L, 8) * VLOOKUP(AA339, NPC_Scaling_Values!A:N, 7) * VLOOKUP(AB339, NPC_Scaling_Values!A:N, 7) * 1.14 ,0)</f>
        <v>336</v>
      </c>
      <c r="H339" s="5">
        <f>ROUND( VLOOKUP(Z339, NPC_Raw_Data!A:L, 9) * VLOOKUP(AA339, NPC_Scaling_Values!A:N, 8)* VLOOKUP(AB339, NPC_Scaling_Values!A:N, 8) * 1.14 ,0)</f>
        <v>481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 * 1.14 ,0)</f>
        <v>256</v>
      </c>
      <c r="P339" s="2">
        <f>ROUND( VLOOKUP(Z339, NPC_Raw_Data!A:Q, 17) * VLOOKUP(AA339, NPC_Scaling_Values!A:N, 14) * VLOOKUP(AB339, NPC_Scaling_Values!A:N, 14)* 1.14 ,0)</f>
        <v>102</v>
      </c>
      <c r="Q339">
        <f> VLOOKUP(AA339, NPC_Scaling_Values!A:N, 9) * VLOOKUP(AB339, NPC_Scaling_Values!A:N, 9) * 1.14</f>
        <v>3.72324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349212.0</v>
      </c>
      <c r="AA339" s="1">
        <v>7013.0</v>
      </c>
      <c r="AB339" s="1">
        <v>7413.0</v>
      </c>
      <c r="AC339" s="10">
        <v>7100.0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3)*VLOOKUP(AB340, NPC_Scaling_Values!A:C, 3) * 1.14 ,0)</f>
        <v>331</v>
      </c>
      <c r="D340" s="5">
        <f>ROUND( VLOOKUP(Z340, NPC_Raw_Data!A:E, 5) * VLOOKUP(AA340, NPC_Scaling_Values!A:D, 4) * VLOOKUP(AB340,NPC_Scaling_Values!A:D, 4) * 1.14 ,0)</f>
        <v>228</v>
      </c>
      <c r="E340" s="5">
        <f>ROUND( VLOOKUP(Z340, NPC_Raw_Data!A:L, 6) * VLOOKUP(AA340, NPC_Scaling_Values!A:N, 5)* VLOOKUP(AB340, NPC_Scaling_Values!A:N, 5) * 1.14 ,0)</f>
        <v>494</v>
      </c>
      <c r="F340" s="5">
        <f>ROUND( VLOOKUP(Z340, NPC_Raw_Data!A:L, 7) * VLOOKUP(AA340, NPC_Scaling_Values!A:N, 6) * VLOOKUP(AB340,NPC_Scaling_Values!A:N, 6) * 1.14 ,0)</f>
        <v>372</v>
      </c>
      <c r="G340" s="5">
        <f>ROUND( VLOOKUP(Z340, NPC_Raw_Data!A:L, 8) * VLOOKUP(AA340, NPC_Scaling_Values!A:N, 7) * VLOOKUP(AB340, NPC_Scaling_Values!A:N, 7) * 1.14 ,0)</f>
        <v>345</v>
      </c>
      <c r="H340" s="5">
        <f>ROUND( VLOOKUP(Z340, NPC_Raw_Data!A:L, 9) * VLOOKUP(AA340, NPC_Scaling_Values!A:N, 8)* VLOOKUP(AB340, NPC_Scaling_Values!A:N, 8) * 1.14 ,0)</f>
        <v>494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 * 1.14 ,0)</f>
        <v>265</v>
      </c>
      <c r="P340" s="2">
        <f>ROUND( VLOOKUP(Z340, NPC_Raw_Data!A:Q, 17) * VLOOKUP(AA340, NPC_Scaling_Values!A:N, 14) * VLOOKUP(AB340, NPC_Scaling_Values!A:N, 14)* 1.14 ,0)</f>
        <v>106</v>
      </c>
      <c r="Q340">
        <f> VLOOKUP(AA340, NPC_Scaling_Values!A:N, 9) * VLOOKUP(AB340, NPC_Scaling_Values!A:N, 9) * 1.14</f>
        <v>3.80304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349213.0</v>
      </c>
      <c r="AA340" s="1">
        <v>7014.0</v>
      </c>
      <c r="AB340" s="1">
        <v>7414.0</v>
      </c>
      <c r="AC340" s="10">
        <v>7100.0</v>
      </c>
    </row>
    <row r="341">
      <c r="A341" s="1" t="s">
        <v>112</v>
      </c>
      <c r="B341" s="2" t="s">
        <v>97</v>
      </c>
      <c r="C341" s="5">
        <f>ROUND( VLOOKUP(Z341, NPC_Raw_Data!A:D, 4)*VLOOKUP(AA341, NPC_Scaling_Values!A:C, 3)*VLOOKUP(AB341, NPC_Scaling_Values!A:C, 3) * 1.14 ,0)</f>
        <v>351</v>
      </c>
      <c r="D341" s="5">
        <f>ROUND( VLOOKUP(Z341, NPC_Raw_Data!A:E, 5) * VLOOKUP(AA341, NPC_Scaling_Values!A:D, 4) * VLOOKUP(AB341,NPC_Scaling_Values!A:D, 4) * 1.14 ,0)</f>
        <v>228</v>
      </c>
      <c r="E341" s="5">
        <f>ROUND( VLOOKUP(Z341, NPC_Raw_Data!A:L, 6) * VLOOKUP(AA341, NPC_Scaling_Values!A:N, 5)* VLOOKUP(AB341, NPC_Scaling_Values!A:N, 5) * 1.14 ,0)</f>
        <v>484</v>
      </c>
      <c r="F341" s="5">
        <f>ROUND( VLOOKUP(Z341, NPC_Raw_Data!A:L, 7) * VLOOKUP(AA341, NPC_Scaling_Values!A:N, 6) * VLOOKUP(AB341,NPC_Scaling_Values!A:N, 6) * 1.14 ,0)</f>
        <v>365</v>
      </c>
      <c r="G341" s="5">
        <f>ROUND( VLOOKUP(Z341, NPC_Raw_Data!A:L, 8) * VLOOKUP(AA341, NPC_Scaling_Values!A:N, 7) * VLOOKUP(AB341, NPC_Scaling_Values!A:N, 7) * 1.14 ,0)</f>
        <v>338</v>
      </c>
      <c r="H341" s="5">
        <f>ROUND( VLOOKUP(Z341, NPC_Raw_Data!A:L, 9) * VLOOKUP(AA341, NPC_Scaling_Values!A:N, 8)* VLOOKUP(AB341, NPC_Scaling_Values!A:N, 8) * 1.14 ,0)</f>
        <v>484</v>
      </c>
      <c r="I341" s="5">
        <v>0.0</v>
      </c>
      <c r="J341" s="5">
        <v>0.0</v>
      </c>
      <c r="K341" s="5">
        <v>0.0</v>
      </c>
      <c r="L341" s="5">
        <f>ROUND( VLOOKUP(Z341, NPC_Raw_Data!A:O, 13),0)</f>
        <v>135</v>
      </c>
      <c r="M341" s="5">
        <f>ROUND( VLOOKUP(Z341, NPC_Raw_Data!A:O, 14),0)</f>
        <v>135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 * 1.14 ,0)</f>
        <v>275</v>
      </c>
      <c r="P341" s="2">
        <f>ROUND( VLOOKUP(Z341, NPC_Raw_Data!A:Q, 17) * VLOOKUP(AA341, NPC_Scaling_Values!A:N, 14) * VLOOKUP(AB341, NPC_Scaling_Values!A:N, 14)* 1.14 ,0)</f>
        <v>110</v>
      </c>
      <c r="Q341">
        <f> VLOOKUP(AA341, NPC_Scaling_Values!A:N, 9) * VLOOKUP(AB341, NPC_Scaling_Values!A:N, 9) * 1.14</f>
        <v>3.9045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349214.0</v>
      </c>
      <c r="AA341" s="1">
        <v>7015.0</v>
      </c>
      <c r="AB341" s="1">
        <v>7415.0</v>
      </c>
      <c r="AC341" s="10">
        <v>7100.0</v>
      </c>
    </row>
    <row r="342">
      <c r="A342" s="9" t="s">
        <v>148</v>
      </c>
      <c r="B342" s="1" t="s">
        <v>49</v>
      </c>
      <c r="C342" s="5">
        <f>ROUND( VLOOKUP(Z342, NPC_Raw_Data!A:D, 4)*VLOOKUP(AA342, NPC_Scaling_Values!A:C, 3)*VLOOKUP(AB342, NPC_Scaling_Values!A:C, 3) * 1.14 ,0)</f>
        <v>3967</v>
      </c>
      <c r="D342" s="5">
        <f>ROUND( VLOOKUP(Z342, NPC_Raw_Data!A:E, 5) * VLOOKUP(AA342, NPC_Scaling_Values!A:D, 4) * VLOOKUP(AB342,NPC_Scaling_Values!A:D, 4) * 1.14 ,0)</f>
        <v>17100</v>
      </c>
      <c r="E342" s="5">
        <f>ROUND( VLOOKUP(Z342, NPC_Raw_Data!A:L, 6) * VLOOKUP(AA342, NPC_Scaling_Values!A:N, 5)* VLOOKUP(AB342, NPC_Scaling_Values!A:N, 5) * 1.14 ,0)</f>
        <v>232</v>
      </c>
      <c r="F342" s="5">
        <f>ROUND( VLOOKUP(Z342, NPC_Raw_Data!A:L, 7) * VLOOKUP(AA342, NPC_Scaling_Values!A:N, 6) * VLOOKUP(AB342,NPC_Scaling_Values!A:N, 6) * 1.14 ,0)</f>
        <v>174</v>
      </c>
      <c r="G342" s="5">
        <f>ROUND( VLOOKUP(Z342, NPC_Raw_Data!A:L, 8) * VLOOKUP(AA342, NPC_Scaling_Values!A:N, 7) * VLOOKUP(AB342, NPC_Scaling_Values!A:N, 7) * 1.14 ,0)</f>
        <v>149</v>
      </c>
      <c r="H342" s="5">
        <f>ROUND( VLOOKUP(Z342, NPC_Raw_Data!A:L, 9) * VLOOKUP(AA342, NPC_Scaling_Values!A:N, 8)* VLOOKUP(AB342, NPC_Scaling_Values!A:N, 8) * 1.14 ,0)</f>
        <v>174</v>
      </c>
      <c r="I342" s="5">
        <v>0.0</v>
      </c>
      <c r="J342" s="5">
        <v>25.0</v>
      </c>
      <c r="K342" s="5">
        <v>0.0</v>
      </c>
      <c r="L342" s="5">
        <f>ROUND( VLOOKUP(Z342, NPC_Raw_Data!A:O, 13),0)</f>
        <v>213</v>
      </c>
      <c r="M342" s="5">
        <f>ROUND( VLOOKUP(Z342, NPC_Raw_Data!A:O, 14),0)</f>
        <v>213</v>
      </c>
      <c r="N342" s="5">
        <f>ROUND( VLOOKUP(Z342, NPC_Raw_Data!A:O, 15),0)</f>
        <v>108</v>
      </c>
      <c r="O342" s="5">
        <f>ROUND( VLOOKUP(Z342, NPC_Raw_Data!A:Q, 16) * VLOOKUP(AA342, NPC_Scaling_Values!A:N, 14)* VLOOKUP(AB342, NPC_Scaling_Values!A:N, 14) * 1.14 ,0)</f>
        <v>482</v>
      </c>
      <c r="P342" s="2">
        <f>ROUND( VLOOKUP(Z342, NPC_Raw_Data!A:Q, 17) * VLOOKUP(AA342, NPC_Scaling_Values!A:N, 14) * VLOOKUP(AB342, NPC_Scaling_Values!A:N, 14)* 1.14 ,0)</f>
        <v>96</v>
      </c>
      <c r="Q342">
        <f> VLOOKUP(AA342, NPC_Scaling_Values!A:N, 9) * VLOOKUP(AB342, NPC_Scaling_Values!A:N, 9) * 1.14</f>
        <v>3.61494</v>
      </c>
      <c r="R342" s="1">
        <v>1.0</v>
      </c>
      <c r="S342" s="1">
        <v>50.0</v>
      </c>
      <c r="T342" s="7" t="b">
        <v>1</v>
      </c>
      <c r="U342" s="7" t="b">
        <v>0</v>
      </c>
      <c r="V342" s="7" t="b">
        <v>0</v>
      </c>
      <c r="Z342" s="1">
        <v>350000.0</v>
      </c>
      <c r="AA342" s="1">
        <v>7011.0</v>
      </c>
      <c r="AB342" s="1">
        <v>7411.0</v>
      </c>
      <c r="AC342" s="8">
        <v>0.0</v>
      </c>
    </row>
    <row r="343">
      <c r="A343" s="1" t="s">
        <v>47</v>
      </c>
      <c r="B343" s="1" t="s">
        <v>49</v>
      </c>
      <c r="C343" s="5">
        <f>ROUND( VLOOKUP(Z343, NPC_Raw_Data!A:D, 4)*VLOOKUP(AA343, NPC_Scaling_Values!A:C, 3)*VLOOKUP(AB343, NPC_Scaling_Values!A:C, 3) * 1.14 ,0)</f>
        <v>38</v>
      </c>
      <c r="D343" s="5">
        <f>ROUND( VLOOKUP(Z343, NPC_Raw_Data!A:E, 5) * VLOOKUP(AA343, NPC_Scaling_Values!A:D, 4) * VLOOKUP(AB343,NPC_Scaling_Values!A:D, 4) * 1.14 ,0)</f>
        <v>0</v>
      </c>
      <c r="E343" s="5">
        <f>ROUND( VLOOKUP(Z343, NPC_Raw_Data!A:L, 6) * VLOOKUP(AA343, NPC_Scaling_Values!A:N, 5)* VLOOKUP(AB343, NPC_Scaling_Values!A:N, 5) * 1.14 ,0)</f>
        <v>70</v>
      </c>
      <c r="F343" s="5">
        <f>ROUND( VLOOKUP(Z343, NPC_Raw_Data!A:L, 7) * VLOOKUP(AA343, NPC_Scaling_Values!A:N, 6) * VLOOKUP(AB343,NPC_Scaling_Values!A:N, 6) * 1.14 ,0)</f>
        <v>54</v>
      </c>
      <c r="G343" s="5">
        <f>ROUND( VLOOKUP(Z343, NPC_Raw_Data!A:L, 8) * VLOOKUP(AA343, NPC_Scaling_Values!A:N, 7) * VLOOKUP(AB343, NPC_Scaling_Values!A:N, 7) * 1.14 ,0)</f>
        <v>70</v>
      </c>
      <c r="H343" s="5">
        <f>ROUND( VLOOKUP(Z343, NPC_Raw_Data!A:L, 9) * VLOOKUP(AA343, NPC_Scaling_Values!A:N, 8)* VLOOKUP(AB343, NPC_Scaling_Values!A:N, 8) * 1.14 ,0)</f>
        <v>54</v>
      </c>
      <c r="I343" s="5">
        <v>0.0</v>
      </c>
      <c r="J343" s="5">
        <v>0.0</v>
      </c>
      <c r="K343" s="5">
        <v>0.0</v>
      </c>
      <c r="L343" s="5">
        <f>ROUND( VLOOKUP(Z343, NPC_Raw_Data!A:O, 13),0)</f>
        <v>999</v>
      </c>
      <c r="M343" s="5">
        <f>ROUND( VLOOKUP(Z343, NPC_Raw_Data!A:O, 14),0)</f>
        <v>999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 * 1.14 ,0)</f>
        <v>482</v>
      </c>
      <c r="P343" s="2">
        <f>ROUND( VLOOKUP(Z343, NPC_Raw_Data!A:Q, 17) * VLOOKUP(AA343, NPC_Scaling_Values!A:N, 14) * VLOOKUP(AB343, NPC_Scaling_Values!A:N, 14)* 1.14 ,0)</f>
        <v>96</v>
      </c>
      <c r="Q343">
        <f> VLOOKUP(AA343, NPC_Scaling_Values!A:N, 9) * VLOOKUP(AB343, NPC_Scaling_Values!A:N, 9) * 1.14</f>
        <v>3.61494</v>
      </c>
      <c r="R343" s="1">
        <v>1.0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350100.0</v>
      </c>
      <c r="AA343" s="1">
        <v>7011.0</v>
      </c>
      <c r="AB343" s="1">
        <v>7411.0</v>
      </c>
      <c r="AC343" s="8">
        <v>0.0</v>
      </c>
    </row>
    <row r="344">
      <c r="A344" s="1" t="s">
        <v>47</v>
      </c>
      <c r="B344" s="1" t="s">
        <v>48</v>
      </c>
      <c r="C344" s="5">
        <f>ROUND( VLOOKUP(Z344, NPC_Raw_Data!A:D, 4)*VLOOKUP(AA344, NPC_Scaling_Values!A:C, 3)*VLOOKUP(AB344, NPC_Scaling_Values!A:C, 3) * 1.14 ,0)</f>
        <v>35</v>
      </c>
      <c r="D344" s="5">
        <f>ROUND( VLOOKUP(Z344, NPC_Raw_Data!A:E, 5) * VLOOKUP(AA344, NPC_Scaling_Values!A:D, 4) * VLOOKUP(AB344,NPC_Scaling_Values!A:D, 4) * 1.14 ,0)</f>
        <v>0</v>
      </c>
      <c r="E344" s="5">
        <f>ROUND( VLOOKUP(Z344, NPC_Raw_Data!A:L, 6) * VLOOKUP(AA344, NPC_Scaling_Values!A:N, 5)* VLOOKUP(AB344, NPC_Scaling_Values!A:N, 5) * 1.14 ,0)</f>
        <v>66</v>
      </c>
      <c r="F344" s="5">
        <f>ROUND( VLOOKUP(Z344, NPC_Raw_Data!A:L, 7) * VLOOKUP(AA344, NPC_Scaling_Values!A:N, 6) * VLOOKUP(AB344,NPC_Scaling_Values!A:N, 6) * 1.14 ,0)</f>
        <v>51</v>
      </c>
      <c r="G344" s="5">
        <f>ROUND( VLOOKUP(Z344, NPC_Raw_Data!A:L, 8) * VLOOKUP(AA344, NPC_Scaling_Values!A:N, 7) * VLOOKUP(AB344, NPC_Scaling_Values!A:N, 7) * 1.14 ,0)</f>
        <v>66</v>
      </c>
      <c r="H344" s="5">
        <f>ROUND( VLOOKUP(Z344, NPC_Raw_Data!A:L, 9) * VLOOKUP(AA344, NPC_Scaling_Values!A:N, 8)* VLOOKUP(AB344, NPC_Scaling_Values!A:N, 8) * 1.14 ,0)</f>
        <v>51</v>
      </c>
      <c r="I344" s="5">
        <v>0.0</v>
      </c>
      <c r="J344" s="5">
        <v>0.0</v>
      </c>
      <c r="K344" s="5">
        <v>0.0</v>
      </c>
      <c r="L344" s="5">
        <f>ROUND( VLOOKUP(Z344, NPC_Raw_Data!A:O, 13),0)</f>
        <v>999</v>
      </c>
      <c r="M344" s="5">
        <f>ROUND( VLOOKUP(Z344, NPC_Raw_Data!A:O, 14),0)</f>
        <v>999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 * 1.14 ,0)</f>
        <v>456</v>
      </c>
      <c r="P344" s="2">
        <f>ROUND( VLOOKUP(Z344, NPC_Raw_Data!A:Q, 17) * VLOOKUP(AA344, NPC_Scaling_Values!A:N, 14) * VLOOKUP(AB344, NPC_Scaling_Values!A:N, 14)* 1.14 ,0)</f>
        <v>91</v>
      </c>
      <c r="Q344">
        <f> VLOOKUP(AA344, NPC_Scaling_Values!A:N, 9) * VLOOKUP(AB344, NPC_Scaling_Values!A:N, 9) * 1.14</f>
        <v>3.4884</v>
      </c>
      <c r="R344" s="1">
        <v>1.0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350101.0</v>
      </c>
      <c r="AA344" s="1">
        <v>7007.0</v>
      </c>
      <c r="AB344" s="1">
        <v>7407.0</v>
      </c>
      <c r="AC344" s="8">
        <v>0.0</v>
      </c>
    </row>
    <row r="345">
      <c r="A345" s="9" t="s">
        <v>67</v>
      </c>
      <c r="B345" s="11" t="s">
        <v>51</v>
      </c>
      <c r="C345" s="5">
        <f>ROUND( VLOOKUP(Z345, NPC_Raw_Data!A:D, 4)*VLOOKUP(AA345, NPC_Scaling_Values!A:C, 3)*VLOOKUP(AB345, NPC_Scaling_Values!A:C, 3) * 1.14 ,0)</f>
        <v>3438</v>
      </c>
      <c r="D345" s="5">
        <f>ROUND( VLOOKUP(Z345, NPC_Raw_Data!A:E, 5) * VLOOKUP(AA345, NPC_Scaling_Values!A:D, 4) * VLOOKUP(AB345,NPC_Scaling_Values!A:D, 4) * 1.14 ,0)</f>
        <v>28500</v>
      </c>
      <c r="E345" s="5">
        <f>ROUND( VLOOKUP(Z345, NPC_Raw_Data!A:L, 6) * VLOOKUP(AA345, NPC_Scaling_Values!A:N, 5)* VLOOKUP(AB345, NPC_Scaling_Values!A:N, 5) * 1.14 ,0)</f>
        <v>178</v>
      </c>
      <c r="F345" s="5">
        <f>ROUND( VLOOKUP(Z345, NPC_Raw_Data!A:L, 7) * VLOOKUP(AA345, NPC_Scaling_Values!A:N, 6) * VLOOKUP(AB345,NPC_Scaling_Values!A:N, 6) * 1.14 ,0)</f>
        <v>133</v>
      </c>
      <c r="G345" s="5">
        <f>ROUND( VLOOKUP(Z345, NPC_Raw_Data!A:L, 8) * VLOOKUP(AA345, NPC_Scaling_Values!A:N, 7) * VLOOKUP(AB345, NPC_Scaling_Values!A:N, 7) * 1.14 ,0)</f>
        <v>107</v>
      </c>
      <c r="H345" s="5">
        <f>ROUND( VLOOKUP(Z345, NPC_Raw_Data!A:L, 9) * VLOOKUP(AA345, NPC_Scaling_Values!A:N, 8)* VLOOKUP(AB345, NPC_Scaling_Values!A:N, 8) * 1.14 ,0)</f>
        <v>133</v>
      </c>
      <c r="I345" s="5">
        <v>0.0</v>
      </c>
      <c r="J345" s="5">
        <v>0.0</v>
      </c>
      <c r="K345" s="5">
        <v>0.0</v>
      </c>
      <c r="L345" s="5">
        <f>ROUND( VLOOKUP(Z345, NPC_Raw_Data!A:O, 13),0)</f>
        <v>999</v>
      </c>
      <c r="M345" s="5">
        <f>ROUND( VLOOKUP(Z345, NPC_Raw_Data!A:O, 14),0)</f>
        <v>999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 * 1.14 ,0)</f>
        <v>463</v>
      </c>
      <c r="P345" s="2">
        <f>ROUND( VLOOKUP(Z345, NPC_Raw_Data!A:Q, 17) * VLOOKUP(AA345, NPC_Scaling_Values!A:N, 14) * VLOOKUP(AB345, NPC_Scaling_Values!A:N, 14)* 1.14 ,0)</f>
        <v>93</v>
      </c>
      <c r="Q345">
        <f> VLOOKUP(AA345, NPC_Scaling_Values!A:N, 9) * VLOOKUP(AB345, NPC_Scaling_Values!A:N, 9) * 1.14</f>
        <v>2.962575</v>
      </c>
      <c r="R345" s="1">
        <v>1.0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351000.0</v>
      </c>
      <c r="AA345" s="1">
        <v>7002.0</v>
      </c>
      <c r="AB345" s="1">
        <v>7402.0</v>
      </c>
      <c r="AC345" s="8">
        <v>0.0</v>
      </c>
    </row>
    <row r="346">
      <c r="A346" s="1" t="s">
        <v>252</v>
      </c>
      <c r="B346" s="1" t="s">
        <v>49</v>
      </c>
      <c r="C346" s="5">
        <f>ROUND( VLOOKUP(Z346, NPC_Raw_Data!A:D, 4)*VLOOKUP(AA346, NPC_Scaling_Values!A:C, 3)*VLOOKUP(AB346, NPC_Scaling_Values!A:C, 3) * 1.14 ,0)</f>
        <v>2221</v>
      </c>
      <c r="D346" s="5">
        <f>ROUND( VLOOKUP(Z346, NPC_Raw_Data!A:E, 5) * VLOOKUP(AA346, NPC_Scaling_Values!A:D, 4) * VLOOKUP(AB346,NPC_Scaling_Values!A:D, 4) * 1.14 ,0)</f>
        <v>3420</v>
      </c>
      <c r="E346" s="5">
        <f>ROUND( VLOOKUP(Z346, NPC_Raw_Data!A:L, 6) * VLOOKUP(AA346, NPC_Scaling_Values!A:N, 5)* VLOOKUP(AB346, NPC_Scaling_Values!A:N, 5) * 1.14 ,0)</f>
        <v>431</v>
      </c>
      <c r="F346" s="5">
        <f>ROUND( VLOOKUP(Z346, NPC_Raw_Data!A:L, 7) * VLOOKUP(AA346, NPC_Scaling_Values!A:N, 6) * VLOOKUP(AB346,NPC_Scaling_Values!A:N, 6) * 1.14 ,0)</f>
        <v>346</v>
      </c>
      <c r="G346" s="5">
        <f>ROUND( VLOOKUP(Z346, NPC_Raw_Data!A:L, 8) * VLOOKUP(AA346, NPC_Scaling_Values!A:N, 7) * VLOOKUP(AB346, NPC_Scaling_Values!A:N, 7) * 1.14 ,0)</f>
        <v>260</v>
      </c>
      <c r="H346" s="5">
        <f>ROUND( VLOOKUP(Z346, NPC_Raw_Data!A:L, 9) * VLOOKUP(AA346, NPC_Scaling_Values!A:N, 8)* VLOOKUP(AB346, NPC_Scaling_Values!A:N, 8) * 1.14 ,0)</f>
        <v>863</v>
      </c>
      <c r="I346" s="5">
        <v>0.0</v>
      </c>
      <c r="J346" s="5">
        <v>0.0</v>
      </c>
      <c r="K346" s="5">
        <v>0.0</v>
      </c>
      <c r="L346" s="5">
        <f>ROUND( VLOOKUP(Z346, NPC_Raw_Data!A:O, 13),0)</f>
        <v>242</v>
      </c>
      <c r="M346" s="5">
        <f>ROUND( VLOOKUP(Z346, NPC_Raw_Data!A:O, 14),0)</f>
        <v>242</v>
      </c>
      <c r="N346" s="5">
        <f>ROUND( VLOOKUP(Z346, NPC_Raw_Data!A:O, 15),0)</f>
        <v>120</v>
      </c>
      <c r="O346" s="5">
        <f>ROUND( VLOOKUP(Z346, NPC_Raw_Data!A:Q, 16) * VLOOKUP(AA346, NPC_Scaling_Values!A:N, 14)* VLOOKUP(AB346, NPC_Scaling_Values!A:N, 14) * 1.14 ,0)</f>
        <v>241</v>
      </c>
      <c r="P346" s="2">
        <f>ROUND( VLOOKUP(Z346, NPC_Raw_Data!A:Q, 17) * VLOOKUP(AA346, NPC_Scaling_Values!A:N, 14) * VLOOKUP(AB346, NPC_Scaling_Values!A:N, 14)* 1.14 ,0)</f>
        <v>96</v>
      </c>
      <c r="Q346">
        <f> VLOOKUP(AA346, NPC_Scaling_Values!A:N, 9) * VLOOKUP(AB346, NPC_Scaling_Values!A:N, 9) * 1.14</f>
        <v>3.61494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352002.0</v>
      </c>
      <c r="AA346" s="1">
        <v>7011.0</v>
      </c>
      <c r="AB346" s="1">
        <v>7411.0</v>
      </c>
      <c r="AC346" s="8">
        <v>0.0</v>
      </c>
    </row>
    <row r="347">
      <c r="A347" s="1" t="s">
        <v>252</v>
      </c>
      <c r="B347" s="1" t="s">
        <v>49</v>
      </c>
      <c r="C347" s="5">
        <f>ROUND( VLOOKUP(Z347, NPC_Raw_Data!A:D, 4)*VLOOKUP(AA347, NPC_Scaling_Values!A:C, 3)*VLOOKUP(AB347, NPC_Scaling_Values!A:C, 3) * 1.14 ,0)</f>
        <v>653</v>
      </c>
      <c r="D347" s="5">
        <f>ROUND( VLOOKUP(Z347, NPC_Raw_Data!A:E, 5) * VLOOKUP(AA347, NPC_Scaling_Values!A:D, 4) * VLOOKUP(AB347,NPC_Scaling_Values!A:D, 4) * 1.14 ,0)</f>
        <v>1710</v>
      </c>
      <c r="E347" s="5">
        <f>ROUND( VLOOKUP(Z347, NPC_Raw_Data!A:L, 6) * VLOOKUP(AA347, NPC_Scaling_Values!A:N, 5)* VLOOKUP(AB347, NPC_Scaling_Values!A:N, 5) * 1.14 ,0)</f>
        <v>381</v>
      </c>
      <c r="F347" s="5">
        <f>ROUND( VLOOKUP(Z347, NPC_Raw_Data!A:L, 7) * VLOOKUP(AA347, NPC_Scaling_Values!A:N, 6) * VLOOKUP(AB347,NPC_Scaling_Values!A:N, 6) * 1.14 ,0)</f>
        <v>0</v>
      </c>
      <c r="G347" s="5">
        <f>ROUND( VLOOKUP(Z347, NPC_Raw_Data!A:L, 8) * VLOOKUP(AA347, NPC_Scaling_Values!A:N, 7) * VLOOKUP(AB347, NPC_Scaling_Values!A:N, 7) * 1.14 ,0)</f>
        <v>0</v>
      </c>
      <c r="H347" s="5">
        <f>ROUND( VLOOKUP(Z347, NPC_Raw_Data!A:L, 9) * VLOOKUP(AA347, NPC_Scaling_Values!A:N, 8)* VLOOKUP(AB347, NPC_Scaling_Values!A:N, 8) * 1.14 ,0)</f>
        <v>0</v>
      </c>
      <c r="I347" s="5">
        <v>0.0</v>
      </c>
      <c r="J347" s="5">
        <v>0.0</v>
      </c>
      <c r="K347" s="5">
        <v>0.0</v>
      </c>
      <c r="L347" s="5">
        <f>ROUND( VLOOKUP(Z347, NPC_Raw_Data!A:O, 13),0)</f>
        <v>200</v>
      </c>
      <c r="M347" s="5">
        <f>ROUND( VLOOKUP(Z347, NPC_Raw_Data!A:O, 14),0)</f>
        <v>200</v>
      </c>
      <c r="N347" s="5">
        <f>ROUND( VLOOKUP(Z347, NPC_Raw_Data!A:O, 15),0)</f>
        <v>200</v>
      </c>
      <c r="O347" s="5">
        <f>ROUND( VLOOKUP(Z347, NPC_Raw_Data!A:Q, 16) * VLOOKUP(AA347, NPC_Scaling_Values!A:N, 14)* VLOOKUP(AB347, NPC_Scaling_Values!A:N, 14) * 1.14 ,0)</f>
        <v>241</v>
      </c>
      <c r="P347" s="2">
        <f>ROUND( VLOOKUP(Z347, NPC_Raw_Data!A:Q, 17) * VLOOKUP(AA347, NPC_Scaling_Values!A:N, 14) * VLOOKUP(AB347, NPC_Scaling_Values!A:N, 14)* 1.14 ,0)</f>
        <v>96</v>
      </c>
      <c r="Q347">
        <f> VLOOKUP(AA347, NPC_Scaling_Values!A:N, 9) * VLOOKUP(AB347, NPC_Scaling_Values!A:N, 9) * 1.14</f>
        <v>3.61494</v>
      </c>
      <c r="R347" s="1">
        <v>3.0</v>
      </c>
      <c r="S347" s="1">
        <v>-1.0</v>
      </c>
      <c r="T347" s="7" t="b">
        <v>0</v>
      </c>
      <c r="U347" s="7" t="b">
        <v>0</v>
      </c>
      <c r="V347" s="7" t="b">
        <v>0</v>
      </c>
      <c r="Z347" s="1">
        <v>352005.0</v>
      </c>
      <c r="AA347" s="1">
        <v>7011.0</v>
      </c>
      <c r="AB347" s="1">
        <v>7411.0</v>
      </c>
      <c r="AC347" s="8">
        <v>0.0</v>
      </c>
    </row>
    <row r="348">
      <c r="A348" s="13" t="s">
        <v>151</v>
      </c>
      <c r="B348" s="1" t="s">
        <v>37</v>
      </c>
      <c r="C348" s="5">
        <f>ROUND( VLOOKUP(Z348, NPC_Raw_Data!A:D, 4)*VLOOKUP(AA348, NPC_Scaling_Values!A:C, 3)*VLOOKUP(AB348, NPC_Scaling_Values!A:C, 3) * 1.14 ,0)</f>
        <v>7224</v>
      </c>
      <c r="D348" s="5">
        <f>ROUND( VLOOKUP(Z348, NPC_Raw_Data!A:E, 5) * VLOOKUP(AA348, NPC_Scaling_Values!A:D, 4) * VLOOKUP(AB348,NPC_Scaling_Values!A:D, 4) * 1.14 ,0)</f>
        <v>22800</v>
      </c>
      <c r="E348" s="5">
        <f>ROUND( VLOOKUP(Z348, NPC_Raw_Data!A:L, 6) * VLOOKUP(AA348, NPC_Scaling_Values!A:N, 5)* VLOOKUP(AB348, NPC_Scaling_Values!A:N, 5) * 1.14 ,0)</f>
        <v>350</v>
      </c>
      <c r="F348" s="5">
        <f>ROUND( VLOOKUP(Z348, NPC_Raw_Data!A:L, 7) * VLOOKUP(AA348, NPC_Scaling_Values!A:N, 6) * VLOOKUP(AB348,NPC_Scaling_Values!A:N, 6) * 1.14 ,0)</f>
        <v>278</v>
      </c>
      <c r="G348" s="5">
        <f>ROUND( VLOOKUP(Z348, NPC_Raw_Data!A:L, 8) * VLOOKUP(AA348, NPC_Scaling_Values!A:N, 7) * VLOOKUP(AB348, NPC_Scaling_Values!A:N, 7) * 1.14 ,0)</f>
        <v>210</v>
      </c>
      <c r="H348" s="5">
        <f>ROUND( VLOOKUP(Z348, NPC_Raw_Data!A:L, 9) * VLOOKUP(AA348, NPC_Scaling_Values!A:N, 8)* VLOOKUP(AB348, NPC_Scaling_Values!A:N, 8) * 1.14 ,0)</f>
        <v>278</v>
      </c>
      <c r="I348" s="5">
        <v>0.0</v>
      </c>
      <c r="J348" s="5">
        <v>0.0</v>
      </c>
      <c r="K348" s="5">
        <v>0.0</v>
      </c>
      <c r="L348" s="5">
        <f>ROUND( VLOOKUP(Z348, NPC_Raw_Data!A:O, 13),0)</f>
        <v>999</v>
      </c>
      <c r="M348" s="5">
        <f>ROUND( VLOOKUP(Z348, NPC_Raw_Data!A:O, 14),0)</f>
        <v>999</v>
      </c>
      <c r="N348" s="5">
        <f>ROUND( VLOOKUP(Z348, NPC_Raw_Data!A:O, 15),0)</f>
        <v>102</v>
      </c>
      <c r="O348" s="5">
        <f>ROUND( VLOOKUP(Z348, NPC_Raw_Data!A:Q, 16) * VLOOKUP(AA348, NPC_Scaling_Values!A:N, 14)* VLOOKUP(AB348, NPC_Scaling_Values!A:N, 14) * 1.14 ,0)</f>
        <v>248</v>
      </c>
      <c r="P348" s="2">
        <f>ROUND( VLOOKUP(Z348, NPC_Raw_Data!A:Q, 17) * VLOOKUP(AA348, NPC_Scaling_Values!A:N, 14) * VLOOKUP(AB348, NPC_Scaling_Values!A:N, 14)* 1.14 ,0)</f>
        <v>99</v>
      </c>
      <c r="Q348">
        <f> VLOOKUP(AA348, NPC_Scaling_Values!A:N, 9) * VLOOKUP(AB348, NPC_Scaling_Values!A:N, 9) * 1.14</f>
        <v>3.66168</v>
      </c>
      <c r="R348" s="1">
        <v>1.0</v>
      </c>
      <c r="S348" s="1">
        <v>-1.0</v>
      </c>
      <c r="T348" s="7" t="b">
        <v>0</v>
      </c>
      <c r="U348" s="7" t="b">
        <v>0</v>
      </c>
      <c r="V348" s="7" t="b">
        <v>0</v>
      </c>
      <c r="Z348" s="1">
        <v>353000.0</v>
      </c>
      <c r="AA348" s="1">
        <v>7012.0</v>
      </c>
      <c r="AB348" s="1">
        <v>7412.0</v>
      </c>
      <c r="AC348" s="10">
        <v>5151.0</v>
      </c>
    </row>
    <row r="349">
      <c r="A349" s="1" t="s">
        <v>151</v>
      </c>
      <c r="B349" s="1" t="s">
        <v>101</v>
      </c>
      <c r="C349" s="5">
        <f>ROUND( VLOOKUP(Z349, NPC_Raw_Data!A:D, 4)*VLOOKUP(AA349, NPC_Scaling_Values!A:C, 3)*VLOOKUP(AB349, NPC_Scaling_Values!A:C, 3) * 1.14 ,0)</f>
        <v>6579</v>
      </c>
      <c r="D349" s="5">
        <f>ROUND( VLOOKUP(Z349, NPC_Raw_Data!A:E, 5) * VLOOKUP(AA349, NPC_Scaling_Values!A:D, 4) * VLOOKUP(AB349,NPC_Scaling_Values!A:D, 4) * 1.14 ,0)</f>
        <v>22800</v>
      </c>
      <c r="E349" s="5">
        <f>ROUND( VLOOKUP(Z349, NPC_Raw_Data!A:L, 6) * VLOOKUP(AA349, NPC_Scaling_Values!A:N, 5)* VLOOKUP(AB349, NPC_Scaling_Values!A:N, 5) * 1.14 ,0)</f>
        <v>319</v>
      </c>
      <c r="F349" s="5">
        <f>ROUND( VLOOKUP(Z349, NPC_Raw_Data!A:L, 7) * VLOOKUP(AA349, NPC_Scaling_Values!A:N, 6) * VLOOKUP(AB349,NPC_Scaling_Values!A:N, 6) * 1.14 ,0)</f>
        <v>254</v>
      </c>
      <c r="G349" s="5">
        <f>ROUND( VLOOKUP(Z349, NPC_Raw_Data!A:L, 8) * VLOOKUP(AA349, NPC_Scaling_Values!A:N, 7) * VLOOKUP(AB349, NPC_Scaling_Values!A:N, 7) * 1.14 ,0)</f>
        <v>192</v>
      </c>
      <c r="H349" s="5">
        <f>ROUND( VLOOKUP(Z349, NPC_Raw_Data!A:L, 9) * VLOOKUP(AA349, NPC_Scaling_Values!A:N, 8)* VLOOKUP(AB349, NPC_Scaling_Values!A:N, 8) * 1.14 ,0)</f>
        <v>254</v>
      </c>
      <c r="I349" s="5">
        <v>0.0</v>
      </c>
      <c r="J349" s="5">
        <v>0.0</v>
      </c>
      <c r="K349" s="5">
        <v>0.0</v>
      </c>
      <c r="L349" s="5">
        <f>ROUND( VLOOKUP(Z349, NPC_Raw_Data!A:O, 13),0)</f>
        <v>999</v>
      </c>
      <c r="M349" s="5">
        <f>ROUND( VLOOKUP(Z349, NPC_Raw_Data!A:O, 14),0)</f>
        <v>999</v>
      </c>
      <c r="N349" s="5">
        <f>ROUND( VLOOKUP(Z349, NPC_Raw_Data!A:O, 15),0)</f>
        <v>102</v>
      </c>
      <c r="O349" s="5">
        <f>ROUND( VLOOKUP(Z349, NPC_Raw_Data!A:Q, 16) * VLOOKUP(AA349, NPC_Scaling_Values!A:N, 14)* VLOOKUP(AB349, NPC_Scaling_Values!A:N, 14) * 1.14 ,0)</f>
        <v>230</v>
      </c>
      <c r="P349" s="2">
        <f>ROUND( VLOOKUP(Z349, NPC_Raw_Data!A:Q, 17) * VLOOKUP(AA349, NPC_Scaling_Values!A:N, 14) * VLOOKUP(AB349, NPC_Scaling_Values!A:N, 14)* 1.14 ,0)</f>
        <v>92</v>
      </c>
      <c r="Q349">
        <f> VLOOKUP(AA349, NPC_Scaling_Values!A:N, 9) * VLOOKUP(AB349, NPC_Scaling_Values!A:N, 9) * 1.14</f>
        <v>3.4884</v>
      </c>
      <c r="R349" s="1">
        <v>1.0</v>
      </c>
      <c r="S349" s="1">
        <v>-1.0</v>
      </c>
      <c r="T349" s="7" t="b">
        <v>0</v>
      </c>
      <c r="U349" s="7" t="b">
        <v>0</v>
      </c>
      <c r="V349" s="7" t="b">
        <v>0</v>
      </c>
      <c r="Z349" s="1">
        <v>353001.0</v>
      </c>
      <c r="AA349" s="1">
        <v>7005.0</v>
      </c>
      <c r="AB349" s="1">
        <v>7405.0</v>
      </c>
      <c r="AC349" s="10">
        <v>5151.0</v>
      </c>
    </row>
    <row r="350">
      <c r="A350" s="9" t="s">
        <v>206</v>
      </c>
      <c r="B350" s="1" t="s">
        <v>32</v>
      </c>
      <c r="C350" s="5">
        <f>ROUND( VLOOKUP(Z350, NPC_Raw_Data!A:D, 4)*VLOOKUP(AA350, NPC_Scaling_Values!A:C, 3)*VLOOKUP(AB350, NPC_Scaling_Values!A:C, 3) * 1.14 ,0)</f>
        <v>2644</v>
      </c>
      <c r="D350" s="5">
        <f>ROUND( VLOOKUP(Z350, NPC_Raw_Data!A:E, 5) * VLOOKUP(AA350, NPC_Scaling_Values!A:D, 4) * VLOOKUP(AB350,NPC_Scaling_Values!A:D, 4) * 1.14 ,0)</f>
        <v>21671</v>
      </c>
      <c r="E350" s="5">
        <f>ROUND( VLOOKUP(Z350, NPC_Raw_Data!A:L, 6) * VLOOKUP(AA350, NPC_Scaling_Values!A:N, 5)* VLOOKUP(AB350, NPC_Scaling_Values!A:N, 5) * 1.14 ,0)</f>
        <v>288</v>
      </c>
      <c r="F350" s="5">
        <f>ROUND( VLOOKUP(Z350, NPC_Raw_Data!A:L, 7) * VLOOKUP(AA350, NPC_Scaling_Values!A:N, 6) * VLOOKUP(AB350,NPC_Scaling_Values!A:N, 6) * 1.14 ,0)</f>
        <v>521</v>
      </c>
      <c r="G350" s="5">
        <f>ROUND( VLOOKUP(Z350, NPC_Raw_Data!A:L, 8) * VLOOKUP(AA350, NPC_Scaling_Values!A:N, 7) * VLOOKUP(AB350, NPC_Scaling_Values!A:N, 7) * 1.14 ,0)</f>
        <v>420</v>
      </c>
      <c r="H350" s="5">
        <f>ROUND( VLOOKUP(Z350, NPC_Raw_Data!A:L, 9) * VLOOKUP(AA350, NPC_Scaling_Values!A:N, 8)* VLOOKUP(AB350, NPC_Scaling_Values!A:N, 8) * 1.14 ,0)</f>
        <v>623</v>
      </c>
      <c r="I350" s="5">
        <v>0.0</v>
      </c>
      <c r="J350" s="5">
        <v>0.0</v>
      </c>
      <c r="K350" s="5">
        <v>0.0</v>
      </c>
      <c r="L350" s="5">
        <f>ROUND( VLOOKUP(Z350, NPC_Raw_Data!A:O, 13),0)</f>
        <v>137</v>
      </c>
      <c r="M350" s="5">
        <f>ROUND( VLOOKUP(Z350, NPC_Raw_Data!A:O, 14),0)</f>
        <v>137</v>
      </c>
      <c r="N350" s="5">
        <f>ROUND( VLOOKUP(Z350, NPC_Raw_Data!A:O, 15),0)</f>
        <v>183</v>
      </c>
      <c r="O350" s="5">
        <f>ROUND( VLOOKUP(Z350, NPC_Raw_Data!A:Q, 16) * VLOOKUP(AA350, NPC_Scaling_Values!A:N, 14)* VLOOKUP(AB350, NPC_Scaling_Values!A:N, 14) * 1.14 ,0)</f>
        <v>265</v>
      </c>
      <c r="P350" s="2">
        <f>ROUND( VLOOKUP(Z350, NPC_Raw_Data!A:Q, 17) * VLOOKUP(AA350, NPC_Scaling_Values!A:N, 14) * VLOOKUP(AB350, NPC_Scaling_Values!A:N, 14)* 1.14 ,0)</f>
        <v>106</v>
      </c>
      <c r="Q350">
        <f> VLOOKUP(AA350, NPC_Scaling_Values!A:N, 9) * VLOOKUP(AB350, NPC_Scaling_Values!A:N, 9) * 1.14</f>
        <v>3.80304</v>
      </c>
      <c r="R350" s="1">
        <v>1.3</v>
      </c>
      <c r="S350" s="1">
        <v>-1.0</v>
      </c>
      <c r="T350" s="7" t="b">
        <v>0</v>
      </c>
      <c r="U350" s="7" t="b">
        <v>0</v>
      </c>
      <c r="V350" s="7" t="b">
        <v>0</v>
      </c>
      <c r="Z350" s="1">
        <v>409000.0</v>
      </c>
      <c r="AA350" s="1">
        <v>7014.0</v>
      </c>
      <c r="AB350" s="1">
        <v>7414.0</v>
      </c>
      <c r="AC350" s="10">
        <v>5151.0</v>
      </c>
    </row>
    <row r="351">
      <c r="A351" s="9" t="s">
        <v>207</v>
      </c>
      <c r="B351" s="1" t="s">
        <v>32</v>
      </c>
      <c r="C351" s="5">
        <f>ROUND( VLOOKUP(Z351, NPC_Raw_Data!A:D, 4)*VLOOKUP(AA351, NPC_Scaling_Values!A:C, 3)*VLOOKUP(AB351, NPC_Scaling_Values!A:C, 3) * 1.14 ,0)</f>
        <v>2644</v>
      </c>
      <c r="D351" s="5">
        <f>ROUND( VLOOKUP(Z351, NPC_Raw_Data!A:E, 5) * VLOOKUP(AA351, NPC_Scaling_Values!A:D, 4) * VLOOKUP(AB351,NPC_Scaling_Values!A:D, 4) * 1.14 ,0)</f>
        <v>21671</v>
      </c>
      <c r="E351" s="5">
        <f>ROUND( VLOOKUP(Z351, NPC_Raw_Data!A:L, 6) * VLOOKUP(AA351, NPC_Scaling_Values!A:N, 5)* VLOOKUP(AB351, NPC_Scaling_Values!A:N, 5) * 1.14 ,0)</f>
        <v>288</v>
      </c>
      <c r="F351" s="5">
        <f>ROUND( VLOOKUP(Z351, NPC_Raw_Data!A:L, 7) * VLOOKUP(AA351, NPC_Scaling_Values!A:N, 6) * VLOOKUP(AB351,NPC_Scaling_Values!A:N, 6) * 1.14 ,0)</f>
        <v>521</v>
      </c>
      <c r="G351" s="5">
        <f>ROUND( VLOOKUP(Z351, NPC_Raw_Data!A:L, 8) * VLOOKUP(AA351, NPC_Scaling_Values!A:N, 7) * VLOOKUP(AB351, NPC_Scaling_Values!A:N, 7) * 1.14 ,0)</f>
        <v>420</v>
      </c>
      <c r="H351" s="5">
        <f>ROUND( VLOOKUP(Z351, NPC_Raw_Data!A:L, 9) * VLOOKUP(AA351, NPC_Scaling_Values!A:N, 8)* VLOOKUP(AB351, NPC_Scaling_Values!A:N, 8) * 1.14 ,0)</f>
        <v>623</v>
      </c>
      <c r="I351" s="5">
        <v>0.0</v>
      </c>
      <c r="J351" s="5">
        <v>0.0</v>
      </c>
      <c r="K351" s="5">
        <v>0.0</v>
      </c>
      <c r="L351" s="5">
        <f>ROUND( VLOOKUP(Z351, NPC_Raw_Data!A:O, 13),0)</f>
        <v>137</v>
      </c>
      <c r="M351" s="5">
        <f>ROUND( VLOOKUP(Z351, NPC_Raw_Data!A:O, 14),0)</f>
        <v>137</v>
      </c>
      <c r="N351" s="5">
        <f>ROUND( VLOOKUP(Z351, NPC_Raw_Data!A:O, 15),0)</f>
        <v>183</v>
      </c>
      <c r="O351" s="5">
        <f>ROUND( VLOOKUP(Z351, NPC_Raw_Data!A:Q, 16) * VLOOKUP(AA351, NPC_Scaling_Values!A:N, 14)* VLOOKUP(AB351, NPC_Scaling_Values!A:N, 14) * 1.14 ,0)</f>
        <v>265</v>
      </c>
      <c r="P351" s="2">
        <f>ROUND( VLOOKUP(Z351, NPC_Raw_Data!A:Q, 17) * VLOOKUP(AA351, NPC_Scaling_Values!A:N, 14) * VLOOKUP(AB351, NPC_Scaling_Values!A:N, 14)* 1.14 ,0)</f>
        <v>106</v>
      </c>
      <c r="Q351">
        <f> VLOOKUP(AA351, NPC_Scaling_Values!A:N, 9) * VLOOKUP(AB351, NPC_Scaling_Values!A:N, 9) * 1.14</f>
        <v>3.80304</v>
      </c>
      <c r="R351" s="1">
        <v>1.3</v>
      </c>
      <c r="S351" s="1">
        <v>-1.0</v>
      </c>
      <c r="T351" s="7" t="b">
        <v>0</v>
      </c>
      <c r="U351" s="7" t="b">
        <v>0</v>
      </c>
      <c r="V351" s="7" t="b">
        <v>0</v>
      </c>
      <c r="Z351" s="1">
        <v>409010.0</v>
      </c>
      <c r="AA351" s="1">
        <v>7014.0</v>
      </c>
      <c r="AB351" s="1">
        <v>7414.0</v>
      </c>
      <c r="AC351" s="10">
        <v>5151.0</v>
      </c>
    </row>
    <row r="352">
      <c r="A352" s="1" t="s">
        <v>290</v>
      </c>
      <c r="B352" s="13" t="s">
        <v>32</v>
      </c>
      <c r="C352" s="5">
        <f>ROUND( VLOOKUP(Z352, NPC_Raw_Data!A:D, 4)*VLOOKUP(AA352, NPC_Scaling_Values!A:C, 3)*VLOOKUP(AB352, NPC_Scaling_Values!A:C, 3) * 1.14 ,0)</f>
        <v>6712</v>
      </c>
      <c r="D352" s="5">
        <f>ROUND( VLOOKUP(Z352, NPC_Raw_Data!A:E, 5) * VLOOKUP(AA352, NPC_Scaling_Values!A:D, 4) * VLOOKUP(AB352,NPC_Scaling_Values!A:D, 4) * 1.14 ,0)</f>
        <v>114000</v>
      </c>
      <c r="E352" s="5">
        <f>ROUND( VLOOKUP(Z352, NPC_Raw_Data!A:L, 6) * VLOOKUP(AA352, NPC_Scaling_Values!A:N, 5)* VLOOKUP(AB352, NPC_Scaling_Values!A:N, 5) * 1.14 ,0)</f>
        <v>450</v>
      </c>
      <c r="F352" s="5">
        <f>ROUND( VLOOKUP(Z352, NPC_Raw_Data!A:L, 7) * VLOOKUP(AA352, NPC_Scaling_Values!A:N, 6) * VLOOKUP(AB352,NPC_Scaling_Values!A:N, 6) * 1.14 ,0)</f>
        <v>775</v>
      </c>
      <c r="G352" s="5">
        <f>ROUND( VLOOKUP(Z352, NPC_Raw_Data!A:L, 8) * VLOOKUP(AA352, NPC_Scaling_Values!A:N, 7) * VLOOKUP(AB352, NPC_Scaling_Values!A:N, 7) * 1.14 ,0)</f>
        <v>718</v>
      </c>
      <c r="H352" s="5">
        <f>ROUND( VLOOKUP(Z352, NPC_Raw_Data!A:L, 9) * VLOOKUP(AA352, NPC_Scaling_Values!A:N, 8)* VLOOKUP(AB352, NPC_Scaling_Values!A:N, 8) * 1.14 ,0)</f>
        <v>667</v>
      </c>
      <c r="I352" s="5">
        <v>20.0</v>
      </c>
      <c r="J352" s="5">
        <v>-10.0</v>
      </c>
      <c r="K352" s="5">
        <v>20.0</v>
      </c>
      <c r="L352" s="5">
        <f>ROUND( VLOOKUP(Z352, NPC_Raw_Data!A:O, 13),0)</f>
        <v>999</v>
      </c>
      <c r="M352" s="5">
        <f>ROUND( VLOOKUP(Z352, NPC_Raw_Data!A:O, 14),0)</f>
        <v>999</v>
      </c>
      <c r="N352" s="5">
        <f>ROUND( VLOOKUP(Z352, NPC_Raw_Data!A:O, 15),0)</f>
        <v>999</v>
      </c>
      <c r="O352" s="5">
        <f>ROUND( VLOOKUP(Z352, NPC_Raw_Data!A:Q, 16) * VLOOKUP(AA352, NPC_Scaling_Values!A:N, 14)* VLOOKUP(AB352, NPC_Scaling_Values!A:N, 14) * 1.14 ,0)</f>
        <v>265</v>
      </c>
      <c r="P352" s="2">
        <f>ROUND( VLOOKUP(Z352, NPC_Raw_Data!A:Q, 17) * VLOOKUP(AA352, NPC_Scaling_Values!A:N, 14) * VLOOKUP(AB352, NPC_Scaling_Values!A:N, 14)* 1.14 ,0)</f>
        <v>106</v>
      </c>
      <c r="Q352">
        <f> VLOOKUP(AA352, NPC_Scaling_Values!A:N, 9) * VLOOKUP(AB352, NPC_Scaling_Values!A:N, 9) * 1.14</f>
        <v>3.80304</v>
      </c>
      <c r="R352" s="1">
        <v>1.1</v>
      </c>
      <c r="S352" s="1">
        <v>-1.0</v>
      </c>
      <c r="T352" s="7" t="b">
        <v>0</v>
      </c>
      <c r="U352" s="7" t="b">
        <v>0</v>
      </c>
      <c r="V352" s="7" t="b">
        <v>0</v>
      </c>
      <c r="Z352" s="1">
        <v>410000.0</v>
      </c>
      <c r="AA352" s="1">
        <v>7014.0</v>
      </c>
      <c r="AB352" s="1">
        <v>7414.0</v>
      </c>
      <c r="AC352" s="8">
        <v>0.0</v>
      </c>
    </row>
    <row r="353">
      <c r="A353" s="1" t="s">
        <v>308</v>
      </c>
      <c r="B353" s="1" t="s">
        <v>32</v>
      </c>
      <c r="C353" s="5">
        <f>ROUND( VLOOKUP(Z353, NPC_Raw_Data!A:D, 4)*VLOOKUP(AA353, NPC_Scaling_Values!A:C, 3)*VLOOKUP(AB353, NPC_Scaling_Values!A:C, 3) * 1.14 ,0)</f>
        <v>5727</v>
      </c>
      <c r="D353" s="5">
        <f>ROUND( VLOOKUP(Z353, NPC_Raw_Data!A:E, 5) * VLOOKUP(AA353, NPC_Scaling_Values!A:D, 4) * VLOOKUP(AB353,NPC_Scaling_Values!A:D, 4) * 1.14 ,0)</f>
        <v>45600</v>
      </c>
      <c r="E353" s="5">
        <f>ROUND( VLOOKUP(Z353, NPC_Raw_Data!A:L, 6) * VLOOKUP(AA353, NPC_Scaling_Values!A:N, 5)* VLOOKUP(AB353, NPC_Scaling_Values!A:N, 5) * 1.14 ,0)</f>
        <v>704</v>
      </c>
      <c r="F353" s="5">
        <f>ROUND( VLOOKUP(Z353, NPC_Raw_Data!A:L, 7) * VLOOKUP(AA353, NPC_Scaling_Values!A:N, 6) * VLOOKUP(AB353,NPC_Scaling_Values!A:N, 6) * 1.14 ,0)</f>
        <v>542</v>
      </c>
      <c r="G353" s="5">
        <f>ROUND( VLOOKUP(Z353, NPC_Raw_Data!A:L, 8) * VLOOKUP(AA353, NPC_Scaling_Values!A:N, 7) * VLOOKUP(AB353, NPC_Scaling_Values!A:N, 7) * 1.14 ,0)</f>
        <v>596</v>
      </c>
      <c r="H353" s="5">
        <f>ROUND( VLOOKUP(Z353, NPC_Raw_Data!A:L, 9) * VLOOKUP(AA353, NPC_Scaling_Values!A:N, 8)* VLOOKUP(AB353, NPC_Scaling_Values!A:N, 8) * 1.14 ,0)</f>
        <v>650</v>
      </c>
      <c r="I353" s="5">
        <v>0.0</v>
      </c>
      <c r="J353" s="5">
        <v>-4.0</v>
      </c>
      <c r="K353" s="5">
        <v>3.0</v>
      </c>
      <c r="L353" s="5">
        <f>ROUND( VLOOKUP(Z353, NPC_Raw_Data!A:O, 13),0)</f>
        <v>256</v>
      </c>
      <c r="M353" s="5">
        <f>ROUND( VLOOKUP(Z353, NPC_Raw_Data!A:O, 14),0)</f>
        <v>256</v>
      </c>
      <c r="N353" s="5">
        <f>ROUND( VLOOKUP(Z353, NPC_Raw_Data!A:O, 15),0)</f>
        <v>94</v>
      </c>
      <c r="O353" s="5">
        <f>ROUND( VLOOKUP(Z353, NPC_Raw_Data!A:Q, 16) * VLOOKUP(AA353, NPC_Scaling_Values!A:N, 14)* VLOOKUP(AB353, NPC_Scaling_Values!A:N, 14) * 1.14 ,0)</f>
        <v>265</v>
      </c>
      <c r="P353" s="2">
        <f>ROUND( VLOOKUP(Z353, NPC_Raw_Data!A:Q, 17) * VLOOKUP(AA353, NPC_Scaling_Values!A:N, 14) * VLOOKUP(AB353, NPC_Scaling_Values!A:N, 14)* 1.14 ,0)</f>
        <v>106</v>
      </c>
      <c r="Q353">
        <f> VLOOKUP(AA353, NPC_Scaling_Values!A:N, 9) * VLOOKUP(AB353, NPC_Scaling_Values!A:N, 9) * 1.14</f>
        <v>3.80304</v>
      </c>
      <c r="R353" s="1">
        <v>1.1</v>
      </c>
      <c r="S353" s="1">
        <v>-1.0</v>
      </c>
      <c r="T353" s="7" t="b">
        <v>0</v>
      </c>
      <c r="U353" s="7" t="b">
        <v>0</v>
      </c>
      <c r="V353" s="7" t="b">
        <v>0</v>
      </c>
      <c r="Z353" s="1">
        <v>411000.0</v>
      </c>
      <c r="AA353" s="1">
        <v>7014.0</v>
      </c>
      <c r="AB353" s="1">
        <v>7414.0</v>
      </c>
      <c r="AC353" s="10">
        <v>5151.0</v>
      </c>
    </row>
    <row r="354">
      <c r="A354" s="2" t="s">
        <v>310</v>
      </c>
      <c r="B354" s="1" t="s">
        <v>32</v>
      </c>
      <c r="C354" s="5">
        <f>ROUND( VLOOKUP(Z354, NPC_Raw_Data!A:D, 4)*VLOOKUP(AA354, NPC_Scaling_Values!A:C, 3)*VLOOKUP(AB354, NPC_Scaling_Values!A:C, 3) * 1.14 ,0)</f>
        <v>1002</v>
      </c>
      <c r="D354" s="5">
        <f>ROUND( VLOOKUP(Z354, NPC_Raw_Data!A:E, 5) * VLOOKUP(AA354, NPC_Scaling_Values!A:D, 4) * VLOOKUP(AB354,NPC_Scaling_Values!A:D, 4) * 1.14 ,0)</f>
        <v>2280</v>
      </c>
      <c r="E354" s="5">
        <f>ROUND( VLOOKUP(Z354, NPC_Raw_Data!A:L, 6) * VLOOKUP(AA354, NPC_Scaling_Values!A:N, 5)* VLOOKUP(AB354, NPC_Scaling_Values!A:N, 5) * 1.14 ,0)</f>
        <v>840</v>
      </c>
      <c r="F354" s="5">
        <f>ROUND( VLOOKUP(Z354, NPC_Raw_Data!A:L, 7) * VLOOKUP(AA354, NPC_Scaling_Values!A:N, 6) * VLOOKUP(AB354,NPC_Scaling_Values!A:N, 6) * 1.14 ,0)</f>
        <v>677</v>
      </c>
      <c r="G354" s="5">
        <f>ROUND( VLOOKUP(Z354, NPC_Raw_Data!A:L, 8) * VLOOKUP(AA354, NPC_Scaling_Values!A:N, 7) * VLOOKUP(AB354, NPC_Scaling_Values!A:N, 7) * 1.14 ,0)</f>
        <v>718</v>
      </c>
      <c r="H354" s="5">
        <f>ROUND( VLOOKUP(Z354, NPC_Raw_Data!A:L, 9) * VLOOKUP(AA354, NPC_Scaling_Values!A:N, 8)* VLOOKUP(AB354, NPC_Scaling_Values!A:N, 8) * 1.14 ,0)</f>
        <v>1696</v>
      </c>
      <c r="I354" s="5">
        <v>25.0</v>
      </c>
      <c r="J354" s="5">
        <v>-35.0</v>
      </c>
      <c r="K354" s="5">
        <v>20.0</v>
      </c>
      <c r="L354" s="5">
        <f>ROUND( VLOOKUP(Z354, NPC_Raw_Data!A:O, 13),0)</f>
        <v>999</v>
      </c>
      <c r="M354" s="5">
        <f>ROUND( VLOOKUP(Z354, NPC_Raw_Data!A:O, 14),0)</f>
        <v>999</v>
      </c>
      <c r="N354" s="5">
        <f>ROUND( VLOOKUP(Z354, NPC_Raw_Data!A:O, 15),0)</f>
        <v>999</v>
      </c>
      <c r="O354" s="5">
        <f>ROUND( VLOOKUP(Z354, NPC_Raw_Data!A:Q, 16) * VLOOKUP(AA354, NPC_Scaling_Values!A:N, 14)* VLOOKUP(AB354, NPC_Scaling_Values!A:N, 14) * 1.14 ,0)</f>
        <v>423</v>
      </c>
      <c r="P354" s="2">
        <f>ROUND( VLOOKUP(Z354, NPC_Raw_Data!A:Q, 17) * VLOOKUP(AA354, NPC_Scaling_Values!A:N, 14) * VLOOKUP(AB354, NPC_Scaling_Values!A:N, 14)* 1.14 ,0)</f>
        <v>106</v>
      </c>
      <c r="Q354">
        <f> VLOOKUP(AA354, NPC_Scaling_Values!A:N, 9) * VLOOKUP(AB354, NPC_Scaling_Values!A:N, 9) * 1.14</f>
        <v>3.80304</v>
      </c>
      <c r="R354" s="1">
        <v>1.1</v>
      </c>
      <c r="S354" s="1">
        <v>-1.0</v>
      </c>
      <c r="T354" s="7" t="b">
        <v>0</v>
      </c>
      <c r="U354" s="7" t="b">
        <v>0</v>
      </c>
      <c r="V354" s="7" t="b">
        <v>0</v>
      </c>
      <c r="Z354" s="1">
        <v>412000.0</v>
      </c>
      <c r="AA354" s="1">
        <v>7014.0</v>
      </c>
      <c r="AB354" s="1">
        <v>7414.0</v>
      </c>
      <c r="AC354" s="8">
        <v>0.0</v>
      </c>
    </row>
    <row r="355">
      <c r="A355" s="2" t="s">
        <v>311</v>
      </c>
      <c r="B355" s="1" t="s">
        <v>32</v>
      </c>
      <c r="C355" s="5">
        <f>ROUND( VLOOKUP(Z355, NPC_Raw_Data!A:D, 4)*VLOOKUP(AA355, NPC_Scaling_Values!A:C, 3)*VLOOKUP(AB355, NPC_Scaling_Values!A:C, 3) * 1.14 ,0)</f>
        <v>1002</v>
      </c>
      <c r="D355" s="5">
        <f>ROUND( VLOOKUP(Z355, NPC_Raw_Data!A:E, 5) * VLOOKUP(AA355, NPC_Scaling_Values!A:D, 4) * VLOOKUP(AB355,NPC_Scaling_Values!A:D, 4) * 1.14 ,0)</f>
        <v>2280</v>
      </c>
      <c r="E355" s="5">
        <f>ROUND( VLOOKUP(Z355, NPC_Raw_Data!A:L, 6) * VLOOKUP(AA355, NPC_Scaling_Values!A:N, 5)* VLOOKUP(AB355, NPC_Scaling_Values!A:N, 5) * 1.14 ,0)</f>
        <v>840</v>
      </c>
      <c r="F355" s="5">
        <f>ROUND( VLOOKUP(Z355, NPC_Raw_Data!A:L, 7) * VLOOKUP(AA355, NPC_Scaling_Values!A:N, 6) * VLOOKUP(AB355,NPC_Scaling_Values!A:N, 6) * 1.14 ,0)</f>
        <v>677</v>
      </c>
      <c r="G355" s="5">
        <f>ROUND( VLOOKUP(Z355, NPC_Raw_Data!A:L, 8) * VLOOKUP(AA355, NPC_Scaling_Values!A:N, 7) * VLOOKUP(AB355, NPC_Scaling_Values!A:N, 7) * 1.14 ,0)</f>
        <v>718</v>
      </c>
      <c r="H355" s="5">
        <f>ROUND( VLOOKUP(Z355, NPC_Raw_Data!A:L, 9) * VLOOKUP(AA355, NPC_Scaling_Values!A:N, 8)* VLOOKUP(AB355, NPC_Scaling_Values!A:N, 8) * 1.14 ,0)</f>
        <v>1696</v>
      </c>
      <c r="I355" s="5">
        <v>25.0</v>
      </c>
      <c r="J355" s="5">
        <v>-35.0</v>
      </c>
      <c r="K355" s="5">
        <v>20.0</v>
      </c>
      <c r="L355" s="5">
        <f>ROUND( VLOOKUP(Z355, NPC_Raw_Data!A:O, 13),0)</f>
        <v>999</v>
      </c>
      <c r="M355" s="5">
        <f>ROUND( VLOOKUP(Z355, NPC_Raw_Data!A:O, 14),0)</f>
        <v>999</v>
      </c>
      <c r="N355" s="5">
        <f>ROUND( VLOOKUP(Z355, NPC_Raw_Data!A:O, 15),0)</f>
        <v>999</v>
      </c>
      <c r="O355" s="5">
        <f>ROUND( VLOOKUP(Z355, NPC_Raw_Data!A:Q, 16) * VLOOKUP(AA355, NPC_Scaling_Values!A:N, 14)* VLOOKUP(AB355, NPC_Scaling_Values!A:N, 14) * 1.14 ,0)</f>
        <v>423</v>
      </c>
      <c r="P355" s="2">
        <f>ROUND( VLOOKUP(Z355, NPC_Raw_Data!A:Q, 17) * VLOOKUP(AA355, NPC_Scaling_Values!A:N, 14) * VLOOKUP(AB355, NPC_Scaling_Values!A:N, 14)* 1.14 ,0)</f>
        <v>106</v>
      </c>
      <c r="Q355">
        <f> VLOOKUP(AA355, NPC_Scaling_Values!A:N, 9) * VLOOKUP(AB355, NPC_Scaling_Values!A:N, 9) * 1.14</f>
        <v>3.80304</v>
      </c>
      <c r="R355" s="1">
        <v>1.1</v>
      </c>
      <c r="S355" s="1">
        <v>-1.0</v>
      </c>
      <c r="T355" s="7" t="b">
        <v>0</v>
      </c>
      <c r="U355" s="7" t="b">
        <v>0</v>
      </c>
      <c r="V355" s="7" t="b">
        <v>0</v>
      </c>
      <c r="Z355" s="1">
        <v>412001.0</v>
      </c>
      <c r="AA355" s="1">
        <v>7014.0</v>
      </c>
      <c r="AB355" s="1">
        <v>7414.0</v>
      </c>
      <c r="AC355" s="8">
        <v>7100.0</v>
      </c>
    </row>
    <row r="356">
      <c r="A356" s="2" t="s">
        <v>219</v>
      </c>
      <c r="B356" s="1" t="s">
        <v>32</v>
      </c>
      <c r="C356" s="5">
        <f>ROUND( VLOOKUP(Z356, NPC_Raw_Data!A:D, 4)*VLOOKUP(AA356, NPC_Scaling_Values!A:C, 3)*VLOOKUP(AB356, NPC_Scaling_Values!A:C, 3) * 1.14 ,0)</f>
        <v>573</v>
      </c>
      <c r="D356" s="5">
        <f>ROUND( VLOOKUP(Z356, NPC_Raw_Data!A:E, 5) * VLOOKUP(AA356, NPC_Scaling_Values!A:D, 4) * VLOOKUP(AB356,NPC_Scaling_Values!A:D, 4) * 1.14 ,0)</f>
        <v>456</v>
      </c>
      <c r="E356" s="5">
        <f>ROUND( VLOOKUP(Z356, NPC_Raw_Data!A:L, 6) * VLOOKUP(AA356, NPC_Scaling_Values!A:N, 5)* VLOOKUP(AB356, NPC_Scaling_Values!A:N, 5) * 1.14 ,0)</f>
        <v>298</v>
      </c>
      <c r="F356" s="5">
        <f>ROUND( VLOOKUP(Z356, NPC_Raw_Data!A:L, 7) * VLOOKUP(AA356, NPC_Scaling_Values!A:N, 6) * VLOOKUP(AB356,NPC_Scaling_Values!A:N, 6) * 1.14 ,0)</f>
        <v>271</v>
      </c>
      <c r="G356" s="5">
        <f>ROUND( VLOOKUP(Z356, NPC_Raw_Data!A:L, 8) * VLOOKUP(AA356, NPC_Scaling_Values!A:N, 7) * VLOOKUP(AB356, NPC_Scaling_Values!A:N, 7) * 1.14 ,0)</f>
        <v>135</v>
      </c>
      <c r="H356" s="5">
        <f>ROUND( VLOOKUP(Z356, NPC_Raw_Data!A:L, 9) * VLOOKUP(AA356, NPC_Scaling_Values!A:N, 8)* VLOOKUP(AB356, NPC_Scaling_Values!A:N, 8) * 1.14 ,0)</f>
        <v>372</v>
      </c>
      <c r="I356" s="5">
        <v>-10.0</v>
      </c>
      <c r="J356" s="5">
        <v>0.0</v>
      </c>
      <c r="K356" s="5">
        <v>0.0</v>
      </c>
      <c r="L356" s="5">
        <f>ROUND( VLOOKUP(Z356, NPC_Raw_Data!A:O, 13),0)</f>
        <v>77</v>
      </c>
      <c r="M356" s="5">
        <f>ROUND( VLOOKUP(Z356, NPC_Raw_Data!A:O, 14),0)</f>
        <v>77</v>
      </c>
      <c r="N356" s="5">
        <f>ROUND( VLOOKUP(Z356, NPC_Raw_Data!A:O, 15),0)</f>
        <v>999</v>
      </c>
      <c r="O356" s="5">
        <f>ROUND( VLOOKUP(Z356, NPC_Raw_Data!A:Q, 16) * VLOOKUP(AA356, NPC_Scaling_Values!A:N, 14)* VLOOKUP(AB356, NPC_Scaling_Values!A:N, 14) * 1.14 ,0)</f>
        <v>265</v>
      </c>
      <c r="P356" s="2">
        <f>ROUND( VLOOKUP(Z356, NPC_Raw_Data!A:Q, 17) * VLOOKUP(AA356, NPC_Scaling_Values!A:N, 14) * VLOOKUP(AB356, NPC_Scaling_Values!A:N, 14)* 1.14 ,0)</f>
        <v>106</v>
      </c>
      <c r="Q356">
        <f> VLOOKUP(AA356, NPC_Scaling_Values!A:N, 9) * VLOOKUP(AB356, NPC_Scaling_Values!A:N, 9) * 1.14</f>
        <v>3.80304</v>
      </c>
      <c r="R356" s="1">
        <v>1.5</v>
      </c>
      <c r="S356" s="1">
        <v>-1.0</v>
      </c>
      <c r="T356" s="7" t="b">
        <v>0</v>
      </c>
      <c r="U356" s="7" t="b">
        <v>0</v>
      </c>
      <c r="V356" s="7" t="b">
        <v>0</v>
      </c>
      <c r="Z356" s="1">
        <v>413000.0</v>
      </c>
      <c r="AA356" s="1">
        <v>7014.0</v>
      </c>
      <c r="AB356" s="1">
        <v>7414.0</v>
      </c>
      <c r="AC356" s="8">
        <v>0.0</v>
      </c>
    </row>
    <row r="357">
      <c r="A357" s="2" t="s">
        <v>219</v>
      </c>
      <c r="B357" s="1" t="s">
        <v>32</v>
      </c>
      <c r="C357" s="5">
        <f>ROUND( VLOOKUP(Z357, NPC_Raw_Data!A:D, 4)*VLOOKUP(AA357, NPC_Scaling_Values!A:C, 3)*VLOOKUP(AB357, NPC_Scaling_Values!A:C, 3) * 1.14 ,0)</f>
        <v>573</v>
      </c>
      <c r="D357" s="5">
        <f>ROUND( VLOOKUP(Z357, NPC_Raw_Data!A:E, 5) * VLOOKUP(AA357, NPC_Scaling_Values!A:D, 4) * VLOOKUP(AB357,NPC_Scaling_Values!A:D, 4) * 1.14 ,0)</f>
        <v>456</v>
      </c>
      <c r="E357" s="5">
        <f>ROUND( VLOOKUP(Z357, NPC_Raw_Data!A:L, 6) * VLOOKUP(AA357, NPC_Scaling_Values!A:N, 5)* VLOOKUP(AB357, NPC_Scaling_Values!A:N, 5) * 1.14 ,0)</f>
        <v>298</v>
      </c>
      <c r="F357" s="5">
        <f>ROUND( VLOOKUP(Z357, NPC_Raw_Data!A:L, 7) * VLOOKUP(AA357, NPC_Scaling_Values!A:N, 6) * VLOOKUP(AB357,NPC_Scaling_Values!A:N, 6) * 1.14 ,0)</f>
        <v>271</v>
      </c>
      <c r="G357" s="5">
        <f>ROUND( VLOOKUP(Z357, NPC_Raw_Data!A:L, 8) * VLOOKUP(AA357, NPC_Scaling_Values!A:N, 7) * VLOOKUP(AB357, NPC_Scaling_Values!A:N, 7) * 1.14 ,0)</f>
        <v>135</v>
      </c>
      <c r="H357" s="5">
        <f>ROUND( VLOOKUP(Z357, NPC_Raw_Data!A:L, 9) * VLOOKUP(AA357, NPC_Scaling_Values!A:N, 8)* VLOOKUP(AB357, NPC_Scaling_Values!A:N, 8) * 1.14 ,0)</f>
        <v>372</v>
      </c>
      <c r="I357" s="5">
        <v>-10.0</v>
      </c>
      <c r="J357" s="5">
        <v>0.0</v>
      </c>
      <c r="K357" s="5">
        <v>0.0</v>
      </c>
      <c r="L357" s="5">
        <f>ROUND( VLOOKUP(Z357, NPC_Raw_Data!A:O, 13),0)</f>
        <v>77</v>
      </c>
      <c r="M357" s="5">
        <f>ROUND( VLOOKUP(Z357, NPC_Raw_Data!A:O, 14),0)</f>
        <v>77</v>
      </c>
      <c r="N357" s="5">
        <f>ROUND( VLOOKUP(Z357, NPC_Raw_Data!A:O, 15),0)</f>
        <v>999</v>
      </c>
      <c r="O357" s="5">
        <f>ROUND( VLOOKUP(Z357, NPC_Raw_Data!A:Q, 16) * VLOOKUP(AA357, NPC_Scaling_Values!A:N, 14)* VLOOKUP(AB357, NPC_Scaling_Values!A:N, 14) * 1.14 ,0)</f>
        <v>265</v>
      </c>
      <c r="P357" s="2">
        <f>ROUND( VLOOKUP(Z357, NPC_Raw_Data!A:Q, 17) * VLOOKUP(AA357, NPC_Scaling_Values!A:N, 14) * VLOOKUP(AB357, NPC_Scaling_Values!A:N, 14)* 1.14 ,0)</f>
        <v>106</v>
      </c>
      <c r="Q357">
        <f> VLOOKUP(AA357, NPC_Scaling_Values!A:N, 9) * VLOOKUP(AB357, NPC_Scaling_Values!A:N, 9) * 1.14</f>
        <v>3.80304</v>
      </c>
      <c r="R357" s="1">
        <v>1.5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413001.0</v>
      </c>
      <c r="AA357" s="1">
        <v>7014.0</v>
      </c>
      <c r="AB357" s="1">
        <v>7414.0</v>
      </c>
      <c r="AC357" s="8">
        <v>0.0</v>
      </c>
    </row>
    <row r="358">
      <c r="A358" s="2" t="s">
        <v>219</v>
      </c>
      <c r="B358" s="1" t="s">
        <v>32</v>
      </c>
      <c r="C358" s="5">
        <f>ROUND( VLOOKUP(Z358, NPC_Raw_Data!A:D, 4)*VLOOKUP(AA358, NPC_Scaling_Values!A:C, 3)*VLOOKUP(AB358, NPC_Scaling_Values!A:C, 3) * 1.14 ,0)</f>
        <v>573</v>
      </c>
      <c r="D358" s="5">
        <f>ROUND( VLOOKUP(Z358, NPC_Raw_Data!A:E, 5) * VLOOKUP(AA358, NPC_Scaling_Values!A:D, 4) * VLOOKUP(AB358,NPC_Scaling_Values!A:D, 4) * 1.14 ,0)</f>
        <v>456</v>
      </c>
      <c r="E358" s="5">
        <f>ROUND( VLOOKUP(Z358, NPC_Raw_Data!A:L, 6) * VLOOKUP(AA358, NPC_Scaling_Values!A:N, 5)* VLOOKUP(AB358, NPC_Scaling_Values!A:N, 5) * 1.14 ,0)</f>
        <v>298</v>
      </c>
      <c r="F358" s="5">
        <f>ROUND( VLOOKUP(Z358, NPC_Raw_Data!A:L, 7) * VLOOKUP(AA358, NPC_Scaling_Values!A:N, 6) * VLOOKUP(AB358,NPC_Scaling_Values!A:N, 6) * 1.14 ,0)</f>
        <v>271</v>
      </c>
      <c r="G358" s="5">
        <f>ROUND( VLOOKUP(Z358, NPC_Raw_Data!A:L, 8) * VLOOKUP(AA358, NPC_Scaling_Values!A:N, 7) * VLOOKUP(AB358, NPC_Scaling_Values!A:N, 7) * 1.14 ,0)</f>
        <v>135</v>
      </c>
      <c r="H358" s="5">
        <f>ROUND( VLOOKUP(Z358, NPC_Raw_Data!A:L, 9) * VLOOKUP(AA358, NPC_Scaling_Values!A:N, 8)* VLOOKUP(AB358, NPC_Scaling_Values!A:N, 8) * 1.14 ,0)</f>
        <v>372</v>
      </c>
      <c r="I358" s="5">
        <v>-10.0</v>
      </c>
      <c r="J358" s="5">
        <v>0.0</v>
      </c>
      <c r="K358" s="5">
        <v>0.0</v>
      </c>
      <c r="L358" s="5">
        <f>ROUND( VLOOKUP(Z358, NPC_Raw_Data!A:O, 13),0)</f>
        <v>77</v>
      </c>
      <c r="M358" s="5">
        <f>ROUND( VLOOKUP(Z358, NPC_Raw_Data!A:O, 14),0)</f>
        <v>77</v>
      </c>
      <c r="N358" s="5">
        <f>ROUND( VLOOKUP(Z358, NPC_Raw_Data!A:O, 15),0)</f>
        <v>999</v>
      </c>
      <c r="O358" s="5">
        <f>ROUND( VLOOKUP(Z358, NPC_Raw_Data!A:Q, 16) * VLOOKUP(AA358, NPC_Scaling_Values!A:N, 14)* VLOOKUP(AB358, NPC_Scaling_Values!A:N, 14) * 1.14 ,0)</f>
        <v>265</v>
      </c>
      <c r="P358" s="2">
        <f>ROUND( VLOOKUP(Z358, NPC_Raw_Data!A:Q, 17) * VLOOKUP(AA358, NPC_Scaling_Values!A:N, 14) * VLOOKUP(AB358, NPC_Scaling_Values!A:N, 14)* 1.14 ,0)</f>
        <v>106</v>
      </c>
      <c r="Q358">
        <f> VLOOKUP(AA358, NPC_Scaling_Values!A:N, 9) * VLOOKUP(AB358, NPC_Scaling_Values!A:N, 9) * 1.14</f>
        <v>3.80304</v>
      </c>
      <c r="R358" s="1">
        <v>1.5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413002.0</v>
      </c>
      <c r="AA358" s="1">
        <v>7014.0</v>
      </c>
      <c r="AB358" s="1">
        <v>7414.0</v>
      </c>
      <c r="AC358" s="8">
        <v>0.0</v>
      </c>
    </row>
    <row r="359">
      <c r="A359" s="2" t="s">
        <v>219</v>
      </c>
      <c r="B359" s="1" t="s">
        <v>32</v>
      </c>
      <c r="C359" s="5">
        <f>ROUND( VLOOKUP(Z359, NPC_Raw_Data!A:D, 4)*VLOOKUP(AA359, NPC_Scaling_Values!A:C, 3)*VLOOKUP(AB359, NPC_Scaling_Values!A:C, 3) * 1.14 ,0)</f>
        <v>573</v>
      </c>
      <c r="D359" s="5">
        <f>ROUND( VLOOKUP(Z359, NPC_Raw_Data!A:E, 5) * VLOOKUP(AA359, NPC_Scaling_Values!A:D, 4) * VLOOKUP(AB359,NPC_Scaling_Values!A:D, 4) * 1.14 ,0)</f>
        <v>456</v>
      </c>
      <c r="E359" s="5">
        <f>ROUND( VLOOKUP(Z359, NPC_Raw_Data!A:L, 6) * VLOOKUP(AA359, NPC_Scaling_Values!A:N, 5)* VLOOKUP(AB359, NPC_Scaling_Values!A:N, 5) * 1.14 ,0)</f>
        <v>298</v>
      </c>
      <c r="F359" s="5">
        <f>ROUND( VLOOKUP(Z359, NPC_Raw_Data!A:L, 7) * VLOOKUP(AA359, NPC_Scaling_Values!A:N, 6) * VLOOKUP(AB359,NPC_Scaling_Values!A:N, 6) * 1.14 ,0)</f>
        <v>271</v>
      </c>
      <c r="G359" s="5">
        <f>ROUND( VLOOKUP(Z359, NPC_Raw_Data!A:L, 8) * VLOOKUP(AA359, NPC_Scaling_Values!A:N, 7) * VLOOKUP(AB359, NPC_Scaling_Values!A:N, 7) * 1.14 ,0)</f>
        <v>135</v>
      </c>
      <c r="H359" s="5">
        <f>ROUND( VLOOKUP(Z359, NPC_Raw_Data!A:L, 9) * VLOOKUP(AA359, NPC_Scaling_Values!A:N, 8)* VLOOKUP(AB359, NPC_Scaling_Values!A:N, 8) * 1.14 ,0)</f>
        <v>372</v>
      </c>
      <c r="I359" s="5">
        <v>-10.0</v>
      </c>
      <c r="J359" s="5">
        <v>0.0</v>
      </c>
      <c r="K359" s="5">
        <v>0.0</v>
      </c>
      <c r="L359" s="5">
        <f>ROUND( VLOOKUP(Z359, NPC_Raw_Data!A:O, 13),0)</f>
        <v>77</v>
      </c>
      <c r="M359" s="5">
        <f>ROUND( VLOOKUP(Z359, NPC_Raw_Data!A:O, 14),0)</f>
        <v>77</v>
      </c>
      <c r="N359" s="5">
        <f>ROUND( VLOOKUP(Z359, NPC_Raw_Data!A:O, 15),0)</f>
        <v>999</v>
      </c>
      <c r="O359" s="5">
        <f>ROUND( VLOOKUP(Z359, NPC_Raw_Data!A:Q, 16) * VLOOKUP(AA359, NPC_Scaling_Values!A:N, 14)* VLOOKUP(AB359, NPC_Scaling_Values!A:N, 14) * 1.14 ,0)</f>
        <v>265</v>
      </c>
      <c r="P359" s="2">
        <f>ROUND( VLOOKUP(Z359, NPC_Raw_Data!A:Q, 17) * VLOOKUP(AA359, NPC_Scaling_Values!A:N, 14) * VLOOKUP(AB359, NPC_Scaling_Values!A:N, 14)* 1.14 ,0)</f>
        <v>106</v>
      </c>
      <c r="Q359">
        <f> VLOOKUP(AA359, NPC_Scaling_Values!A:N, 9) * VLOOKUP(AB359, NPC_Scaling_Values!A:N, 9) * 1.14</f>
        <v>3.80304</v>
      </c>
      <c r="R359" s="1">
        <v>1.5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413003.0</v>
      </c>
      <c r="AA359" s="1">
        <v>7014.0</v>
      </c>
      <c r="AB359" s="1">
        <v>7414.0</v>
      </c>
      <c r="AC359" s="8">
        <v>0.0</v>
      </c>
    </row>
    <row r="360">
      <c r="A360" s="2" t="s">
        <v>220</v>
      </c>
      <c r="B360" s="1" t="s">
        <v>32</v>
      </c>
      <c r="C360" s="5">
        <f>ROUND( VLOOKUP(Z360, NPC_Raw_Data!A:D, 4)*VLOOKUP(AA360, NPC_Scaling_Values!A:C, 3)*VLOOKUP(AB360, NPC_Scaling_Values!A:C, 3) * 1.14 ,0)</f>
        <v>573</v>
      </c>
      <c r="D360" s="5">
        <f>ROUND( VLOOKUP(Z360, NPC_Raw_Data!A:E, 5) * VLOOKUP(AA360, NPC_Scaling_Values!A:D, 4) * VLOOKUP(AB360,NPC_Scaling_Values!A:D, 4) * 1.14 ,0)</f>
        <v>456</v>
      </c>
      <c r="E360" s="5">
        <f>ROUND( VLOOKUP(Z360, NPC_Raw_Data!A:L, 6) * VLOOKUP(AA360, NPC_Scaling_Values!A:N, 5)* VLOOKUP(AB360, NPC_Scaling_Values!A:N, 5) * 1.14 ,0)</f>
        <v>298</v>
      </c>
      <c r="F360" s="5">
        <f>ROUND( VLOOKUP(Z360, NPC_Raw_Data!A:L, 7) * VLOOKUP(AA360, NPC_Scaling_Values!A:N, 6) * VLOOKUP(AB360,NPC_Scaling_Values!A:N, 6) * 1.14 ,0)</f>
        <v>271</v>
      </c>
      <c r="G360" s="5">
        <f>ROUND( VLOOKUP(Z360, NPC_Raw_Data!A:L, 8) * VLOOKUP(AA360, NPC_Scaling_Values!A:N, 7) * VLOOKUP(AB360, NPC_Scaling_Values!A:N, 7) * 1.14 ,0)</f>
        <v>135</v>
      </c>
      <c r="H360" s="5">
        <f>ROUND( VLOOKUP(Z360, NPC_Raw_Data!A:L, 9) * VLOOKUP(AA360, NPC_Scaling_Values!A:N, 8)* VLOOKUP(AB360, NPC_Scaling_Values!A:N, 8) * 1.14 ,0)</f>
        <v>372</v>
      </c>
      <c r="I360" s="5">
        <v>-10.0</v>
      </c>
      <c r="J360" s="5">
        <v>0.0</v>
      </c>
      <c r="K360" s="5">
        <v>0.0</v>
      </c>
      <c r="L360" s="5">
        <f>ROUND( VLOOKUP(Z360, NPC_Raw_Data!A:O, 13),0)</f>
        <v>77</v>
      </c>
      <c r="M360" s="5">
        <f>ROUND( VLOOKUP(Z360, NPC_Raw_Data!A:O, 14),0)</f>
        <v>77</v>
      </c>
      <c r="N360" s="5">
        <f>ROUND( VLOOKUP(Z360, NPC_Raw_Data!A:O, 15),0)</f>
        <v>999</v>
      </c>
      <c r="O360" s="5">
        <f>ROUND( VLOOKUP(Z360, NPC_Raw_Data!A:Q, 16) * VLOOKUP(AA360, NPC_Scaling_Values!A:N, 14)* VLOOKUP(AB360, NPC_Scaling_Values!A:N, 14) * 1.14 ,0)</f>
        <v>265</v>
      </c>
      <c r="P360" s="2">
        <f>ROUND( VLOOKUP(Z360, NPC_Raw_Data!A:Q, 17) * VLOOKUP(AA360, NPC_Scaling_Values!A:N, 14) * VLOOKUP(AB360, NPC_Scaling_Values!A:N, 14)* 1.14 ,0)</f>
        <v>106</v>
      </c>
      <c r="Q360">
        <f> VLOOKUP(AA360, NPC_Scaling_Values!A:N, 9) * VLOOKUP(AB360, NPC_Scaling_Values!A:N, 9) * 1.14</f>
        <v>3.80304</v>
      </c>
      <c r="R360" s="1">
        <v>1.5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413004.0</v>
      </c>
      <c r="AA360" s="1">
        <v>7014.0</v>
      </c>
      <c r="AB360" s="1">
        <v>7414.0</v>
      </c>
      <c r="AC360" s="8">
        <v>7100.0</v>
      </c>
    </row>
    <row r="361">
      <c r="A361" s="2" t="s">
        <v>221</v>
      </c>
      <c r="B361" s="1" t="s">
        <v>32</v>
      </c>
      <c r="C361" s="5">
        <f>ROUND( VLOOKUP(Z361, NPC_Raw_Data!A:D, 4)*VLOOKUP(AA361, NPC_Scaling_Values!A:C, 3)*VLOOKUP(AB361, NPC_Scaling_Values!A:C, 3) * 1.14 ,0)</f>
        <v>573</v>
      </c>
      <c r="D361" s="5">
        <f>ROUND( VLOOKUP(Z361, NPC_Raw_Data!A:E, 5) * VLOOKUP(AA361, NPC_Scaling_Values!A:D, 4) * VLOOKUP(AB361,NPC_Scaling_Values!A:D, 4) * 1.14 ,0)</f>
        <v>456</v>
      </c>
      <c r="E361" s="5">
        <f>ROUND( VLOOKUP(Z361, NPC_Raw_Data!A:L, 6) * VLOOKUP(AA361, NPC_Scaling_Values!A:N, 5)* VLOOKUP(AB361, NPC_Scaling_Values!A:N, 5) * 1.14 ,0)</f>
        <v>298</v>
      </c>
      <c r="F361" s="5">
        <f>ROUND( VLOOKUP(Z361, NPC_Raw_Data!A:L, 7) * VLOOKUP(AA361, NPC_Scaling_Values!A:N, 6) * VLOOKUP(AB361,NPC_Scaling_Values!A:N, 6) * 1.14 ,0)</f>
        <v>271</v>
      </c>
      <c r="G361" s="5">
        <f>ROUND( VLOOKUP(Z361, NPC_Raw_Data!A:L, 8) * VLOOKUP(AA361, NPC_Scaling_Values!A:N, 7) * VLOOKUP(AB361, NPC_Scaling_Values!A:N, 7) * 1.14 ,0)</f>
        <v>135</v>
      </c>
      <c r="H361" s="5">
        <f>ROUND( VLOOKUP(Z361, NPC_Raw_Data!A:L, 9) * VLOOKUP(AA361, NPC_Scaling_Values!A:N, 8)* VLOOKUP(AB361, NPC_Scaling_Values!A:N, 8) * 1.14 ,0)</f>
        <v>372</v>
      </c>
      <c r="I361" s="5">
        <v>-10.0</v>
      </c>
      <c r="J361" s="5">
        <v>0.0</v>
      </c>
      <c r="K361" s="5">
        <v>0.0</v>
      </c>
      <c r="L361" s="5">
        <f>ROUND( VLOOKUP(Z361, NPC_Raw_Data!A:O, 13),0)</f>
        <v>77</v>
      </c>
      <c r="M361" s="5">
        <f>ROUND( VLOOKUP(Z361, NPC_Raw_Data!A:O, 14),0)</f>
        <v>77</v>
      </c>
      <c r="N361" s="5">
        <f>ROUND( VLOOKUP(Z361, NPC_Raw_Data!A:O, 15),0)</f>
        <v>999</v>
      </c>
      <c r="O361" s="5">
        <f>ROUND( VLOOKUP(Z361, NPC_Raw_Data!A:Q, 16) * VLOOKUP(AA361, NPC_Scaling_Values!A:N, 14)* VLOOKUP(AB361, NPC_Scaling_Values!A:N, 14) * 1.14 ,0)</f>
        <v>265</v>
      </c>
      <c r="P361" s="2">
        <f>ROUND( VLOOKUP(Z361, NPC_Raw_Data!A:Q, 17) * VLOOKUP(AA361, NPC_Scaling_Values!A:N, 14) * VLOOKUP(AB361, NPC_Scaling_Values!A:N, 14)* 1.14 ,0)</f>
        <v>106</v>
      </c>
      <c r="Q361">
        <f> VLOOKUP(AA361, NPC_Scaling_Values!A:N, 9) * VLOOKUP(AB361, NPC_Scaling_Values!A:N, 9) * 1.14</f>
        <v>3.80304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413010.0</v>
      </c>
      <c r="AA361" s="1">
        <v>7014.0</v>
      </c>
      <c r="AB361" s="1">
        <v>7414.0</v>
      </c>
      <c r="AC361" s="8">
        <v>0.0</v>
      </c>
    </row>
    <row r="362">
      <c r="A362" s="2" t="s">
        <v>221</v>
      </c>
      <c r="B362" s="1" t="s">
        <v>32</v>
      </c>
      <c r="C362" s="5">
        <f>ROUND( VLOOKUP(Z362, NPC_Raw_Data!A:D, 4)*VLOOKUP(AA362, NPC_Scaling_Values!A:C, 3)*VLOOKUP(AB362, NPC_Scaling_Values!A:C, 3) * 1.14 ,0)</f>
        <v>573</v>
      </c>
      <c r="D362" s="5">
        <f>ROUND( VLOOKUP(Z362, NPC_Raw_Data!A:E, 5) * VLOOKUP(AA362, NPC_Scaling_Values!A:D, 4) * VLOOKUP(AB362,NPC_Scaling_Values!A:D, 4) * 1.14 ,0)</f>
        <v>456</v>
      </c>
      <c r="E362" s="5">
        <f>ROUND( VLOOKUP(Z362, NPC_Raw_Data!A:L, 6) * VLOOKUP(AA362, NPC_Scaling_Values!A:N, 5)* VLOOKUP(AB362, NPC_Scaling_Values!A:N, 5) * 1.14 ,0)</f>
        <v>298</v>
      </c>
      <c r="F362" s="5">
        <f>ROUND( VLOOKUP(Z362, NPC_Raw_Data!A:L, 7) * VLOOKUP(AA362, NPC_Scaling_Values!A:N, 6) * VLOOKUP(AB362,NPC_Scaling_Values!A:N, 6) * 1.14 ,0)</f>
        <v>271</v>
      </c>
      <c r="G362" s="5">
        <f>ROUND( VLOOKUP(Z362, NPC_Raw_Data!A:L, 8) * VLOOKUP(AA362, NPC_Scaling_Values!A:N, 7) * VLOOKUP(AB362, NPC_Scaling_Values!A:N, 7) * 1.14 ,0)</f>
        <v>135</v>
      </c>
      <c r="H362" s="5">
        <f>ROUND( VLOOKUP(Z362, NPC_Raw_Data!A:L, 9) * VLOOKUP(AA362, NPC_Scaling_Values!A:N, 8)* VLOOKUP(AB362, NPC_Scaling_Values!A:N, 8) * 1.14 ,0)</f>
        <v>372</v>
      </c>
      <c r="I362" s="5">
        <v>-10.0</v>
      </c>
      <c r="J362" s="5">
        <v>0.0</v>
      </c>
      <c r="K362" s="5">
        <v>0.0</v>
      </c>
      <c r="L362" s="5">
        <f>ROUND( VLOOKUP(Z362, NPC_Raw_Data!A:O, 13),0)</f>
        <v>77</v>
      </c>
      <c r="M362" s="5">
        <f>ROUND( VLOOKUP(Z362, NPC_Raw_Data!A:O, 14),0)</f>
        <v>77</v>
      </c>
      <c r="N362" s="5">
        <f>ROUND( VLOOKUP(Z362, NPC_Raw_Data!A:O, 15),0)</f>
        <v>999</v>
      </c>
      <c r="O362" s="5">
        <f>ROUND( VLOOKUP(Z362, NPC_Raw_Data!A:Q, 16) * VLOOKUP(AA362, NPC_Scaling_Values!A:N, 14)* VLOOKUP(AB362, NPC_Scaling_Values!A:N, 14) * 1.14 ,0)</f>
        <v>265</v>
      </c>
      <c r="P362" s="2">
        <f>ROUND( VLOOKUP(Z362, NPC_Raw_Data!A:Q, 17) * VLOOKUP(AA362, NPC_Scaling_Values!A:N, 14) * VLOOKUP(AB362, NPC_Scaling_Values!A:N, 14)* 1.14 ,0)</f>
        <v>106</v>
      </c>
      <c r="Q362">
        <f> VLOOKUP(AA362, NPC_Scaling_Values!A:N, 9) * VLOOKUP(AB362, NPC_Scaling_Values!A:N, 9) * 1.14</f>
        <v>3.80304</v>
      </c>
      <c r="R362" s="1">
        <v>1.5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413011.0</v>
      </c>
      <c r="AA362" s="1">
        <v>7014.0</v>
      </c>
      <c r="AB362" s="1">
        <v>7414.0</v>
      </c>
      <c r="AC362" s="8">
        <v>0.0</v>
      </c>
    </row>
    <row r="363">
      <c r="A363" s="2" t="s">
        <v>219</v>
      </c>
      <c r="B363" s="1" t="s">
        <v>32</v>
      </c>
      <c r="C363" s="5">
        <f>ROUND( VLOOKUP(Z363, NPC_Raw_Data!A:D, 4)*VLOOKUP(AA363, NPC_Scaling_Values!A:C, 3)*VLOOKUP(AB363, NPC_Scaling_Values!A:C, 3) * 1.14 ,0)</f>
        <v>573</v>
      </c>
      <c r="D363" s="5">
        <f>ROUND( VLOOKUP(Z363, NPC_Raw_Data!A:E, 5) * VLOOKUP(AA363, NPC_Scaling_Values!A:D, 4) * VLOOKUP(AB363,NPC_Scaling_Values!A:D, 4) * 1.14 ,0)</f>
        <v>456</v>
      </c>
      <c r="E363" s="5">
        <f>ROUND( VLOOKUP(Z363, NPC_Raw_Data!A:L, 6) * VLOOKUP(AA363, NPC_Scaling_Values!A:N, 5)* VLOOKUP(AB363, NPC_Scaling_Values!A:N, 5) * 1.14 ,0)</f>
        <v>298</v>
      </c>
      <c r="F363" s="5">
        <f>ROUND( VLOOKUP(Z363, NPC_Raw_Data!A:L, 7) * VLOOKUP(AA363, NPC_Scaling_Values!A:N, 6) * VLOOKUP(AB363,NPC_Scaling_Values!A:N, 6) * 1.14 ,0)</f>
        <v>271</v>
      </c>
      <c r="G363" s="5">
        <f>ROUND( VLOOKUP(Z363, NPC_Raw_Data!A:L, 8) * VLOOKUP(AA363, NPC_Scaling_Values!A:N, 7) * VLOOKUP(AB363, NPC_Scaling_Values!A:N, 7) * 1.14 ,0)</f>
        <v>135</v>
      </c>
      <c r="H363" s="5">
        <f>ROUND( VLOOKUP(Z363, NPC_Raw_Data!A:L, 9) * VLOOKUP(AA363, NPC_Scaling_Values!A:N, 8)* VLOOKUP(AB363, NPC_Scaling_Values!A:N, 8) * 1.14 ,0)</f>
        <v>372</v>
      </c>
      <c r="I363" s="5">
        <v>-10.0</v>
      </c>
      <c r="J363" s="5">
        <v>0.0</v>
      </c>
      <c r="K363" s="5">
        <v>0.0</v>
      </c>
      <c r="L363" s="5">
        <f>ROUND( VLOOKUP(Z363, NPC_Raw_Data!A:O, 13),0)</f>
        <v>77</v>
      </c>
      <c r="M363" s="5">
        <f>ROUND( VLOOKUP(Z363, NPC_Raw_Data!A:O, 14),0)</f>
        <v>77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 * 1.14 ,0)</f>
        <v>265</v>
      </c>
      <c r="P363" s="2">
        <f>ROUND( VLOOKUP(Z363, NPC_Raw_Data!A:Q, 17) * VLOOKUP(AA363, NPC_Scaling_Values!A:N, 14) * VLOOKUP(AB363, NPC_Scaling_Values!A:N, 14)* 1.14 ,0)</f>
        <v>106</v>
      </c>
      <c r="Q363">
        <f> VLOOKUP(AA363, NPC_Scaling_Values!A:N, 9) * VLOOKUP(AB363, NPC_Scaling_Values!A:N, 9) * 1.14</f>
        <v>3.80304</v>
      </c>
      <c r="R363" s="1">
        <v>1.5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413012.0</v>
      </c>
      <c r="AA363" s="1">
        <v>7014.0</v>
      </c>
      <c r="AB363" s="1">
        <v>7414.0</v>
      </c>
      <c r="AC363" s="8">
        <v>0.0</v>
      </c>
    </row>
    <row r="364">
      <c r="A364" s="2" t="s">
        <v>219</v>
      </c>
      <c r="B364" s="1" t="s">
        <v>32</v>
      </c>
      <c r="C364" s="5">
        <f>ROUND( VLOOKUP(Z364, NPC_Raw_Data!A:D, 4)*VLOOKUP(AA364, NPC_Scaling_Values!A:C, 3)*VLOOKUP(AB364, NPC_Scaling_Values!A:C, 3) * 1.14 ,0)</f>
        <v>573</v>
      </c>
      <c r="D364" s="5">
        <f>ROUND( VLOOKUP(Z364, NPC_Raw_Data!A:E, 5) * VLOOKUP(AA364, NPC_Scaling_Values!A:D, 4) * VLOOKUP(AB364,NPC_Scaling_Values!A:D, 4) * 1.14 ,0)</f>
        <v>456</v>
      </c>
      <c r="E364" s="5">
        <f>ROUND( VLOOKUP(Z364, NPC_Raw_Data!A:L, 6) * VLOOKUP(AA364, NPC_Scaling_Values!A:N, 5)* VLOOKUP(AB364, NPC_Scaling_Values!A:N, 5) * 1.14 ,0)</f>
        <v>298</v>
      </c>
      <c r="F364" s="5">
        <f>ROUND( VLOOKUP(Z364, NPC_Raw_Data!A:L, 7) * VLOOKUP(AA364, NPC_Scaling_Values!A:N, 6) * VLOOKUP(AB364,NPC_Scaling_Values!A:N, 6) * 1.14 ,0)</f>
        <v>271</v>
      </c>
      <c r="G364" s="5">
        <f>ROUND( VLOOKUP(Z364, NPC_Raw_Data!A:L, 8) * VLOOKUP(AA364, NPC_Scaling_Values!A:N, 7) * VLOOKUP(AB364, NPC_Scaling_Values!A:N, 7) * 1.14 ,0)</f>
        <v>135</v>
      </c>
      <c r="H364" s="5">
        <f>ROUND( VLOOKUP(Z364, NPC_Raw_Data!A:L, 9) * VLOOKUP(AA364, NPC_Scaling_Values!A:N, 8)* VLOOKUP(AB364, NPC_Scaling_Values!A:N, 8) * 1.14 ,0)</f>
        <v>372</v>
      </c>
      <c r="I364" s="5">
        <v>-10.0</v>
      </c>
      <c r="J364" s="5">
        <v>0.0</v>
      </c>
      <c r="K364" s="5">
        <v>0.0</v>
      </c>
      <c r="L364" s="5">
        <f>ROUND( VLOOKUP(Z364, NPC_Raw_Data!A:O, 13),0)</f>
        <v>77</v>
      </c>
      <c r="M364" s="5">
        <f>ROUND( VLOOKUP(Z364, NPC_Raw_Data!A:O, 14),0)</f>
        <v>77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 * 1.14 ,0)</f>
        <v>265</v>
      </c>
      <c r="P364" s="2">
        <f>ROUND( VLOOKUP(Z364, NPC_Raw_Data!A:Q, 17) * VLOOKUP(AA364, NPC_Scaling_Values!A:N, 14) * VLOOKUP(AB364, NPC_Scaling_Values!A:N, 14)* 1.14 ,0)</f>
        <v>106</v>
      </c>
      <c r="Q364">
        <f> VLOOKUP(AA364, NPC_Scaling_Values!A:N, 9) * VLOOKUP(AB364, NPC_Scaling_Values!A:N, 9) * 1.14</f>
        <v>3.80304</v>
      </c>
      <c r="R364" s="1">
        <v>1.5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413013.0</v>
      </c>
      <c r="AA364" s="1">
        <v>7014.0</v>
      </c>
      <c r="AB364" s="1">
        <v>7414.0</v>
      </c>
      <c r="AC364" s="8">
        <v>0.0</v>
      </c>
    </row>
    <row r="365">
      <c r="A365" s="2" t="s">
        <v>222</v>
      </c>
      <c r="B365" s="1" t="s">
        <v>32</v>
      </c>
      <c r="C365" s="5">
        <f>ROUND( VLOOKUP(Z365, NPC_Raw_Data!A:D, 4)*VLOOKUP(AA365, NPC_Scaling_Values!A:C, 3)*VLOOKUP(AB365, NPC_Scaling_Values!A:C, 3) * 1.14 ,0)</f>
        <v>573</v>
      </c>
      <c r="D365" s="5">
        <f>ROUND( VLOOKUP(Z365, NPC_Raw_Data!A:E, 5) * VLOOKUP(AA365, NPC_Scaling_Values!A:D, 4) * VLOOKUP(AB365,NPC_Scaling_Values!A:D, 4) * 1.14 ,0)</f>
        <v>456</v>
      </c>
      <c r="E365" s="5">
        <f>ROUND( VLOOKUP(Z365, NPC_Raw_Data!A:L, 6) * VLOOKUP(AA365, NPC_Scaling_Values!A:N, 5)* VLOOKUP(AB365, NPC_Scaling_Values!A:N, 5) * 1.14 ,0)</f>
        <v>298</v>
      </c>
      <c r="F365" s="5">
        <f>ROUND( VLOOKUP(Z365, NPC_Raw_Data!A:L, 7) * VLOOKUP(AA365, NPC_Scaling_Values!A:N, 6) * VLOOKUP(AB365,NPC_Scaling_Values!A:N, 6) * 1.14 ,0)</f>
        <v>271</v>
      </c>
      <c r="G365" s="5">
        <f>ROUND( VLOOKUP(Z365, NPC_Raw_Data!A:L, 8) * VLOOKUP(AA365, NPC_Scaling_Values!A:N, 7) * VLOOKUP(AB365, NPC_Scaling_Values!A:N, 7) * 1.14 ,0)</f>
        <v>135</v>
      </c>
      <c r="H365" s="5">
        <f>ROUND( VLOOKUP(Z365, NPC_Raw_Data!A:L, 9) * VLOOKUP(AA365, NPC_Scaling_Values!A:N, 8)* VLOOKUP(AB365, NPC_Scaling_Values!A:N, 8) * 1.14 ,0)</f>
        <v>372</v>
      </c>
      <c r="I365" s="5">
        <v>-10.0</v>
      </c>
      <c r="J365" s="5">
        <v>0.0</v>
      </c>
      <c r="K365" s="5">
        <v>0.0</v>
      </c>
      <c r="L365" s="5">
        <f>ROUND( VLOOKUP(Z365, NPC_Raw_Data!A:O, 13),0)</f>
        <v>77</v>
      </c>
      <c r="M365" s="5">
        <f>ROUND( VLOOKUP(Z365, NPC_Raw_Data!A:O, 14),0)</f>
        <v>77</v>
      </c>
      <c r="N365" s="5">
        <f>ROUND( VLOOKUP(Z365, NPC_Raw_Data!A:O, 15),0)</f>
        <v>999</v>
      </c>
      <c r="O365" s="5">
        <f>ROUND( VLOOKUP(Z365, NPC_Raw_Data!A:Q, 16) * VLOOKUP(AA365, NPC_Scaling_Values!A:N, 14)* VLOOKUP(AB365, NPC_Scaling_Values!A:N, 14) * 1.14 ,0)</f>
        <v>265</v>
      </c>
      <c r="P365" s="2">
        <f>ROUND( VLOOKUP(Z365, NPC_Raw_Data!A:Q, 17) * VLOOKUP(AA365, NPC_Scaling_Values!A:N, 14) * VLOOKUP(AB365, NPC_Scaling_Values!A:N, 14)* 1.14 ,0)</f>
        <v>106</v>
      </c>
      <c r="Q365">
        <f> VLOOKUP(AA365, NPC_Scaling_Values!A:N, 9) * VLOOKUP(AB365, NPC_Scaling_Values!A:N, 9) * 1.14</f>
        <v>3.80304</v>
      </c>
      <c r="R365" s="1">
        <v>1.5</v>
      </c>
      <c r="S365" s="1">
        <v>-1.0</v>
      </c>
      <c r="T365" s="7" t="b">
        <v>0</v>
      </c>
      <c r="U365" s="7" t="b">
        <v>0</v>
      </c>
      <c r="V365" s="7" t="b">
        <v>0</v>
      </c>
      <c r="Z365" s="1">
        <v>413014.0</v>
      </c>
      <c r="AA365" s="1">
        <v>7014.0</v>
      </c>
      <c r="AB365" s="1">
        <v>7414.0</v>
      </c>
      <c r="AC365" s="8">
        <v>7100.0</v>
      </c>
    </row>
    <row r="366">
      <c r="A366" s="2" t="s">
        <v>188</v>
      </c>
      <c r="B366" s="1" t="s">
        <v>32</v>
      </c>
      <c r="C366" s="5">
        <f>ROUND( VLOOKUP(Z366, NPC_Raw_Data!A:D, 4)*VLOOKUP(AA366, NPC_Scaling_Values!A:C, 3)*VLOOKUP(AB366, NPC_Scaling_Values!A:C, 3) * 1.14 ,0)</f>
        <v>680</v>
      </c>
      <c r="D366" s="5">
        <f>ROUND( VLOOKUP(Z366, NPC_Raw_Data!A:E, 5) * VLOOKUP(AA366, NPC_Scaling_Values!A:D, 4) * VLOOKUP(AB366,NPC_Scaling_Values!A:D, 4) * 1.14 ,0)</f>
        <v>912</v>
      </c>
      <c r="E366" s="5">
        <f>ROUND( VLOOKUP(Z366, NPC_Raw_Data!A:L, 6) * VLOOKUP(AA366, NPC_Scaling_Values!A:N, 5)* VLOOKUP(AB366, NPC_Scaling_Values!A:N, 5) * 1.14 ,0)</f>
        <v>261</v>
      </c>
      <c r="F366" s="5">
        <f>ROUND( VLOOKUP(Z366, NPC_Raw_Data!A:L, 7) * VLOOKUP(AA366, NPC_Scaling_Values!A:N, 6) * VLOOKUP(AB366,NPC_Scaling_Values!A:N, 6) * 1.14 ,0)</f>
        <v>217</v>
      </c>
      <c r="G366" s="5">
        <f>ROUND( VLOOKUP(Z366, NPC_Raw_Data!A:L, 8) * VLOOKUP(AA366, NPC_Scaling_Values!A:N, 7) * VLOOKUP(AB366, NPC_Scaling_Values!A:N, 7) * 1.14 ,0)</f>
        <v>230</v>
      </c>
      <c r="H366" s="5">
        <f>ROUND( VLOOKUP(Z366, NPC_Raw_Data!A:L, 9) * VLOOKUP(AA366, NPC_Scaling_Values!A:N, 8)* VLOOKUP(AB366, NPC_Scaling_Values!A:N, 8) * 1.14 ,0)</f>
        <v>210</v>
      </c>
      <c r="I366" s="5">
        <v>0.0</v>
      </c>
      <c r="J366" s="5">
        <v>0.0</v>
      </c>
      <c r="K366" s="5">
        <v>0.0</v>
      </c>
      <c r="L366" s="5">
        <f>ROUND( VLOOKUP(Z366, NPC_Raw_Data!A:O, 13),0)</f>
        <v>80</v>
      </c>
      <c r="M366" s="5">
        <f>ROUND( VLOOKUP(Z366, NPC_Raw_Data!A:O, 14),0)</f>
        <v>80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 * 1.14 ,0)</f>
        <v>265</v>
      </c>
      <c r="P366" s="2">
        <f>ROUND( VLOOKUP(Z366, NPC_Raw_Data!A:Q, 17) * VLOOKUP(AA366, NPC_Scaling_Values!A:N, 14) * VLOOKUP(AB366, NPC_Scaling_Values!A:N, 14)* 1.14 ,0)</f>
        <v>106</v>
      </c>
      <c r="Q366">
        <f> VLOOKUP(AA366, NPC_Scaling_Values!A:N, 9) * VLOOKUP(AB366, NPC_Scaling_Values!A:N, 9) * 1.14</f>
        <v>3.80304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415000.0</v>
      </c>
      <c r="AA366" s="1">
        <v>7014.0</v>
      </c>
      <c r="AB366" s="1">
        <v>7414.0</v>
      </c>
      <c r="AC366" s="8">
        <v>0.0</v>
      </c>
    </row>
    <row r="367">
      <c r="A367" s="2" t="s">
        <v>189</v>
      </c>
      <c r="B367" s="1" t="s">
        <v>32</v>
      </c>
      <c r="C367" s="5">
        <f>ROUND( VLOOKUP(Z367, NPC_Raw_Data!A:D, 4)*VLOOKUP(AA367, NPC_Scaling_Values!A:C, 3)*VLOOKUP(AB367, NPC_Scaling_Values!A:C, 3) * 1.14 ,0)</f>
        <v>680</v>
      </c>
      <c r="D367" s="5">
        <f>ROUND( VLOOKUP(Z367, NPC_Raw_Data!A:E, 5) * VLOOKUP(AA367, NPC_Scaling_Values!A:D, 4) * VLOOKUP(AB367,NPC_Scaling_Values!A:D, 4) * 1.14 ,0)</f>
        <v>912</v>
      </c>
      <c r="E367" s="5">
        <f>ROUND( VLOOKUP(Z367, NPC_Raw_Data!A:L, 6) * VLOOKUP(AA367, NPC_Scaling_Values!A:N, 5)* VLOOKUP(AB367, NPC_Scaling_Values!A:N, 5) * 1.14 ,0)</f>
        <v>261</v>
      </c>
      <c r="F367" s="5">
        <f>ROUND( VLOOKUP(Z367, NPC_Raw_Data!A:L, 7) * VLOOKUP(AA367, NPC_Scaling_Values!A:N, 6) * VLOOKUP(AB367,NPC_Scaling_Values!A:N, 6) * 1.14 ,0)</f>
        <v>217</v>
      </c>
      <c r="G367" s="5">
        <f>ROUND( VLOOKUP(Z367, NPC_Raw_Data!A:L, 8) * VLOOKUP(AA367, NPC_Scaling_Values!A:N, 7) * VLOOKUP(AB367, NPC_Scaling_Values!A:N, 7) * 1.14 ,0)</f>
        <v>230</v>
      </c>
      <c r="H367" s="5">
        <f>ROUND( VLOOKUP(Z367, NPC_Raw_Data!A:L, 9) * VLOOKUP(AA367, NPC_Scaling_Values!A:N, 8)* VLOOKUP(AB367, NPC_Scaling_Values!A:N, 8) * 1.14 ,0)</f>
        <v>210</v>
      </c>
      <c r="I367" s="5">
        <v>0.0</v>
      </c>
      <c r="J367" s="5">
        <v>0.0</v>
      </c>
      <c r="K367" s="5">
        <v>0.0</v>
      </c>
      <c r="L367" s="5">
        <f>ROUND( VLOOKUP(Z367, NPC_Raw_Data!A:O, 13),0)</f>
        <v>80</v>
      </c>
      <c r="M367" s="5">
        <f>ROUND( VLOOKUP(Z367, NPC_Raw_Data!A:O, 14),0)</f>
        <v>80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 * 1.14 ,0)</f>
        <v>265</v>
      </c>
      <c r="P367" s="2">
        <f>ROUND( VLOOKUP(Z367, NPC_Raw_Data!A:Q, 17) * VLOOKUP(AA367, NPC_Scaling_Values!A:N, 14) * VLOOKUP(AB367, NPC_Scaling_Values!A:N, 14)* 1.14 ,0)</f>
        <v>106</v>
      </c>
      <c r="Q367">
        <f> VLOOKUP(AA367, NPC_Scaling_Values!A:N, 9) * VLOOKUP(AB367, NPC_Scaling_Values!A:N, 9) * 1.14</f>
        <v>3.80304</v>
      </c>
      <c r="R367" s="1">
        <v>1.3</v>
      </c>
      <c r="S367" s="1">
        <v>6.0</v>
      </c>
      <c r="T367" s="7" t="b">
        <v>0</v>
      </c>
      <c r="U367" s="7" t="b">
        <v>0</v>
      </c>
      <c r="V367" s="7" t="b">
        <v>0</v>
      </c>
      <c r="Z367" s="1">
        <v>415001.0</v>
      </c>
      <c r="AA367" s="1">
        <v>7014.0</v>
      </c>
      <c r="AB367" s="1">
        <v>7414.0</v>
      </c>
      <c r="AC367" s="10">
        <v>7100.0</v>
      </c>
    </row>
    <row r="368">
      <c r="A368" s="2" t="s">
        <v>190</v>
      </c>
      <c r="B368" s="1" t="s">
        <v>32</v>
      </c>
      <c r="C368" s="5">
        <f>ROUND( VLOOKUP(Z368, NPC_Raw_Data!A:D, 4)*VLOOKUP(AA368, NPC_Scaling_Values!A:C, 3)*VLOOKUP(AB368, NPC_Scaling_Values!A:C, 3) * 1.14 ,0)</f>
        <v>680</v>
      </c>
      <c r="D368" s="5">
        <f>ROUND( VLOOKUP(Z368, NPC_Raw_Data!A:E, 5) * VLOOKUP(AA368, NPC_Scaling_Values!A:D, 4) * VLOOKUP(AB368,NPC_Scaling_Values!A:D, 4) * 1.14 ,0)</f>
        <v>1368</v>
      </c>
      <c r="E368" s="5">
        <f>ROUND( VLOOKUP(Z368, NPC_Raw_Data!A:L, 6) * VLOOKUP(AA368, NPC_Scaling_Values!A:N, 5)* VLOOKUP(AB368, NPC_Scaling_Values!A:N, 5) * 1.14 ,0)</f>
        <v>261</v>
      </c>
      <c r="F368" s="5">
        <f>ROUND( VLOOKUP(Z368, NPC_Raw_Data!A:L, 7) * VLOOKUP(AA368, NPC_Scaling_Values!A:N, 6) * VLOOKUP(AB368,NPC_Scaling_Values!A:N, 6) * 1.14 ,0)</f>
        <v>217</v>
      </c>
      <c r="G368" s="5">
        <f>ROUND( VLOOKUP(Z368, NPC_Raw_Data!A:L, 8) * VLOOKUP(AA368, NPC_Scaling_Values!A:N, 7) * VLOOKUP(AB368, NPC_Scaling_Values!A:N, 7) * 1.14 ,0)</f>
        <v>230</v>
      </c>
      <c r="H368" s="5">
        <f>ROUND( VLOOKUP(Z368, NPC_Raw_Data!A:L, 9) * VLOOKUP(AA368, NPC_Scaling_Values!A:N, 8)* VLOOKUP(AB368, NPC_Scaling_Values!A:N, 8) * 1.14 ,0)</f>
        <v>210</v>
      </c>
      <c r="I368" s="5">
        <v>0.0</v>
      </c>
      <c r="J368" s="5">
        <v>0.0</v>
      </c>
      <c r="K368" s="5">
        <v>0.0</v>
      </c>
      <c r="L368" s="5">
        <f>ROUND( VLOOKUP(Z368, NPC_Raw_Data!A:O, 13),0)</f>
        <v>80</v>
      </c>
      <c r="M368" s="5">
        <f>ROUND( VLOOKUP(Z368, NPC_Raw_Data!A:O, 14),0)</f>
        <v>80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 * 1.14 ,0)</f>
        <v>265</v>
      </c>
      <c r="P368" s="2">
        <f>ROUND( VLOOKUP(Z368, NPC_Raw_Data!A:Q, 17) * VLOOKUP(AA368, NPC_Scaling_Values!A:N, 14) * VLOOKUP(AB368, NPC_Scaling_Values!A:N, 14)* 1.14 ,0)</f>
        <v>106</v>
      </c>
      <c r="Q368">
        <f> VLOOKUP(AA368, NPC_Scaling_Values!A:N, 9) * VLOOKUP(AB368, NPC_Scaling_Values!A:N, 9) * 1.14</f>
        <v>3.80304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415020.0</v>
      </c>
      <c r="AA368" s="1">
        <v>7014.0</v>
      </c>
      <c r="AB368" s="1">
        <v>7414.0</v>
      </c>
      <c r="AC368" s="10">
        <v>5581.0</v>
      </c>
    </row>
    <row r="369">
      <c r="A369" s="2" t="s">
        <v>170</v>
      </c>
      <c r="B369" s="13" t="s">
        <v>32</v>
      </c>
      <c r="C369" s="5">
        <f>ROUND( VLOOKUP(Z369, NPC_Raw_Data!A:D, 4)*VLOOKUP(AA369, NPC_Scaling_Values!A:C, 3)*VLOOKUP(AB369, NPC_Scaling_Values!A:C, 3) * 1.14 ,0)</f>
        <v>537</v>
      </c>
      <c r="D369" s="5">
        <f>ROUND( VLOOKUP(Z369, NPC_Raw_Data!A:E, 5) * VLOOKUP(AA369, NPC_Scaling_Values!A:D, 4) * VLOOKUP(AB369,NPC_Scaling_Values!A:D, 4) * 1.14 ,0)</f>
        <v>1596</v>
      </c>
      <c r="E369" s="5">
        <f>ROUND( VLOOKUP(Z369, NPC_Raw_Data!A:L, 6) * VLOOKUP(AA369, NPC_Scaling_Values!A:N, 5)* VLOOKUP(AB369, NPC_Scaling_Values!A:N, 5) * 1.14 ,0)</f>
        <v>244</v>
      </c>
      <c r="F369" s="5">
        <f>ROUND( VLOOKUP(Z369, NPC_Raw_Data!A:L, 7) * VLOOKUP(AA369, NPC_Scaling_Values!A:N, 6) * VLOOKUP(AB369,NPC_Scaling_Values!A:N, 6) * 1.14 ,0)</f>
        <v>325</v>
      </c>
      <c r="G369" s="5">
        <f>ROUND( VLOOKUP(Z369, NPC_Raw_Data!A:L, 8) * VLOOKUP(AA369, NPC_Scaling_Values!A:N, 7) * VLOOKUP(AB369, NPC_Scaling_Values!A:N, 7) * 1.14 ,0)</f>
        <v>217</v>
      </c>
      <c r="H369" s="5">
        <f>ROUND( VLOOKUP(Z369, NPC_Raw_Data!A:L, 9) * VLOOKUP(AA369, NPC_Scaling_Values!A:N, 8)* VLOOKUP(AB369, NPC_Scaling_Values!A:N, 8) * 1.14 ,0)</f>
        <v>223</v>
      </c>
      <c r="I369" s="5">
        <v>0.0</v>
      </c>
      <c r="J369" s="5">
        <v>0.0</v>
      </c>
      <c r="K369" s="5">
        <v>0.0</v>
      </c>
      <c r="L369" s="5">
        <f>ROUND( VLOOKUP(Z369, NPC_Raw_Data!A:O, 13),0)</f>
        <v>199</v>
      </c>
      <c r="M369" s="5">
        <f>ROUND( VLOOKUP(Z369, NPC_Raw_Data!A:O, 14),0)</f>
        <v>199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 * 1.14 ,0)</f>
        <v>265</v>
      </c>
      <c r="P369" s="2">
        <f>ROUND( VLOOKUP(Z369, NPC_Raw_Data!A:Q, 17) * VLOOKUP(AA369, NPC_Scaling_Values!A:N, 14) * VLOOKUP(AB369, NPC_Scaling_Values!A:N, 14)* 1.14 ,0)</f>
        <v>106</v>
      </c>
      <c r="Q369">
        <f> VLOOKUP(AA369, NPC_Scaling_Values!A:N, 9) * VLOOKUP(AB369, NPC_Scaling_Values!A:N, 9) * 1.14</f>
        <v>3.80304</v>
      </c>
      <c r="R369" s="1">
        <v>1.3</v>
      </c>
      <c r="S369" s="1">
        <v>6.0</v>
      </c>
      <c r="T369" s="7" t="b">
        <v>0</v>
      </c>
      <c r="U369" s="7" t="b">
        <v>0</v>
      </c>
      <c r="V369" s="7" t="b">
        <v>0</v>
      </c>
      <c r="Z369" s="1">
        <v>416000.0</v>
      </c>
      <c r="AA369" s="1">
        <v>7014.0</v>
      </c>
      <c r="AB369" s="1">
        <v>7414.0</v>
      </c>
      <c r="AC369" s="8">
        <v>0.0</v>
      </c>
    </row>
    <row r="370">
      <c r="A370" s="1" t="s">
        <v>171</v>
      </c>
      <c r="B370" s="13" t="s">
        <v>32</v>
      </c>
      <c r="C370" s="5">
        <f>ROUND( VLOOKUP(Z370, NPC_Raw_Data!A:D, 4)*VLOOKUP(AA370, NPC_Scaling_Values!A:C, 3)*VLOOKUP(AB370, NPC_Scaling_Values!A:C, 3) * 1.14 ,0)</f>
        <v>537</v>
      </c>
      <c r="D370" s="5">
        <f>ROUND( VLOOKUP(Z370, NPC_Raw_Data!A:E, 5) * VLOOKUP(AA370, NPC_Scaling_Values!A:D, 4) * VLOOKUP(AB370,NPC_Scaling_Values!A:D, 4) * 1.14 ,0)</f>
        <v>1596</v>
      </c>
      <c r="E370" s="5">
        <f>ROUND( VLOOKUP(Z370, NPC_Raw_Data!A:L, 6) * VLOOKUP(AA370, NPC_Scaling_Values!A:N, 5)* VLOOKUP(AB370, NPC_Scaling_Values!A:N, 5) * 1.14 ,0)</f>
        <v>244</v>
      </c>
      <c r="F370" s="5">
        <f>ROUND( VLOOKUP(Z370, NPC_Raw_Data!A:L, 7) * VLOOKUP(AA370, NPC_Scaling_Values!A:N, 6) * VLOOKUP(AB370,NPC_Scaling_Values!A:N, 6) * 1.14 ,0)</f>
        <v>325</v>
      </c>
      <c r="G370" s="5">
        <f>ROUND( VLOOKUP(Z370, NPC_Raw_Data!A:L, 8) * VLOOKUP(AA370, NPC_Scaling_Values!A:N, 7) * VLOOKUP(AB370, NPC_Scaling_Values!A:N, 7) * 1.14 ,0)</f>
        <v>217</v>
      </c>
      <c r="H370" s="5">
        <f>ROUND( VLOOKUP(Z370, NPC_Raw_Data!A:L, 9) * VLOOKUP(AA370, NPC_Scaling_Values!A:N, 8)* VLOOKUP(AB370, NPC_Scaling_Values!A:N, 8) * 1.14 ,0)</f>
        <v>223</v>
      </c>
      <c r="I370" s="5">
        <v>0.0</v>
      </c>
      <c r="J370" s="5">
        <v>0.0</v>
      </c>
      <c r="K370" s="5">
        <v>0.0</v>
      </c>
      <c r="L370" s="5">
        <f>ROUND( VLOOKUP(Z370, NPC_Raw_Data!A:O, 13),0)</f>
        <v>199</v>
      </c>
      <c r="M370" s="5">
        <f>ROUND( VLOOKUP(Z370, NPC_Raw_Data!A:O, 14),0)</f>
        <v>199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 * 1.14 ,0)</f>
        <v>265</v>
      </c>
      <c r="P370" s="2">
        <f>ROUND( VLOOKUP(Z370, NPC_Raw_Data!A:Q, 17) * VLOOKUP(AA370, NPC_Scaling_Values!A:N, 14) * VLOOKUP(AB370, NPC_Scaling_Values!A:N, 14)* 1.14 ,0)</f>
        <v>106</v>
      </c>
      <c r="Q370">
        <f> VLOOKUP(AA370, NPC_Scaling_Values!A:N, 9) * VLOOKUP(AB370, NPC_Scaling_Values!A:N, 9) * 1.14</f>
        <v>3.80304</v>
      </c>
      <c r="R370" s="1">
        <v>1.3</v>
      </c>
      <c r="S370" s="1">
        <v>10.0</v>
      </c>
      <c r="T370" s="7" t="b">
        <v>0</v>
      </c>
      <c r="U370" s="7" t="b">
        <v>0</v>
      </c>
      <c r="V370" s="7" t="b">
        <v>0</v>
      </c>
      <c r="Z370" s="1">
        <v>416001.0</v>
      </c>
      <c r="AA370" s="1">
        <v>7014.0</v>
      </c>
      <c r="AB370" s="1">
        <v>7414.0</v>
      </c>
      <c r="AC370" s="8">
        <v>7100.0</v>
      </c>
    </row>
    <row r="371">
      <c r="A371" s="2" t="s">
        <v>172</v>
      </c>
      <c r="B371" s="13" t="s">
        <v>32</v>
      </c>
      <c r="C371" s="5">
        <f>ROUND( VLOOKUP(Z371, NPC_Raw_Data!A:D, 4)*VLOOKUP(AA371, NPC_Scaling_Values!A:C, 3)*VLOOKUP(AB371, NPC_Scaling_Values!A:C, 3) * 1.14 ,0)</f>
        <v>537</v>
      </c>
      <c r="D371" s="5">
        <f>ROUND( VLOOKUP(Z371, NPC_Raw_Data!A:E, 5) * VLOOKUP(AA371, NPC_Scaling_Values!A:D, 4) * VLOOKUP(AB371,NPC_Scaling_Values!A:D, 4) * 1.14 ,0)</f>
        <v>2052</v>
      </c>
      <c r="E371" s="5">
        <f>ROUND( VLOOKUP(Z371, NPC_Raw_Data!A:L, 6) * VLOOKUP(AA371, NPC_Scaling_Values!A:N, 5)* VLOOKUP(AB371, NPC_Scaling_Values!A:N, 5) * 1.14 ,0)</f>
        <v>244</v>
      </c>
      <c r="F371" s="5">
        <f>ROUND( VLOOKUP(Z371, NPC_Raw_Data!A:L, 7) * VLOOKUP(AA371, NPC_Scaling_Values!A:N, 6) * VLOOKUP(AB371,NPC_Scaling_Values!A:N, 6) * 1.14 ,0)</f>
        <v>325</v>
      </c>
      <c r="G371" s="5">
        <f>ROUND( VLOOKUP(Z371, NPC_Raw_Data!A:L, 8) * VLOOKUP(AA371, NPC_Scaling_Values!A:N, 7) * VLOOKUP(AB371, NPC_Scaling_Values!A:N, 7) * 1.14 ,0)</f>
        <v>217</v>
      </c>
      <c r="H371" s="5">
        <f>ROUND( VLOOKUP(Z371, NPC_Raw_Data!A:L, 9) * VLOOKUP(AA371, NPC_Scaling_Values!A:N, 8)* VLOOKUP(AB371, NPC_Scaling_Values!A:N, 8) * 1.14 ,0)</f>
        <v>223</v>
      </c>
      <c r="I371" s="5">
        <v>0.0</v>
      </c>
      <c r="J371" s="5">
        <v>0.0</v>
      </c>
      <c r="K371" s="5">
        <v>0.0</v>
      </c>
      <c r="L371" s="5">
        <f>ROUND( VLOOKUP(Z371, NPC_Raw_Data!A:O, 13),0)</f>
        <v>199</v>
      </c>
      <c r="M371" s="5">
        <f>ROUND( VLOOKUP(Z371, NPC_Raw_Data!A:O, 14),0)</f>
        <v>199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 * 1.14 ,0)</f>
        <v>265</v>
      </c>
      <c r="P371" s="2">
        <f>ROUND( VLOOKUP(Z371, NPC_Raw_Data!A:Q, 17) * VLOOKUP(AA371, NPC_Scaling_Values!A:N, 14) * VLOOKUP(AB371, NPC_Scaling_Values!A:N, 14)* 1.14 ,0)</f>
        <v>106</v>
      </c>
      <c r="Q371">
        <f> VLOOKUP(AA371, NPC_Scaling_Values!A:N, 9) * VLOOKUP(AB371, NPC_Scaling_Values!A:N, 9) * 1.14</f>
        <v>3.80304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416020.0</v>
      </c>
      <c r="AA371" s="1">
        <v>7014.0</v>
      </c>
      <c r="AB371" s="1">
        <v>7414.0</v>
      </c>
      <c r="AC371" s="10">
        <v>5582.0</v>
      </c>
    </row>
    <row r="372">
      <c r="A372" s="2" t="s">
        <v>156</v>
      </c>
      <c r="B372" s="1" t="s">
        <v>32</v>
      </c>
      <c r="C372" s="5">
        <f>ROUND( VLOOKUP(Z372, NPC_Raw_Data!A:D, 4)*VLOOKUP(AA372, NPC_Scaling_Values!A:C, 3)*VLOOKUP(AB372, NPC_Scaling_Values!A:C, 3) * 1.14 ,0)</f>
        <v>1253</v>
      </c>
      <c r="D372" s="5">
        <f>ROUND( VLOOKUP(Z372, NPC_Raw_Data!A:E, 5) * VLOOKUP(AA372, NPC_Scaling_Values!A:D, 4) * VLOOKUP(AB372,NPC_Scaling_Values!A:D, 4) * 1.14 ,0)</f>
        <v>46</v>
      </c>
      <c r="E372" s="5">
        <f>ROUND( VLOOKUP(Z372, NPC_Raw_Data!A:L, 6) * VLOOKUP(AA372, NPC_Scaling_Values!A:N, 5)* VLOOKUP(AB372, NPC_Scaling_Values!A:N, 5) * 1.14 ,0)</f>
        <v>227</v>
      </c>
      <c r="F372" s="5">
        <f>ROUND( VLOOKUP(Z372, NPC_Raw_Data!A:L, 7) * VLOOKUP(AA372, NPC_Scaling_Values!A:N, 6) * VLOOKUP(AB372,NPC_Scaling_Values!A:N, 6) * 1.14 ,0)</f>
        <v>342</v>
      </c>
      <c r="G372" s="5">
        <f>ROUND( VLOOKUP(Z372, NPC_Raw_Data!A:L, 8) * VLOOKUP(AA372, NPC_Scaling_Values!A:N, 7) * VLOOKUP(AB372, NPC_Scaling_Values!A:N, 7) * 1.14 ,0)</f>
        <v>396</v>
      </c>
      <c r="H372" s="5">
        <f>ROUND( VLOOKUP(Z372, NPC_Raw_Data!A:L, 9) * VLOOKUP(AA372, NPC_Scaling_Values!A:N, 8)* VLOOKUP(AB372, NPC_Scaling_Values!A:N, 8) * 1.14 ,0)</f>
        <v>369</v>
      </c>
      <c r="I372" s="5">
        <v>0.0</v>
      </c>
      <c r="J372" s="5">
        <v>0.0</v>
      </c>
      <c r="K372" s="5">
        <v>0.0</v>
      </c>
      <c r="L372" s="5">
        <f>ROUND( VLOOKUP(Z372, NPC_Raw_Data!A:O, 13),0)</f>
        <v>999</v>
      </c>
      <c r="M372" s="5">
        <f>ROUND( VLOOKUP(Z372, NPC_Raw_Data!A:O, 14),0)</f>
        <v>999</v>
      </c>
      <c r="N372" s="5">
        <f>ROUND( VLOOKUP(Z372, NPC_Raw_Data!A:O, 15),0)</f>
        <v>999</v>
      </c>
      <c r="O372" s="5">
        <f>ROUND( VLOOKUP(Z372, NPC_Raw_Data!A:Q, 16) * VLOOKUP(AA372, NPC_Scaling_Values!A:N, 14)* VLOOKUP(AB372, NPC_Scaling_Values!A:N, 14) * 1.14 ,0)</f>
        <v>265</v>
      </c>
      <c r="P372" s="2">
        <f>ROUND( VLOOKUP(Z372, NPC_Raw_Data!A:Q, 17) * VLOOKUP(AA372, NPC_Scaling_Values!A:N, 14) * VLOOKUP(AB372, NPC_Scaling_Values!A:N, 14)* 1.14 ,0)</f>
        <v>106</v>
      </c>
      <c r="Q372">
        <f> VLOOKUP(AA372, NPC_Scaling_Values!A:N, 9) * VLOOKUP(AB372, NPC_Scaling_Values!A:N, 9) * 1.14</f>
        <v>3.80304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417000.0</v>
      </c>
      <c r="AA372" s="1">
        <v>7014.0</v>
      </c>
      <c r="AB372" s="1">
        <v>7414.0</v>
      </c>
      <c r="AC372" s="8">
        <v>0.0</v>
      </c>
    </row>
    <row r="373">
      <c r="A373" s="2" t="s">
        <v>157</v>
      </c>
      <c r="B373" s="1" t="s">
        <v>32</v>
      </c>
      <c r="C373" s="5">
        <f>ROUND( VLOOKUP(Z373, NPC_Raw_Data!A:D, 4)*VLOOKUP(AA373, NPC_Scaling_Values!A:C, 3)*VLOOKUP(AB373, NPC_Scaling_Values!A:C, 3) * 1.14 ,0)</f>
        <v>716</v>
      </c>
      <c r="D373" s="5">
        <f>ROUND( VLOOKUP(Z373, NPC_Raw_Data!A:E, 5) * VLOOKUP(AA373, NPC_Scaling_Values!A:D, 4) * VLOOKUP(AB373,NPC_Scaling_Values!A:D, 4) * 1.14 ,0)</f>
        <v>23</v>
      </c>
      <c r="E373" s="5">
        <f>ROUND( VLOOKUP(Z373, NPC_Raw_Data!A:L, 6) * VLOOKUP(AA373, NPC_Scaling_Values!A:N, 5)* VLOOKUP(AB373, NPC_Scaling_Values!A:N, 5) * 1.14 ,0)</f>
        <v>227</v>
      </c>
      <c r="F373" s="5">
        <f>ROUND( VLOOKUP(Z373, NPC_Raw_Data!A:L, 7) * VLOOKUP(AA373, NPC_Scaling_Values!A:N, 6) * VLOOKUP(AB373,NPC_Scaling_Values!A:N, 6) * 1.14 ,0)</f>
        <v>342</v>
      </c>
      <c r="G373" s="5">
        <f>ROUND( VLOOKUP(Z373, NPC_Raw_Data!A:L, 8) * VLOOKUP(AA373, NPC_Scaling_Values!A:N, 7) * VLOOKUP(AB373, NPC_Scaling_Values!A:N, 7) * 1.14 ,0)</f>
        <v>396</v>
      </c>
      <c r="H373" s="5">
        <f>ROUND( VLOOKUP(Z373, NPC_Raw_Data!A:L, 9) * VLOOKUP(AA373, NPC_Scaling_Values!A:N, 8)* VLOOKUP(AB373, NPC_Scaling_Values!A:N, 8) * 1.14 ,0)</f>
        <v>369</v>
      </c>
      <c r="I373" s="5">
        <v>0.0</v>
      </c>
      <c r="J373" s="5">
        <v>0.0</v>
      </c>
      <c r="K373" s="5">
        <v>0.0</v>
      </c>
      <c r="L373" s="5">
        <f>ROUND( VLOOKUP(Z373, NPC_Raw_Data!A:O, 13),0)</f>
        <v>999</v>
      </c>
      <c r="M373" s="5">
        <f>ROUND( VLOOKUP(Z373, NPC_Raw_Data!A:O, 14),0)</f>
        <v>999</v>
      </c>
      <c r="N373" s="5">
        <f>ROUND( VLOOKUP(Z373, NPC_Raw_Data!A:O, 15),0)</f>
        <v>999</v>
      </c>
      <c r="O373" s="5">
        <f>ROUND( VLOOKUP(Z373, NPC_Raw_Data!A:Q, 16) * VLOOKUP(AA373, NPC_Scaling_Values!A:N, 14)* VLOOKUP(AB373, NPC_Scaling_Values!A:N, 14) * 1.14 ,0)</f>
        <v>265</v>
      </c>
      <c r="P373" s="2">
        <f>ROUND( VLOOKUP(Z373, NPC_Raw_Data!A:Q, 17) * VLOOKUP(AA373, NPC_Scaling_Values!A:N, 14) * VLOOKUP(AB373, NPC_Scaling_Values!A:N, 14)* 1.14 ,0)</f>
        <v>106</v>
      </c>
      <c r="Q373">
        <f> VLOOKUP(AA373, NPC_Scaling_Values!A:N, 9) * VLOOKUP(AB373, NPC_Scaling_Values!A:N, 9) * 1.14</f>
        <v>3.80304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417100.0</v>
      </c>
      <c r="AA373" s="1">
        <v>7014.0</v>
      </c>
      <c r="AB373" s="1">
        <v>7414.0</v>
      </c>
      <c r="AC373" s="8">
        <v>0.0</v>
      </c>
    </row>
    <row r="374">
      <c r="A374" s="2" t="s">
        <v>158</v>
      </c>
      <c r="B374" s="1" t="s">
        <v>32</v>
      </c>
      <c r="C374" s="5">
        <f>ROUND( VLOOKUP(Z374, NPC_Raw_Data!A:D, 4)*VLOOKUP(AA374, NPC_Scaling_Values!A:C, 3)*VLOOKUP(AB374, NPC_Scaling_Values!A:C, 3) * 1.14 ,0)</f>
        <v>358</v>
      </c>
      <c r="D374" s="5">
        <f>ROUND( VLOOKUP(Z374, NPC_Raw_Data!A:E, 5) * VLOOKUP(AA374, NPC_Scaling_Values!A:D, 4) * VLOOKUP(AB374,NPC_Scaling_Values!A:D, 4) * 1.14 ,0)</f>
        <v>11</v>
      </c>
      <c r="E374" s="5">
        <f>ROUND( VLOOKUP(Z374, NPC_Raw_Data!A:L, 6) * VLOOKUP(AA374, NPC_Scaling_Values!A:N, 5)* VLOOKUP(AB374, NPC_Scaling_Values!A:N, 5) * 1.14 ,0)</f>
        <v>227</v>
      </c>
      <c r="F374" s="5">
        <f>ROUND( VLOOKUP(Z374, NPC_Raw_Data!A:L, 7) * VLOOKUP(AA374, NPC_Scaling_Values!A:N, 6) * VLOOKUP(AB374,NPC_Scaling_Values!A:N, 6) * 1.14 ,0)</f>
        <v>342</v>
      </c>
      <c r="G374" s="5">
        <f>ROUND( VLOOKUP(Z374, NPC_Raw_Data!A:L, 8) * VLOOKUP(AA374, NPC_Scaling_Values!A:N, 7) * VLOOKUP(AB374, NPC_Scaling_Values!A:N, 7) * 1.14 ,0)</f>
        <v>396</v>
      </c>
      <c r="H374" s="5">
        <f>ROUND( VLOOKUP(Z374, NPC_Raw_Data!A:L, 9) * VLOOKUP(AA374, NPC_Scaling_Values!A:N, 8)* VLOOKUP(AB374, NPC_Scaling_Values!A:N, 8) * 1.14 ,0)</f>
        <v>369</v>
      </c>
      <c r="I374" s="5">
        <v>0.0</v>
      </c>
      <c r="J374" s="5">
        <v>0.0</v>
      </c>
      <c r="K374" s="5">
        <v>0.0</v>
      </c>
      <c r="L374" s="5">
        <f>ROUND( VLOOKUP(Z374, NPC_Raw_Data!A:O, 13),0)</f>
        <v>999</v>
      </c>
      <c r="M374" s="5">
        <f>ROUND( VLOOKUP(Z374, NPC_Raw_Data!A:O, 14),0)</f>
        <v>999</v>
      </c>
      <c r="N374" s="5">
        <f>ROUND( VLOOKUP(Z374, NPC_Raw_Data!A:O, 15),0)</f>
        <v>999</v>
      </c>
      <c r="O374" s="5">
        <f>ROUND( VLOOKUP(Z374, NPC_Raw_Data!A:Q, 16) * VLOOKUP(AA374, NPC_Scaling_Values!A:N, 14)* VLOOKUP(AB374, NPC_Scaling_Values!A:N, 14) * 1.14 ,0)</f>
        <v>265</v>
      </c>
      <c r="P374" s="2">
        <f>ROUND( VLOOKUP(Z374, NPC_Raw_Data!A:Q, 17) * VLOOKUP(AA374, NPC_Scaling_Values!A:N, 14) * VLOOKUP(AB374, NPC_Scaling_Values!A:N, 14)* 1.14 ,0)</f>
        <v>106</v>
      </c>
      <c r="Q374">
        <f> VLOOKUP(AA374, NPC_Scaling_Values!A:N, 9) * VLOOKUP(AB374, NPC_Scaling_Values!A:N, 9) * 1.14</f>
        <v>3.80304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417200.0</v>
      </c>
      <c r="AA374" s="1">
        <v>7014.0</v>
      </c>
      <c r="AB374" s="1">
        <v>7414.0</v>
      </c>
      <c r="AC374" s="8">
        <v>0.0</v>
      </c>
    </row>
    <row r="375">
      <c r="A375" s="1" t="s">
        <v>280</v>
      </c>
      <c r="B375" s="1" t="s">
        <v>32</v>
      </c>
      <c r="C375" s="5">
        <f>ROUND( VLOOKUP(Z375, NPC_Raw_Data!A:D, 4)*VLOOKUP(AA375, NPC_Scaling_Values!A:C, 3)*VLOOKUP(AB375, NPC_Scaling_Values!A:C, 3) * 1.14 ,0)</f>
        <v>2291</v>
      </c>
      <c r="D375" s="5">
        <f>ROUND( VLOOKUP(Z375, NPC_Raw_Data!A:E, 5) * VLOOKUP(AA375, NPC_Scaling_Values!A:D, 4) * VLOOKUP(AB375,NPC_Scaling_Values!A:D, 4) * 1.14 ,0)</f>
        <v>2280</v>
      </c>
      <c r="E375" s="5">
        <f>ROUND( VLOOKUP(Z375, NPC_Raw_Data!A:L, 6) * VLOOKUP(AA375, NPC_Scaling_Values!A:N, 5)* VLOOKUP(AB375, NPC_Scaling_Values!A:N, 5) * 1.14 ,0)</f>
        <v>430</v>
      </c>
      <c r="F375" s="5">
        <f>ROUND( VLOOKUP(Z375, NPC_Raw_Data!A:L, 7) * VLOOKUP(AA375, NPC_Scaling_Values!A:N, 6) * VLOOKUP(AB375,NPC_Scaling_Values!A:N, 6) * 1.14 ,0)</f>
        <v>637</v>
      </c>
      <c r="G375" s="5">
        <f>ROUND( VLOOKUP(Z375, NPC_Raw_Data!A:L, 8) * VLOOKUP(AA375, NPC_Scaling_Values!A:N, 7) * VLOOKUP(AB375, NPC_Scaling_Values!A:N, 7) * 1.14 ,0)</f>
        <v>755</v>
      </c>
      <c r="H375" s="5">
        <f>ROUND( VLOOKUP(Z375, NPC_Raw_Data!A:L, 9) * VLOOKUP(AA375, NPC_Scaling_Values!A:N, 8)* VLOOKUP(AB375, NPC_Scaling_Values!A:N, 8) * 1.14 ,0)</f>
        <v>372</v>
      </c>
      <c r="I375" s="5">
        <v>25.0</v>
      </c>
      <c r="J375" s="5">
        <v>-10.0</v>
      </c>
      <c r="K375" s="5">
        <v>-30.0</v>
      </c>
      <c r="L375" s="5">
        <f>ROUND( VLOOKUP(Z375, NPC_Raw_Data!A:O, 13),0)</f>
        <v>250</v>
      </c>
      <c r="M375" s="5">
        <f>ROUND( VLOOKUP(Z375, NPC_Raw_Data!A:O, 14),0)</f>
        <v>250</v>
      </c>
      <c r="N375" s="5">
        <f>ROUND( VLOOKUP(Z375, NPC_Raw_Data!A:O, 15),0)</f>
        <v>250</v>
      </c>
      <c r="O375" s="5">
        <f>ROUND( VLOOKUP(Z375, NPC_Raw_Data!A:Q, 16) * VLOOKUP(AA375, NPC_Scaling_Values!A:N, 14)* VLOOKUP(AB375, NPC_Scaling_Values!A:N, 14) * 1.14 ,0)</f>
        <v>132</v>
      </c>
      <c r="P375" s="2">
        <f>ROUND( VLOOKUP(Z375, NPC_Raw_Data!A:Q, 17) * VLOOKUP(AA375, NPC_Scaling_Values!A:N, 14) * VLOOKUP(AB375, NPC_Scaling_Values!A:N, 14)* 1.14 ,0)</f>
        <v>106</v>
      </c>
      <c r="Q375">
        <f> VLOOKUP(AA375, NPC_Scaling_Values!A:N, 9) * VLOOKUP(AB375, NPC_Scaling_Values!A:N, 9) * 1.14</f>
        <v>3.80304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418000.0</v>
      </c>
      <c r="AA375" s="1">
        <v>7014.0</v>
      </c>
      <c r="AB375" s="1">
        <v>7414.0</v>
      </c>
      <c r="AC375" s="8">
        <v>0.0</v>
      </c>
    </row>
    <row r="376">
      <c r="A376" s="1" t="s">
        <v>281</v>
      </c>
      <c r="B376" s="1" t="s">
        <v>32</v>
      </c>
      <c r="C376" s="5">
        <f>ROUND( VLOOKUP(Z376, NPC_Raw_Data!A:D, 4)*VLOOKUP(AA376, NPC_Scaling_Values!A:C, 3)*VLOOKUP(AB376, NPC_Scaling_Values!A:C, 3) * 1.14 ,0)</f>
        <v>2291</v>
      </c>
      <c r="D376" s="5">
        <f>ROUND( VLOOKUP(Z376, NPC_Raw_Data!A:E, 5) * VLOOKUP(AA376, NPC_Scaling_Values!A:D, 4) * VLOOKUP(AB376,NPC_Scaling_Values!A:D, 4) * 1.14 ,0)</f>
        <v>2280</v>
      </c>
      <c r="E376" s="5">
        <f>ROUND( VLOOKUP(Z376, NPC_Raw_Data!A:L, 6) * VLOOKUP(AA376, NPC_Scaling_Values!A:N, 5)* VLOOKUP(AB376, NPC_Scaling_Values!A:N, 5) * 1.14 ,0)</f>
        <v>430</v>
      </c>
      <c r="F376" s="5">
        <f>ROUND( VLOOKUP(Z376, NPC_Raw_Data!A:L, 7) * VLOOKUP(AA376, NPC_Scaling_Values!A:N, 6) * VLOOKUP(AB376,NPC_Scaling_Values!A:N, 6) * 1.14 ,0)</f>
        <v>637</v>
      </c>
      <c r="G376" s="5">
        <f>ROUND( VLOOKUP(Z376, NPC_Raw_Data!A:L, 8) * VLOOKUP(AA376, NPC_Scaling_Values!A:N, 7) * VLOOKUP(AB376, NPC_Scaling_Values!A:N, 7) * 1.14 ,0)</f>
        <v>755</v>
      </c>
      <c r="H376" s="5">
        <f>ROUND( VLOOKUP(Z376, NPC_Raw_Data!A:L, 9) * VLOOKUP(AA376, NPC_Scaling_Values!A:N, 8)* VLOOKUP(AB376, NPC_Scaling_Values!A:N, 8) * 1.14 ,0)</f>
        <v>372</v>
      </c>
      <c r="I376" s="5">
        <v>25.0</v>
      </c>
      <c r="J376" s="5">
        <v>-10.0</v>
      </c>
      <c r="K376" s="5">
        <v>-30.0</v>
      </c>
      <c r="L376" s="5">
        <f>ROUND( VLOOKUP(Z376, NPC_Raw_Data!A:O, 13),0)</f>
        <v>250</v>
      </c>
      <c r="M376" s="5">
        <f>ROUND( VLOOKUP(Z376, NPC_Raw_Data!A:O, 14),0)</f>
        <v>250</v>
      </c>
      <c r="N376" s="5">
        <f>ROUND( VLOOKUP(Z376, NPC_Raw_Data!A:O, 15),0)</f>
        <v>250</v>
      </c>
      <c r="O376" s="5">
        <f>ROUND( VLOOKUP(Z376, NPC_Raw_Data!A:Q, 16) * VLOOKUP(AA376, NPC_Scaling_Values!A:N, 14)* VLOOKUP(AB376, NPC_Scaling_Values!A:N, 14) * 1.14 ,0)</f>
        <v>132</v>
      </c>
      <c r="P376" s="2">
        <f>ROUND( VLOOKUP(Z376, NPC_Raw_Data!A:Q, 17) * VLOOKUP(AA376, NPC_Scaling_Values!A:N, 14) * VLOOKUP(AB376, NPC_Scaling_Values!A:N, 14)* 1.14 ,0)</f>
        <v>106</v>
      </c>
      <c r="Q376">
        <f> VLOOKUP(AA376, NPC_Scaling_Values!A:N, 9) * VLOOKUP(AB376, NPC_Scaling_Values!A:N, 9) * 1.14</f>
        <v>3.80304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418001.0</v>
      </c>
      <c r="AA376" s="1">
        <v>7014.0</v>
      </c>
      <c r="AB376" s="1">
        <v>7414.0</v>
      </c>
      <c r="AC376" s="8">
        <v>7100.0</v>
      </c>
    </row>
    <row r="377">
      <c r="A377" s="1" t="s">
        <v>69</v>
      </c>
      <c r="B377" s="1" t="s">
        <v>32</v>
      </c>
      <c r="C377" s="5">
        <f>ROUND( VLOOKUP(Z377, NPC_Raw_Data!A:D, 4)*VLOOKUP(AA377, NPC_Scaling_Values!A:C, 3)*VLOOKUP(AB377, NPC_Scaling_Values!A:C, 3) * 1.14 ,0)</f>
        <v>376</v>
      </c>
      <c r="D377" s="5">
        <f>ROUND( VLOOKUP(Z377, NPC_Raw_Data!A:E, 5) * VLOOKUP(AA377, NPC_Scaling_Values!A:D, 4) * VLOOKUP(AB377,NPC_Scaling_Values!A:D, 4) * 1.14 ,0)</f>
        <v>684</v>
      </c>
      <c r="E377" s="5">
        <f>ROUND( VLOOKUP(Z377, NPC_Raw_Data!A:L, 6) * VLOOKUP(AA377, NPC_Scaling_Values!A:N, 5)* VLOOKUP(AB377, NPC_Scaling_Values!A:N, 5) * 1.14 ,0)</f>
        <v>267</v>
      </c>
      <c r="F377" s="5">
        <f>ROUND( VLOOKUP(Z377, NPC_Raw_Data!A:L, 7) * VLOOKUP(AA377, NPC_Scaling_Values!A:N, 6) * VLOOKUP(AB377,NPC_Scaling_Values!A:N, 6) * 1.14 ,0)</f>
        <v>200</v>
      </c>
      <c r="G377" s="5">
        <f>ROUND( VLOOKUP(Z377, NPC_Raw_Data!A:L, 8) * VLOOKUP(AA377, NPC_Scaling_Values!A:N, 7) * VLOOKUP(AB377, NPC_Scaling_Values!A:N, 7) * 1.14 ,0)</f>
        <v>159</v>
      </c>
      <c r="H377" s="5">
        <f>ROUND( VLOOKUP(Z377, NPC_Raw_Data!A:L, 9) * VLOOKUP(AA377, NPC_Scaling_Values!A:N, 8)* VLOOKUP(AB377, NPC_Scaling_Values!A:N, 8) * 1.14 ,0)</f>
        <v>200</v>
      </c>
      <c r="I377" s="5">
        <v>0.0</v>
      </c>
      <c r="J377" s="5">
        <v>0.0</v>
      </c>
      <c r="K377" s="5">
        <v>0.0</v>
      </c>
      <c r="L377" s="5">
        <f>ROUND( VLOOKUP(Z377, NPC_Raw_Data!A:O, 13),0)</f>
        <v>150</v>
      </c>
      <c r="M377" s="5">
        <f>ROUND( VLOOKUP(Z377, NPC_Raw_Data!A:O, 14),0)</f>
        <v>150</v>
      </c>
      <c r="N377" s="5">
        <f>ROUND( VLOOKUP(Z377, NPC_Raw_Data!A:O, 15),0)</f>
        <v>100</v>
      </c>
      <c r="O377" s="5">
        <f>ROUND( VLOOKUP(Z377, NPC_Raw_Data!A:Q, 16) * VLOOKUP(AA377, NPC_Scaling_Values!A:N, 14)* VLOOKUP(AB377, NPC_Scaling_Values!A:N, 14) * 1.14 ,0)</f>
        <v>265</v>
      </c>
      <c r="P377" s="2">
        <f>ROUND( VLOOKUP(Z377, NPC_Raw_Data!A:Q, 17) * VLOOKUP(AA377, NPC_Scaling_Values!A:N, 14) * VLOOKUP(AB377, NPC_Scaling_Values!A:N, 14)* 1.14 ,0)</f>
        <v>106</v>
      </c>
      <c r="Q377">
        <f> VLOOKUP(AA377, NPC_Scaling_Values!A:N, 9) * VLOOKUP(AB377, NPC_Scaling_Values!A:N, 9) * 1.14</f>
        <v>3.80304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419000.0</v>
      </c>
      <c r="AA377" s="1">
        <v>7014.0</v>
      </c>
      <c r="AB377" s="1">
        <v>7414.0</v>
      </c>
      <c r="AC377" s="8">
        <v>0.0</v>
      </c>
    </row>
    <row r="378">
      <c r="A378" s="1" t="s">
        <v>264</v>
      </c>
      <c r="B378" s="1" t="s">
        <v>32</v>
      </c>
      <c r="C378" s="5">
        <f>ROUND( VLOOKUP(Z378, NPC_Raw_Data!A:D, 4)*VLOOKUP(AA378, NPC_Scaling_Values!A:C, 3)*VLOOKUP(AB378, NPC_Scaling_Values!A:C, 3) * 1.14 ,0)</f>
        <v>11929</v>
      </c>
      <c r="D378" s="5">
        <f>ROUND( VLOOKUP(Z378, NPC_Raw_Data!A:E, 5) * VLOOKUP(AA378, NPC_Scaling_Values!A:D, 4) * VLOOKUP(AB378,NPC_Scaling_Values!A:D, 4) * 1.14 ,0)</f>
        <v>136800</v>
      </c>
      <c r="E378" s="5">
        <f>ROUND( VLOOKUP(Z378, NPC_Raw_Data!A:L, 6) * VLOOKUP(AA378, NPC_Scaling_Values!A:N, 5)* VLOOKUP(AB378, NPC_Scaling_Values!A:N, 5) * 1.14 ,0)</f>
        <v>366</v>
      </c>
      <c r="F378" s="5">
        <f>ROUND( VLOOKUP(Z378, NPC_Raw_Data!A:L, 7) * VLOOKUP(AA378, NPC_Scaling_Values!A:N, 6) * VLOOKUP(AB378,NPC_Scaling_Values!A:N, 6) * 1.14 ,0)</f>
        <v>867</v>
      </c>
      <c r="G378" s="5">
        <f>ROUND( VLOOKUP(Z378, NPC_Raw_Data!A:L, 8) * VLOOKUP(AA378, NPC_Scaling_Values!A:N, 7) * VLOOKUP(AB378, NPC_Scaling_Values!A:N, 7) * 1.14 ,0)</f>
        <v>704</v>
      </c>
      <c r="H378" s="5">
        <f>ROUND( VLOOKUP(Z378, NPC_Raw_Data!A:L, 9) * VLOOKUP(AA378, NPC_Scaling_Values!A:N, 8)* VLOOKUP(AB378, NPC_Scaling_Values!A:N, 8) * 1.14 ,0)</f>
        <v>813</v>
      </c>
      <c r="I378" s="5">
        <v>0.0</v>
      </c>
      <c r="J378" s="5">
        <v>0.0</v>
      </c>
      <c r="K378" s="5">
        <v>0.0</v>
      </c>
      <c r="L378" s="5">
        <f>ROUND( VLOOKUP(Z378, NPC_Raw_Data!A:O, 13),0)</f>
        <v>999</v>
      </c>
      <c r="M378" s="5">
        <f>ROUND( VLOOKUP(Z378, NPC_Raw_Data!A:O, 14),0)</f>
        <v>999</v>
      </c>
      <c r="N378" s="5">
        <f>ROUND( VLOOKUP(Z378, NPC_Raw_Data!A:O, 15),0)</f>
        <v>999</v>
      </c>
      <c r="O378" s="5">
        <f>ROUND( VLOOKUP(Z378, NPC_Raw_Data!A:Q, 16) * VLOOKUP(AA378, NPC_Scaling_Values!A:N, 14)* VLOOKUP(AB378, NPC_Scaling_Values!A:N, 14) * 1.14 ,0)</f>
        <v>265</v>
      </c>
      <c r="P378" s="2">
        <f>ROUND( VLOOKUP(Z378, NPC_Raw_Data!A:Q, 17) * VLOOKUP(AA378, NPC_Scaling_Values!A:N, 14) * VLOOKUP(AB378, NPC_Scaling_Values!A:N, 14)* 1.14 ,0)</f>
        <v>106</v>
      </c>
      <c r="Q378">
        <f> VLOOKUP(AA378, NPC_Scaling_Values!A:N, 9) * VLOOKUP(AB378, NPC_Scaling_Values!A:N, 9) * 1.14</f>
        <v>3.80304</v>
      </c>
      <c r="R378" s="1">
        <v>1.5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450000.0</v>
      </c>
      <c r="AA378" s="1">
        <v>7014.0</v>
      </c>
      <c r="AB378" s="1">
        <v>7414.0</v>
      </c>
      <c r="AC378" s="8">
        <v>0.0</v>
      </c>
    </row>
    <row r="379">
      <c r="A379" s="9" t="s">
        <v>306</v>
      </c>
      <c r="B379" s="1" t="s">
        <v>32</v>
      </c>
      <c r="C379" s="5">
        <f>ROUND( VLOOKUP(Z379, NPC_Raw_Data!A:D, 4)*VLOOKUP(AA379, NPC_Scaling_Values!A:C, 3)*VLOOKUP(AB379, NPC_Scaling_Values!A:C, 3) * 1.14 ,0)</f>
        <v>9665</v>
      </c>
      <c r="D379" s="5">
        <f>ROUND( VLOOKUP(Z379, NPC_Raw_Data!A:E, 5) * VLOOKUP(AA379, NPC_Scaling_Values!A:D, 4) * VLOOKUP(AB379,NPC_Scaling_Values!A:D, 4) * 1.14 ,0)</f>
        <v>136800</v>
      </c>
      <c r="E379" s="5">
        <f>ROUND( VLOOKUP(Z379, NPC_Raw_Data!A:L, 6) * VLOOKUP(AA379, NPC_Scaling_Values!A:N, 5)* VLOOKUP(AB379, NPC_Scaling_Values!A:N, 5) * 1.14 ,0)</f>
        <v>528</v>
      </c>
      <c r="F379" s="5">
        <f>ROUND( VLOOKUP(Z379, NPC_Raw_Data!A:L, 7) * VLOOKUP(AA379, NPC_Scaling_Values!A:N, 6) * VLOOKUP(AB379,NPC_Scaling_Values!A:N, 6) * 1.14 ,0)</f>
        <v>1016</v>
      </c>
      <c r="G379" s="5">
        <f>ROUND( VLOOKUP(Z379, NPC_Raw_Data!A:L, 8) * VLOOKUP(AA379, NPC_Scaling_Values!A:N, 7) * VLOOKUP(AB379, NPC_Scaling_Values!A:N, 7) * 1.14 ,0)</f>
        <v>1016</v>
      </c>
      <c r="H379" s="5">
        <f>ROUND( VLOOKUP(Z379, NPC_Raw_Data!A:L, 9) * VLOOKUP(AA379, NPC_Scaling_Values!A:N, 8)* VLOOKUP(AB379, NPC_Scaling_Values!A:N, 8) * 1.14 ,0)</f>
        <v>860</v>
      </c>
      <c r="I379" s="5">
        <v>0.0</v>
      </c>
      <c r="J379" s="5">
        <v>-20.0</v>
      </c>
      <c r="K379" s="5">
        <v>0.0</v>
      </c>
      <c r="L379" s="5">
        <f>ROUND( VLOOKUP(Z379, NPC_Raw_Data!A:O, 13),0)</f>
        <v>999</v>
      </c>
      <c r="M379" s="5">
        <f>ROUND( VLOOKUP(Z379, NPC_Raw_Data!A:O, 14),0)</f>
        <v>999</v>
      </c>
      <c r="N379" s="5">
        <f>ROUND( VLOOKUP(Z379, NPC_Raw_Data!A:O, 15),0)</f>
        <v>333</v>
      </c>
      <c r="O379" s="5">
        <f>ROUND( VLOOKUP(Z379, NPC_Raw_Data!A:Q, 16) * VLOOKUP(AA379, NPC_Scaling_Values!A:N, 14)* VLOOKUP(AB379, NPC_Scaling_Values!A:N, 14) * 1.14 ,0)</f>
        <v>279</v>
      </c>
      <c r="P379" s="2">
        <f>ROUND( VLOOKUP(Z379, NPC_Raw_Data!A:Q, 17) * VLOOKUP(AA379, NPC_Scaling_Values!A:N, 14) * VLOOKUP(AB379, NPC_Scaling_Values!A:N, 14)* 1.14 ,0)</f>
        <v>112</v>
      </c>
      <c r="Q379">
        <f> VLOOKUP(AA379, NPC_Scaling_Values!A:N, 9) * VLOOKUP(AB379, NPC_Scaling_Values!A:N, 9) * 1.14</f>
        <v>3.9615</v>
      </c>
      <c r="R379" s="1">
        <v>3.0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451000.0</v>
      </c>
      <c r="AA379" s="1">
        <v>7015.0</v>
      </c>
      <c r="AB379" s="1">
        <v>7414.0</v>
      </c>
      <c r="AC379" s="10">
        <v>5151.0</v>
      </c>
    </row>
    <row r="380">
      <c r="A380" s="9" t="s">
        <v>33</v>
      </c>
      <c r="B380" s="1" t="s">
        <v>32</v>
      </c>
      <c r="C380" s="5">
        <f>ROUND( VLOOKUP(Z380, NPC_Raw_Data!A:D, 4)*VLOOKUP(AA380, NPC_Scaling_Values!A:C, 3)*VLOOKUP(AB380, NPC_Scaling_Values!A:C, 3) * 1.14 ,0)</f>
        <v>4</v>
      </c>
      <c r="D380" s="5">
        <f>ROUND( VLOOKUP(Z380, NPC_Raw_Data!A:E, 5) * VLOOKUP(AA380, NPC_Scaling_Values!A:D, 4) * VLOOKUP(AB380,NPC_Scaling_Values!A:D, 4) * 1.14 ,0)</f>
        <v>0</v>
      </c>
      <c r="E380" s="5">
        <f>ROUND( VLOOKUP(Z380, NPC_Raw_Data!A:L, 6) * VLOOKUP(AA380, NPC_Scaling_Values!A:N, 5)* VLOOKUP(AB380, NPC_Scaling_Values!A:N, 5) * 1.14 ,0)</f>
        <v>0</v>
      </c>
      <c r="F380" s="5">
        <f>ROUND( VLOOKUP(Z380, NPC_Raw_Data!A:L, 7) * VLOOKUP(AA380, NPC_Scaling_Values!A:N, 6) * VLOOKUP(AB380,NPC_Scaling_Values!A:N, 6) * 1.14 ,0)</f>
        <v>0</v>
      </c>
      <c r="G380" s="5">
        <f>ROUND( VLOOKUP(Z380, NPC_Raw_Data!A:L, 8) * VLOOKUP(AA380, NPC_Scaling_Values!A:N, 7) * VLOOKUP(AB380, NPC_Scaling_Values!A:N, 7) * 1.14 ,0)</f>
        <v>0</v>
      </c>
      <c r="H380" s="5">
        <f>ROUND( VLOOKUP(Z380, NPC_Raw_Data!A:L, 9) * VLOOKUP(AA380, NPC_Scaling_Values!A:N, 8)* VLOOKUP(AB380, NPC_Scaling_Values!A:N, 8) * 1.14 ,0)</f>
        <v>0</v>
      </c>
      <c r="I380" s="5">
        <v>0.0</v>
      </c>
      <c r="J380" s="5">
        <v>0.0</v>
      </c>
      <c r="K380" s="5">
        <v>0.0</v>
      </c>
      <c r="L380" s="5">
        <f>ROUND( VLOOKUP(Z380, NPC_Raw_Data!A:O, 13),0)</f>
        <v>0</v>
      </c>
      <c r="M380" s="5">
        <f>ROUND( VLOOKUP(Z380, NPC_Raw_Data!A:O, 14),0)</f>
        <v>0</v>
      </c>
      <c r="N380" s="5">
        <f>ROUND( VLOOKUP(Z380, NPC_Raw_Data!A:O, 15),0)</f>
        <v>0</v>
      </c>
      <c r="O380" s="5">
        <f>ROUND( VLOOKUP(Z380, NPC_Raw_Data!A:Q, 16) * VLOOKUP(AA380, NPC_Scaling_Values!A:N, 14)* VLOOKUP(AB380, NPC_Scaling_Values!A:N, 14) * 1.14 ,0)</f>
        <v>265</v>
      </c>
      <c r="P380" s="2">
        <f>ROUND( VLOOKUP(Z380, NPC_Raw_Data!A:Q, 17) * VLOOKUP(AA380, NPC_Scaling_Values!A:N, 14) * VLOOKUP(AB380, NPC_Scaling_Values!A:N, 14)* 1.14 ,0)</f>
        <v>106</v>
      </c>
      <c r="Q380">
        <f> VLOOKUP(AA380, NPC_Scaling_Values!A:N, 9) * VLOOKUP(AB380, NPC_Scaling_Values!A:N, 9) * 1.14</f>
        <v>3.80304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451100.0</v>
      </c>
      <c r="AA380" s="1">
        <v>7014.0</v>
      </c>
      <c r="AB380" s="1">
        <v>7414.0</v>
      </c>
      <c r="AC380" s="10">
        <v>5151.0</v>
      </c>
    </row>
    <row r="381">
      <c r="A381" s="1" t="s">
        <v>242</v>
      </c>
      <c r="B381" s="1" t="s">
        <v>32</v>
      </c>
      <c r="C381" s="5">
        <f>ROUND( VLOOKUP(Z381, NPC_Raw_Data!A:D, 4)*VLOOKUP(AA381, NPC_Scaling_Values!A:C, 3)*VLOOKUP(AB381, NPC_Scaling_Values!A:C, 3) * 1.14 ,0)</f>
        <v>10739</v>
      </c>
      <c r="D381" s="5">
        <f>ROUND( VLOOKUP(Z381, NPC_Raw_Data!A:E, 5) * VLOOKUP(AA381, NPC_Scaling_Values!A:D, 4) * VLOOKUP(AB381,NPC_Scaling_Values!A:D, 4) * 1.14 ,0)</f>
        <v>0</v>
      </c>
      <c r="E381" s="5">
        <f>ROUND( VLOOKUP(Z381, NPC_Raw_Data!A:L, 6) * VLOOKUP(AA381, NPC_Scaling_Values!A:N, 5)* VLOOKUP(AB381, NPC_Scaling_Values!A:N, 5) * 1.14 ,0)</f>
        <v>339</v>
      </c>
      <c r="F381" s="5">
        <f>ROUND( VLOOKUP(Z381, NPC_Raw_Data!A:L, 7) * VLOOKUP(AA381, NPC_Scaling_Values!A:N, 6) * VLOOKUP(AB381,NPC_Scaling_Values!A:N, 6) * 1.14 ,0)</f>
        <v>474</v>
      </c>
      <c r="G381" s="5">
        <f>ROUND( VLOOKUP(Z381, NPC_Raw_Data!A:L, 8) * VLOOKUP(AA381, NPC_Scaling_Values!A:N, 7) * VLOOKUP(AB381, NPC_Scaling_Values!A:N, 7) * 1.14 ,0)</f>
        <v>237</v>
      </c>
      <c r="H381" s="5">
        <f>ROUND( VLOOKUP(Z381, NPC_Raw_Data!A:L, 9) * VLOOKUP(AA381, NPC_Scaling_Values!A:N, 8)* VLOOKUP(AB381, NPC_Scaling_Values!A:N, 8) * 1.14 ,0)</f>
        <v>254</v>
      </c>
      <c r="I381" s="5">
        <v>0.0</v>
      </c>
      <c r="J381" s="5">
        <v>0.0</v>
      </c>
      <c r="K381" s="5">
        <v>0.0</v>
      </c>
      <c r="L381" s="5">
        <f>ROUND( VLOOKUP(Z381, NPC_Raw_Data!A:O, 13),0)</f>
        <v>999</v>
      </c>
      <c r="M381" s="5">
        <f>ROUND( VLOOKUP(Z381, NPC_Raw_Data!A:O, 14),0)</f>
        <v>999</v>
      </c>
      <c r="N381" s="5">
        <f>ROUND( VLOOKUP(Z381, NPC_Raw_Data!A:O, 15),0)</f>
        <v>999</v>
      </c>
      <c r="O381" s="5">
        <f>ROUND( VLOOKUP(Z381, NPC_Raw_Data!A:Q, 16) * VLOOKUP(AA381, NPC_Scaling_Values!A:N, 14)* VLOOKUP(AB381, NPC_Scaling_Values!A:N, 14) * 1.14 ,0)</f>
        <v>265</v>
      </c>
      <c r="P381" s="2">
        <f>ROUND( VLOOKUP(Z381, NPC_Raw_Data!A:Q, 17) * VLOOKUP(AA381, NPC_Scaling_Values!A:N, 14) * VLOOKUP(AB381, NPC_Scaling_Values!A:N, 14)* 1.14 ,0)</f>
        <v>106</v>
      </c>
      <c r="Q381">
        <f> VLOOKUP(AA381, NPC_Scaling_Values!A:N, 9) * VLOOKUP(AB381, NPC_Scaling_Values!A:N, 9) * 1.14</f>
        <v>3.80304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452010.0</v>
      </c>
      <c r="AA381" s="1">
        <v>7014.0</v>
      </c>
      <c r="AB381" s="1">
        <v>7414.0</v>
      </c>
      <c r="AC381" s="10">
        <v>5151.0</v>
      </c>
    </row>
    <row r="382">
      <c r="A382" s="9" t="s">
        <v>159</v>
      </c>
      <c r="B382" s="1" t="s">
        <v>160</v>
      </c>
      <c r="C382" s="5">
        <f>ROUND( VLOOKUP(Z382, NPC_Raw_Data!A:D, 4)*VLOOKUP(AA382, NPC_Scaling_Values!A:C, 3)*VLOOKUP(AB382, NPC_Scaling_Values!A:C, 3) * 1.14 ,0)</f>
        <v>1144</v>
      </c>
      <c r="D382" s="5">
        <f>ROUND( VLOOKUP(Z382, NPC_Raw_Data!A:E, 5) * VLOOKUP(AA382, NPC_Scaling_Values!A:D, 4) * VLOOKUP(AB382,NPC_Scaling_Values!A:D, 4) * 1.14 ,0)</f>
        <v>3420</v>
      </c>
      <c r="E382" s="5">
        <f>ROUND( VLOOKUP(Z382, NPC_Raw_Data!A:L, 6) * VLOOKUP(AA382, NPC_Scaling_Values!A:N, 5)* VLOOKUP(AB382, NPC_Scaling_Values!A:N, 5) * 1.14 ,0)</f>
        <v>247</v>
      </c>
      <c r="F382" s="5">
        <f>ROUND( VLOOKUP(Z382, NPC_Raw_Data!A:L, 7) * VLOOKUP(AA382, NPC_Scaling_Values!A:N, 6) * VLOOKUP(AB382,NPC_Scaling_Values!A:N, 6) * 1.14 ,0)</f>
        <v>209</v>
      </c>
      <c r="G382" s="5">
        <f>ROUND( VLOOKUP(Z382, NPC_Raw_Data!A:L, 8) * VLOOKUP(AA382, NPC_Scaling_Values!A:N, 7) * VLOOKUP(AB382, NPC_Scaling_Values!A:N, 7) * 1.14 ,0)</f>
        <v>149</v>
      </c>
      <c r="H382" s="5">
        <f>ROUND( VLOOKUP(Z382, NPC_Raw_Data!A:L, 9) * VLOOKUP(AA382, NPC_Scaling_Values!A:N, 8)* VLOOKUP(AB382, NPC_Scaling_Values!A:N, 8) * 1.14 ,0)</f>
        <v>187</v>
      </c>
      <c r="I382" s="5">
        <v>0.0</v>
      </c>
      <c r="J382" s="5">
        <v>0.0</v>
      </c>
      <c r="K382" s="5">
        <v>0.0</v>
      </c>
      <c r="L382" s="5">
        <f>ROUND( VLOOKUP(Z382, NPC_Raw_Data!A:O, 13),0)</f>
        <v>120</v>
      </c>
      <c r="M382" s="5">
        <f>ROUND( VLOOKUP(Z382, NPC_Raw_Data!A:O, 14),0)</f>
        <v>120</v>
      </c>
      <c r="N382" s="5">
        <f>ROUND( VLOOKUP(Z382, NPC_Raw_Data!A:O, 15),0)</f>
        <v>120</v>
      </c>
      <c r="O382" s="5">
        <f>ROUND( VLOOKUP(Z382, NPC_Raw_Data!A:Q, 16) * VLOOKUP(AA382, NPC_Scaling_Values!A:N, 14)* VLOOKUP(AB382, NPC_Scaling_Values!A:N, 14) * 1.14 ,0)</f>
        <v>241</v>
      </c>
      <c r="P382" s="2">
        <f>ROUND( VLOOKUP(Z382, NPC_Raw_Data!A:Q, 17) * VLOOKUP(AA382, NPC_Scaling_Values!A:N, 14) * VLOOKUP(AB382, NPC_Scaling_Values!A:N, 14)* 1.14 ,0)</f>
        <v>96</v>
      </c>
      <c r="Q382">
        <f> VLOOKUP(AA382, NPC_Scaling_Values!A:N, 9) * VLOOKUP(AB382, NPC_Scaling_Values!A:N, 9) * 1.14</f>
        <v>3.61494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453100.0</v>
      </c>
      <c r="AA382" s="1">
        <v>7011.0</v>
      </c>
      <c r="AB382" s="1">
        <v>7411.0</v>
      </c>
      <c r="AC382" s="10">
        <v>5151.0</v>
      </c>
    </row>
    <row r="383">
      <c r="A383" s="9" t="s">
        <v>225</v>
      </c>
      <c r="B383" s="1" t="s">
        <v>91</v>
      </c>
      <c r="C383" s="5">
        <f>ROUND( VLOOKUP(Z383, NPC_Raw_Data!A:D, 4)*VLOOKUP(AA383, NPC_Scaling_Values!A:C, 3)*VLOOKUP(AB383, NPC_Scaling_Values!A:C, 3) * 1.14 ,0)</f>
        <v>6260</v>
      </c>
      <c r="D383" s="5">
        <f>ROUND( VLOOKUP(Z383, NPC_Raw_Data!A:E, 5) * VLOOKUP(AA383, NPC_Scaling_Values!A:D, 4) * VLOOKUP(AB383,NPC_Scaling_Values!A:D, 4) * 1.14 ,0)</f>
        <v>91200</v>
      </c>
      <c r="E383" s="5">
        <f>ROUND( VLOOKUP(Z383, NPC_Raw_Data!A:L, 6) * VLOOKUP(AA383, NPC_Scaling_Values!A:N, 5)* VLOOKUP(AB383, NPC_Scaling_Values!A:N, 5) * 1.14 ,0)</f>
        <v>310</v>
      </c>
      <c r="F383" s="5">
        <f>ROUND( VLOOKUP(Z383, NPC_Raw_Data!A:L, 7) * VLOOKUP(AA383, NPC_Scaling_Values!A:N, 6) * VLOOKUP(AB383,NPC_Scaling_Values!A:N, 6) * 1.14 ,0)</f>
        <v>201</v>
      </c>
      <c r="G383" s="5">
        <f>ROUND( VLOOKUP(Z383, NPC_Raw_Data!A:L, 8) * VLOOKUP(AA383, NPC_Scaling_Values!A:N, 7) * VLOOKUP(AB383, NPC_Scaling_Values!A:N, 7) * 1.14 ,0)</f>
        <v>32927</v>
      </c>
      <c r="H383" s="5">
        <f>ROUND( VLOOKUP(Z383, NPC_Raw_Data!A:L, 9) * VLOOKUP(AA383, NPC_Scaling_Values!A:N, 8)* VLOOKUP(AB383, NPC_Scaling_Values!A:N, 8) * 1.14 ,0)</f>
        <v>247</v>
      </c>
      <c r="I383" s="5">
        <v>0.0</v>
      </c>
      <c r="J383" s="5">
        <v>0.0</v>
      </c>
      <c r="K383" s="5">
        <v>0.0</v>
      </c>
      <c r="L383" s="5">
        <f>ROUND( VLOOKUP(Z383, NPC_Raw_Data!A:O, 13),0)</f>
        <v>230</v>
      </c>
      <c r="M383" s="5">
        <f>ROUND( VLOOKUP(Z383, NPC_Raw_Data!A:O, 14),0)</f>
        <v>230</v>
      </c>
      <c r="N383" s="5">
        <f>ROUND( VLOOKUP(Z383, NPC_Raw_Data!A:O, 15),0)</f>
        <v>195</v>
      </c>
      <c r="O383" s="5">
        <f>ROUND( VLOOKUP(Z383, NPC_Raw_Data!A:Q, 16) * VLOOKUP(AA383, NPC_Scaling_Values!A:N, 14)* VLOOKUP(AB383, NPC_Scaling_Values!A:N, 14) * 1.14 ,0)</f>
        <v>256</v>
      </c>
      <c r="P383" s="2">
        <f>ROUND( VLOOKUP(Z383, NPC_Raw_Data!A:Q, 17) * VLOOKUP(AA383, NPC_Scaling_Values!A:N, 14) * VLOOKUP(AB383, NPC_Scaling_Values!A:N, 14)* 1.14 ,0)</f>
        <v>102</v>
      </c>
      <c r="Q383">
        <f> VLOOKUP(AA383, NPC_Scaling_Values!A:N, 9) * VLOOKUP(AB383, NPC_Scaling_Values!A:N, 9) * 1.14</f>
        <v>3.72324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520000.0</v>
      </c>
      <c r="AA383" s="1">
        <v>7013.0</v>
      </c>
      <c r="AB383" s="1">
        <v>7413.0</v>
      </c>
      <c r="AC383" s="10">
        <v>5151.0</v>
      </c>
    </row>
    <row r="384">
      <c r="A384" s="9" t="s">
        <v>199</v>
      </c>
      <c r="B384" s="1" t="s">
        <v>91</v>
      </c>
      <c r="C384" s="5">
        <f>ROUND( VLOOKUP(Z384, NPC_Raw_Data!A:D, 4)*VLOOKUP(AA384, NPC_Scaling_Values!A:C, 3)*VLOOKUP(AB384, NPC_Scaling_Values!A:C, 3) * 1.14 ,0)</f>
        <v>657</v>
      </c>
      <c r="D384" s="5">
        <f>ROUND( VLOOKUP(Z384, NPC_Raw_Data!A:E, 5) * VLOOKUP(AA384, NPC_Scaling_Values!A:D, 4) * VLOOKUP(AB384,NPC_Scaling_Values!A:D, 4) * 1.14 ,0)</f>
        <v>2280</v>
      </c>
      <c r="E384" s="5">
        <f>ROUND( VLOOKUP(Z384, NPC_Raw_Data!A:L, 6) * VLOOKUP(AA384, NPC_Scaling_Values!A:N, 5)* VLOOKUP(AB384, NPC_Scaling_Values!A:N, 5) * 1.14 ,0)</f>
        <v>283</v>
      </c>
      <c r="F384" s="5">
        <f>ROUND( VLOOKUP(Z384, NPC_Raw_Data!A:L, 7) * VLOOKUP(AA384, NPC_Scaling_Values!A:N, 6) * VLOOKUP(AB384,NPC_Scaling_Values!A:N, 6) * 1.14 ,0)</f>
        <v>184</v>
      </c>
      <c r="G384" s="5">
        <f>ROUND( VLOOKUP(Z384, NPC_Raw_Data!A:L, 8) * VLOOKUP(AA384, NPC_Scaling_Values!A:N, 7) * VLOOKUP(AB384, NPC_Scaling_Values!A:N, 7) * 1.14 ,0)</f>
        <v>32927</v>
      </c>
      <c r="H384" s="5">
        <f>ROUND( VLOOKUP(Z384, NPC_Raw_Data!A:L, 9) * VLOOKUP(AA384, NPC_Scaling_Values!A:N, 8)* VLOOKUP(AB384, NPC_Scaling_Values!A:N, 8) * 1.14 ,0)</f>
        <v>227</v>
      </c>
      <c r="I384" s="5">
        <v>0.0</v>
      </c>
      <c r="J384" s="5">
        <v>0.0</v>
      </c>
      <c r="K384" s="5">
        <v>0.0</v>
      </c>
      <c r="L384" s="5">
        <f>ROUND( VLOOKUP(Z384, NPC_Raw_Data!A:O, 13),0)</f>
        <v>230</v>
      </c>
      <c r="M384" s="5">
        <f>ROUND( VLOOKUP(Z384, NPC_Raw_Data!A:O, 14),0)</f>
        <v>230</v>
      </c>
      <c r="N384" s="5">
        <f>ROUND( VLOOKUP(Z384, NPC_Raw_Data!A:O, 15),0)</f>
        <v>195</v>
      </c>
      <c r="O384" s="5">
        <f>ROUND( VLOOKUP(Z384, NPC_Raw_Data!A:Q, 16) * VLOOKUP(AA384, NPC_Scaling_Values!A:N, 14)* VLOOKUP(AB384, NPC_Scaling_Values!A:N, 14) * 1.14 ,0)</f>
        <v>256</v>
      </c>
      <c r="P384" s="2">
        <f>ROUND( VLOOKUP(Z384, NPC_Raw_Data!A:Q, 17) * VLOOKUP(AA384, NPC_Scaling_Values!A:N, 14) * VLOOKUP(AB384, NPC_Scaling_Values!A:N, 14)* 1.14 ,0)</f>
        <v>102</v>
      </c>
      <c r="Q384">
        <f> VLOOKUP(AA384, NPC_Scaling_Values!A:N, 9) * VLOOKUP(AB384, NPC_Scaling_Values!A:N, 9) * 1.14</f>
        <v>3.72324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520100.0</v>
      </c>
      <c r="AA384" s="1">
        <v>7013.0</v>
      </c>
      <c r="AB384" s="1">
        <v>7413.0</v>
      </c>
      <c r="AC384" s="10">
        <v>5151.0</v>
      </c>
    </row>
    <row r="385">
      <c r="A385" s="9" t="s">
        <v>200</v>
      </c>
      <c r="B385" s="1" t="s">
        <v>91</v>
      </c>
      <c r="C385" s="5">
        <f>ROUND( VLOOKUP(Z385, NPC_Raw_Data!A:D, 4)*VLOOKUP(AA385, NPC_Scaling_Values!A:C, 3)*VLOOKUP(AB385, NPC_Scaling_Values!A:C, 3) * 1.14 ,0)</f>
        <v>578</v>
      </c>
      <c r="D385" s="5">
        <f>ROUND( VLOOKUP(Z385, NPC_Raw_Data!A:E, 5) * VLOOKUP(AA385, NPC_Scaling_Values!A:D, 4) * VLOOKUP(AB385,NPC_Scaling_Values!A:D, 4) * 1.14 ,0)</f>
        <v>0</v>
      </c>
      <c r="E385" s="5">
        <f>ROUND( VLOOKUP(Z385, NPC_Raw_Data!A:L, 6) * VLOOKUP(AA385, NPC_Scaling_Values!A:N, 5)* VLOOKUP(AB385, NPC_Scaling_Values!A:N, 5) * 1.14 ,0)</f>
        <v>283</v>
      </c>
      <c r="F385" s="5">
        <f>ROUND( VLOOKUP(Z385, NPC_Raw_Data!A:L, 7) * VLOOKUP(AA385, NPC_Scaling_Values!A:N, 6) * VLOOKUP(AB385,NPC_Scaling_Values!A:N, 6) * 1.14 ,0)</f>
        <v>184</v>
      </c>
      <c r="G385" s="5">
        <f>ROUND( VLOOKUP(Z385, NPC_Raw_Data!A:L, 8) * VLOOKUP(AA385, NPC_Scaling_Values!A:N, 7) * VLOOKUP(AB385, NPC_Scaling_Values!A:N, 7) * 1.14 ,0)</f>
        <v>32927</v>
      </c>
      <c r="H385" s="5">
        <f>ROUND( VLOOKUP(Z385, NPC_Raw_Data!A:L, 9) * VLOOKUP(AA385, NPC_Scaling_Values!A:N, 8)* VLOOKUP(AB385, NPC_Scaling_Values!A:N, 8) * 1.14 ,0)</f>
        <v>227</v>
      </c>
      <c r="I385" s="5">
        <v>0.0</v>
      </c>
      <c r="J385" s="5">
        <v>0.0</v>
      </c>
      <c r="K385" s="5">
        <v>0.0</v>
      </c>
      <c r="L385" s="5">
        <f>ROUND( VLOOKUP(Z385, NPC_Raw_Data!A:O, 13),0)</f>
        <v>230</v>
      </c>
      <c r="M385" s="5">
        <f>ROUND( VLOOKUP(Z385, NPC_Raw_Data!A:O, 14),0)</f>
        <v>230</v>
      </c>
      <c r="N385" s="5">
        <f>ROUND( VLOOKUP(Z385, NPC_Raw_Data!A:O, 15),0)</f>
        <v>195</v>
      </c>
      <c r="O385" s="5">
        <f>ROUND( VLOOKUP(Z385, NPC_Raw_Data!A:Q, 16) * VLOOKUP(AA385, NPC_Scaling_Values!A:N, 14)* VLOOKUP(AB385, NPC_Scaling_Values!A:N, 14) * 1.14 ,0)</f>
        <v>256</v>
      </c>
      <c r="P385" s="2">
        <f>ROUND( VLOOKUP(Z385, NPC_Raw_Data!A:Q, 17) * VLOOKUP(AA385, NPC_Scaling_Values!A:N, 14) * VLOOKUP(AB385, NPC_Scaling_Values!A:N, 14)* 1.14 ,0)</f>
        <v>102</v>
      </c>
      <c r="Q385">
        <f> VLOOKUP(AA385, NPC_Scaling_Values!A:N, 9) * VLOOKUP(AB385, NPC_Scaling_Values!A:N, 9) * 1.14</f>
        <v>3.72324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520200.0</v>
      </c>
      <c r="AA385" s="1">
        <v>7013.0</v>
      </c>
      <c r="AB385" s="1">
        <v>7413.0</v>
      </c>
      <c r="AC385" s="10">
        <v>5151.0</v>
      </c>
    </row>
    <row r="386">
      <c r="A386" s="9" t="s">
        <v>212</v>
      </c>
      <c r="B386" s="1" t="s">
        <v>77</v>
      </c>
      <c r="C386" s="5">
        <f>ROUND( VLOOKUP(Z386, NPC_Raw_Data!A:D, 4)*VLOOKUP(AA386, NPC_Scaling_Values!A:C, 3)*VLOOKUP(AB386, NPC_Scaling_Values!A:C, 3) * 1.14 ,0)</f>
        <v>6612</v>
      </c>
      <c r="D386" s="5">
        <f>ROUND( VLOOKUP(Z386, NPC_Raw_Data!A:E, 5) * VLOOKUP(AA386, NPC_Scaling_Values!A:D, 4) * VLOOKUP(AB386,NPC_Scaling_Values!A:D, 4) * 1.14 ,0)</f>
        <v>136800</v>
      </c>
      <c r="E386" s="5">
        <f>ROUND( VLOOKUP(Z386, NPC_Raw_Data!A:L, 6) * VLOOKUP(AA386, NPC_Scaling_Values!A:N, 5)* VLOOKUP(AB386, NPC_Scaling_Values!A:N, 5) * 1.14 ,0)</f>
        <v>317</v>
      </c>
      <c r="F386" s="5">
        <f>ROUND( VLOOKUP(Z386, NPC_Raw_Data!A:L, 7) * VLOOKUP(AA386, NPC_Scaling_Values!A:N, 6) * VLOOKUP(AB386,NPC_Scaling_Values!A:N, 6) * 1.14 ,0)</f>
        <v>238</v>
      </c>
      <c r="G386" s="5">
        <f>ROUND( VLOOKUP(Z386, NPC_Raw_Data!A:L, 8) * VLOOKUP(AA386, NPC_Scaling_Values!A:N, 7) * VLOOKUP(AB386, NPC_Scaling_Values!A:N, 7) * 1.14 ,0)</f>
        <v>222</v>
      </c>
      <c r="H386" s="5">
        <f>ROUND( VLOOKUP(Z386, NPC_Raw_Data!A:L, 9) * VLOOKUP(AA386, NPC_Scaling_Values!A:N, 8)* VLOOKUP(AB386, NPC_Scaling_Values!A:N, 8) * 1.14 ,0)</f>
        <v>238</v>
      </c>
      <c r="I386" s="5">
        <v>0.0</v>
      </c>
      <c r="J386" s="5">
        <v>0.0</v>
      </c>
      <c r="K386" s="5">
        <v>0.0</v>
      </c>
      <c r="L386" s="5">
        <f>ROUND( VLOOKUP(Z386, NPC_Raw_Data!A:O, 13),0)</f>
        <v>320</v>
      </c>
      <c r="M386" s="5">
        <f>ROUND( VLOOKUP(Z386, NPC_Raw_Data!A:O, 14),0)</f>
        <v>320</v>
      </c>
      <c r="N386" s="5">
        <f>ROUND( VLOOKUP(Z386, NPC_Raw_Data!A:O, 15),0)</f>
        <v>200</v>
      </c>
      <c r="O386" s="5">
        <f>ROUND( VLOOKUP(Z386, NPC_Raw_Data!A:Q, 16) * VLOOKUP(AA386, NPC_Scaling_Values!A:N, 14)* VLOOKUP(AB386, NPC_Scaling_Values!A:N, 14) * 1.14 ,0)</f>
        <v>241</v>
      </c>
      <c r="P386" s="2">
        <f>ROUND( VLOOKUP(Z386, NPC_Raw_Data!A:Q, 17) * VLOOKUP(AA386, NPC_Scaling_Values!A:N, 14) * VLOOKUP(AB386, NPC_Scaling_Values!A:N, 14)* 1.14 ,0)</f>
        <v>96</v>
      </c>
      <c r="Q386">
        <f> VLOOKUP(AA386, NPC_Scaling_Values!A:N, 9) * VLOOKUP(AB386, NPC_Scaling_Values!A:N, 9) * 1.14</f>
        <v>3.61494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521000.0</v>
      </c>
      <c r="AA386" s="1">
        <v>7011.0</v>
      </c>
      <c r="AB386" s="1">
        <v>7411.0</v>
      </c>
      <c r="AC386" s="10">
        <v>5151.0</v>
      </c>
    </row>
    <row r="387">
      <c r="A387" s="9" t="s">
        <v>261</v>
      </c>
      <c r="B387" s="1" t="s">
        <v>164</v>
      </c>
      <c r="C387" s="5">
        <f>ROUND( VLOOKUP(Z387, NPC_Raw_Data!A:D, 4)*VLOOKUP(AA387, NPC_Scaling_Values!A:C, 3)*VLOOKUP(AB387, NPC_Scaling_Values!A:C, 3) * 1.14 ,0)</f>
        <v>8071</v>
      </c>
      <c r="D387" s="5">
        <f>ROUND( VLOOKUP(Z387, NPC_Raw_Data!A:E, 5) * VLOOKUP(AA387, NPC_Scaling_Values!A:D, 4) * VLOOKUP(AB387,NPC_Scaling_Values!A:D, 4) * 1.14 ,0)</f>
        <v>136800</v>
      </c>
      <c r="E387" s="5">
        <f>ROUND( VLOOKUP(Z387, NPC_Raw_Data!A:L, 6) * VLOOKUP(AA387, NPC_Scaling_Values!A:N, 5)* VLOOKUP(AB387, NPC_Scaling_Values!A:N, 5) * 1.14 ,0)</f>
        <v>375</v>
      </c>
      <c r="F387" s="5">
        <f>ROUND( VLOOKUP(Z387, NPC_Raw_Data!A:L, 7) * VLOOKUP(AA387, NPC_Scaling_Values!A:N, 6) * VLOOKUP(AB387,NPC_Scaling_Values!A:N, 6) * 1.14 ,0)</f>
        <v>282</v>
      </c>
      <c r="G387" s="5">
        <f>ROUND( VLOOKUP(Z387, NPC_Raw_Data!A:L, 8) * VLOOKUP(AA387, NPC_Scaling_Values!A:N, 7) * VLOOKUP(AB387, NPC_Scaling_Values!A:N, 7) * 1.14 ,0)</f>
        <v>262</v>
      </c>
      <c r="H387" s="5">
        <f>ROUND( VLOOKUP(Z387, NPC_Raw_Data!A:L, 9) * VLOOKUP(AA387, NPC_Scaling_Values!A:N, 8)* VLOOKUP(AB387, NPC_Scaling_Values!A:N, 8) * 1.14 ,0)</f>
        <v>375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14)* VLOOKUP(AB387, NPC_Scaling_Values!A:N, 14) * 1.14 ,0)</f>
        <v>248</v>
      </c>
      <c r="P387" s="2">
        <f>ROUND( VLOOKUP(Z387, NPC_Raw_Data!A:Q, 17) * VLOOKUP(AA387, NPC_Scaling_Values!A:N, 14) * VLOOKUP(AB387, NPC_Scaling_Values!A:N, 14)* 1.14 ,0)</f>
        <v>99</v>
      </c>
      <c r="Q387">
        <f> VLOOKUP(AA387, NPC_Scaling_Values!A:N, 9) * VLOOKUP(AB387, NPC_Scaling_Values!A:N, 9) * 1.14</f>
        <v>3.66168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522000.0</v>
      </c>
      <c r="AA387" s="1">
        <v>7012.0</v>
      </c>
      <c r="AB387" s="1">
        <v>7412.0</v>
      </c>
      <c r="AC387" s="8">
        <v>0.0</v>
      </c>
    </row>
    <row r="388">
      <c r="A388" s="2" t="s">
        <v>201</v>
      </c>
      <c r="B388" s="1" t="s">
        <v>53</v>
      </c>
      <c r="C388" s="5">
        <f>ROUND( VLOOKUP(Z388, NPC_Raw_Data!A:D, 4)*VLOOKUP(AA388, NPC_Scaling_Values!A:C, 3)*VLOOKUP(AB388, NPC_Scaling_Values!A:C, 3) * 1.14 ,0)</f>
        <v>1300</v>
      </c>
      <c r="D388" s="5">
        <f>ROUND( VLOOKUP(Z388, NPC_Raw_Data!A:E, 5) * VLOOKUP(AA388, NPC_Scaling_Values!A:D, 4) * VLOOKUP(AB388,NPC_Scaling_Values!A:D, 4) * 1.14 ,0)</f>
        <v>3420</v>
      </c>
      <c r="E388" s="5">
        <f>ROUND( VLOOKUP(Z388, NPC_Raw_Data!A:L, 6) * VLOOKUP(AA388, NPC_Scaling_Values!A:N, 5)* VLOOKUP(AB388, NPC_Scaling_Values!A:N, 5) * 1.14 ,0)</f>
        <v>340</v>
      </c>
      <c r="F388" s="5">
        <f>ROUND( VLOOKUP(Z388, NPC_Raw_Data!A:L, 7) * VLOOKUP(AA388, NPC_Scaling_Values!A:N, 6) * VLOOKUP(AB388,NPC_Scaling_Values!A:N, 6) * 1.14 ,0)</f>
        <v>203</v>
      </c>
      <c r="G388" s="5">
        <f>ROUND( VLOOKUP(Z388, NPC_Raw_Data!A:L, 8) * VLOOKUP(AA388, NPC_Scaling_Values!A:N, 7) * VLOOKUP(AB388, NPC_Scaling_Values!A:N, 7) * 1.14 ,0)</f>
        <v>340</v>
      </c>
      <c r="H388" s="5">
        <f>ROUND( VLOOKUP(Z388, NPC_Raw_Data!A:L, 9) * VLOOKUP(AA388, NPC_Scaling_Values!A:N, 8)* VLOOKUP(AB388, NPC_Scaling_Values!A:N, 8) * 1.14 ,0)</f>
        <v>203</v>
      </c>
      <c r="I388" s="5">
        <v>-25.0</v>
      </c>
      <c r="J388" s="5">
        <v>25.0</v>
      </c>
      <c r="K388" s="5">
        <v>0.0</v>
      </c>
      <c r="L388" s="5">
        <f>ROUND( VLOOKUP(Z388, NPC_Raw_Data!A:O, 13),0)</f>
        <v>156</v>
      </c>
      <c r="M388" s="5">
        <f>ROUND( VLOOKUP(Z388, NPC_Raw_Data!A:O, 14),0)</f>
        <v>156</v>
      </c>
      <c r="N388" s="5">
        <f>ROUND( VLOOKUP(Z388, NPC_Raw_Data!A:O, 15),0)</f>
        <v>73</v>
      </c>
      <c r="O388" s="5">
        <f>ROUND( VLOOKUP(Z388, NPC_Raw_Data!A:Q, 16) * VLOOKUP(AA388, NPC_Scaling_Values!A:N, 14)* VLOOKUP(AB388, NPC_Scaling_Values!A:N, 14) * 1.14 ,0)</f>
        <v>228</v>
      </c>
      <c r="P388" s="2">
        <f>ROUND( VLOOKUP(Z388, NPC_Raw_Data!A:Q, 17) * VLOOKUP(AA388, NPC_Scaling_Values!A:N, 14) * VLOOKUP(AB388, NPC_Scaling_Values!A:N, 14)* 1.14 ,0)</f>
        <v>91</v>
      </c>
      <c r="Q388">
        <f> VLOOKUP(AA388, NPC_Scaling_Values!A:N, 9) * VLOOKUP(AB388, NPC_Scaling_Values!A:N, 9) * 1.14</f>
        <v>3.4884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524000.0</v>
      </c>
      <c r="AA388" s="1">
        <v>7008.0</v>
      </c>
      <c r="AB388" s="1">
        <v>7408.0</v>
      </c>
      <c r="AC388" s="8">
        <v>0.0</v>
      </c>
    </row>
    <row r="389">
      <c r="A389" s="9" t="s">
        <v>255</v>
      </c>
      <c r="B389" s="1" t="s">
        <v>91</v>
      </c>
      <c r="C389" s="5">
        <f>ROUND( VLOOKUP(Z389, NPC_Raw_Data!A:D, 4)*VLOOKUP(AA389, NPC_Scaling_Values!A:C, 3)*VLOOKUP(AB389, NPC_Scaling_Values!A:C, 3) * 1.14 ,0)</f>
        <v>7661</v>
      </c>
      <c r="D389" s="5">
        <f>ROUND( VLOOKUP(Z389, NPC_Raw_Data!A:E, 5) * VLOOKUP(AA389, NPC_Scaling_Values!A:D, 4) * VLOOKUP(AB389,NPC_Scaling_Values!A:D, 4) * 1.14 ,0)</f>
        <v>45600</v>
      </c>
      <c r="E389" s="5">
        <f>ROUND( VLOOKUP(Z389, NPC_Raw_Data!A:L, 6) * VLOOKUP(AA389, NPC_Scaling_Values!A:N, 5)* VLOOKUP(AB389, NPC_Scaling_Values!A:N, 5) * 1.14 ,0)</f>
        <v>362</v>
      </c>
      <c r="F389" s="5">
        <f>ROUND( VLOOKUP(Z389, NPC_Raw_Data!A:L, 7) * VLOOKUP(AA389, NPC_Scaling_Values!A:N, 6) * VLOOKUP(AB389,NPC_Scaling_Values!A:N, 6) * 1.14 ,0)</f>
        <v>254</v>
      </c>
      <c r="G389" s="5">
        <f>ROUND( VLOOKUP(Z389, NPC_Raw_Data!A:L, 8) * VLOOKUP(AA389, NPC_Scaling_Values!A:N, 7) * VLOOKUP(AB389, NPC_Scaling_Values!A:N, 7) * 1.14 ,0)</f>
        <v>32927</v>
      </c>
      <c r="H389" s="5">
        <f>ROUND( VLOOKUP(Z389, NPC_Raw_Data!A:L, 9) * VLOOKUP(AA389, NPC_Scaling_Values!A:N, 8)* VLOOKUP(AB389, NPC_Scaling_Values!A:N, 8) * 1.14 ,0)</f>
        <v>290</v>
      </c>
      <c r="I389" s="5">
        <v>0.0</v>
      </c>
      <c r="J389" s="5">
        <v>0.0</v>
      </c>
      <c r="K389" s="5">
        <v>0.0</v>
      </c>
      <c r="L389" s="5">
        <f>ROUND( VLOOKUP(Z389, NPC_Raw_Data!A:O, 13),0)</f>
        <v>999</v>
      </c>
      <c r="M389" s="5">
        <f>ROUND( VLOOKUP(Z389, NPC_Raw_Data!A:O, 14),0)</f>
        <v>999</v>
      </c>
      <c r="N389" s="5">
        <f>ROUND( VLOOKUP(Z389, NPC_Raw_Data!A:O, 15),0)</f>
        <v>999</v>
      </c>
      <c r="O389" s="5">
        <f>ROUND( VLOOKUP(Z389, NPC_Raw_Data!A:Q, 16) * VLOOKUP(AA389, NPC_Scaling_Values!A:N, 14)* VLOOKUP(AB389, NPC_Scaling_Values!A:N, 14) * 1.14 ,0)</f>
        <v>256</v>
      </c>
      <c r="P389" s="2">
        <f>ROUND( VLOOKUP(Z389, NPC_Raw_Data!A:Q, 17) * VLOOKUP(AA389, NPC_Scaling_Values!A:N, 14) * VLOOKUP(AB389, NPC_Scaling_Values!A:N, 14)* 1.14 ,0)</f>
        <v>102</v>
      </c>
      <c r="Q389">
        <f> VLOOKUP(AA389, NPC_Scaling_Values!A:N, 9) * VLOOKUP(AB389, NPC_Scaling_Values!A:N, 9) * 1.14</f>
        <v>3.72324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525000.0</v>
      </c>
      <c r="AA389" s="1">
        <v>7013.0</v>
      </c>
      <c r="AB389" s="1">
        <v>7413.0</v>
      </c>
      <c r="AC389" s="10">
        <v>5132.0</v>
      </c>
    </row>
    <row r="390">
      <c r="A390" s="9" t="s">
        <v>135</v>
      </c>
      <c r="B390" s="1" t="s">
        <v>35</v>
      </c>
      <c r="C390" s="5">
        <f>ROUND( VLOOKUP(Z390, NPC_Raw_Data!A:D, 4)*VLOOKUP(AA390, NPC_Scaling_Values!A:C, 3)*VLOOKUP(AB390, NPC_Scaling_Values!A:C, 3) * 1.14 ,0)</f>
        <v>10200</v>
      </c>
      <c r="D390" s="5">
        <f>ROUND( VLOOKUP(Z390, NPC_Raw_Data!A:E, 5) * VLOOKUP(AA390, NPC_Scaling_Values!A:D, 4) * VLOOKUP(AB390,NPC_Scaling_Values!A:D, 4) * 1.14 ,0)</f>
        <v>85500</v>
      </c>
      <c r="E390" s="5">
        <f>ROUND( VLOOKUP(Z390, NPC_Raw_Data!A:L, 6) * VLOOKUP(AA390, NPC_Scaling_Values!A:N, 5)* VLOOKUP(AB390, NPC_Scaling_Values!A:N, 5) * 1.14 ,0)</f>
        <v>231</v>
      </c>
      <c r="F390" s="5">
        <f>ROUND( VLOOKUP(Z390, NPC_Raw_Data!A:L, 7) * VLOOKUP(AA390, NPC_Scaling_Values!A:N, 6) * VLOOKUP(AB390,NPC_Scaling_Values!A:N, 6) * 1.14 ,0)</f>
        <v>161</v>
      </c>
      <c r="G390" s="5">
        <f>ROUND( VLOOKUP(Z390, NPC_Raw_Data!A:L, 8) * VLOOKUP(AA390, NPC_Scaling_Values!A:N, 7) * VLOOKUP(AB390, NPC_Scaling_Values!A:N, 7) * 1.14 ,0)</f>
        <v>149</v>
      </c>
      <c r="H390" s="5">
        <f>ROUND( VLOOKUP(Z390, NPC_Raw_Data!A:L, 9) * VLOOKUP(AA390, NPC_Scaling_Values!A:N, 8)* VLOOKUP(AB390, NPC_Scaling_Values!A:N, 8) * 1.14 ,0)</f>
        <v>115</v>
      </c>
      <c r="I390" s="5">
        <v>0.0</v>
      </c>
      <c r="J390" s="5">
        <v>0.0</v>
      </c>
      <c r="K390" s="5">
        <v>0.0</v>
      </c>
      <c r="L390" s="5">
        <f>ROUND( VLOOKUP(Z390, NPC_Raw_Data!A:O, 13),0)</f>
        <v>999</v>
      </c>
      <c r="M390" s="5">
        <f>ROUND( VLOOKUP(Z390, NPC_Raw_Data!A:O, 14),0)</f>
        <v>999</v>
      </c>
      <c r="N390" s="5">
        <f>ROUND( VLOOKUP(Z390, NPC_Raw_Data!A:O, 15),0)</f>
        <v>118</v>
      </c>
      <c r="O390" s="5">
        <f>ROUND( VLOOKUP(Z390, NPC_Raw_Data!A:Q, 16) * VLOOKUP(AA390, NPC_Scaling_Values!A:N, 14)* VLOOKUP(AB390, NPC_Scaling_Values!A:N, 14) * 1.14 ,0)</f>
        <v>228</v>
      </c>
      <c r="P390" s="2">
        <f>ROUND( VLOOKUP(Z390, NPC_Raw_Data!A:Q, 17) * VLOOKUP(AA390, NPC_Scaling_Values!A:N, 14) * VLOOKUP(AB390, NPC_Scaling_Values!A:N, 14)* 1.14 ,0)</f>
        <v>91</v>
      </c>
      <c r="Q390">
        <f> VLOOKUP(AA390, NPC_Scaling_Values!A:N, 9) * VLOOKUP(AB390, NPC_Scaling_Values!A:N, 9) * 1.14</f>
        <v>3.4884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526000.0</v>
      </c>
      <c r="AA390" s="1">
        <v>7008.0</v>
      </c>
      <c r="AB390" s="1">
        <v>7408.0</v>
      </c>
      <c r="AC390" s="10">
        <v>5151.0</v>
      </c>
    </row>
    <row r="391">
      <c r="A391" s="9" t="s">
        <v>34</v>
      </c>
      <c r="B391" s="1" t="s">
        <v>35</v>
      </c>
      <c r="C391" s="5">
        <f>ROUND( VLOOKUP(Z391, NPC_Raw_Data!A:D, 4)*VLOOKUP(AA391, NPC_Scaling_Values!A:C, 3)*VLOOKUP(AB391, NPC_Scaling_Values!A:C, 3) * 1.14 ,0)</f>
        <v>4</v>
      </c>
      <c r="D391" s="5">
        <f>ROUND( VLOOKUP(Z391, NPC_Raw_Data!A:E, 5) * VLOOKUP(AA391, NPC_Scaling_Values!A:D, 4) * VLOOKUP(AB391,NPC_Scaling_Values!A:D, 4) * 1.14 ,0)</f>
        <v>0</v>
      </c>
      <c r="E391" s="5">
        <f>ROUND( VLOOKUP(Z391, NPC_Raw_Data!A:L, 6) * VLOOKUP(AA391, NPC_Scaling_Values!A:N, 5)* VLOOKUP(AB391, NPC_Scaling_Values!A:N, 5) * 1.14 ,0)</f>
        <v>0</v>
      </c>
      <c r="F391" s="5">
        <f>ROUND( VLOOKUP(Z391, NPC_Raw_Data!A:L, 7) * VLOOKUP(AA391, NPC_Scaling_Values!A:N, 6) * VLOOKUP(AB391,NPC_Scaling_Values!A:N, 6) * 1.14 ,0)</f>
        <v>0</v>
      </c>
      <c r="G391" s="5">
        <f>ROUND( VLOOKUP(Z391, NPC_Raw_Data!A:L, 8) * VLOOKUP(AA391, NPC_Scaling_Values!A:N, 7) * VLOOKUP(AB391, NPC_Scaling_Values!A:N, 7) * 1.14 ,0)</f>
        <v>0</v>
      </c>
      <c r="H391" s="5">
        <f>ROUND( VLOOKUP(Z391, NPC_Raw_Data!A:L, 9) * VLOOKUP(AA391, NPC_Scaling_Values!A:N, 8)* VLOOKUP(AB391, NPC_Scaling_Values!A:N, 8) * 1.14 ,0)</f>
        <v>0</v>
      </c>
      <c r="I391" s="5">
        <v>0.0</v>
      </c>
      <c r="J391" s="5">
        <v>0.0</v>
      </c>
      <c r="K391" s="5">
        <v>0.0</v>
      </c>
      <c r="L391" s="5">
        <f>ROUND( VLOOKUP(Z391, NPC_Raw_Data!A:O, 13),0)</f>
        <v>0</v>
      </c>
      <c r="M391" s="5">
        <f>ROUND( VLOOKUP(Z391, NPC_Raw_Data!A:O, 14),0)</f>
        <v>0</v>
      </c>
      <c r="N391" s="5">
        <f>ROUND( VLOOKUP(Z391, NPC_Raw_Data!A:O, 15),0)</f>
        <v>0</v>
      </c>
      <c r="O391" s="5">
        <f>ROUND( VLOOKUP(Z391, NPC_Raw_Data!A:Q, 16) * VLOOKUP(AA391, NPC_Scaling_Values!A:N, 14)* VLOOKUP(AB391, NPC_Scaling_Values!A:N, 14) * 1.14 ,0)</f>
        <v>228</v>
      </c>
      <c r="P391" s="2">
        <f>ROUND( VLOOKUP(Z391, NPC_Raw_Data!A:Q, 17) * VLOOKUP(AA391, NPC_Scaling_Values!A:N, 14) * VLOOKUP(AB391, NPC_Scaling_Values!A:N, 14)* 1.14 ,0)</f>
        <v>91</v>
      </c>
      <c r="Q391">
        <f> VLOOKUP(AA391, NPC_Scaling_Values!A:N, 9) * VLOOKUP(AB391, NPC_Scaling_Values!A:N, 9) * 1.14</f>
        <v>3.4884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526100.0</v>
      </c>
      <c r="AA391" s="1">
        <v>7008.0</v>
      </c>
      <c r="AB391" s="1">
        <v>7408.0</v>
      </c>
      <c r="AC391" s="8">
        <v>0.0</v>
      </c>
    </row>
    <row r="392">
      <c r="A392" s="1" t="s">
        <v>273</v>
      </c>
      <c r="B392" s="1" t="s">
        <v>39</v>
      </c>
      <c r="C392" s="5">
        <f>ROUND( VLOOKUP(Z392, NPC_Raw_Data!A:D, 4)*VLOOKUP(AA392, NPC_Scaling_Values!A:C, 3)*VLOOKUP(AB392, NPC_Scaling_Values!A:C, 3) * 1.14 ,0)</f>
        <v>3276</v>
      </c>
      <c r="D392" s="5">
        <f>ROUND( VLOOKUP(Z392, NPC_Raw_Data!A:E, 5) * VLOOKUP(AA392, NPC_Scaling_Values!A:D, 4) * VLOOKUP(AB392,NPC_Scaling_Values!A:D, 4) * 1.14 ,0)</f>
        <v>171000</v>
      </c>
      <c r="E392" s="5">
        <f>ROUND( VLOOKUP(Z392, NPC_Raw_Data!A:L, 6) * VLOOKUP(AA392, NPC_Scaling_Values!A:N, 5)* VLOOKUP(AB392, NPC_Scaling_Values!A:N, 5) * 1.14 ,0)</f>
        <v>438</v>
      </c>
      <c r="F392" s="5">
        <f>ROUND( VLOOKUP(Z392, NPC_Raw_Data!A:L, 7) * VLOOKUP(AA392, NPC_Scaling_Values!A:N, 6) * VLOOKUP(AB392,NPC_Scaling_Values!A:N, 6) * 1.14 ,0)</f>
        <v>284</v>
      </c>
      <c r="G392" s="5">
        <f>ROUND( VLOOKUP(Z392, NPC_Raw_Data!A:L, 8) * VLOOKUP(AA392, NPC_Scaling_Values!A:N, 7) * VLOOKUP(AB392, NPC_Scaling_Values!A:N, 7) * 1.14 ,0)</f>
        <v>330</v>
      </c>
      <c r="H392" s="5">
        <f>ROUND( VLOOKUP(Z392, NPC_Raw_Data!A:L, 9) * VLOOKUP(AA392, NPC_Scaling_Values!A:N, 8)* VLOOKUP(AB392, NPC_Scaling_Values!A:N, 8) * 1.14 ,0)</f>
        <v>2190</v>
      </c>
      <c r="I392" s="5">
        <v>0.0</v>
      </c>
      <c r="J392" s="5">
        <v>0.0</v>
      </c>
      <c r="K392" s="5">
        <v>0.0</v>
      </c>
      <c r="L392" s="5">
        <f>ROUND( VLOOKUP(Z392, NPC_Raw_Data!A:O, 13),0)</f>
        <v>130</v>
      </c>
      <c r="M392" s="5">
        <f>ROUND( VLOOKUP(Z392, NPC_Raw_Data!A:O, 14),0)</f>
        <v>130</v>
      </c>
      <c r="N392" s="5">
        <f>ROUND( VLOOKUP(Z392, NPC_Raw_Data!A:O, 15),0)</f>
        <v>240</v>
      </c>
      <c r="O392" s="5">
        <f>ROUND( VLOOKUP(Z392, NPC_Raw_Data!A:Q, 16) * VLOOKUP(AA392, NPC_Scaling_Values!A:N, 14)* VLOOKUP(AB392, NPC_Scaling_Values!A:N, 14) * 1.14 ,0)</f>
        <v>233</v>
      </c>
      <c r="P392" s="2">
        <f>ROUND( VLOOKUP(Z392, NPC_Raw_Data!A:Q, 17) * VLOOKUP(AA392, NPC_Scaling_Values!A:N, 14) * VLOOKUP(AB392, NPC_Scaling_Values!A:N, 14)* 1.14 ,0)</f>
        <v>93</v>
      </c>
      <c r="Q392">
        <f> VLOOKUP(AA392, NPC_Scaling_Values!A:N, 9) * VLOOKUP(AB392, NPC_Scaling_Values!A:N, 9) * 1.14</f>
        <v>3.5568</v>
      </c>
      <c r="R392" s="1">
        <v>1.1</v>
      </c>
      <c r="S392" s="1">
        <v>-1.0</v>
      </c>
      <c r="T392" s="7" t="b">
        <v>0</v>
      </c>
      <c r="U392" s="7" t="b">
        <v>1</v>
      </c>
      <c r="V392" s="7" t="b">
        <v>0</v>
      </c>
      <c r="Z392" s="1">
        <v>527000.0</v>
      </c>
      <c r="AA392" s="1">
        <v>7010.0</v>
      </c>
      <c r="AB392" s="1">
        <v>7410.0</v>
      </c>
      <c r="AC392" s="10">
        <v>5151.0</v>
      </c>
    </row>
    <row r="393">
      <c r="A393" s="1" t="s">
        <v>315</v>
      </c>
      <c r="B393" s="1" t="s">
        <v>39</v>
      </c>
      <c r="C393" s="5">
        <f>ROUND( VLOOKUP(Z393, NPC_Raw_Data!A:D, 4)*VLOOKUP(AA393, NPC_Scaling_Values!A:C, 3)*VLOOKUP(AB393, NPC_Scaling_Values!A:C, 3) * 1.14 ,0)</f>
        <v>5949</v>
      </c>
      <c r="D393" s="5">
        <f>ROUND( VLOOKUP(Z393, NPC_Raw_Data!A:E, 5) * VLOOKUP(AA393, NPC_Scaling_Values!A:D, 4) * VLOOKUP(AB393,NPC_Scaling_Values!A:D, 4) * 1.14 ,0)</f>
        <v>171000</v>
      </c>
      <c r="E393" s="5">
        <f>ROUND( VLOOKUP(Z393, NPC_Raw_Data!A:L, 6) * VLOOKUP(AA393, NPC_Scaling_Values!A:N, 5)* VLOOKUP(AB393, NPC_Scaling_Values!A:N, 5) * 1.14 ,0)</f>
        <v>426</v>
      </c>
      <c r="F393" s="5">
        <f>ROUND( VLOOKUP(Z393, NPC_Raw_Data!A:L, 7) * VLOOKUP(AA393, NPC_Scaling_Values!A:N, 6) * VLOOKUP(AB393,NPC_Scaling_Values!A:N, 6) * 1.14 ,0)</f>
        <v>278</v>
      </c>
      <c r="G393" s="5">
        <f>ROUND( VLOOKUP(Z393, NPC_Raw_Data!A:L, 8) * VLOOKUP(AA393, NPC_Scaling_Values!A:N, 7) * VLOOKUP(AB393, NPC_Scaling_Values!A:N, 7) * 1.14 ,0)</f>
        <v>321</v>
      </c>
      <c r="H393" s="5">
        <f>ROUND( VLOOKUP(Z393, NPC_Raw_Data!A:L, 9) * VLOOKUP(AA393, NPC_Scaling_Values!A:N, 8)* VLOOKUP(AB393, NPC_Scaling_Values!A:N, 8) * 1.14 ,0)</f>
        <v>2129</v>
      </c>
      <c r="I393" s="5">
        <v>0.0</v>
      </c>
      <c r="J393" s="5">
        <v>0.0</v>
      </c>
      <c r="K393" s="5">
        <v>0.0</v>
      </c>
      <c r="L393" s="5">
        <f>ROUND( VLOOKUP(Z393, NPC_Raw_Data!A:O, 13),0)</f>
        <v>130</v>
      </c>
      <c r="M393" s="5">
        <f>ROUND( VLOOKUP(Z393, NPC_Raw_Data!A:O, 14),0)</f>
        <v>130</v>
      </c>
      <c r="N393" s="5">
        <f>ROUND( VLOOKUP(Z393, NPC_Raw_Data!A:O, 15),0)</f>
        <v>240</v>
      </c>
      <c r="O393" s="5">
        <f>ROUND( VLOOKUP(Z393, NPC_Raw_Data!A:Q, 16) * VLOOKUP(AA393, NPC_Scaling_Values!A:N, 14)* VLOOKUP(AB393, NPC_Scaling_Values!A:N, 14) * 1.14 ,0)</f>
        <v>233</v>
      </c>
      <c r="P393" s="2">
        <f>ROUND( VLOOKUP(Z393, NPC_Raw_Data!A:Q, 17) * VLOOKUP(AA393, NPC_Scaling_Values!A:N, 14) * VLOOKUP(AB393, NPC_Scaling_Values!A:N, 14)* 1.14 ,0)</f>
        <v>93</v>
      </c>
      <c r="Q393">
        <f> VLOOKUP(AA393, NPC_Scaling_Values!A:N, 9) * VLOOKUP(AB393, NPC_Scaling_Values!A:N, 9) * 1.14</f>
        <v>3.5568</v>
      </c>
      <c r="R393" s="1">
        <v>1.0</v>
      </c>
      <c r="S393" s="1">
        <v>-1.0</v>
      </c>
      <c r="T393" s="7" t="b">
        <v>0</v>
      </c>
      <c r="U393" s="7" t="b">
        <v>1</v>
      </c>
      <c r="V393" s="7" t="b">
        <v>0</v>
      </c>
      <c r="Z393" s="1">
        <v>527100.0</v>
      </c>
      <c r="AA393" s="1">
        <v>7010.0</v>
      </c>
      <c r="AB393" s="1">
        <v>7410.0</v>
      </c>
      <c r="AC393" s="10">
        <v>5151.0</v>
      </c>
    </row>
    <row r="394">
      <c r="A394" s="9" t="s">
        <v>209</v>
      </c>
      <c r="B394" s="1" t="s">
        <v>53</v>
      </c>
      <c r="C394" s="5">
        <f>ROUND( VLOOKUP(Z394, NPC_Raw_Data!A:D, 4)*VLOOKUP(AA394, NPC_Scaling_Values!A:C, 3)*VLOOKUP(AB394, NPC_Scaling_Values!A:C, 3) * 1.14 ,0)</f>
        <v>6871</v>
      </c>
      <c r="D394" s="5">
        <f>ROUND( VLOOKUP(Z394, NPC_Raw_Data!A:E, 5) * VLOOKUP(AA394, NPC_Scaling_Values!A:D, 4) * VLOOKUP(AB394,NPC_Scaling_Values!A:D, 4) * 1.14 ,0)</f>
        <v>68400</v>
      </c>
      <c r="E394" s="5">
        <f>ROUND( VLOOKUP(Z394, NPC_Raw_Data!A:L, 6) * VLOOKUP(AA394, NPC_Scaling_Values!A:N, 5)* VLOOKUP(AB394, NPC_Scaling_Values!A:N, 5) * 1.14 ,0)</f>
        <v>352</v>
      </c>
      <c r="F394" s="5">
        <f>ROUND( VLOOKUP(Z394, NPC_Raw_Data!A:L, 7) * VLOOKUP(AA394, NPC_Scaling_Values!A:N, 6) * VLOOKUP(AB394,NPC_Scaling_Values!A:N, 6) * 1.14 ,0)</f>
        <v>316</v>
      </c>
      <c r="G394" s="5">
        <f>ROUND( VLOOKUP(Z394, NPC_Raw_Data!A:L, 8) * VLOOKUP(AA394, NPC_Scaling_Values!A:N, 7) * VLOOKUP(AB394, NPC_Scaling_Values!A:N, 7) * 1.14 ,0)</f>
        <v>30344</v>
      </c>
      <c r="H394" s="5">
        <f>ROUND( VLOOKUP(Z394, NPC_Raw_Data!A:L, 9) * VLOOKUP(AA394, NPC_Scaling_Values!A:N, 8)* VLOOKUP(AB394, NPC_Scaling_Values!A:N, 8) * 1.14 ,0)</f>
        <v>282</v>
      </c>
      <c r="I394" s="5">
        <v>0.0</v>
      </c>
      <c r="J394" s="5">
        <v>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110</v>
      </c>
      <c r="O394" s="5">
        <f>ROUND( VLOOKUP(Z394, NPC_Raw_Data!A:Q, 16) * VLOOKUP(AA394, NPC_Scaling_Values!A:N, 14)* VLOOKUP(AB394, NPC_Scaling_Values!A:N, 14) * 1.14 ,0)</f>
        <v>228</v>
      </c>
      <c r="P394" s="2">
        <f>ROUND( VLOOKUP(Z394, NPC_Raw_Data!A:Q, 17) * VLOOKUP(AA394, NPC_Scaling_Values!A:N, 14) * VLOOKUP(AB394, NPC_Scaling_Values!A:N, 14)* 1.14 ,0)</f>
        <v>91</v>
      </c>
      <c r="Q394">
        <f> VLOOKUP(AA394, NPC_Scaling_Values!A:N, 9) * VLOOKUP(AB394, NPC_Scaling_Values!A:N, 9) * 1.14</f>
        <v>3.4884</v>
      </c>
      <c r="R394" s="1">
        <v>1.0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528000.0</v>
      </c>
      <c r="AA394" s="1">
        <v>7008.0</v>
      </c>
      <c r="AB394" s="1">
        <v>7408.0</v>
      </c>
      <c r="AC394" s="10">
        <v>5151.0</v>
      </c>
    </row>
    <row r="395">
      <c r="A395" s="1" t="s">
        <v>270</v>
      </c>
      <c r="B395" s="1" t="s">
        <v>30</v>
      </c>
      <c r="C395" s="5">
        <f>ROUND( VLOOKUP(Z395, NPC_Raw_Data!A:D, 4)*VLOOKUP(AA395, NPC_Scaling_Values!A:C, 3)*VLOOKUP(AB395, NPC_Scaling_Values!A:C, 3) * 1.14 ,0)</f>
        <v>9889</v>
      </c>
      <c r="D395" s="5">
        <f>ROUND( VLOOKUP(Z395, NPC_Raw_Data!A:E, 5) * VLOOKUP(AA395, NPC_Scaling_Values!A:D, 4) * VLOOKUP(AB395,NPC_Scaling_Values!A:D, 4) * 1.14 ,0)</f>
        <v>136800</v>
      </c>
      <c r="E395" s="5">
        <f>ROUND( VLOOKUP(Z395, NPC_Raw_Data!A:L, 6) * VLOOKUP(AA395, NPC_Scaling_Values!A:N, 5)* VLOOKUP(AB395, NPC_Scaling_Values!A:N, 5) * 1.14 ,0)</f>
        <v>389</v>
      </c>
      <c r="F395" s="5">
        <f>ROUND( VLOOKUP(Z395, NPC_Raw_Data!A:L, 7) * VLOOKUP(AA395, NPC_Scaling_Values!A:N, 6) * VLOOKUP(AB395,NPC_Scaling_Values!A:N, 6) * 1.14 ,0)</f>
        <v>779</v>
      </c>
      <c r="G395" s="5">
        <f>ROUND( VLOOKUP(Z395, NPC_Raw_Data!A:L, 8) * VLOOKUP(AA395, NPC_Scaling_Values!A:N, 7) * VLOOKUP(AB395, NPC_Scaling_Values!A:N, 7) * 1.14 ,0)</f>
        <v>234</v>
      </c>
      <c r="H395" s="5">
        <f>ROUND( VLOOKUP(Z395, NPC_Raw_Data!A:L, 9) * VLOOKUP(AA395, NPC_Scaling_Values!A:N, 8)* VLOOKUP(AB395, NPC_Scaling_Values!A:N, 8) * 1.14 ,0)</f>
        <v>234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14)* VLOOKUP(AB395, NPC_Scaling_Values!A:N, 14) * 1.14 ,0)</f>
        <v>265</v>
      </c>
      <c r="P395" s="2">
        <f>ROUND( VLOOKUP(Z395, NPC_Raw_Data!A:Q, 17) * VLOOKUP(AA395, NPC_Scaling_Values!A:N, 14) * VLOOKUP(AB395, NPC_Scaling_Values!A:N, 14)* 1.14 ,0)</f>
        <v>106</v>
      </c>
      <c r="Q395">
        <f> VLOOKUP(AA395, NPC_Scaling_Values!A:N, 9) * VLOOKUP(AB395, NPC_Scaling_Values!A:N, 9) * 1.14</f>
        <v>3.80304</v>
      </c>
      <c r="R395" s="1">
        <v>1.5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529000.0</v>
      </c>
      <c r="AA395" s="1">
        <v>7014.0</v>
      </c>
      <c r="AB395" s="1">
        <v>7414.0</v>
      </c>
      <c r="AC395" s="8">
        <v>0.0</v>
      </c>
    </row>
    <row r="396">
      <c r="A396" s="9" t="s">
        <v>29</v>
      </c>
      <c r="B396" s="1" t="s">
        <v>30</v>
      </c>
      <c r="C396" s="5">
        <f>ROUND( VLOOKUP(Z396, NPC_Raw_Data!A:D, 4)*VLOOKUP(AA396, NPC_Scaling_Values!A:C, 3)*VLOOKUP(AB396, NPC_Scaling_Values!A:C, 3) * 1.14 ,0)</f>
        <v>4</v>
      </c>
      <c r="D396" s="5">
        <f>ROUND( VLOOKUP(Z396, NPC_Raw_Data!A:E, 5) * VLOOKUP(AA396, NPC_Scaling_Values!A:D, 4) * VLOOKUP(AB396,NPC_Scaling_Values!A:D, 4) * 1.14 ,0)</f>
        <v>0</v>
      </c>
      <c r="E396" s="5">
        <f>ROUND( VLOOKUP(Z396, NPC_Raw_Data!A:L, 6) * VLOOKUP(AA396, NPC_Scaling_Values!A:N, 5)* VLOOKUP(AB396, NPC_Scaling_Values!A:N, 5) * 1.14 ,0)</f>
        <v>0</v>
      </c>
      <c r="F396" s="5">
        <f>ROUND( VLOOKUP(Z396, NPC_Raw_Data!A:L, 7) * VLOOKUP(AA396, NPC_Scaling_Values!A:N, 6) * VLOOKUP(AB396,NPC_Scaling_Values!A:N, 6) * 1.14 ,0)</f>
        <v>0</v>
      </c>
      <c r="G396" s="5">
        <f>ROUND( VLOOKUP(Z396, NPC_Raw_Data!A:L, 8) * VLOOKUP(AA396, NPC_Scaling_Values!A:N, 7) * VLOOKUP(AB396, NPC_Scaling_Values!A:N, 7) * 1.14 ,0)</f>
        <v>0</v>
      </c>
      <c r="H396" s="5">
        <f>ROUND( VLOOKUP(Z396, NPC_Raw_Data!A:L, 9) * VLOOKUP(AA396, NPC_Scaling_Values!A:N, 8)* VLOOKUP(AB396, NPC_Scaling_Values!A:N, 8) * 1.14 ,0)</f>
        <v>0</v>
      </c>
      <c r="I396" s="5">
        <v>0.0</v>
      </c>
      <c r="J396" s="5">
        <v>0.0</v>
      </c>
      <c r="K396" s="5">
        <v>0.0</v>
      </c>
      <c r="L396" s="5">
        <f>ROUND( VLOOKUP(Z396, NPC_Raw_Data!A:O, 13),0)</f>
        <v>0</v>
      </c>
      <c r="M396" s="5">
        <f>ROUND( VLOOKUP(Z396, NPC_Raw_Data!A:O, 14),0)</f>
        <v>0</v>
      </c>
      <c r="N396" s="5">
        <f>ROUND( VLOOKUP(Z396, NPC_Raw_Data!A:O, 15),0)</f>
        <v>0</v>
      </c>
      <c r="O396" s="5">
        <f>ROUND( VLOOKUP(Z396, NPC_Raw_Data!A:Q, 16) * VLOOKUP(AA396, NPC_Scaling_Values!A:N, 14)* VLOOKUP(AB396, NPC_Scaling_Values!A:N, 14) * 1.14 ,0)</f>
        <v>265</v>
      </c>
      <c r="P396" s="2">
        <f>ROUND( VLOOKUP(Z396, NPC_Raw_Data!A:Q, 17) * VLOOKUP(AA396, NPC_Scaling_Values!A:N, 14) * VLOOKUP(AB396, NPC_Scaling_Values!A:N, 14)* 1.14 ,0)</f>
        <v>106</v>
      </c>
      <c r="Q396">
        <f> VLOOKUP(AA396, NPC_Scaling_Values!A:N, 9) * VLOOKUP(AB396, NPC_Scaling_Values!A:N, 9) * 1.14</f>
        <v>3.80304</v>
      </c>
      <c r="R396" s="1">
        <v>1.0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529100.0</v>
      </c>
      <c r="AA396" s="1">
        <v>7014.0</v>
      </c>
      <c r="AB396" s="1">
        <v>7414.0</v>
      </c>
      <c r="AC396" s="8">
        <v>0.0</v>
      </c>
    </row>
    <row r="397">
      <c r="A397" s="9" t="s">
        <v>95</v>
      </c>
      <c r="B397" s="1" t="s">
        <v>39</v>
      </c>
      <c r="C397" s="5">
        <f>ROUND( VLOOKUP(Z397, NPC_Raw_Data!A:D, 4)*VLOOKUP(AA397, NPC_Scaling_Values!A:C, 3)*VLOOKUP(AB397, NPC_Scaling_Values!A:C, 3) * 1.14 ,0)</f>
        <v>4</v>
      </c>
      <c r="D397" s="5">
        <f>ROUND( VLOOKUP(Z397, NPC_Raw_Data!A:E, 5) * VLOOKUP(AA397, NPC_Scaling_Values!A:D, 4) * VLOOKUP(AB397,NPC_Scaling_Values!A:D, 4) * 1.14 ,0)</f>
        <v>0</v>
      </c>
      <c r="E397" s="5">
        <f>ROUND( VLOOKUP(Z397, NPC_Raw_Data!A:L, 6) * VLOOKUP(AA397, NPC_Scaling_Values!A:N, 5)* VLOOKUP(AB397, NPC_Scaling_Values!A:N, 5) * 1.14 ,0)</f>
        <v>170</v>
      </c>
      <c r="F397" s="5">
        <f>ROUND( VLOOKUP(Z397, NPC_Raw_Data!A:L, 7) * VLOOKUP(AA397, NPC_Scaling_Values!A:N, 6) * VLOOKUP(AB397,NPC_Scaling_Values!A:N, 6) * 1.14 ,0)</f>
        <v>126</v>
      </c>
      <c r="G397" s="5">
        <f>ROUND( VLOOKUP(Z397, NPC_Raw_Data!A:L, 8) * VLOOKUP(AA397, NPC_Scaling_Values!A:N, 7) * VLOOKUP(AB397, NPC_Scaling_Values!A:N, 7) * 1.14 ,0)</f>
        <v>120</v>
      </c>
      <c r="H397" s="5">
        <f>ROUND( VLOOKUP(Z397, NPC_Raw_Data!A:L, 9) * VLOOKUP(AA397, NPC_Scaling_Values!A:N, 8)* VLOOKUP(AB397, NPC_Scaling_Values!A:N, 8) * 1.14 ,0)</f>
        <v>126</v>
      </c>
      <c r="I397" s="5">
        <v>0.0</v>
      </c>
      <c r="J397" s="5">
        <v>0.0</v>
      </c>
      <c r="K397" s="5">
        <v>0.0</v>
      </c>
      <c r="L397" s="5">
        <f>ROUND( VLOOKUP(Z397, NPC_Raw_Data!A:O, 13),0)</f>
        <v>999</v>
      </c>
      <c r="M397" s="5">
        <f>ROUND( VLOOKUP(Z397, NPC_Raw_Data!A:O, 14),0)</f>
        <v>999</v>
      </c>
      <c r="N397" s="5">
        <f>ROUND( VLOOKUP(Z397, NPC_Raw_Data!A:O, 15),0)</f>
        <v>999</v>
      </c>
      <c r="O397" s="5">
        <f>ROUND( VLOOKUP(Z397, NPC_Raw_Data!A:Q, 16) * VLOOKUP(AA397, NPC_Scaling_Values!A:N, 14)* VLOOKUP(AB397, NPC_Scaling_Values!A:N, 14) * 1.14 ,0)</f>
        <v>233</v>
      </c>
      <c r="P397" s="2">
        <f>ROUND( VLOOKUP(Z397, NPC_Raw_Data!A:Q, 17) * VLOOKUP(AA397, NPC_Scaling_Values!A:N, 14) * VLOOKUP(AB397, NPC_Scaling_Values!A:N, 14)* 1.14 ,0)</f>
        <v>93</v>
      </c>
      <c r="Q397">
        <f> VLOOKUP(AA397, NPC_Scaling_Values!A:N, 9) * VLOOKUP(AB397, NPC_Scaling_Values!A:N, 9) * 1.14</f>
        <v>3.5568</v>
      </c>
      <c r="R397" s="1">
        <v>1.0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531000.0</v>
      </c>
      <c r="AA397" s="1">
        <v>7010.0</v>
      </c>
      <c r="AB397" s="1">
        <v>7410.0</v>
      </c>
      <c r="AC397" s="8">
        <v>0.0</v>
      </c>
    </row>
    <row r="398">
      <c r="A398" s="1" t="s">
        <v>205</v>
      </c>
      <c r="B398" s="1" t="s">
        <v>39</v>
      </c>
      <c r="C398" s="5">
        <f>ROUND( VLOOKUP(Z398, NPC_Raw_Data!A:D, 4)*VLOOKUP(AA398, NPC_Scaling_Values!A:C, 3)*VLOOKUP(AB398, NPC_Scaling_Values!A:C, 3) * 1.14 ,0)</f>
        <v>4014</v>
      </c>
      <c r="D398" s="5">
        <f>ROUND( VLOOKUP(Z398, NPC_Raw_Data!A:E, 5) * VLOOKUP(AA398, NPC_Scaling_Values!A:D, 4) * VLOOKUP(AB398,NPC_Scaling_Values!A:D, 4) * 1.14 ,0)</f>
        <v>136800</v>
      </c>
      <c r="E398" s="5">
        <f>ROUND( VLOOKUP(Z398, NPC_Raw_Data!A:L, 6) * VLOOKUP(AA398, NPC_Scaling_Values!A:N, 5)* VLOOKUP(AB398, NPC_Scaling_Values!A:N, 5) * 1.14 ,0)</f>
        <v>315</v>
      </c>
      <c r="F398" s="5">
        <f>ROUND( VLOOKUP(Z398, NPC_Raw_Data!A:L, 7) * VLOOKUP(AA398, NPC_Scaling_Values!A:N, 6) * VLOOKUP(AB398,NPC_Scaling_Values!A:N, 6) * 1.14 ,0)</f>
        <v>315</v>
      </c>
      <c r="G398" s="5">
        <f>ROUND( VLOOKUP(Z398, NPC_Raw_Data!A:L, 8) * VLOOKUP(AA398, NPC_Scaling_Values!A:N, 7) * VLOOKUP(AB398, NPC_Scaling_Values!A:N, 7) * 1.14 ,0)</f>
        <v>194</v>
      </c>
      <c r="H398" s="5">
        <f>ROUND( VLOOKUP(Z398, NPC_Raw_Data!A:L, 9) * VLOOKUP(AA398, NPC_Scaling_Values!A:N, 8)* VLOOKUP(AB398, NPC_Scaling_Values!A:N, 8) * 1.14 ,0)</f>
        <v>315</v>
      </c>
      <c r="I398" s="5">
        <v>0.0</v>
      </c>
      <c r="J398" s="5">
        <v>0.0</v>
      </c>
      <c r="K398" s="5">
        <v>0.0</v>
      </c>
      <c r="L398" s="5">
        <f>ROUND( VLOOKUP(Z398, NPC_Raw_Data!A:O, 13),0)</f>
        <v>318</v>
      </c>
      <c r="M398" s="5">
        <f>ROUND( VLOOKUP(Z398, NPC_Raw_Data!A:O, 14),0)</f>
        <v>318</v>
      </c>
      <c r="N398" s="5">
        <f>ROUND( VLOOKUP(Z398, NPC_Raw_Data!A:O, 15),0)</f>
        <v>160</v>
      </c>
      <c r="O398" s="5">
        <f>ROUND( VLOOKUP(Z398, NPC_Raw_Data!A:Q, 16) * VLOOKUP(AA398, NPC_Scaling_Values!A:N, 14)* VLOOKUP(AB398, NPC_Scaling_Values!A:N, 14) * 1.14 ,0)</f>
        <v>233</v>
      </c>
      <c r="P398" s="2">
        <f>ROUND( VLOOKUP(Z398, NPC_Raw_Data!A:Q, 17) * VLOOKUP(AA398, NPC_Scaling_Values!A:N, 14) * VLOOKUP(AB398, NPC_Scaling_Values!A:N, 14)* 1.14 ,0)</f>
        <v>93</v>
      </c>
      <c r="Q398">
        <f> VLOOKUP(AA398, NPC_Scaling_Values!A:N, 9) * VLOOKUP(AB398, NPC_Scaling_Values!A:N, 9) * 1.14</f>
        <v>3.5568</v>
      </c>
      <c r="R398" s="1">
        <v>1.3</v>
      </c>
      <c r="S398" s="1">
        <v>-1.0</v>
      </c>
      <c r="T398" s="7" t="b">
        <v>0</v>
      </c>
      <c r="U398" s="7" t="b">
        <v>1</v>
      </c>
      <c r="V398" s="7" t="b">
        <v>0</v>
      </c>
      <c r="Z398" s="1">
        <v>532000.0</v>
      </c>
      <c r="AA398" s="1">
        <v>7010.0</v>
      </c>
      <c r="AB398" s="1">
        <v>7410.0</v>
      </c>
      <c r="AC398" s="10">
        <v>5151.0</v>
      </c>
    </row>
    <row r="399">
      <c r="A399" s="9" t="s">
        <v>104</v>
      </c>
      <c r="B399" s="1" t="s">
        <v>51</v>
      </c>
      <c r="C399" s="5">
        <f>ROUND( VLOOKUP(Z399, NPC_Raw_Data!A:D, 4)*VLOOKUP(AA399, NPC_Scaling_Values!A:C, 3)*VLOOKUP(AB399, NPC_Scaling_Values!A:C, 3) * 1.14 ,0)</f>
        <v>32960</v>
      </c>
      <c r="D399" s="5">
        <f>ROUND( VLOOKUP(Z399, NPC_Raw_Data!A:E, 5) * VLOOKUP(AA399, NPC_Scaling_Values!A:D, 4) * VLOOKUP(AB399,NPC_Scaling_Values!A:D, 4) * 1.14 ,0)</f>
        <v>28500</v>
      </c>
      <c r="E399" s="5">
        <f>ROUND( VLOOKUP(Z399, NPC_Raw_Data!A:L, 6) * VLOOKUP(AA399, NPC_Scaling_Values!A:N, 5)* VLOOKUP(AB399, NPC_Scaling_Values!A:N, 5) * 1.14 ,0)</f>
        <v>262</v>
      </c>
      <c r="F399" s="5">
        <f>ROUND( VLOOKUP(Z399, NPC_Raw_Data!A:L, 7) * VLOOKUP(AA399, NPC_Scaling_Values!A:N, 6) * VLOOKUP(AB399,NPC_Scaling_Values!A:N, 6) * 1.14 ,0)</f>
        <v>196</v>
      </c>
      <c r="G399" s="5">
        <f>ROUND( VLOOKUP(Z399, NPC_Raw_Data!A:L, 8) * VLOOKUP(AA399, NPC_Scaling_Values!A:N, 7) * VLOOKUP(AB399, NPC_Scaling_Values!A:N, 7) * 1.14 ,0)</f>
        <v>183</v>
      </c>
      <c r="H399" s="5">
        <f>ROUND( VLOOKUP(Z399, NPC_Raw_Data!A:L, 9) * VLOOKUP(AA399, NPC_Scaling_Values!A:N, 8)* VLOOKUP(AB399, NPC_Scaling_Values!A:N, 8) * 1.14 ,0)</f>
        <v>196</v>
      </c>
      <c r="I399" s="5">
        <v>0.0</v>
      </c>
      <c r="J399" s="5">
        <v>0.0</v>
      </c>
      <c r="K399" s="5">
        <v>0.0</v>
      </c>
      <c r="L399" s="5">
        <f>ROUND( VLOOKUP(Z399, NPC_Raw_Data!A:O, 13),0)</f>
        <v>999</v>
      </c>
      <c r="M399" s="5">
        <f>ROUND( VLOOKUP(Z399, NPC_Raw_Data!A:O, 14),0)</f>
        <v>999</v>
      </c>
      <c r="N399" s="5">
        <f>ROUND( VLOOKUP(Z399, NPC_Raw_Data!A:O, 15),0)</f>
        <v>999</v>
      </c>
      <c r="O399" s="5">
        <f>ROUND( VLOOKUP(Z399, NPC_Raw_Data!A:Q, 16) * VLOOKUP(AA399, NPC_Scaling_Values!A:N, 14)* VLOOKUP(AB399, NPC_Scaling_Values!A:N, 14) * 1.14 ,0)</f>
        <v>231</v>
      </c>
      <c r="P399" s="2">
        <f>ROUND( VLOOKUP(Z399, NPC_Raw_Data!A:Q, 17) * VLOOKUP(AA399, NPC_Scaling_Values!A:N, 14) * VLOOKUP(AB399, NPC_Scaling_Values!A:N, 14)* 1.14 ,0)</f>
        <v>93</v>
      </c>
      <c r="Q399">
        <f> VLOOKUP(AA399, NPC_Scaling_Values!A:N, 9) * VLOOKUP(AB399, NPC_Scaling_Values!A:N, 9) * 1.14</f>
        <v>2.962575</v>
      </c>
      <c r="R399" s="1">
        <v>1.0</v>
      </c>
      <c r="S399" s="1">
        <v>-1.0</v>
      </c>
      <c r="T399" s="7" t="b">
        <v>0</v>
      </c>
      <c r="U399" s="7" t="b">
        <v>0</v>
      </c>
      <c r="V399" s="7" t="b">
        <v>1</v>
      </c>
      <c r="Z399" s="1">
        <v>533000.0</v>
      </c>
      <c r="AA399" s="1">
        <v>7002.0</v>
      </c>
      <c r="AB399" s="1">
        <v>7402.0</v>
      </c>
      <c r="AC399" s="8">
        <v>0.0</v>
      </c>
    </row>
    <row r="400">
      <c r="A400" s="9" t="s">
        <v>278</v>
      </c>
      <c r="B400" s="1" t="s">
        <v>49</v>
      </c>
      <c r="C400" s="5">
        <f>ROUND( VLOOKUP(Z400, NPC_Raw_Data!A:D, 4)*VLOOKUP(AA400, NPC_Scaling_Values!A:C, 3)*VLOOKUP(AB400, NPC_Scaling_Values!A:C, 3) * 1.14 ,0)</f>
        <v>47132</v>
      </c>
      <c r="D400" s="5">
        <f>ROUND( VLOOKUP(Z400, NPC_Raw_Data!A:E, 5) * VLOOKUP(AA400, NPC_Scaling_Values!A:D, 4) * VLOOKUP(AB400,NPC_Scaling_Values!A:D, 4) * 1.14 ,0)</f>
        <v>17100</v>
      </c>
      <c r="E400" s="5">
        <f>ROUND( VLOOKUP(Z400, NPC_Raw_Data!A:L, 6) * VLOOKUP(AA400, NPC_Scaling_Values!A:N, 5)* VLOOKUP(AB400, NPC_Scaling_Values!A:N, 5) * 1.14 ,0)</f>
        <v>444</v>
      </c>
      <c r="F400" s="5">
        <f>ROUND( VLOOKUP(Z400, NPC_Raw_Data!A:L, 7) * VLOOKUP(AA400, NPC_Scaling_Values!A:N, 6) * VLOOKUP(AB400,NPC_Scaling_Values!A:N, 6) * 1.14 ,0)</f>
        <v>333</v>
      </c>
      <c r="G400" s="5">
        <f>ROUND( VLOOKUP(Z400, NPC_Raw_Data!A:L, 8) * VLOOKUP(AA400, NPC_Scaling_Values!A:N, 7) * VLOOKUP(AB400, NPC_Scaling_Values!A:N, 7) * 1.14 ,0)</f>
        <v>311</v>
      </c>
      <c r="H400" s="5">
        <f>ROUND( VLOOKUP(Z400, NPC_Raw_Data!A:L, 9) * VLOOKUP(AA400, NPC_Scaling_Values!A:N, 8)* VLOOKUP(AB400, NPC_Scaling_Values!A:N, 8) * 1.14 ,0)</f>
        <v>333</v>
      </c>
      <c r="I400" s="5">
        <v>0.0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14)* VLOOKUP(AB400, NPC_Scaling_Values!A:N, 14) * 1.14 ,0)</f>
        <v>241</v>
      </c>
      <c r="P400" s="2">
        <f>ROUND( VLOOKUP(Z400, NPC_Raw_Data!A:Q, 17) * VLOOKUP(AA400, NPC_Scaling_Values!A:N, 14) * VLOOKUP(AB400, NPC_Scaling_Values!A:N, 14)* 1.14 ,0)</f>
        <v>96</v>
      </c>
      <c r="Q400">
        <f> VLOOKUP(AA400, NPC_Scaling_Values!A:N, 9) * VLOOKUP(AB400, NPC_Scaling_Values!A:N, 9) * 1.14</f>
        <v>3.61494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1</v>
      </c>
      <c r="Z400" s="1">
        <v>533001.0</v>
      </c>
      <c r="AA400" s="1">
        <v>7011.0</v>
      </c>
      <c r="AB400" s="1">
        <v>7411.0</v>
      </c>
      <c r="AC400" s="8">
        <v>0.0</v>
      </c>
    </row>
    <row r="401">
      <c r="A401" s="9" t="s">
        <v>103</v>
      </c>
      <c r="B401" s="1" t="s">
        <v>53</v>
      </c>
      <c r="C401" s="5">
        <f>ROUND( VLOOKUP(Z401, NPC_Raw_Data!A:D, 4)*VLOOKUP(AA401, NPC_Scaling_Values!A:C, 3)*VLOOKUP(AB401, NPC_Scaling_Values!A:C, 3) * 1.14 ,0)</f>
        <v>591</v>
      </c>
      <c r="D401" s="5">
        <f>ROUND( VLOOKUP(Z401, NPC_Raw_Data!A:E, 5) * VLOOKUP(AA401, NPC_Scaling_Values!A:D, 4) * VLOOKUP(AB401,NPC_Scaling_Values!A:D, 4) * 1.14 ,0)</f>
        <v>17100</v>
      </c>
      <c r="E401" s="5">
        <f>ROUND( VLOOKUP(Z401, NPC_Raw_Data!A:L, 6) * VLOOKUP(AA401, NPC_Scaling_Values!A:N, 5)* VLOOKUP(AB401, NPC_Scaling_Values!A:N, 5) * 1.14 ,0)</f>
        <v>191</v>
      </c>
      <c r="F401" s="5">
        <f>ROUND( VLOOKUP(Z401, NPC_Raw_Data!A:L, 7) * VLOOKUP(AA401, NPC_Scaling_Values!A:N, 6) * VLOOKUP(AB401,NPC_Scaling_Values!A:N, 6) * 1.14 ,0)</f>
        <v>143</v>
      </c>
      <c r="G401" s="5">
        <f>ROUND( VLOOKUP(Z401, NPC_Raw_Data!A:L, 8) * VLOOKUP(AA401, NPC_Scaling_Values!A:N, 7) * VLOOKUP(AB401, NPC_Scaling_Values!A:N, 7) * 1.14 ,0)</f>
        <v>382</v>
      </c>
      <c r="H401" s="5">
        <f>ROUND( VLOOKUP(Z401, NPC_Raw_Data!A:L, 9) * VLOOKUP(AA401, NPC_Scaling_Values!A:N, 8)* VLOOKUP(AB401, NPC_Scaling_Values!A:N, 8) * 1.14 ,0)</f>
        <v>152</v>
      </c>
      <c r="I401" s="5">
        <v>0.0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110</v>
      </c>
      <c r="O401" s="5">
        <f>ROUND( VLOOKUP(Z401, NPC_Raw_Data!A:Q, 16) * VLOOKUP(AA401, NPC_Scaling_Values!A:N, 14)* VLOOKUP(AB401, NPC_Scaling_Values!A:N, 14) * 1.14 ,0)</f>
        <v>228</v>
      </c>
      <c r="P401" s="2">
        <f>ROUND( VLOOKUP(Z401, NPC_Raw_Data!A:Q, 17) * VLOOKUP(AA401, NPC_Scaling_Values!A:N, 14) * VLOOKUP(AB401, NPC_Scaling_Values!A:N, 14)* 1.14 ,0)</f>
        <v>91</v>
      </c>
      <c r="Q401">
        <f> VLOOKUP(AA401, NPC_Scaling_Values!A:N, 9) * VLOOKUP(AB401, NPC_Scaling_Values!A:N, 9) * 1.14</f>
        <v>3.4884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534000.0</v>
      </c>
      <c r="AA401" s="1">
        <v>7008.0</v>
      </c>
      <c r="AB401" s="1">
        <v>7408.0</v>
      </c>
      <c r="AC401" s="10">
        <v>5151.0</v>
      </c>
    </row>
    <row r="402">
      <c r="A402" s="9" t="s">
        <v>88</v>
      </c>
      <c r="B402" s="1" t="s">
        <v>27</v>
      </c>
      <c r="C402" s="5">
        <f>ROUND( VLOOKUP(Z402, NPC_Raw_Data!A:D, 4)*VLOOKUP(AA402, NPC_Scaling_Values!A:C, 3)*VLOOKUP(AB402, NPC_Scaling_Values!A:C, 3) * 1.14 ,0)</f>
        <v>2849</v>
      </c>
      <c r="D402" s="5">
        <f>ROUND( VLOOKUP(Z402, NPC_Raw_Data!A:E, 5) * VLOOKUP(AA402, NPC_Scaling_Values!A:D, 4) * VLOOKUP(AB402,NPC_Scaling_Values!A:D, 4) * 1.14 ,0)</f>
        <v>57000</v>
      </c>
      <c r="E402" s="5">
        <f>ROUND( VLOOKUP(Z402, NPC_Raw_Data!A:L, 6) * VLOOKUP(AA402, NPC_Scaling_Values!A:N, 5)* VLOOKUP(AB402, NPC_Scaling_Values!A:N, 5) * 1.14 ,0)</f>
        <v>240</v>
      </c>
      <c r="F402" s="5">
        <f>ROUND( VLOOKUP(Z402, NPC_Raw_Data!A:L, 7) * VLOOKUP(AA402, NPC_Scaling_Values!A:N, 6) * VLOOKUP(AB402,NPC_Scaling_Values!A:N, 6) * 1.14 ,0)</f>
        <v>185</v>
      </c>
      <c r="G402" s="5">
        <f>ROUND( VLOOKUP(Z402, NPC_Raw_Data!A:L, 8) * VLOOKUP(AA402, NPC_Scaling_Values!A:N, 7) * VLOOKUP(AB402, NPC_Scaling_Values!A:N, 7) * 1.14 ,0)</f>
        <v>176</v>
      </c>
      <c r="H402" s="5">
        <f>ROUND( VLOOKUP(Z402, NPC_Raw_Data!A:L, 9) * VLOOKUP(AA402, NPC_Scaling_Values!A:N, 8)* VLOOKUP(AB402, NPC_Scaling_Values!A:N, 8) * 1.14 ,0)</f>
        <v>188</v>
      </c>
      <c r="I402" s="5">
        <v>0.0</v>
      </c>
      <c r="J402" s="5">
        <v>0.0</v>
      </c>
      <c r="K402" s="5">
        <v>0.0</v>
      </c>
      <c r="L402" s="5">
        <f>ROUND( VLOOKUP(Z402, NPC_Raw_Data!A:O, 13),0)</f>
        <v>260</v>
      </c>
      <c r="M402" s="5">
        <f>ROUND( VLOOKUP(Z402, NPC_Raw_Data!A:O, 14),0)</f>
        <v>260</v>
      </c>
      <c r="N402" s="5">
        <f>ROUND( VLOOKUP(Z402, NPC_Raw_Data!A:O, 15),0)</f>
        <v>230</v>
      </c>
      <c r="O402" s="5">
        <f>ROUND( VLOOKUP(Z402, NPC_Raw_Data!A:Q, 16) * VLOOKUP(AA402, NPC_Scaling_Values!A:N, 14)* VLOOKUP(AB402, NPC_Scaling_Values!A:N, 14) * 1.14 ,0)</f>
        <v>230</v>
      </c>
      <c r="P402" s="2">
        <f>ROUND( VLOOKUP(Z402, NPC_Raw_Data!A:Q, 17) * VLOOKUP(AA402, NPC_Scaling_Values!A:N, 14) * VLOOKUP(AB402, NPC_Scaling_Values!A:N, 14)* 1.14 ,0)</f>
        <v>92</v>
      </c>
      <c r="Q402">
        <f> VLOOKUP(AA402, NPC_Scaling_Values!A:N, 9) * VLOOKUP(AB402, NPC_Scaling_Values!A:N, 9) * 1.14</f>
        <v>3.17775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535000.0</v>
      </c>
      <c r="AA402" s="1">
        <v>7003.0</v>
      </c>
      <c r="AB402" s="1">
        <v>7403.0</v>
      </c>
      <c r="AC402" s="10">
        <v>5151.0</v>
      </c>
    </row>
    <row r="403">
      <c r="A403" s="9" t="s">
        <v>89</v>
      </c>
      <c r="B403" s="1" t="s">
        <v>27</v>
      </c>
      <c r="C403" s="5">
        <f>ROUND( VLOOKUP(Z403, NPC_Raw_Data!A:D, 4)*VLOOKUP(AA403, NPC_Scaling_Values!A:C, 3)*VLOOKUP(AB403, NPC_Scaling_Values!A:C, 3) * 1.14 ,0)</f>
        <v>1368</v>
      </c>
      <c r="D403" s="5">
        <f>ROUND( VLOOKUP(Z403, NPC_Raw_Data!A:E, 5) * VLOOKUP(AA403, NPC_Scaling_Values!A:D, 4) * VLOOKUP(AB403,NPC_Scaling_Values!A:D, 4) * 1.14 ,0)</f>
        <v>57000</v>
      </c>
      <c r="E403" s="5">
        <f>ROUND( VLOOKUP(Z403, NPC_Raw_Data!A:L, 6) * VLOOKUP(AA403, NPC_Scaling_Values!A:N, 5)* VLOOKUP(AB403, NPC_Scaling_Values!A:N, 5) * 1.14 ,0)</f>
        <v>240</v>
      </c>
      <c r="F403" s="5">
        <f>ROUND( VLOOKUP(Z403, NPC_Raw_Data!A:L, 7) * VLOOKUP(AA403, NPC_Scaling_Values!A:N, 6) * VLOOKUP(AB403,NPC_Scaling_Values!A:N, 6) * 1.14 ,0)</f>
        <v>185</v>
      </c>
      <c r="G403" s="5">
        <f>ROUND( VLOOKUP(Z403, NPC_Raw_Data!A:L, 8) * VLOOKUP(AA403, NPC_Scaling_Values!A:N, 7) * VLOOKUP(AB403, NPC_Scaling_Values!A:N, 7) * 1.14 ,0)</f>
        <v>176</v>
      </c>
      <c r="H403" s="5">
        <f>ROUND( VLOOKUP(Z403, NPC_Raw_Data!A:L, 9) * VLOOKUP(AA403, NPC_Scaling_Values!A:N, 8)* VLOOKUP(AB403, NPC_Scaling_Values!A:N, 8) * 1.14 ,0)</f>
        <v>188</v>
      </c>
      <c r="I403" s="5">
        <v>0.0</v>
      </c>
      <c r="J403" s="5">
        <v>0.0</v>
      </c>
      <c r="K403" s="5">
        <v>0.0</v>
      </c>
      <c r="L403" s="5">
        <f>ROUND( VLOOKUP(Z403, NPC_Raw_Data!A:O, 13),0)</f>
        <v>260</v>
      </c>
      <c r="M403" s="5">
        <f>ROUND( VLOOKUP(Z403, NPC_Raw_Data!A:O, 14),0)</f>
        <v>260</v>
      </c>
      <c r="N403" s="5">
        <f>ROUND( VLOOKUP(Z403, NPC_Raw_Data!A:O, 15),0)</f>
        <v>230</v>
      </c>
      <c r="O403" s="5">
        <f>ROUND( VLOOKUP(Z403, NPC_Raw_Data!A:Q, 16) * VLOOKUP(AA403, NPC_Scaling_Values!A:N, 14)* VLOOKUP(AB403, NPC_Scaling_Values!A:N, 14) * 1.14 ,0)</f>
        <v>230</v>
      </c>
      <c r="P403" s="2">
        <f>ROUND( VLOOKUP(Z403, NPC_Raw_Data!A:Q, 17) * VLOOKUP(AA403, NPC_Scaling_Values!A:N, 14) * VLOOKUP(AB403, NPC_Scaling_Values!A:N, 14)* 1.14 ,0)</f>
        <v>92</v>
      </c>
      <c r="Q403">
        <f> VLOOKUP(AA403, NPC_Scaling_Values!A:N, 9) * VLOOKUP(AB403, NPC_Scaling_Values!A:N, 9) * 1.14</f>
        <v>3.17775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535001.0</v>
      </c>
      <c r="AA403" s="1">
        <v>7003.0</v>
      </c>
      <c r="AB403" s="1">
        <v>7403.0</v>
      </c>
      <c r="AC403" s="10">
        <v>5151.0</v>
      </c>
    </row>
    <row r="404">
      <c r="A404" s="1" t="s">
        <v>211</v>
      </c>
      <c r="B404" s="1" t="s">
        <v>39</v>
      </c>
      <c r="C404" s="5">
        <f>ROUND( VLOOKUP(Z404, NPC_Raw_Data!A:D, 4)*VLOOKUP(AA404, NPC_Scaling_Values!A:C, 3)*VLOOKUP(AB404, NPC_Scaling_Values!A:C, 3) * 1.14 ,0)</f>
        <v>2233</v>
      </c>
      <c r="D404" s="5">
        <f>ROUND( VLOOKUP(Z404, NPC_Raw_Data!A:E, 5) * VLOOKUP(AA404, NPC_Scaling_Values!A:D, 4) * VLOOKUP(AB404,NPC_Scaling_Values!A:D, 4) * 1.14 ,0)</f>
        <v>8550</v>
      </c>
      <c r="E404" s="5">
        <f>ROUND( VLOOKUP(Z404, NPC_Raw_Data!A:L, 6) * VLOOKUP(AA404, NPC_Scaling_Values!A:N, 5)* VLOOKUP(AB404, NPC_Scaling_Values!A:N, 5) * 1.14 ,0)</f>
        <v>324</v>
      </c>
      <c r="F404" s="5">
        <f>ROUND( VLOOKUP(Z404, NPC_Raw_Data!A:L, 7) * VLOOKUP(AA404, NPC_Scaling_Values!A:N, 6) * VLOOKUP(AB404,NPC_Scaling_Values!A:N, 6) * 1.14 ,0)</f>
        <v>250</v>
      </c>
      <c r="G404" s="5">
        <f>ROUND( VLOOKUP(Z404, NPC_Raw_Data!A:L, 8) * VLOOKUP(AA404, NPC_Scaling_Values!A:N, 7) * VLOOKUP(AB404, NPC_Scaling_Values!A:N, 7) * 1.14 ,0)</f>
        <v>204</v>
      </c>
      <c r="H404" s="5">
        <f>ROUND( VLOOKUP(Z404, NPC_Raw_Data!A:L, 9) * VLOOKUP(AA404, NPC_Scaling_Values!A:N, 8)* VLOOKUP(AB404, NPC_Scaling_Values!A:N, 8) * 1.14 ,0)</f>
        <v>315</v>
      </c>
      <c r="I404" s="5">
        <v>0.0</v>
      </c>
      <c r="J404" s="5">
        <v>0.0</v>
      </c>
      <c r="K404" s="5">
        <v>0.0</v>
      </c>
      <c r="L404" s="5">
        <f>ROUND( VLOOKUP(Z404, NPC_Raw_Data!A:O, 13),0)</f>
        <v>220</v>
      </c>
      <c r="M404" s="5">
        <f>ROUND( VLOOKUP(Z404, NPC_Raw_Data!A:O, 14),0)</f>
        <v>220</v>
      </c>
      <c r="N404" s="5">
        <f>ROUND( VLOOKUP(Z404, NPC_Raw_Data!A:O, 15),0)</f>
        <v>210</v>
      </c>
      <c r="O404" s="5">
        <f>ROUND( VLOOKUP(Z404, NPC_Raw_Data!A:Q, 16) * VLOOKUP(AA404, NPC_Scaling_Values!A:N, 14)* VLOOKUP(AB404, NPC_Scaling_Values!A:N, 14) * 1.14 ,0)</f>
        <v>233</v>
      </c>
      <c r="P404" s="2">
        <f>ROUND( VLOOKUP(Z404, NPC_Raw_Data!A:Q, 17) * VLOOKUP(AA404, NPC_Scaling_Values!A:N, 14) * VLOOKUP(AB404, NPC_Scaling_Values!A:N, 14)* 1.14 ,0)</f>
        <v>93</v>
      </c>
      <c r="Q404">
        <f> VLOOKUP(AA404, NPC_Scaling_Values!A:N, 9) * VLOOKUP(AB404, NPC_Scaling_Values!A:N, 9) * 1.14</f>
        <v>3.5568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535100.0</v>
      </c>
      <c r="AA404" s="1">
        <v>7010.0</v>
      </c>
      <c r="AB404" s="1">
        <v>7410.0</v>
      </c>
      <c r="AC404" s="10">
        <v>5151.0</v>
      </c>
    </row>
    <row r="405">
      <c r="A405" s="9" t="s">
        <v>28</v>
      </c>
      <c r="B405" s="1" t="s">
        <v>27</v>
      </c>
      <c r="C405" s="5">
        <f>ROUND( VLOOKUP(Z405, NPC_Raw_Data!A:D, 4)*VLOOKUP(AA405, NPC_Scaling_Values!A:C, 3)*VLOOKUP(AB405, NPC_Scaling_Values!A:C, 3) * 1.14 ,0)</f>
        <v>3</v>
      </c>
      <c r="D405" s="5">
        <f>ROUND( VLOOKUP(Z405, NPC_Raw_Data!A:E, 5) * VLOOKUP(AA405, NPC_Scaling_Values!A:D, 4) * VLOOKUP(AB405,NPC_Scaling_Values!A:D, 4) * 1.14 ,0)</f>
        <v>0</v>
      </c>
      <c r="E405" s="5">
        <f>ROUND( VLOOKUP(Z405, NPC_Raw_Data!A:L, 6) * VLOOKUP(AA405, NPC_Scaling_Values!A:N, 5)* VLOOKUP(AB405, NPC_Scaling_Values!A:N, 5) * 1.14 ,0)</f>
        <v>0</v>
      </c>
      <c r="F405" s="5">
        <f>ROUND( VLOOKUP(Z405, NPC_Raw_Data!A:L, 7) * VLOOKUP(AA405, NPC_Scaling_Values!A:N, 6) * VLOOKUP(AB405,NPC_Scaling_Values!A:N, 6) * 1.14 ,0)</f>
        <v>0</v>
      </c>
      <c r="G405" s="5">
        <f>ROUND( VLOOKUP(Z405, NPC_Raw_Data!A:L, 8) * VLOOKUP(AA405, NPC_Scaling_Values!A:N, 7) * VLOOKUP(AB405, NPC_Scaling_Values!A:N, 7) * 1.14 ,0)</f>
        <v>0</v>
      </c>
      <c r="H405" s="5">
        <f>ROUND( VLOOKUP(Z405, NPC_Raw_Data!A:L, 9) * VLOOKUP(AA405, NPC_Scaling_Values!A:N, 8)* VLOOKUP(AB405, NPC_Scaling_Values!A:N, 8) * 1.14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 * 1.14 ,0)</f>
        <v>230</v>
      </c>
      <c r="P405" s="2">
        <f>ROUND( VLOOKUP(Z405, NPC_Raw_Data!A:Q, 17) * VLOOKUP(AA405, NPC_Scaling_Values!A:N, 14) * VLOOKUP(AB405, NPC_Scaling_Values!A:N, 14)* 1.14 ,0)</f>
        <v>92</v>
      </c>
      <c r="Q405">
        <f> VLOOKUP(AA405, NPC_Scaling_Values!A:N, 9) * VLOOKUP(AB405, NPC_Scaling_Values!A:N, 9) * 1.14</f>
        <v>3.17775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535200.0</v>
      </c>
      <c r="AA405" s="1">
        <v>7003.0</v>
      </c>
      <c r="AB405" s="1">
        <v>7403.0</v>
      </c>
      <c r="AC405" s="8">
        <v>0.0</v>
      </c>
    </row>
    <row r="406">
      <c r="A406" s="1" t="s">
        <v>38</v>
      </c>
      <c r="B406" s="1" t="s">
        <v>39</v>
      </c>
      <c r="C406" s="5">
        <f>ROUND( VLOOKUP(Z406, NPC_Raw_Data!A:D, 4)*VLOOKUP(AA406, NPC_Scaling_Values!A:C, 3)*VLOOKUP(AB406, NPC_Scaling_Values!A:C, 3) * 1.14 ,0)</f>
        <v>4</v>
      </c>
      <c r="D406" s="5">
        <f>ROUND( VLOOKUP(Z406, NPC_Raw_Data!A:E, 5) * VLOOKUP(AA406, NPC_Scaling_Values!A:D, 4) * VLOOKUP(AB406,NPC_Scaling_Values!A:D, 4) * 1.14 ,0)</f>
        <v>0</v>
      </c>
      <c r="E406" s="5">
        <f>ROUND( VLOOKUP(Z406, NPC_Raw_Data!A:L, 6) * VLOOKUP(AA406, NPC_Scaling_Values!A:N, 5)* VLOOKUP(AB406, NPC_Scaling_Values!A:N, 5) * 1.14 ,0)</f>
        <v>0</v>
      </c>
      <c r="F406" s="5">
        <f>ROUND( VLOOKUP(Z406, NPC_Raw_Data!A:L, 7) * VLOOKUP(AA406, NPC_Scaling_Values!A:N, 6) * VLOOKUP(AB406,NPC_Scaling_Values!A:N, 6) * 1.14 ,0)</f>
        <v>0</v>
      </c>
      <c r="G406" s="5">
        <f>ROUND( VLOOKUP(Z406, NPC_Raw_Data!A:L, 8) * VLOOKUP(AA406, NPC_Scaling_Values!A:N, 7) * VLOOKUP(AB406, NPC_Scaling_Values!A:N, 7) * 1.14 ,0)</f>
        <v>0</v>
      </c>
      <c r="H406" s="5">
        <f>ROUND( VLOOKUP(Z406, NPC_Raw_Data!A:L, 9) * VLOOKUP(AA406, NPC_Scaling_Values!A:N, 8)* VLOOKUP(AB406, NPC_Scaling_Values!A:N, 8) * 1.14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 * 1.14 ,0)</f>
        <v>233</v>
      </c>
      <c r="P406" s="2">
        <f>ROUND( VLOOKUP(Z406, NPC_Raw_Data!A:Q, 17) * VLOOKUP(AA406, NPC_Scaling_Values!A:N, 14) * VLOOKUP(AB406, NPC_Scaling_Values!A:N, 14)* 1.14 ,0)</f>
        <v>93</v>
      </c>
      <c r="Q406">
        <f> VLOOKUP(AA406, NPC_Scaling_Values!A:N, 9) * VLOOKUP(AB406, NPC_Scaling_Values!A:N, 9) * 1.14</f>
        <v>3.5568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535300.0</v>
      </c>
      <c r="AA406" s="1">
        <v>7010.0</v>
      </c>
      <c r="AB406" s="1">
        <v>7410.0</v>
      </c>
      <c r="AC406" s="8">
        <v>0.0</v>
      </c>
    </row>
    <row r="407">
      <c r="A407" s="9" t="s">
        <v>149</v>
      </c>
      <c r="B407" s="1" t="s">
        <v>77</v>
      </c>
      <c r="C407" s="5">
        <f>ROUND( VLOOKUP(Z407, NPC_Raw_Data!A:D, 4)*VLOOKUP(AA407, NPC_Scaling_Values!A:C, 3)*VLOOKUP(AB407, NPC_Scaling_Values!A:C, 3) * 1.14 ,0)</f>
        <v>2823</v>
      </c>
      <c r="D407" s="5">
        <f>ROUND( VLOOKUP(Z407, NPC_Raw_Data!A:E, 5) * VLOOKUP(AA407, NPC_Scaling_Values!A:D, 4) * VLOOKUP(AB407,NPC_Scaling_Values!A:D, 4) * 1.14 ,0)</f>
        <v>6840</v>
      </c>
      <c r="E407" s="5">
        <f>ROUND( VLOOKUP(Z407, NPC_Raw_Data!A:L, 6) * VLOOKUP(AA407, NPC_Scaling_Values!A:N, 5)* VLOOKUP(AB407, NPC_Scaling_Values!A:N, 5) * 1.14 ,0)</f>
        <v>232</v>
      </c>
      <c r="F407" s="5">
        <f>ROUND( VLOOKUP(Z407, NPC_Raw_Data!A:L, 7) * VLOOKUP(AA407, NPC_Scaling_Values!A:N, 6) * VLOOKUP(AB407,NPC_Scaling_Values!A:N, 6) * 1.14 ,0)</f>
        <v>197</v>
      </c>
      <c r="G407" s="5">
        <f>ROUND( VLOOKUP(Z407, NPC_Raw_Data!A:L, 8) * VLOOKUP(AA407, NPC_Scaling_Values!A:N, 7) * VLOOKUP(AB407, NPC_Scaling_Values!A:N, 7) * 1.14 ,0)</f>
        <v>140</v>
      </c>
      <c r="H407" s="5">
        <f>ROUND( VLOOKUP(Z407, NPC_Raw_Data!A:L, 9) * VLOOKUP(AA407, NPC_Scaling_Values!A:N, 8)* VLOOKUP(AB407, NPC_Scaling_Values!A:N, 8) * 1.14 ,0)</f>
        <v>174</v>
      </c>
      <c r="I407" s="5">
        <v>0.0</v>
      </c>
      <c r="J407" s="5">
        <v>0.0</v>
      </c>
      <c r="K407" s="5">
        <v>0.0</v>
      </c>
      <c r="L407" s="5">
        <f>ROUND( VLOOKUP(Z407, NPC_Raw_Data!A:O, 13),0)</f>
        <v>135</v>
      </c>
      <c r="M407" s="5">
        <f>ROUND( VLOOKUP(Z407, NPC_Raw_Data!A:O, 14),0)</f>
        <v>135</v>
      </c>
      <c r="N407" s="5">
        <f>ROUND( VLOOKUP(Z407, NPC_Raw_Data!A:O, 15),0)</f>
        <v>135</v>
      </c>
      <c r="O407" s="5">
        <f>ROUND( VLOOKUP(Z407, NPC_Raw_Data!A:Q, 16) * VLOOKUP(AA407, NPC_Scaling_Values!A:N, 14)* VLOOKUP(AB407, NPC_Scaling_Values!A:N, 14) * 1.14 ,0)</f>
        <v>241</v>
      </c>
      <c r="P407" s="2">
        <f>ROUND( VLOOKUP(Z407, NPC_Raw_Data!A:Q, 17) * VLOOKUP(AA407, NPC_Scaling_Values!A:N, 14) * VLOOKUP(AB407, NPC_Scaling_Values!A:N, 14)* 1.14 ,0)</f>
        <v>96</v>
      </c>
      <c r="Q407">
        <f> VLOOKUP(AA407, NPC_Scaling_Values!A:N, 9) * VLOOKUP(AB407, NPC_Scaling_Values!A:N, 9) * 1.14</f>
        <v>3.61494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536000.0</v>
      </c>
      <c r="AA407" s="1">
        <v>7011.0</v>
      </c>
      <c r="AB407" s="1">
        <v>7411.0</v>
      </c>
      <c r="AC407" s="8">
        <v>0.0</v>
      </c>
    </row>
    <row r="408">
      <c r="A408" s="9" t="s">
        <v>159</v>
      </c>
      <c r="B408" s="1" t="s">
        <v>77</v>
      </c>
      <c r="C408" s="5">
        <f>ROUND( VLOOKUP(Z408, NPC_Raw_Data!A:D, 4)*VLOOKUP(AA408, NPC_Scaling_Values!A:C, 3)*VLOOKUP(AB408, NPC_Scaling_Values!A:C, 3) * 1.14 ,0)</f>
        <v>1144</v>
      </c>
      <c r="D408" s="5">
        <f>ROUND( VLOOKUP(Z408, NPC_Raw_Data!A:E, 5) * VLOOKUP(AA408, NPC_Scaling_Values!A:D, 4) * VLOOKUP(AB408,NPC_Scaling_Values!A:D, 4) * 1.14 ,0)</f>
        <v>3420</v>
      </c>
      <c r="E408" s="5">
        <f>ROUND( VLOOKUP(Z408, NPC_Raw_Data!A:L, 6) * VLOOKUP(AA408, NPC_Scaling_Values!A:N, 5)* VLOOKUP(AB408, NPC_Scaling_Values!A:N, 5) * 1.14 ,0)</f>
        <v>247</v>
      </c>
      <c r="F408" s="5">
        <f>ROUND( VLOOKUP(Z408, NPC_Raw_Data!A:L, 7) * VLOOKUP(AA408, NPC_Scaling_Values!A:N, 6) * VLOOKUP(AB408,NPC_Scaling_Values!A:N, 6) * 1.14 ,0)</f>
        <v>209</v>
      </c>
      <c r="G408" s="5">
        <f>ROUND( VLOOKUP(Z408, NPC_Raw_Data!A:L, 8) * VLOOKUP(AA408, NPC_Scaling_Values!A:N, 7) * VLOOKUP(AB408, NPC_Scaling_Values!A:N, 7) * 1.14 ,0)</f>
        <v>149</v>
      </c>
      <c r="H408" s="5">
        <f>ROUND( VLOOKUP(Z408, NPC_Raw_Data!A:L, 9) * VLOOKUP(AA408, NPC_Scaling_Values!A:N, 8)* VLOOKUP(AB408, NPC_Scaling_Values!A:N, 8) * 1.14 ,0)</f>
        <v>187</v>
      </c>
      <c r="I408" s="5">
        <v>0.0</v>
      </c>
      <c r="J408" s="5">
        <v>0.0</v>
      </c>
      <c r="K408" s="5">
        <v>0.0</v>
      </c>
      <c r="L408" s="5">
        <f>ROUND( VLOOKUP(Z408, NPC_Raw_Data!A:O, 13),0)</f>
        <v>120</v>
      </c>
      <c r="M408" s="5">
        <f>ROUND( VLOOKUP(Z408, NPC_Raw_Data!A:O, 14),0)</f>
        <v>120</v>
      </c>
      <c r="N408" s="5">
        <f>ROUND( VLOOKUP(Z408, NPC_Raw_Data!A:O, 15),0)</f>
        <v>120</v>
      </c>
      <c r="O408" s="5">
        <f>ROUND( VLOOKUP(Z408, NPC_Raw_Data!A:Q, 16) * VLOOKUP(AA408, NPC_Scaling_Values!A:N, 14)* VLOOKUP(AB408, NPC_Scaling_Values!A:N, 14) * 1.14 ,0)</f>
        <v>241</v>
      </c>
      <c r="P408" s="2">
        <f>ROUND( VLOOKUP(Z408, NPC_Raw_Data!A:Q, 17) * VLOOKUP(AA408, NPC_Scaling_Values!A:N, 14) * VLOOKUP(AB408, NPC_Scaling_Values!A:N, 14)* 1.14 ,0)</f>
        <v>96</v>
      </c>
      <c r="Q408">
        <f> VLOOKUP(AA408, NPC_Scaling_Values!A:N, 9) * VLOOKUP(AB408, NPC_Scaling_Values!A:N, 9) * 1.14</f>
        <v>3.61494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536100.0</v>
      </c>
      <c r="AA408" s="1">
        <v>7011.0</v>
      </c>
      <c r="AB408" s="1">
        <v>7411.0</v>
      </c>
      <c r="AC408" s="10">
        <v>5151.0</v>
      </c>
    </row>
    <row r="409">
      <c r="A409" s="9" t="s">
        <v>274</v>
      </c>
      <c r="B409" s="1" t="s">
        <v>275</v>
      </c>
      <c r="C409" s="5">
        <f>ROUND( VLOOKUP(Z409, NPC_Raw_Data!A:D, 4)*VLOOKUP(AA409, NPC_Scaling_Values!A:C, 3)*VLOOKUP(AB409, NPC_Scaling_Values!A:C, 3) * 1.14 ,0)</f>
        <v>7347</v>
      </c>
      <c r="D409" s="5">
        <f>ROUND( VLOOKUP(Z409, NPC_Raw_Data!A:E, 5) * VLOOKUP(AA409, NPC_Scaling_Values!A:D, 4) * VLOOKUP(AB409,NPC_Scaling_Values!A:D, 4) * 1.14 ,0)</f>
        <v>159600</v>
      </c>
      <c r="E409" s="5">
        <f>ROUND( VLOOKUP(Z409, NPC_Raw_Data!A:L, 6) * VLOOKUP(AA409, NPC_Scaling_Values!A:N, 5)* VLOOKUP(AB409, NPC_Scaling_Values!A:N, 5) * 1.14 ,0)</f>
        <v>391</v>
      </c>
      <c r="F409" s="5">
        <f>ROUND( VLOOKUP(Z409, NPC_Raw_Data!A:L, 7) * VLOOKUP(AA409, NPC_Scaling_Values!A:N, 6) * VLOOKUP(AB409,NPC_Scaling_Values!A:N, 6) * 1.14 ,0)</f>
        <v>295</v>
      </c>
      <c r="G409" s="5">
        <f>ROUND( VLOOKUP(Z409, NPC_Raw_Data!A:L, 8) * VLOOKUP(AA409, NPC_Scaling_Values!A:N, 7) * VLOOKUP(AB409, NPC_Scaling_Values!A:N, 7) * 1.14 ,0)</f>
        <v>275</v>
      </c>
      <c r="H409" s="5">
        <f>ROUND( VLOOKUP(Z409, NPC_Raw_Data!A:L, 9) * VLOOKUP(AA409, NPC_Scaling_Values!A:N, 8)* VLOOKUP(AB409, NPC_Scaling_Values!A:N, 8) * 1.14 ,0)</f>
        <v>1957</v>
      </c>
      <c r="I409" s="5">
        <v>0.0</v>
      </c>
      <c r="J409" s="5">
        <v>0.0</v>
      </c>
      <c r="K409" s="5">
        <v>0.0</v>
      </c>
      <c r="L409" s="5">
        <f>ROUND( VLOOKUP(Z409, NPC_Raw_Data!A:O, 13),0)</f>
        <v>999</v>
      </c>
      <c r="M409" s="5">
        <f>ROUND( VLOOKUP(Z409, NPC_Raw_Data!A:O, 14),0)</f>
        <v>999</v>
      </c>
      <c r="N409" s="5">
        <f>ROUND( VLOOKUP(Z409, NPC_Raw_Data!A:O, 15),0)</f>
        <v>240</v>
      </c>
      <c r="O409" s="5">
        <f>ROUND( VLOOKUP(Z409, NPC_Raw_Data!A:Q, 16) * VLOOKUP(AA409, NPC_Scaling_Values!A:N, 14)* VLOOKUP(AB409, NPC_Scaling_Values!A:N, 14) * 1.14 ,0)</f>
        <v>275</v>
      </c>
      <c r="P409" s="2">
        <f>ROUND( VLOOKUP(Z409, NPC_Raw_Data!A:Q, 17) * VLOOKUP(AA409, NPC_Scaling_Values!A:N, 14) * VLOOKUP(AB409, NPC_Scaling_Values!A:N, 14)* 1.14 ,0)</f>
        <v>110</v>
      </c>
      <c r="Q409">
        <f> VLOOKUP(AA409, NPC_Scaling_Values!A:N, 9) * VLOOKUP(AB409, NPC_Scaling_Values!A:N, 9) * 1.14</f>
        <v>3.9045</v>
      </c>
      <c r="R409" s="1">
        <v>1.0</v>
      </c>
      <c r="S409" s="1">
        <v>-1.0</v>
      </c>
      <c r="T409" s="7" t="b">
        <v>0</v>
      </c>
      <c r="U409" s="7" t="b">
        <v>1</v>
      </c>
      <c r="V409" s="7" t="b">
        <v>0</v>
      </c>
      <c r="Z409" s="1">
        <v>537000.0</v>
      </c>
      <c r="AA409" s="1">
        <v>7015.0</v>
      </c>
      <c r="AB409" s="1">
        <v>7415.0</v>
      </c>
      <c r="AC409" s="10">
        <v>5151.0</v>
      </c>
    </row>
    <row r="410">
      <c r="A410" s="1" t="s">
        <v>235</v>
      </c>
      <c r="B410" s="1" t="s">
        <v>49</v>
      </c>
      <c r="C410" s="5">
        <f>ROUND( VLOOKUP(Z410, NPC_Raw_Data!A:D, 4)*VLOOKUP(AA410, NPC_Scaling_Values!A:C, 3)*VLOOKUP(AB410, NPC_Scaling_Values!A:C, 3) * 1.14 ,0)</f>
        <v>18310</v>
      </c>
      <c r="D410" s="5">
        <f>ROUND( VLOOKUP(Z410, NPC_Raw_Data!A:E, 5) * VLOOKUP(AA410, NPC_Scaling_Values!A:D, 4) * VLOOKUP(AB410,NPC_Scaling_Values!A:D, 4) * 1.14 ,0)</f>
        <v>0</v>
      </c>
      <c r="E410" s="5">
        <f>ROUND( VLOOKUP(Z410, NPC_Raw_Data!A:L, 6) * VLOOKUP(AA410, NPC_Scaling_Values!A:N, 5)* VLOOKUP(AB410, NPC_Scaling_Values!A:N, 5) * 1.14 ,0)</f>
        <v>365</v>
      </c>
      <c r="F410" s="5">
        <f>ROUND( VLOOKUP(Z410, NPC_Raw_Data!A:L, 7) * VLOOKUP(AA410, NPC_Scaling_Values!A:N, 6) * VLOOKUP(AB410,NPC_Scaling_Values!A:N, 6) * 1.14 ,0)</f>
        <v>251</v>
      </c>
      <c r="G410" s="5">
        <f>ROUND( VLOOKUP(Z410, NPC_Raw_Data!A:L, 8) * VLOOKUP(AA410, NPC_Scaling_Values!A:N, 7) * VLOOKUP(AB410, NPC_Scaling_Values!A:N, 7) * 1.14 ,0)</f>
        <v>235</v>
      </c>
      <c r="H410" s="5">
        <f>ROUND( VLOOKUP(Z410, NPC_Raw_Data!A:L, 9) * VLOOKUP(AA410, NPC_Scaling_Values!A:N, 8)* VLOOKUP(AB410, NPC_Scaling_Values!A:N, 8) * 1.14 ,0)</f>
        <v>216</v>
      </c>
      <c r="I410" s="5">
        <v>0.0</v>
      </c>
      <c r="J410" s="5">
        <v>0.0</v>
      </c>
      <c r="K410" s="5">
        <v>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14)* VLOOKUP(AB410, NPC_Scaling_Values!A:N, 14) * 1.14 ,0)</f>
        <v>241</v>
      </c>
      <c r="P410" s="2">
        <f>ROUND( VLOOKUP(Z410, NPC_Raw_Data!A:Q, 17) * VLOOKUP(AA410, NPC_Scaling_Values!A:N, 14) * VLOOKUP(AB410, NPC_Scaling_Values!A:N, 14)* 1.14 ,0)</f>
        <v>96</v>
      </c>
      <c r="Q410">
        <f> VLOOKUP(AA410, NPC_Scaling_Values!A:N, 9) * VLOOKUP(AB410, NPC_Scaling_Values!A:N, 9) * 1.14</f>
        <v>3.61494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1</v>
      </c>
      <c r="Z410" s="1">
        <v>539000.0</v>
      </c>
      <c r="AA410" s="1">
        <v>7011.0</v>
      </c>
      <c r="AB410" s="1">
        <v>7411.0</v>
      </c>
      <c r="AC410" s="8">
        <v>0.0</v>
      </c>
    </row>
    <row r="411">
      <c r="A411" s="1" t="s">
        <v>236</v>
      </c>
      <c r="B411" s="1" t="s">
        <v>49</v>
      </c>
      <c r="C411" s="5">
        <f>ROUND( VLOOKUP(Z411, NPC_Raw_Data!A:D, 4)*VLOOKUP(AA411, NPC_Scaling_Values!A:C, 3)*VLOOKUP(AB411, NPC_Scaling_Values!A:C, 3) * 1.14 ,0)</f>
        <v>4578</v>
      </c>
      <c r="D411" s="5">
        <f>ROUND( VLOOKUP(Z411, NPC_Raw_Data!A:E, 5) * VLOOKUP(AA411, NPC_Scaling_Values!A:D, 4) * VLOOKUP(AB411,NPC_Scaling_Values!A:D, 4) * 1.14 ,0)</f>
        <v>205200</v>
      </c>
      <c r="E411" s="5">
        <f>ROUND( VLOOKUP(Z411, NPC_Raw_Data!A:L, 6) * VLOOKUP(AA411, NPC_Scaling_Values!A:N, 5)* VLOOKUP(AB411, NPC_Scaling_Values!A:N, 5) * 1.14 ,0)</f>
        <v>365</v>
      </c>
      <c r="F411" s="5">
        <f>ROUND( VLOOKUP(Z411, NPC_Raw_Data!A:L, 7) * VLOOKUP(AA411, NPC_Scaling_Values!A:N, 6) * VLOOKUP(AB411,NPC_Scaling_Values!A:N, 6) * 1.14 ,0)</f>
        <v>251</v>
      </c>
      <c r="G411" s="5">
        <f>ROUND( VLOOKUP(Z411, NPC_Raw_Data!A:L, 8) * VLOOKUP(AA411, NPC_Scaling_Values!A:N, 7) * VLOOKUP(AB411, NPC_Scaling_Values!A:N, 7) * 1.14 ,0)</f>
        <v>235</v>
      </c>
      <c r="H411" s="5">
        <f>ROUND( VLOOKUP(Z411, NPC_Raw_Data!A:L, 9) * VLOOKUP(AA411, NPC_Scaling_Values!A:N, 8)* VLOOKUP(AB411, NPC_Scaling_Values!A:N, 8) * 1.14 ,0)</f>
        <v>216</v>
      </c>
      <c r="I411" s="5">
        <v>0.0</v>
      </c>
      <c r="J411" s="5">
        <v>0.0</v>
      </c>
      <c r="K411" s="5">
        <v>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14)* VLOOKUP(AB411, NPC_Scaling_Values!A:N, 14) * 1.14 ,0)</f>
        <v>241</v>
      </c>
      <c r="P411" s="2">
        <f>ROUND( VLOOKUP(Z411, NPC_Raw_Data!A:Q, 17) * VLOOKUP(AA411, NPC_Scaling_Values!A:N, 14) * VLOOKUP(AB411, NPC_Scaling_Values!A:N, 14)* 1.14 ,0)</f>
        <v>96</v>
      </c>
      <c r="Q411">
        <f> VLOOKUP(AA411, NPC_Scaling_Values!A:N, 9) * VLOOKUP(AB411, NPC_Scaling_Values!A:N, 9) * 1.14</f>
        <v>3.61494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1</v>
      </c>
      <c r="Z411" s="1">
        <v>539001.0</v>
      </c>
      <c r="AA411" s="1">
        <v>7011.0</v>
      </c>
      <c r="AB411" s="1">
        <v>7411.0</v>
      </c>
      <c r="AC411" s="8">
        <v>0.0</v>
      </c>
    </row>
    <row r="412">
      <c r="A412" s="2" t="s">
        <v>45</v>
      </c>
      <c r="B412" s="1" t="s">
        <v>46</v>
      </c>
      <c r="C412" s="5">
        <f>ROUND( VLOOKUP(Z412, NPC_Raw_Data!A:D, 4)*VLOOKUP(AA412, NPC_Scaling_Values!A:C, 3)*VLOOKUP(AB412, NPC_Scaling_Values!A:C, 3) * 1.14 ,0)</f>
        <v>4</v>
      </c>
      <c r="D412" s="5">
        <f>ROUND( VLOOKUP(Z412, NPC_Raw_Data!A:E, 5) * VLOOKUP(AA412, NPC_Scaling_Values!A:D, 4) * VLOOKUP(AB412,NPC_Scaling_Values!A:D, 4) * 1.14 ,0)</f>
        <v>136800</v>
      </c>
      <c r="E412" s="5">
        <f>ROUND( VLOOKUP(Z412, NPC_Raw_Data!A:L, 6) * VLOOKUP(AA412, NPC_Scaling_Values!A:N, 5)* VLOOKUP(AB412, NPC_Scaling_Values!A:N, 5) * 1.14 ,0)</f>
        <v>34</v>
      </c>
      <c r="F412" s="5">
        <f>ROUND( VLOOKUP(Z412, NPC_Raw_Data!A:L, 7) * VLOOKUP(AA412, NPC_Scaling_Values!A:N, 6) * VLOOKUP(AB412,NPC_Scaling_Values!A:N, 6) * 1.14 ,0)</f>
        <v>27</v>
      </c>
      <c r="G412" s="5">
        <f>ROUND( VLOOKUP(Z412, NPC_Raw_Data!A:L, 8) * VLOOKUP(AA412, NPC_Scaling_Values!A:N, 7) * VLOOKUP(AB412, NPC_Scaling_Values!A:N, 7) * 1.14 ,0)</f>
        <v>68</v>
      </c>
      <c r="H412" s="5">
        <f>ROUND( VLOOKUP(Z412, NPC_Raw_Data!A:L, 9) * VLOOKUP(AA412, NPC_Scaling_Values!A:N, 8)* VLOOKUP(AB412, NPC_Scaling_Values!A:N, 8) * 1.14 ,0)</f>
        <v>27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14)* VLOOKUP(AB412, NPC_Scaling_Values!A:N, 14) * 1.14 ,0)</f>
        <v>265</v>
      </c>
      <c r="P412" s="2">
        <f>ROUND( VLOOKUP(Z412, NPC_Raw_Data!A:Q, 17) * VLOOKUP(AA412, NPC_Scaling_Values!A:N, 14) * VLOOKUP(AB412, NPC_Scaling_Values!A:N, 14)* 1.14 ,0)</f>
        <v>106</v>
      </c>
      <c r="Q412">
        <f> VLOOKUP(AA412, NPC_Scaling_Values!A:N, 9) * VLOOKUP(AB412, NPC_Scaling_Values!A:N, 9) * 1.14</f>
        <v>3.80304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540100.0</v>
      </c>
      <c r="AA412" s="1">
        <v>7014.0</v>
      </c>
      <c r="AB412" s="1">
        <v>7414.0</v>
      </c>
      <c r="AC412" s="10">
        <v>5400.0</v>
      </c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50</v>
      </c>
      <c r="B2" s="1" t="s">
        <v>35</v>
      </c>
      <c r="C2" s="5">
        <f>ROUND( VLOOKUP(Z2, NPC_Raw_Data!A:D, 4)*VLOOKUP(AA2, NPC_Scaling_Values!A:C, 3)*VLOOKUP(AB2, NPC_Scaling_Values!A:C, 3) * 1.19 ,0)</f>
        <v>407</v>
      </c>
      <c r="D2" s="5">
        <f>ROUND( VLOOKUP(Z2, NPC_Raw_Data!A:E, 5) * VLOOKUP(AA2, NPC_Scaling_Values!A:D, 4) * VLOOKUP(AB2,NPC_Scaling_Values!A:D, 4) * 1.19 ,0)</f>
        <v>595</v>
      </c>
      <c r="E2" s="5">
        <f>ROUND( VLOOKUP(Z2, NPC_Raw_Data!A:L, 6) * VLOOKUP(AA2, NPC_Scaling_Values!A:N, 5)* VLOOKUP(AB2, NPC_Scaling_Values!A:N, 5) * 1.19 ,0)</f>
        <v>220</v>
      </c>
      <c r="F2" s="5">
        <f>ROUND( VLOOKUP(Z2, NPC_Raw_Data!A:L, 7) * VLOOKUP(AA2, NPC_Scaling_Values!A:N, 6) * VLOOKUP(AB2,NPC_Scaling_Values!A:N, 6) * 1.19 ,0)</f>
        <v>165</v>
      </c>
      <c r="G2" s="5">
        <f>ROUND( VLOOKUP(Z2, NPC_Raw_Data!A:L, 8) * VLOOKUP(AA2, NPC_Scaling_Values!A:N, 7) * VLOOKUP(AB2, NPC_Scaling_Values!A:N, 7) * 1.19 ,0)</f>
        <v>132</v>
      </c>
      <c r="H2" s="5">
        <f>ROUND( VLOOKUP(Z2, NPC_Raw_Data!A:L, 9) * VLOOKUP(AA2, NPC_Scaling_Values!A:N, 8)* VLOOKUP(AB2, NPC_Scaling_Values!A:N, 8) * 1.19 ,0)</f>
        <v>165</v>
      </c>
      <c r="I2" s="5">
        <v>-25.0</v>
      </c>
      <c r="J2" s="5">
        <v>0.0</v>
      </c>
      <c r="K2" s="5">
        <v>0.0</v>
      </c>
      <c r="L2" s="5">
        <f>ROUND( VLOOKUP(Z2, NPC_Raw_Data!A:O, 13),0)</f>
        <v>190</v>
      </c>
      <c r="M2" s="5">
        <f>ROUND( VLOOKUP(Z2, NPC_Raw_Data!A:O, 14),0)</f>
        <v>190</v>
      </c>
      <c r="N2" s="5">
        <f>ROUND( VLOOKUP(Z2, NPC_Raw_Data!A:O, 15),0)</f>
        <v>60</v>
      </c>
      <c r="O2" s="5">
        <f>ROUND( VLOOKUP(Z2, NPC_Raw_Data!A:Q, 16) * VLOOKUP(AA2, NPC_Scaling_Values!A:N, 14)* VLOOKUP(AB2, NPC_Scaling_Values!A:N, 14) * 1.19 ,0)</f>
        <v>244</v>
      </c>
      <c r="P2" s="2">
        <f>ROUND( VLOOKUP(Z2, NPC_Raw_Data!A:Q, 17) * VLOOKUP(AA2, NPC_Scaling_Values!A:N, 14) * VLOOKUP(AB2, NPC_Scaling_Values!A:N, 14)* 1.19 ,0)</f>
        <v>98</v>
      </c>
      <c r="Q2">
        <f> VLOOKUP(AA2, NPC_Scaling_Values!A:N, 9) * VLOOKUP(AB2, NPC_Scaling_Values!A:N, 9) * 1.19</f>
        <v>3.5506625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120000.0</v>
      </c>
      <c r="AA2" s="1">
        <v>7004.0</v>
      </c>
      <c r="AB2" s="1">
        <v>7404.0</v>
      </c>
      <c r="AC2" s="8">
        <v>0.0</v>
      </c>
    </row>
    <row r="3">
      <c r="A3" s="1" t="s">
        <v>50</v>
      </c>
      <c r="B3" s="1" t="s">
        <v>51</v>
      </c>
      <c r="C3" s="5">
        <f>ROUND( VLOOKUP(Z3, NPC_Raw_Data!A:D, 4)*VLOOKUP(AA3, NPC_Scaling_Values!A:C, 3)*VLOOKUP(AB3, NPC_Scaling_Values!A:C, 3) * 1.19 ,0)</f>
        <v>248</v>
      </c>
      <c r="D3" s="5">
        <f>ROUND( VLOOKUP(Z3, NPC_Raw_Data!A:E, 5) * VLOOKUP(AA3, NPC_Scaling_Values!A:D, 4) * VLOOKUP(AB3,NPC_Scaling_Values!A:D, 4) * 1.19 ,0)</f>
        <v>119</v>
      </c>
      <c r="E3" s="5">
        <f>ROUND( VLOOKUP(Z3, NPC_Raw_Data!A:L, 6) * VLOOKUP(AA3, NPC_Scaling_Values!A:N, 5)* VLOOKUP(AB3, NPC_Scaling_Values!A:N, 5) * 1.19 ,0)</f>
        <v>133</v>
      </c>
      <c r="F3" s="5">
        <f>ROUND( VLOOKUP(Z3, NPC_Raw_Data!A:L, 7) * VLOOKUP(AA3, NPC_Scaling_Values!A:N, 6) * VLOOKUP(AB3,NPC_Scaling_Values!A:N, 6) * 1.19 ,0)</f>
        <v>100</v>
      </c>
      <c r="G3" s="5">
        <f>ROUND( VLOOKUP(Z3, NPC_Raw_Data!A:L, 8) * VLOOKUP(AA3, NPC_Scaling_Values!A:N, 7) * VLOOKUP(AB3, NPC_Scaling_Values!A:N, 7) * 1.19 ,0)</f>
        <v>80</v>
      </c>
      <c r="H3" s="5">
        <f>ROUND( VLOOKUP(Z3, NPC_Raw_Data!A:L, 9) * VLOOKUP(AA3, NPC_Scaling_Values!A:N, 8)* VLOOKUP(AB3, NPC_Scaling_Values!A:N, 8) * 1.19 ,0)</f>
        <v>100</v>
      </c>
      <c r="I3" s="5">
        <v>-25.0</v>
      </c>
      <c r="J3" s="5">
        <v>0.0</v>
      </c>
      <c r="K3" s="5">
        <v>0.0</v>
      </c>
      <c r="L3" s="5">
        <f>ROUND( VLOOKUP(Z3, NPC_Raw_Data!A:O, 13),0)</f>
        <v>190</v>
      </c>
      <c r="M3" s="5">
        <f>ROUND( VLOOKUP(Z3, NPC_Raw_Data!A:O, 14),0)</f>
        <v>190</v>
      </c>
      <c r="N3" s="5">
        <f>ROUND( VLOOKUP(Z3, NPC_Raw_Data!A:O, 15),0)</f>
        <v>60</v>
      </c>
      <c r="O3" s="5">
        <f>ROUND( VLOOKUP(Z3, NPC_Raw_Data!A:Q, 16) * VLOOKUP(AA3, NPC_Scaling_Values!A:N, 14)* VLOOKUP(AB3, NPC_Scaling_Values!A:N, 14) * 1.19 ,0)</f>
        <v>241</v>
      </c>
      <c r="P3" s="2">
        <f>ROUND( VLOOKUP(Z3, NPC_Raw_Data!A:Q, 17) * VLOOKUP(AA3, NPC_Scaling_Values!A:N, 14) * VLOOKUP(AB3, NPC_Scaling_Values!A:N, 14)* 1.19 ,0)</f>
        <v>97</v>
      </c>
      <c r="Q3">
        <f> VLOOKUP(AA3, NPC_Scaling_Values!A:N, 9) * VLOOKUP(AB3, NPC_Scaling_Values!A:N, 9) * 1.19</f>
        <v>3.0925125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120100.0</v>
      </c>
      <c r="AA3" s="1">
        <v>7002.0</v>
      </c>
      <c r="AB3" s="1">
        <v>7402.0</v>
      </c>
      <c r="AC3" s="8">
        <v>0.0</v>
      </c>
    </row>
    <row r="4">
      <c r="A4" s="9" t="s">
        <v>50</v>
      </c>
      <c r="B4" s="1" t="s">
        <v>27</v>
      </c>
      <c r="C4" s="5">
        <f>ROUND( VLOOKUP(Z4, NPC_Raw_Data!A:D, 4)*VLOOKUP(AA4, NPC_Scaling_Values!A:C, 3)*VLOOKUP(AB4, NPC_Scaling_Values!A:C, 3) * 1.19 ,0)</f>
        <v>286</v>
      </c>
      <c r="D4" s="5">
        <f>ROUND( VLOOKUP(Z4, NPC_Raw_Data!A:E, 5) * VLOOKUP(AA4, NPC_Scaling_Values!A:D, 4) * VLOOKUP(AB4,NPC_Scaling_Values!A:D, 4) * 1.19 ,0)</f>
        <v>119</v>
      </c>
      <c r="E4" s="5">
        <f>ROUND( VLOOKUP(Z4, NPC_Raw_Data!A:L, 6) * VLOOKUP(AA4, NPC_Scaling_Values!A:N, 5)* VLOOKUP(AB4, NPC_Scaling_Values!A:N, 5) * 1.19 ,0)</f>
        <v>162</v>
      </c>
      <c r="F4" s="5">
        <f>ROUND( VLOOKUP(Z4, NPC_Raw_Data!A:L, 7) * VLOOKUP(AA4, NPC_Scaling_Values!A:N, 6) * VLOOKUP(AB4,NPC_Scaling_Values!A:N, 6) * 1.19 ,0)</f>
        <v>122</v>
      </c>
      <c r="G4" s="5">
        <f>ROUND( VLOOKUP(Z4, NPC_Raw_Data!A:L, 8) * VLOOKUP(AA4, NPC_Scaling_Values!A:N, 7) * VLOOKUP(AB4, NPC_Scaling_Values!A:N, 7) * 1.19 ,0)</f>
        <v>98</v>
      </c>
      <c r="H4" s="5">
        <f>ROUND( VLOOKUP(Z4, NPC_Raw_Data!A:L, 9) * VLOOKUP(AA4, NPC_Scaling_Values!A:N, 8)* VLOOKUP(AB4, NPC_Scaling_Values!A:N, 8) * 1.19 ,0)</f>
        <v>122</v>
      </c>
      <c r="I4" s="5">
        <v>-25.0</v>
      </c>
      <c r="J4" s="5">
        <v>0.0</v>
      </c>
      <c r="K4" s="5">
        <v>0.0</v>
      </c>
      <c r="L4" s="5">
        <f>ROUND( VLOOKUP(Z4, NPC_Raw_Data!A:O, 13),0)</f>
        <v>190</v>
      </c>
      <c r="M4" s="5">
        <f>ROUND( VLOOKUP(Z4, NPC_Raw_Data!A:O, 14),0)</f>
        <v>190</v>
      </c>
      <c r="N4" s="5">
        <f>ROUND( VLOOKUP(Z4, NPC_Raw_Data!A:O, 15),0)</f>
        <v>60</v>
      </c>
      <c r="O4" s="5">
        <f>ROUND( VLOOKUP(Z4, NPC_Raw_Data!A:Q, 16) * VLOOKUP(AA4, NPC_Scaling_Values!A:N, 14)* VLOOKUP(AB4, NPC_Scaling_Values!A:N, 14) * 1.19 ,0)</f>
        <v>240</v>
      </c>
      <c r="P4" s="2">
        <f>ROUND( VLOOKUP(Z4, NPC_Raw_Data!A:Q, 17) * VLOOKUP(AA4, NPC_Scaling_Values!A:N, 14) * VLOOKUP(AB4, NPC_Scaling_Values!A:N, 14)* 1.19 ,0)</f>
        <v>96</v>
      </c>
      <c r="Q4">
        <f> VLOOKUP(AA4, NPC_Scaling_Values!A:N, 9) * VLOOKUP(AB4, NPC_Scaling_Values!A:N, 9) * 1.19</f>
        <v>3.317125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120101.0</v>
      </c>
      <c r="AA4" s="1">
        <v>7003.0</v>
      </c>
      <c r="AB4" s="1">
        <v>7403.0</v>
      </c>
      <c r="AC4" s="8">
        <v>0.0</v>
      </c>
    </row>
    <row r="5">
      <c r="A5" s="1" t="s">
        <v>79</v>
      </c>
      <c r="B5" s="1" t="s">
        <v>35</v>
      </c>
      <c r="C5" s="5">
        <f>ROUND( VLOOKUP(Z5, NPC_Raw_Data!A:D, 4)*VLOOKUP(AA5, NPC_Scaling_Values!A:C, 3)*VLOOKUP(AB5, NPC_Scaling_Values!A:C, 3) * 1.19 ,0)</f>
        <v>325</v>
      </c>
      <c r="D5" s="5">
        <f>ROUND( VLOOKUP(Z5, NPC_Raw_Data!A:E, 5) * VLOOKUP(AA5, NPC_Scaling_Values!A:D, 4) * VLOOKUP(AB5,NPC_Scaling_Values!A:D, 4) * 1.19 ,0)</f>
        <v>357</v>
      </c>
      <c r="E5" s="5">
        <f>ROUND( VLOOKUP(Z5, NPC_Raw_Data!A:L, 6) * VLOOKUP(AA5, NPC_Scaling_Values!A:N, 5)* VLOOKUP(AB5, NPC_Scaling_Values!A:N, 5) * 1.19 ,0)</f>
        <v>208</v>
      </c>
      <c r="F5" s="5">
        <f>ROUND( VLOOKUP(Z5, NPC_Raw_Data!A:L, 7) * VLOOKUP(AA5, NPC_Scaling_Values!A:N, 6) * VLOOKUP(AB5,NPC_Scaling_Values!A:N, 6) * 1.19 ,0)</f>
        <v>156</v>
      </c>
      <c r="G5" s="5">
        <f>ROUND( VLOOKUP(Z5, NPC_Raw_Data!A:L, 8) * VLOOKUP(AA5, NPC_Scaling_Values!A:N, 7) * VLOOKUP(AB5, NPC_Scaling_Values!A:N, 7) * 1.19 ,0)</f>
        <v>125</v>
      </c>
      <c r="H5" s="5">
        <f>ROUND( VLOOKUP(Z5, NPC_Raw_Data!A:L, 9) * VLOOKUP(AA5, NPC_Scaling_Values!A:N, 8)* VLOOKUP(AB5, NPC_Scaling_Values!A:N, 8) * 1.19 ,0)</f>
        <v>156</v>
      </c>
      <c r="I5" s="5">
        <v>-25.0</v>
      </c>
      <c r="J5" s="5">
        <v>0.0</v>
      </c>
      <c r="K5" s="5">
        <v>0.0</v>
      </c>
      <c r="L5" s="5">
        <f>ROUND( VLOOKUP(Z5, NPC_Raw_Data!A:O, 13),0)</f>
        <v>190</v>
      </c>
      <c r="M5" s="5">
        <f>ROUND( VLOOKUP(Z5, NPC_Raw_Data!A:O, 14),0)</f>
        <v>190</v>
      </c>
      <c r="N5" s="5">
        <f>ROUND( VLOOKUP(Z5, NPC_Raw_Data!A:O, 15),0)</f>
        <v>60</v>
      </c>
      <c r="O5" s="5">
        <f>ROUND( VLOOKUP(Z5, NPC_Raw_Data!A:Q, 16) * VLOOKUP(AA5, NPC_Scaling_Values!A:N, 14)* VLOOKUP(AB5, NPC_Scaling_Values!A:N, 14) * 1.19 ,0)</f>
        <v>244</v>
      </c>
      <c r="P5" s="2">
        <f>ROUND( VLOOKUP(Z5, NPC_Raw_Data!A:Q, 17) * VLOOKUP(AA5, NPC_Scaling_Values!A:N, 14) * VLOOKUP(AB5, NPC_Scaling_Values!A:N, 14)* 1.19 ,0)</f>
        <v>98</v>
      </c>
      <c r="Q5">
        <f> VLOOKUP(AA5, NPC_Scaling_Values!A:N, 9) * VLOOKUP(AB5, NPC_Scaling_Values!A:N, 9) * 1.19</f>
        <v>3.5506625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120102.0</v>
      </c>
      <c r="AA5" s="1">
        <v>7004.0</v>
      </c>
      <c r="AB5" s="1">
        <v>7404.0</v>
      </c>
      <c r="AC5" s="8">
        <v>0.0</v>
      </c>
    </row>
    <row r="6">
      <c r="A6" s="1" t="s">
        <v>50</v>
      </c>
      <c r="B6" s="1" t="s">
        <v>41</v>
      </c>
      <c r="C6" s="5">
        <f>ROUND( VLOOKUP(Z6, NPC_Raw_Data!A:D, 4)*VLOOKUP(AA6, NPC_Scaling_Values!A:C, 3)*VLOOKUP(AB6, NPC_Scaling_Values!A:C, 3) * 1.19 ,0)</f>
        <v>374</v>
      </c>
      <c r="D6" s="5">
        <f>ROUND( VLOOKUP(Z6, NPC_Raw_Data!A:E, 5) * VLOOKUP(AA6, NPC_Scaling_Values!A:D, 4) * VLOOKUP(AB6,NPC_Scaling_Values!A:D, 4) * 1.19 ,0)</f>
        <v>476</v>
      </c>
      <c r="E6" s="5">
        <f>ROUND( VLOOKUP(Z6, NPC_Raw_Data!A:L, 6) * VLOOKUP(AA6, NPC_Scaling_Values!A:N, 5)* VLOOKUP(AB6, NPC_Scaling_Values!A:N, 5) * 1.19 ,0)</f>
        <v>240</v>
      </c>
      <c r="F6" s="5">
        <f>ROUND( VLOOKUP(Z6, NPC_Raw_Data!A:L, 7) * VLOOKUP(AA6, NPC_Scaling_Values!A:N, 6) * VLOOKUP(AB6,NPC_Scaling_Values!A:N, 6) * 1.19 ,0)</f>
        <v>180</v>
      </c>
      <c r="G6" s="5">
        <f>ROUND( VLOOKUP(Z6, NPC_Raw_Data!A:L, 8) * VLOOKUP(AA6, NPC_Scaling_Values!A:N, 7) * VLOOKUP(AB6, NPC_Scaling_Values!A:N, 7) * 1.19 ,0)</f>
        <v>145</v>
      </c>
      <c r="H6" s="5">
        <f>ROUND( VLOOKUP(Z6, NPC_Raw_Data!A:L, 9) * VLOOKUP(AA6, NPC_Scaling_Values!A:N, 8)* VLOOKUP(AB6, NPC_Scaling_Values!A:N, 8) * 1.19 ,0)</f>
        <v>180</v>
      </c>
      <c r="I6" s="5">
        <v>-25.0</v>
      </c>
      <c r="J6" s="5">
        <v>0.0</v>
      </c>
      <c r="K6" s="5">
        <v>0.0</v>
      </c>
      <c r="L6" s="5">
        <f>ROUND( VLOOKUP(Z6, NPC_Raw_Data!A:O, 13),0)</f>
        <v>190</v>
      </c>
      <c r="M6" s="5">
        <f>ROUND( VLOOKUP(Z6, NPC_Raw_Data!A:O, 14),0)</f>
        <v>190</v>
      </c>
      <c r="N6" s="5">
        <f>ROUND( VLOOKUP(Z6, NPC_Raw_Data!A:O, 15),0)</f>
        <v>60</v>
      </c>
      <c r="O6" s="5">
        <f>ROUND( VLOOKUP(Z6, NPC_Raw_Data!A:Q, 16) * VLOOKUP(AA6, NPC_Scaling_Values!A:N, 14)* VLOOKUP(AB6, NPC_Scaling_Values!A:N, 14) * 1.19 ,0)</f>
        <v>276</v>
      </c>
      <c r="P6" s="2">
        <f>ROUND( VLOOKUP(Z6, NPC_Raw_Data!A:Q, 17) * VLOOKUP(AA6, NPC_Scaling_Values!A:N, 14) * VLOOKUP(AB6, NPC_Scaling_Values!A:N, 14)* 1.19 ,0)</f>
        <v>110</v>
      </c>
      <c r="Q6">
        <f> VLOOKUP(AA6, NPC_Scaling_Values!A:N, 9) * VLOOKUP(AB6, NPC_Scaling_Values!A:N, 9) * 1.19</f>
        <v>3.96984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120103.0</v>
      </c>
      <c r="AA6" s="1">
        <v>7014.0</v>
      </c>
      <c r="AB6" s="1">
        <v>7414.0</v>
      </c>
      <c r="AC6" s="8">
        <v>0.0</v>
      </c>
    </row>
    <row r="7">
      <c r="A7" s="1" t="s">
        <v>80</v>
      </c>
      <c r="B7" s="1" t="s">
        <v>35</v>
      </c>
      <c r="C7" s="5">
        <f>ROUND( VLOOKUP(Z7, NPC_Raw_Data!A:D, 4)*VLOOKUP(AA7, NPC_Scaling_Values!A:C, 3)*VLOOKUP(AB7, NPC_Scaling_Values!A:C, 3) * 1.19 ,0)</f>
        <v>325</v>
      </c>
      <c r="D7" s="5">
        <f>ROUND( VLOOKUP(Z7, NPC_Raw_Data!A:E, 5) * VLOOKUP(AA7, NPC_Scaling_Values!A:D, 4) * VLOOKUP(AB7,NPC_Scaling_Values!A:D, 4) * 1.19 ,0)</f>
        <v>357</v>
      </c>
      <c r="E7" s="5">
        <f>ROUND( VLOOKUP(Z7, NPC_Raw_Data!A:L, 6) * VLOOKUP(AA7, NPC_Scaling_Values!A:N, 5)* VLOOKUP(AB7, NPC_Scaling_Values!A:N, 5) * 1.19 ,0)</f>
        <v>208</v>
      </c>
      <c r="F7" s="5">
        <f>ROUND( VLOOKUP(Z7, NPC_Raw_Data!A:L, 7) * VLOOKUP(AA7, NPC_Scaling_Values!A:N, 6) * VLOOKUP(AB7,NPC_Scaling_Values!A:N, 6) * 1.19 ,0)</f>
        <v>156</v>
      </c>
      <c r="G7" s="5">
        <f>ROUND( VLOOKUP(Z7, NPC_Raw_Data!A:L, 8) * VLOOKUP(AA7, NPC_Scaling_Values!A:N, 7) * VLOOKUP(AB7, NPC_Scaling_Values!A:N, 7) * 1.19 ,0)</f>
        <v>125</v>
      </c>
      <c r="H7" s="5">
        <f>ROUND( VLOOKUP(Z7, NPC_Raw_Data!A:L, 9) * VLOOKUP(AA7, NPC_Scaling_Values!A:N, 8)* VLOOKUP(AB7, NPC_Scaling_Values!A:N, 8) * 1.19 ,0)</f>
        <v>156</v>
      </c>
      <c r="I7" s="5">
        <v>-25.0</v>
      </c>
      <c r="J7" s="5">
        <v>0.0</v>
      </c>
      <c r="K7" s="5">
        <v>0.0</v>
      </c>
      <c r="L7" s="5">
        <f>ROUND( VLOOKUP(Z7, NPC_Raw_Data!A:O, 13),0)</f>
        <v>190</v>
      </c>
      <c r="M7" s="5">
        <f>ROUND( VLOOKUP(Z7, NPC_Raw_Data!A:O, 14),0)</f>
        <v>190</v>
      </c>
      <c r="N7" s="5">
        <f>ROUND( VLOOKUP(Z7, NPC_Raw_Data!A:O, 15),0)</f>
        <v>60</v>
      </c>
      <c r="O7" s="5">
        <f>ROUND( VLOOKUP(Z7, NPC_Raw_Data!A:Q, 16) * VLOOKUP(AA7, NPC_Scaling_Values!A:N, 14)* VLOOKUP(AB7, NPC_Scaling_Values!A:N, 14) * 1.19 ,0)</f>
        <v>244</v>
      </c>
      <c r="P7" s="2">
        <f>ROUND( VLOOKUP(Z7, NPC_Raw_Data!A:Q, 17) * VLOOKUP(AA7, NPC_Scaling_Values!A:N, 14) * VLOOKUP(AB7, NPC_Scaling_Values!A:N, 14)* 1.19 ,0)</f>
        <v>98</v>
      </c>
      <c r="Q7">
        <f> VLOOKUP(AA7, NPC_Scaling_Values!A:N, 9) * VLOOKUP(AB7, NPC_Scaling_Values!A:N, 9) * 1.19</f>
        <v>3.5506625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120104.0</v>
      </c>
      <c r="AA7" s="1">
        <v>7004.0</v>
      </c>
      <c r="AB7" s="1">
        <v>7404.0</v>
      </c>
      <c r="AC7" s="10">
        <v>7100.0</v>
      </c>
    </row>
    <row r="8">
      <c r="A8" s="1" t="s">
        <v>85</v>
      </c>
      <c r="B8" s="1" t="s">
        <v>35</v>
      </c>
      <c r="C8" s="5">
        <f>ROUND( VLOOKUP(Z8, NPC_Raw_Data!A:D, 4)*VLOOKUP(AA8, NPC_Scaling_Values!A:C, 3)*VLOOKUP(AB8, NPC_Scaling_Values!A:C, 3) * 1.19 ,0)</f>
        <v>2012</v>
      </c>
      <c r="D8" s="5">
        <f>ROUND( VLOOKUP(Z8, NPC_Raw_Data!A:E, 5) * VLOOKUP(AA8, NPC_Scaling_Values!A:D, 4) * VLOOKUP(AB8,NPC_Scaling_Values!A:D, 4) * 1.19 ,0)</f>
        <v>5950</v>
      </c>
      <c r="E8" s="5">
        <f>ROUND( VLOOKUP(Z8, NPC_Raw_Data!A:L, 6) * VLOOKUP(AA8, NPC_Scaling_Values!A:N, 5)* VLOOKUP(AB8, NPC_Scaling_Values!A:N, 5) * 1.19 ,0)</f>
        <v>239</v>
      </c>
      <c r="F8" s="5">
        <f>ROUND( VLOOKUP(Z8, NPC_Raw_Data!A:L, 7) * VLOOKUP(AA8, NPC_Scaling_Values!A:N, 6) * VLOOKUP(AB8,NPC_Scaling_Values!A:N, 6) * 1.19 ,0)</f>
        <v>181</v>
      </c>
      <c r="G8" s="5">
        <f>ROUND( VLOOKUP(Z8, NPC_Raw_Data!A:L, 8) * VLOOKUP(AA8, NPC_Scaling_Values!A:N, 7) * VLOOKUP(AB8, NPC_Scaling_Values!A:N, 7) * 1.19 ,0)</f>
        <v>144</v>
      </c>
      <c r="H8" s="5">
        <f>ROUND( VLOOKUP(Z8, NPC_Raw_Data!A:L, 9) * VLOOKUP(AA8, NPC_Scaling_Values!A:N, 8)* VLOOKUP(AB8, NPC_Scaling_Values!A:N, 8) * 1.19 ,0)</f>
        <v>181</v>
      </c>
      <c r="I8" s="5">
        <v>-25.0</v>
      </c>
      <c r="J8" s="5">
        <v>0.0</v>
      </c>
      <c r="K8" s="5">
        <v>0.0</v>
      </c>
      <c r="L8" s="5">
        <f>ROUND( VLOOKUP(Z8, NPC_Raw_Data!A:O, 13),0)</f>
        <v>280</v>
      </c>
      <c r="M8" s="5">
        <f>ROUND( VLOOKUP(Z8, NPC_Raw_Data!A:O, 14),0)</f>
        <v>280</v>
      </c>
      <c r="N8" s="5">
        <f>ROUND( VLOOKUP(Z8, NPC_Raw_Data!A:O, 15),0)</f>
        <v>72</v>
      </c>
      <c r="O8" s="5">
        <f>ROUND( VLOOKUP(Z8, NPC_Raw_Data!A:Q, 16) * VLOOKUP(AA8, NPC_Scaling_Values!A:N, 14)* VLOOKUP(AB8, NPC_Scaling_Values!A:N, 14) * 1.19 ,0)</f>
        <v>244</v>
      </c>
      <c r="P8" s="2">
        <f>ROUND( VLOOKUP(Z8, NPC_Raw_Data!A:Q, 17) * VLOOKUP(AA8, NPC_Scaling_Values!A:N, 14) * VLOOKUP(AB8, NPC_Scaling_Values!A:N, 14)* 1.19 ,0)</f>
        <v>98</v>
      </c>
      <c r="Q8">
        <f> VLOOKUP(AA8, NPC_Scaling_Values!A:N, 9) * VLOOKUP(AB8, NPC_Scaling_Values!A:N, 9) * 1.19</f>
        <v>3.5506625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120200.0</v>
      </c>
      <c r="AA8" s="1">
        <v>7004.0</v>
      </c>
      <c r="AB8" s="1">
        <v>7404.0</v>
      </c>
      <c r="AC8" s="8">
        <v>0.0</v>
      </c>
    </row>
    <row r="9">
      <c r="A9" s="1" t="s">
        <v>177</v>
      </c>
      <c r="B9" s="1" t="s">
        <v>41</v>
      </c>
      <c r="C9" s="5">
        <f>ROUND( VLOOKUP(Z9, NPC_Raw_Data!A:D, 4)*VLOOKUP(AA9, NPC_Scaling_Values!A:C, 3)*VLOOKUP(AB9, NPC_Scaling_Values!A:C, 3) * 1.19 ,0)</f>
        <v>444</v>
      </c>
      <c r="D9" s="5">
        <f>ROUND( VLOOKUP(Z9, NPC_Raw_Data!A:E, 5) * VLOOKUP(AA9, NPC_Scaling_Values!A:D, 4) * VLOOKUP(AB9,NPC_Scaling_Values!A:D, 4) * 1.19 ,0)</f>
        <v>952</v>
      </c>
      <c r="E9" s="5">
        <f>ROUND( VLOOKUP(Z9, NPC_Raw_Data!A:L, 6) * VLOOKUP(AA9, NPC_Scaling_Values!A:N, 5)* VLOOKUP(AB9, NPC_Scaling_Values!A:N, 5) * 1.19 ,0)</f>
        <v>262</v>
      </c>
      <c r="F9" s="5">
        <f>ROUND( VLOOKUP(Z9, NPC_Raw_Data!A:L, 7) * VLOOKUP(AA9, NPC_Scaling_Values!A:N, 6) * VLOOKUP(AB9,NPC_Scaling_Values!A:N, 6) * 1.19 ,0)</f>
        <v>198</v>
      </c>
      <c r="G9" s="5">
        <f>ROUND( VLOOKUP(Z9, NPC_Raw_Data!A:L, 8) * VLOOKUP(AA9, NPC_Scaling_Values!A:N, 7) * VLOOKUP(AB9, NPC_Scaling_Values!A:N, 7) * 1.19 ,0)</f>
        <v>156</v>
      </c>
      <c r="H9" s="5">
        <f>ROUND( VLOOKUP(Z9, NPC_Raw_Data!A:L, 9) * VLOOKUP(AA9, NPC_Scaling_Values!A:N, 8)* VLOOKUP(AB9, NPC_Scaling_Values!A:N, 8) * 1.19 ,0)</f>
        <v>198</v>
      </c>
      <c r="I9" s="5">
        <v>-25.0</v>
      </c>
      <c r="J9" s="5">
        <v>0.0</v>
      </c>
      <c r="K9" s="5">
        <v>0.0</v>
      </c>
      <c r="L9" s="5">
        <f>ROUND( VLOOKUP(Z9, NPC_Raw_Data!A:O, 13),0)</f>
        <v>340</v>
      </c>
      <c r="M9" s="5">
        <f>ROUND( VLOOKUP(Z9, NPC_Raw_Data!A:O, 14),0)</f>
        <v>340</v>
      </c>
      <c r="N9" s="5">
        <f>ROUND( VLOOKUP(Z9, NPC_Raw_Data!A:O, 15),0)</f>
        <v>60</v>
      </c>
      <c r="O9" s="5">
        <f>ROUND( VLOOKUP(Z9, NPC_Raw_Data!A:Q, 16) * VLOOKUP(AA9, NPC_Scaling_Values!A:N, 14)* VLOOKUP(AB9, NPC_Scaling_Values!A:N, 14) * 1.19 ,0)</f>
        <v>276</v>
      </c>
      <c r="P9" s="2">
        <f>ROUND( VLOOKUP(Z9, NPC_Raw_Data!A:Q, 17) * VLOOKUP(AA9, NPC_Scaling_Values!A:N, 14) * VLOOKUP(AB9, NPC_Scaling_Values!A:N, 14)* 1.19 ,0)</f>
        <v>110</v>
      </c>
      <c r="Q9">
        <f> VLOOKUP(AA9, NPC_Scaling_Values!A:N, 9) * VLOOKUP(AB9, NPC_Scaling_Values!A:N, 9) * 1.19</f>
        <v>3.96984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120300.0</v>
      </c>
      <c r="AA9" s="1">
        <v>7014.0</v>
      </c>
      <c r="AB9" s="1">
        <v>7414.0</v>
      </c>
      <c r="AC9" s="8">
        <v>0.0</v>
      </c>
    </row>
    <row r="10">
      <c r="A10" s="2" t="s">
        <v>121</v>
      </c>
      <c r="B10" s="1" t="s">
        <v>53</v>
      </c>
      <c r="C10" s="5">
        <f>ROUND( VLOOKUP(Z10, NPC_Raw_Data!A:D, 4)*VLOOKUP(AA10, NPC_Scaling_Values!A:C, 3)*VLOOKUP(AB10, NPC_Scaling_Values!A:C, 3) * 1.19 ,0)</f>
        <v>835</v>
      </c>
      <c r="D10" s="5">
        <f>ROUND( VLOOKUP(Z10, NPC_Raw_Data!A:E, 5) * VLOOKUP(AA10, NPC_Scaling_Values!A:D, 4) * VLOOKUP(AB10,NPC_Scaling_Values!A:D, 4) * 1.19 ,0)</f>
        <v>536</v>
      </c>
      <c r="E10" s="5">
        <f>ROUND( VLOOKUP(Z10, NPC_Raw_Data!A:L, 6) * VLOOKUP(AA10, NPC_Scaling_Values!A:N, 5)* VLOOKUP(AB10, NPC_Scaling_Values!A:N, 5) * 1.19 ,0)</f>
        <v>225</v>
      </c>
      <c r="F10" s="5">
        <f>ROUND( VLOOKUP(Z10, NPC_Raw_Data!A:L, 7) * VLOOKUP(AA10, NPC_Scaling_Values!A:N, 6) * VLOOKUP(AB10,NPC_Scaling_Values!A:N, 6) * 1.19 ,0)</f>
        <v>168</v>
      </c>
      <c r="G10" s="5">
        <f>ROUND( VLOOKUP(Z10, NPC_Raw_Data!A:L, 8) * VLOOKUP(AA10, NPC_Scaling_Values!A:N, 7) * VLOOKUP(AB10, NPC_Scaling_Values!A:N, 7) * 1.19 ,0)</f>
        <v>181</v>
      </c>
      <c r="H10" s="5">
        <f>ROUND( VLOOKUP(Z10, NPC_Raw_Data!A:L, 9) * VLOOKUP(AA10, NPC_Scaling_Values!A:N, 8)* VLOOKUP(AB10, NPC_Scaling_Values!A:N, 8) * 1.19 ,0)</f>
        <v>168</v>
      </c>
      <c r="I10" s="5">
        <v>-25.0</v>
      </c>
      <c r="J10" s="5">
        <v>0.0</v>
      </c>
      <c r="K10" s="5">
        <v>0.0</v>
      </c>
      <c r="L10" s="5">
        <f>ROUND( VLOOKUP(Z10, NPC_Raw_Data!A:O, 13),0)</f>
        <v>105</v>
      </c>
      <c r="M10" s="5">
        <f>ROUND( VLOOKUP(Z10, NPC_Raw_Data!A:O, 14),0)</f>
        <v>105</v>
      </c>
      <c r="N10" s="5">
        <f>ROUND( VLOOKUP(Z10, NPC_Raw_Data!A:O, 15),0)</f>
        <v>75</v>
      </c>
      <c r="O10" s="5">
        <f>ROUND( VLOOKUP(Z10, NPC_Raw_Data!A:Q, 16) * VLOOKUP(AA10, NPC_Scaling_Values!A:N, 14)* VLOOKUP(AB10, NPC_Scaling_Values!A:N, 14) * 1.19 ,0)</f>
        <v>238</v>
      </c>
      <c r="P10" s="2">
        <f>ROUND( VLOOKUP(Z10, NPC_Raw_Data!A:Q, 17) * VLOOKUP(AA10, NPC_Scaling_Values!A:N, 14) * VLOOKUP(AB10, NPC_Scaling_Values!A:N, 14)* 1.19 ,0)</f>
        <v>95</v>
      </c>
      <c r="Q10">
        <f> VLOOKUP(AA10, NPC_Scaling_Values!A:N, 9) * VLOOKUP(AB10, NPC_Scaling_Values!A:N, 9) * 1.19</f>
        <v>3.6414</v>
      </c>
      <c r="R10" s="1">
        <v>1.5</v>
      </c>
      <c r="S10" s="1">
        <v>3.0</v>
      </c>
      <c r="T10" s="7" t="b">
        <v>0</v>
      </c>
      <c r="U10" s="7" t="b">
        <v>0</v>
      </c>
      <c r="V10" s="7" t="b">
        <v>0</v>
      </c>
      <c r="Z10" s="1">
        <v>206000.0</v>
      </c>
      <c r="AA10" s="1">
        <v>7008.0</v>
      </c>
      <c r="AB10" s="1">
        <v>7408.0</v>
      </c>
      <c r="AC10" s="8">
        <v>0.0</v>
      </c>
    </row>
    <row r="11">
      <c r="A11" s="2" t="s">
        <v>122</v>
      </c>
      <c r="B11" s="1" t="s">
        <v>53</v>
      </c>
      <c r="C11" s="5">
        <f>ROUND( VLOOKUP(Z11, NPC_Raw_Data!A:D, 4)*VLOOKUP(AA11, NPC_Scaling_Values!A:C, 3)*VLOOKUP(AB11, NPC_Scaling_Values!A:C, 3) * 1.19 ,0)</f>
        <v>835</v>
      </c>
      <c r="D11" s="5">
        <f>ROUND( VLOOKUP(Z11, NPC_Raw_Data!A:E, 5) * VLOOKUP(AA11, NPC_Scaling_Values!A:D, 4) * VLOOKUP(AB11,NPC_Scaling_Values!A:D, 4) * 1.19 ,0)</f>
        <v>536</v>
      </c>
      <c r="E11" s="5">
        <f>ROUND( VLOOKUP(Z11, NPC_Raw_Data!A:L, 6) * VLOOKUP(AA11, NPC_Scaling_Values!A:N, 5)* VLOOKUP(AB11, NPC_Scaling_Values!A:N, 5) * 1.19 ,0)</f>
        <v>225</v>
      </c>
      <c r="F11" s="5">
        <f>ROUND( VLOOKUP(Z11, NPC_Raw_Data!A:L, 7) * VLOOKUP(AA11, NPC_Scaling_Values!A:N, 6) * VLOOKUP(AB11,NPC_Scaling_Values!A:N, 6) * 1.19 ,0)</f>
        <v>168</v>
      </c>
      <c r="G11" s="5">
        <f>ROUND( VLOOKUP(Z11, NPC_Raw_Data!A:L, 8) * VLOOKUP(AA11, NPC_Scaling_Values!A:N, 7) * VLOOKUP(AB11, NPC_Scaling_Values!A:N, 7) * 1.19 ,0)</f>
        <v>181</v>
      </c>
      <c r="H11" s="5">
        <f>ROUND( VLOOKUP(Z11, NPC_Raw_Data!A:L, 9) * VLOOKUP(AA11, NPC_Scaling_Values!A:N, 8)* VLOOKUP(AB11, NPC_Scaling_Values!A:N, 8) * 1.19 ,0)</f>
        <v>168</v>
      </c>
      <c r="I11" s="5">
        <v>-25.0</v>
      </c>
      <c r="J11" s="5">
        <v>0.0</v>
      </c>
      <c r="K11" s="5">
        <v>0.0</v>
      </c>
      <c r="L11" s="5">
        <f>ROUND( VLOOKUP(Z11, NPC_Raw_Data!A:O, 13),0)</f>
        <v>105</v>
      </c>
      <c r="M11" s="5">
        <f>ROUND( VLOOKUP(Z11, NPC_Raw_Data!A:O, 14),0)</f>
        <v>105</v>
      </c>
      <c r="N11" s="5">
        <f>ROUND( VLOOKUP(Z11, NPC_Raw_Data!A:O, 15),0)</f>
        <v>75</v>
      </c>
      <c r="O11" s="5">
        <f>ROUND( VLOOKUP(Z11, NPC_Raw_Data!A:Q, 16) * VLOOKUP(AA11, NPC_Scaling_Values!A:N, 14)* VLOOKUP(AB11, NPC_Scaling_Values!A:N, 14) * 1.19 ,0)</f>
        <v>238</v>
      </c>
      <c r="P11" s="2">
        <f>ROUND( VLOOKUP(Z11, NPC_Raw_Data!A:Q, 17) * VLOOKUP(AA11, NPC_Scaling_Values!A:N, 14) * VLOOKUP(AB11, NPC_Scaling_Values!A:N, 14)* 1.19 ,0)</f>
        <v>95</v>
      </c>
      <c r="Q11">
        <f> VLOOKUP(AA11, NPC_Scaling_Values!A:N, 9) * VLOOKUP(AB11, NPC_Scaling_Values!A:N, 9) * 1.19</f>
        <v>3.6414</v>
      </c>
      <c r="R11" s="1">
        <v>1.5</v>
      </c>
      <c r="S11" s="1">
        <v>3.0</v>
      </c>
      <c r="T11" s="7" t="b">
        <v>0</v>
      </c>
      <c r="U11" s="7" t="b">
        <v>0</v>
      </c>
      <c r="V11" s="7" t="b">
        <v>0</v>
      </c>
      <c r="Z11" s="1">
        <v>206001.0</v>
      </c>
      <c r="AA11" s="1">
        <v>7008.0</v>
      </c>
      <c r="AB11" s="1">
        <v>7408.0</v>
      </c>
      <c r="AC11" s="8">
        <v>0.0</v>
      </c>
    </row>
    <row r="12">
      <c r="A12" s="2" t="s">
        <v>123</v>
      </c>
      <c r="B12" s="1" t="s">
        <v>53</v>
      </c>
      <c r="C12" s="5">
        <f>ROUND( VLOOKUP(Z12, NPC_Raw_Data!A:D, 4)*VLOOKUP(AA12, NPC_Scaling_Values!A:C, 3)*VLOOKUP(AB12, NPC_Scaling_Values!A:C, 3) * 1.19 ,0)</f>
        <v>835</v>
      </c>
      <c r="D12" s="5">
        <f>ROUND( VLOOKUP(Z12, NPC_Raw_Data!A:E, 5) * VLOOKUP(AA12, NPC_Scaling_Values!A:D, 4) * VLOOKUP(AB12,NPC_Scaling_Values!A:D, 4) * 1.19 ,0)</f>
        <v>536</v>
      </c>
      <c r="E12" s="5">
        <f>ROUND( VLOOKUP(Z12, NPC_Raw_Data!A:L, 6) * VLOOKUP(AA12, NPC_Scaling_Values!A:N, 5)* VLOOKUP(AB12, NPC_Scaling_Values!A:N, 5) * 1.19 ,0)</f>
        <v>225</v>
      </c>
      <c r="F12" s="5">
        <f>ROUND( VLOOKUP(Z12, NPC_Raw_Data!A:L, 7) * VLOOKUP(AA12, NPC_Scaling_Values!A:N, 6) * VLOOKUP(AB12,NPC_Scaling_Values!A:N, 6) * 1.19 ,0)</f>
        <v>168</v>
      </c>
      <c r="G12" s="5">
        <f>ROUND( VLOOKUP(Z12, NPC_Raw_Data!A:L, 8) * VLOOKUP(AA12, NPC_Scaling_Values!A:N, 7) * VLOOKUP(AB12, NPC_Scaling_Values!A:N, 7) * 1.19 ,0)</f>
        <v>181</v>
      </c>
      <c r="H12" s="5">
        <f>ROUND( VLOOKUP(Z12, NPC_Raw_Data!A:L, 9) * VLOOKUP(AA12, NPC_Scaling_Values!A:N, 8)* VLOOKUP(AB12, NPC_Scaling_Values!A:N, 8) * 1.19 ,0)</f>
        <v>168</v>
      </c>
      <c r="I12" s="5">
        <v>-25.0</v>
      </c>
      <c r="J12" s="5">
        <v>0.0</v>
      </c>
      <c r="K12" s="5">
        <v>0.0</v>
      </c>
      <c r="L12" s="5">
        <f>ROUND( VLOOKUP(Z12, NPC_Raw_Data!A:O, 13),0)</f>
        <v>105</v>
      </c>
      <c r="M12" s="5">
        <f>ROUND( VLOOKUP(Z12, NPC_Raw_Data!A:O, 14),0)</f>
        <v>105</v>
      </c>
      <c r="N12" s="5">
        <f>ROUND( VLOOKUP(Z12, NPC_Raw_Data!A:O, 15),0)</f>
        <v>75</v>
      </c>
      <c r="O12" s="5">
        <f>ROUND( VLOOKUP(Z12, NPC_Raw_Data!A:Q, 16) * VLOOKUP(AA12, NPC_Scaling_Values!A:N, 14)* VLOOKUP(AB12, NPC_Scaling_Values!A:N, 14) * 1.19 ,0)</f>
        <v>238</v>
      </c>
      <c r="P12" s="2">
        <f>ROUND( VLOOKUP(Z12, NPC_Raw_Data!A:Q, 17) * VLOOKUP(AA12, NPC_Scaling_Values!A:N, 14) * VLOOKUP(AB12, NPC_Scaling_Values!A:N, 14)* 1.19 ,0)</f>
        <v>95</v>
      </c>
      <c r="Q12">
        <f> VLOOKUP(AA12, NPC_Scaling_Values!A:N, 9) * VLOOKUP(AB12, NPC_Scaling_Values!A:N, 9) * 1.19</f>
        <v>3.6414</v>
      </c>
      <c r="R12" s="1">
        <v>1.5</v>
      </c>
      <c r="S12" s="1">
        <v>3.0</v>
      </c>
      <c r="T12" s="7" t="b">
        <v>0</v>
      </c>
      <c r="U12" s="7" t="b">
        <v>0</v>
      </c>
      <c r="V12" s="7" t="b">
        <v>0</v>
      </c>
      <c r="Z12" s="1">
        <v>206002.0</v>
      </c>
      <c r="AA12" s="1">
        <v>7008.0</v>
      </c>
      <c r="AB12" s="1">
        <v>7408.0</v>
      </c>
      <c r="AC12" s="8">
        <v>0.0</v>
      </c>
    </row>
    <row r="13">
      <c r="A13" s="2" t="s">
        <v>124</v>
      </c>
      <c r="B13" s="1" t="s">
        <v>53</v>
      </c>
      <c r="C13" s="5">
        <f>ROUND( VLOOKUP(Z13, NPC_Raw_Data!A:D, 4)*VLOOKUP(AA13, NPC_Scaling_Values!A:C, 3)*VLOOKUP(AB13, NPC_Scaling_Values!A:C, 3) * 1.19 ,0)</f>
        <v>835</v>
      </c>
      <c r="D13" s="5">
        <f>ROUND( VLOOKUP(Z13, NPC_Raw_Data!A:E, 5) * VLOOKUP(AA13, NPC_Scaling_Values!A:D, 4) * VLOOKUP(AB13,NPC_Scaling_Values!A:D, 4) * 1.19 ,0)</f>
        <v>536</v>
      </c>
      <c r="E13" s="5">
        <f>ROUND( VLOOKUP(Z13, NPC_Raw_Data!A:L, 6) * VLOOKUP(AA13, NPC_Scaling_Values!A:N, 5)* VLOOKUP(AB13, NPC_Scaling_Values!A:N, 5) * 1.19 ,0)</f>
        <v>225</v>
      </c>
      <c r="F13" s="5">
        <f>ROUND( VLOOKUP(Z13, NPC_Raw_Data!A:L, 7) * VLOOKUP(AA13, NPC_Scaling_Values!A:N, 6) * VLOOKUP(AB13,NPC_Scaling_Values!A:N, 6) * 1.19 ,0)</f>
        <v>168</v>
      </c>
      <c r="G13" s="5">
        <f>ROUND( VLOOKUP(Z13, NPC_Raw_Data!A:L, 8) * VLOOKUP(AA13, NPC_Scaling_Values!A:N, 7) * VLOOKUP(AB13, NPC_Scaling_Values!A:N, 7) * 1.19 ,0)</f>
        <v>181</v>
      </c>
      <c r="H13" s="5">
        <f>ROUND( VLOOKUP(Z13, NPC_Raw_Data!A:L, 9) * VLOOKUP(AA13, NPC_Scaling_Values!A:N, 8)* VLOOKUP(AB13, NPC_Scaling_Values!A:N, 8) * 1.19 ,0)</f>
        <v>168</v>
      </c>
      <c r="I13" s="5">
        <v>-25.0</v>
      </c>
      <c r="J13" s="5">
        <v>0.0</v>
      </c>
      <c r="K13" s="5">
        <v>0.0</v>
      </c>
      <c r="L13" s="5">
        <f>ROUND( VLOOKUP(Z13, NPC_Raw_Data!A:O, 13),0)</f>
        <v>105</v>
      </c>
      <c r="M13" s="5">
        <f>ROUND( VLOOKUP(Z13, NPC_Raw_Data!A:O, 14),0)</f>
        <v>105</v>
      </c>
      <c r="N13" s="5">
        <f>ROUND( VLOOKUP(Z13, NPC_Raw_Data!A:O, 15),0)</f>
        <v>75</v>
      </c>
      <c r="O13" s="5">
        <f>ROUND( VLOOKUP(Z13, NPC_Raw_Data!A:Q, 16) * VLOOKUP(AA13, NPC_Scaling_Values!A:N, 14)* VLOOKUP(AB13, NPC_Scaling_Values!A:N, 14) * 1.19 ,0)</f>
        <v>238</v>
      </c>
      <c r="P13" s="2">
        <f>ROUND( VLOOKUP(Z13, NPC_Raw_Data!A:Q, 17) * VLOOKUP(AA13, NPC_Scaling_Values!A:N, 14) * VLOOKUP(AB13, NPC_Scaling_Values!A:N, 14)* 1.19 ,0)</f>
        <v>95</v>
      </c>
      <c r="Q13">
        <f> VLOOKUP(AA13, NPC_Scaling_Values!A:N, 9) * VLOOKUP(AB13, NPC_Scaling_Values!A:N, 9) * 1.19</f>
        <v>3.6414</v>
      </c>
      <c r="R13" s="1">
        <v>1.5</v>
      </c>
      <c r="S13" s="1">
        <v>6.0</v>
      </c>
      <c r="T13" s="7" t="b">
        <v>0</v>
      </c>
      <c r="U13" s="7" t="b">
        <v>0</v>
      </c>
      <c r="V13" s="7" t="b">
        <v>0</v>
      </c>
      <c r="Z13" s="1">
        <v>206003.0</v>
      </c>
      <c r="AA13" s="1">
        <v>7008.0</v>
      </c>
      <c r="AB13" s="1">
        <v>7408.0</v>
      </c>
      <c r="AC13" s="10">
        <v>7100.0</v>
      </c>
    </row>
    <row r="14">
      <c r="A14" s="2" t="s">
        <v>125</v>
      </c>
      <c r="B14" s="1" t="s">
        <v>53</v>
      </c>
      <c r="C14" s="5">
        <f>ROUND( VLOOKUP(Z14, NPC_Raw_Data!A:D, 4)*VLOOKUP(AA14, NPC_Scaling_Values!A:C, 3)*VLOOKUP(AB14, NPC_Scaling_Values!A:C, 3) * 1.19 ,0)</f>
        <v>835</v>
      </c>
      <c r="D14" s="5">
        <f>ROUND( VLOOKUP(Z14, NPC_Raw_Data!A:E, 5) * VLOOKUP(AA14, NPC_Scaling_Values!A:D, 4) * VLOOKUP(AB14,NPC_Scaling_Values!A:D, 4) * 1.19 ,0)</f>
        <v>536</v>
      </c>
      <c r="E14" s="5">
        <f>ROUND( VLOOKUP(Z14, NPC_Raw_Data!A:L, 6) * VLOOKUP(AA14, NPC_Scaling_Values!A:N, 5)* VLOOKUP(AB14, NPC_Scaling_Values!A:N, 5) * 1.19 ,0)</f>
        <v>225</v>
      </c>
      <c r="F14" s="5">
        <f>ROUND( VLOOKUP(Z14, NPC_Raw_Data!A:L, 7) * VLOOKUP(AA14, NPC_Scaling_Values!A:N, 6) * VLOOKUP(AB14,NPC_Scaling_Values!A:N, 6) * 1.19 ,0)</f>
        <v>168</v>
      </c>
      <c r="G14" s="5">
        <f>ROUND( VLOOKUP(Z14, NPC_Raw_Data!A:L, 8) * VLOOKUP(AA14, NPC_Scaling_Values!A:N, 7) * VLOOKUP(AB14, NPC_Scaling_Values!A:N, 7) * 1.19 ,0)</f>
        <v>181</v>
      </c>
      <c r="H14" s="5">
        <f>ROUND( VLOOKUP(Z14, NPC_Raw_Data!A:L, 9) * VLOOKUP(AA14, NPC_Scaling_Values!A:N, 8)* VLOOKUP(AB14, NPC_Scaling_Values!A:N, 8) * 1.19 ,0)</f>
        <v>168</v>
      </c>
      <c r="I14" s="5">
        <v>-25.0</v>
      </c>
      <c r="J14" s="5">
        <v>0.0</v>
      </c>
      <c r="K14" s="5">
        <v>0.0</v>
      </c>
      <c r="L14" s="5">
        <f>ROUND( VLOOKUP(Z14, NPC_Raw_Data!A:O, 13),0)</f>
        <v>105</v>
      </c>
      <c r="M14" s="5">
        <f>ROUND( VLOOKUP(Z14, NPC_Raw_Data!A:O, 14),0)</f>
        <v>105</v>
      </c>
      <c r="N14" s="5">
        <f>ROUND( VLOOKUP(Z14, NPC_Raw_Data!A:O, 15),0)</f>
        <v>75</v>
      </c>
      <c r="O14" s="5">
        <f>ROUND( VLOOKUP(Z14, NPC_Raw_Data!A:Q, 16) * VLOOKUP(AA14, NPC_Scaling_Values!A:N, 14)* VLOOKUP(AB14, NPC_Scaling_Values!A:N, 14) * 1.19 ,0)</f>
        <v>238</v>
      </c>
      <c r="P14" s="2">
        <f>ROUND( VLOOKUP(Z14, NPC_Raw_Data!A:Q, 17) * VLOOKUP(AA14, NPC_Scaling_Values!A:N, 14) * VLOOKUP(AB14, NPC_Scaling_Values!A:N, 14)* 1.19 ,0)</f>
        <v>95</v>
      </c>
      <c r="Q14">
        <f> VLOOKUP(AA14, NPC_Scaling_Values!A:N, 9) * VLOOKUP(AB14, NPC_Scaling_Values!A:N, 9) * 1.19</f>
        <v>3.6414</v>
      </c>
      <c r="R14" s="1">
        <v>1.5</v>
      </c>
      <c r="S14" s="1">
        <v>6.0</v>
      </c>
      <c r="T14" s="7" t="b">
        <v>0</v>
      </c>
      <c r="U14" s="7" t="b">
        <v>0</v>
      </c>
      <c r="V14" s="7" t="b">
        <v>0</v>
      </c>
      <c r="Z14" s="1">
        <v>206004.0</v>
      </c>
      <c r="AA14" s="1">
        <v>7008.0</v>
      </c>
      <c r="AB14" s="1">
        <v>7408.0</v>
      </c>
      <c r="AC14" s="10">
        <v>7100.0</v>
      </c>
    </row>
    <row r="15">
      <c r="A15" s="2" t="s">
        <v>126</v>
      </c>
      <c r="B15" s="1" t="s">
        <v>53</v>
      </c>
      <c r="C15" s="5">
        <f>ROUND( VLOOKUP(Z15, NPC_Raw_Data!A:D, 4)*VLOOKUP(AA15, NPC_Scaling_Values!A:C, 3)*VLOOKUP(AB15, NPC_Scaling_Values!A:C, 3) * 1.19 ,0)</f>
        <v>835</v>
      </c>
      <c r="D15" s="5">
        <f>ROUND( VLOOKUP(Z15, NPC_Raw_Data!A:E, 5) * VLOOKUP(AA15, NPC_Scaling_Values!A:D, 4) * VLOOKUP(AB15,NPC_Scaling_Values!A:D, 4) * 1.19 ,0)</f>
        <v>536</v>
      </c>
      <c r="E15" s="5">
        <f>ROUND( VLOOKUP(Z15, NPC_Raw_Data!A:L, 6) * VLOOKUP(AA15, NPC_Scaling_Values!A:N, 5)* VLOOKUP(AB15, NPC_Scaling_Values!A:N, 5) * 1.19 ,0)</f>
        <v>225</v>
      </c>
      <c r="F15" s="5">
        <f>ROUND( VLOOKUP(Z15, NPC_Raw_Data!A:L, 7) * VLOOKUP(AA15, NPC_Scaling_Values!A:N, 6) * VLOOKUP(AB15,NPC_Scaling_Values!A:N, 6) * 1.19 ,0)</f>
        <v>168</v>
      </c>
      <c r="G15" s="5">
        <f>ROUND( VLOOKUP(Z15, NPC_Raw_Data!A:L, 8) * VLOOKUP(AA15, NPC_Scaling_Values!A:N, 7) * VLOOKUP(AB15, NPC_Scaling_Values!A:N, 7) * 1.19 ,0)</f>
        <v>181</v>
      </c>
      <c r="H15" s="5">
        <f>ROUND( VLOOKUP(Z15, NPC_Raw_Data!A:L, 9) * VLOOKUP(AA15, NPC_Scaling_Values!A:N, 8)* VLOOKUP(AB15, NPC_Scaling_Values!A:N, 8) * 1.19 ,0)</f>
        <v>168</v>
      </c>
      <c r="I15" s="5">
        <v>-25.0</v>
      </c>
      <c r="J15" s="5">
        <v>0.0</v>
      </c>
      <c r="K15" s="5">
        <v>0.0</v>
      </c>
      <c r="L15" s="5">
        <f>ROUND( VLOOKUP(Z15, NPC_Raw_Data!A:O, 13),0)</f>
        <v>105</v>
      </c>
      <c r="M15" s="5">
        <f>ROUND( VLOOKUP(Z15, NPC_Raw_Data!A:O, 14),0)</f>
        <v>105</v>
      </c>
      <c r="N15" s="5">
        <f>ROUND( VLOOKUP(Z15, NPC_Raw_Data!A:O, 15),0)</f>
        <v>75</v>
      </c>
      <c r="O15" s="5">
        <f>ROUND( VLOOKUP(Z15, NPC_Raw_Data!A:Q, 16) * VLOOKUP(AA15, NPC_Scaling_Values!A:N, 14)* VLOOKUP(AB15, NPC_Scaling_Values!A:N, 14) * 1.19 ,0)</f>
        <v>238</v>
      </c>
      <c r="P15" s="2">
        <f>ROUND( VLOOKUP(Z15, NPC_Raw_Data!A:Q, 17) * VLOOKUP(AA15, NPC_Scaling_Values!A:N, 14) * VLOOKUP(AB15, NPC_Scaling_Values!A:N, 14)* 1.19 ,0)</f>
        <v>95</v>
      </c>
      <c r="Q15">
        <f> VLOOKUP(AA15, NPC_Scaling_Values!A:N, 9) * VLOOKUP(AB15, NPC_Scaling_Values!A:N, 9) * 1.19</f>
        <v>3.6414</v>
      </c>
      <c r="R15" s="1">
        <v>1.5</v>
      </c>
      <c r="S15" s="1">
        <v>6.0</v>
      </c>
      <c r="T15" s="7" t="b">
        <v>0</v>
      </c>
      <c r="U15" s="7" t="b">
        <v>0</v>
      </c>
      <c r="V15" s="7" t="b">
        <v>0</v>
      </c>
      <c r="Z15" s="1">
        <v>206005.0</v>
      </c>
      <c r="AA15" s="1">
        <v>7008.0</v>
      </c>
      <c r="AB15" s="1">
        <v>7408.0</v>
      </c>
      <c r="AC15" s="10">
        <v>7100.0</v>
      </c>
    </row>
    <row r="16">
      <c r="A16" s="1" t="s">
        <v>210</v>
      </c>
      <c r="B16" s="1" t="s">
        <v>128</v>
      </c>
      <c r="C16" s="5">
        <f>ROUND( VLOOKUP(Z16, NPC_Raw_Data!A:D, 4)*VLOOKUP(AA16, NPC_Scaling_Values!A:C, 3)*VLOOKUP(AB16, NPC_Scaling_Values!A:C, 3) * 1.19 ,0)</f>
        <v>9809</v>
      </c>
      <c r="D16" s="5">
        <f>ROUND( VLOOKUP(Z16, NPC_Raw_Data!A:E, 5) * VLOOKUP(AA16, NPC_Scaling_Values!A:D, 4) * VLOOKUP(AB16,NPC_Scaling_Values!A:D, 4) * 1.19 ,0)</f>
        <v>47600</v>
      </c>
      <c r="E16" s="5">
        <f>ROUND( VLOOKUP(Z16, NPC_Raw_Data!A:L, 6) * VLOOKUP(AA16, NPC_Scaling_Values!A:N, 5)* VLOOKUP(AB16, NPC_Scaling_Values!A:N, 5) * 1.19 ,0)</f>
        <v>304</v>
      </c>
      <c r="F16" s="5">
        <f>ROUND( VLOOKUP(Z16, NPC_Raw_Data!A:L, 7) * VLOOKUP(AA16, NPC_Scaling_Values!A:N, 6) * VLOOKUP(AB16,NPC_Scaling_Values!A:N, 6) * 1.19 ,0)</f>
        <v>230</v>
      </c>
      <c r="G16" s="5">
        <f>ROUND( VLOOKUP(Z16, NPC_Raw_Data!A:L, 8) * VLOOKUP(AA16, NPC_Scaling_Values!A:N, 7) * VLOOKUP(AB16, NPC_Scaling_Values!A:N, 7) * 1.19 ,0)</f>
        <v>244</v>
      </c>
      <c r="H16" s="5">
        <f>ROUND( VLOOKUP(Z16, NPC_Raw_Data!A:L, 9) * VLOOKUP(AA16, NPC_Scaling_Values!A:N, 8)* VLOOKUP(AB16, NPC_Scaling_Values!A:N, 8) * 1.19 ,0)</f>
        <v>198</v>
      </c>
      <c r="I16" s="5">
        <v>-25.0</v>
      </c>
      <c r="J16" s="5">
        <v>25.0</v>
      </c>
      <c r="K16" s="5">
        <v>0.0</v>
      </c>
      <c r="L16" s="5">
        <f>ROUND( VLOOKUP(Z16, NPC_Raw_Data!A:O, 13),0)</f>
        <v>104</v>
      </c>
      <c r="M16" s="5">
        <f>ROUND( VLOOKUP(Z16, NPC_Raw_Data!A:O, 14),0)</f>
        <v>104</v>
      </c>
      <c r="N16" s="5">
        <f>ROUND( VLOOKUP(Z16, NPC_Raw_Data!A:O, 15),0)</f>
        <v>75</v>
      </c>
      <c r="O16" s="5">
        <f>ROUND( VLOOKUP(Z16, NPC_Raw_Data!A:Q, 16) * VLOOKUP(AA16, NPC_Scaling_Values!A:N, 14)* VLOOKUP(AB16, NPC_Scaling_Values!A:N, 14) * 1.19 ,0)</f>
        <v>276</v>
      </c>
      <c r="P16" s="2">
        <f>ROUND( VLOOKUP(Z16, NPC_Raw_Data!A:Q, 17) * VLOOKUP(AA16, NPC_Scaling_Values!A:N, 14) * VLOOKUP(AB16, NPC_Scaling_Values!A:N, 14)* 1.19 ,0)</f>
        <v>110</v>
      </c>
      <c r="Q16">
        <f> VLOOKUP(AA16, NPC_Scaling_Values!A:N, 9) * VLOOKUP(AB16, NPC_Scaling_Values!A:N, 9) * 1.19</f>
        <v>3.96984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223000.0</v>
      </c>
      <c r="AA16" s="1">
        <v>7014.0</v>
      </c>
      <c r="AB16" s="1">
        <v>7414.0</v>
      </c>
      <c r="AC16" s="10">
        <v>5151.0</v>
      </c>
    </row>
    <row r="17">
      <c r="A17" s="9" t="s">
        <v>208</v>
      </c>
      <c r="B17" s="1" t="s">
        <v>91</v>
      </c>
      <c r="C17" s="5">
        <f>ROUND( VLOOKUP(Z17, NPC_Raw_Data!A:D, 4)*VLOOKUP(AA17, NPC_Scaling_Values!A:C, 3)*VLOOKUP(AB17, NPC_Scaling_Values!A:C, 3) * 1.19 ,0)</f>
        <v>10373</v>
      </c>
      <c r="D17" s="5">
        <f>ROUND( VLOOKUP(Z17, NPC_Raw_Data!A:E, 5) * VLOOKUP(AA17, NPC_Scaling_Values!A:D, 4) * VLOOKUP(AB17,NPC_Scaling_Values!A:D, 4) * 1.19 ,0)</f>
        <v>47600</v>
      </c>
      <c r="E17" s="5">
        <f>ROUND( VLOOKUP(Z17, NPC_Raw_Data!A:L, 6) * VLOOKUP(AA17, NPC_Scaling_Values!A:N, 5)* VLOOKUP(AB17, NPC_Scaling_Values!A:N, 5) * 1.19 ,0)</f>
        <v>306</v>
      </c>
      <c r="F17" s="5">
        <f>ROUND( VLOOKUP(Z17, NPC_Raw_Data!A:L, 7) * VLOOKUP(AA17, NPC_Scaling_Values!A:N, 6) * VLOOKUP(AB17,NPC_Scaling_Values!A:N, 6) * 1.19 ,0)</f>
        <v>230</v>
      </c>
      <c r="G17" s="5">
        <f>ROUND( VLOOKUP(Z17, NPC_Raw_Data!A:L, 8) * VLOOKUP(AA17, NPC_Scaling_Values!A:N, 7) * VLOOKUP(AB17, NPC_Scaling_Values!A:N, 7) * 1.19 ,0)</f>
        <v>244</v>
      </c>
      <c r="H17" s="5">
        <f>ROUND( VLOOKUP(Z17, NPC_Raw_Data!A:L, 9) * VLOOKUP(AA17, NPC_Scaling_Values!A:N, 8)* VLOOKUP(AB17, NPC_Scaling_Values!A:N, 8) * 1.19 ,0)</f>
        <v>199</v>
      </c>
      <c r="I17" s="5">
        <v>-25.0</v>
      </c>
      <c r="J17" s="5">
        <v>25.0</v>
      </c>
      <c r="K17" s="5">
        <v>0.0</v>
      </c>
      <c r="L17" s="5">
        <f>ROUND( VLOOKUP(Z17, NPC_Raw_Data!A:O, 13),0)</f>
        <v>104</v>
      </c>
      <c r="M17" s="5">
        <f>ROUND( VLOOKUP(Z17, NPC_Raw_Data!A:O, 14),0)</f>
        <v>104</v>
      </c>
      <c r="N17" s="5">
        <f>ROUND( VLOOKUP(Z17, NPC_Raw_Data!A:O, 15),0)</f>
        <v>75</v>
      </c>
      <c r="O17" s="5">
        <f>ROUND( VLOOKUP(Z17, NPC_Raw_Data!A:Q, 16) * VLOOKUP(AA17, NPC_Scaling_Values!A:N, 14)* VLOOKUP(AB17, NPC_Scaling_Values!A:N, 14) * 1.19 ,0)</f>
        <v>267</v>
      </c>
      <c r="P17" s="2">
        <f>ROUND( VLOOKUP(Z17, NPC_Raw_Data!A:Q, 17) * VLOOKUP(AA17, NPC_Scaling_Values!A:N, 14) * VLOOKUP(AB17, NPC_Scaling_Values!A:N, 14)* 1.19 ,0)</f>
        <v>107</v>
      </c>
      <c r="Q17">
        <f> VLOOKUP(AA17, NPC_Scaling_Values!A:N, 9) * VLOOKUP(AB17, NPC_Scaling_Values!A:N, 9) * 1.19</f>
        <v>3.88654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223100.0</v>
      </c>
      <c r="AA17" s="1">
        <v>7013.0</v>
      </c>
      <c r="AB17" s="1">
        <v>7413.0</v>
      </c>
      <c r="AC17" s="10">
        <v>5151.0</v>
      </c>
    </row>
    <row r="18">
      <c r="A18" s="1" t="s">
        <v>60</v>
      </c>
      <c r="B18" s="1" t="s">
        <v>44</v>
      </c>
      <c r="C18" s="5">
        <f>ROUND( VLOOKUP(Z18, NPC_Raw_Data!A:D, 4)*VLOOKUP(AA18, NPC_Scaling_Values!A:C, 3)*VLOOKUP(AB18, NPC_Scaling_Values!A:C, 3) * 1.19 ,0)</f>
        <v>2612</v>
      </c>
      <c r="D18" s="5">
        <f>ROUND( VLOOKUP(Z18, NPC_Raw_Data!A:E, 5) * VLOOKUP(AA18, NPC_Scaling_Values!A:D, 4) * VLOOKUP(AB18,NPC_Scaling_Values!A:D, 4) * 1.19 ,0)</f>
        <v>11900</v>
      </c>
      <c r="E18" s="5">
        <f>ROUND( VLOOKUP(Z18, NPC_Raw_Data!A:L, 6) * VLOOKUP(AA18, NPC_Scaling_Values!A:N, 5)* VLOOKUP(AB18, NPC_Scaling_Values!A:N, 5) * 1.19 ,0)</f>
        <v>168</v>
      </c>
      <c r="F18" s="5">
        <f>ROUND( VLOOKUP(Z18, NPC_Raw_Data!A:L, 7) * VLOOKUP(AA18, NPC_Scaling_Values!A:N, 6) * VLOOKUP(AB18,NPC_Scaling_Values!A:N, 6) * 1.19 ,0)</f>
        <v>125</v>
      </c>
      <c r="G18" s="5">
        <f>ROUND( VLOOKUP(Z18, NPC_Raw_Data!A:L, 8) * VLOOKUP(AA18, NPC_Scaling_Values!A:N, 7) * VLOOKUP(AB18, NPC_Scaling_Values!A:N, 7) * 1.19 ,0)</f>
        <v>134</v>
      </c>
      <c r="H18" s="5">
        <f>ROUND( VLOOKUP(Z18, NPC_Raw_Data!A:L, 9) * VLOOKUP(AA18, NPC_Scaling_Values!A:N, 8)* VLOOKUP(AB18, NPC_Scaling_Values!A:N, 8) * 1.19 ,0)</f>
        <v>109</v>
      </c>
      <c r="I18" s="5">
        <v>0.0</v>
      </c>
      <c r="J18" s="5">
        <v>0.0</v>
      </c>
      <c r="K18" s="5">
        <v>0.0</v>
      </c>
      <c r="L18" s="5">
        <f>ROUND( VLOOKUP(Z18, NPC_Raw_Data!A:O, 13),0)</f>
        <v>104</v>
      </c>
      <c r="M18" s="5">
        <f>ROUND( VLOOKUP(Z18, NPC_Raw_Data!A:O, 14),0)</f>
        <v>104</v>
      </c>
      <c r="N18" s="5">
        <f>ROUND( VLOOKUP(Z18, NPC_Raw_Data!A:O, 15),0)</f>
        <v>75</v>
      </c>
      <c r="O18" s="5">
        <f>ROUND( VLOOKUP(Z18, NPC_Raw_Data!A:Q, 16) * VLOOKUP(AA18, NPC_Scaling_Values!A:N, 14)* VLOOKUP(AB18, NPC_Scaling_Values!A:N, 14) * 1.19 ,0)</f>
        <v>244</v>
      </c>
      <c r="P18" s="2">
        <f>ROUND( VLOOKUP(Z18, NPC_Raw_Data!A:Q, 17) * VLOOKUP(AA18, NPC_Scaling_Values!A:N, 14) * VLOOKUP(AB18, NPC_Scaling_Values!A:N, 14)* 1.19 ,0)</f>
        <v>98</v>
      </c>
      <c r="Q18">
        <f> VLOOKUP(AA18, NPC_Scaling_Values!A:N, 9) * VLOOKUP(AB18, NPC_Scaling_Values!A:N, 9) * 1.19</f>
        <v>2.856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223200.0</v>
      </c>
      <c r="AA18" s="1">
        <v>7001.0</v>
      </c>
      <c r="AB18" s="1">
        <v>7401.0</v>
      </c>
      <c r="AC18" s="10">
        <v>5151.0</v>
      </c>
    </row>
    <row r="19">
      <c r="A19" s="9" t="s">
        <v>127</v>
      </c>
      <c r="B19" s="1" t="s">
        <v>27</v>
      </c>
      <c r="C19" s="5">
        <f>ROUND( VLOOKUP(Z19, NPC_Raw_Data!A:D, 4)*VLOOKUP(AA19, NPC_Scaling_Values!A:C, 3)*VLOOKUP(AB19, NPC_Scaling_Values!A:C, 3) * 1.19 ,0)</f>
        <v>3499</v>
      </c>
      <c r="D19" s="5">
        <f>ROUND( VLOOKUP(Z19, NPC_Raw_Data!A:E, 5) * VLOOKUP(AA19, NPC_Scaling_Values!A:D, 4) * VLOOKUP(AB19,NPC_Scaling_Values!A:D, 4) * 1.19 ,0)</f>
        <v>35700</v>
      </c>
      <c r="E19" s="5">
        <f>ROUND( VLOOKUP(Z19, NPC_Raw_Data!A:L, 6) * VLOOKUP(AA19, NPC_Scaling_Values!A:N, 5)* VLOOKUP(AB19, NPC_Scaling_Values!A:N, 5) * 1.19 ,0)</f>
        <v>298</v>
      </c>
      <c r="F19" s="5">
        <f>ROUND( VLOOKUP(Z19, NPC_Raw_Data!A:L, 7) * VLOOKUP(AA19, NPC_Scaling_Values!A:N, 6) * VLOOKUP(AB19,NPC_Scaling_Values!A:N, 6) * 1.19 ,0)</f>
        <v>224</v>
      </c>
      <c r="G19" s="5">
        <f>ROUND( VLOOKUP(Z19, NPC_Raw_Data!A:L, 8) * VLOOKUP(AA19, NPC_Scaling_Values!A:N, 7) * VLOOKUP(AB19, NPC_Scaling_Values!A:N, 7) * 1.19 ,0)</f>
        <v>239</v>
      </c>
      <c r="H19" s="5">
        <f>ROUND( VLOOKUP(Z19, NPC_Raw_Data!A:L, 9) * VLOOKUP(AA19, NPC_Scaling_Values!A:N, 8)* VLOOKUP(AB19, NPC_Scaling_Values!A:N, 8) * 1.19 ,0)</f>
        <v>193</v>
      </c>
      <c r="I19" s="5">
        <v>0.0</v>
      </c>
      <c r="J19" s="5">
        <v>0.0</v>
      </c>
      <c r="K19" s="5">
        <v>0.0</v>
      </c>
      <c r="L19" s="5">
        <f>ROUND( VLOOKUP(Z19, NPC_Raw_Data!A:O, 13),0)</f>
        <v>220</v>
      </c>
      <c r="M19" s="5">
        <f>ROUND( VLOOKUP(Z19, NPC_Raw_Data!A:O, 14),0)</f>
        <v>220</v>
      </c>
      <c r="N19" s="5">
        <f>ROUND( VLOOKUP(Z19, NPC_Raw_Data!A:O, 15),0)</f>
        <v>220</v>
      </c>
      <c r="O19" s="5">
        <f>ROUND( VLOOKUP(Z19, NPC_Raw_Data!A:Q, 16) * VLOOKUP(AA19, NPC_Scaling_Values!A:N, 14)* VLOOKUP(AB19, NPC_Scaling_Values!A:N, 14) * 1.19 ,0)</f>
        <v>240</v>
      </c>
      <c r="P19" s="2">
        <f>ROUND( VLOOKUP(Z19, NPC_Raw_Data!A:Q, 17) * VLOOKUP(AA19, NPC_Scaling_Values!A:N, 14) * VLOOKUP(AB19, NPC_Scaling_Values!A:N, 14)* 1.19 ,0)</f>
        <v>96</v>
      </c>
      <c r="Q19">
        <f> VLOOKUP(AA19, NPC_Scaling_Values!A:N, 9) * VLOOKUP(AB19, NPC_Scaling_Values!A:N, 9) * 1.19</f>
        <v>3.317125</v>
      </c>
      <c r="R19" s="1">
        <v>1.5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224000.0</v>
      </c>
      <c r="AA19" s="1">
        <v>7003.0</v>
      </c>
      <c r="AB19" s="1">
        <v>7403.0</v>
      </c>
      <c r="AC19" s="10">
        <v>5151.0</v>
      </c>
    </row>
    <row r="20">
      <c r="A20" s="1" t="s">
        <v>237</v>
      </c>
      <c r="B20" s="1" t="s">
        <v>91</v>
      </c>
      <c r="C20" s="5">
        <f>ROUND( VLOOKUP(Z20, NPC_Raw_Data!A:D, 4)*VLOOKUP(AA20, NPC_Scaling_Values!A:C, 3)*VLOOKUP(AB20, NPC_Scaling_Values!A:C, 3) * 1.19 ,0)</f>
        <v>1186</v>
      </c>
      <c r="D20" s="5">
        <f>ROUND( VLOOKUP(Z20, NPC_Raw_Data!A:E, 5) * VLOOKUP(AA20, NPC_Scaling_Values!A:D, 4) * VLOOKUP(AB20,NPC_Scaling_Values!A:D, 4) * 1.19 ,0)</f>
        <v>2856</v>
      </c>
      <c r="E20" s="5">
        <f>ROUND( VLOOKUP(Z20, NPC_Raw_Data!A:L, 6) * VLOOKUP(AA20, NPC_Scaling_Values!A:N, 5)* VLOOKUP(AB20, NPC_Scaling_Values!A:N, 5) * 1.19 ,0)</f>
        <v>381</v>
      </c>
      <c r="F20" s="5">
        <f>ROUND( VLOOKUP(Z20, NPC_Raw_Data!A:L, 7) * VLOOKUP(AA20, NPC_Scaling_Values!A:N, 6) * VLOOKUP(AB20,NPC_Scaling_Values!A:N, 6) * 1.19 ,0)</f>
        <v>248</v>
      </c>
      <c r="G20" s="5">
        <f>ROUND( VLOOKUP(Z20, NPC_Raw_Data!A:L, 8) * VLOOKUP(AA20, NPC_Scaling_Values!A:N, 7) * VLOOKUP(AB20, NPC_Scaling_Values!A:N, 7) * 1.19 ,0)</f>
        <v>324</v>
      </c>
      <c r="H20" s="5">
        <f>ROUND( VLOOKUP(Z20, NPC_Raw_Data!A:L, 9) * VLOOKUP(AA20, NPC_Scaling_Values!A:N, 8)* VLOOKUP(AB20, NPC_Scaling_Values!A:N, 8) * 1.19 ,0)</f>
        <v>248</v>
      </c>
      <c r="I20" s="5">
        <v>0.0</v>
      </c>
      <c r="J20" s="5">
        <v>0.0</v>
      </c>
      <c r="K20" s="5">
        <v>0.0</v>
      </c>
      <c r="L20" s="5">
        <f>ROUND( VLOOKUP(Z20, NPC_Raw_Data!A:O, 13),0)</f>
        <v>130</v>
      </c>
      <c r="M20" s="5">
        <f>ROUND( VLOOKUP(Z20, NPC_Raw_Data!A:O, 14),0)</f>
        <v>130</v>
      </c>
      <c r="N20" s="5">
        <f>ROUND( VLOOKUP(Z20, NPC_Raw_Data!A:O, 15),0)</f>
        <v>130</v>
      </c>
      <c r="O20" s="5">
        <f>ROUND( VLOOKUP(Z20, NPC_Raw_Data!A:Q, 16) * VLOOKUP(AA20, NPC_Scaling_Values!A:N, 14)* VLOOKUP(AB20, NPC_Scaling_Values!A:N, 14) * 1.19 ,0)</f>
        <v>252</v>
      </c>
      <c r="P20" s="2">
        <f>ROUND( VLOOKUP(Z20, NPC_Raw_Data!A:Q, 17) * VLOOKUP(AA20, NPC_Scaling_Values!A:N, 14) * VLOOKUP(AB20, NPC_Scaling_Values!A:N, 14)* 1.19 ,0)</f>
        <v>101</v>
      </c>
      <c r="Q20">
        <f> VLOOKUP(AA20, NPC_Scaling_Values!A:N, 9) * VLOOKUP(AB20, NPC_Scaling_Values!A:N, 9) * 1.19</f>
        <v>3.77349</v>
      </c>
      <c r="R20" s="1">
        <v>1.5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224001.0</v>
      </c>
      <c r="AA20" s="1">
        <v>7011.0</v>
      </c>
      <c r="AB20" s="1">
        <v>7411.0</v>
      </c>
      <c r="AC20" s="8">
        <v>0.0</v>
      </c>
    </row>
    <row r="21">
      <c r="A21" s="1" t="s">
        <v>238</v>
      </c>
      <c r="B21" s="1" t="s">
        <v>91</v>
      </c>
      <c r="C21" s="5">
        <f>ROUND( VLOOKUP(Z21, NPC_Raw_Data!A:D, 4)*VLOOKUP(AA21, NPC_Scaling_Values!A:C, 3)*VLOOKUP(AB21, NPC_Scaling_Values!A:C, 3) * 1.19 ,0)</f>
        <v>1186</v>
      </c>
      <c r="D21" s="5">
        <f>ROUND( VLOOKUP(Z21, NPC_Raw_Data!A:E, 5) * VLOOKUP(AA21, NPC_Scaling_Values!A:D, 4) * VLOOKUP(AB21,NPC_Scaling_Values!A:D, 4) * 1.19 ,0)</f>
        <v>2856</v>
      </c>
      <c r="E21" s="5">
        <f>ROUND( VLOOKUP(Z21, NPC_Raw_Data!A:L, 6) * VLOOKUP(AA21, NPC_Scaling_Values!A:N, 5)* VLOOKUP(AB21, NPC_Scaling_Values!A:N, 5) * 1.19 ,0)</f>
        <v>381</v>
      </c>
      <c r="F21" s="5">
        <f>ROUND( VLOOKUP(Z21, NPC_Raw_Data!A:L, 7) * VLOOKUP(AA21, NPC_Scaling_Values!A:N, 6) * VLOOKUP(AB21,NPC_Scaling_Values!A:N, 6) * 1.19 ,0)</f>
        <v>248</v>
      </c>
      <c r="G21" s="5">
        <f>ROUND( VLOOKUP(Z21, NPC_Raw_Data!A:L, 8) * VLOOKUP(AA21, NPC_Scaling_Values!A:N, 7) * VLOOKUP(AB21, NPC_Scaling_Values!A:N, 7) * 1.19 ,0)</f>
        <v>324</v>
      </c>
      <c r="H21" s="5">
        <f>ROUND( VLOOKUP(Z21, NPC_Raw_Data!A:L, 9) * VLOOKUP(AA21, NPC_Scaling_Values!A:N, 8)* VLOOKUP(AB21, NPC_Scaling_Values!A:N, 8) * 1.19 ,0)</f>
        <v>248</v>
      </c>
      <c r="I21" s="5">
        <v>0.0</v>
      </c>
      <c r="J21" s="5">
        <v>0.0</v>
      </c>
      <c r="K21" s="5">
        <v>0.0</v>
      </c>
      <c r="L21" s="5">
        <f>ROUND( VLOOKUP(Z21, NPC_Raw_Data!A:O, 13),0)</f>
        <v>130</v>
      </c>
      <c r="M21" s="5">
        <f>ROUND( VLOOKUP(Z21, NPC_Raw_Data!A:O, 14),0)</f>
        <v>130</v>
      </c>
      <c r="N21" s="5">
        <f>ROUND( VLOOKUP(Z21, NPC_Raw_Data!A:O, 15),0)</f>
        <v>130</v>
      </c>
      <c r="O21" s="5">
        <f>ROUND( VLOOKUP(Z21, NPC_Raw_Data!A:Q, 16) * VLOOKUP(AA21, NPC_Scaling_Values!A:N, 14)* VLOOKUP(AB21, NPC_Scaling_Values!A:N, 14) * 1.19 ,0)</f>
        <v>252</v>
      </c>
      <c r="P21" s="2">
        <f>ROUND( VLOOKUP(Z21, NPC_Raw_Data!A:Q, 17) * VLOOKUP(AA21, NPC_Scaling_Values!A:N, 14) * VLOOKUP(AB21, NPC_Scaling_Values!A:N, 14)* 1.19 ,0)</f>
        <v>101</v>
      </c>
      <c r="Q21">
        <f> VLOOKUP(AA21, NPC_Scaling_Values!A:N, 9) * VLOOKUP(AB21, NPC_Scaling_Values!A:N, 9) * 1.19</f>
        <v>3.77349</v>
      </c>
      <c r="R21" s="1">
        <v>1.5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224002.0</v>
      </c>
      <c r="AA21" s="1">
        <v>7011.0</v>
      </c>
      <c r="AB21" s="1">
        <v>7411.0</v>
      </c>
      <c r="AC21" s="10">
        <v>7100.0</v>
      </c>
    </row>
    <row r="22">
      <c r="A22" s="1" t="s">
        <v>71</v>
      </c>
      <c r="B22" s="1" t="s">
        <v>55</v>
      </c>
      <c r="C22" s="5">
        <f>ROUND( VLOOKUP(Z22, NPC_Raw_Data!A:D, 4)*VLOOKUP(AA22, NPC_Scaling_Values!A:C, 3)*VLOOKUP(AB22, NPC_Scaling_Values!A:C, 3) * 1.19 ,0)</f>
        <v>3759</v>
      </c>
      <c r="D22" s="5">
        <f>ROUND( VLOOKUP(Z22, NPC_Raw_Data!A:E, 5) * VLOOKUP(AA22, NPC_Scaling_Values!A:D, 4) * VLOOKUP(AB22,NPC_Scaling_Values!A:D, 4) * 1.19 ,0)</f>
        <v>11900</v>
      </c>
      <c r="E22" s="5">
        <f>ROUND( VLOOKUP(Z22, NPC_Raw_Data!A:L, 6) * VLOOKUP(AA22, NPC_Scaling_Values!A:N, 5)* VLOOKUP(AB22, NPC_Scaling_Values!A:N, 5) * 1.19 ,0)</f>
        <v>201</v>
      </c>
      <c r="F22" s="5">
        <f>ROUND( VLOOKUP(Z22, NPC_Raw_Data!A:L, 7) * VLOOKUP(AA22, NPC_Scaling_Values!A:N, 6) * VLOOKUP(AB22,NPC_Scaling_Values!A:N, 6) * 1.19 ,0)</f>
        <v>150</v>
      </c>
      <c r="G22" s="5">
        <f>ROUND( VLOOKUP(Z22, NPC_Raw_Data!A:L, 8) * VLOOKUP(AA22, NPC_Scaling_Values!A:N, 7) * VLOOKUP(AB22, NPC_Scaling_Values!A:N, 7) * 1.19 ,0)</f>
        <v>172</v>
      </c>
      <c r="H22" s="5">
        <f>ROUND( VLOOKUP(Z22, NPC_Raw_Data!A:L, 9) * VLOOKUP(AA22, NPC_Scaling_Values!A:N, 8)* VLOOKUP(AB22, NPC_Scaling_Values!A:N, 8) * 1.19 ,0)</f>
        <v>131</v>
      </c>
      <c r="I22" s="5">
        <v>0.0</v>
      </c>
      <c r="J22" s="5">
        <v>0.0</v>
      </c>
      <c r="K22" s="5">
        <v>0.0</v>
      </c>
      <c r="L22" s="5">
        <f>ROUND( VLOOKUP(Z22, NPC_Raw_Data!A:O, 13),0)</f>
        <v>150</v>
      </c>
      <c r="M22" s="5">
        <f>ROUND( VLOOKUP(Z22, NPC_Raw_Data!A:O, 14),0)</f>
        <v>150</v>
      </c>
      <c r="N22" s="5">
        <f>ROUND( VLOOKUP(Z22, NPC_Raw_Data!A:O, 15),0)</f>
        <v>150</v>
      </c>
      <c r="O22" s="5">
        <f>ROUND( VLOOKUP(Z22, NPC_Raw_Data!A:Q, 16) * VLOOKUP(AA22, NPC_Scaling_Values!A:N, 14)* VLOOKUP(AB22, NPC_Scaling_Values!A:N, 14) * 1.19 ,0)</f>
        <v>241</v>
      </c>
      <c r="P22" s="2">
        <f>ROUND( VLOOKUP(Z22, NPC_Raw_Data!A:Q, 17) * VLOOKUP(AA22, NPC_Scaling_Values!A:N, 14) * VLOOKUP(AB22, NPC_Scaling_Values!A:N, 14)* 1.19 ,0)</f>
        <v>97</v>
      </c>
      <c r="Q22">
        <f> VLOOKUP(AA22, NPC_Scaling_Values!A:N, 9) * VLOOKUP(AB22, NPC_Scaling_Values!A:N, 9) * 1.19</f>
        <v>3.0925125</v>
      </c>
      <c r="R22" s="1">
        <v>1.0</v>
      </c>
      <c r="S22" s="1">
        <v>-1.0</v>
      </c>
      <c r="T22" s="7" t="b">
        <v>0</v>
      </c>
      <c r="U22" s="7" t="b">
        <v>0</v>
      </c>
      <c r="V22" s="7" t="b">
        <v>0</v>
      </c>
      <c r="Z22" s="1">
        <v>225000.0</v>
      </c>
      <c r="AA22" s="1">
        <v>7002.0</v>
      </c>
      <c r="AB22" s="1">
        <v>7402.0</v>
      </c>
      <c r="AC22" s="10">
        <v>5151.0</v>
      </c>
    </row>
    <row r="23">
      <c r="A23" s="9" t="s">
        <v>228</v>
      </c>
      <c r="B23" s="1" t="s">
        <v>91</v>
      </c>
      <c r="C23" s="5">
        <f>ROUND( VLOOKUP(Z23, NPC_Raw_Data!A:D, 4)*VLOOKUP(AA23, NPC_Scaling_Values!A:C, 3)*VLOOKUP(AB23, NPC_Scaling_Values!A:C, 3) * 1.19 ,0)</f>
        <v>1714</v>
      </c>
      <c r="D23" s="5">
        <f>ROUND( VLOOKUP(Z23, NPC_Raw_Data!A:E, 5) * VLOOKUP(AA23, NPC_Scaling_Values!A:D, 4) * VLOOKUP(AB23,NPC_Scaling_Values!A:D, 4) * 1.19 ,0)</f>
        <v>2856</v>
      </c>
      <c r="E23" s="5">
        <f>ROUND( VLOOKUP(Z23, NPC_Raw_Data!A:L, 6) * VLOOKUP(AA23, NPC_Scaling_Values!A:N, 5)* VLOOKUP(AB23, NPC_Scaling_Values!A:N, 5) * 1.19 ,0)</f>
        <v>337</v>
      </c>
      <c r="F23" s="5">
        <f>ROUND( VLOOKUP(Z23, NPC_Raw_Data!A:L, 7) * VLOOKUP(AA23, NPC_Scaling_Values!A:N, 6) * VLOOKUP(AB23,NPC_Scaling_Values!A:N, 6) * 1.19 ,0)</f>
        <v>220</v>
      </c>
      <c r="G23" s="5">
        <f>ROUND( VLOOKUP(Z23, NPC_Raw_Data!A:L, 8) * VLOOKUP(AA23, NPC_Scaling_Values!A:N, 7) * VLOOKUP(AB23, NPC_Scaling_Values!A:N, 7) * 1.19 ,0)</f>
        <v>285</v>
      </c>
      <c r="H23" s="5">
        <f>ROUND( VLOOKUP(Z23, NPC_Raw_Data!A:L, 9) * VLOOKUP(AA23, NPC_Scaling_Values!A:N, 8)* VLOOKUP(AB23, NPC_Scaling_Values!A:N, 8) * 1.19 ,0)</f>
        <v>220</v>
      </c>
      <c r="I23" s="5">
        <v>0.0</v>
      </c>
      <c r="J23" s="5">
        <v>0.0</v>
      </c>
      <c r="K23" s="5">
        <v>0.0</v>
      </c>
      <c r="L23" s="5">
        <f>ROUND( VLOOKUP(Z23, NPC_Raw_Data!A:O, 13),0)</f>
        <v>110</v>
      </c>
      <c r="M23" s="5">
        <f>ROUND( VLOOKUP(Z23, NPC_Raw_Data!A:O, 14),0)</f>
        <v>110</v>
      </c>
      <c r="N23" s="5">
        <f>ROUND( VLOOKUP(Z23, NPC_Raw_Data!A:O, 15),0)</f>
        <v>110</v>
      </c>
      <c r="O23" s="5">
        <f>ROUND( VLOOKUP(Z23, NPC_Raw_Data!A:Q, 16) * VLOOKUP(AA23, NPC_Scaling_Values!A:N, 14)* VLOOKUP(AB23, NPC_Scaling_Values!A:N, 14) * 1.19 ,0)</f>
        <v>267</v>
      </c>
      <c r="P23" s="2">
        <f>ROUND( VLOOKUP(Z23, NPC_Raw_Data!A:Q, 17) * VLOOKUP(AA23, NPC_Scaling_Values!A:N, 14) * VLOOKUP(AB23, NPC_Scaling_Values!A:N, 14)* 1.19 ,0)</f>
        <v>107</v>
      </c>
      <c r="Q23">
        <f> VLOOKUP(AA23, NPC_Scaling_Values!A:N, 9) * VLOOKUP(AB23, NPC_Scaling_Values!A:N, 9) * 1.19</f>
        <v>3.88654</v>
      </c>
      <c r="R23" s="1">
        <v>1.0</v>
      </c>
      <c r="S23" s="1">
        <v>-1.0</v>
      </c>
      <c r="T23" s="7" t="b">
        <v>0</v>
      </c>
      <c r="U23" s="7" t="b">
        <v>0</v>
      </c>
      <c r="V23" s="7" t="b">
        <v>0</v>
      </c>
      <c r="Z23" s="1">
        <v>225002.0</v>
      </c>
      <c r="AA23" s="1">
        <v>7013.0</v>
      </c>
      <c r="AB23" s="1">
        <v>7413.0</v>
      </c>
      <c r="AC23" s="8">
        <v>0.0</v>
      </c>
    </row>
    <row r="24">
      <c r="A24" s="9" t="s">
        <v>230</v>
      </c>
      <c r="B24" s="1" t="s">
        <v>91</v>
      </c>
      <c r="C24" s="5">
        <f>ROUND( VLOOKUP(Z24, NPC_Raw_Data!A:D, 4)*VLOOKUP(AA24, NPC_Scaling_Values!A:C, 3)*VLOOKUP(AB24, NPC_Scaling_Values!A:C, 3) * 1.19 ,0)</f>
        <v>2350</v>
      </c>
      <c r="D24" s="5">
        <f>ROUND( VLOOKUP(Z24, NPC_Raw_Data!A:E, 5) * VLOOKUP(AA24, NPC_Scaling_Values!A:D, 4) * VLOOKUP(AB24,NPC_Scaling_Values!A:D, 4) * 1.19 ,0)</f>
        <v>2856</v>
      </c>
      <c r="E24" s="5">
        <f>ROUND( VLOOKUP(Z24, NPC_Raw_Data!A:L, 6) * VLOOKUP(AA24, NPC_Scaling_Values!A:N, 5)* VLOOKUP(AB24, NPC_Scaling_Values!A:N, 5) * 1.19 ,0)</f>
        <v>339</v>
      </c>
      <c r="F24" s="5">
        <f>ROUND( VLOOKUP(Z24, NPC_Raw_Data!A:L, 7) * VLOOKUP(AA24, NPC_Scaling_Values!A:N, 6) * VLOOKUP(AB24,NPC_Scaling_Values!A:N, 6) * 1.19 ,0)</f>
        <v>222</v>
      </c>
      <c r="G24" s="5">
        <f>ROUND( VLOOKUP(Z24, NPC_Raw_Data!A:L, 8) * VLOOKUP(AA24, NPC_Scaling_Values!A:N, 7) * VLOOKUP(AB24, NPC_Scaling_Values!A:N, 7) * 1.19 ,0)</f>
        <v>287</v>
      </c>
      <c r="H24" s="5">
        <f>ROUND( VLOOKUP(Z24, NPC_Raw_Data!A:L, 9) * VLOOKUP(AA24, NPC_Scaling_Values!A:N, 8)* VLOOKUP(AB24, NPC_Scaling_Values!A:N, 8) * 1.19 ,0)</f>
        <v>222</v>
      </c>
      <c r="I24" s="5">
        <v>0.0</v>
      </c>
      <c r="J24" s="5">
        <v>0.0</v>
      </c>
      <c r="K24" s="5">
        <v>0.0</v>
      </c>
      <c r="L24" s="5">
        <f>ROUND( VLOOKUP(Z24, NPC_Raw_Data!A:O, 13),0)</f>
        <v>110</v>
      </c>
      <c r="M24" s="5">
        <f>ROUND( VLOOKUP(Z24, NPC_Raw_Data!A:O, 14),0)</f>
        <v>110</v>
      </c>
      <c r="N24" s="5">
        <f>ROUND( VLOOKUP(Z24, NPC_Raw_Data!A:O, 15),0)</f>
        <v>110</v>
      </c>
      <c r="O24" s="5">
        <f>ROUND( VLOOKUP(Z24, NPC_Raw_Data!A:Q, 16) * VLOOKUP(AA24, NPC_Scaling_Values!A:N, 14)* VLOOKUP(AB24, NPC_Scaling_Values!A:N, 14) * 1.19 ,0)</f>
        <v>287</v>
      </c>
      <c r="P24" s="2">
        <f>ROUND( VLOOKUP(Z24, NPC_Raw_Data!A:Q, 17) * VLOOKUP(AA24, NPC_Scaling_Values!A:N, 14) * VLOOKUP(AB24, NPC_Scaling_Values!A:N, 14)* 1.19 ,0)</f>
        <v>115</v>
      </c>
      <c r="Q24">
        <f> VLOOKUP(AA24, NPC_Scaling_Values!A:N, 9) * VLOOKUP(AB24, NPC_Scaling_Values!A:N, 9) * 1.19</f>
        <v>4.07575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225003.0</v>
      </c>
      <c r="AA24" s="1">
        <v>7015.0</v>
      </c>
      <c r="AB24" s="1">
        <v>7415.0</v>
      </c>
      <c r="AC24" s="8">
        <v>0.0</v>
      </c>
    </row>
    <row r="25">
      <c r="A25" s="9" t="s">
        <v>179</v>
      </c>
      <c r="B25" s="1" t="s">
        <v>39</v>
      </c>
      <c r="C25" s="5">
        <f>ROUND( VLOOKUP(Z25, NPC_Raw_Data!A:D, 4)*VLOOKUP(AA25, NPC_Scaling_Values!A:C, 3)*VLOOKUP(AB25, NPC_Scaling_Values!A:C, 3) * 1.19 ,0)</f>
        <v>875</v>
      </c>
      <c r="D25" s="5">
        <f>ROUND( VLOOKUP(Z25, NPC_Raw_Data!A:E, 5) * VLOOKUP(AA25, NPC_Scaling_Values!A:D, 4) * VLOOKUP(AB25,NPC_Scaling_Values!A:D, 4) * 1.19 ,0)</f>
        <v>1785</v>
      </c>
      <c r="E25" s="5">
        <f>ROUND( VLOOKUP(Z25, NPC_Raw_Data!A:L, 6) * VLOOKUP(AA25, NPC_Scaling_Values!A:N, 5)* VLOOKUP(AB25, NPC_Scaling_Values!A:N, 5) * 1.19 ,0)</f>
        <v>296</v>
      </c>
      <c r="F25" s="5">
        <f>ROUND( VLOOKUP(Z25, NPC_Raw_Data!A:L, 7) * VLOOKUP(AA25, NPC_Scaling_Values!A:N, 6) * VLOOKUP(AB25,NPC_Scaling_Values!A:N, 6) * 1.19 ,0)</f>
        <v>283</v>
      </c>
      <c r="G25" s="5">
        <f>ROUND( VLOOKUP(Z25, NPC_Raw_Data!A:L, 8) * VLOOKUP(AA25, NPC_Scaling_Values!A:N, 7) * VLOOKUP(AB25, NPC_Scaling_Values!A:N, 7) * 1.19 ,0)</f>
        <v>219</v>
      </c>
      <c r="H25" s="5">
        <f>ROUND( VLOOKUP(Z25, NPC_Raw_Data!A:L, 9) * VLOOKUP(AA25, NPC_Scaling_Values!A:N, 8)* VLOOKUP(AB25, NPC_Scaling_Values!A:N, 8) * 1.19 ,0)</f>
        <v>670</v>
      </c>
      <c r="I25" s="5">
        <v>0.0</v>
      </c>
      <c r="J25" s="5">
        <v>0.0</v>
      </c>
      <c r="K25" s="5">
        <v>0.0</v>
      </c>
      <c r="L25" s="5">
        <f>ROUND( VLOOKUP(Z25, NPC_Raw_Data!A:O, 13),0)</f>
        <v>100</v>
      </c>
      <c r="M25" s="5">
        <f>ROUND( VLOOKUP(Z25, NPC_Raw_Data!A:O, 14),0)</f>
        <v>100</v>
      </c>
      <c r="N25" s="5">
        <f>ROUND( VLOOKUP(Z25, NPC_Raw_Data!A:O, 15),0)</f>
        <v>100</v>
      </c>
      <c r="O25" s="5">
        <f>ROUND( VLOOKUP(Z25, NPC_Raw_Data!A:Q, 16) * VLOOKUP(AA25, NPC_Scaling_Values!A:N, 14)* VLOOKUP(AB25, NPC_Scaling_Values!A:N, 14) * 1.19 ,0)</f>
        <v>244</v>
      </c>
      <c r="P25" s="2">
        <f>ROUND( VLOOKUP(Z25, NPC_Raw_Data!A:Q, 17) * VLOOKUP(AA25, NPC_Scaling_Values!A:N, 14) * VLOOKUP(AB25, NPC_Scaling_Values!A:N, 14)* 1.19 ,0)</f>
        <v>97</v>
      </c>
      <c r="Q25">
        <f> VLOOKUP(AA25, NPC_Scaling_Values!A:N, 9) * VLOOKUP(AB25, NPC_Scaling_Values!A:N, 9) * 1.19</f>
        <v>3.7128</v>
      </c>
      <c r="R25" s="1">
        <v>1.5</v>
      </c>
      <c r="S25" s="1">
        <v>-1.0</v>
      </c>
      <c r="T25" s="7" t="b">
        <v>0</v>
      </c>
      <c r="U25" s="7" t="b">
        <v>0</v>
      </c>
      <c r="V25" s="7" t="b">
        <v>0</v>
      </c>
      <c r="Z25" s="1">
        <v>226000.0</v>
      </c>
      <c r="AA25" s="1">
        <v>7010.0</v>
      </c>
      <c r="AB25" s="1">
        <v>7410.0</v>
      </c>
      <c r="AC25" s="8">
        <v>0.0</v>
      </c>
    </row>
    <row r="26">
      <c r="A26" s="2" t="s">
        <v>179</v>
      </c>
      <c r="B26" s="1" t="s">
        <v>77</v>
      </c>
      <c r="C26" s="5">
        <f>ROUND( VLOOKUP(Z26, NPC_Raw_Data!A:D, 4)*VLOOKUP(AA26, NPC_Scaling_Values!A:C, 3)*VLOOKUP(AB26, NPC_Scaling_Values!A:C, 3) * 1.19 ,0)</f>
        <v>885</v>
      </c>
      <c r="D26" s="5">
        <f>ROUND( VLOOKUP(Z26, NPC_Raw_Data!A:E, 5) * VLOOKUP(AA26, NPC_Scaling_Values!A:D, 4) * VLOOKUP(AB26,NPC_Scaling_Values!A:D, 4) * 1.19 ,0)</f>
        <v>1785</v>
      </c>
      <c r="E26" s="5">
        <f>ROUND( VLOOKUP(Z26, NPC_Raw_Data!A:L, 6) * VLOOKUP(AA26, NPC_Scaling_Values!A:N, 5)* VLOOKUP(AB26, NPC_Scaling_Values!A:N, 5) * 1.19 ,0)</f>
        <v>305</v>
      </c>
      <c r="F26" s="5">
        <f>ROUND( VLOOKUP(Z26, NPC_Raw_Data!A:L, 7) * VLOOKUP(AA26, NPC_Scaling_Values!A:N, 6) * VLOOKUP(AB26,NPC_Scaling_Values!A:N, 6) * 1.19 ,0)</f>
        <v>291</v>
      </c>
      <c r="G26" s="5">
        <f>ROUND( VLOOKUP(Z26, NPC_Raw_Data!A:L, 8) * VLOOKUP(AA26, NPC_Scaling_Values!A:N, 7) * VLOOKUP(AB26, NPC_Scaling_Values!A:N, 7) * 1.19 ,0)</f>
        <v>225</v>
      </c>
      <c r="H26" s="5">
        <f>ROUND( VLOOKUP(Z26, NPC_Raw_Data!A:L, 9) * VLOOKUP(AA26, NPC_Scaling_Values!A:N, 8)* VLOOKUP(AB26, NPC_Scaling_Values!A:N, 8) * 1.19 ,0)</f>
        <v>689</v>
      </c>
      <c r="I26" s="5">
        <v>0.0</v>
      </c>
      <c r="J26" s="5">
        <v>0.0</v>
      </c>
      <c r="K26" s="5">
        <v>0.0</v>
      </c>
      <c r="L26" s="5">
        <f>ROUND( VLOOKUP(Z26, NPC_Raw_Data!A:O, 13),0)</f>
        <v>100</v>
      </c>
      <c r="M26" s="5">
        <f>ROUND( VLOOKUP(Z26, NPC_Raw_Data!A:O, 14),0)</f>
        <v>100</v>
      </c>
      <c r="N26" s="5">
        <f>ROUND( VLOOKUP(Z26, NPC_Raw_Data!A:O, 15),0)</f>
        <v>100</v>
      </c>
      <c r="O26" s="5">
        <f>ROUND( VLOOKUP(Z26, NPC_Raw_Data!A:Q, 16) * VLOOKUP(AA26, NPC_Scaling_Values!A:N, 14)* VLOOKUP(AB26, NPC_Scaling_Values!A:N, 14) * 1.19 ,0)</f>
        <v>252</v>
      </c>
      <c r="P26" s="2">
        <f>ROUND( VLOOKUP(Z26, NPC_Raw_Data!A:Q, 17) * VLOOKUP(AA26, NPC_Scaling_Values!A:N, 14) * VLOOKUP(AB26, NPC_Scaling_Values!A:N, 14)* 1.19 ,0)</f>
        <v>101</v>
      </c>
      <c r="Q26">
        <f> VLOOKUP(AA26, NPC_Scaling_Values!A:N, 9) * VLOOKUP(AB26, NPC_Scaling_Values!A:N, 9) * 1.19</f>
        <v>3.77349</v>
      </c>
      <c r="R26" s="1">
        <v>1.5</v>
      </c>
      <c r="S26" s="1">
        <v>-1.0</v>
      </c>
      <c r="T26" s="7" t="b">
        <v>0</v>
      </c>
      <c r="U26" s="7" t="b">
        <v>0</v>
      </c>
      <c r="V26" s="7" t="b">
        <v>0</v>
      </c>
      <c r="Z26" s="1">
        <v>226001.0</v>
      </c>
      <c r="AA26" s="1">
        <v>7011.0</v>
      </c>
      <c r="AB26" s="1">
        <v>7411.0</v>
      </c>
      <c r="AC26" s="8">
        <v>0.0</v>
      </c>
    </row>
    <row r="27">
      <c r="A27" s="1" t="s">
        <v>113</v>
      </c>
      <c r="B27" s="1" t="s">
        <v>77</v>
      </c>
      <c r="C27" s="5">
        <f>ROUND( VLOOKUP(Z27, NPC_Raw_Data!A:D, 4)*VLOOKUP(AA27, NPC_Scaling_Values!A:C, 3)*VLOOKUP(AB27, NPC_Scaling_Values!A:C, 3) * 1.19 ,0)</f>
        <v>4778</v>
      </c>
      <c r="D27" s="5">
        <f>ROUND( VLOOKUP(Z27, NPC_Raw_Data!A:E, 5) * VLOOKUP(AA27, NPC_Scaling_Values!A:D, 4) * VLOOKUP(AB27,NPC_Scaling_Values!A:D, 4) * 1.19 ,0)</f>
        <v>3570</v>
      </c>
      <c r="E27" s="5">
        <f>ROUND( VLOOKUP(Z27, NPC_Raw_Data!A:L, 6) * VLOOKUP(AA27, NPC_Scaling_Values!A:N, 5)* VLOOKUP(AB27, NPC_Scaling_Values!A:N, 5) * 1.19 ,0)</f>
        <v>189</v>
      </c>
      <c r="F27" s="5">
        <f>ROUND( VLOOKUP(Z27, NPC_Raw_Data!A:L, 7) * VLOOKUP(AA27, NPC_Scaling_Values!A:N, 6) * VLOOKUP(AB27,NPC_Scaling_Values!A:N, 6) * 1.19 ,0)</f>
        <v>169</v>
      </c>
      <c r="G27" s="5">
        <f>ROUND( VLOOKUP(Z27, NPC_Raw_Data!A:L, 8) * VLOOKUP(AA27, NPC_Scaling_Values!A:N, 7) * VLOOKUP(AB27, NPC_Scaling_Values!A:N, 7) * 1.19 ,0)</f>
        <v>113</v>
      </c>
      <c r="H27" s="5">
        <f>ROUND( VLOOKUP(Z27, NPC_Raw_Data!A:L, 9) * VLOOKUP(AA27, NPC_Scaling_Values!A:N, 8)* VLOOKUP(AB27, NPC_Scaling_Values!A:N, 8) * 1.19 ,0)</f>
        <v>377</v>
      </c>
      <c r="I27" s="5">
        <v>-25.0</v>
      </c>
      <c r="J27" s="5">
        <v>25.0</v>
      </c>
      <c r="K27" s="5">
        <v>0.0</v>
      </c>
      <c r="L27" s="5">
        <f>ROUND( VLOOKUP(Z27, NPC_Raw_Data!A:O, 13),0)</f>
        <v>212</v>
      </c>
      <c r="M27" s="5">
        <f>ROUND( VLOOKUP(Z27, NPC_Raw_Data!A:O, 14),0)</f>
        <v>212</v>
      </c>
      <c r="N27" s="5">
        <f>ROUND( VLOOKUP(Z27, NPC_Raw_Data!A:O, 15),0)</f>
        <v>212</v>
      </c>
      <c r="O27" s="5">
        <f>ROUND( VLOOKUP(Z27, NPC_Raw_Data!A:Q, 16) * VLOOKUP(AA27, NPC_Scaling_Values!A:N, 14)* VLOOKUP(AB27, NPC_Scaling_Values!A:N, 14) * 1.19 ,0)</f>
        <v>252</v>
      </c>
      <c r="P27" s="2">
        <f>ROUND( VLOOKUP(Z27, NPC_Raw_Data!A:Q, 17) * VLOOKUP(AA27, NPC_Scaling_Values!A:N, 14) * VLOOKUP(AB27, NPC_Scaling_Values!A:N, 14)* 1.19 ,0)</f>
        <v>101</v>
      </c>
      <c r="Q27">
        <f> VLOOKUP(AA27, NPC_Scaling_Values!A:N, 9) * VLOOKUP(AB27, NPC_Scaling_Values!A:N, 9) * 1.19</f>
        <v>3.77349</v>
      </c>
      <c r="R27" s="1">
        <v>1.0</v>
      </c>
      <c r="S27" s="1">
        <v>-1.0</v>
      </c>
      <c r="T27" s="7" t="b">
        <v>0</v>
      </c>
      <c r="U27" s="7" t="b">
        <v>0</v>
      </c>
      <c r="V27" s="7" t="b">
        <v>0</v>
      </c>
      <c r="Z27" s="1">
        <v>227000.0</v>
      </c>
      <c r="AA27" s="1">
        <v>7011.0</v>
      </c>
      <c r="AB27" s="1">
        <v>7411.0</v>
      </c>
      <c r="AC27" s="10">
        <v>5151.0</v>
      </c>
    </row>
    <row r="28">
      <c r="A28" s="9" t="s">
        <v>113</v>
      </c>
      <c r="B28" s="1" t="s">
        <v>37</v>
      </c>
      <c r="C28" s="5">
        <f>ROUND( VLOOKUP(Z28, NPC_Raw_Data!A:D, 4)*VLOOKUP(AA28, NPC_Scaling_Values!A:C, 3)*VLOOKUP(AB28, NPC_Scaling_Values!A:C, 3) * 1.19 ,0)</f>
        <v>4848</v>
      </c>
      <c r="D28" s="5">
        <f>ROUND( VLOOKUP(Z28, NPC_Raw_Data!A:E, 5) * VLOOKUP(AA28, NPC_Scaling_Values!A:D, 4) * VLOOKUP(AB28,NPC_Scaling_Values!A:D, 4) * 1.19 ,0)</f>
        <v>2380</v>
      </c>
      <c r="E28" s="5">
        <f>ROUND( VLOOKUP(Z28, NPC_Raw_Data!A:L, 6) * VLOOKUP(AA28, NPC_Scaling_Values!A:N, 5)* VLOOKUP(AB28, NPC_Scaling_Values!A:N, 5) * 1.19 ,0)</f>
        <v>193</v>
      </c>
      <c r="F28" s="5">
        <f>ROUND( VLOOKUP(Z28, NPC_Raw_Data!A:L, 7) * VLOOKUP(AA28, NPC_Scaling_Values!A:N, 6) * VLOOKUP(AB28,NPC_Scaling_Values!A:N, 6) * 1.19 ,0)</f>
        <v>172</v>
      </c>
      <c r="G28" s="5">
        <f>ROUND( VLOOKUP(Z28, NPC_Raw_Data!A:L, 8) * VLOOKUP(AA28, NPC_Scaling_Values!A:N, 7) * VLOOKUP(AB28, NPC_Scaling_Values!A:N, 7) * 1.19 ,0)</f>
        <v>115</v>
      </c>
      <c r="H28" s="5">
        <f>ROUND( VLOOKUP(Z28, NPC_Raw_Data!A:L, 9) * VLOOKUP(AA28, NPC_Scaling_Values!A:N, 8)* VLOOKUP(AB28, NPC_Scaling_Values!A:N, 8) * 1.19 ,0)</f>
        <v>385</v>
      </c>
      <c r="I28" s="5">
        <v>-25.0</v>
      </c>
      <c r="J28" s="5">
        <v>25.0</v>
      </c>
      <c r="K28" s="5">
        <v>0.0</v>
      </c>
      <c r="L28" s="5">
        <f>ROUND( VLOOKUP(Z28, NPC_Raw_Data!A:O, 13),0)</f>
        <v>212</v>
      </c>
      <c r="M28" s="5">
        <f>ROUND( VLOOKUP(Z28, NPC_Raw_Data!A:O, 14),0)</f>
        <v>212</v>
      </c>
      <c r="N28" s="5">
        <f>ROUND( VLOOKUP(Z28, NPC_Raw_Data!A:O, 15),0)</f>
        <v>212</v>
      </c>
      <c r="O28" s="5">
        <f>ROUND( VLOOKUP(Z28, NPC_Raw_Data!A:Q, 16) * VLOOKUP(AA28, NPC_Scaling_Values!A:N, 14)* VLOOKUP(AB28, NPC_Scaling_Values!A:N, 14) * 1.19 ,0)</f>
        <v>259</v>
      </c>
      <c r="P28" s="2">
        <f>ROUND( VLOOKUP(Z28, NPC_Raw_Data!A:Q, 17) * VLOOKUP(AA28, NPC_Scaling_Values!A:N, 14) * VLOOKUP(AB28, NPC_Scaling_Values!A:N, 14)* 1.19 ,0)</f>
        <v>104</v>
      </c>
      <c r="Q28">
        <f> VLOOKUP(AA28, NPC_Scaling_Values!A:N, 9) * VLOOKUP(AB28, NPC_Scaling_Values!A:N, 9) * 1.19</f>
        <v>3.82228</v>
      </c>
      <c r="R28" s="1">
        <v>1.0</v>
      </c>
      <c r="S28" s="1">
        <v>-1.0</v>
      </c>
      <c r="T28" s="7" t="b">
        <v>0</v>
      </c>
      <c r="U28" s="7" t="b">
        <v>0</v>
      </c>
      <c r="V28" s="7" t="b">
        <v>0</v>
      </c>
      <c r="Z28" s="1">
        <v>227001.0</v>
      </c>
      <c r="AA28" s="1">
        <v>7012.0</v>
      </c>
      <c r="AB28" s="1">
        <v>7412.0</v>
      </c>
      <c r="AC28" s="10">
        <v>5151.0</v>
      </c>
    </row>
    <row r="29">
      <c r="A29" s="1" t="s">
        <v>114</v>
      </c>
      <c r="B29" s="1" t="s">
        <v>77</v>
      </c>
      <c r="C29" s="5">
        <f>ROUND( VLOOKUP(Z29, NPC_Raw_Data!A:D, 4)*VLOOKUP(AA29, NPC_Scaling_Values!A:C, 3)*VLOOKUP(AB29, NPC_Scaling_Values!A:C, 3) * 1.19 ,0)</f>
        <v>4778</v>
      </c>
      <c r="D29" s="5">
        <f>ROUND( VLOOKUP(Z29, NPC_Raw_Data!A:E, 5) * VLOOKUP(AA29, NPC_Scaling_Values!A:D, 4) * VLOOKUP(AB29,NPC_Scaling_Values!A:D, 4) * 1.19 ,0)</f>
        <v>3570</v>
      </c>
      <c r="E29" s="5">
        <f>ROUND( VLOOKUP(Z29, NPC_Raw_Data!A:L, 6) * VLOOKUP(AA29, NPC_Scaling_Values!A:N, 5)* VLOOKUP(AB29, NPC_Scaling_Values!A:N, 5) * 1.19 ,0)</f>
        <v>189</v>
      </c>
      <c r="F29" s="5">
        <f>ROUND( VLOOKUP(Z29, NPC_Raw_Data!A:L, 7) * VLOOKUP(AA29, NPC_Scaling_Values!A:N, 6) * VLOOKUP(AB29,NPC_Scaling_Values!A:N, 6) * 1.19 ,0)</f>
        <v>169</v>
      </c>
      <c r="G29" s="5">
        <f>ROUND( VLOOKUP(Z29, NPC_Raw_Data!A:L, 8) * VLOOKUP(AA29, NPC_Scaling_Values!A:N, 7) * VLOOKUP(AB29, NPC_Scaling_Values!A:N, 7) * 1.19 ,0)</f>
        <v>113</v>
      </c>
      <c r="H29" s="5">
        <f>ROUND( VLOOKUP(Z29, NPC_Raw_Data!A:L, 9) * VLOOKUP(AA29, NPC_Scaling_Values!A:N, 8)* VLOOKUP(AB29, NPC_Scaling_Values!A:N, 8) * 1.19 ,0)</f>
        <v>377</v>
      </c>
      <c r="I29" s="5">
        <v>-25.0</v>
      </c>
      <c r="J29" s="5">
        <v>25.0</v>
      </c>
      <c r="K29" s="5">
        <v>0.0</v>
      </c>
      <c r="L29" s="5">
        <f>ROUND( VLOOKUP(Z29, NPC_Raw_Data!A:O, 13),0)</f>
        <v>212</v>
      </c>
      <c r="M29" s="5">
        <f>ROUND( VLOOKUP(Z29, NPC_Raw_Data!A:O, 14),0)</f>
        <v>212</v>
      </c>
      <c r="N29" s="5">
        <f>ROUND( VLOOKUP(Z29, NPC_Raw_Data!A:O, 15),0)</f>
        <v>212</v>
      </c>
      <c r="O29" s="5">
        <f>ROUND( VLOOKUP(Z29, NPC_Raw_Data!A:Q, 16) * VLOOKUP(AA29, NPC_Scaling_Values!A:N, 14)* VLOOKUP(AB29, NPC_Scaling_Values!A:N, 14) * 1.19 ,0)</f>
        <v>252</v>
      </c>
      <c r="P29" s="2">
        <f>ROUND( VLOOKUP(Z29, NPC_Raw_Data!A:Q, 17) * VLOOKUP(AA29, NPC_Scaling_Values!A:N, 14) * VLOOKUP(AB29, NPC_Scaling_Values!A:N, 14)* 1.19 ,0)</f>
        <v>101</v>
      </c>
      <c r="Q29">
        <f> VLOOKUP(AA29, NPC_Scaling_Values!A:N, 9) * VLOOKUP(AB29, NPC_Scaling_Values!A:N, 9) * 1.19</f>
        <v>3.77349</v>
      </c>
      <c r="R29" s="1">
        <v>1.0</v>
      </c>
      <c r="S29" s="1">
        <v>-1.0</v>
      </c>
      <c r="T29" s="7" t="b">
        <v>0</v>
      </c>
      <c r="U29" s="7" t="b">
        <v>0</v>
      </c>
      <c r="V29" s="7" t="b">
        <v>0</v>
      </c>
      <c r="Z29" s="1">
        <v>227002.0</v>
      </c>
      <c r="AA29" s="1">
        <v>7011.0</v>
      </c>
      <c r="AB29" s="1">
        <v>7411.0</v>
      </c>
      <c r="AC29" s="10">
        <v>5151.0</v>
      </c>
    </row>
    <row r="30">
      <c r="A30" s="2" t="s">
        <v>76</v>
      </c>
      <c r="B30" s="1" t="s">
        <v>77</v>
      </c>
      <c r="C30" s="5">
        <f>ROUND( VLOOKUP(Z30, NPC_Raw_Data!A:D, 4)*VLOOKUP(AA30, NPC_Scaling_Values!A:C, 3)*VLOOKUP(AB30, NPC_Scaling_Values!A:C, 3) * 1.19 ,0)</f>
        <v>1274</v>
      </c>
      <c r="D30" s="5">
        <f>ROUND( VLOOKUP(Z30, NPC_Raw_Data!A:E, 5) * VLOOKUP(AA30, NPC_Scaling_Values!A:D, 4) * VLOOKUP(AB30,NPC_Scaling_Values!A:D, 4) * 1.19 ,0)</f>
        <v>179</v>
      </c>
      <c r="E30" s="5">
        <f>ROUND( VLOOKUP(Z30, NPC_Raw_Data!A:L, 6) * VLOOKUP(AA30, NPC_Scaling_Values!A:N, 5)* VLOOKUP(AB30, NPC_Scaling_Values!A:N, 5) * 1.19 ,0)</f>
        <v>142</v>
      </c>
      <c r="F30" s="5">
        <f>ROUND( VLOOKUP(Z30, NPC_Raw_Data!A:L, 7) * VLOOKUP(AA30, NPC_Scaling_Values!A:N, 6) * VLOOKUP(AB30,NPC_Scaling_Values!A:N, 6) * 1.19 ,0)</f>
        <v>129</v>
      </c>
      <c r="G30" s="5">
        <f>ROUND( VLOOKUP(Z30, NPC_Raw_Data!A:L, 8) * VLOOKUP(AA30, NPC_Scaling_Values!A:N, 7) * VLOOKUP(AB30, NPC_Scaling_Values!A:N, 7) * 1.19 ,0)</f>
        <v>86</v>
      </c>
      <c r="H30" s="5">
        <f>ROUND( VLOOKUP(Z30, NPC_Raw_Data!A:L, 9) * VLOOKUP(AA30, NPC_Scaling_Values!A:N, 8)* VLOOKUP(AB30, NPC_Scaling_Values!A:N, 8) * 1.19 ,0)</f>
        <v>285</v>
      </c>
      <c r="I30" s="5">
        <v>-25.0</v>
      </c>
      <c r="J30" s="5">
        <v>25.0</v>
      </c>
      <c r="K30" s="5">
        <v>0.0</v>
      </c>
      <c r="L30" s="5">
        <f>ROUND( VLOOKUP(Z30, NPC_Raw_Data!A:O, 13),0)</f>
        <v>173</v>
      </c>
      <c r="M30" s="5">
        <f>ROUND( VLOOKUP(Z30, NPC_Raw_Data!A:O, 14),0)</f>
        <v>173</v>
      </c>
      <c r="N30" s="5">
        <f>ROUND( VLOOKUP(Z30, NPC_Raw_Data!A:O, 15),0)</f>
        <v>173</v>
      </c>
      <c r="O30" s="5">
        <f>ROUND( VLOOKUP(Z30, NPC_Raw_Data!A:Q, 16) * VLOOKUP(AA30, NPC_Scaling_Values!A:N, 14)* VLOOKUP(AB30, NPC_Scaling_Values!A:N, 14) * 1.19 ,0)</f>
        <v>252</v>
      </c>
      <c r="P30" s="2">
        <f>ROUND( VLOOKUP(Z30, NPC_Raw_Data!A:Q, 17) * VLOOKUP(AA30, NPC_Scaling_Values!A:N, 14) * VLOOKUP(AB30, NPC_Scaling_Values!A:N, 14)* 1.19 ,0)</f>
        <v>101</v>
      </c>
      <c r="Q30">
        <f> VLOOKUP(AA30, NPC_Scaling_Values!A:N, 9) * VLOOKUP(AB30, NPC_Scaling_Values!A:N, 9) * 1.19</f>
        <v>3.77349</v>
      </c>
      <c r="R30" s="1">
        <v>1.0</v>
      </c>
      <c r="S30" s="1">
        <v>-1.0</v>
      </c>
      <c r="T30" s="7" t="b">
        <v>0</v>
      </c>
      <c r="U30" s="7" t="b">
        <v>0</v>
      </c>
      <c r="V30" s="7" t="b">
        <v>0</v>
      </c>
      <c r="Z30" s="1">
        <v>228000.0</v>
      </c>
      <c r="AA30" s="1">
        <v>7011.0</v>
      </c>
      <c r="AB30" s="1">
        <v>7411.0</v>
      </c>
      <c r="AC30" s="8">
        <v>0.0</v>
      </c>
    </row>
    <row r="31">
      <c r="A31" s="9" t="s">
        <v>76</v>
      </c>
      <c r="B31" s="1" t="s">
        <v>37</v>
      </c>
      <c r="C31" s="5">
        <f>ROUND( VLOOKUP(Z31, NPC_Raw_Data!A:D, 4)*VLOOKUP(AA31, NPC_Scaling_Values!A:C, 3)*VLOOKUP(AB31, NPC_Scaling_Values!A:C, 3) * 1.19 ,0)</f>
        <v>1293</v>
      </c>
      <c r="D31" s="5">
        <f>ROUND( VLOOKUP(Z31, NPC_Raw_Data!A:E, 5) * VLOOKUP(AA31, NPC_Scaling_Values!A:D, 4) * VLOOKUP(AB31,NPC_Scaling_Values!A:D, 4) * 1.19 ,0)</f>
        <v>119</v>
      </c>
      <c r="E31" s="5">
        <f>ROUND( VLOOKUP(Z31, NPC_Raw_Data!A:L, 6) * VLOOKUP(AA31, NPC_Scaling_Values!A:N, 5)* VLOOKUP(AB31, NPC_Scaling_Values!A:N, 5) * 1.19 ,0)</f>
        <v>145</v>
      </c>
      <c r="F31" s="5">
        <f>ROUND( VLOOKUP(Z31, NPC_Raw_Data!A:L, 7) * VLOOKUP(AA31, NPC_Scaling_Values!A:N, 6) * VLOOKUP(AB31,NPC_Scaling_Values!A:N, 6) * 1.19 ,0)</f>
        <v>132</v>
      </c>
      <c r="G31" s="5">
        <f>ROUND( VLOOKUP(Z31, NPC_Raw_Data!A:L, 8) * VLOOKUP(AA31, NPC_Scaling_Values!A:N, 7) * VLOOKUP(AB31, NPC_Scaling_Values!A:N, 7) * 1.19 ,0)</f>
        <v>88</v>
      </c>
      <c r="H31" s="5">
        <f>ROUND( VLOOKUP(Z31, NPC_Raw_Data!A:L, 9) * VLOOKUP(AA31, NPC_Scaling_Values!A:N, 8)* VLOOKUP(AB31, NPC_Scaling_Values!A:N, 8) * 1.19 ,0)</f>
        <v>291</v>
      </c>
      <c r="I31" s="5">
        <v>-25.0</v>
      </c>
      <c r="J31" s="5">
        <v>25.0</v>
      </c>
      <c r="K31" s="5">
        <v>0.0</v>
      </c>
      <c r="L31" s="5">
        <f>ROUND( VLOOKUP(Z31, NPC_Raw_Data!A:O, 13),0)</f>
        <v>173</v>
      </c>
      <c r="M31" s="5">
        <f>ROUND( VLOOKUP(Z31, NPC_Raw_Data!A:O, 14),0)</f>
        <v>173</v>
      </c>
      <c r="N31" s="5">
        <f>ROUND( VLOOKUP(Z31, NPC_Raw_Data!A:O, 15),0)</f>
        <v>173</v>
      </c>
      <c r="O31" s="5">
        <f>ROUND( VLOOKUP(Z31, NPC_Raw_Data!A:Q, 16) * VLOOKUP(AA31, NPC_Scaling_Values!A:N, 14)* VLOOKUP(AB31, NPC_Scaling_Values!A:N, 14) * 1.19 ,0)</f>
        <v>259</v>
      </c>
      <c r="P31" s="2">
        <f>ROUND( VLOOKUP(Z31, NPC_Raw_Data!A:Q, 17) * VLOOKUP(AA31, NPC_Scaling_Values!A:N, 14) * VLOOKUP(AB31, NPC_Scaling_Values!A:N, 14)* 1.19 ,0)</f>
        <v>104</v>
      </c>
      <c r="Q31">
        <f> VLOOKUP(AA31, NPC_Scaling_Values!A:N, 9) * VLOOKUP(AB31, NPC_Scaling_Values!A:N, 9) * 1.19</f>
        <v>3.82228</v>
      </c>
      <c r="R31" s="1">
        <v>1.0</v>
      </c>
      <c r="S31" s="1">
        <v>-1.0</v>
      </c>
      <c r="T31" s="7" t="b">
        <v>0</v>
      </c>
      <c r="U31" s="7" t="b">
        <v>0</v>
      </c>
      <c r="V31" s="7" t="b">
        <v>0</v>
      </c>
      <c r="Z31" s="1">
        <v>228001.0</v>
      </c>
      <c r="AA31" s="1">
        <v>7012.0</v>
      </c>
      <c r="AB31" s="1">
        <v>7412.0</v>
      </c>
      <c r="AC31" s="8">
        <v>0.0</v>
      </c>
    </row>
    <row r="32">
      <c r="A32" s="2" t="s">
        <v>78</v>
      </c>
      <c r="B32" s="1" t="s">
        <v>77</v>
      </c>
      <c r="C32" s="5">
        <f>ROUND( VLOOKUP(Z32, NPC_Raw_Data!A:D, 4)*VLOOKUP(AA32, NPC_Scaling_Values!A:C, 3)*VLOOKUP(AB32, NPC_Scaling_Values!A:C, 3) * 1.19 ,0)</f>
        <v>1274</v>
      </c>
      <c r="D32" s="5">
        <f>ROUND( VLOOKUP(Z32, NPC_Raw_Data!A:E, 5) * VLOOKUP(AA32, NPC_Scaling_Values!A:D, 4) * VLOOKUP(AB32,NPC_Scaling_Values!A:D, 4) * 1.19 ,0)</f>
        <v>179</v>
      </c>
      <c r="E32" s="5">
        <f>ROUND( VLOOKUP(Z32, NPC_Raw_Data!A:L, 6) * VLOOKUP(AA32, NPC_Scaling_Values!A:N, 5)* VLOOKUP(AB32, NPC_Scaling_Values!A:N, 5) * 1.19 ,0)</f>
        <v>142</v>
      </c>
      <c r="F32" s="5">
        <f>ROUND( VLOOKUP(Z32, NPC_Raw_Data!A:L, 7) * VLOOKUP(AA32, NPC_Scaling_Values!A:N, 6) * VLOOKUP(AB32,NPC_Scaling_Values!A:N, 6) * 1.19 ,0)</f>
        <v>129</v>
      </c>
      <c r="G32" s="5">
        <f>ROUND( VLOOKUP(Z32, NPC_Raw_Data!A:L, 8) * VLOOKUP(AA32, NPC_Scaling_Values!A:N, 7) * VLOOKUP(AB32, NPC_Scaling_Values!A:N, 7) * 1.19 ,0)</f>
        <v>86</v>
      </c>
      <c r="H32" s="5">
        <f>ROUND( VLOOKUP(Z32, NPC_Raw_Data!A:L, 9) * VLOOKUP(AA32, NPC_Scaling_Values!A:N, 8)* VLOOKUP(AB32, NPC_Scaling_Values!A:N, 8) * 1.19 ,0)</f>
        <v>285</v>
      </c>
      <c r="I32" s="5">
        <v>-25.0</v>
      </c>
      <c r="J32" s="5">
        <v>25.0</v>
      </c>
      <c r="K32" s="5">
        <v>0.0</v>
      </c>
      <c r="L32" s="5">
        <f>ROUND( VLOOKUP(Z32, NPC_Raw_Data!A:O, 13),0)</f>
        <v>173</v>
      </c>
      <c r="M32" s="5">
        <f>ROUND( VLOOKUP(Z32, NPC_Raw_Data!A:O, 14),0)</f>
        <v>173</v>
      </c>
      <c r="N32" s="5">
        <f>ROUND( VLOOKUP(Z32, NPC_Raw_Data!A:O, 15),0)</f>
        <v>173</v>
      </c>
      <c r="O32" s="5">
        <f>ROUND( VLOOKUP(Z32, NPC_Raw_Data!A:Q, 16) * VLOOKUP(AA32, NPC_Scaling_Values!A:N, 14)* VLOOKUP(AB32, NPC_Scaling_Values!A:N, 14) * 1.19 ,0)</f>
        <v>252</v>
      </c>
      <c r="P32" s="2">
        <f>ROUND( VLOOKUP(Z32, NPC_Raw_Data!A:Q, 17) * VLOOKUP(AA32, NPC_Scaling_Values!A:N, 14) * VLOOKUP(AB32, NPC_Scaling_Values!A:N, 14)* 1.19 ,0)</f>
        <v>101</v>
      </c>
      <c r="Q32">
        <f> VLOOKUP(AA32, NPC_Scaling_Values!A:N, 9) * VLOOKUP(AB32, NPC_Scaling_Values!A:N, 9) * 1.19</f>
        <v>3.77349</v>
      </c>
      <c r="R32" s="1">
        <v>1.0</v>
      </c>
      <c r="S32" s="1">
        <v>-1.0</v>
      </c>
      <c r="T32" s="7" t="b">
        <v>0</v>
      </c>
      <c r="U32" s="7" t="b">
        <v>0</v>
      </c>
      <c r="V32" s="7" t="b">
        <v>0</v>
      </c>
      <c r="Z32" s="1">
        <v>228002.0</v>
      </c>
      <c r="AA32" s="1">
        <v>7011.0</v>
      </c>
      <c r="AB32" s="1">
        <v>7411.0</v>
      </c>
      <c r="AC32" s="10">
        <v>7100.0</v>
      </c>
    </row>
    <row r="33">
      <c r="A33" s="9" t="s">
        <v>168</v>
      </c>
      <c r="B33" s="1" t="s">
        <v>48</v>
      </c>
      <c r="C33" s="5">
        <f>ROUND( VLOOKUP(Z33, NPC_Raw_Data!A:D, 4)*VLOOKUP(AA33, NPC_Scaling_Values!A:C, 3)*VLOOKUP(AB33, NPC_Scaling_Values!A:C, 3) * 1.19 ,0)</f>
        <v>5154</v>
      </c>
      <c r="D33" s="5">
        <f>ROUND( VLOOKUP(Z33, NPC_Raw_Data!A:E, 5) * VLOOKUP(AA33, NPC_Scaling_Values!A:D, 4) * VLOOKUP(AB33,NPC_Scaling_Values!A:D, 4) * 1.19 ,0)</f>
        <v>9520</v>
      </c>
      <c r="E33" s="5">
        <f>ROUND( VLOOKUP(Z33, NPC_Raw_Data!A:L, 6) * VLOOKUP(AA33, NPC_Scaling_Values!A:N, 5)* VLOOKUP(AB33, NPC_Scaling_Values!A:N, 5) * 1.19 ,0)</f>
        <v>527</v>
      </c>
      <c r="F33" s="5">
        <f>ROUND( VLOOKUP(Z33, NPC_Raw_Data!A:L, 7) * VLOOKUP(AA33, NPC_Scaling_Values!A:N, 6) * VLOOKUP(AB33,NPC_Scaling_Values!A:N, 6) * 1.19 ,0)</f>
        <v>377</v>
      </c>
      <c r="G33" s="5">
        <f>ROUND( VLOOKUP(Z33, NPC_Raw_Data!A:L, 8) * VLOOKUP(AA33, NPC_Scaling_Values!A:N, 7) * VLOOKUP(AB33, NPC_Scaling_Values!A:N, 7) * 1.19 ,0)</f>
        <v>377</v>
      </c>
      <c r="H33" s="5">
        <f>ROUND( VLOOKUP(Z33, NPC_Raw_Data!A:L, 9) * VLOOKUP(AA33, NPC_Scaling_Values!A:N, 8)* VLOOKUP(AB33, NPC_Scaling_Values!A:N, 8) * 1.19 ,0)</f>
        <v>333</v>
      </c>
      <c r="I33" s="5">
        <v>0.0</v>
      </c>
      <c r="J33" s="5">
        <v>0.0</v>
      </c>
      <c r="K33" s="5">
        <v>0.0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 * 1.19 ,0)</f>
        <v>238</v>
      </c>
      <c r="P33" s="2">
        <f>ROUND( VLOOKUP(Z33, NPC_Raw_Data!A:Q, 17) * VLOOKUP(AA33, NPC_Scaling_Values!A:N, 14) * VLOOKUP(AB33, NPC_Scaling_Values!A:N, 14)* 1.19 ,0)</f>
        <v>95</v>
      </c>
      <c r="Q33">
        <f> VLOOKUP(AA33, NPC_Scaling_Values!A:N, 9) * VLOOKUP(AB33, NPC_Scaling_Values!A:N, 9) * 1.19</f>
        <v>3.6414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230000.0</v>
      </c>
      <c r="AA33" s="1">
        <v>7007.0</v>
      </c>
      <c r="AB33" s="1">
        <v>7407.0</v>
      </c>
      <c r="AC33" s="8">
        <v>0.0</v>
      </c>
    </row>
    <row r="34">
      <c r="A34" s="9" t="s">
        <v>168</v>
      </c>
      <c r="B34" s="1" t="s">
        <v>27</v>
      </c>
      <c r="C34" s="5">
        <f>ROUND( VLOOKUP(Z34, NPC_Raw_Data!A:D, 4)*VLOOKUP(AA34, NPC_Scaling_Values!A:C, 3)*VLOOKUP(AB34, NPC_Scaling_Values!A:C, 3) * 1.19 ,0)</f>
        <v>4480</v>
      </c>
      <c r="D34" s="5">
        <f>ROUND( VLOOKUP(Z34, NPC_Raw_Data!A:E, 5) * VLOOKUP(AA34, NPC_Scaling_Values!A:D, 4) * VLOOKUP(AB34,NPC_Scaling_Values!A:D, 4) * 1.19 ,0)</f>
        <v>11900</v>
      </c>
      <c r="E34" s="5">
        <f>ROUND( VLOOKUP(Z34, NPC_Raw_Data!A:L, 6) * VLOOKUP(AA34, NPC_Scaling_Values!A:N, 5)* VLOOKUP(AB34, NPC_Scaling_Values!A:N, 5) * 1.19 ,0)</f>
        <v>401</v>
      </c>
      <c r="F34" s="5">
        <f>ROUND( VLOOKUP(Z34, NPC_Raw_Data!A:L, 7) * VLOOKUP(AA34, NPC_Scaling_Values!A:N, 6) * VLOOKUP(AB34,NPC_Scaling_Values!A:N, 6) * 1.19 ,0)</f>
        <v>287</v>
      </c>
      <c r="G34" s="5">
        <f>ROUND( VLOOKUP(Z34, NPC_Raw_Data!A:L, 8) * VLOOKUP(AA34, NPC_Scaling_Values!A:N, 7) * VLOOKUP(AB34, NPC_Scaling_Values!A:N, 7) * 1.19 ,0)</f>
        <v>287</v>
      </c>
      <c r="H34" s="5">
        <f>ROUND( VLOOKUP(Z34, NPC_Raw_Data!A:L, 9) * VLOOKUP(AA34, NPC_Scaling_Values!A:N, 8)* VLOOKUP(AB34, NPC_Scaling_Values!A:N, 8) * 1.19 ,0)</f>
        <v>253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 * 1.19 ,0)</f>
        <v>240</v>
      </c>
      <c r="P34" s="2">
        <f>ROUND( VLOOKUP(Z34, NPC_Raw_Data!A:Q, 17) * VLOOKUP(AA34, NPC_Scaling_Values!A:N, 14) * VLOOKUP(AB34, NPC_Scaling_Values!A:N, 14)* 1.19 ,0)</f>
        <v>96</v>
      </c>
      <c r="Q34">
        <f> VLOOKUP(AA34, NPC_Scaling_Values!A:N, 9) * VLOOKUP(AB34, NPC_Scaling_Values!A:N, 9) * 1.19</f>
        <v>3.317125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230001.0</v>
      </c>
      <c r="AA34" s="1">
        <v>7003.0</v>
      </c>
      <c r="AB34" s="1">
        <v>7403.0</v>
      </c>
      <c r="AC34" s="8">
        <v>0.0</v>
      </c>
    </row>
    <row r="35">
      <c r="A35" s="9" t="s">
        <v>168</v>
      </c>
      <c r="B35" s="1" t="s">
        <v>166</v>
      </c>
      <c r="C35" s="5">
        <f>ROUND( VLOOKUP(Z35, NPC_Raw_Data!A:D, 4)*VLOOKUP(AA35, NPC_Scaling_Values!A:C, 3)*VLOOKUP(AB35, NPC_Scaling_Values!A:C, 3) * 1.19 ,0)</f>
        <v>5466</v>
      </c>
      <c r="D35" s="5">
        <f>ROUND( VLOOKUP(Z35, NPC_Raw_Data!A:E, 5) * VLOOKUP(AA35, NPC_Scaling_Values!A:D, 4) * VLOOKUP(AB35,NPC_Scaling_Values!A:D, 4) * 1.19 ,0)</f>
        <v>10710</v>
      </c>
      <c r="E35" s="5">
        <f>ROUND( VLOOKUP(Z35, NPC_Raw_Data!A:L, 6) * VLOOKUP(AA35, NPC_Scaling_Values!A:N, 5)* VLOOKUP(AB35, NPC_Scaling_Values!A:N, 5) * 1.19 ,0)</f>
        <v>536</v>
      </c>
      <c r="F35" s="5">
        <f>ROUND( VLOOKUP(Z35, NPC_Raw_Data!A:L, 7) * VLOOKUP(AA35, NPC_Scaling_Values!A:N, 6) * VLOOKUP(AB35,NPC_Scaling_Values!A:N, 6) * 1.19 ,0)</f>
        <v>383</v>
      </c>
      <c r="G35" s="5">
        <f>ROUND( VLOOKUP(Z35, NPC_Raw_Data!A:L, 8) * VLOOKUP(AA35, NPC_Scaling_Values!A:N, 7) * VLOOKUP(AB35, NPC_Scaling_Values!A:N, 7) * 1.19 ,0)</f>
        <v>383</v>
      </c>
      <c r="H35" s="5">
        <f>ROUND( VLOOKUP(Z35, NPC_Raw_Data!A:L, 9) * VLOOKUP(AA35, NPC_Scaling_Values!A:N, 8)* VLOOKUP(AB35, NPC_Scaling_Values!A:N, 8) * 1.19 ,0)</f>
        <v>338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 * 1.19 ,0)</f>
        <v>241</v>
      </c>
      <c r="P35" s="2">
        <f>ROUND( VLOOKUP(Z35, NPC_Raw_Data!A:Q, 17) * VLOOKUP(AA35, NPC_Scaling_Values!A:N, 14) * VLOOKUP(AB35, NPC_Scaling_Values!A:N, 14)* 1.19 ,0)</f>
        <v>97</v>
      </c>
      <c r="Q35">
        <f> VLOOKUP(AA35, NPC_Scaling_Values!A:N, 9) * VLOOKUP(AB35, NPC_Scaling_Values!A:N, 9) * 1.19</f>
        <v>3.66282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230002.0</v>
      </c>
      <c r="AA35" s="1">
        <v>7009.0</v>
      </c>
      <c r="AB35" s="1">
        <v>7409.0</v>
      </c>
      <c r="AC35" s="8">
        <v>0.0</v>
      </c>
    </row>
    <row r="36">
      <c r="A36" s="9" t="s">
        <v>168</v>
      </c>
      <c r="B36" s="1" t="s">
        <v>166</v>
      </c>
      <c r="C36" s="5">
        <f>ROUND( VLOOKUP(Z36, NPC_Raw_Data!A:D, 4)*VLOOKUP(AA36, NPC_Scaling_Values!A:C, 3)*VLOOKUP(AB36, NPC_Scaling_Values!A:C, 3) * 1.19 ,0)</f>
        <v>5466</v>
      </c>
      <c r="D36" s="5">
        <f>ROUND( VLOOKUP(Z36, NPC_Raw_Data!A:E, 5) * VLOOKUP(AA36, NPC_Scaling_Values!A:D, 4) * VLOOKUP(AB36,NPC_Scaling_Values!A:D, 4) * 1.19 ,0)</f>
        <v>10710</v>
      </c>
      <c r="E36" s="5">
        <f>ROUND( VLOOKUP(Z36, NPC_Raw_Data!A:L, 6) * VLOOKUP(AA36, NPC_Scaling_Values!A:N, 5)* VLOOKUP(AB36, NPC_Scaling_Values!A:N, 5) * 1.19 ,0)</f>
        <v>536</v>
      </c>
      <c r="F36" s="5">
        <f>ROUND( VLOOKUP(Z36, NPC_Raw_Data!A:L, 7) * VLOOKUP(AA36, NPC_Scaling_Values!A:N, 6) * VLOOKUP(AB36,NPC_Scaling_Values!A:N, 6) * 1.19 ,0)</f>
        <v>383</v>
      </c>
      <c r="G36" s="5">
        <f>ROUND( VLOOKUP(Z36, NPC_Raw_Data!A:L, 8) * VLOOKUP(AA36, NPC_Scaling_Values!A:N, 7) * VLOOKUP(AB36, NPC_Scaling_Values!A:N, 7) * 1.19 ,0)</f>
        <v>383</v>
      </c>
      <c r="H36" s="5">
        <f>ROUND( VLOOKUP(Z36, NPC_Raw_Data!A:L, 9) * VLOOKUP(AA36, NPC_Scaling_Values!A:N, 8)* VLOOKUP(AB36, NPC_Scaling_Values!A:N, 8) * 1.19 ,0)</f>
        <v>338</v>
      </c>
      <c r="I36" s="5">
        <v>0.0</v>
      </c>
      <c r="J36" s="5">
        <v>0.0</v>
      </c>
      <c r="K36" s="5">
        <v>0.0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 * 1.19 ,0)</f>
        <v>241</v>
      </c>
      <c r="P36" s="2">
        <f>ROUND( VLOOKUP(Z36, NPC_Raw_Data!A:Q, 17) * VLOOKUP(AA36, NPC_Scaling_Values!A:N, 14) * VLOOKUP(AB36, NPC_Scaling_Values!A:N, 14)* 1.19 ,0)</f>
        <v>97</v>
      </c>
      <c r="Q36">
        <f> VLOOKUP(AA36, NPC_Scaling_Values!A:N, 9) * VLOOKUP(AB36, NPC_Scaling_Values!A:N, 9) * 1.19</f>
        <v>3.66282</v>
      </c>
      <c r="R36" s="1">
        <v>1.0</v>
      </c>
      <c r="S36" s="1">
        <v>-1.0</v>
      </c>
      <c r="T36" s="7" t="b">
        <v>0</v>
      </c>
      <c r="U36" s="7" t="b">
        <v>0</v>
      </c>
      <c r="V36" s="7" t="b">
        <v>0</v>
      </c>
      <c r="Z36" s="1">
        <v>230003.0</v>
      </c>
      <c r="AA36" s="1">
        <v>7009.0</v>
      </c>
      <c r="AB36" s="1">
        <v>7409.0</v>
      </c>
      <c r="AC36" s="8">
        <v>0.0</v>
      </c>
    </row>
    <row r="37">
      <c r="A37" s="9" t="s">
        <v>168</v>
      </c>
      <c r="B37" s="1" t="s">
        <v>39</v>
      </c>
      <c r="C37" s="5">
        <f>ROUND( VLOOKUP(Z37, NPC_Raw_Data!A:D, 4)*VLOOKUP(AA37, NPC_Scaling_Values!A:C, 3)*VLOOKUP(AB37, NPC_Scaling_Values!A:C, 3) * 1.19 ,0)</f>
        <v>5488</v>
      </c>
      <c r="D37" s="5">
        <f>ROUND( VLOOKUP(Z37, NPC_Raw_Data!A:E, 5) * VLOOKUP(AA37, NPC_Scaling_Values!A:D, 4) * VLOOKUP(AB37,NPC_Scaling_Values!A:D, 4) * 1.19 ,0)</f>
        <v>17850</v>
      </c>
      <c r="E37" s="5">
        <f>ROUND( VLOOKUP(Z37, NPC_Raw_Data!A:L, 6) * VLOOKUP(AA37, NPC_Scaling_Values!A:N, 5)* VLOOKUP(AB37, NPC_Scaling_Values!A:N, 5) * 1.19 ,0)</f>
        <v>541</v>
      </c>
      <c r="F37" s="5">
        <f>ROUND( VLOOKUP(Z37, NPC_Raw_Data!A:L, 7) * VLOOKUP(AA37, NPC_Scaling_Values!A:N, 6) * VLOOKUP(AB37,NPC_Scaling_Values!A:N, 6) * 1.19 ,0)</f>
        <v>386</v>
      </c>
      <c r="G37" s="5">
        <f>ROUND( VLOOKUP(Z37, NPC_Raw_Data!A:L, 8) * VLOOKUP(AA37, NPC_Scaling_Values!A:N, 7) * VLOOKUP(AB37, NPC_Scaling_Values!A:N, 7) * 1.19 ,0)</f>
        <v>386</v>
      </c>
      <c r="H37" s="5">
        <f>ROUND( VLOOKUP(Z37, NPC_Raw_Data!A:L, 9) * VLOOKUP(AA37, NPC_Scaling_Values!A:N, 8)* VLOOKUP(AB37, NPC_Scaling_Values!A:N, 8) * 1.19 ,0)</f>
        <v>341</v>
      </c>
      <c r="I37" s="5">
        <v>0.0</v>
      </c>
      <c r="J37" s="5">
        <v>0.0</v>
      </c>
      <c r="K37" s="5">
        <v>0.0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 * 1.19 ,0)</f>
        <v>244</v>
      </c>
      <c r="P37" s="2">
        <f>ROUND( VLOOKUP(Z37, NPC_Raw_Data!A:Q, 17) * VLOOKUP(AA37, NPC_Scaling_Values!A:N, 14) * VLOOKUP(AB37, NPC_Scaling_Values!A:N, 14)* 1.19 ,0)</f>
        <v>97</v>
      </c>
      <c r="Q37">
        <f> VLOOKUP(AA37, NPC_Scaling_Values!A:N, 9) * VLOOKUP(AB37, NPC_Scaling_Values!A:N, 9) * 1.19</f>
        <v>3.7128</v>
      </c>
      <c r="R37" s="1">
        <v>1.0</v>
      </c>
      <c r="S37" s="1">
        <v>-1.0</v>
      </c>
      <c r="T37" s="7" t="b">
        <v>0</v>
      </c>
      <c r="U37" s="7" t="b">
        <v>0</v>
      </c>
      <c r="V37" s="7" t="b">
        <v>0</v>
      </c>
      <c r="Z37" s="1">
        <v>230004.0</v>
      </c>
      <c r="AA37" s="1">
        <v>7010.0</v>
      </c>
      <c r="AB37" s="1">
        <v>7410.0</v>
      </c>
      <c r="AC37" s="8">
        <v>0.0</v>
      </c>
    </row>
    <row r="38">
      <c r="A38" s="9" t="s">
        <v>168</v>
      </c>
      <c r="B38" s="1" t="s">
        <v>46</v>
      </c>
      <c r="C38" s="5">
        <f>ROUND( VLOOKUP(Z38, NPC_Raw_Data!A:D, 4)*VLOOKUP(AA38, NPC_Scaling_Values!A:C, 3)*VLOOKUP(AB38, NPC_Scaling_Values!A:C, 3) * 1.19 ,0)</f>
        <v>5862</v>
      </c>
      <c r="D38" s="5">
        <f>ROUND( VLOOKUP(Z38, NPC_Raw_Data!A:E, 5) * VLOOKUP(AA38, NPC_Scaling_Values!A:D, 4) * VLOOKUP(AB38,NPC_Scaling_Values!A:D, 4) * 1.19 ,0)</f>
        <v>11900</v>
      </c>
      <c r="E38" s="5">
        <f>ROUND( VLOOKUP(Z38, NPC_Raw_Data!A:L, 6) * VLOOKUP(AA38, NPC_Scaling_Values!A:N, 5)* VLOOKUP(AB38, NPC_Scaling_Values!A:N, 5) * 1.19 ,0)</f>
        <v>594</v>
      </c>
      <c r="F38" s="5">
        <f>ROUND( VLOOKUP(Z38, NPC_Raw_Data!A:L, 7) * VLOOKUP(AA38, NPC_Scaling_Values!A:N, 6) * VLOOKUP(AB38,NPC_Scaling_Values!A:N, 6) * 1.19 ,0)</f>
        <v>424</v>
      </c>
      <c r="G38" s="5">
        <f>ROUND( VLOOKUP(Z38, NPC_Raw_Data!A:L, 8) * VLOOKUP(AA38, NPC_Scaling_Values!A:N, 7) * VLOOKUP(AB38, NPC_Scaling_Values!A:N, 7) * 1.19 ,0)</f>
        <v>424</v>
      </c>
      <c r="H38" s="5">
        <f>ROUND( VLOOKUP(Z38, NPC_Raw_Data!A:L, 9) * VLOOKUP(AA38, NPC_Scaling_Values!A:N, 8)* VLOOKUP(AB38, NPC_Scaling_Values!A:N, 8) * 1.19 ,0)</f>
        <v>375</v>
      </c>
      <c r="I38" s="5">
        <v>0.0</v>
      </c>
      <c r="J38" s="5">
        <v>0.0</v>
      </c>
      <c r="K38" s="5">
        <v>0.0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 * 1.19 ,0)</f>
        <v>276</v>
      </c>
      <c r="P38" s="2">
        <f>ROUND( VLOOKUP(Z38, NPC_Raw_Data!A:Q, 17) * VLOOKUP(AA38, NPC_Scaling_Values!A:N, 14) * VLOOKUP(AB38, NPC_Scaling_Values!A:N, 14)* 1.19 ,0)</f>
        <v>110</v>
      </c>
      <c r="Q38">
        <f> VLOOKUP(AA38, NPC_Scaling_Values!A:N, 9) * VLOOKUP(AB38, NPC_Scaling_Values!A:N, 9) * 1.19</f>
        <v>3.96984</v>
      </c>
      <c r="R38" s="1">
        <v>1.0</v>
      </c>
      <c r="S38" s="1">
        <v>-1.0</v>
      </c>
      <c r="T38" s="7" t="b">
        <v>0</v>
      </c>
      <c r="U38" s="7" t="b">
        <v>0</v>
      </c>
      <c r="V38" s="7" t="b">
        <v>0</v>
      </c>
      <c r="Z38" s="1">
        <v>230005.0</v>
      </c>
      <c r="AA38" s="1">
        <v>7014.0</v>
      </c>
      <c r="AB38" s="1">
        <v>7414.0</v>
      </c>
      <c r="AC38" s="8">
        <v>0.0</v>
      </c>
    </row>
    <row r="39">
      <c r="A39" s="9" t="s">
        <v>247</v>
      </c>
      <c r="B39" s="1" t="s">
        <v>41</v>
      </c>
      <c r="C39" s="5">
        <f>ROUND( VLOOKUP(Z39, NPC_Raw_Data!A:D, 4)*VLOOKUP(AA39, NPC_Scaling_Values!A:C, 3)*VLOOKUP(AB39, NPC_Scaling_Values!A:C, 3) * 1.19 ,0)</f>
        <v>1738</v>
      </c>
      <c r="D39" s="5">
        <f>ROUND( VLOOKUP(Z39, NPC_Raw_Data!A:E, 5) * VLOOKUP(AA39, NPC_Scaling_Values!A:D, 4) * VLOOKUP(AB39,NPC_Scaling_Values!A:D, 4) * 1.19 ,0)</f>
        <v>2380</v>
      </c>
      <c r="E39" s="5">
        <f>ROUND( VLOOKUP(Z39, NPC_Raw_Data!A:L, 6) * VLOOKUP(AA39, NPC_Scaling_Values!A:N, 5)* VLOOKUP(AB39, NPC_Scaling_Values!A:N, 5) * 1.19 ,0)</f>
        <v>360</v>
      </c>
      <c r="F39" s="5">
        <f>ROUND( VLOOKUP(Z39, NPC_Raw_Data!A:L, 7) * VLOOKUP(AA39, NPC_Scaling_Values!A:N, 6) * VLOOKUP(AB39,NPC_Scaling_Values!A:N, 6) * 1.19 ,0)</f>
        <v>272</v>
      </c>
      <c r="G39" s="5">
        <f>ROUND( VLOOKUP(Z39, NPC_Raw_Data!A:L, 8) * VLOOKUP(AA39, NPC_Scaling_Values!A:N, 7) * VLOOKUP(AB39, NPC_Scaling_Values!A:N, 7) * 1.19 ,0)</f>
        <v>216</v>
      </c>
      <c r="H39" s="5">
        <f>ROUND( VLOOKUP(Z39, NPC_Raw_Data!A:L, 9) * VLOOKUP(AA39, NPC_Scaling_Values!A:N, 8)* VLOOKUP(AB39, NPC_Scaling_Values!A:N, 8) * 1.19 ,0)</f>
        <v>272</v>
      </c>
      <c r="I39" s="5">
        <v>-25.0</v>
      </c>
      <c r="J39" s="5">
        <v>0.0</v>
      </c>
      <c r="K39" s="5">
        <v>0.0</v>
      </c>
      <c r="L39" s="5">
        <f>ROUND( VLOOKUP(Z39, NPC_Raw_Data!A:O, 13),0)</f>
        <v>120</v>
      </c>
      <c r="M39" s="5">
        <f>ROUND( VLOOKUP(Z39, NPC_Raw_Data!A:O, 14),0)</f>
        <v>120</v>
      </c>
      <c r="N39" s="5">
        <f>ROUND( VLOOKUP(Z39, NPC_Raw_Data!A:O, 15),0)</f>
        <v>73</v>
      </c>
      <c r="O39" s="5">
        <f>ROUND( VLOOKUP(Z39, NPC_Raw_Data!A:Q, 16) * VLOOKUP(AA39, NPC_Scaling_Values!A:N, 14)* VLOOKUP(AB39, NPC_Scaling_Values!A:N, 14) * 1.19 ,0)</f>
        <v>276</v>
      </c>
      <c r="P39" s="2">
        <f>ROUND( VLOOKUP(Z39, NPC_Raw_Data!A:Q, 17) * VLOOKUP(AA39, NPC_Scaling_Values!A:N, 14) * VLOOKUP(AB39, NPC_Scaling_Values!A:N, 14)* 1.19 ,0)</f>
        <v>110</v>
      </c>
      <c r="Q39">
        <f> VLOOKUP(AA39, NPC_Scaling_Values!A:N, 9) * VLOOKUP(AB39, NPC_Scaling_Values!A:N, 9) * 1.19</f>
        <v>3.96984</v>
      </c>
      <c r="R39" s="1">
        <v>1.5</v>
      </c>
      <c r="S39" s="1">
        <v>20.0</v>
      </c>
      <c r="T39" s="7" t="b">
        <v>1</v>
      </c>
      <c r="U39" s="7" t="b">
        <v>0</v>
      </c>
      <c r="V39" s="7" t="b">
        <v>0</v>
      </c>
      <c r="Z39" s="1">
        <v>231000.0</v>
      </c>
      <c r="AA39" s="1">
        <v>7014.0</v>
      </c>
      <c r="AB39" s="1">
        <v>7414.0</v>
      </c>
      <c r="AC39" s="8">
        <v>0.0</v>
      </c>
    </row>
    <row r="40">
      <c r="A40" s="1" t="s">
        <v>293</v>
      </c>
      <c r="B40" s="1" t="s">
        <v>166</v>
      </c>
      <c r="C40" s="5">
        <f>ROUND( VLOOKUP(Z40, NPC_Raw_Data!A:D, 4)*VLOOKUP(AA40, NPC_Scaling_Values!A:C, 3)*VLOOKUP(AB40, NPC_Scaling_Values!A:C, 3) * 1.19 ,0)</f>
        <v>6272</v>
      </c>
      <c r="D40" s="5">
        <f>ROUND( VLOOKUP(Z40, NPC_Raw_Data!A:E, 5) * VLOOKUP(AA40, NPC_Scaling_Values!A:D, 4) * VLOOKUP(AB40,NPC_Scaling_Values!A:D, 4) * 1.19 ,0)</f>
        <v>142800</v>
      </c>
      <c r="E40" s="5">
        <f>ROUND( VLOOKUP(Z40, NPC_Raw_Data!A:L, 6) * VLOOKUP(AA40, NPC_Scaling_Values!A:N, 5)* VLOOKUP(AB40, NPC_Scaling_Values!A:N, 5) * 1.19 ,0)</f>
        <v>558</v>
      </c>
      <c r="F40" s="5">
        <f>ROUND( VLOOKUP(Z40, NPC_Raw_Data!A:L, 7) * VLOOKUP(AA40, NPC_Scaling_Values!A:N, 6) * VLOOKUP(AB40,NPC_Scaling_Values!A:N, 6) * 1.19 ,0)</f>
        <v>446</v>
      </c>
      <c r="G40" s="5">
        <f>ROUND( VLOOKUP(Z40, NPC_Raw_Data!A:L, 8) * VLOOKUP(AA40, NPC_Scaling_Values!A:N, 7) * VLOOKUP(AB40, NPC_Scaling_Values!A:N, 7) * 1.19 ,0)</f>
        <v>418</v>
      </c>
      <c r="H40" s="5">
        <f>ROUND( VLOOKUP(Z40, NPC_Raw_Data!A:L, 9) * VLOOKUP(AA40, NPC_Scaling_Values!A:N, 8)* VLOOKUP(AB40, NPC_Scaling_Values!A:N, 8) * 1.19 ,0)</f>
        <v>335</v>
      </c>
      <c r="I40" s="5">
        <v>25.0</v>
      </c>
      <c r="J40" s="5">
        <v>-25.0</v>
      </c>
      <c r="K40" s="5">
        <v>0.0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 * 1.19 ,0)</f>
        <v>241</v>
      </c>
      <c r="P40" s="2">
        <f>ROUND( VLOOKUP(Z40, NPC_Raw_Data!A:Q, 17) * VLOOKUP(AA40, NPC_Scaling_Values!A:N, 14) * VLOOKUP(AB40, NPC_Scaling_Values!A:N, 14)* 1.19 ,0)</f>
        <v>97</v>
      </c>
      <c r="Q40">
        <f> VLOOKUP(AA40, NPC_Scaling_Values!A:N, 9) * VLOOKUP(AB40, NPC_Scaling_Values!A:N, 9) * 1.19</f>
        <v>3.66282</v>
      </c>
      <c r="R40" s="1">
        <v>1.0</v>
      </c>
      <c r="S40" s="1">
        <v>-1.0</v>
      </c>
      <c r="T40" s="7" t="b">
        <v>0</v>
      </c>
      <c r="U40" s="7" t="b">
        <v>0</v>
      </c>
      <c r="V40" s="7" t="b">
        <v>0</v>
      </c>
      <c r="Z40" s="1">
        <v>232000.0</v>
      </c>
      <c r="AA40" s="1">
        <v>7009.0</v>
      </c>
      <c r="AB40" s="1">
        <v>7409.0</v>
      </c>
      <c r="AC40" s="8">
        <v>0.0</v>
      </c>
    </row>
    <row r="41">
      <c r="A41" s="2" t="s">
        <v>139</v>
      </c>
      <c r="B41" s="1" t="s">
        <v>101</v>
      </c>
      <c r="C41" s="5">
        <f>ROUND( VLOOKUP(Z41, NPC_Raw_Data!A:D, 4)*VLOOKUP(AA41, NPC_Scaling_Values!A:C, 3)*VLOOKUP(AB41, NPC_Scaling_Values!A:C, 3) * 1.19 ,0)</f>
        <v>527</v>
      </c>
      <c r="D41" s="5">
        <f>ROUND( VLOOKUP(Z41, NPC_Raw_Data!A:E, 5) * VLOOKUP(AA41, NPC_Scaling_Values!A:D, 4) * VLOOKUP(AB41,NPC_Scaling_Values!A:D, 4) * 1.19 ,0)</f>
        <v>476</v>
      </c>
      <c r="E41" s="5">
        <f>ROUND( VLOOKUP(Z41, NPC_Raw_Data!A:L, 6) * VLOOKUP(AA41, NPC_Scaling_Values!A:N, 5)* VLOOKUP(AB41, NPC_Scaling_Values!A:N, 5) * 1.19 ,0)</f>
        <v>296</v>
      </c>
      <c r="F41" s="5">
        <f>ROUND( VLOOKUP(Z41, NPC_Raw_Data!A:L, 7) * VLOOKUP(AA41, NPC_Scaling_Values!A:N, 6) * VLOOKUP(AB41,NPC_Scaling_Values!A:N, 6) * 1.19 ,0)</f>
        <v>238</v>
      </c>
      <c r="G41" s="5">
        <f>ROUND( VLOOKUP(Z41, NPC_Raw_Data!A:L, 8) * VLOOKUP(AA41, NPC_Scaling_Values!A:N, 7) * VLOOKUP(AB41, NPC_Scaling_Values!A:N, 7) * 1.19 ,0)</f>
        <v>117</v>
      </c>
      <c r="H41" s="5">
        <f>ROUND( VLOOKUP(Z41, NPC_Raw_Data!A:L, 9) * VLOOKUP(AA41, NPC_Scaling_Values!A:N, 8)* VLOOKUP(AB41, NPC_Scaling_Values!A:N, 8) * 1.19 ,0)</f>
        <v>265</v>
      </c>
      <c r="I41" s="5">
        <v>0.0</v>
      </c>
      <c r="J41" s="5">
        <v>0.0</v>
      </c>
      <c r="K41" s="5">
        <v>-25.0</v>
      </c>
      <c r="L41" s="5">
        <f>ROUND( VLOOKUP(Z41, NPC_Raw_Data!A:O, 13),0)</f>
        <v>88</v>
      </c>
      <c r="M41" s="5">
        <f>ROUND( VLOOKUP(Z41, NPC_Raw_Data!A:O, 14),0)</f>
        <v>88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 * 1.19 ,0)</f>
        <v>240</v>
      </c>
      <c r="P41" s="2">
        <f>ROUND( VLOOKUP(Z41, NPC_Raw_Data!A:Q, 17) * VLOOKUP(AA41, NPC_Scaling_Values!A:N, 14) * VLOOKUP(AB41, NPC_Scaling_Values!A:N, 14)* 1.19 ,0)</f>
        <v>96</v>
      </c>
      <c r="Q41">
        <f> VLOOKUP(AA41, NPC_Scaling_Values!A:N, 9) * VLOOKUP(AB41, NPC_Scaling_Values!A:N, 9) * 1.19</f>
        <v>3.6414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233000.0</v>
      </c>
      <c r="AA41" s="1">
        <v>7005.0</v>
      </c>
      <c r="AB41" s="1">
        <v>7405.0</v>
      </c>
      <c r="AC41" s="8">
        <v>0.0</v>
      </c>
    </row>
    <row r="42">
      <c r="A42" s="2" t="s">
        <v>139</v>
      </c>
      <c r="B42" s="1" t="s">
        <v>77</v>
      </c>
      <c r="C42" s="5">
        <f>ROUND( VLOOKUP(Z42, NPC_Raw_Data!A:D, 4)*VLOOKUP(AA42, NPC_Scaling_Values!A:C, 3)*VLOOKUP(AB42, NPC_Scaling_Values!A:C, 3) * 1.19 ,0)</f>
        <v>571</v>
      </c>
      <c r="D42" s="5">
        <f>ROUND( VLOOKUP(Z42, NPC_Raw_Data!A:E, 5) * VLOOKUP(AA42, NPC_Scaling_Values!A:D, 4) * VLOOKUP(AB42,NPC_Scaling_Values!A:D, 4) * 1.19 ,0)</f>
        <v>357</v>
      </c>
      <c r="E42" s="5">
        <f>ROUND( VLOOKUP(Z42, NPC_Raw_Data!A:L, 6) * VLOOKUP(AA42, NPC_Scaling_Values!A:N, 5)* VLOOKUP(AB42, NPC_Scaling_Values!A:N, 5) * 1.19 ,0)</f>
        <v>318</v>
      </c>
      <c r="F42" s="5">
        <f>ROUND( VLOOKUP(Z42, NPC_Raw_Data!A:L, 7) * VLOOKUP(AA42, NPC_Scaling_Values!A:N, 6) * VLOOKUP(AB42,NPC_Scaling_Values!A:N, 6) * 1.19 ,0)</f>
        <v>255</v>
      </c>
      <c r="G42" s="5">
        <f>ROUND( VLOOKUP(Z42, NPC_Raw_Data!A:L, 8) * VLOOKUP(AA42, NPC_Scaling_Values!A:N, 7) * VLOOKUP(AB42, NPC_Scaling_Values!A:N, 7) * 1.19 ,0)</f>
        <v>126</v>
      </c>
      <c r="H42" s="5">
        <f>ROUND( VLOOKUP(Z42, NPC_Raw_Data!A:L, 9) * VLOOKUP(AA42, NPC_Scaling_Values!A:N, 8)* VLOOKUP(AB42, NPC_Scaling_Values!A:N, 8) * 1.19 ,0)</f>
        <v>285</v>
      </c>
      <c r="I42" s="5">
        <v>0.0</v>
      </c>
      <c r="J42" s="5">
        <v>0.0</v>
      </c>
      <c r="K42" s="5">
        <v>-25.0</v>
      </c>
      <c r="L42" s="5">
        <f>ROUND( VLOOKUP(Z42, NPC_Raw_Data!A:O, 13),0)</f>
        <v>88</v>
      </c>
      <c r="M42" s="5">
        <f>ROUND( VLOOKUP(Z42, NPC_Raw_Data!A:O, 14),0)</f>
        <v>88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 * 1.19 ,0)</f>
        <v>252</v>
      </c>
      <c r="P42" s="2">
        <f>ROUND( VLOOKUP(Z42, NPC_Raw_Data!A:Q, 17) * VLOOKUP(AA42, NPC_Scaling_Values!A:N, 14) * VLOOKUP(AB42, NPC_Scaling_Values!A:N, 14)* 1.19 ,0)</f>
        <v>101</v>
      </c>
      <c r="Q42">
        <f> VLOOKUP(AA42, NPC_Scaling_Values!A:N, 9) * VLOOKUP(AB42, NPC_Scaling_Values!A:N, 9) * 1.19</f>
        <v>3.77349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233001.0</v>
      </c>
      <c r="AA42" s="1">
        <v>7011.0</v>
      </c>
      <c r="AB42" s="1">
        <v>7411.0</v>
      </c>
      <c r="AC42" s="8">
        <v>0.0</v>
      </c>
    </row>
    <row r="43">
      <c r="A43" s="1" t="s">
        <v>142</v>
      </c>
      <c r="B43" s="1" t="s">
        <v>39</v>
      </c>
      <c r="C43" s="5">
        <f>ROUND( VLOOKUP(Z43, NPC_Raw_Data!A:D, 4)*VLOOKUP(AA43, NPC_Scaling_Values!A:C, 3)*VLOOKUP(AB43, NPC_Scaling_Values!A:C, 3) * 1.19 ,0)</f>
        <v>5510</v>
      </c>
      <c r="D43" s="5">
        <f>ROUND( VLOOKUP(Z43, NPC_Raw_Data!A:E, 5) * VLOOKUP(AA43, NPC_Scaling_Values!A:D, 4) * VLOOKUP(AB43,NPC_Scaling_Values!A:D, 4) * 1.19 ,0)</f>
        <v>178500</v>
      </c>
      <c r="E43" s="5">
        <f>ROUND( VLOOKUP(Z43, NPC_Raw_Data!A:L, 6) * VLOOKUP(AA43, NPC_Scaling_Values!A:N, 5)* VLOOKUP(AB43, NPC_Scaling_Values!A:N, 5) * 1.19 ,0)</f>
        <v>235</v>
      </c>
      <c r="F43" s="5">
        <f>ROUND( VLOOKUP(Z43, NPC_Raw_Data!A:L, 7) * VLOOKUP(AA43, NPC_Scaling_Values!A:N, 6) * VLOOKUP(AB43,NPC_Scaling_Values!A:N, 6) * 1.19 ,0)</f>
        <v>200</v>
      </c>
      <c r="G43" s="5">
        <f>ROUND( VLOOKUP(Z43, NPC_Raw_Data!A:L, 8) * VLOOKUP(AA43, NPC_Scaling_Values!A:N, 7) * VLOOKUP(AB43, NPC_Scaling_Values!A:N, 7) * 1.19 ,0)</f>
        <v>164</v>
      </c>
      <c r="H43" s="5">
        <f>ROUND( VLOOKUP(Z43, NPC_Raw_Data!A:L, 9) * VLOOKUP(AA43, NPC_Scaling_Values!A:N, 8)* VLOOKUP(AB43, NPC_Scaling_Values!A:N, 8) * 1.19 ,0)</f>
        <v>142</v>
      </c>
      <c r="I43" s="5">
        <v>0.0</v>
      </c>
      <c r="J43" s="5">
        <v>25.0</v>
      </c>
      <c r="K43" s="5">
        <v>0.0</v>
      </c>
      <c r="L43" s="5">
        <f>ROUND( VLOOKUP(Z43, NPC_Raw_Data!A:O, 13),0)</f>
        <v>120</v>
      </c>
      <c r="M43" s="5">
        <f>ROUND( VLOOKUP(Z43, NPC_Raw_Data!A:O, 14),0)</f>
        <v>120</v>
      </c>
      <c r="N43" s="5">
        <f>ROUND( VLOOKUP(Z43, NPC_Raw_Data!A:O, 15),0)</f>
        <v>120</v>
      </c>
      <c r="O43" s="5">
        <f>ROUND( VLOOKUP(Z43, NPC_Raw_Data!A:Q, 16) * VLOOKUP(AA43, NPC_Scaling_Values!A:N, 14)* VLOOKUP(AB43, NPC_Scaling_Values!A:N, 14) * 1.19 ,0)</f>
        <v>244</v>
      </c>
      <c r="P43" s="2">
        <f>ROUND( VLOOKUP(Z43, NPC_Raw_Data!A:Q, 17) * VLOOKUP(AA43, NPC_Scaling_Values!A:N, 14) * VLOOKUP(AB43, NPC_Scaling_Values!A:N, 14)* 1.19 ,0)</f>
        <v>97</v>
      </c>
      <c r="Q43">
        <f> VLOOKUP(AA43, NPC_Scaling_Values!A:N, 9) * VLOOKUP(AB43, NPC_Scaling_Values!A:N, 9) * 1.19</f>
        <v>3.7128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236000.0</v>
      </c>
      <c r="AA43" s="1">
        <v>7010.0</v>
      </c>
      <c r="AB43" s="1">
        <v>7410.0</v>
      </c>
      <c r="AC43" s="10">
        <v>5151.0</v>
      </c>
    </row>
    <row r="44">
      <c r="A44" s="1" t="s">
        <v>143</v>
      </c>
      <c r="B44" s="1" t="s">
        <v>39</v>
      </c>
      <c r="C44" s="5">
        <f>ROUND( VLOOKUP(Z44, NPC_Raw_Data!A:D, 4)*VLOOKUP(AA44, NPC_Scaling_Values!A:C, 3)*VLOOKUP(AB44, NPC_Scaling_Values!A:C, 3) * 1.19 ,0)</f>
        <v>8528</v>
      </c>
      <c r="D44" s="5">
        <f>ROUND( VLOOKUP(Z44, NPC_Raw_Data!A:E, 5) * VLOOKUP(AA44, NPC_Scaling_Values!A:D, 4) * VLOOKUP(AB44,NPC_Scaling_Values!A:D, 4) * 1.19 ,0)</f>
        <v>178500</v>
      </c>
      <c r="E44" s="5">
        <f>ROUND( VLOOKUP(Z44, NPC_Raw_Data!A:L, 6) * VLOOKUP(AA44, NPC_Scaling_Values!A:N, 5)* VLOOKUP(AB44, NPC_Scaling_Values!A:N, 5) * 1.19 ,0)</f>
        <v>235</v>
      </c>
      <c r="F44" s="5">
        <f>ROUND( VLOOKUP(Z44, NPC_Raw_Data!A:L, 7) * VLOOKUP(AA44, NPC_Scaling_Values!A:N, 6) * VLOOKUP(AB44,NPC_Scaling_Values!A:N, 6) * 1.19 ,0)</f>
        <v>200</v>
      </c>
      <c r="G44" s="5">
        <f>ROUND( VLOOKUP(Z44, NPC_Raw_Data!A:L, 8) * VLOOKUP(AA44, NPC_Scaling_Values!A:N, 7) * VLOOKUP(AB44, NPC_Scaling_Values!A:N, 7) * 1.19 ,0)</f>
        <v>164</v>
      </c>
      <c r="H44" s="5">
        <f>ROUND( VLOOKUP(Z44, NPC_Raw_Data!A:L, 9) * VLOOKUP(AA44, NPC_Scaling_Values!A:N, 8)* VLOOKUP(AB44, NPC_Scaling_Values!A:N, 8) * 1.19 ,0)</f>
        <v>470</v>
      </c>
      <c r="I44" s="5">
        <v>0.0</v>
      </c>
      <c r="J44" s="5">
        <v>25.0</v>
      </c>
      <c r="K44" s="5">
        <v>0.0</v>
      </c>
      <c r="L44" s="5">
        <f>ROUND( VLOOKUP(Z44, NPC_Raw_Data!A:O, 13),0)</f>
        <v>240</v>
      </c>
      <c r="M44" s="5">
        <f>ROUND( VLOOKUP(Z44, NPC_Raw_Data!A:O, 14),0)</f>
        <v>240</v>
      </c>
      <c r="N44" s="5">
        <f>ROUND( VLOOKUP(Z44, NPC_Raw_Data!A:O, 15),0)</f>
        <v>120</v>
      </c>
      <c r="O44" s="5">
        <f>ROUND( VLOOKUP(Z44, NPC_Raw_Data!A:Q, 16) * VLOOKUP(AA44, NPC_Scaling_Values!A:N, 14)* VLOOKUP(AB44, NPC_Scaling_Values!A:N, 14) * 1.19 ,0)</f>
        <v>244</v>
      </c>
      <c r="P44" s="2">
        <f>ROUND( VLOOKUP(Z44, NPC_Raw_Data!A:Q, 17) * VLOOKUP(AA44, NPC_Scaling_Values!A:N, 14) * VLOOKUP(AB44, NPC_Scaling_Values!A:N, 14)* 1.19 ,0)</f>
        <v>97</v>
      </c>
      <c r="Q44">
        <f> VLOOKUP(AA44, NPC_Scaling_Values!A:N, 9) * VLOOKUP(AB44, NPC_Scaling_Values!A:N, 9) * 1.19</f>
        <v>3.7128</v>
      </c>
      <c r="R44" s="1">
        <v>1.0</v>
      </c>
      <c r="S44" s="1">
        <v>-1.0</v>
      </c>
      <c r="T44" s="7" t="b">
        <v>0</v>
      </c>
      <c r="U44" s="7" t="b">
        <v>0</v>
      </c>
      <c r="V44" s="7" t="b">
        <v>0</v>
      </c>
      <c r="Z44" s="1">
        <v>236001.0</v>
      </c>
      <c r="AA44" s="1">
        <v>7010.0</v>
      </c>
      <c r="AB44" s="1">
        <v>7410.0</v>
      </c>
      <c r="AC44" s="10">
        <v>5151.0</v>
      </c>
    </row>
    <row r="45">
      <c r="A45" s="9" t="s">
        <v>129</v>
      </c>
      <c r="B45" s="1" t="s">
        <v>27</v>
      </c>
      <c r="C45" s="5">
        <f>ROUND( VLOOKUP(Z45, NPC_Raw_Data!A:D, 4)*VLOOKUP(AA45, NPC_Scaling_Values!A:C, 3)*VLOOKUP(AB45, NPC_Scaling_Values!A:C, 3) * 1.19 ,0)</f>
        <v>553</v>
      </c>
      <c r="D45" s="5">
        <f>ROUND( VLOOKUP(Z45, NPC_Raw_Data!A:E, 5) * VLOOKUP(AA45, NPC_Scaling_Values!A:D, 4) * VLOOKUP(AB45,NPC_Scaling_Values!A:D, 4) * 1.19 ,0)</f>
        <v>5950</v>
      </c>
      <c r="E45" s="5">
        <f>ROUND( VLOOKUP(Z45, NPC_Raw_Data!A:L, 6) * VLOOKUP(AA45, NPC_Scaling_Values!A:N, 5)* VLOOKUP(AB45, NPC_Scaling_Values!A:N, 5) * 1.19 ,0)</f>
        <v>306</v>
      </c>
      <c r="F45" s="5">
        <f>ROUND( VLOOKUP(Z45, NPC_Raw_Data!A:L, 7) * VLOOKUP(AA45, NPC_Scaling_Values!A:N, 6) * VLOOKUP(AB45,NPC_Scaling_Values!A:N, 6) * 1.19 ,0)</f>
        <v>611</v>
      </c>
      <c r="G45" s="5">
        <f>ROUND( VLOOKUP(Z45, NPC_Raw_Data!A:L, 8) * VLOOKUP(AA45, NPC_Scaling_Values!A:N, 7) * VLOOKUP(AB45, NPC_Scaling_Values!A:N, 7) * 1.19 ,0)</f>
        <v>184</v>
      </c>
      <c r="H45" s="5">
        <f>ROUND( VLOOKUP(Z45, NPC_Raw_Data!A:L, 9) * VLOOKUP(AA45, NPC_Scaling_Values!A:N, 8)* VLOOKUP(AB45, NPC_Scaling_Values!A:N, 8) * 1.19 ,0)</f>
        <v>184</v>
      </c>
      <c r="I45" s="5">
        <v>0.0</v>
      </c>
      <c r="J45" s="5">
        <v>0.0</v>
      </c>
      <c r="K45" s="5">
        <v>0.0</v>
      </c>
      <c r="L45" s="5">
        <f>ROUND( VLOOKUP(Z45, NPC_Raw_Data!A:O, 13),0)</f>
        <v>107</v>
      </c>
      <c r="M45" s="5">
        <f>ROUND( VLOOKUP(Z45, NPC_Raw_Data!A:O, 14),0)</f>
        <v>107</v>
      </c>
      <c r="N45" s="5">
        <f>ROUND( VLOOKUP(Z45, NPC_Raw_Data!A:O, 15),0)</f>
        <v>107</v>
      </c>
      <c r="O45" s="5">
        <f>ROUND( VLOOKUP(Z45, NPC_Raw_Data!A:Q, 16) * VLOOKUP(AA45, NPC_Scaling_Values!A:N, 14)* VLOOKUP(AB45, NPC_Scaling_Values!A:N, 14) * 1.19 ,0)</f>
        <v>240</v>
      </c>
      <c r="P45" s="2">
        <f>ROUND( VLOOKUP(Z45, NPC_Raw_Data!A:Q, 17) * VLOOKUP(AA45, NPC_Scaling_Values!A:N, 14) * VLOOKUP(AB45, NPC_Scaling_Values!A:N, 14)* 1.19 ,0)</f>
        <v>96</v>
      </c>
      <c r="Q45">
        <f> VLOOKUP(AA45, NPC_Scaling_Values!A:N, 9) * VLOOKUP(AB45, NPC_Scaling_Values!A:N, 9) * 1.19</f>
        <v>3.317125</v>
      </c>
      <c r="R45" s="1">
        <v>1.5</v>
      </c>
      <c r="S45" s="1">
        <v>-1.0</v>
      </c>
      <c r="T45" s="7" t="b">
        <v>0</v>
      </c>
      <c r="U45" s="7" t="b">
        <v>0</v>
      </c>
      <c r="V45" s="7" t="b">
        <v>0</v>
      </c>
      <c r="Z45" s="1">
        <v>237000.0</v>
      </c>
      <c r="AA45" s="1">
        <v>7003.0</v>
      </c>
      <c r="AB45" s="1">
        <v>7403.0</v>
      </c>
      <c r="AC45" s="8">
        <v>0.0</v>
      </c>
    </row>
    <row r="46">
      <c r="A46" s="9" t="s">
        <v>129</v>
      </c>
      <c r="B46" s="1" t="s">
        <v>30</v>
      </c>
      <c r="C46" s="5">
        <f>ROUND( VLOOKUP(Z46, NPC_Raw_Data!A:D, 4)*VLOOKUP(AA46, NPC_Scaling_Values!A:C, 3)*VLOOKUP(AB46, NPC_Scaling_Values!A:C, 3) * 1.19 ,0)</f>
        <v>724</v>
      </c>
      <c r="D46" s="5">
        <f>ROUND( VLOOKUP(Z46, NPC_Raw_Data!A:E, 5) * VLOOKUP(AA46, NPC_Scaling_Values!A:D, 4) * VLOOKUP(AB46,NPC_Scaling_Values!A:D, 4) * 1.19 ,0)</f>
        <v>1904</v>
      </c>
      <c r="E46" s="5">
        <f>ROUND( VLOOKUP(Z46, NPC_Raw_Data!A:L, 6) * VLOOKUP(AA46, NPC_Scaling_Values!A:N, 5)* VLOOKUP(AB46, NPC_Scaling_Values!A:N, 5) * 1.19 ,0)</f>
        <v>452</v>
      </c>
      <c r="F46" s="5">
        <f>ROUND( VLOOKUP(Z46, NPC_Raw_Data!A:L, 7) * VLOOKUP(AA46, NPC_Scaling_Values!A:N, 6) * VLOOKUP(AB46,NPC_Scaling_Values!A:N, 6) * 1.19 ,0)</f>
        <v>905</v>
      </c>
      <c r="G46" s="5">
        <f>ROUND( VLOOKUP(Z46, NPC_Raw_Data!A:L, 8) * VLOOKUP(AA46, NPC_Scaling_Values!A:N, 7) * VLOOKUP(AB46, NPC_Scaling_Values!A:N, 7) * 1.19 ,0)</f>
        <v>272</v>
      </c>
      <c r="H46" s="5">
        <f>ROUND( VLOOKUP(Z46, NPC_Raw_Data!A:L, 9) * VLOOKUP(AA46, NPC_Scaling_Values!A:N, 8)* VLOOKUP(AB46, NPC_Scaling_Values!A:N, 8) * 1.19 ,0)</f>
        <v>272</v>
      </c>
      <c r="I46" s="5">
        <v>0.0</v>
      </c>
      <c r="J46" s="5">
        <v>0.0</v>
      </c>
      <c r="K46" s="5">
        <v>0.0</v>
      </c>
      <c r="L46" s="5">
        <f>ROUND( VLOOKUP(Z46, NPC_Raw_Data!A:O, 13),0)</f>
        <v>107</v>
      </c>
      <c r="M46" s="5">
        <f>ROUND( VLOOKUP(Z46, NPC_Raw_Data!A:O, 14),0)</f>
        <v>107</v>
      </c>
      <c r="N46" s="5">
        <f>ROUND( VLOOKUP(Z46, NPC_Raw_Data!A:O, 15),0)</f>
        <v>107</v>
      </c>
      <c r="O46" s="5">
        <f>ROUND( VLOOKUP(Z46, NPC_Raw_Data!A:Q, 16) * VLOOKUP(AA46, NPC_Scaling_Values!A:N, 14)* VLOOKUP(AB46, NPC_Scaling_Values!A:N, 14) * 1.19 ,0)</f>
        <v>276</v>
      </c>
      <c r="P46" s="2">
        <f>ROUND( VLOOKUP(Z46, NPC_Raw_Data!A:Q, 17) * VLOOKUP(AA46, NPC_Scaling_Values!A:N, 14) * VLOOKUP(AB46, NPC_Scaling_Values!A:N, 14)* 1.19 ,0)</f>
        <v>110</v>
      </c>
      <c r="Q46">
        <f> VLOOKUP(AA46, NPC_Scaling_Values!A:N, 9) * VLOOKUP(AB46, NPC_Scaling_Values!A:N, 9) * 1.19</f>
        <v>3.96984</v>
      </c>
      <c r="R46" s="1">
        <v>1.5</v>
      </c>
      <c r="S46" s="1">
        <v>-1.0</v>
      </c>
      <c r="T46" s="7" t="b">
        <v>0</v>
      </c>
      <c r="U46" s="7" t="b">
        <v>0</v>
      </c>
      <c r="V46" s="7" t="b">
        <v>0</v>
      </c>
      <c r="Z46" s="1">
        <v>237001.0</v>
      </c>
      <c r="AA46" s="1">
        <v>7014.0</v>
      </c>
      <c r="AB46" s="1">
        <v>7414.0</v>
      </c>
      <c r="AC46" s="8">
        <v>0.0</v>
      </c>
    </row>
    <row r="47">
      <c r="A47" s="9" t="s">
        <v>129</v>
      </c>
      <c r="B47" s="1" t="s">
        <v>35</v>
      </c>
      <c r="C47" s="5">
        <f>ROUND( VLOOKUP(Z47, NPC_Raw_Data!A:D, 4)*VLOOKUP(AA47, NPC_Scaling_Values!A:C, 3)*VLOOKUP(AB47, NPC_Scaling_Values!A:C, 3) * 1.19 ,0)</f>
        <v>630</v>
      </c>
      <c r="D47" s="5">
        <f>ROUND( VLOOKUP(Z47, NPC_Raw_Data!A:E, 5) * VLOOKUP(AA47, NPC_Scaling_Values!A:D, 4) * VLOOKUP(AB47,NPC_Scaling_Values!A:D, 4) * 1.19 ,0)</f>
        <v>5950</v>
      </c>
      <c r="E47" s="5">
        <f>ROUND( VLOOKUP(Z47, NPC_Raw_Data!A:L, 6) * VLOOKUP(AA47, NPC_Scaling_Values!A:N, 5)* VLOOKUP(AB47, NPC_Scaling_Values!A:N, 5) * 1.19 ,0)</f>
        <v>392</v>
      </c>
      <c r="F47" s="5">
        <f>ROUND( VLOOKUP(Z47, NPC_Raw_Data!A:L, 7) * VLOOKUP(AA47, NPC_Scaling_Values!A:N, 6) * VLOOKUP(AB47,NPC_Scaling_Values!A:N, 6) * 1.19 ,0)</f>
        <v>783</v>
      </c>
      <c r="G47" s="5">
        <f>ROUND( VLOOKUP(Z47, NPC_Raw_Data!A:L, 8) * VLOOKUP(AA47, NPC_Scaling_Values!A:N, 7) * VLOOKUP(AB47, NPC_Scaling_Values!A:N, 7) * 1.19 ,0)</f>
        <v>236</v>
      </c>
      <c r="H47" s="5">
        <f>ROUND( VLOOKUP(Z47, NPC_Raw_Data!A:L, 9) * VLOOKUP(AA47, NPC_Scaling_Values!A:N, 8)* VLOOKUP(AB47, NPC_Scaling_Values!A:N, 8) * 1.19 ,0)</f>
        <v>236</v>
      </c>
      <c r="I47" s="5">
        <v>0.0</v>
      </c>
      <c r="J47" s="5">
        <v>0.0</v>
      </c>
      <c r="K47" s="5">
        <v>0.0</v>
      </c>
      <c r="L47" s="5">
        <f>ROUND( VLOOKUP(Z47, NPC_Raw_Data!A:O, 13),0)</f>
        <v>107</v>
      </c>
      <c r="M47" s="5">
        <f>ROUND( VLOOKUP(Z47, NPC_Raw_Data!A:O, 14),0)</f>
        <v>107</v>
      </c>
      <c r="N47" s="5">
        <f>ROUND( VLOOKUP(Z47, NPC_Raw_Data!A:O, 15),0)</f>
        <v>107</v>
      </c>
      <c r="O47" s="5">
        <f>ROUND( VLOOKUP(Z47, NPC_Raw_Data!A:Q, 16) * VLOOKUP(AA47, NPC_Scaling_Values!A:N, 14)* VLOOKUP(AB47, NPC_Scaling_Values!A:N, 14) * 1.19 ,0)</f>
        <v>244</v>
      </c>
      <c r="P47" s="2">
        <f>ROUND( VLOOKUP(Z47, NPC_Raw_Data!A:Q, 17) * VLOOKUP(AA47, NPC_Scaling_Values!A:N, 14) * VLOOKUP(AB47, NPC_Scaling_Values!A:N, 14)* 1.19 ,0)</f>
        <v>98</v>
      </c>
      <c r="Q47">
        <f> VLOOKUP(AA47, NPC_Scaling_Values!A:N, 9) * VLOOKUP(AB47, NPC_Scaling_Values!A:N, 9) * 1.19</f>
        <v>3.5506625</v>
      </c>
      <c r="R47" s="1">
        <v>1.5</v>
      </c>
      <c r="S47" s="1">
        <v>-1.0</v>
      </c>
      <c r="T47" s="7" t="b">
        <v>0</v>
      </c>
      <c r="U47" s="7" t="b">
        <v>0</v>
      </c>
      <c r="V47" s="7" t="b">
        <v>0</v>
      </c>
      <c r="Z47" s="1">
        <v>237002.0</v>
      </c>
      <c r="AA47" s="1">
        <v>7004.0</v>
      </c>
      <c r="AB47" s="1">
        <v>7404.0</v>
      </c>
      <c r="AC47" s="8">
        <v>0.0</v>
      </c>
    </row>
    <row r="48">
      <c r="A48" s="9" t="s">
        <v>129</v>
      </c>
      <c r="B48" s="1" t="s">
        <v>30</v>
      </c>
      <c r="C48" s="5">
        <f>ROUND( VLOOKUP(Z48, NPC_Raw_Data!A:D, 4)*VLOOKUP(AA48, NPC_Scaling_Values!A:C, 3)*VLOOKUP(AB48, NPC_Scaling_Values!A:C, 3) * 1.19 ,0)</f>
        <v>724</v>
      </c>
      <c r="D48" s="5">
        <f>ROUND( VLOOKUP(Z48, NPC_Raw_Data!A:E, 5) * VLOOKUP(AA48, NPC_Scaling_Values!A:D, 4) * VLOOKUP(AB48,NPC_Scaling_Values!A:D, 4) * 1.19 ,0)</f>
        <v>1904</v>
      </c>
      <c r="E48" s="5">
        <f>ROUND( VLOOKUP(Z48, NPC_Raw_Data!A:L, 6) * VLOOKUP(AA48, NPC_Scaling_Values!A:N, 5)* VLOOKUP(AB48, NPC_Scaling_Values!A:N, 5) * 1.19 ,0)</f>
        <v>452</v>
      </c>
      <c r="F48" s="5">
        <f>ROUND( VLOOKUP(Z48, NPC_Raw_Data!A:L, 7) * VLOOKUP(AA48, NPC_Scaling_Values!A:N, 6) * VLOOKUP(AB48,NPC_Scaling_Values!A:N, 6) * 1.19 ,0)</f>
        <v>905</v>
      </c>
      <c r="G48" s="5">
        <f>ROUND( VLOOKUP(Z48, NPC_Raw_Data!A:L, 8) * VLOOKUP(AA48, NPC_Scaling_Values!A:N, 7) * VLOOKUP(AB48, NPC_Scaling_Values!A:N, 7) * 1.19 ,0)</f>
        <v>272</v>
      </c>
      <c r="H48" s="5">
        <f>ROUND( VLOOKUP(Z48, NPC_Raw_Data!A:L, 9) * VLOOKUP(AA48, NPC_Scaling_Values!A:N, 8)* VLOOKUP(AB48, NPC_Scaling_Values!A:N, 8) * 1.19 ,0)</f>
        <v>272</v>
      </c>
      <c r="I48" s="5">
        <v>0.0</v>
      </c>
      <c r="J48" s="5">
        <v>0.0</v>
      </c>
      <c r="K48" s="5">
        <v>0.0</v>
      </c>
      <c r="L48" s="5">
        <f>ROUND( VLOOKUP(Z48, NPC_Raw_Data!A:O, 13),0)</f>
        <v>107</v>
      </c>
      <c r="M48" s="5">
        <f>ROUND( VLOOKUP(Z48, NPC_Raw_Data!A:O, 14),0)</f>
        <v>107</v>
      </c>
      <c r="N48" s="5">
        <f>ROUND( VLOOKUP(Z48, NPC_Raw_Data!A:O, 15),0)</f>
        <v>107</v>
      </c>
      <c r="O48" s="5">
        <f>ROUND( VLOOKUP(Z48, NPC_Raw_Data!A:Q, 16) * VLOOKUP(AA48, NPC_Scaling_Values!A:N, 14)* VLOOKUP(AB48, NPC_Scaling_Values!A:N, 14) * 1.19 ,0)</f>
        <v>276</v>
      </c>
      <c r="P48" s="2">
        <f>ROUND( VLOOKUP(Z48, NPC_Raw_Data!A:Q, 17) * VLOOKUP(AA48, NPC_Scaling_Values!A:N, 14) * VLOOKUP(AB48, NPC_Scaling_Values!A:N, 14)* 1.19 ,0)</f>
        <v>110</v>
      </c>
      <c r="Q48">
        <f> VLOOKUP(AA48, NPC_Scaling_Values!A:N, 9) * VLOOKUP(AB48, NPC_Scaling_Values!A:N, 9) * 1.19</f>
        <v>3.96984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237003.0</v>
      </c>
      <c r="AA48" s="1">
        <v>7014.0</v>
      </c>
      <c r="AB48" s="1">
        <v>7414.0</v>
      </c>
      <c r="AC48" s="10">
        <v>7100.0</v>
      </c>
    </row>
    <row r="49">
      <c r="A49" s="1" t="s">
        <v>303</v>
      </c>
      <c r="B49" s="1" t="s">
        <v>101</v>
      </c>
      <c r="C49" s="5">
        <f>ROUND( VLOOKUP(Z49, NPC_Raw_Data!A:D, 4)*VLOOKUP(AA49, NPC_Scaling_Values!A:C, 3)*VLOOKUP(AB49, NPC_Scaling_Values!A:C, 3) * 1.19 ,0)</f>
        <v>519</v>
      </c>
      <c r="D49" s="5">
        <f>ROUND( VLOOKUP(Z49, NPC_Raw_Data!A:E, 5) * VLOOKUP(AA49, NPC_Scaling_Values!A:D, 4) * VLOOKUP(AB49,NPC_Scaling_Values!A:D, 4) * 1.19 ,0)</f>
        <v>2856</v>
      </c>
      <c r="E49" s="5">
        <f>ROUND( VLOOKUP(Z49, NPC_Raw_Data!A:L, 6) * VLOOKUP(AA49, NPC_Scaling_Values!A:N, 5)* VLOOKUP(AB49, NPC_Scaling_Values!A:N, 5) * 1.19 ,0)</f>
        <v>765</v>
      </c>
      <c r="F49" s="5">
        <f>ROUND( VLOOKUP(Z49, NPC_Raw_Data!A:L, 7) * VLOOKUP(AA49, NPC_Scaling_Values!A:N, 6) * VLOOKUP(AB49,NPC_Scaling_Values!A:N, 6) * 1.19 ,0)</f>
        <v>611</v>
      </c>
      <c r="G49" s="5">
        <f>ROUND( VLOOKUP(Z49, NPC_Raw_Data!A:L, 8) * VLOOKUP(AA49, NPC_Scaling_Values!A:N, 7) * VLOOKUP(AB49, NPC_Scaling_Values!A:N, 7) * 1.19 ,0)</f>
        <v>611</v>
      </c>
      <c r="H49" s="5">
        <f>ROUND( VLOOKUP(Z49, NPC_Raw_Data!A:L, 9) * VLOOKUP(AA49, NPC_Scaling_Values!A:N, 8)* VLOOKUP(AB49, NPC_Scaling_Values!A:N, 8) * 1.19 ,0)</f>
        <v>1530</v>
      </c>
      <c r="I49" s="5">
        <v>25.0</v>
      </c>
      <c r="J49" s="5">
        <v>-60.0</v>
      </c>
      <c r="K49" s="5">
        <v>0.0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 * 1.19 ,0)</f>
        <v>384</v>
      </c>
      <c r="P49" s="2">
        <f>ROUND( VLOOKUP(Z49, NPC_Raw_Data!A:Q, 17) * VLOOKUP(AA49, NPC_Scaling_Values!A:N, 14) * VLOOKUP(AB49, NPC_Scaling_Values!A:N, 14)* 1.19 ,0)</f>
        <v>96</v>
      </c>
      <c r="Q49">
        <f> VLOOKUP(AA49, NPC_Scaling_Values!A:N, 9) * VLOOKUP(AB49, NPC_Scaling_Values!A:N, 9) * 1.19</f>
        <v>3.6414</v>
      </c>
      <c r="R49" s="1">
        <v>3.0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238000.0</v>
      </c>
      <c r="AA49" s="1">
        <v>7005.0</v>
      </c>
      <c r="AB49" s="1">
        <v>7405.0</v>
      </c>
      <c r="AC49" s="8">
        <v>0.0</v>
      </c>
    </row>
    <row r="50">
      <c r="A50" s="1" t="s">
        <v>303</v>
      </c>
      <c r="B50" s="1" t="s">
        <v>77</v>
      </c>
      <c r="C50" s="5">
        <f>ROUND( VLOOKUP(Z50, NPC_Raw_Data!A:D, 4)*VLOOKUP(AA50, NPC_Scaling_Values!A:C, 3)*VLOOKUP(AB50, NPC_Scaling_Values!A:C, 3) * 1.19 ,0)</f>
        <v>562</v>
      </c>
      <c r="D50" s="5">
        <f>ROUND( VLOOKUP(Z50, NPC_Raw_Data!A:E, 5) * VLOOKUP(AA50, NPC_Scaling_Values!A:D, 4) * VLOOKUP(AB50,NPC_Scaling_Values!A:D, 4) * 1.19 ,0)</f>
        <v>3213</v>
      </c>
      <c r="E50" s="5">
        <f>ROUND( VLOOKUP(Z50, NPC_Raw_Data!A:L, 6) * VLOOKUP(AA50, NPC_Scaling_Values!A:N, 5)* VLOOKUP(AB50, NPC_Scaling_Values!A:N, 5) * 1.19 ,0)</f>
        <v>821</v>
      </c>
      <c r="F50" s="5">
        <f>ROUND( VLOOKUP(Z50, NPC_Raw_Data!A:L, 7) * VLOOKUP(AA50, NPC_Scaling_Values!A:N, 6) * VLOOKUP(AB50,NPC_Scaling_Values!A:N, 6) * 1.19 ,0)</f>
        <v>655</v>
      </c>
      <c r="G50" s="5">
        <f>ROUND( VLOOKUP(Z50, NPC_Raw_Data!A:L, 8) * VLOOKUP(AA50, NPC_Scaling_Values!A:N, 7) * VLOOKUP(AB50, NPC_Scaling_Values!A:N, 7) * 1.19 ,0)</f>
        <v>655</v>
      </c>
      <c r="H50" s="5">
        <f>ROUND( VLOOKUP(Z50, NPC_Raw_Data!A:L, 9) * VLOOKUP(AA50, NPC_Scaling_Values!A:N, 8)* VLOOKUP(AB50, NPC_Scaling_Values!A:N, 8) * 1.19 ,0)</f>
        <v>1642</v>
      </c>
      <c r="I50" s="5">
        <v>25.0</v>
      </c>
      <c r="J50" s="5">
        <v>-60.0</v>
      </c>
      <c r="K50" s="5">
        <v>0.0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 * 1.19 ,0)</f>
        <v>403</v>
      </c>
      <c r="P50" s="2">
        <f>ROUND( VLOOKUP(Z50, NPC_Raw_Data!A:Q, 17) * VLOOKUP(AA50, NPC_Scaling_Values!A:N, 14) * VLOOKUP(AB50, NPC_Scaling_Values!A:N, 14)* 1.19 ,0)</f>
        <v>101</v>
      </c>
      <c r="Q50">
        <f> VLOOKUP(AA50, NPC_Scaling_Values!A:N, 9) * VLOOKUP(AB50, NPC_Scaling_Values!A:N, 9) * 1.19</f>
        <v>3.77349</v>
      </c>
      <c r="R50" s="1">
        <v>3.0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238001.0</v>
      </c>
      <c r="AA50" s="1">
        <v>7011.0</v>
      </c>
      <c r="AB50" s="1">
        <v>7411.0</v>
      </c>
      <c r="AC50" s="8">
        <v>0.0</v>
      </c>
    </row>
    <row r="51">
      <c r="A51" s="1" t="s">
        <v>304</v>
      </c>
      <c r="B51" s="1" t="s">
        <v>101</v>
      </c>
      <c r="C51" s="5">
        <f>ROUND( VLOOKUP(Z51, NPC_Raw_Data!A:D, 4)*VLOOKUP(AA51, NPC_Scaling_Values!A:C, 3)*VLOOKUP(AB51, NPC_Scaling_Values!A:C, 3) * 1.19 ,0)</f>
        <v>519</v>
      </c>
      <c r="D51" s="5">
        <f>ROUND( VLOOKUP(Z51, NPC_Raw_Data!A:E, 5) * VLOOKUP(AA51, NPC_Scaling_Values!A:D, 4) * VLOOKUP(AB51,NPC_Scaling_Values!A:D, 4) * 1.19 ,0)</f>
        <v>2856</v>
      </c>
      <c r="E51" s="5">
        <f>ROUND( VLOOKUP(Z51, NPC_Raw_Data!A:L, 6) * VLOOKUP(AA51, NPC_Scaling_Values!A:N, 5)* VLOOKUP(AB51, NPC_Scaling_Values!A:N, 5) * 1.19 ,0)</f>
        <v>765</v>
      </c>
      <c r="F51" s="5">
        <f>ROUND( VLOOKUP(Z51, NPC_Raw_Data!A:L, 7) * VLOOKUP(AA51, NPC_Scaling_Values!A:N, 6) * VLOOKUP(AB51,NPC_Scaling_Values!A:N, 6) * 1.19 ,0)</f>
        <v>611</v>
      </c>
      <c r="G51" s="5">
        <f>ROUND( VLOOKUP(Z51, NPC_Raw_Data!A:L, 8) * VLOOKUP(AA51, NPC_Scaling_Values!A:N, 7) * VLOOKUP(AB51, NPC_Scaling_Values!A:N, 7) * 1.19 ,0)</f>
        <v>611</v>
      </c>
      <c r="H51" s="5">
        <f>ROUND( VLOOKUP(Z51, NPC_Raw_Data!A:L, 9) * VLOOKUP(AA51, NPC_Scaling_Values!A:N, 8)* VLOOKUP(AB51, NPC_Scaling_Values!A:N, 8) * 1.19 ,0)</f>
        <v>1530</v>
      </c>
      <c r="I51" s="5">
        <v>25.0</v>
      </c>
      <c r="J51" s="5">
        <v>-60.0</v>
      </c>
      <c r="K51" s="5">
        <v>0.0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 * 1.19 ,0)</f>
        <v>384</v>
      </c>
      <c r="P51" s="2">
        <f>ROUND( VLOOKUP(Z51, NPC_Raw_Data!A:Q, 17) * VLOOKUP(AA51, NPC_Scaling_Values!A:N, 14) * VLOOKUP(AB51, NPC_Scaling_Values!A:N, 14)* 1.19 ,0)</f>
        <v>96</v>
      </c>
      <c r="Q51">
        <f> VLOOKUP(AA51, NPC_Scaling_Values!A:N, 9) * VLOOKUP(AB51, NPC_Scaling_Values!A:N, 9) * 1.19</f>
        <v>3.6414</v>
      </c>
      <c r="R51" s="1">
        <v>3.0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238002.0</v>
      </c>
      <c r="AA51" s="1">
        <v>7005.0</v>
      </c>
      <c r="AB51" s="1">
        <v>7405.0</v>
      </c>
      <c r="AC51" s="10">
        <v>7100.0</v>
      </c>
    </row>
    <row r="52">
      <c r="A52" s="1" t="s">
        <v>250</v>
      </c>
      <c r="B52" s="1" t="s">
        <v>49</v>
      </c>
      <c r="C52" s="5">
        <f>ROUND( VLOOKUP(Z52, NPC_Raw_Data!A:D, 4)*VLOOKUP(AA52, NPC_Scaling_Values!A:C, 3)*VLOOKUP(AB52, NPC_Scaling_Values!A:C, 3) * 1.19 ,0)</f>
        <v>1057</v>
      </c>
      <c r="D52" s="5">
        <f>ROUND( VLOOKUP(Z52, NPC_Raw_Data!A:E, 5) * VLOOKUP(AA52, NPC_Scaling_Values!A:D, 4) * VLOOKUP(AB52,NPC_Scaling_Values!A:D, 4) * 1.19 ,0)</f>
        <v>4284</v>
      </c>
      <c r="E52" s="5">
        <f>ROUND( VLOOKUP(Z52, NPC_Raw_Data!A:L, 6) * VLOOKUP(AA52, NPC_Scaling_Values!A:N, 5)* VLOOKUP(AB52, NPC_Scaling_Values!A:N, 5) * 1.19 ,0)</f>
        <v>394</v>
      </c>
      <c r="F52" s="5">
        <f>ROUND( VLOOKUP(Z52, NPC_Raw_Data!A:L, 7) * VLOOKUP(AA52, NPC_Scaling_Values!A:N, 6) * VLOOKUP(AB52,NPC_Scaling_Values!A:N, 6) * 1.19 ,0)</f>
        <v>295</v>
      </c>
      <c r="G52" s="5">
        <f>ROUND( VLOOKUP(Z52, NPC_Raw_Data!A:L, 8) * VLOOKUP(AA52, NPC_Scaling_Values!A:N, 7) * VLOOKUP(AB52, NPC_Scaling_Values!A:N, 7) * 1.19 ,0)</f>
        <v>255</v>
      </c>
      <c r="H52" s="5">
        <f>ROUND( VLOOKUP(Z52, NPC_Raw_Data!A:L, 9) * VLOOKUP(AA52, NPC_Scaling_Values!A:N, 8)* VLOOKUP(AB52, NPC_Scaling_Values!A:N, 8) * 1.19 ,0)</f>
        <v>275</v>
      </c>
      <c r="I52" s="5">
        <v>0.0</v>
      </c>
      <c r="J52" s="5">
        <v>0.0</v>
      </c>
      <c r="K52" s="5">
        <v>0.0</v>
      </c>
      <c r="L52" s="5">
        <f>ROUND( VLOOKUP(Z52, NPC_Raw_Data!A:O, 13),0)</f>
        <v>200</v>
      </c>
      <c r="M52" s="5">
        <f>ROUND( VLOOKUP(Z52, NPC_Raw_Data!A:O, 14),0)</f>
        <v>200</v>
      </c>
      <c r="N52" s="5">
        <f>ROUND( VLOOKUP(Z52, NPC_Raw_Data!A:O, 15),0)</f>
        <v>200</v>
      </c>
      <c r="O52" s="5">
        <f>ROUND( VLOOKUP(Z52, NPC_Raw_Data!A:Q, 16) * VLOOKUP(AA52, NPC_Scaling_Values!A:N, 14)* VLOOKUP(AB52, NPC_Scaling_Values!A:N, 14) * 1.19 ,0)</f>
        <v>302</v>
      </c>
      <c r="P52" s="2">
        <f>ROUND( VLOOKUP(Z52, NPC_Raw_Data!A:Q, 17) * VLOOKUP(AA52, NPC_Scaling_Values!A:N, 14) * VLOOKUP(AB52, NPC_Scaling_Values!A:N, 14)* 1.19 ,0)</f>
        <v>101</v>
      </c>
      <c r="Q52">
        <f> VLOOKUP(AA52, NPC_Scaling_Values!A:N, 9) * VLOOKUP(AB52, NPC_Scaling_Values!A:N, 9) * 1.19</f>
        <v>3.77349</v>
      </c>
      <c r="R52" s="1">
        <v>1.3</v>
      </c>
      <c r="S52" s="1">
        <v>10.0</v>
      </c>
      <c r="T52" s="7" t="b">
        <v>0</v>
      </c>
      <c r="U52" s="7" t="b">
        <v>0</v>
      </c>
      <c r="V52" s="7" t="b">
        <v>1</v>
      </c>
      <c r="Z52" s="1">
        <v>239000.0</v>
      </c>
      <c r="AA52" s="1">
        <v>7011.0</v>
      </c>
      <c r="AB52" s="1">
        <v>7411.0</v>
      </c>
      <c r="AC52" s="8">
        <v>0.0</v>
      </c>
    </row>
    <row r="53">
      <c r="A53" s="1" t="s">
        <v>251</v>
      </c>
      <c r="B53" s="1" t="s">
        <v>49</v>
      </c>
      <c r="C53" s="5">
        <f>ROUND( VLOOKUP(Z53, NPC_Raw_Data!A:D, 4)*VLOOKUP(AA53, NPC_Scaling_Values!A:C, 3)*VLOOKUP(AB53, NPC_Scaling_Values!A:C, 3) * 1.19 ,0)</f>
        <v>1057</v>
      </c>
      <c r="D53" s="5">
        <f>ROUND( VLOOKUP(Z53, NPC_Raw_Data!A:E, 5) * VLOOKUP(AA53, NPC_Scaling_Values!A:D, 4) * VLOOKUP(AB53,NPC_Scaling_Values!A:D, 4) * 1.19 ,0)</f>
        <v>4284</v>
      </c>
      <c r="E53" s="5">
        <f>ROUND( VLOOKUP(Z53, NPC_Raw_Data!A:L, 6) * VLOOKUP(AA53, NPC_Scaling_Values!A:N, 5)* VLOOKUP(AB53, NPC_Scaling_Values!A:N, 5) * 1.19 ,0)</f>
        <v>394</v>
      </c>
      <c r="F53" s="5">
        <f>ROUND( VLOOKUP(Z53, NPC_Raw_Data!A:L, 7) * VLOOKUP(AA53, NPC_Scaling_Values!A:N, 6) * VLOOKUP(AB53,NPC_Scaling_Values!A:N, 6) * 1.19 ,0)</f>
        <v>295</v>
      </c>
      <c r="G53" s="5">
        <f>ROUND( VLOOKUP(Z53, NPC_Raw_Data!A:L, 8) * VLOOKUP(AA53, NPC_Scaling_Values!A:N, 7) * VLOOKUP(AB53, NPC_Scaling_Values!A:N, 7) * 1.19 ,0)</f>
        <v>255</v>
      </c>
      <c r="H53" s="5">
        <f>ROUND( VLOOKUP(Z53, NPC_Raw_Data!A:L, 9) * VLOOKUP(AA53, NPC_Scaling_Values!A:N, 8)* VLOOKUP(AB53, NPC_Scaling_Values!A:N, 8) * 1.19 ,0)</f>
        <v>275</v>
      </c>
      <c r="I53" s="5">
        <v>0.0</v>
      </c>
      <c r="J53" s="5">
        <v>0.0</v>
      </c>
      <c r="K53" s="5">
        <v>0.0</v>
      </c>
      <c r="L53" s="5">
        <f>ROUND( VLOOKUP(Z53, NPC_Raw_Data!A:O, 13),0)</f>
        <v>200</v>
      </c>
      <c r="M53" s="5">
        <f>ROUND( VLOOKUP(Z53, NPC_Raw_Data!A:O, 14),0)</f>
        <v>200</v>
      </c>
      <c r="N53" s="5">
        <f>ROUND( VLOOKUP(Z53, NPC_Raw_Data!A:O, 15),0)</f>
        <v>200</v>
      </c>
      <c r="O53" s="5">
        <f>ROUND( VLOOKUP(Z53, NPC_Raw_Data!A:Q, 16) * VLOOKUP(AA53, NPC_Scaling_Values!A:N, 14)* VLOOKUP(AB53, NPC_Scaling_Values!A:N, 14) * 1.19 ,0)</f>
        <v>302</v>
      </c>
      <c r="P53" s="2">
        <f>ROUND( VLOOKUP(Z53, NPC_Raw_Data!A:Q, 17) * VLOOKUP(AA53, NPC_Scaling_Values!A:N, 14) * VLOOKUP(AB53, NPC_Scaling_Values!A:N, 14)* 1.19 ,0)</f>
        <v>101</v>
      </c>
      <c r="Q53">
        <f> VLOOKUP(AA53, NPC_Scaling_Values!A:N, 9) * VLOOKUP(AB53, NPC_Scaling_Values!A:N, 9) * 1.19</f>
        <v>3.77349</v>
      </c>
      <c r="R53" s="1">
        <v>1.3</v>
      </c>
      <c r="S53" s="1">
        <v>20.0</v>
      </c>
      <c r="T53" s="7" t="b">
        <v>0</v>
      </c>
      <c r="U53" s="7" t="b">
        <v>0</v>
      </c>
      <c r="V53" s="7" t="b">
        <v>1</v>
      </c>
      <c r="Z53" s="1">
        <v>239003.0</v>
      </c>
      <c r="AA53" s="1">
        <v>7011.0</v>
      </c>
      <c r="AB53" s="1">
        <v>7411.0</v>
      </c>
      <c r="AC53" s="10">
        <v>7100.0</v>
      </c>
    </row>
    <row r="54">
      <c r="A54" s="9" t="s">
        <v>193</v>
      </c>
      <c r="B54" s="1" t="s">
        <v>39</v>
      </c>
      <c r="C54" s="5">
        <f>ROUND( VLOOKUP(Z54, NPC_Raw_Data!A:D, 4)*VLOOKUP(AA54, NPC_Scaling_Values!A:C, 3)*VLOOKUP(AB54, NPC_Scaling_Values!A:C, 3) * 1.19 ,0)</f>
        <v>481</v>
      </c>
      <c r="D54" s="5">
        <f>ROUND( VLOOKUP(Z54, NPC_Raw_Data!A:E, 5) * VLOOKUP(AA54, NPC_Scaling_Values!A:D, 4) * VLOOKUP(AB54,NPC_Scaling_Values!A:D, 4) * 1.19 ,0)</f>
        <v>1071</v>
      </c>
      <c r="E54" s="5">
        <f>ROUND( VLOOKUP(Z54, NPC_Raw_Data!A:L, 6) * VLOOKUP(AA54, NPC_Scaling_Values!A:N, 5)* VLOOKUP(AB54, NPC_Scaling_Values!A:N, 5) * 1.19 ,0)</f>
        <v>312</v>
      </c>
      <c r="F54" s="5">
        <f>ROUND( VLOOKUP(Z54, NPC_Raw_Data!A:L, 7) * VLOOKUP(AA54, NPC_Scaling_Values!A:N, 6) * VLOOKUP(AB54,NPC_Scaling_Values!A:N, 6) * 1.19 ,0)</f>
        <v>251</v>
      </c>
      <c r="G54" s="5">
        <f>ROUND( VLOOKUP(Z54, NPC_Raw_Data!A:L, 8) * VLOOKUP(AA54, NPC_Scaling_Values!A:N, 7) * VLOOKUP(AB54, NPC_Scaling_Values!A:N, 7) * 1.19 ,0)</f>
        <v>209</v>
      </c>
      <c r="H54" s="5">
        <f>ROUND( VLOOKUP(Z54, NPC_Raw_Data!A:L, 9) * VLOOKUP(AA54, NPC_Scaling_Values!A:N, 8)* VLOOKUP(AB54, NPC_Scaling_Values!A:N, 8) * 1.19 ,0)</f>
        <v>235</v>
      </c>
      <c r="I54" s="5">
        <v>0.0</v>
      </c>
      <c r="J54" s="5">
        <v>0.0</v>
      </c>
      <c r="K54" s="5">
        <v>0.0</v>
      </c>
      <c r="L54" s="5">
        <f>ROUND( VLOOKUP(Z54, NPC_Raw_Data!A:O, 13),0)</f>
        <v>115</v>
      </c>
      <c r="M54" s="5">
        <f>ROUND( VLOOKUP(Z54, NPC_Raw_Data!A:O, 14),0)</f>
        <v>115</v>
      </c>
      <c r="N54" s="5">
        <f>ROUND( VLOOKUP(Z54, NPC_Raw_Data!A:O, 15),0)</f>
        <v>95</v>
      </c>
      <c r="O54" s="5">
        <f>ROUND( VLOOKUP(Z54, NPC_Raw_Data!A:Q, 16) * VLOOKUP(AA54, NPC_Scaling_Values!A:N, 14)* VLOOKUP(AB54, NPC_Scaling_Values!A:N, 14) * 1.19 ,0)</f>
        <v>244</v>
      </c>
      <c r="P54" s="2">
        <f>ROUND( VLOOKUP(Z54, NPC_Raw_Data!A:Q, 17) * VLOOKUP(AA54, NPC_Scaling_Values!A:N, 14) * VLOOKUP(AB54, NPC_Scaling_Values!A:N, 14)* 1.19 ,0)</f>
        <v>97</v>
      </c>
      <c r="Q54">
        <f> VLOOKUP(AA54, NPC_Scaling_Values!A:N, 9) * VLOOKUP(AB54, NPC_Scaling_Values!A:N, 9) * 1.19</f>
        <v>3.7128</v>
      </c>
      <c r="R54" s="1">
        <v>1.5</v>
      </c>
      <c r="S54" s="1">
        <v>6.0</v>
      </c>
      <c r="T54" s="7" t="b">
        <v>0</v>
      </c>
      <c r="U54" s="7" t="b">
        <v>0</v>
      </c>
      <c r="V54" s="7" t="b">
        <v>0</v>
      </c>
      <c r="Z54" s="1">
        <v>240000.0</v>
      </c>
      <c r="AA54" s="1">
        <v>7010.0</v>
      </c>
      <c r="AB54" s="1">
        <v>7410.0</v>
      </c>
      <c r="AC54" s="8">
        <v>0.0</v>
      </c>
    </row>
    <row r="55">
      <c r="A55" s="1" t="s">
        <v>256</v>
      </c>
      <c r="B55" s="1" t="s">
        <v>39</v>
      </c>
      <c r="C55" s="5">
        <f>ROUND( VLOOKUP(Z55, NPC_Raw_Data!A:D, 4)*VLOOKUP(AA55, NPC_Scaling_Values!A:C, 3)*VLOOKUP(AB55, NPC_Scaling_Values!A:C, 3) * 1.19 ,0)</f>
        <v>966</v>
      </c>
      <c r="D55" s="5">
        <f>ROUND( VLOOKUP(Z55, NPC_Raw_Data!A:E, 5) * VLOOKUP(AA55, NPC_Scaling_Values!A:D, 4) * VLOOKUP(AB55,NPC_Scaling_Values!A:D, 4) * 1.19 ,0)</f>
        <v>3570</v>
      </c>
      <c r="E55" s="5">
        <f>ROUND( VLOOKUP(Z55, NPC_Raw_Data!A:L, 6) * VLOOKUP(AA55, NPC_Scaling_Values!A:N, 5)* VLOOKUP(AB55, NPC_Scaling_Values!A:N, 5) * 1.19 ,0)</f>
        <v>412</v>
      </c>
      <c r="F55" s="5">
        <f>ROUND( VLOOKUP(Z55, NPC_Raw_Data!A:L, 7) * VLOOKUP(AA55, NPC_Scaling_Values!A:N, 6) * VLOOKUP(AB55,NPC_Scaling_Values!A:N, 6) * 1.19 ,0)</f>
        <v>328</v>
      </c>
      <c r="G55" s="5">
        <f>ROUND( VLOOKUP(Z55, NPC_Raw_Data!A:L, 8) * VLOOKUP(AA55, NPC_Scaling_Values!A:N, 7) * VLOOKUP(AB55, NPC_Scaling_Values!A:N, 7) * 1.19 ,0)</f>
        <v>277</v>
      </c>
      <c r="H55" s="5">
        <f>ROUND( VLOOKUP(Z55, NPC_Raw_Data!A:L, 9) * VLOOKUP(AA55, NPC_Scaling_Values!A:N, 8)* VLOOKUP(AB55, NPC_Scaling_Values!A:N, 8) * 1.19 ,0)</f>
        <v>412</v>
      </c>
      <c r="I55" s="5">
        <v>25.0</v>
      </c>
      <c r="J55" s="5">
        <v>0.0</v>
      </c>
      <c r="K55" s="5">
        <v>0.0</v>
      </c>
      <c r="L55" s="5">
        <f>ROUND( VLOOKUP(Z55, NPC_Raw_Data!A:O, 13),0)</f>
        <v>95</v>
      </c>
      <c r="M55" s="5">
        <f>ROUND( VLOOKUP(Z55, NPC_Raw_Data!A:O, 14),0)</f>
        <v>95</v>
      </c>
      <c r="N55" s="5">
        <f>ROUND( VLOOKUP(Z55, NPC_Raw_Data!A:O, 15),0)</f>
        <v>160</v>
      </c>
      <c r="O55" s="5">
        <f>ROUND( VLOOKUP(Z55, NPC_Raw_Data!A:Q, 16) * VLOOKUP(AA55, NPC_Scaling_Values!A:N, 14)* VLOOKUP(AB55, NPC_Scaling_Values!A:N, 14) * 1.19 ,0)</f>
        <v>390</v>
      </c>
      <c r="P55" s="2">
        <f>ROUND( VLOOKUP(Z55, NPC_Raw_Data!A:Q, 17) * VLOOKUP(AA55, NPC_Scaling_Values!A:N, 14) * VLOOKUP(AB55, NPC_Scaling_Values!A:N, 14)* 1.19 ,0)</f>
        <v>97</v>
      </c>
      <c r="Q55">
        <f> VLOOKUP(AA55, NPC_Scaling_Values!A:N, 9) * VLOOKUP(AB55, NPC_Scaling_Values!A:N, 9) * 1.19</f>
        <v>3.7128</v>
      </c>
      <c r="R55" s="1">
        <v>1.1</v>
      </c>
      <c r="S55" s="1">
        <v>-1.0</v>
      </c>
      <c r="T55" s="7" t="b">
        <v>0</v>
      </c>
      <c r="U55" s="7" t="b">
        <v>1</v>
      </c>
      <c r="V55" s="7" t="b">
        <v>0</v>
      </c>
      <c r="Z55" s="1">
        <v>241000.0</v>
      </c>
      <c r="AA55" s="1">
        <v>7010.0</v>
      </c>
      <c r="AB55" s="1">
        <v>7410.0</v>
      </c>
      <c r="AC55" s="8">
        <v>0.0</v>
      </c>
    </row>
    <row r="56">
      <c r="A56" s="1" t="s">
        <v>257</v>
      </c>
      <c r="B56" s="1" t="s">
        <v>39</v>
      </c>
      <c r="C56" s="5">
        <f>ROUND( VLOOKUP(Z56, NPC_Raw_Data!A:D, 4)*VLOOKUP(AA56, NPC_Scaling_Values!A:C, 3)*VLOOKUP(AB56, NPC_Scaling_Values!A:C, 3) * 1.19 ,0)</f>
        <v>966</v>
      </c>
      <c r="D56" s="5">
        <f>ROUND( VLOOKUP(Z56, NPC_Raw_Data!A:E, 5) * VLOOKUP(AA56, NPC_Scaling_Values!A:D, 4) * VLOOKUP(AB56,NPC_Scaling_Values!A:D, 4) * 1.19 ,0)</f>
        <v>3570</v>
      </c>
      <c r="E56" s="5">
        <f>ROUND( VLOOKUP(Z56, NPC_Raw_Data!A:L, 6) * VLOOKUP(AA56, NPC_Scaling_Values!A:N, 5)* VLOOKUP(AB56, NPC_Scaling_Values!A:N, 5) * 1.19 ,0)</f>
        <v>412</v>
      </c>
      <c r="F56" s="5">
        <f>ROUND( VLOOKUP(Z56, NPC_Raw_Data!A:L, 7) * VLOOKUP(AA56, NPC_Scaling_Values!A:N, 6) * VLOOKUP(AB56,NPC_Scaling_Values!A:N, 6) * 1.19 ,0)</f>
        <v>328</v>
      </c>
      <c r="G56" s="5">
        <f>ROUND( VLOOKUP(Z56, NPC_Raw_Data!A:L, 8) * VLOOKUP(AA56, NPC_Scaling_Values!A:N, 7) * VLOOKUP(AB56, NPC_Scaling_Values!A:N, 7) * 1.19 ,0)</f>
        <v>277</v>
      </c>
      <c r="H56" s="5">
        <f>ROUND( VLOOKUP(Z56, NPC_Raw_Data!A:L, 9) * VLOOKUP(AA56, NPC_Scaling_Values!A:N, 8)* VLOOKUP(AB56, NPC_Scaling_Values!A:N, 8) * 1.19 ,0)</f>
        <v>412</v>
      </c>
      <c r="I56" s="5">
        <v>25.0</v>
      </c>
      <c r="J56" s="5">
        <v>0.0</v>
      </c>
      <c r="K56" s="5">
        <v>0.0</v>
      </c>
      <c r="L56" s="5">
        <f>ROUND( VLOOKUP(Z56, NPC_Raw_Data!A:O, 13),0)</f>
        <v>95</v>
      </c>
      <c r="M56" s="5">
        <f>ROUND( VLOOKUP(Z56, NPC_Raw_Data!A:O, 14),0)</f>
        <v>95</v>
      </c>
      <c r="N56" s="5">
        <f>ROUND( VLOOKUP(Z56, NPC_Raw_Data!A:O, 15),0)</f>
        <v>160</v>
      </c>
      <c r="O56" s="5">
        <f>ROUND( VLOOKUP(Z56, NPC_Raw_Data!A:Q, 16) * VLOOKUP(AA56, NPC_Scaling_Values!A:N, 14)* VLOOKUP(AB56, NPC_Scaling_Values!A:N, 14) * 1.19 ,0)</f>
        <v>390</v>
      </c>
      <c r="P56" s="2">
        <f>ROUND( VLOOKUP(Z56, NPC_Raw_Data!A:Q, 17) * VLOOKUP(AA56, NPC_Scaling_Values!A:N, 14) * VLOOKUP(AB56, NPC_Scaling_Values!A:N, 14)* 1.19 ,0)</f>
        <v>97</v>
      </c>
      <c r="Q56">
        <f> VLOOKUP(AA56, NPC_Scaling_Values!A:N, 9) * VLOOKUP(AB56, NPC_Scaling_Values!A:N, 9) * 1.19</f>
        <v>3.7128</v>
      </c>
      <c r="R56" s="1">
        <v>1.1</v>
      </c>
      <c r="S56" s="1">
        <v>-1.0</v>
      </c>
      <c r="T56" s="7" t="b">
        <v>0</v>
      </c>
      <c r="U56" s="7" t="b">
        <v>1</v>
      </c>
      <c r="V56" s="7" t="b">
        <v>0</v>
      </c>
      <c r="Z56" s="1">
        <v>241003.0</v>
      </c>
      <c r="AA56" s="1">
        <v>7010.0</v>
      </c>
      <c r="AB56" s="1">
        <v>7410.0</v>
      </c>
      <c r="AC56" s="8">
        <v>0.0</v>
      </c>
    </row>
    <row r="57">
      <c r="A57" s="1" t="s">
        <v>258</v>
      </c>
      <c r="B57" s="1" t="s">
        <v>39</v>
      </c>
      <c r="C57" s="5">
        <f>ROUND( VLOOKUP(Z57, NPC_Raw_Data!A:D, 4)*VLOOKUP(AA57, NPC_Scaling_Values!A:C, 3)*VLOOKUP(AB57, NPC_Scaling_Values!A:C, 3) * 1.19 ,0)</f>
        <v>966</v>
      </c>
      <c r="D57" s="5">
        <f>ROUND( VLOOKUP(Z57, NPC_Raw_Data!A:E, 5) * VLOOKUP(AA57, NPC_Scaling_Values!A:D, 4) * VLOOKUP(AB57,NPC_Scaling_Values!A:D, 4) * 1.19 ,0)</f>
        <v>4641</v>
      </c>
      <c r="E57" s="5">
        <f>ROUND( VLOOKUP(Z57, NPC_Raw_Data!A:L, 6) * VLOOKUP(AA57, NPC_Scaling_Values!A:N, 5)* VLOOKUP(AB57, NPC_Scaling_Values!A:N, 5) * 1.19 ,0)</f>
        <v>412</v>
      </c>
      <c r="F57" s="5">
        <f>ROUND( VLOOKUP(Z57, NPC_Raw_Data!A:L, 7) * VLOOKUP(AA57, NPC_Scaling_Values!A:N, 6) * VLOOKUP(AB57,NPC_Scaling_Values!A:N, 6) * 1.19 ,0)</f>
        <v>328</v>
      </c>
      <c r="G57" s="5">
        <f>ROUND( VLOOKUP(Z57, NPC_Raw_Data!A:L, 8) * VLOOKUP(AA57, NPC_Scaling_Values!A:N, 7) * VLOOKUP(AB57, NPC_Scaling_Values!A:N, 7) * 1.19 ,0)</f>
        <v>277</v>
      </c>
      <c r="H57" s="5">
        <f>ROUND( VLOOKUP(Z57, NPC_Raw_Data!A:L, 9) * VLOOKUP(AA57, NPC_Scaling_Values!A:N, 8)* VLOOKUP(AB57, NPC_Scaling_Values!A:N, 8) * 1.19 ,0)</f>
        <v>412</v>
      </c>
      <c r="I57" s="5">
        <v>25.0</v>
      </c>
      <c r="J57" s="5">
        <v>0.0</v>
      </c>
      <c r="K57" s="5">
        <v>0.0</v>
      </c>
      <c r="L57" s="5">
        <f>ROUND( VLOOKUP(Z57, NPC_Raw_Data!A:O, 13),0)</f>
        <v>95</v>
      </c>
      <c r="M57" s="5">
        <f>ROUND( VLOOKUP(Z57, NPC_Raw_Data!A:O, 14),0)</f>
        <v>95</v>
      </c>
      <c r="N57" s="5">
        <f>ROUND( VLOOKUP(Z57, NPC_Raw_Data!A:O, 15),0)</f>
        <v>160</v>
      </c>
      <c r="O57" s="5">
        <f>ROUND( VLOOKUP(Z57, NPC_Raw_Data!A:Q, 16) * VLOOKUP(AA57, NPC_Scaling_Values!A:N, 14)* VLOOKUP(AB57, NPC_Scaling_Values!A:N, 14) * 1.19 ,0)</f>
        <v>390</v>
      </c>
      <c r="P57" s="2">
        <f>ROUND( VLOOKUP(Z57, NPC_Raw_Data!A:Q, 17) * VLOOKUP(AA57, NPC_Scaling_Values!A:N, 14) * VLOOKUP(AB57, NPC_Scaling_Values!A:N, 14)* 1.19 ,0)</f>
        <v>97</v>
      </c>
      <c r="Q57">
        <f> VLOOKUP(AA57, NPC_Scaling_Values!A:N, 9) * VLOOKUP(AB57, NPC_Scaling_Values!A:N, 9) * 1.19</f>
        <v>3.7128</v>
      </c>
      <c r="R57" s="1">
        <v>1.1</v>
      </c>
      <c r="S57" s="1">
        <v>-1.0</v>
      </c>
      <c r="T57" s="7" t="b">
        <v>0</v>
      </c>
      <c r="U57" s="7" t="b">
        <v>1</v>
      </c>
      <c r="V57" s="7" t="b">
        <v>0</v>
      </c>
      <c r="Z57" s="1">
        <v>241004.0</v>
      </c>
      <c r="AA57" s="1">
        <v>7010.0</v>
      </c>
      <c r="AB57" s="1">
        <v>7410.0</v>
      </c>
      <c r="AC57" s="8">
        <v>0.0</v>
      </c>
    </row>
    <row r="58">
      <c r="A58" s="1" t="s">
        <v>259</v>
      </c>
      <c r="B58" s="1" t="s">
        <v>39</v>
      </c>
      <c r="C58" s="5">
        <f>ROUND( VLOOKUP(Z58, NPC_Raw_Data!A:D, 4)*VLOOKUP(AA58, NPC_Scaling_Values!A:C, 3)*VLOOKUP(AB58, NPC_Scaling_Values!A:C, 3) * 1.19 ,0)</f>
        <v>966</v>
      </c>
      <c r="D58" s="5">
        <f>ROUND( VLOOKUP(Z58, NPC_Raw_Data!A:E, 5) * VLOOKUP(AA58, NPC_Scaling_Values!A:D, 4) * VLOOKUP(AB58,NPC_Scaling_Values!A:D, 4) * 1.19 ,0)</f>
        <v>3570</v>
      </c>
      <c r="E58" s="5">
        <f>ROUND( VLOOKUP(Z58, NPC_Raw_Data!A:L, 6) * VLOOKUP(AA58, NPC_Scaling_Values!A:N, 5)* VLOOKUP(AB58, NPC_Scaling_Values!A:N, 5) * 1.19 ,0)</f>
        <v>412</v>
      </c>
      <c r="F58" s="5">
        <f>ROUND( VLOOKUP(Z58, NPC_Raw_Data!A:L, 7) * VLOOKUP(AA58, NPC_Scaling_Values!A:N, 6) * VLOOKUP(AB58,NPC_Scaling_Values!A:N, 6) * 1.19 ,0)</f>
        <v>328</v>
      </c>
      <c r="G58" s="5">
        <f>ROUND( VLOOKUP(Z58, NPC_Raw_Data!A:L, 8) * VLOOKUP(AA58, NPC_Scaling_Values!A:N, 7) * VLOOKUP(AB58, NPC_Scaling_Values!A:N, 7) * 1.19 ,0)</f>
        <v>277</v>
      </c>
      <c r="H58" s="5">
        <f>ROUND( VLOOKUP(Z58, NPC_Raw_Data!A:L, 9) * VLOOKUP(AA58, NPC_Scaling_Values!A:N, 8)* VLOOKUP(AB58, NPC_Scaling_Values!A:N, 8) * 1.19 ,0)</f>
        <v>412</v>
      </c>
      <c r="I58" s="5">
        <v>25.0</v>
      </c>
      <c r="J58" s="5">
        <v>0.0</v>
      </c>
      <c r="K58" s="5">
        <v>0.0</v>
      </c>
      <c r="L58" s="5">
        <f>ROUND( VLOOKUP(Z58, NPC_Raw_Data!A:O, 13),0)</f>
        <v>95</v>
      </c>
      <c r="M58" s="5">
        <f>ROUND( VLOOKUP(Z58, NPC_Raw_Data!A:O, 14),0)</f>
        <v>95</v>
      </c>
      <c r="N58" s="5">
        <f>ROUND( VLOOKUP(Z58, NPC_Raw_Data!A:O, 15),0)</f>
        <v>160</v>
      </c>
      <c r="O58" s="5">
        <f>ROUND( VLOOKUP(Z58, NPC_Raw_Data!A:Q, 16) * VLOOKUP(AA58, NPC_Scaling_Values!A:N, 14)* VLOOKUP(AB58, NPC_Scaling_Values!A:N, 14) * 1.19 ,0)</f>
        <v>390</v>
      </c>
      <c r="P58" s="2">
        <f>ROUND( VLOOKUP(Z58, NPC_Raw_Data!A:Q, 17) * VLOOKUP(AA58, NPC_Scaling_Values!A:N, 14) * VLOOKUP(AB58, NPC_Scaling_Values!A:N, 14)* 1.19 ,0)</f>
        <v>97</v>
      </c>
      <c r="Q58">
        <f> VLOOKUP(AA58, NPC_Scaling_Values!A:N, 9) * VLOOKUP(AB58, NPC_Scaling_Values!A:N, 9) * 1.19</f>
        <v>3.7128</v>
      </c>
      <c r="R58" s="1">
        <v>1.1</v>
      </c>
      <c r="S58" s="1">
        <v>-1.0</v>
      </c>
      <c r="T58" s="7" t="b">
        <v>0</v>
      </c>
      <c r="U58" s="7" t="b">
        <v>1</v>
      </c>
      <c r="V58" s="7" t="b">
        <v>0</v>
      </c>
      <c r="Z58" s="1">
        <v>241005.0</v>
      </c>
      <c r="AA58" s="1">
        <v>7010.0</v>
      </c>
      <c r="AB58" s="1">
        <v>7410.0</v>
      </c>
      <c r="AC58" s="10">
        <v>7100.0</v>
      </c>
    </row>
    <row r="59">
      <c r="A59" s="1" t="s">
        <v>260</v>
      </c>
      <c r="B59" s="1" t="s">
        <v>39</v>
      </c>
      <c r="C59" s="5">
        <f>ROUND( VLOOKUP(Z59, NPC_Raw_Data!A:D, 4)*VLOOKUP(AA59, NPC_Scaling_Values!A:C, 3)*VLOOKUP(AB59, NPC_Scaling_Values!A:C, 3) * 1.19 ,0)</f>
        <v>966</v>
      </c>
      <c r="D59" s="5">
        <f>ROUND( VLOOKUP(Z59, NPC_Raw_Data!A:E, 5) * VLOOKUP(AA59, NPC_Scaling_Values!A:D, 4) * VLOOKUP(AB59,NPC_Scaling_Values!A:D, 4) * 1.19 ,0)</f>
        <v>3570</v>
      </c>
      <c r="E59" s="5">
        <f>ROUND( VLOOKUP(Z59, NPC_Raw_Data!A:L, 6) * VLOOKUP(AA59, NPC_Scaling_Values!A:N, 5)* VLOOKUP(AB59, NPC_Scaling_Values!A:N, 5) * 1.19 ,0)</f>
        <v>412</v>
      </c>
      <c r="F59" s="5">
        <f>ROUND( VLOOKUP(Z59, NPC_Raw_Data!A:L, 7) * VLOOKUP(AA59, NPC_Scaling_Values!A:N, 6) * VLOOKUP(AB59,NPC_Scaling_Values!A:N, 6) * 1.19 ,0)</f>
        <v>328</v>
      </c>
      <c r="G59" s="5">
        <f>ROUND( VLOOKUP(Z59, NPC_Raw_Data!A:L, 8) * VLOOKUP(AA59, NPC_Scaling_Values!A:N, 7) * VLOOKUP(AB59, NPC_Scaling_Values!A:N, 7) * 1.19 ,0)</f>
        <v>277</v>
      </c>
      <c r="H59" s="5">
        <f>ROUND( VLOOKUP(Z59, NPC_Raw_Data!A:L, 9) * VLOOKUP(AA59, NPC_Scaling_Values!A:N, 8)* VLOOKUP(AB59, NPC_Scaling_Values!A:N, 8) * 1.19 ,0)</f>
        <v>412</v>
      </c>
      <c r="I59" s="5">
        <v>25.0</v>
      </c>
      <c r="J59" s="5">
        <v>0.0</v>
      </c>
      <c r="K59" s="5">
        <v>0.0</v>
      </c>
      <c r="L59" s="5">
        <f>ROUND( VLOOKUP(Z59, NPC_Raw_Data!A:O, 13),0)</f>
        <v>95</v>
      </c>
      <c r="M59" s="5">
        <f>ROUND( VLOOKUP(Z59, NPC_Raw_Data!A:O, 14),0)</f>
        <v>95</v>
      </c>
      <c r="N59" s="5">
        <f>ROUND( VLOOKUP(Z59, NPC_Raw_Data!A:O, 15),0)</f>
        <v>160</v>
      </c>
      <c r="O59" s="5">
        <f>ROUND( VLOOKUP(Z59, NPC_Raw_Data!A:Q, 16) * VLOOKUP(AA59, NPC_Scaling_Values!A:N, 14)* VLOOKUP(AB59, NPC_Scaling_Values!A:N, 14) * 1.19 ,0)</f>
        <v>390</v>
      </c>
      <c r="P59" s="2">
        <f>ROUND( VLOOKUP(Z59, NPC_Raw_Data!A:Q, 17) * VLOOKUP(AA59, NPC_Scaling_Values!A:N, 14) * VLOOKUP(AB59, NPC_Scaling_Values!A:N, 14)* 1.19 ,0)</f>
        <v>97</v>
      </c>
      <c r="Q59">
        <f> VLOOKUP(AA59, NPC_Scaling_Values!A:N, 9) * VLOOKUP(AB59, NPC_Scaling_Values!A:N, 9) * 1.19</f>
        <v>3.7128</v>
      </c>
      <c r="R59" s="1">
        <v>1.1</v>
      </c>
      <c r="S59" s="1">
        <v>-1.0</v>
      </c>
      <c r="T59" s="7" t="b">
        <v>0</v>
      </c>
      <c r="U59" s="7" t="b">
        <v>1</v>
      </c>
      <c r="V59" s="7" t="b">
        <v>0</v>
      </c>
      <c r="Z59" s="1">
        <v>241006.0</v>
      </c>
      <c r="AA59" s="1">
        <v>7010.0</v>
      </c>
      <c r="AB59" s="1">
        <v>7410.0</v>
      </c>
      <c r="AC59" s="10">
        <v>7100.0</v>
      </c>
    </row>
    <row r="60">
      <c r="A60" s="9" t="s">
        <v>301</v>
      </c>
      <c r="B60" s="1" t="s">
        <v>91</v>
      </c>
      <c r="C60" s="5">
        <f>ROUND( VLOOKUP(Z60, NPC_Raw_Data!A:D, 4)*VLOOKUP(AA60, NPC_Scaling_Values!A:C, 3)*VLOOKUP(AB60, NPC_Scaling_Values!A:C, 3) * 1.19 ,0)</f>
        <v>375</v>
      </c>
      <c r="D60" s="5">
        <f>ROUND( VLOOKUP(Z60, NPC_Raw_Data!A:E, 5) * VLOOKUP(AA60, NPC_Scaling_Values!A:D, 4) * VLOOKUP(AB60,NPC_Scaling_Values!A:D, 4) * 1.19 ,0)</f>
        <v>714</v>
      </c>
      <c r="E60" s="5">
        <f>ROUND( VLOOKUP(Z60, NPC_Raw_Data!A:L, 6) * VLOOKUP(AA60, NPC_Scaling_Values!A:N, 5)* VLOOKUP(AB60, NPC_Scaling_Values!A:N, 5) * 1.19 ,0)</f>
        <v>522</v>
      </c>
      <c r="F60" s="5">
        <f>ROUND( VLOOKUP(Z60, NPC_Raw_Data!A:L, 7) * VLOOKUP(AA60, NPC_Scaling_Values!A:N, 6) * VLOOKUP(AB60,NPC_Scaling_Values!A:N, 6) * 1.19 ,0)</f>
        <v>340</v>
      </c>
      <c r="G60" s="5">
        <f>ROUND( VLOOKUP(Z60, NPC_Raw_Data!A:L, 8) * VLOOKUP(AA60, NPC_Scaling_Values!A:N, 7) * VLOOKUP(AB60, NPC_Scaling_Values!A:N, 7) * 1.19 ,0)</f>
        <v>1045</v>
      </c>
      <c r="H60" s="5">
        <f>ROUND( VLOOKUP(Z60, NPC_Raw_Data!A:L, 9) * VLOOKUP(AA60, NPC_Scaling_Values!A:N, 8)* VLOOKUP(AB60, NPC_Scaling_Values!A:N, 8) * 1.19 ,0)</f>
        <v>1045</v>
      </c>
      <c r="I60" s="5">
        <v>0.0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 * 1.19 ,0)</f>
        <v>267</v>
      </c>
      <c r="P60" s="2">
        <f>ROUND( VLOOKUP(Z60, NPC_Raw_Data!A:Q, 17) * VLOOKUP(AA60, NPC_Scaling_Values!A:N, 14) * VLOOKUP(AB60, NPC_Scaling_Values!A:N, 14)* 1.19 ,0)</f>
        <v>107</v>
      </c>
      <c r="Q60">
        <f> VLOOKUP(AA60, NPC_Scaling_Values!A:N, 9) * VLOOKUP(AB60, NPC_Scaling_Values!A:N, 9) * 1.19</f>
        <v>3.88654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243000.0</v>
      </c>
      <c r="AA60" s="1">
        <v>7013.0</v>
      </c>
      <c r="AB60" s="1">
        <v>7413.0</v>
      </c>
      <c r="AC60" s="8">
        <v>0.0</v>
      </c>
    </row>
    <row r="61">
      <c r="A61" s="9" t="s">
        <v>301</v>
      </c>
      <c r="B61" s="1" t="s">
        <v>46</v>
      </c>
      <c r="C61" s="5">
        <f>ROUND( VLOOKUP(Z61, NPC_Raw_Data!A:D, 4)*VLOOKUP(AA61, NPC_Scaling_Values!A:C, 3)*VLOOKUP(AB61, NPC_Scaling_Values!A:C, 3) * 1.19 ,0)</f>
        <v>383</v>
      </c>
      <c r="D61" s="5">
        <f>ROUND( VLOOKUP(Z61, NPC_Raw_Data!A:E, 5) * VLOOKUP(AA61, NPC_Scaling_Values!A:D, 4) * VLOOKUP(AB61,NPC_Scaling_Values!A:D, 4) * 1.19 ,0)</f>
        <v>714</v>
      </c>
      <c r="E61" s="5">
        <f>ROUND( VLOOKUP(Z61, NPC_Raw_Data!A:L, 6) * VLOOKUP(AA61, NPC_Scaling_Values!A:N, 5)* VLOOKUP(AB61, NPC_Scaling_Values!A:N, 5) * 1.19 ,0)</f>
        <v>537</v>
      </c>
      <c r="F61" s="5">
        <f>ROUND( VLOOKUP(Z61, NPC_Raw_Data!A:L, 7) * VLOOKUP(AA61, NPC_Scaling_Values!A:N, 6) * VLOOKUP(AB61,NPC_Scaling_Values!A:N, 6) * 1.19 ,0)</f>
        <v>350</v>
      </c>
      <c r="G61" s="5">
        <f>ROUND( VLOOKUP(Z61, NPC_Raw_Data!A:L, 8) * VLOOKUP(AA61, NPC_Scaling_Values!A:N, 7) * VLOOKUP(AB61, NPC_Scaling_Values!A:N, 7) * 1.19 ,0)</f>
        <v>1074</v>
      </c>
      <c r="H61" s="5">
        <f>ROUND( VLOOKUP(Z61, NPC_Raw_Data!A:L, 9) * VLOOKUP(AA61, NPC_Scaling_Values!A:N, 8)* VLOOKUP(AB61, NPC_Scaling_Values!A:N, 8) * 1.19 ,0)</f>
        <v>1074</v>
      </c>
      <c r="I61" s="5">
        <v>0.0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 * 1.19 ,0)</f>
        <v>276</v>
      </c>
      <c r="P61" s="2">
        <f>ROUND( VLOOKUP(Z61, NPC_Raw_Data!A:Q, 17) * VLOOKUP(AA61, NPC_Scaling_Values!A:N, 14) * VLOOKUP(AB61, NPC_Scaling_Values!A:N, 14)* 1.19 ,0)</f>
        <v>110</v>
      </c>
      <c r="Q61">
        <f> VLOOKUP(AA61, NPC_Scaling_Values!A:N, 9) * VLOOKUP(AB61, NPC_Scaling_Values!A:N, 9) * 1.19</f>
        <v>3.96984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243001.0</v>
      </c>
      <c r="AA61" s="1">
        <v>7014.0</v>
      </c>
      <c r="AB61" s="1">
        <v>7414.0</v>
      </c>
      <c r="AC61" s="8">
        <v>0.0</v>
      </c>
    </row>
    <row r="62">
      <c r="A62" s="1" t="s">
        <v>54</v>
      </c>
      <c r="B62" s="1" t="s">
        <v>55</v>
      </c>
      <c r="C62" s="5">
        <f>ROUND( VLOOKUP(Z62, NPC_Raw_Data!A:D, 4)*VLOOKUP(AA62, NPC_Scaling_Values!A:C, 3)*VLOOKUP(AB62, NPC_Scaling_Values!A:C, 3) * 1.19 ,0)</f>
        <v>164</v>
      </c>
      <c r="D62" s="5">
        <f>ROUND( VLOOKUP(Z62, NPC_Raw_Data!A:E, 5) * VLOOKUP(AA62, NPC_Scaling_Values!A:D, 4) * VLOOKUP(AB62,NPC_Scaling_Values!A:D, 4) * 1.19 ,0)</f>
        <v>119</v>
      </c>
      <c r="E62" s="5">
        <f>ROUND( VLOOKUP(Z62, NPC_Raw_Data!A:L, 6) * VLOOKUP(AA62, NPC_Scaling_Values!A:N, 5)* VLOOKUP(AB62, NPC_Scaling_Values!A:N, 5) * 1.19 ,0)</f>
        <v>150</v>
      </c>
      <c r="F62" s="5">
        <f>ROUND( VLOOKUP(Z62, NPC_Raw_Data!A:L, 7) * VLOOKUP(AA62, NPC_Scaling_Values!A:N, 6) * VLOOKUP(AB62,NPC_Scaling_Values!A:N, 6) * 1.19 ,0)</f>
        <v>113</v>
      </c>
      <c r="G62" s="5">
        <f>ROUND( VLOOKUP(Z62, NPC_Raw_Data!A:L, 8) * VLOOKUP(AA62, NPC_Scaling_Values!A:N, 7) * VLOOKUP(AB62, NPC_Scaling_Values!A:N, 7) * 1.19 ,0)</f>
        <v>105</v>
      </c>
      <c r="H62" s="5">
        <f>ROUND( VLOOKUP(Z62, NPC_Raw_Data!A:L, 9) * VLOOKUP(AA62, NPC_Scaling_Values!A:N, 8)* VLOOKUP(AB62, NPC_Scaling_Values!A:N, 8) * 1.19 ,0)</f>
        <v>113</v>
      </c>
      <c r="I62" s="5">
        <v>0.0</v>
      </c>
      <c r="J62" s="5">
        <v>0.0</v>
      </c>
      <c r="K62" s="5">
        <v>0.0</v>
      </c>
      <c r="L62" s="5">
        <f>ROUND( VLOOKUP(Z62, NPC_Raw_Data!A:O, 13),0)</f>
        <v>66</v>
      </c>
      <c r="M62" s="5">
        <f>ROUND( VLOOKUP(Z62, NPC_Raw_Data!A:O, 14),0)</f>
        <v>66</v>
      </c>
      <c r="N62" s="5">
        <f>ROUND( VLOOKUP(Z62, NPC_Raw_Data!A:O, 15),0)</f>
        <v>66</v>
      </c>
      <c r="O62" s="5">
        <f>ROUND( VLOOKUP(Z62, NPC_Raw_Data!A:Q, 16) * VLOOKUP(AA62, NPC_Scaling_Values!A:N, 14)* VLOOKUP(AB62, NPC_Scaling_Values!A:N, 14) * 1.19 ,0)</f>
        <v>121</v>
      </c>
      <c r="P62" s="2">
        <f>ROUND( VLOOKUP(Z62, NPC_Raw_Data!A:Q, 17) * VLOOKUP(AA62, NPC_Scaling_Values!A:N, 14) * VLOOKUP(AB62, NPC_Scaling_Values!A:N, 14)* 1.19 ,0)</f>
        <v>97</v>
      </c>
      <c r="Q62">
        <f> VLOOKUP(AA62, NPC_Scaling_Values!A:N, 9) * VLOOKUP(AB62, NPC_Scaling_Values!A:N, 9) * 1.19</f>
        <v>3.0925125</v>
      </c>
      <c r="R62" s="1">
        <v>1.5</v>
      </c>
      <c r="S62" s="1">
        <v>2.0</v>
      </c>
      <c r="T62" s="7" t="b">
        <v>0</v>
      </c>
      <c r="U62" s="7" t="b">
        <v>0</v>
      </c>
      <c r="V62" s="7" t="b">
        <v>0</v>
      </c>
      <c r="Z62" s="1">
        <v>250000.0</v>
      </c>
      <c r="AA62" s="1">
        <v>7002.0</v>
      </c>
      <c r="AB62" s="1">
        <v>7402.0</v>
      </c>
      <c r="AC62" s="8">
        <v>0.0</v>
      </c>
    </row>
    <row r="63">
      <c r="A63" s="1" t="s">
        <v>56</v>
      </c>
      <c r="B63" s="1" t="s">
        <v>55</v>
      </c>
      <c r="C63" s="5">
        <f>ROUND( VLOOKUP(Z63, NPC_Raw_Data!A:D, 4)*VLOOKUP(AA63, NPC_Scaling_Values!A:C, 3)*VLOOKUP(AB63, NPC_Scaling_Values!A:C, 3) * 1.19 ,0)</f>
        <v>164</v>
      </c>
      <c r="D63" s="5">
        <f>ROUND( VLOOKUP(Z63, NPC_Raw_Data!A:E, 5) * VLOOKUP(AA63, NPC_Scaling_Values!A:D, 4) * VLOOKUP(AB63,NPC_Scaling_Values!A:D, 4) * 1.19 ,0)</f>
        <v>119</v>
      </c>
      <c r="E63" s="5">
        <f>ROUND( VLOOKUP(Z63, NPC_Raw_Data!A:L, 6) * VLOOKUP(AA63, NPC_Scaling_Values!A:N, 5)* VLOOKUP(AB63, NPC_Scaling_Values!A:N, 5) * 1.19 ,0)</f>
        <v>150</v>
      </c>
      <c r="F63" s="5">
        <f>ROUND( VLOOKUP(Z63, NPC_Raw_Data!A:L, 7) * VLOOKUP(AA63, NPC_Scaling_Values!A:N, 6) * VLOOKUP(AB63,NPC_Scaling_Values!A:N, 6) * 1.19 ,0)</f>
        <v>113</v>
      </c>
      <c r="G63" s="5">
        <f>ROUND( VLOOKUP(Z63, NPC_Raw_Data!A:L, 8) * VLOOKUP(AA63, NPC_Scaling_Values!A:N, 7) * VLOOKUP(AB63, NPC_Scaling_Values!A:N, 7) * 1.19 ,0)</f>
        <v>121</v>
      </c>
      <c r="H63" s="5">
        <f>ROUND( VLOOKUP(Z63, NPC_Raw_Data!A:L, 9) * VLOOKUP(AA63, NPC_Scaling_Values!A:N, 8)* VLOOKUP(AB63, NPC_Scaling_Values!A:N, 8) * 1.19 ,0)</f>
        <v>113</v>
      </c>
      <c r="I63" s="5">
        <v>0.0</v>
      </c>
      <c r="J63" s="5">
        <v>0.0</v>
      </c>
      <c r="K63" s="5">
        <v>0.0</v>
      </c>
      <c r="L63" s="5">
        <f>ROUND( VLOOKUP(Z63, NPC_Raw_Data!A:O, 13),0)</f>
        <v>66</v>
      </c>
      <c r="M63" s="5">
        <f>ROUND( VLOOKUP(Z63, NPC_Raw_Data!A:O, 14),0)</f>
        <v>66</v>
      </c>
      <c r="N63" s="5">
        <f>ROUND( VLOOKUP(Z63, NPC_Raw_Data!A:O, 15),0)</f>
        <v>66</v>
      </c>
      <c r="O63" s="5">
        <f>ROUND( VLOOKUP(Z63, NPC_Raw_Data!A:Q, 16) * VLOOKUP(AA63, NPC_Scaling_Values!A:N, 14)* VLOOKUP(AB63, NPC_Scaling_Values!A:N, 14) * 1.19 ,0)</f>
        <v>121</v>
      </c>
      <c r="P63" s="2">
        <f>ROUND( VLOOKUP(Z63, NPC_Raw_Data!A:Q, 17) * VLOOKUP(AA63, NPC_Scaling_Values!A:N, 14) * VLOOKUP(AB63, NPC_Scaling_Values!A:N, 14)* 1.19 ,0)</f>
        <v>97</v>
      </c>
      <c r="Q63">
        <f> VLOOKUP(AA63, NPC_Scaling_Values!A:N, 9) * VLOOKUP(AB63, NPC_Scaling_Values!A:N, 9) * 1.19</f>
        <v>3.0925125</v>
      </c>
      <c r="R63" s="1">
        <v>1.5</v>
      </c>
      <c r="S63" s="1">
        <v>2.0</v>
      </c>
      <c r="T63" s="7" t="b">
        <v>0</v>
      </c>
      <c r="U63" s="7" t="b">
        <v>0</v>
      </c>
      <c r="V63" s="7" t="b">
        <v>0</v>
      </c>
      <c r="Z63" s="1">
        <v>250001.0</v>
      </c>
      <c r="AA63" s="1">
        <v>7002.0</v>
      </c>
      <c r="AB63" s="1">
        <v>7402.0</v>
      </c>
      <c r="AC63" s="8">
        <v>0.0</v>
      </c>
    </row>
    <row r="64">
      <c r="A64" s="1" t="s">
        <v>54</v>
      </c>
      <c r="B64" s="1" t="s">
        <v>41</v>
      </c>
      <c r="C64" s="5">
        <f>ROUND( VLOOKUP(Z64, NPC_Raw_Data!A:D, 4)*VLOOKUP(AA64, NPC_Scaling_Values!A:C, 3)*VLOOKUP(AB64, NPC_Scaling_Values!A:C, 3) * 1.19 ,0)</f>
        <v>248</v>
      </c>
      <c r="D64" s="5">
        <f>ROUND( VLOOKUP(Z64, NPC_Raw_Data!A:E, 5) * VLOOKUP(AA64, NPC_Scaling_Values!A:D, 4) * VLOOKUP(AB64,NPC_Scaling_Values!A:D, 4) * 1.19 ,0)</f>
        <v>714</v>
      </c>
      <c r="E64" s="5">
        <f>ROUND( VLOOKUP(Z64, NPC_Raw_Data!A:L, 6) * VLOOKUP(AA64, NPC_Scaling_Values!A:N, 5)* VLOOKUP(AB64, NPC_Scaling_Values!A:N, 5) * 1.19 ,0)</f>
        <v>272</v>
      </c>
      <c r="F64" s="5">
        <f>ROUND( VLOOKUP(Z64, NPC_Raw_Data!A:L, 7) * VLOOKUP(AA64, NPC_Scaling_Values!A:N, 6) * VLOOKUP(AB64,NPC_Scaling_Values!A:N, 6) * 1.19 ,0)</f>
        <v>205</v>
      </c>
      <c r="G64" s="5">
        <f>ROUND( VLOOKUP(Z64, NPC_Raw_Data!A:L, 8) * VLOOKUP(AA64, NPC_Scaling_Values!A:N, 7) * VLOOKUP(AB64, NPC_Scaling_Values!A:N, 7) * 1.19 ,0)</f>
        <v>191</v>
      </c>
      <c r="H64" s="5">
        <f>ROUND( VLOOKUP(Z64, NPC_Raw_Data!A:L, 9) * VLOOKUP(AA64, NPC_Scaling_Values!A:N, 8)* VLOOKUP(AB64, NPC_Scaling_Values!A:N, 8) * 1.19 ,0)</f>
        <v>205</v>
      </c>
      <c r="I64" s="5">
        <v>0.0</v>
      </c>
      <c r="J64" s="5">
        <v>0.0</v>
      </c>
      <c r="K64" s="5">
        <v>0.0</v>
      </c>
      <c r="L64" s="5">
        <f>ROUND( VLOOKUP(Z64, NPC_Raw_Data!A:O, 13),0)</f>
        <v>66</v>
      </c>
      <c r="M64" s="5">
        <f>ROUND( VLOOKUP(Z64, NPC_Raw_Data!A:O, 14),0)</f>
        <v>66</v>
      </c>
      <c r="N64" s="5">
        <f>ROUND( VLOOKUP(Z64, NPC_Raw_Data!A:O, 15),0)</f>
        <v>66</v>
      </c>
      <c r="O64" s="5">
        <f>ROUND( VLOOKUP(Z64, NPC_Raw_Data!A:Q, 16) * VLOOKUP(AA64, NPC_Scaling_Values!A:N, 14)* VLOOKUP(AB64, NPC_Scaling_Values!A:N, 14) * 1.19 ,0)</f>
        <v>138</v>
      </c>
      <c r="P64" s="2">
        <f>ROUND( VLOOKUP(Z64, NPC_Raw_Data!A:Q, 17) * VLOOKUP(AA64, NPC_Scaling_Values!A:N, 14) * VLOOKUP(AB64, NPC_Scaling_Values!A:N, 14)* 1.19 ,0)</f>
        <v>110</v>
      </c>
      <c r="Q64">
        <f> VLOOKUP(AA64, NPC_Scaling_Values!A:N, 9) * VLOOKUP(AB64, NPC_Scaling_Values!A:N, 9) * 1.19</f>
        <v>3.96984</v>
      </c>
      <c r="R64" s="1">
        <v>1.5</v>
      </c>
      <c r="S64" s="1">
        <v>2.0</v>
      </c>
      <c r="T64" s="7" t="b">
        <v>0</v>
      </c>
      <c r="U64" s="7" t="b">
        <v>0</v>
      </c>
      <c r="V64" s="7" t="b">
        <v>0</v>
      </c>
      <c r="Z64" s="1">
        <v>250010.0</v>
      </c>
      <c r="AA64" s="1">
        <v>7014.0</v>
      </c>
      <c r="AB64" s="1">
        <v>7414.0</v>
      </c>
      <c r="AC64" s="8">
        <v>0.0</v>
      </c>
    </row>
    <row r="65">
      <c r="A65" s="1" t="s">
        <v>56</v>
      </c>
      <c r="B65" s="1" t="s">
        <v>41</v>
      </c>
      <c r="C65" s="5">
        <f>ROUND( VLOOKUP(Z65, NPC_Raw_Data!A:D, 4)*VLOOKUP(AA65, NPC_Scaling_Values!A:C, 3)*VLOOKUP(AB65, NPC_Scaling_Values!A:C, 3) * 1.19 ,0)</f>
        <v>248</v>
      </c>
      <c r="D65" s="5">
        <f>ROUND( VLOOKUP(Z65, NPC_Raw_Data!A:E, 5) * VLOOKUP(AA65, NPC_Scaling_Values!A:D, 4) * VLOOKUP(AB65,NPC_Scaling_Values!A:D, 4) * 1.19 ,0)</f>
        <v>714</v>
      </c>
      <c r="E65" s="5">
        <f>ROUND( VLOOKUP(Z65, NPC_Raw_Data!A:L, 6) * VLOOKUP(AA65, NPC_Scaling_Values!A:N, 5)* VLOOKUP(AB65, NPC_Scaling_Values!A:N, 5) * 1.19 ,0)</f>
        <v>272</v>
      </c>
      <c r="F65" s="5">
        <f>ROUND( VLOOKUP(Z65, NPC_Raw_Data!A:L, 7) * VLOOKUP(AA65, NPC_Scaling_Values!A:N, 6) * VLOOKUP(AB65,NPC_Scaling_Values!A:N, 6) * 1.19 ,0)</f>
        <v>205</v>
      </c>
      <c r="G65" s="5">
        <f>ROUND( VLOOKUP(Z65, NPC_Raw_Data!A:L, 8) * VLOOKUP(AA65, NPC_Scaling_Values!A:N, 7) * VLOOKUP(AB65, NPC_Scaling_Values!A:N, 7) * 1.19 ,0)</f>
        <v>219</v>
      </c>
      <c r="H65" s="5">
        <f>ROUND( VLOOKUP(Z65, NPC_Raw_Data!A:L, 9) * VLOOKUP(AA65, NPC_Scaling_Values!A:N, 8)* VLOOKUP(AB65, NPC_Scaling_Values!A:N, 8) * 1.19 ,0)</f>
        <v>205</v>
      </c>
      <c r="I65" s="5">
        <v>0.0</v>
      </c>
      <c r="J65" s="5">
        <v>0.0</v>
      </c>
      <c r="K65" s="5">
        <v>0.0</v>
      </c>
      <c r="L65" s="5">
        <f>ROUND( VLOOKUP(Z65, NPC_Raw_Data!A:O, 13),0)</f>
        <v>66</v>
      </c>
      <c r="M65" s="5">
        <f>ROUND( VLOOKUP(Z65, NPC_Raw_Data!A:O, 14),0)</f>
        <v>66</v>
      </c>
      <c r="N65" s="5">
        <f>ROUND( VLOOKUP(Z65, NPC_Raw_Data!A:O, 15),0)</f>
        <v>66</v>
      </c>
      <c r="O65" s="5">
        <f>ROUND( VLOOKUP(Z65, NPC_Raw_Data!A:Q, 16) * VLOOKUP(AA65, NPC_Scaling_Values!A:N, 14)* VLOOKUP(AB65, NPC_Scaling_Values!A:N, 14) * 1.19 ,0)</f>
        <v>138</v>
      </c>
      <c r="P65" s="2">
        <f>ROUND( VLOOKUP(Z65, NPC_Raw_Data!A:Q, 17) * VLOOKUP(AA65, NPC_Scaling_Values!A:N, 14) * VLOOKUP(AB65, NPC_Scaling_Values!A:N, 14)* 1.19 ,0)</f>
        <v>110</v>
      </c>
      <c r="Q65">
        <f> VLOOKUP(AA65, NPC_Scaling_Values!A:N, 9) * VLOOKUP(AB65, NPC_Scaling_Values!A:N, 9) * 1.19</f>
        <v>3.96984</v>
      </c>
      <c r="R65" s="1">
        <v>1.5</v>
      </c>
      <c r="S65" s="1">
        <v>2.0</v>
      </c>
      <c r="T65" s="7" t="b">
        <v>0</v>
      </c>
      <c r="U65" s="7" t="b">
        <v>0</v>
      </c>
      <c r="V65" s="7" t="b">
        <v>0</v>
      </c>
      <c r="Z65" s="1">
        <v>250011.0</v>
      </c>
      <c r="AA65" s="1">
        <v>7014.0</v>
      </c>
      <c r="AB65" s="1">
        <v>7414.0</v>
      </c>
      <c r="AC65" s="8">
        <v>0.0</v>
      </c>
    </row>
    <row r="66">
      <c r="A66" s="1" t="s">
        <v>58</v>
      </c>
      <c r="B66" s="1" t="s">
        <v>41</v>
      </c>
      <c r="C66" s="5">
        <f>ROUND( VLOOKUP(Z66, NPC_Raw_Data!A:D, 4)*VLOOKUP(AA66, NPC_Scaling_Values!A:C, 3)*VLOOKUP(AB66, NPC_Scaling_Values!A:C, 3) * 1.19 ,0)</f>
        <v>248</v>
      </c>
      <c r="D66" s="5">
        <f>ROUND( VLOOKUP(Z66, NPC_Raw_Data!A:E, 5) * VLOOKUP(AA66, NPC_Scaling_Values!A:D, 4) * VLOOKUP(AB66,NPC_Scaling_Values!A:D, 4) * 1.19 ,0)</f>
        <v>714</v>
      </c>
      <c r="E66" s="5">
        <f>ROUND( VLOOKUP(Z66, NPC_Raw_Data!A:L, 6) * VLOOKUP(AA66, NPC_Scaling_Values!A:N, 5)* VLOOKUP(AB66, NPC_Scaling_Values!A:N, 5) * 1.19 ,0)</f>
        <v>272</v>
      </c>
      <c r="F66" s="5">
        <f>ROUND( VLOOKUP(Z66, NPC_Raw_Data!A:L, 7) * VLOOKUP(AA66, NPC_Scaling_Values!A:N, 6) * VLOOKUP(AB66,NPC_Scaling_Values!A:N, 6) * 1.19 ,0)</f>
        <v>205</v>
      </c>
      <c r="G66" s="5">
        <f>ROUND( VLOOKUP(Z66, NPC_Raw_Data!A:L, 8) * VLOOKUP(AA66, NPC_Scaling_Values!A:N, 7) * VLOOKUP(AB66, NPC_Scaling_Values!A:N, 7) * 1.19 ,0)</f>
        <v>191</v>
      </c>
      <c r="H66" s="5">
        <f>ROUND( VLOOKUP(Z66, NPC_Raw_Data!A:L, 9) * VLOOKUP(AA66, NPC_Scaling_Values!A:N, 8)* VLOOKUP(AB66, NPC_Scaling_Values!A:N, 8) * 1.19 ,0)</f>
        <v>205</v>
      </c>
      <c r="I66" s="5">
        <v>0.0</v>
      </c>
      <c r="J66" s="5">
        <v>0.0</v>
      </c>
      <c r="K66" s="5">
        <v>0.0</v>
      </c>
      <c r="L66" s="5">
        <f>ROUND( VLOOKUP(Z66, NPC_Raw_Data!A:O, 13),0)</f>
        <v>66</v>
      </c>
      <c r="M66" s="5">
        <f>ROUND( VLOOKUP(Z66, NPC_Raw_Data!A:O, 14),0)</f>
        <v>66</v>
      </c>
      <c r="N66" s="5">
        <f>ROUND( VLOOKUP(Z66, NPC_Raw_Data!A:O, 15),0)</f>
        <v>66</v>
      </c>
      <c r="O66" s="5">
        <f>ROUND( VLOOKUP(Z66, NPC_Raw_Data!A:Q, 16) * VLOOKUP(AA66, NPC_Scaling_Values!A:N, 14)* VLOOKUP(AB66, NPC_Scaling_Values!A:N, 14) * 1.19 ,0)</f>
        <v>138</v>
      </c>
      <c r="P66" s="2">
        <f>ROUND( VLOOKUP(Z66, NPC_Raw_Data!A:Q, 17) * VLOOKUP(AA66, NPC_Scaling_Values!A:N, 14) * VLOOKUP(AB66, NPC_Scaling_Values!A:N, 14)* 1.19 ,0)</f>
        <v>110</v>
      </c>
      <c r="Q66">
        <f> VLOOKUP(AA66, NPC_Scaling_Values!A:N, 9) * VLOOKUP(AB66, NPC_Scaling_Values!A:N, 9) * 1.19</f>
        <v>3.96984</v>
      </c>
      <c r="R66" s="1">
        <v>1.5</v>
      </c>
      <c r="S66" s="1">
        <v>2.0</v>
      </c>
      <c r="T66" s="7" t="b">
        <v>0</v>
      </c>
      <c r="U66" s="7" t="b">
        <v>0</v>
      </c>
      <c r="V66" s="7" t="b">
        <v>0</v>
      </c>
      <c r="Z66" s="1">
        <v>250012.0</v>
      </c>
      <c r="AA66" s="1">
        <v>7014.0</v>
      </c>
      <c r="AB66" s="1">
        <v>7414.0</v>
      </c>
      <c r="AC66" s="8">
        <v>0.0</v>
      </c>
    </row>
    <row r="67">
      <c r="A67" s="1" t="s">
        <v>43</v>
      </c>
      <c r="B67" s="1" t="s">
        <v>44</v>
      </c>
      <c r="C67" s="5">
        <f>ROUND( VLOOKUP(Z67, NPC_Raw_Data!A:D, 4)*VLOOKUP(AA67, NPC_Scaling_Values!A:C, 3)*VLOOKUP(AB67, NPC_Scaling_Values!A:C, 3) * 1.19 ,0)</f>
        <v>141</v>
      </c>
      <c r="D67" s="5">
        <f>ROUND( VLOOKUP(Z67, NPC_Raw_Data!A:E, 5) * VLOOKUP(AA67, NPC_Scaling_Values!A:D, 4) * VLOOKUP(AB67,NPC_Scaling_Values!A:D, 4) * 1.19 ,0)</f>
        <v>119</v>
      </c>
      <c r="E67" s="5">
        <f>ROUND( VLOOKUP(Z67, NPC_Raw_Data!A:L, 6) * VLOOKUP(AA67, NPC_Scaling_Values!A:N, 5)* VLOOKUP(AB67, NPC_Scaling_Values!A:N, 5) * 1.19 ,0)</f>
        <v>20</v>
      </c>
      <c r="F67" s="5">
        <f>ROUND( VLOOKUP(Z67, NPC_Raw_Data!A:L, 7) * VLOOKUP(AA67, NPC_Scaling_Values!A:N, 6) * VLOOKUP(AB67,NPC_Scaling_Values!A:N, 6) * 1.19 ,0)</f>
        <v>16</v>
      </c>
      <c r="G67" s="5">
        <f>ROUND( VLOOKUP(Z67, NPC_Raw_Data!A:L, 8) * VLOOKUP(AA67, NPC_Scaling_Values!A:N, 7) * VLOOKUP(AB67, NPC_Scaling_Values!A:N, 7) * 1.19 ,0)</f>
        <v>14</v>
      </c>
      <c r="H67" s="5">
        <f>ROUND( VLOOKUP(Z67, NPC_Raw_Data!A:L, 9) * VLOOKUP(AA67, NPC_Scaling_Values!A:N, 8)* VLOOKUP(AB67, NPC_Scaling_Values!A:N, 8) * 1.19 ,0)</f>
        <v>16</v>
      </c>
      <c r="I67" s="5">
        <v>0.0</v>
      </c>
      <c r="J67" s="5">
        <v>0.0</v>
      </c>
      <c r="K67" s="5">
        <v>0.0</v>
      </c>
      <c r="L67" s="5">
        <f>ROUND( VLOOKUP(Z67, NPC_Raw_Data!A:O, 13),0)</f>
        <v>66</v>
      </c>
      <c r="M67" s="5">
        <f>ROUND( VLOOKUP(Z67, NPC_Raw_Data!A:O, 14),0)</f>
        <v>66</v>
      </c>
      <c r="N67" s="5">
        <f>ROUND( VLOOKUP(Z67, NPC_Raw_Data!A:O, 15),0)</f>
        <v>66</v>
      </c>
      <c r="O67" s="5">
        <f>ROUND( VLOOKUP(Z67, NPC_Raw_Data!A:Q, 16) * VLOOKUP(AA67, NPC_Scaling_Values!A:N, 14)* VLOOKUP(AB67, NPC_Scaling_Values!A:N, 14) * 1.19 ,0)</f>
        <v>122</v>
      </c>
      <c r="P67" s="2">
        <f>ROUND( VLOOKUP(Z67, NPC_Raw_Data!A:Q, 17) * VLOOKUP(AA67, NPC_Scaling_Values!A:N, 14) * VLOOKUP(AB67, NPC_Scaling_Values!A:N, 14)* 1.19 ,0)</f>
        <v>98</v>
      </c>
      <c r="Q67">
        <f> VLOOKUP(AA67, NPC_Scaling_Values!A:N, 9) * VLOOKUP(AB67, NPC_Scaling_Values!A:N, 9) * 1.19</f>
        <v>2.856</v>
      </c>
      <c r="R67" s="1">
        <v>1.5</v>
      </c>
      <c r="S67" s="1">
        <v>2.0</v>
      </c>
      <c r="T67" s="7" t="b">
        <v>0</v>
      </c>
      <c r="U67" s="7" t="b">
        <v>0</v>
      </c>
      <c r="V67" s="7" t="b">
        <v>0</v>
      </c>
      <c r="Z67" s="1">
        <v>250020.0</v>
      </c>
      <c r="AA67" s="1">
        <v>7001.0</v>
      </c>
      <c r="AB67" s="1">
        <v>7401.0</v>
      </c>
      <c r="AC67" s="8">
        <v>0.0</v>
      </c>
    </row>
    <row r="68">
      <c r="A68" s="1" t="s">
        <v>58</v>
      </c>
      <c r="B68" s="1" t="s">
        <v>44</v>
      </c>
      <c r="C68" s="5">
        <f>ROUND( VLOOKUP(Z68, NPC_Raw_Data!A:D, 4)*VLOOKUP(AA68, NPC_Scaling_Values!A:C, 3)*VLOOKUP(AB68, NPC_Scaling_Values!A:C, 3) * 1.19 ,0)</f>
        <v>222</v>
      </c>
      <c r="D68" s="5">
        <f>ROUND( VLOOKUP(Z68, NPC_Raw_Data!A:E, 5) * VLOOKUP(AA68, NPC_Scaling_Values!A:D, 4) * VLOOKUP(AB68,NPC_Scaling_Values!A:D, 4) * 1.19 ,0)</f>
        <v>119</v>
      </c>
      <c r="E68" s="5">
        <f>ROUND( VLOOKUP(Z68, NPC_Raw_Data!A:L, 6) * VLOOKUP(AA68, NPC_Scaling_Values!A:N, 5)* VLOOKUP(AB68, NPC_Scaling_Values!A:N, 5) * 1.19 ,0)</f>
        <v>156</v>
      </c>
      <c r="F68" s="5">
        <f>ROUND( VLOOKUP(Z68, NPC_Raw_Data!A:L, 7) * VLOOKUP(AA68, NPC_Scaling_Values!A:N, 6) * VLOOKUP(AB68,NPC_Scaling_Values!A:N, 6) * 1.19 ,0)</f>
        <v>117</v>
      </c>
      <c r="G68" s="5">
        <f>ROUND( VLOOKUP(Z68, NPC_Raw_Data!A:L, 8) * VLOOKUP(AA68, NPC_Scaling_Values!A:N, 7) * VLOOKUP(AB68, NPC_Scaling_Values!A:N, 7) * 1.19 ,0)</f>
        <v>109</v>
      </c>
      <c r="H68" s="5">
        <f>ROUND( VLOOKUP(Z68, NPC_Raw_Data!A:L, 9) * VLOOKUP(AA68, NPC_Scaling_Values!A:N, 8)* VLOOKUP(AB68, NPC_Scaling_Values!A:N, 8) * 1.19 ,0)</f>
        <v>117</v>
      </c>
      <c r="I68" s="5">
        <v>0.0</v>
      </c>
      <c r="J68" s="5">
        <v>0.0</v>
      </c>
      <c r="K68" s="5">
        <v>0.0</v>
      </c>
      <c r="L68" s="5">
        <f>ROUND( VLOOKUP(Z68, NPC_Raw_Data!A:O, 13),0)</f>
        <v>66</v>
      </c>
      <c r="M68" s="5">
        <f>ROUND( VLOOKUP(Z68, NPC_Raw_Data!A:O, 14),0)</f>
        <v>66</v>
      </c>
      <c r="N68" s="5">
        <f>ROUND( VLOOKUP(Z68, NPC_Raw_Data!A:O, 15),0)</f>
        <v>66</v>
      </c>
      <c r="O68" s="5">
        <f>ROUND( VLOOKUP(Z68, NPC_Raw_Data!A:Q, 16) * VLOOKUP(AA68, NPC_Scaling_Values!A:N, 14)* VLOOKUP(AB68, NPC_Scaling_Values!A:N, 14) * 1.19 ,0)</f>
        <v>122</v>
      </c>
      <c r="P68" s="2">
        <f>ROUND( VLOOKUP(Z68, NPC_Raw_Data!A:Q, 17) * VLOOKUP(AA68, NPC_Scaling_Values!A:N, 14) * VLOOKUP(AB68, NPC_Scaling_Values!A:N, 14)* 1.19 ,0)</f>
        <v>98</v>
      </c>
      <c r="Q68">
        <f> VLOOKUP(AA68, NPC_Scaling_Values!A:N, 9) * VLOOKUP(AB68, NPC_Scaling_Values!A:N, 9) * 1.19</f>
        <v>2.856</v>
      </c>
      <c r="R68" s="1">
        <v>1.5</v>
      </c>
      <c r="S68" s="1">
        <v>2.0</v>
      </c>
      <c r="T68" s="7" t="b">
        <v>0</v>
      </c>
      <c r="U68" s="7" t="b">
        <v>0</v>
      </c>
      <c r="V68" s="7" t="b">
        <v>0</v>
      </c>
      <c r="Z68" s="1">
        <v>250021.0</v>
      </c>
      <c r="AA68" s="1">
        <v>7001.0</v>
      </c>
      <c r="AB68" s="1">
        <v>7401.0</v>
      </c>
      <c r="AC68" s="8">
        <v>0.0</v>
      </c>
    </row>
    <row r="69">
      <c r="A69" s="1" t="s">
        <v>54</v>
      </c>
      <c r="B69" s="1" t="s">
        <v>44</v>
      </c>
      <c r="C69" s="5">
        <f>ROUND( VLOOKUP(Z69, NPC_Raw_Data!A:D, 4)*VLOOKUP(AA69, NPC_Scaling_Values!A:C, 3)*VLOOKUP(AB69, NPC_Scaling_Values!A:C, 3) * 1.19 ,0)</f>
        <v>222</v>
      </c>
      <c r="D69" s="5">
        <f>ROUND( VLOOKUP(Z69, NPC_Raw_Data!A:E, 5) * VLOOKUP(AA69, NPC_Scaling_Values!A:D, 4) * VLOOKUP(AB69,NPC_Scaling_Values!A:D, 4) * 1.19 ,0)</f>
        <v>119</v>
      </c>
      <c r="E69" s="5">
        <f>ROUND( VLOOKUP(Z69, NPC_Raw_Data!A:L, 6) * VLOOKUP(AA69, NPC_Scaling_Values!A:N, 5)* VLOOKUP(AB69, NPC_Scaling_Values!A:N, 5) * 1.19 ,0)</f>
        <v>156</v>
      </c>
      <c r="F69" s="5">
        <f>ROUND( VLOOKUP(Z69, NPC_Raw_Data!A:L, 7) * VLOOKUP(AA69, NPC_Scaling_Values!A:N, 6) * VLOOKUP(AB69,NPC_Scaling_Values!A:N, 6) * 1.19 ,0)</f>
        <v>117</v>
      </c>
      <c r="G69" s="5">
        <f>ROUND( VLOOKUP(Z69, NPC_Raw_Data!A:L, 8) * VLOOKUP(AA69, NPC_Scaling_Values!A:N, 7) * VLOOKUP(AB69, NPC_Scaling_Values!A:N, 7) * 1.19 ,0)</f>
        <v>109</v>
      </c>
      <c r="H69" s="5">
        <f>ROUND( VLOOKUP(Z69, NPC_Raw_Data!A:L, 9) * VLOOKUP(AA69, NPC_Scaling_Values!A:N, 8)* VLOOKUP(AB69, NPC_Scaling_Values!A:N, 8) * 1.19 ,0)</f>
        <v>117</v>
      </c>
      <c r="I69" s="5">
        <v>0.0</v>
      </c>
      <c r="J69" s="5">
        <v>0.0</v>
      </c>
      <c r="K69" s="5">
        <v>0.0</v>
      </c>
      <c r="L69" s="5">
        <f>ROUND( VLOOKUP(Z69, NPC_Raw_Data!A:O, 13),0)</f>
        <v>66</v>
      </c>
      <c r="M69" s="5">
        <f>ROUND( VLOOKUP(Z69, NPC_Raw_Data!A:O, 14),0)</f>
        <v>66</v>
      </c>
      <c r="N69" s="5">
        <f>ROUND( VLOOKUP(Z69, NPC_Raw_Data!A:O, 15),0)</f>
        <v>66</v>
      </c>
      <c r="O69" s="5">
        <f>ROUND( VLOOKUP(Z69, NPC_Raw_Data!A:Q, 16) * VLOOKUP(AA69, NPC_Scaling_Values!A:N, 14)* VLOOKUP(AB69, NPC_Scaling_Values!A:N, 14) * 1.19 ,0)</f>
        <v>122</v>
      </c>
      <c r="P69" s="2">
        <f>ROUND( VLOOKUP(Z69, NPC_Raw_Data!A:Q, 17) * VLOOKUP(AA69, NPC_Scaling_Values!A:N, 14) * VLOOKUP(AB69, NPC_Scaling_Values!A:N, 14)* 1.19 ,0)</f>
        <v>98</v>
      </c>
      <c r="Q69">
        <f> VLOOKUP(AA69, NPC_Scaling_Values!A:N, 9) * VLOOKUP(AB69, NPC_Scaling_Values!A:N, 9) * 1.19</f>
        <v>2.856</v>
      </c>
      <c r="R69" s="1">
        <v>1.5</v>
      </c>
      <c r="S69" s="1">
        <v>2.0</v>
      </c>
      <c r="T69" s="7" t="b">
        <v>0</v>
      </c>
      <c r="U69" s="7" t="b">
        <v>0</v>
      </c>
      <c r="V69" s="7" t="b">
        <v>0</v>
      </c>
      <c r="Z69" s="1">
        <v>250022.0</v>
      </c>
      <c r="AA69" s="1">
        <v>7001.0</v>
      </c>
      <c r="AB69" s="1">
        <v>7401.0</v>
      </c>
      <c r="AC69" s="8">
        <v>0.0</v>
      </c>
    </row>
    <row r="70">
      <c r="A70" s="1" t="s">
        <v>56</v>
      </c>
      <c r="B70" s="1" t="s">
        <v>128</v>
      </c>
      <c r="C70" s="5">
        <f>ROUND( VLOOKUP(Z70, NPC_Raw_Data!A:D, 4)*VLOOKUP(AA70, NPC_Scaling_Values!A:C, 3)*VLOOKUP(AB70, NPC_Scaling_Values!A:C, 3) * 1.19 ,0)</f>
        <v>218</v>
      </c>
      <c r="D70" s="5">
        <f>ROUND( VLOOKUP(Z70, NPC_Raw_Data!A:E, 5) * VLOOKUP(AA70, NPC_Scaling_Values!A:D, 4) * VLOOKUP(AB70,NPC_Scaling_Values!A:D, 4) * 1.19 ,0)</f>
        <v>476</v>
      </c>
      <c r="E70" s="5">
        <f>ROUND( VLOOKUP(Z70, NPC_Raw_Data!A:L, 6) * VLOOKUP(AA70, NPC_Scaling_Values!A:N, 5)* VLOOKUP(AB70, NPC_Scaling_Values!A:N, 5) * 1.19 ,0)</f>
        <v>242</v>
      </c>
      <c r="F70" s="5">
        <f>ROUND( VLOOKUP(Z70, NPC_Raw_Data!A:L, 7) * VLOOKUP(AA70, NPC_Scaling_Values!A:N, 6) * VLOOKUP(AB70,NPC_Scaling_Values!A:N, 6) * 1.19 ,0)</f>
        <v>182</v>
      </c>
      <c r="G70" s="5">
        <f>ROUND( VLOOKUP(Z70, NPC_Raw_Data!A:L, 8) * VLOOKUP(AA70, NPC_Scaling_Values!A:N, 7) * VLOOKUP(AB70, NPC_Scaling_Values!A:N, 7) * 1.19 ,0)</f>
        <v>195</v>
      </c>
      <c r="H70" s="5">
        <f>ROUND( VLOOKUP(Z70, NPC_Raw_Data!A:L, 9) * VLOOKUP(AA70, NPC_Scaling_Values!A:N, 8)* VLOOKUP(AB70, NPC_Scaling_Values!A:N, 8) * 1.19 ,0)</f>
        <v>182</v>
      </c>
      <c r="I70" s="5">
        <v>0.0</v>
      </c>
      <c r="J70" s="5">
        <v>0.0</v>
      </c>
      <c r="K70" s="5">
        <v>0.0</v>
      </c>
      <c r="L70" s="5">
        <f>ROUND( VLOOKUP(Z70, NPC_Raw_Data!A:O, 13),0)</f>
        <v>66</v>
      </c>
      <c r="M70" s="5">
        <f>ROUND( VLOOKUP(Z70, NPC_Raw_Data!A:O, 14),0)</f>
        <v>66</v>
      </c>
      <c r="N70" s="5">
        <f>ROUND( VLOOKUP(Z70, NPC_Raw_Data!A:O, 15),0)</f>
        <v>66</v>
      </c>
      <c r="O70" s="5">
        <f>ROUND( VLOOKUP(Z70, NPC_Raw_Data!A:Q, 16) * VLOOKUP(AA70, NPC_Scaling_Values!A:N, 14)* VLOOKUP(AB70, NPC_Scaling_Values!A:N, 14) * 1.19 ,0)</f>
        <v>119</v>
      </c>
      <c r="P70" s="2">
        <f>ROUND( VLOOKUP(Z70, NPC_Raw_Data!A:Q, 17) * VLOOKUP(AA70, NPC_Scaling_Values!A:N, 14) * VLOOKUP(AB70, NPC_Scaling_Values!A:N, 14)* 1.19 ,0)</f>
        <v>95</v>
      </c>
      <c r="Q70">
        <f> VLOOKUP(AA70, NPC_Scaling_Values!A:N, 9) * VLOOKUP(AB70, NPC_Scaling_Values!A:N, 9) * 1.19</f>
        <v>3.6414</v>
      </c>
      <c r="R70" s="1">
        <v>1.5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250023.0</v>
      </c>
      <c r="AA70" s="1">
        <v>7007.0</v>
      </c>
      <c r="AB70" s="1">
        <v>7407.0</v>
      </c>
      <c r="AC70" s="8">
        <v>0.0</v>
      </c>
    </row>
    <row r="71">
      <c r="A71" s="1" t="s">
        <v>58</v>
      </c>
      <c r="B71" s="1" t="s">
        <v>128</v>
      </c>
      <c r="C71" s="5">
        <f>ROUND( VLOOKUP(Z71, NPC_Raw_Data!A:D, 4)*VLOOKUP(AA71, NPC_Scaling_Values!A:C, 3)*VLOOKUP(AB71, NPC_Scaling_Values!A:C, 3) * 1.19 ,0)</f>
        <v>218</v>
      </c>
      <c r="D71" s="5">
        <f>ROUND( VLOOKUP(Z71, NPC_Raw_Data!A:E, 5) * VLOOKUP(AA71, NPC_Scaling_Values!A:D, 4) * VLOOKUP(AB71,NPC_Scaling_Values!A:D, 4) * 1.19 ,0)</f>
        <v>476</v>
      </c>
      <c r="E71" s="5">
        <f>ROUND( VLOOKUP(Z71, NPC_Raw_Data!A:L, 6) * VLOOKUP(AA71, NPC_Scaling_Values!A:N, 5)* VLOOKUP(AB71, NPC_Scaling_Values!A:N, 5) * 1.19 ,0)</f>
        <v>242</v>
      </c>
      <c r="F71" s="5">
        <f>ROUND( VLOOKUP(Z71, NPC_Raw_Data!A:L, 7) * VLOOKUP(AA71, NPC_Scaling_Values!A:N, 6) * VLOOKUP(AB71,NPC_Scaling_Values!A:N, 6) * 1.19 ,0)</f>
        <v>182</v>
      </c>
      <c r="G71" s="5">
        <f>ROUND( VLOOKUP(Z71, NPC_Raw_Data!A:L, 8) * VLOOKUP(AA71, NPC_Scaling_Values!A:N, 7) * VLOOKUP(AB71, NPC_Scaling_Values!A:N, 7) * 1.19 ,0)</f>
        <v>169</v>
      </c>
      <c r="H71" s="5">
        <f>ROUND( VLOOKUP(Z71, NPC_Raw_Data!A:L, 9) * VLOOKUP(AA71, NPC_Scaling_Values!A:N, 8)* VLOOKUP(AB71, NPC_Scaling_Values!A:N, 8) * 1.19 ,0)</f>
        <v>182</v>
      </c>
      <c r="I71" s="5">
        <v>0.0</v>
      </c>
      <c r="J71" s="5">
        <v>0.0</v>
      </c>
      <c r="K71" s="5">
        <v>0.0</v>
      </c>
      <c r="L71" s="5">
        <f>ROUND( VLOOKUP(Z71, NPC_Raw_Data!A:O, 13),0)</f>
        <v>66</v>
      </c>
      <c r="M71" s="5">
        <f>ROUND( VLOOKUP(Z71, NPC_Raw_Data!A:O, 14),0)</f>
        <v>66</v>
      </c>
      <c r="N71" s="5">
        <f>ROUND( VLOOKUP(Z71, NPC_Raw_Data!A:O, 15),0)</f>
        <v>66</v>
      </c>
      <c r="O71" s="5">
        <f>ROUND( VLOOKUP(Z71, NPC_Raw_Data!A:Q, 16) * VLOOKUP(AA71, NPC_Scaling_Values!A:N, 14)* VLOOKUP(AB71, NPC_Scaling_Values!A:N, 14) * 1.19 ,0)</f>
        <v>119</v>
      </c>
      <c r="P71" s="2">
        <f>ROUND( VLOOKUP(Z71, NPC_Raw_Data!A:Q, 17) * VLOOKUP(AA71, NPC_Scaling_Values!A:N, 14) * VLOOKUP(AB71, NPC_Scaling_Values!A:N, 14)* 1.19 ,0)</f>
        <v>95</v>
      </c>
      <c r="Q71">
        <f> VLOOKUP(AA71, NPC_Scaling_Values!A:N, 9) * VLOOKUP(AB71, NPC_Scaling_Values!A:N, 9) * 1.19</f>
        <v>3.6414</v>
      </c>
      <c r="R71" s="1">
        <v>1.5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250024.0</v>
      </c>
      <c r="AA71" s="1">
        <v>7007.0</v>
      </c>
      <c r="AB71" s="1">
        <v>7407.0</v>
      </c>
      <c r="AC71" s="8">
        <v>0.0</v>
      </c>
    </row>
    <row r="72">
      <c r="A72" s="1" t="s">
        <v>54</v>
      </c>
      <c r="B72" s="1" t="s">
        <v>128</v>
      </c>
      <c r="C72" s="5">
        <f>ROUND( VLOOKUP(Z72, NPC_Raw_Data!A:D, 4)*VLOOKUP(AA72, NPC_Scaling_Values!A:C, 3)*VLOOKUP(AB72, NPC_Scaling_Values!A:C, 3) * 1.19 ,0)</f>
        <v>218</v>
      </c>
      <c r="D72" s="5">
        <f>ROUND( VLOOKUP(Z72, NPC_Raw_Data!A:E, 5) * VLOOKUP(AA72, NPC_Scaling_Values!A:D, 4) * VLOOKUP(AB72,NPC_Scaling_Values!A:D, 4) * 1.19 ,0)</f>
        <v>476</v>
      </c>
      <c r="E72" s="5">
        <f>ROUND( VLOOKUP(Z72, NPC_Raw_Data!A:L, 6) * VLOOKUP(AA72, NPC_Scaling_Values!A:N, 5)* VLOOKUP(AB72, NPC_Scaling_Values!A:N, 5) * 1.19 ,0)</f>
        <v>242</v>
      </c>
      <c r="F72" s="5">
        <f>ROUND( VLOOKUP(Z72, NPC_Raw_Data!A:L, 7) * VLOOKUP(AA72, NPC_Scaling_Values!A:N, 6) * VLOOKUP(AB72,NPC_Scaling_Values!A:N, 6) * 1.19 ,0)</f>
        <v>182</v>
      </c>
      <c r="G72" s="5">
        <f>ROUND( VLOOKUP(Z72, NPC_Raw_Data!A:L, 8) * VLOOKUP(AA72, NPC_Scaling_Values!A:N, 7) * VLOOKUP(AB72, NPC_Scaling_Values!A:N, 7) * 1.19 ,0)</f>
        <v>169</v>
      </c>
      <c r="H72" s="5">
        <f>ROUND( VLOOKUP(Z72, NPC_Raw_Data!A:L, 9) * VLOOKUP(AA72, NPC_Scaling_Values!A:N, 8)* VLOOKUP(AB72, NPC_Scaling_Values!A:N, 8) * 1.19 ,0)</f>
        <v>182</v>
      </c>
      <c r="I72" s="5">
        <v>0.0</v>
      </c>
      <c r="J72" s="5">
        <v>0.0</v>
      </c>
      <c r="K72" s="5">
        <v>0.0</v>
      </c>
      <c r="L72" s="5">
        <f>ROUND( VLOOKUP(Z72, NPC_Raw_Data!A:O, 13),0)</f>
        <v>66</v>
      </c>
      <c r="M72" s="5">
        <f>ROUND( VLOOKUP(Z72, NPC_Raw_Data!A:O, 14),0)</f>
        <v>66</v>
      </c>
      <c r="N72" s="5">
        <f>ROUND( VLOOKUP(Z72, NPC_Raw_Data!A:O, 15),0)</f>
        <v>66</v>
      </c>
      <c r="O72" s="5">
        <f>ROUND( VLOOKUP(Z72, NPC_Raw_Data!A:Q, 16) * VLOOKUP(AA72, NPC_Scaling_Values!A:N, 14)* VLOOKUP(AB72, NPC_Scaling_Values!A:N, 14) * 1.19 ,0)</f>
        <v>119</v>
      </c>
      <c r="P72" s="2">
        <f>ROUND( VLOOKUP(Z72, NPC_Raw_Data!A:Q, 17) * VLOOKUP(AA72, NPC_Scaling_Values!A:N, 14) * VLOOKUP(AB72, NPC_Scaling_Values!A:N, 14)* 1.19 ,0)</f>
        <v>95</v>
      </c>
      <c r="Q72">
        <f> VLOOKUP(AA72, NPC_Scaling_Values!A:N, 9) * VLOOKUP(AB72, NPC_Scaling_Values!A:N, 9) * 1.19</f>
        <v>3.6414</v>
      </c>
      <c r="R72" s="1">
        <v>1.5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250025.0</v>
      </c>
      <c r="AA72" s="1">
        <v>7007.0</v>
      </c>
      <c r="AB72" s="1">
        <v>7407.0</v>
      </c>
      <c r="AC72" s="8">
        <v>0.0</v>
      </c>
    </row>
    <row r="73">
      <c r="A73" s="1" t="s">
        <v>54</v>
      </c>
      <c r="B73" s="1" t="s">
        <v>35</v>
      </c>
      <c r="C73" s="5">
        <f>ROUND( VLOOKUP(Z73, NPC_Raw_Data!A:D, 4)*VLOOKUP(AA73, NPC_Scaling_Values!A:C, 3)*VLOOKUP(AB73, NPC_Scaling_Values!A:C, 3) * 1.19 ,0)</f>
        <v>215</v>
      </c>
      <c r="D73" s="5">
        <f>ROUND( VLOOKUP(Z73, NPC_Raw_Data!A:E, 5) * VLOOKUP(AA73, NPC_Scaling_Values!A:D, 4) * VLOOKUP(AB73,NPC_Scaling_Values!A:D, 4) * 1.19 ,0)</f>
        <v>298</v>
      </c>
      <c r="E73" s="5">
        <f>ROUND( VLOOKUP(Z73, NPC_Raw_Data!A:L, 6) * VLOOKUP(AA73, NPC_Scaling_Values!A:N, 5)* VLOOKUP(AB73, NPC_Scaling_Values!A:N, 5) * 1.19 ,0)</f>
        <v>236</v>
      </c>
      <c r="F73" s="5">
        <f>ROUND( VLOOKUP(Z73, NPC_Raw_Data!A:L, 7) * VLOOKUP(AA73, NPC_Scaling_Values!A:N, 6) * VLOOKUP(AB73,NPC_Scaling_Values!A:N, 6) * 1.19 ,0)</f>
        <v>178</v>
      </c>
      <c r="G73" s="5">
        <f>ROUND( VLOOKUP(Z73, NPC_Raw_Data!A:L, 8) * VLOOKUP(AA73, NPC_Scaling_Values!A:N, 7) * VLOOKUP(AB73, NPC_Scaling_Values!A:N, 7) * 1.19 ,0)</f>
        <v>165</v>
      </c>
      <c r="H73" s="5">
        <f>ROUND( VLOOKUP(Z73, NPC_Raw_Data!A:L, 9) * VLOOKUP(AA73, NPC_Scaling_Values!A:N, 8)* VLOOKUP(AB73, NPC_Scaling_Values!A:N, 8) * 1.19 ,0)</f>
        <v>178</v>
      </c>
      <c r="I73" s="5">
        <v>0.0</v>
      </c>
      <c r="J73" s="5">
        <v>0.0</v>
      </c>
      <c r="K73" s="5">
        <v>0.0</v>
      </c>
      <c r="L73" s="5">
        <f>ROUND( VLOOKUP(Z73, NPC_Raw_Data!A:O, 13),0)</f>
        <v>66</v>
      </c>
      <c r="M73" s="5">
        <f>ROUND( VLOOKUP(Z73, NPC_Raw_Data!A:O, 14),0)</f>
        <v>66</v>
      </c>
      <c r="N73" s="5">
        <f>ROUND( VLOOKUP(Z73, NPC_Raw_Data!A:O, 15),0)</f>
        <v>66</v>
      </c>
      <c r="O73" s="5">
        <f>ROUND( VLOOKUP(Z73, NPC_Raw_Data!A:Q, 16) * VLOOKUP(AA73, NPC_Scaling_Values!A:N, 14)* VLOOKUP(AB73, NPC_Scaling_Values!A:N, 14) * 1.19 ,0)</f>
        <v>122</v>
      </c>
      <c r="P73" s="2">
        <f>ROUND( VLOOKUP(Z73, NPC_Raw_Data!A:Q, 17) * VLOOKUP(AA73, NPC_Scaling_Values!A:N, 14) * VLOOKUP(AB73, NPC_Scaling_Values!A:N, 14)* 1.19 ,0)</f>
        <v>98</v>
      </c>
      <c r="Q73">
        <f> VLOOKUP(AA73, NPC_Scaling_Values!A:N, 9) * VLOOKUP(AB73, NPC_Scaling_Values!A:N, 9) * 1.19</f>
        <v>3.5506625</v>
      </c>
      <c r="R73" s="1">
        <v>1.5</v>
      </c>
      <c r="S73" s="1">
        <v>6.0</v>
      </c>
      <c r="T73" s="7" t="b">
        <v>0</v>
      </c>
      <c r="U73" s="7" t="b">
        <v>0</v>
      </c>
      <c r="V73" s="7" t="b">
        <v>0</v>
      </c>
      <c r="Z73" s="1">
        <v>250030.0</v>
      </c>
      <c r="AA73" s="1">
        <v>7004.0</v>
      </c>
      <c r="AB73" s="1">
        <v>7404.0</v>
      </c>
      <c r="AC73" s="8">
        <v>0.0</v>
      </c>
    </row>
    <row r="74">
      <c r="A74" s="1" t="s">
        <v>56</v>
      </c>
      <c r="B74" s="1" t="s">
        <v>35</v>
      </c>
      <c r="C74" s="5">
        <f>ROUND( VLOOKUP(Z74, NPC_Raw_Data!A:D, 4)*VLOOKUP(AA74, NPC_Scaling_Values!A:C, 3)*VLOOKUP(AB74, NPC_Scaling_Values!A:C, 3) * 1.19 ,0)</f>
        <v>215</v>
      </c>
      <c r="D74" s="5">
        <f>ROUND( VLOOKUP(Z74, NPC_Raw_Data!A:E, 5) * VLOOKUP(AA74, NPC_Scaling_Values!A:D, 4) * VLOOKUP(AB74,NPC_Scaling_Values!A:D, 4) * 1.19 ,0)</f>
        <v>298</v>
      </c>
      <c r="E74" s="5">
        <f>ROUND( VLOOKUP(Z74, NPC_Raw_Data!A:L, 6) * VLOOKUP(AA74, NPC_Scaling_Values!A:N, 5)* VLOOKUP(AB74, NPC_Scaling_Values!A:N, 5) * 1.19 ,0)</f>
        <v>236</v>
      </c>
      <c r="F74" s="5">
        <f>ROUND( VLOOKUP(Z74, NPC_Raw_Data!A:L, 7) * VLOOKUP(AA74, NPC_Scaling_Values!A:N, 6) * VLOOKUP(AB74,NPC_Scaling_Values!A:N, 6) * 1.19 ,0)</f>
        <v>178</v>
      </c>
      <c r="G74" s="5">
        <f>ROUND( VLOOKUP(Z74, NPC_Raw_Data!A:L, 8) * VLOOKUP(AA74, NPC_Scaling_Values!A:N, 7) * VLOOKUP(AB74, NPC_Scaling_Values!A:N, 7) * 1.19 ,0)</f>
        <v>190</v>
      </c>
      <c r="H74" s="5">
        <f>ROUND( VLOOKUP(Z74, NPC_Raw_Data!A:L, 9) * VLOOKUP(AA74, NPC_Scaling_Values!A:N, 8)* VLOOKUP(AB74, NPC_Scaling_Values!A:N, 8) * 1.19 ,0)</f>
        <v>178</v>
      </c>
      <c r="I74" s="5">
        <v>0.0</v>
      </c>
      <c r="J74" s="5">
        <v>0.0</v>
      </c>
      <c r="K74" s="5">
        <v>0.0</v>
      </c>
      <c r="L74" s="5">
        <f>ROUND( VLOOKUP(Z74, NPC_Raw_Data!A:O, 13),0)</f>
        <v>66</v>
      </c>
      <c r="M74" s="5">
        <f>ROUND( VLOOKUP(Z74, NPC_Raw_Data!A:O, 14),0)</f>
        <v>66</v>
      </c>
      <c r="N74" s="5">
        <f>ROUND( VLOOKUP(Z74, NPC_Raw_Data!A:O, 15),0)</f>
        <v>66</v>
      </c>
      <c r="O74" s="5">
        <f>ROUND( VLOOKUP(Z74, NPC_Raw_Data!A:Q, 16) * VLOOKUP(AA74, NPC_Scaling_Values!A:N, 14)* VLOOKUP(AB74, NPC_Scaling_Values!A:N, 14) * 1.19 ,0)</f>
        <v>122</v>
      </c>
      <c r="P74" s="2">
        <f>ROUND( VLOOKUP(Z74, NPC_Raw_Data!A:Q, 17) * VLOOKUP(AA74, NPC_Scaling_Values!A:N, 14) * VLOOKUP(AB74, NPC_Scaling_Values!A:N, 14)* 1.19 ,0)</f>
        <v>98</v>
      </c>
      <c r="Q74">
        <f> VLOOKUP(AA74, NPC_Scaling_Values!A:N, 9) * VLOOKUP(AB74, NPC_Scaling_Values!A:N, 9) * 1.19</f>
        <v>3.5506625</v>
      </c>
      <c r="R74" s="1">
        <v>1.5</v>
      </c>
      <c r="S74" s="1">
        <v>6.0</v>
      </c>
      <c r="T74" s="7" t="b">
        <v>0</v>
      </c>
      <c r="U74" s="7" t="b">
        <v>0</v>
      </c>
      <c r="V74" s="7" t="b">
        <v>0</v>
      </c>
      <c r="Z74" s="1">
        <v>250031.0</v>
      </c>
      <c r="AA74" s="1">
        <v>7004.0</v>
      </c>
      <c r="AB74" s="1">
        <v>7404.0</v>
      </c>
      <c r="AC74" s="8">
        <v>0.0</v>
      </c>
    </row>
    <row r="75">
      <c r="A75" s="1" t="s">
        <v>68</v>
      </c>
      <c r="B75" s="1" t="s">
        <v>35</v>
      </c>
      <c r="C75" s="5">
        <f>ROUND( VLOOKUP(Z75, NPC_Raw_Data!A:D, 4)*VLOOKUP(AA75, NPC_Scaling_Values!A:C, 3)*VLOOKUP(AB75, NPC_Scaling_Values!A:C, 3) * 1.19 ,0)</f>
        <v>215</v>
      </c>
      <c r="D75" s="5">
        <f>ROUND( VLOOKUP(Z75, NPC_Raw_Data!A:E, 5) * VLOOKUP(AA75, NPC_Scaling_Values!A:D, 4) * VLOOKUP(AB75,NPC_Scaling_Values!A:D, 4) * 1.19 ,0)</f>
        <v>298</v>
      </c>
      <c r="E75" s="5">
        <f>ROUND( VLOOKUP(Z75, NPC_Raw_Data!A:L, 6) * VLOOKUP(AA75, NPC_Scaling_Values!A:N, 5)* VLOOKUP(AB75, NPC_Scaling_Values!A:N, 5) * 1.19 ,0)</f>
        <v>236</v>
      </c>
      <c r="F75" s="5">
        <f>ROUND( VLOOKUP(Z75, NPC_Raw_Data!A:L, 7) * VLOOKUP(AA75, NPC_Scaling_Values!A:N, 6) * VLOOKUP(AB75,NPC_Scaling_Values!A:N, 6) * 1.19 ,0)</f>
        <v>178</v>
      </c>
      <c r="G75" s="5">
        <f>ROUND( VLOOKUP(Z75, NPC_Raw_Data!A:L, 8) * VLOOKUP(AA75, NPC_Scaling_Values!A:N, 7) * VLOOKUP(AB75, NPC_Scaling_Values!A:N, 7) * 1.19 ,0)</f>
        <v>165</v>
      </c>
      <c r="H75" s="5">
        <f>ROUND( VLOOKUP(Z75, NPC_Raw_Data!A:L, 9) * VLOOKUP(AA75, NPC_Scaling_Values!A:N, 8)* VLOOKUP(AB75, NPC_Scaling_Values!A:N, 8) * 1.19 ,0)</f>
        <v>178</v>
      </c>
      <c r="I75" s="5">
        <v>0.0</v>
      </c>
      <c r="J75" s="5">
        <v>0.0</v>
      </c>
      <c r="K75" s="5">
        <v>0.0</v>
      </c>
      <c r="L75" s="5">
        <f>ROUND( VLOOKUP(Z75, NPC_Raw_Data!A:O, 13),0)</f>
        <v>66</v>
      </c>
      <c r="M75" s="5">
        <f>ROUND( VLOOKUP(Z75, NPC_Raw_Data!A:O, 14),0)</f>
        <v>66</v>
      </c>
      <c r="N75" s="5">
        <f>ROUND( VLOOKUP(Z75, NPC_Raw_Data!A:O, 15),0)</f>
        <v>66</v>
      </c>
      <c r="O75" s="5">
        <f>ROUND( VLOOKUP(Z75, NPC_Raw_Data!A:Q, 16) * VLOOKUP(AA75, NPC_Scaling_Values!A:N, 14)* VLOOKUP(AB75, NPC_Scaling_Values!A:N, 14) * 1.19 ,0)</f>
        <v>122</v>
      </c>
      <c r="P75" s="2">
        <f>ROUND( VLOOKUP(Z75, NPC_Raw_Data!A:Q, 17) * VLOOKUP(AA75, NPC_Scaling_Values!A:N, 14) * VLOOKUP(AB75, NPC_Scaling_Values!A:N, 14)* 1.19 ,0)</f>
        <v>98</v>
      </c>
      <c r="Q75">
        <f> VLOOKUP(AA75, NPC_Scaling_Values!A:N, 9) * VLOOKUP(AB75, NPC_Scaling_Values!A:N, 9) * 1.19</f>
        <v>3.5506625</v>
      </c>
      <c r="R75" s="1">
        <v>1.5</v>
      </c>
      <c r="S75" s="1">
        <v>10.0</v>
      </c>
      <c r="T75" s="7" t="b">
        <v>0</v>
      </c>
      <c r="U75" s="7" t="b">
        <v>0</v>
      </c>
      <c r="V75" s="7" t="b">
        <v>0</v>
      </c>
      <c r="Z75" s="1">
        <v>250032.0</v>
      </c>
      <c r="AA75" s="1">
        <v>7004.0</v>
      </c>
      <c r="AB75" s="1">
        <v>7404.0</v>
      </c>
      <c r="AC75" s="10">
        <v>7100.0</v>
      </c>
    </row>
    <row r="76">
      <c r="A76" s="1" t="s">
        <v>84</v>
      </c>
      <c r="B76" s="1" t="s">
        <v>35</v>
      </c>
      <c r="C76" s="5">
        <f>ROUND( VLOOKUP(Z76, NPC_Raw_Data!A:D, 4)*VLOOKUP(AA76, NPC_Scaling_Values!A:C, 3)*VLOOKUP(AB76, NPC_Scaling_Values!A:C, 3) * 1.19 ,0)</f>
        <v>215</v>
      </c>
      <c r="D76" s="5">
        <f>ROUND( VLOOKUP(Z76, NPC_Raw_Data!A:E, 5) * VLOOKUP(AA76, NPC_Scaling_Values!A:D, 4) * VLOOKUP(AB76,NPC_Scaling_Values!A:D, 4) * 1.19 ,0)</f>
        <v>298</v>
      </c>
      <c r="E76" s="5">
        <f>ROUND( VLOOKUP(Z76, NPC_Raw_Data!A:L, 6) * VLOOKUP(AA76, NPC_Scaling_Values!A:N, 5)* VLOOKUP(AB76, NPC_Scaling_Values!A:N, 5) * 1.19 ,0)</f>
        <v>236</v>
      </c>
      <c r="F76" s="5">
        <f>ROUND( VLOOKUP(Z76, NPC_Raw_Data!A:L, 7) * VLOOKUP(AA76, NPC_Scaling_Values!A:N, 6) * VLOOKUP(AB76,NPC_Scaling_Values!A:N, 6) * 1.19 ,0)</f>
        <v>178</v>
      </c>
      <c r="G76" s="5">
        <f>ROUND( VLOOKUP(Z76, NPC_Raw_Data!A:L, 8) * VLOOKUP(AA76, NPC_Scaling_Values!A:N, 7) * VLOOKUP(AB76, NPC_Scaling_Values!A:N, 7) * 1.19 ,0)</f>
        <v>190</v>
      </c>
      <c r="H76" s="5">
        <f>ROUND( VLOOKUP(Z76, NPC_Raw_Data!A:L, 9) * VLOOKUP(AA76, NPC_Scaling_Values!A:N, 8)* VLOOKUP(AB76, NPC_Scaling_Values!A:N, 8) * 1.19 ,0)</f>
        <v>178</v>
      </c>
      <c r="I76" s="5">
        <v>0.0</v>
      </c>
      <c r="J76" s="5">
        <v>0.0</v>
      </c>
      <c r="K76" s="5">
        <v>0.0</v>
      </c>
      <c r="L76" s="5">
        <f>ROUND( VLOOKUP(Z76, NPC_Raw_Data!A:O, 13),0)</f>
        <v>66</v>
      </c>
      <c r="M76" s="5">
        <f>ROUND( VLOOKUP(Z76, NPC_Raw_Data!A:O, 14),0)</f>
        <v>66</v>
      </c>
      <c r="N76" s="5">
        <f>ROUND( VLOOKUP(Z76, NPC_Raw_Data!A:O, 15),0)</f>
        <v>66</v>
      </c>
      <c r="O76" s="5">
        <f>ROUND( VLOOKUP(Z76, NPC_Raw_Data!A:Q, 16) * VLOOKUP(AA76, NPC_Scaling_Values!A:N, 14)* VLOOKUP(AB76, NPC_Scaling_Values!A:N, 14) * 1.19 ,0)</f>
        <v>122</v>
      </c>
      <c r="P76" s="2">
        <f>ROUND( VLOOKUP(Z76, NPC_Raw_Data!A:Q, 17) * VLOOKUP(AA76, NPC_Scaling_Values!A:N, 14) * VLOOKUP(AB76, NPC_Scaling_Values!A:N, 14)* 1.19 ,0)</f>
        <v>98</v>
      </c>
      <c r="Q76">
        <f> VLOOKUP(AA76, NPC_Scaling_Values!A:N, 9) * VLOOKUP(AB76, NPC_Scaling_Values!A:N, 9) * 1.19</f>
        <v>3.5506625</v>
      </c>
      <c r="R76" s="1">
        <v>1.5</v>
      </c>
      <c r="S76" s="1">
        <v>10.0</v>
      </c>
      <c r="T76" s="7" t="b">
        <v>0</v>
      </c>
      <c r="U76" s="7" t="b">
        <v>0</v>
      </c>
      <c r="V76" s="7" t="b">
        <v>0</v>
      </c>
      <c r="Z76" s="1">
        <v>250033.0</v>
      </c>
      <c r="AA76" s="1">
        <v>7004.0</v>
      </c>
      <c r="AB76" s="1">
        <v>7404.0</v>
      </c>
      <c r="AC76" s="10">
        <v>7100.0</v>
      </c>
    </row>
    <row r="77">
      <c r="A77" s="9" t="s">
        <v>54</v>
      </c>
      <c r="B77" s="1" t="s">
        <v>49</v>
      </c>
      <c r="C77" s="5">
        <f>ROUND( VLOOKUP(Z77, NPC_Raw_Data!A:D, 4)*VLOOKUP(AA77, NPC_Scaling_Values!A:C, 3)*VLOOKUP(AB77, NPC_Scaling_Values!A:C, 3) * 1.19 ,0)</f>
        <v>189</v>
      </c>
      <c r="D77" s="5">
        <f>ROUND( VLOOKUP(Z77, NPC_Raw_Data!A:E, 5) * VLOOKUP(AA77, NPC_Scaling_Values!A:D, 4) * VLOOKUP(AB77,NPC_Scaling_Values!A:D, 4) * 1.19 ,0)</f>
        <v>119</v>
      </c>
      <c r="E77" s="5">
        <f>ROUND( VLOOKUP(Z77, NPC_Raw_Data!A:L, 6) * VLOOKUP(AA77, NPC_Scaling_Values!A:N, 5)* VLOOKUP(AB77, NPC_Scaling_Values!A:N, 5) * 1.19 ,0)</f>
        <v>184</v>
      </c>
      <c r="F77" s="5">
        <f>ROUND( VLOOKUP(Z77, NPC_Raw_Data!A:L, 7) * VLOOKUP(AA77, NPC_Scaling_Values!A:N, 6) * VLOOKUP(AB77,NPC_Scaling_Values!A:N, 6) * 1.19 ,0)</f>
        <v>138</v>
      </c>
      <c r="G77" s="5">
        <f>ROUND( VLOOKUP(Z77, NPC_Raw_Data!A:L, 8) * VLOOKUP(AA77, NPC_Scaling_Values!A:N, 7) * VLOOKUP(AB77, NPC_Scaling_Values!A:N, 7) * 1.19 ,0)</f>
        <v>129</v>
      </c>
      <c r="H77" s="5">
        <f>ROUND( VLOOKUP(Z77, NPC_Raw_Data!A:L, 9) * VLOOKUP(AA77, NPC_Scaling_Values!A:N, 8)* VLOOKUP(AB77, NPC_Scaling_Values!A:N, 8) * 1.19 ,0)</f>
        <v>138</v>
      </c>
      <c r="I77" s="5">
        <v>0.0</v>
      </c>
      <c r="J77" s="5">
        <v>0.0</v>
      </c>
      <c r="K77" s="5">
        <v>0.0</v>
      </c>
      <c r="L77" s="5">
        <f>ROUND( VLOOKUP(Z77, NPC_Raw_Data!A:O, 13),0)</f>
        <v>66</v>
      </c>
      <c r="M77" s="5">
        <f>ROUND( VLOOKUP(Z77, NPC_Raw_Data!A:O, 14),0)</f>
        <v>66</v>
      </c>
      <c r="N77" s="5">
        <f>ROUND( VLOOKUP(Z77, NPC_Raw_Data!A:O, 15),0)</f>
        <v>66</v>
      </c>
      <c r="O77" s="5">
        <f>ROUND( VLOOKUP(Z77, NPC_Raw_Data!A:Q, 16) * VLOOKUP(AA77, NPC_Scaling_Values!A:N, 14)* VLOOKUP(AB77, NPC_Scaling_Values!A:N, 14) * 1.19 ,0)</f>
        <v>120</v>
      </c>
      <c r="P77" s="2">
        <f>ROUND( VLOOKUP(Z77, NPC_Raw_Data!A:Q, 17) * VLOOKUP(AA77, NPC_Scaling_Values!A:N, 14) * VLOOKUP(AB77, NPC_Scaling_Values!A:N, 14)* 1.19 ,0)</f>
        <v>96</v>
      </c>
      <c r="Q77">
        <f> VLOOKUP(AA77, NPC_Scaling_Values!A:N, 9) * VLOOKUP(AB77, NPC_Scaling_Values!A:N, 9) * 1.19</f>
        <v>3.317125</v>
      </c>
      <c r="R77" s="1">
        <v>1.5</v>
      </c>
      <c r="S77" s="1">
        <v>2.0</v>
      </c>
      <c r="T77" s="7" t="b">
        <v>0</v>
      </c>
      <c r="U77" s="7" t="b">
        <v>0</v>
      </c>
      <c r="V77" s="7" t="b">
        <v>0</v>
      </c>
      <c r="Z77" s="1">
        <v>250040.0</v>
      </c>
      <c r="AA77" s="1">
        <v>7003.0</v>
      </c>
      <c r="AB77" s="1">
        <v>7403.0</v>
      </c>
      <c r="AC77" s="8">
        <v>0.0</v>
      </c>
    </row>
    <row r="78">
      <c r="A78" s="1" t="s">
        <v>54</v>
      </c>
      <c r="B78" s="1" t="s">
        <v>27</v>
      </c>
      <c r="C78" s="5">
        <f>ROUND( VLOOKUP(Z78, NPC_Raw_Data!A:D, 4)*VLOOKUP(AA78, NPC_Scaling_Values!A:C, 3)*VLOOKUP(AB78, NPC_Scaling_Values!A:C, 3) * 1.19 ,0)</f>
        <v>189</v>
      </c>
      <c r="D78" s="5">
        <f>ROUND( VLOOKUP(Z78, NPC_Raw_Data!A:E, 5) * VLOOKUP(AA78, NPC_Scaling_Values!A:D, 4) * VLOOKUP(AB78,NPC_Scaling_Values!A:D, 4) * 1.19 ,0)</f>
        <v>119</v>
      </c>
      <c r="E78" s="5">
        <f>ROUND( VLOOKUP(Z78, NPC_Raw_Data!A:L, 6) * VLOOKUP(AA78, NPC_Scaling_Values!A:N, 5)* VLOOKUP(AB78, NPC_Scaling_Values!A:N, 5) * 1.19 ,0)</f>
        <v>184</v>
      </c>
      <c r="F78" s="5">
        <f>ROUND( VLOOKUP(Z78, NPC_Raw_Data!A:L, 7) * VLOOKUP(AA78, NPC_Scaling_Values!A:N, 6) * VLOOKUP(AB78,NPC_Scaling_Values!A:N, 6) * 1.19 ,0)</f>
        <v>138</v>
      </c>
      <c r="G78" s="5">
        <f>ROUND( VLOOKUP(Z78, NPC_Raw_Data!A:L, 8) * VLOOKUP(AA78, NPC_Scaling_Values!A:N, 7) * VLOOKUP(AB78, NPC_Scaling_Values!A:N, 7) * 1.19 ,0)</f>
        <v>129</v>
      </c>
      <c r="H78" s="5">
        <f>ROUND( VLOOKUP(Z78, NPC_Raw_Data!A:L, 9) * VLOOKUP(AA78, NPC_Scaling_Values!A:N, 8)* VLOOKUP(AB78, NPC_Scaling_Values!A:N, 8) * 1.19 ,0)</f>
        <v>138</v>
      </c>
      <c r="I78" s="5">
        <v>0.0</v>
      </c>
      <c r="J78" s="5">
        <v>0.0</v>
      </c>
      <c r="K78" s="5">
        <v>0.0</v>
      </c>
      <c r="L78" s="5">
        <f>ROUND( VLOOKUP(Z78, NPC_Raw_Data!A:O, 13),0)</f>
        <v>66</v>
      </c>
      <c r="M78" s="5">
        <f>ROUND( VLOOKUP(Z78, NPC_Raw_Data!A:O, 14),0)</f>
        <v>66</v>
      </c>
      <c r="N78" s="5">
        <f>ROUND( VLOOKUP(Z78, NPC_Raw_Data!A:O, 15),0)</f>
        <v>66</v>
      </c>
      <c r="O78" s="5">
        <f>ROUND( VLOOKUP(Z78, NPC_Raw_Data!A:Q, 16) * VLOOKUP(AA78, NPC_Scaling_Values!A:N, 14)* VLOOKUP(AB78, NPC_Scaling_Values!A:N, 14) * 1.19 ,0)</f>
        <v>120</v>
      </c>
      <c r="P78" s="2">
        <f>ROUND( VLOOKUP(Z78, NPC_Raw_Data!A:Q, 17) * VLOOKUP(AA78, NPC_Scaling_Values!A:N, 14) * VLOOKUP(AB78, NPC_Scaling_Values!A:N, 14)* 1.19 ,0)</f>
        <v>96</v>
      </c>
      <c r="Q78">
        <f> VLOOKUP(AA78, NPC_Scaling_Values!A:N, 9) * VLOOKUP(AB78, NPC_Scaling_Values!A:N, 9) * 1.19</f>
        <v>3.317125</v>
      </c>
      <c r="R78" s="1">
        <v>1.5</v>
      </c>
      <c r="S78" s="1">
        <v>2.0</v>
      </c>
      <c r="T78" s="7" t="b">
        <v>0</v>
      </c>
      <c r="U78" s="7" t="b">
        <v>0</v>
      </c>
      <c r="V78" s="7" t="b">
        <v>0</v>
      </c>
      <c r="Z78" s="1">
        <v>250050.0</v>
      </c>
      <c r="AA78" s="1">
        <v>7003.0</v>
      </c>
      <c r="AB78" s="1">
        <v>7403.0</v>
      </c>
      <c r="AC78" s="8">
        <v>0.0</v>
      </c>
    </row>
    <row r="79">
      <c r="A79" s="1" t="s">
        <v>56</v>
      </c>
      <c r="B79" s="1" t="s">
        <v>27</v>
      </c>
      <c r="C79" s="5">
        <f>ROUND( VLOOKUP(Z79, NPC_Raw_Data!A:D, 4)*VLOOKUP(AA79, NPC_Scaling_Values!A:C, 3)*VLOOKUP(AB79, NPC_Scaling_Values!A:C, 3) * 1.19 ,0)</f>
        <v>189</v>
      </c>
      <c r="D79" s="5">
        <f>ROUND( VLOOKUP(Z79, NPC_Raw_Data!A:E, 5) * VLOOKUP(AA79, NPC_Scaling_Values!A:D, 4) * VLOOKUP(AB79,NPC_Scaling_Values!A:D, 4) * 1.19 ,0)</f>
        <v>119</v>
      </c>
      <c r="E79" s="5">
        <f>ROUND( VLOOKUP(Z79, NPC_Raw_Data!A:L, 6) * VLOOKUP(AA79, NPC_Scaling_Values!A:N, 5)* VLOOKUP(AB79, NPC_Scaling_Values!A:N, 5) * 1.19 ,0)</f>
        <v>184</v>
      </c>
      <c r="F79" s="5">
        <f>ROUND( VLOOKUP(Z79, NPC_Raw_Data!A:L, 7) * VLOOKUP(AA79, NPC_Scaling_Values!A:N, 6) * VLOOKUP(AB79,NPC_Scaling_Values!A:N, 6) * 1.19 ,0)</f>
        <v>138</v>
      </c>
      <c r="G79" s="5">
        <f>ROUND( VLOOKUP(Z79, NPC_Raw_Data!A:L, 8) * VLOOKUP(AA79, NPC_Scaling_Values!A:N, 7) * VLOOKUP(AB79, NPC_Scaling_Values!A:N, 7) * 1.19 ,0)</f>
        <v>148</v>
      </c>
      <c r="H79" s="5">
        <f>ROUND( VLOOKUP(Z79, NPC_Raw_Data!A:L, 9) * VLOOKUP(AA79, NPC_Scaling_Values!A:N, 8)* VLOOKUP(AB79, NPC_Scaling_Values!A:N, 8) * 1.19 ,0)</f>
        <v>138</v>
      </c>
      <c r="I79" s="5">
        <v>0.0</v>
      </c>
      <c r="J79" s="5">
        <v>0.0</v>
      </c>
      <c r="K79" s="5">
        <v>0.0</v>
      </c>
      <c r="L79" s="5">
        <f>ROUND( VLOOKUP(Z79, NPC_Raw_Data!A:O, 13),0)</f>
        <v>66</v>
      </c>
      <c r="M79" s="5">
        <f>ROUND( VLOOKUP(Z79, NPC_Raw_Data!A:O, 14),0)</f>
        <v>66</v>
      </c>
      <c r="N79" s="5">
        <f>ROUND( VLOOKUP(Z79, NPC_Raw_Data!A:O, 15),0)</f>
        <v>66</v>
      </c>
      <c r="O79" s="5">
        <f>ROUND( VLOOKUP(Z79, NPC_Raw_Data!A:Q, 16) * VLOOKUP(AA79, NPC_Scaling_Values!A:N, 14)* VLOOKUP(AB79, NPC_Scaling_Values!A:N, 14) * 1.19 ,0)</f>
        <v>120</v>
      </c>
      <c r="P79" s="2">
        <f>ROUND( VLOOKUP(Z79, NPC_Raw_Data!A:Q, 17) * VLOOKUP(AA79, NPC_Scaling_Values!A:N, 14) * VLOOKUP(AB79, NPC_Scaling_Values!A:N, 14)* 1.19 ,0)</f>
        <v>96</v>
      </c>
      <c r="Q79">
        <f> VLOOKUP(AA79, NPC_Scaling_Values!A:N, 9) * VLOOKUP(AB79, NPC_Scaling_Values!A:N, 9) * 1.19</f>
        <v>3.317125</v>
      </c>
      <c r="R79" s="1">
        <v>1.5</v>
      </c>
      <c r="S79" s="1">
        <v>2.0</v>
      </c>
      <c r="T79" s="7" t="b">
        <v>0</v>
      </c>
      <c r="U79" s="7" t="b">
        <v>0</v>
      </c>
      <c r="V79" s="7" t="b">
        <v>0</v>
      </c>
      <c r="Z79" s="1">
        <v>250051.0</v>
      </c>
      <c r="AA79" s="1">
        <v>7003.0</v>
      </c>
      <c r="AB79" s="1">
        <v>7403.0</v>
      </c>
      <c r="AC79" s="8">
        <v>0.0</v>
      </c>
    </row>
    <row r="80">
      <c r="A80" s="1" t="s">
        <v>58</v>
      </c>
      <c r="B80" s="1" t="s">
        <v>27</v>
      </c>
      <c r="C80" s="5">
        <f>ROUND( VLOOKUP(Z80, NPC_Raw_Data!A:D, 4)*VLOOKUP(AA80, NPC_Scaling_Values!A:C, 3)*VLOOKUP(AB80, NPC_Scaling_Values!A:C, 3) * 1.19 ,0)</f>
        <v>189</v>
      </c>
      <c r="D80" s="5">
        <f>ROUND( VLOOKUP(Z80, NPC_Raw_Data!A:E, 5) * VLOOKUP(AA80, NPC_Scaling_Values!A:D, 4) * VLOOKUP(AB80,NPC_Scaling_Values!A:D, 4) * 1.19 ,0)</f>
        <v>119</v>
      </c>
      <c r="E80" s="5">
        <f>ROUND( VLOOKUP(Z80, NPC_Raw_Data!A:L, 6) * VLOOKUP(AA80, NPC_Scaling_Values!A:N, 5)* VLOOKUP(AB80, NPC_Scaling_Values!A:N, 5) * 1.19 ,0)</f>
        <v>184</v>
      </c>
      <c r="F80" s="5">
        <f>ROUND( VLOOKUP(Z80, NPC_Raw_Data!A:L, 7) * VLOOKUP(AA80, NPC_Scaling_Values!A:N, 6) * VLOOKUP(AB80,NPC_Scaling_Values!A:N, 6) * 1.19 ,0)</f>
        <v>138</v>
      </c>
      <c r="G80" s="5">
        <f>ROUND( VLOOKUP(Z80, NPC_Raw_Data!A:L, 8) * VLOOKUP(AA80, NPC_Scaling_Values!A:N, 7) * VLOOKUP(AB80, NPC_Scaling_Values!A:N, 7) * 1.19 ,0)</f>
        <v>129</v>
      </c>
      <c r="H80" s="5">
        <f>ROUND( VLOOKUP(Z80, NPC_Raw_Data!A:L, 9) * VLOOKUP(AA80, NPC_Scaling_Values!A:N, 8)* VLOOKUP(AB80, NPC_Scaling_Values!A:N, 8) * 1.19 ,0)</f>
        <v>138</v>
      </c>
      <c r="I80" s="5">
        <v>0.0</v>
      </c>
      <c r="J80" s="5">
        <v>0.0</v>
      </c>
      <c r="K80" s="5">
        <v>0.0</v>
      </c>
      <c r="L80" s="5">
        <f>ROUND( VLOOKUP(Z80, NPC_Raw_Data!A:O, 13),0)</f>
        <v>66</v>
      </c>
      <c r="M80" s="5">
        <f>ROUND( VLOOKUP(Z80, NPC_Raw_Data!A:O, 14),0)</f>
        <v>66</v>
      </c>
      <c r="N80" s="5">
        <f>ROUND( VLOOKUP(Z80, NPC_Raw_Data!A:O, 15),0)</f>
        <v>66</v>
      </c>
      <c r="O80" s="5">
        <f>ROUND( VLOOKUP(Z80, NPC_Raw_Data!A:Q, 16) * VLOOKUP(AA80, NPC_Scaling_Values!A:N, 14)* VLOOKUP(AB80, NPC_Scaling_Values!A:N, 14) * 1.19 ,0)</f>
        <v>120</v>
      </c>
      <c r="P80" s="2">
        <f>ROUND( VLOOKUP(Z80, NPC_Raw_Data!A:Q, 17) * VLOOKUP(AA80, NPC_Scaling_Values!A:N, 14) * VLOOKUP(AB80, NPC_Scaling_Values!A:N, 14)* 1.19 ,0)</f>
        <v>96</v>
      </c>
      <c r="Q80">
        <f> VLOOKUP(AA80, NPC_Scaling_Values!A:N, 9) * VLOOKUP(AB80, NPC_Scaling_Values!A:N, 9) * 1.19</f>
        <v>3.317125</v>
      </c>
      <c r="R80" s="1">
        <v>1.5</v>
      </c>
      <c r="S80" s="1">
        <v>2.0</v>
      </c>
      <c r="T80" s="7" t="b">
        <v>0</v>
      </c>
      <c r="U80" s="7" t="b">
        <v>0</v>
      </c>
      <c r="V80" s="7" t="b">
        <v>0</v>
      </c>
      <c r="Z80" s="1">
        <v>250052.0</v>
      </c>
      <c r="AA80" s="1">
        <v>7003.0</v>
      </c>
      <c r="AB80" s="1">
        <v>7403.0</v>
      </c>
      <c r="AC80" s="8">
        <v>0.0</v>
      </c>
    </row>
    <row r="81">
      <c r="A81" s="1" t="s">
        <v>68</v>
      </c>
      <c r="B81" s="1" t="s">
        <v>27</v>
      </c>
      <c r="C81" s="5">
        <f>ROUND( VLOOKUP(Z81, NPC_Raw_Data!A:D, 4)*VLOOKUP(AA81, NPC_Scaling_Values!A:C, 3)*VLOOKUP(AB81, NPC_Scaling_Values!A:C, 3) * 1.19 ,0)</f>
        <v>189</v>
      </c>
      <c r="D81" s="5">
        <f>ROUND( VLOOKUP(Z81, NPC_Raw_Data!A:E, 5) * VLOOKUP(AA81, NPC_Scaling_Values!A:D, 4) * VLOOKUP(AB81,NPC_Scaling_Values!A:D, 4) * 1.19 ,0)</f>
        <v>119</v>
      </c>
      <c r="E81" s="5">
        <f>ROUND( VLOOKUP(Z81, NPC_Raw_Data!A:L, 6) * VLOOKUP(AA81, NPC_Scaling_Values!A:N, 5)* VLOOKUP(AB81, NPC_Scaling_Values!A:N, 5) * 1.19 ,0)</f>
        <v>184</v>
      </c>
      <c r="F81" s="5">
        <f>ROUND( VLOOKUP(Z81, NPC_Raw_Data!A:L, 7) * VLOOKUP(AA81, NPC_Scaling_Values!A:N, 6) * VLOOKUP(AB81,NPC_Scaling_Values!A:N, 6) * 1.19 ,0)</f>
        <v>138</v>
      </c>
      <c r="G81" s="5">
        <f>ROUND( VLOOKUP(Z81, NPC_Raw_Data!A:L, 8) * VLOOKUP(AA81, NPC_Scaling_Values!A:N, 7) * VLOOKUP(AB81, NPC_Scaling_Values!A:N, 7) * 1.19 ,0)</f>
        <v>129</v>
      </c>
      <c r="H81" s="5">
        <f>ROUND( VLOOKUP(Z81, NPC_Raw_Data!A:L, 9) * VLOOKUP(AA81, NPC_Scaling_Values!A:N, 8)* VLOOKUP(AB81, NPC_Scaling_Values!A:N, 8) * 1.19 ,0)</f>
        <v>138</v>
      </c>
      <c r="I81" s="5">
        <v>0.0</v>
      </c>
      <c r="J81" s="5">
        <v>0.0</v>
      </c>
      <c r="K81" s="5">
        <v>0.0</v>
      </c>
      <c r="L81" s="5">
        <f>ROUND( VLOOKUP(Z81, NPC_Raw_Data!A:O, 13),0)</f>
        <v>66</v>
      </c>
      <c r="M81" s="5">
        <f>ROUND( VLOOKUP(Z81, NPC_Raw_Data!A:O, 14),0)</f>
        <v>66</v>
      </c>
      <c r="N81" s="5">
        <f>ROUND( VLOOKUP(Z81, NPC_Raw_Data!A:O, 15),0)</f>
        <v>66</v>
      </c>
      <c r="O81" s="5">
        <f>ROUND( VLOOKUP(Z81, NPC_Raw_Data!A:Q, 16) * VLOOKUP(AA81, NPC_Scaling_Values!A:N, 14)* VLOOKUP(AB81, NPC_Scaling_Values!A:N, 14) * 1.19 ,0)</f>
        <v>120</v>
      </c>
      <c r="P81" s="2">
        <f>ROUND( VLOOKUP(Z81, NPC_Raw_Data!A:Q, 17) * VLOOKUP(AA81, NPC_Scaling_Values!A:N, 14) * VLOOKUP(AB81, NPC_Scaling_Values!A:N, 14)* 1.19 ,0)</f>
        <v>96</v>
      </c>
      <c r="Q81">
        <f> VLOOKUP(AA81, NPC_Scaling_Values!A:N, 9) * VLOOKUP(AB81, NPC_Scaling_Values!A:N, 9) * 1.19</f>
        <v>3.317125</v>
      </c>
      <c r="R81" s="1">
        <v>1.5</v>
      </c>
      <c r="S81" s="1">
        <v>3.0</v>
      </c>
      <c r="T81" s="7" t="b">
        <v>0</v>
      </c>
      <c r="U81" s="7" t="b">
        <v>0</v>
      </c>
      <c r="V81" s="7" t="b">
        <v>0</v>
      </c>
      <c r="Z81" s="1">
        <v>250053.0</v>
      </c>
      <c r="AA81" s="1">
        <v>7003.0</v>
      </c>
      <c r="AB81" s="1">
        <v>7403.0</v>
      </c>
      <c r="AC81" s="10">
        <v>7100.0</v>
      </c>
    </row>
    <row r="82">
      <c r="A82" s="1" t="s">
        <v>59</v>
      </c>
      <c r="B82" s="1" t="s">
        <v>51</v>
      </c>
      <c r="C82" s="5">
        <f>ROUND( VLOOKUP(Z82, NPC_Raw_Data!A:D, 4)*VLOOKUP(AA82, NPC_Scaling_Values!A:C, 3)*VLOOKUP(AB82, NPC_Scaling_Values!A:C, 3) * 1.19 ,0)</f>
        <v>1299</v>
      </c>
      <c r="D82" s="5">
        <f>ROUND( VLOOKUP(Z82, NPC_Raw_Data!A:E, 5) * VLOOKUP(AA82, NPC_Scaling_Values!A:D, 4) * VLOOKUP(AB82,NPC_Scaling_Values!A:D, 4) * 1.19 ,0)</f>
        <v>298</v>
      </c>
      <c r="E82" s="5">
        <f>ROUND( VLOOKUP(Z82, NPC_Raw_Data!A:L, 6) * VLOOKUP(AA82, NPC_Scaling_Values!A:N, 5)* VLOOKUP(AB82, NPC_Scaling_Values!A:N, 5) * 1.19 ,0)</f>
        <v>150</v>
      </c>
      <c r="F82" s="5">
        <f>ROUND( VLOOKUP(Z82, NPC_Raw_Data!A:L, 7) * VLOOKUP(AA82, NPC_Scaling_Values!A:N, 6) * VLOOKUP(AB82,NPC_Scaling_Values!A:N, 6) * 1.19 ,0)</f>
        <v>113</v>
      </c>
      <c r="G82" s="5">
        <f>ROUND( VLOOKUP(Z82, NPC_Raw_Data!A:L, 8) * VLOOKUP(AA82, NPC_Scaling_Values!A:N, 7) * VLOOKUP(AB82, NPC_Scaling_Values!A:N, 7) * 1.19 ,0)</f>
        <v>90</v>
      </c>
      <c r="H82" s="5">
        <f>ROUND( VLOOKUP(Z82, NPC_Raw_Data!A:L, 9) * VLOOKUP(AA82, NPC_Scaling_Values!A:N, 8)* VLOOKUP(AB82, NPC_Scaling_Values!A:N, 8) * 1.19 ,0)</f>
        <v>113</v>
      </c>
      <c r="I82" s="5">
        <v>0.0</v>
      </c>
      <c r="J82" s="5">
        <v>0.0</v>
      </c>
      <c r="K82" s="5">
        <v>0.0</v>
      </c>
      <c r="L82" s="5">
        <f>ROUND( VLOOKUP(Z82, NPC_Raw_Data!A:O, 13),0)</f>
        <v>66</v>
      </c>
      <c r="M82" s="5">
        <f>ROUND( VLOOKUP(Z82, NPC_Raw_Data!A:O, 14),0)</f>
        <v>66</v>
      </c>
      <c r="N82" s="5">
        <f>ROUND( VLOOKUP(Z82, NPC_Raw_Data!A:O, 15),0)</f>
        <v>66</v>
      </c>
      <c r="O82" s="5">
        <f>ROUND( VLOOKUP(Z82, NPC_Raw_Data!A:Q, 16) * VLOOKUP(AA82, NPC_Scaling_Values!A:N, 14)* VLOOKUP(AB82, NPC_Scaling_Values!A:N, 14) * 1.19 ,0)</f>
        <v>121</v>
      </c>
      <c r="P82" s="2">
        <f>ROUND( VLOOKUP(Z82, NPC_Raw_Data!A:Q, 17) * VLOOKUP(AA82, NPC_Scaling_Values!A:N, 14) * VLOOKUP(AB82, NPC_Scaling_Values!A:N, 14)* 1.19 ,0)</f>
        <v>97</v>
      </c>
      <c r="Q82">
        <f> VLOOKUP(AA82, NPC_Scaling_Values!A:N, 9) * VLOOKUP(AB82, NPC_Scaling_Values!A:N, 9) * 1.19</f>
        <v>3.0925125</v>
      </c>
      <c r="R82" s="1">
        <v>1.5</v>
      </c>
      <c r="S82" s="1">
        <v>50.0</v>
      </c>
      <c r="T82" s="7" t="b">
        <v>0</v>
      </c>
      <c r="U82" s="7" t="b">
        <v>0</v>
      </c>
      <c r="V82" s="7" t="b">
        <v>0</v>
      </c>
      <c r="Z82" s="1">
        <v>251000.0</v>
      </c>
      <c r="AA82" s="1">
        <v>7002.0</v>
      </c>
      <c r="AB82" s="1">
        <v>7402.0</v>
      </c>
      <c r="AC82" s="8">
        <v>0.0</v>
      </c>
    </row>
    <row r="83">
      <c r="A83" s="1" t="s">
        <v>57</v>
      </c>
      <c r="B83" s="1" t="s">
        <v>55</v>
      </c>
      <c r="C83" s="5">
        <f>ROUND( VLOOKUP(Z83, NPC_Raw_Data!A:D, 4)*VLOOKUP(AA83, NPC_Scaling_Values!A:C, 3)*VLOOKUP(AB83, NPC_Scaling_Values!A:C, 3) * 1.19 ,0)</f>
        <v>1114</v>
      </c>
      <c r="D83" s="5">
        <f>ROUND( VLOOKUP(Z83, NPC_Raw_Data!A:E, 5) * VLOOKUP(AA83, NPC_Scaling_Values!A:D, 4) * VLOOKUP(AB83,NPC_Scaling_Values!A:D, 4) * 1.19 ,0)</f>
        <v>298</v>
      </c>
      <c r="E83" s="5">
        <f>ROUND( VLOOKUP(Z83, NPC_Raw_Data!A:L, 6) * VLOOKUP(AA83, NPC_Scaling_Values!A:N, 5)* VLOOKUP(AB83, NPC_Scaling_Values!A:N, 5) * 1.19 ,0)</f>
        <v>150</v>
      </c>
      <c r="F83" s="5">
        <f>ROUND( VLOOKUP(Z83, NPC_Raw_Data!A:L, 7) * VLOOKUP(AA83, NPC_Scaling_Values!A:N, 6) * VLOOKUP(AB83,NPC_Scaling_Values!A:N, 6) * 1.19 ,0)</f>
        <v>113</v>
      </c>
      <c r="G83" s="5">
        <f>ROUND( VLOOKUP(Z83, NPC_Raw_Data!A:L, 8) * VLOOKUP(AA83, NPC_Scaling_Values!A:N, 7) * VLOOKUP(AB83, NPC_Scaling_Values!A:N, 7) * 1.19 ,0)</f>
        <v>90</v>
      </c>
      <c r="H83" s="5">
        <f>ROUND( VLOOKUP(Z83, NPC_Raw_Data!A:L, 9) * VLOOKUP(AA83, NPC_Scaling_Values!A:N, 8)* VLOOKUP(AB83, NPC_Scaling_Values!A:N, 8) * 1.19 ,0)</f>
        <v>113</v>
      </c>
      <c r="I83" s="5">
        <v>0.0</v>
      </c>
      <c r="J83" s="5">
        <v>0.0</v>
      </c>
      <c r="K83" s="5">
        <v>0.0</v>
      </c>
      <c r="L83" s="5">
        <f>ROUND( VLOOKUP(Z83, NPC_Raw_Data!A:O, 13),0)</f>
        <v>66</v>
      </c>
      <c r="M83" s="5">
        <f>ROUND( VLOOKUP(Z83, NPC_Raw_Data!A:O, 14),0)</f>
        <v>66</v>
      </c>
      <c r="N83" s="5">
        <f>ROUND( VLOOKUP(Z83, NPC_Raw_Data!A:O, 15),0)</f>
        <v>66</v>
      </c>
      <c r="O83" s="5">
        <f>ROUND( VLOOKUP(Z83, NPC_Raw_Data!A:Q, 16) * VLOOKUP(AA83, NPC_Scaling_Values!A:N, 14)* VLOOKUP(AB83, NPC_Scaling_Values!A:N, 14) * 1.19 ,0)</f>
        <v>121</v>
      </c>
      <c r="P83" s="2">
        <f>ROUND( VLOOKUP(Z83, NPC_Raw_Data!A:Q, 17) * VLOOKUP(AA83, NPC_Scaling_Values!A:N, 14) * VLOOKUP(AB83, NPC_Scaling_Values!A:N, 14)* 1.19 ,0)</f>
        <v>97</v>
      </c>
      <c r="Q83">
        <f> VLOOKUP(AA83, NPC_Scaling_Values!A:N, 9) * VLOOKUP(AB83, NPC_Scaling_Values!A:N, 9) * 1.19</f>
        <v>3.0925125</v>
      </c>
      <c r="R83" s="1">
        <v>1.5</v>
      </c>
      <c r="S83" s="1">
        <v>50.0</v>
      </c>
      <c r="T83" s="7" t="b">
        <v>0</v>
      </c>
      <c r="U83" s="7" t="b">
        <v>0</v>
      </c>
      <c r="V83" s="7" t="b">
        <v>0</v>
      </c>
      <c r="Z83" s="1">
        <v>251001.0</v>
      </c>
      <c r="AA83" s="1">
        <v>7002.0</v>
      </c>
      <c r="AB83" s="1">
        <v>7402.0</v>
      </c>
      <c r="AC83" s="8">
        <v>0.0</v>
      </c>
    </row>
    <row r="84">
      <c r="A84" s="1" t="s">
        <v>81</v>
      </c>
      <c r="B84" s="1" t="s">
        <v>27</v>
      </c>
      <c r="C84" s="5">
        <f>ROUND( VLOOKUP(Z84, NPC_Raw_Data!A:D, 4)*VLOOKUP(AA84, NPC_Scaling_Values!A:C, 3)*VLOOKUP(AB84, NPC_Scaling_Values!A:C, 3) * 1.19 ,0)</f>
        <v>411</v>
      </c>
      <c r="D84" s="5">
        <f>ROUND( VLOOKUP(Z84, NPC_Raw_Data!A:E, 5) * VLOOKUP(AA84, NPC_Scaling_Values!A:D, 4) * VLOOKUP(AB84,NPC_Scaling_Values!A:D, 4) * 1.19 ,0)</f>
        <v>595</v>
      </c>
      <c r="E84" s="5">
        <f>ROUND( VLOOKUP(Z84, NPC_Raw_Data!A:L, 6) * VLOOKUP(AA84, NPC_Scaling_Values!A:N, 5)* VLOOKUP(AB84, NPC_Scaling_Values!A:N, 5) * 1.19 ,0)</f>
        <v>227</v>
      </c>
      <c r="F84" s="5">
        <f>ROUND( VLOOKUP(Z84, NPC_Raw_Data!A:L, 7) * VLOOKUP(AA84, NPC_Scaling_Values!A:N, 6) * VLOOKUP(AB84,NPC_Scaling_Values!A:N, 6) * 1.19 ,0)</f>
        <v>170</v>
      </c>
      <c r="G84" s="5">
        <f>ROUND( VLOOKUP(Z84, NPC_Raw_Data!A:L, 8) * VLOOKUP(AA84, NPC_Scaling_Values!A:N, 7) * VLOOKUP(AB84, NPC_Scaling_Values!A:N, 7) * 1.19 ,0)</f>
        <v>148</v>
      </c>
      <c r="H84" s="5">
        <f>ROUND( VLOOKUP(Z84, NPC_Raw_Data!A:L, 9) * VLOOKUP(AA84, NPC_Scaling_Values!A:N, 8)* VLOOKUP(AB84, NPC_Scaling_Values!A:N, 8) * 1.19 ,0)</f>
        <v>170</v>
      </c>
      <c r="I84" s="5">
        <v>0.0</v>
      </c>
      <c r="J84" s="5">
        <v>0.0</v>
      </c>
      <c r="K84" s="5">
        <v>0.0</v>
      </c>
      <c r="L84" s="5">
        <f>ROUND( VLOOKUP(Z84, NPC_Raw_Data!A:O, 13),0)</f>
        <v>125</v>
      </c>
      <c r="M84" s="5">
        <f>ROUND( VLOOKUP(Z84, NPC_Raw_Data!A:O, 14),0)</f>
        <v>125</v>
      </c>
      <c r="N84" s="5">
        <f>ROUND( VLOOKUP(Z84, NPC_Raw_Data!A:O, 15),0)</f>
        <v>98</v>
      </c>
      <c r="O84" s="5">
        <f>ROUND( VLOOKUP(Z84, NPC_Raw_Data!A:Q, 16) * VLOOKUP(AA84, NPC_Scaling_Values!A:N, 14)* VLOOKUP(AB84, NPC_Scaling_Values!A:N, 14) * 1.19 ,0)</f>
        <v>120</v>
      </c>
      <c r="P84" s="2">
        <f>ROUND( VLOOKUP(Z84, NPC_Raw_Data!A:Q, 17) * VLOOKUP(AA84, NPC_Scaling_Values!A:N, 14) * VLOOKUP(AB84, NPC_Scaling_Values!A:N, 14)* 1.19 ,0)</f>
        <v>96</v>
      </c>
      <c r="Q84">
        <f> VLOOKUP(AA84, NPC_Scaling_Values!A:N, 9) * VLOOKUP(AB84, NPC_Scaling_Values!A:N, 9) * 1.19</f>
        <v>3.317125</v>
      </c>
      <c r="R84" s="1">
        <v>1.5</v>
      </c>
      <c r="S84" s="1">
        <v>3.0</v>
      </c>
      <c r="T84" s="7" t="b">
        <v>0</v>
      </c>
      <c r="U84" s="7" t="b">
        <v>0</v>
      </c>
      <c r="V84" s="7" t="b">
        <v>0</v>
      </c>
      <c r="Z84" s="1">
        <v>252000.0</v>
      </c>
      <c r="AA84" s="1">
        <v>7003.0</v>
      </c>
      <c r="AB84" s="1">
        <v>7403.0</v>
      </c>
      <c r="AC84" s="8">
        <v>0.0</v>
      </c>
    </row>
    <row r="85">
      <c r="A85" s="1" t="s">
        <v>82</v>
      </c>
      <c r="B85" s="1" t="s">
        <v>27</v>
      </c>
      <c r="C85" s="5">
        <f>ROUND( VLOOKUP(Z85, NPC_Raw_Data!A:D, 4)*VLOOKUP(AA85, NPC_Scaling_Values!A:C, 3)*VLOOKUP(AB85, NPC_Scaling_Values!A:C, 3) * 1.19 ,0)</f>
        <v>411</v>
      </c>
      <c r="D85" s="5">
        <f>ROUND( VLOOKUP(Z85, NPC_Raw_Data!A:E, 5) * VLOOKUP(AA85, NPC_Scaling_Values!A:D, 4) * VLOOKUP(AB85,NPC_Scaling_Values!A:D, 4) * 1.19 ,0)</f>
        <v>595</v>
      </c>
      <c r="E85" s="5">
        <f>ROUND( VLOOKUP(Z85, NPC_Raw_Data!A:L, 6) * VLOOKUP(AA85, NPC_Scaling_Values!A:N, 5)* VLOOKUP(AB85, NPC_Scaling_Values!A:N, 5) * 1.19 ,0)</f>
        <v>227</v>
      </c>
      <c r="F85" s="5">
        <f>ROUND( VLOOKUP(Z85, NPC_Raw_Data!A:L, 7) * VLOOKUP(AA85, NPC_Scaling_Values!A:N, 6) * VLOOKUP(AB85,NPC_Scaling_Values!A:N, 6) * 1.19 ,0)</f>
        <v>170</v>
      </c>
      <c r="G85" s="5">
        <f>ROUND( VLOOKUP(Z85, NPC_Raw_Data!A:L, 8) * VLOOKUP(AA85, NPC_Scaling_Values!A:N, 7) * VLOOKUP(AB85, NPC_Scaling_Values!A:N, 7) * 1.19 ,0)</f>
        <v>148</v>
      </c>
      <c r="H85" s="5">
        <f>ROUND( VLOOKUP(Z85, NPC_Raw_Data!A:L, 9) * VLOOKUP(AA85, NPC_Scaling_Values!A:N, 8)* VLOOKUP(AB85, NPC_Scaling_Values!A:N, 8) * 1.19 ,0)</f>
        <v>170</v>
      </c>
      <c r="I85" s="5">
        <v>0.0</v>
      </c>
      <c r="J85" s="5">
        <v>0.0</v>
      </c>
      <c r="K85" s="5">
        <v>0.0</v>
      </c>
      <c r="L85" s="5">
        <f>ROUND( VLOOKUP(Z85, NPC_Raw_Data!A:O, 13),0)</f>
        <v>125</v>
      </c>
      <c r="M85" s="5">
        <f>ROUND( VLOOKUP(Z85, NPC_Raw_Data!A:O, 14),0)</f>
        <v>125</v>
      </c>
      <c r="N85" s="5">
        <f>ROUND( VLOOKUP(Z85, NPC_Raw_Data!A:O, 15),0)</f>
        <v>98</v>
      </c>
      <c r="O85" s="5">
        <f>ROUND( VLOOKUP(Z85, NPC_Raw_Data!A:Q, 16) * VLOOKUP(AA85, NPC_Scaling_Values!A:N, 14)* VLOOKUP(AB85, NPC_Scaling_Values!A:N, 14) * 1.19 ,0)</f>
        <v>120</v>
      </c>
      <c r="P85" s="2">
        <f>ROUND( VLOOKUP(Z85, NPC_Raw_Data!A:Q, 17) * VLOOKUP(AA85, NPC_Scaling_Values!A:N, 14) * VLOOKUP(AB85, NPC_Scaling_Values!A:N, 14)* 1.19 ,0)</f>
        <v>96</v>
      </c>
      <c r="Q85">
        <f> VLOOKUP(AA85, NPC_Scaling_Values!A:N, 9) * VLOOKUP(AB85, NPC_Scaling_Values!A:N, 9) * 1.19</f>
        <v>3.317125</v>
      </c>
      <c r="R85" s="1">
        <v>1.5</v>
      </c>
      <c r="S85" s="1">
        <v>6.0</v>
      </c>
      <c r="T85" s="7" t="b">
        <v>0</v>
      </c>
      <c r="U85" s="7" t="b">
        <v>0</v>
      </c>
      <c r="V85" s="7" t="b">
        <v>0</v>
      </c>
      <c r="Z85" s="1">
        <v>252001.0</v>
      </c>
      <c r="AA85" s="1">
        <v>7003.0</v>
      </c>
      <c r="AB85" s="1">
        <v>7403.0</v>
      </c>
      <c r="AC85" s="10">
        <v>7100.0</v>
      </c>
    </row>
    <row r="86">
      <c r="A86" s="2" t="s">
        <v>147</v>
      </c>
      <c r="B86" s="1" t="s">
        <v>53</v>
      </c>
      <c r="C86" s="5">
        <f>ROUND( VLOOKUP(Z86, NPC_Raw_Data!A:D, 4)*VLOOKUP(AA86, NPC_Scaling_Values!A:C, 3)*VLOOKUP(AB86, NPC_Scaling_Values!A:C, 3) * 1.19 ,0)</f>
        <v>214</v>
      </c>
      <c r="D86" s="5">
        <f>ROUND( VLOOKUP(Z86, NPC_Raw_Data!A:E, 5) * VLOOKUP(AA86, NPC_Scaling_Values!A:D, 4) * VLOOKUP(AB86,NPC_Scaling_Values!A:D, 4) * 1.19 ,0)</f>
        <v>1785</v>
      </c>
      <c r="E86" s="5">
        <f>ROUND( VLOOKUP(Z86, NPC_Raw_Data!A:L, 6) * VLOOKUP(AA86, NPC_Scaling_Values!A:N, 5)* VLOOKUP(AB86, NPC_Scaling_Values!A:N, 5) * 1.19 ,0)</f>
        <v>266</v>
      </c>
      <c r="F86" s="5">
        <f>ROUND( VLOOKUP(Z86, NPC_Raw_Data!A:L, 7) * VLOOKUP(AA86, NPC_Scaling_Values!A:N, 6) * VLOOKUP(AB86,NPC_Scaling_Values!A:N, 6) * 1.19 ,0)</f>
        <v>247</v>
      </c>
      <c r="G86" s="5">
        <f>ROUND( VLOOKUP(Z86, NPC_Raw_Data!A:L, 8) * VLOOKUP(AA86, NPC_Scaling_Values!A:N, 7) * VLOOKUP(AB86, NPC_Scaling_Values!A:N, 7) * 1.19 ,0)</f>
        <v>215</v>
      </c>
      <c r="H86" s="5">
        <f>ROUND( VLOOKUP(Z86, NPC_Raw_Data!A:L, 9) * VLOOKUP(AA86, NPC_Scaling_Values!A:N, 8)* VLOOKUP(AB86, NPC_Scaling_Values!A:N, 8) * 1.19 ,0)</f>
        <v>247</v>
      </c>
      <c r="I86" s="5">
        <v>0.0</v>
      </c>
      <c r="J86" s="5">
        <v>0.0</v>
      </c>
      <c r="K86" s="5">
        <v>0.0</v>
      </c>
      <c r="L86" s="5">
        <f>ROUND( VLOOKUP(Z86, NPC_Raw_Data!A:O, 13),0)</f>
        <v>66</v>
      </c>
      <c r="M86" s="5">
        <f>ROUND( VLOOKUP(Z86, NPC_Raw_Data!A:O, 14),0)</f>
        <v>66</v>
      </c>
      <c r="N86" s="5">
        <f>ROUND( VLOOKUP(Z86, NPC_Raw_Data!A:O, 15),0)</f>
        <v>66</v>
      </c>
      <c r="O86" s="5">
        <f>ROUND( VLOOKUP(Z86, NPC_Raw_Data!A:Q, 16) * VLOOKUP(AA86, NPC_Scaling_Values!A:N, 14)* VLOOKUP(AB86, NPC_Scaling_Values!A:N, 14) * 1.19 ,0)</f>
        <v>119</v>
      </c>
      <c r="P86" s="2">
        <f>ROUND( VLOOKUP(Z86, NPC_Raw_Data!A:Q, 17) * VLOOKUP(AA86, NPC_Scaling_Values!A:N, 14) * VLOOKUP(AB86, NPC_Scaling_Values!A:N, 14)* 1.19 ,0)</f>
        <v>95</v>
      </c>
      <c r="Q86">
        <f> VLOOKUP(AA86, NPC_Scaling_Values!A:N, 9) * VLOOKUP(AB86, NPC_Scaling_Values!A:N, 9) * 1.19</f>
        <v>3.6414</v>
      </c>
      <c r="R86" s="1">
        <v>1.5</v>
      </c>
      <c r="S86" s="1">
        <v>10.0</v>
      </c>
      <c r="T86" s="7" t="b">
        <v>0</v>
      </c>
      <c r="U86" s="7" t="b">
        <v>0</v>
      </c>
      <c r="V86" s="7" t="b">
        <v>0</v>
      </c>
      <c r="Z86" s="1">
        <v>253002.0</v>
      </c>
      <c r="AA86" s="1">
        <v>7008.0</v>
      </c>
      <c r="AB86" s="1">
        <v>7408.0</v>
      </c>
      <c r="AC86" s="8">
        <v>0.0</v>
      </c>
    </row>
    <row r="87">
      <c r="A87" s="1" t="s">
        <v>61</v>
      </c>
      <c r="B87" s="1" t="s">
        <v>51</v>
      </c>
      <c r="C87" s="5">
        <f>ROUND( VLOOKUP(Z87, NPC_Raw_Data!A:D, 4)*VLOOKUP(AA87, NPC_Scaling_Values!A:C, 3)*VLOOKUP(AB87, NPC_Scaling_Values!A:C, 3) * 1.19 ,0)</f>
        <v>232</v>
      </c>
      <c r="D87" s="5">
        <f>ROUND( VLOOKUP(Z87, NPC_Raw_Data!A:E, 5) * VLOOKUP(AA87, NPC_Scaling_Values!A:D, 4) * VLOOKUP(AB87,NPC_Scaling_Values!A:D, 4) * 1.19 ,0)</f>
        <v>357</v>
      </c>
      <c r="E87" s="5">
        <f>ROUND( VLOOKUP(Z87, NPC_Raw_Data!A:L, 6) * VLOOKUP(AA87, NPC_Scaling_Values!A:N, 5)* VLOOKUP(AB87, NPC_Scaling_Values!A:N, 5) * 1.19 ,0)</f>
        <v>166</v>
      </c>
      <c r="F87" s="5">
        <f>ROUND( VLOOKUP(Z87, NPC_Raw_Data!A:L, 7) * VLOOKUP(AA87, NPC_Scaling_Values!A:N, 6) * VLOOKUP(AB87,NPC_Scaling_Values!A:N, 6) * 1.19 ,0)</f>
        <v>125</v>
      </c>
      <c r="G87" s="5">
        <f>ROUND( VLOOKUP(Z87, NPC_Raw_Data!A:L, 8) * VLOOKUP(AA87, NPC_Scaling_Values!A:N, 7) * VLOOKUP(AB87, NPC_Scaling_Values!A:N, 7) * 1.19 ,0)</f>
        <v>117</v>
      </c>
      <c r="H87" s="5">
        <f>ROUND( VLOOKUP(Z87, NPC_Raw_Data!A:L, 9) * VLOOKUP(AA87, NPC_Scaling_Values!A:N, 8)* VLOOKUP(AB87, NPC_Scaling_Values!A:N, 8) * 1.19 ,0)</f>
        <v>125</v>
      </c>
      <c r="I87" s="5">
        <v>0.0</v>
      </c>
      <c r="J87" s="5">
        <v>0.0</v>
      </c>
      <c r="K87" s="5">
        <v>0.0</v>
      </c>
      <c r="L87" s="5">
        <f>ROUND( VLOOKUP(Z87, NPC_Raw_Data!A:O, 13),0)</f>
        <v>72</v>
      </c>
      <c r="M87" s="5">
        <f>ROUND( VLOOKUP(Z87, NPC_Raw_Data!A:O, 14),0)</f>
        <v>72</v>
      </c>
      <c r="N87" s="5">
        <f>ROUND( VLOOKUP(Z87, NPC_Raw_Data!A:O, 15),0)</f>
        <v>72</v>
      </c>
      <c r="O87" s="5">
        <f>ROUND( VLOOKUP(Z87, NPC_Raw_Data!A:Q, 16) * VLOOKUP(AA87, NPC_Scaling_Values!A:N, 14)* VLOOKUP(AB87, NPC_Scaling_Values!A:N, 14) * 1.19 ,0)</f>
        <v>121</v>
      </c>
      <c r="P87" s="2">
        <f>ROUND( VLOOKUP(Z87, NPC_Raw_Data!A:Q, 17) * VLOOKUP(AA87, NPC_Scaling_Values!A:N, 14) * VLOOKUP(AB87, NPC_Scaling_Values!A:N, 14)* 1.19 ,0)</f>
        <v>97</v>
      </c>
      <c r="Q87">
        <f> VLOOKUP(AA87, NPC_Scaling_Values!A:N, 9) * VLOOKUP(AB87, NPC_Scaling_Values!A:N, 9) * 1.19</f>
        <v>3.0925125</v>
      </c>
      <c r="R87" s="1">
        <v>1.3</v>
      </c>
      <c r="S87" s="1">
        <v>3.0</v>
      </c>
      <c r="T87" s="7" t="b">
        <v>0</v>
      </c>
      <c r="U87" s="7" t="b">
        <v>0</v>
      </c>
      <c r="V87" s="7" t="b">
        <v>0</v>
      </c>
      <c r="Z87" s="1">
        <v>254000.0</v>
      </c>
      <c r="AA87" s="1">
        <v>7002.0</v>
      </c>
      <c r="AB87" s="1">
        <v>7402.0</v>
      </c>
      <c r="AC87" s="8">
        <v>0.0</v>
      </c>
    </row>
    <row r="88">
      <c r="A88" s="1" t="s">
        <v>62</v>
      </c>
      <c r="B88" s="1" t="s">
        <v>51</v>
      </c>
      <c r="C88" s="5">
        <f>ROUND( VLOOKUP(Z88, NPC_Raw_Data!A:D, 4)*VLOOKUP(AA88, NPC_Scaling_Values!A:C, 3)*VLOOKUP(AB88, NPC_Scaling_Values!A:C, 3) * 1.19 ,0)</f>
        <v>232</v>
      </c>
      <c r="D88" s="5">
        <f>ROUND( VLOOKUP(Z88, NPC_Raw_Data!A:E, 5) * VLOOKUP(AA88, NPC_Scaling_Values!A:D, 4) * VLOOKUP(AB88,NPC_Scaling_Values!A:D, 4) * 1.19 ,0)</f>
        <v>357</v>
      </c>
      <c r="E88" s="5">
        <f>ROUND( VLOOKUP(Z88, NPC_Raw_Data!A:L, 6) * VLOOKUP(AA88, NPC_Scaling_Values!A:N, 5)* VLOOKUP(AB88, NPC_Scaling_Values!A:N, 5) * 1.19 ,0)</f>
        <v>166</v>
      </c>
      <c r="F88" s="5">
        <f>ROUND( VLOOKUP(Z88, NPC_Raw_Data!A:L, 7) * VLOOKUP(AA88, NPC_Scaling_Values!A:N, 6) * VLOOKUP(AB88,NPC_Scaling_Values!A:N, 6) * 1.19 ,0)</f>
        <v>125</v>
      </c>
      <c r="G88" s="5">
        <f>ROUND( VLOOKUP(Z88, NPC_Raw_Data!A:L, 8) * VLOOKUP(AA88, NPC_Scaling_Values!A:N, 7) * VLOOKUP(AB88, NPC_Scaling_Values!A:N, 7) * 1.19 ,0)</f>
        <v>117</v>
      </c>
      <c r="H88" s="5">
        <f>ROUND( VLOOKUP(Z88, NPC_Raw_Data!A:L, 9) * VLOOKUP(AA88, NPC_Scaling_Values!A:N, 8)* VLOOKUP(AB88, NPC_Scaling_Values!A:N, 8) * 1.19 ,0)</f>
        <v>125</v>
      </c>
      <c r="I88" s="5">
        <v>0.0</v>
      </c>
      <c r="J88" s="5">
        <v>0.0</v>
      </c>
      <c r="K88" s="5">
        <v>0.0</v>
      </c>
      <c r="L88" s="5">
        <f>ROUND( VLOOKUP(Z88, NPC_Raw_Data!A:O, 13),0)</f>
        <v>72</v>
      </c>
      <c r="M88" s="5">
        <f>ROUND( VLOOKUP(Z88, NPC_Raw_Data!A:O, 14),0)</f>
        <v>72</v>
      </c>
      <c r="N88" s="5">
        <f>ROUND( VLOOKUP(Z88, NPC_Raw_Data!A:O, 15),0)</f>
        <v>72</v>
      </c>
      <c r="O88" s="5">
        <f>ROUND( VLOOKUP(Z88, NPC_Raw_Data!A:Q, 16) * VLOOKUP(AA88, NPC_Scaling_Values!A:N, 14)* VLOOKUP(AB88, NPC_Scaling_Values!A:N, 14) * 1.19 ,0)</f>
        <v>121</v>
      </c>
      <c r="P88" s="2">
        <f>ROUND( VLOOKUP(Z88, NPC_Raw_Data!A:Q, 17) * VLOOKUP(AA88, NPC_Scaling_Values!A:N, 14) * VLOOKUP(AB88, NPC_Scaling_Values!A:N, 14)* 1.19 ,0)</f>
        <v>97</v>
      </c>
      <c r="Q88">
        <f> VLOOKUP(AA88, NPC_Scaling_Values!A:N, 9) * VLOOKUP(AB88, NPC_Scaling_Values!A:N, 9) * 1.19</f>
        <v>3.0925125</v>
      </c>
      <c r="R88" s="1">
        <v>1.3</v>
      </c>
      <c r="S88" s="1">
        <v>3.0</v>
      </c>
      <c r="T88" s="7" t="b">
        <v>0</v>
      </c>
      <c r="U88" s="7" t="b">
        <v>0</v>
      </c>
      <c r="V88" s="7" t="b">
        <v>0</v>
      </c>
      <c r="Z88" s="1">
        <v>254001.0</v>
      </c>
      <c r="AA88" s="1">
        <v>7002.0</v>
      </c>
      <c r="AB88" s="1">
        <v>7402.0</v>
      </c>
      <c r="AC88" s="8">
        <v>0.0</v>
      </c>
    </row>
    <row r="89">
      <c r="A89" s="1" t="s">
        <v>63</v>
      </c>
      <c r="B89" s="1" t="s">
        <v>51</v>
      </c>
      <c r="C89" s="5">
        <f>ROUND( VLOOKUP(Z89, NPC_Raw_Data!A:D, 4)*VLOOKUP(AA89, NPC_Scaling_Values!A:C, 3)*VLOOKUP(AB89, NPC_Scaling_Values!A:C, 3) * 1.19 ,0)</f>
        <v>232</v>
      </c>
      <c r="D89" s="5">
        <f>ROUND( VLOOKUP(Z89, NPC_Raw_Data!A:E, 5) * VLOOKUP(AA89, NPC_Scaling_Values!A:D, 4) * VLOOKUP(AB89,NPC_Scaling_Values!A:D, 4) * 1.19 ,0)</f>
        <v>357</v>
      </c>
      <c r="E89" s="5">
        <f>ROUND( VLOOKUP(Z89, NPC_Raw_Data!A:L, 6) * VLOOKUP(AA89, NPC_Scaling_Values!A:N, 5)* VLOOKUP(AB89, NPC_Scaling_Values!A:N, 5) * 1.19 ,0)</f>
        <v>166</v>
      </c>
      <c r="F89" s="5">
        <f>ROUND( VLOOKUP(Z89, NPC_Raw_Data!A:L, 7) * VLOOKUP(AA89, NPC_Scaling_Values!A:N, 6) * VLOOKUP(AB89,NPC_Scaling_Values!A:N, 6) * 1.19 ,0)</f>
        <v>125</v>
      </c>
      <c r="G89" s="5">
        <f>ROUND( VLOOKUP(Z89, NPC_Raw_Data!A:L, 8) * VLOOKUP(AA89, NPC_Scaling_Values!A:N, 7) * VLOOKUP(AB89, NPC_Scaling_Values!A:N, 7) * 1.19 ,0)</f>
        <v>117</v>
      </c>
      <c r="H89" s="5">
        <f>ROUND( VLOOKUP(Z89, NPC_Raw_Data!A:L, 9) * VLOOKUP(AA89, NPC_Scaling_Values!A:N, 8)* VLOOKUP(AB89, NPC_Scaling_Values!A:N, 8) * 1.19 ,0)</f>
        <v>125</v>
      </c>
      <c r="I89" s="5">
        <v>0.0</v>
      </c>
      <c r="J89" s="5">
        <v>0.0</v>
      </c>
      <c r="K89" s="5">
        <v>0.0</v>
      </c>
      <c r="L89" s="5">
        <f>ROUND( VLOOKUP(Z89, NPC_Raw_Data!A:O, 13),0)</f>
        <v>72</v>
      </c>
      <c r="M89" s="5">
        <f>ROUND( VLOOKUP(Z89, NPC_Raw_Data!A:O, 14),0)</f>
        <v>72</v>
      </c>
      <c r="N89" s="5">
        <f>ROUND( VLOOKUP(Z89, NPC_Raw_Data!A:O, 15),0)</f>
        <v>72</v>
      </c>
      <c r="O89" s="5">
        <f>ROUND( VLOOKUP(Z89, NPC_Raw_Data!A:Q, 16) * VLOOKUP(AA89, NPC_Scaling_Values!A:N, 14)* VLOOKUP(AB89, NPC_Scaling_Values!A:N, 14) * 1.19 ,0)</f>
        <v>121</v>
      </c>
      <c r="P89" s="2">
        <f>ROUND( VLOOKUP(Z89, NPC_Raw_Data!A:Q, 17) * VLOOKUP(AA89, NPC_Scaling_Values!A:N, 14) * VLOOKUP(AB89, NPC_Scaling_Values!A:N, 14)* 1.19 ,0)</f>
        <v>97</v>
      </c>
      <c r="Q89">
        <f> VLOOKUP(AA89, NPC_Scaling_Values!A:N, 9) * VLOOKUP(AB89, NPC_Scaling_Values!A:N, 9) * 1.19</f>
        <v>3.0925125</v>
      </c>
      <c r="R89" s="1">
        <v>1.3</v>
      </c>
      <c r="S89" s="1">
        <v>3.0</v>
      </c>
      <c r="T89" s="7" t="b">
        <v>0</v>
      </c>
      <c r="U89" s="7" t="b">
        <v>0</v>
      </c>
      <c r="V89" s="7" t="b">
        <v>0</v>
      </c>
      <c r="Z89" s="1">
        <v>254002.0</v>
      </c>
      <c r="AA89" s="1">
        <v>7002.0</v>
      </c>
      <c r="AB89" s="1">
        <v>7402.0</v>
      </c>
      <c r="AC89" s="8">
        <v>0.0</v>
      </c>
    </row>
    <row r="90">
      <c r="A90" s="9" t="s">
        <v>61</v>
      </c>
      <c r="B90" s="1" t="s">
        <v>55</v>
      </c>
      <c r="C90" s="5">
        <f>ROUND( VLOOKUP(Z90, NPC_Raw_Data!A:D, 4)*VLOOKUP(AA90, NPC_Scaling_Values!A:C, 3)*VLOOKUP(AB90, NPC_Scaling_Values!A:C, 3) * 1.19 ,0)</f>
        <v>232</v>
      </c>
      <c r="D90" s="5">
        <f>ROUND( VLOOKUP(Z90, NPC_Raw_Data!A:E, 5) * VLOOKUP(AA90, NPC_Scaling_Values!A:D, 4) * VLOOKUP(AB90,NPC_Scaling_Values!A:D, 4) * 1.19 ,0)</f>
        <v>357</v>
      </c>
      <c r="E90" s="5">
        <f>ROUND( VLOOKUP(Z90, NPC_Raw_Data!A:L, 6) * VLOOKUP(AA90, NPC_Scaling_Values!A:N, 5)* VLOOKUP(AB90, NPC_Scaling_Values!A:N, 5) * 1.19 ,0)</f>
        <v>166</v>
      </c>
      <c r="F90" s="5">
        <f>ROUND( VLOOKUP(Z90, NPC_Raw_Data!A:L, 7) * VLOOKUP(AA90, NPC_Scaling_Values!A:N, 6) * VLOOKUP(AB90,NPC_Scaling_Values!A:N, 6) * 1.19 ,0)</f>
        <v>125</v>
      </c>
      <c r="G90" s="5">
        <f>ROUND( VLOOKUP(Z90, NPC_Raw_Data!A:L, 8) * VLOOKUP(AA90, NPC_Scaling_Values!A:N, 7) * VLOOKUP(AB90, NPC_Scaling_Values!A:N, 7) * 1.19 ,0)</f>
        <v>117</v>
      </c>
      <c r="H90" s="5">
        <f>ROUND( VLOOKUP(Z90, NPC_Raw_Data!A:L, 9) * VLOOKUP(AA90, NPC_Scaling_Values!A:N, 8)* VLOOKUP(AB90, NPC_Scaling_Values!A:N, 8) * 1.19 ,0)</f>
        <v>117</v>
      </c>
      <c r="I90" s="5">
        <v>0.0</v>
      </c>
      <c r="J90" s="5">
        <v>0.0</v>
      </c>
      <c r="K90" s="5">
        <v>0.0</v>
      </c>
      <c r="L90" s="5">
        <f>ROUND( VLOOKUP(Z90, NPC_Raw_Data!A:O, 13),0)</f>
        <v>72</v>
      </c>
      <c r="M90" s="5">
        <f>ROUND( VLOOKUP(Z90, NPC_Raw_Data!A:O, 14),0)</f>
        <v>72</v>
      </c>
      <c r="N90" s="5">
        <f>ROUND( VLOOKUP(Z90, NPC_Raw_Data!A:O, 15),0)</f>
        <v>72</v>
      </c>
      <c r="O90" s="5">
        <f>ROUND( VLOOKUP(Z90, NPC_Raw_Data!A:Q, 16) * VLOOKUP(AA90, NPC_Scaling_Values!A:N, 14)* VLOOKUP(AB90, NPC_Scaling_Values!A:N, 14) * 1.19 ,0)</f>
        <v>121</v>
      </c>
      <c r="P90" s="2">
        <f>ROUND( VLOOKUP(Z90, NPC_Raw_Data!A:Q, 17) * VLOOKUP(AA90, NPC_Scaling_Values!A:N, 14) * VLOOKUP(AB90, NPC_Scaling_Values!A:N, 14)* 1.19 ,0)</f>
        <v>97</v>
      </c>
      <c r="Q90">
        <f> VLOOKUP(AA90, NPC_Scaling_Values!A:N, 9) * VLOOKUP(AB90, NPC_Scaling_Values!A:N, 9) * 1.19</f>
        <v>3.0925125</v>
      </c>
      <c r="R90" s="1">
        <v>1.3</v>
      </c>
      <c r="S90" s="1">
        <v>3.0</v>
      </c>
      <c r="T90" s="7" t="b">
        <v>0</v>
      </c>
      <c r="U90" s="7" t="b">
        <v>0</v>
      </c>
      <c r="V90" s="7" t="b">
        <v>0</v>
      </c>
      <c r="Z90" s="1">
        <v>254010.0</v>
      </c>
      <c r="AA90" s="1">
        <v>7002.0</v>
      </c>
      <c r="AB90" s="1">
        <v>7402.0</v>
      </c>
      <c r="AC90" s="8">
        <v>0.0</v>
      </c>
    </row>
    <row r="91">
      <c r="A91" s="9" t="s">
        <v>62</v>
      </c>
      <c r="B91" s="1" t="s">
        <v>55</v>
      </c>
      <c r="C91" s="5">
        <f>ROUND( VLOOKUP(Z91, NPC_Raw_Data!A:D, 4)*VLOOKUP(AA91, NPC_Scaling_Values!A:C, 3)*VLOOKUP(AB91, NPC_Scaling_Values!A:C, 3) * 1.19 ,0)</f>
        <v>232</v>
      </c>
      <c r="D91" s="5">
        <f>ROUND( VLOOKUP(Z91, NPC_Raw_Data!A:E, 5) * VLOOKUP(AA91, NPC_Scaling_Values!A:D, 4) * VLOOKUP(AB91,NPC_Scaling_Values!A:D, 4) * 1.19 ,0)</f>
        <v>357</v>
      </c>
      <c r="E91" s="5">
        <f>ROUND( VLOOKUP(Z91, NPC_Raw_Data!A:L, 6) * VLOOKUP(AA91, NPC_Scaling_Values!A:N, 5)* VLOOKUP(AB91, NPC_Scaling_Values!A:N, 5) * 1.19 ,0)</f>
        <v>166</v>
      </c>
      <c r="F91" s="5">
        <f>ROUND( VLOOKUP(Z91, NPC_Raw_Data!A:L, 7) * VLOOKUP(AA91, NPC_Scaling_Values!A:N, 6) * VLOOKUP(AB91,NPC_Scaling_Values!A:N, 6) * 1.19 ,0)</f>
        <v>125</v>
      </c>
      <c r="G91" s="5">
        <f>ROUND( VLOOKUP(Z91, NPC_Raw_Data!A:L, 8) * VLOOKUP(AA91, NPC_Scaling_Values!A:N, 7) * VLOOKUP(AB91, NPC_Scaling_Values!A:N, 7) * 1.19 ,0)</f>
        <v>117</v>
      </c>
      <c r="H91" s="5">
        <f>ROUND( VLOOKUP(Z91, NPC_Raw_Data!A:L, 9) * VLOOKUP(AA91, NPC_Scaling_Values!A:N, 8)* VLOOKUP(AB91, NPC_Scaling_Values!A:N, 8) * 1.19 ,0)</f>
        <v>117</v>
      </c>
      <c r="I91" s="5">
        <v>0.0</v>
      </c>
      <c r="J91" s="5">
        <v>0.0</v>
      </c>
      <c r="K91" s="5">
        <v>0.0</v>
      </c>
      <c r="L91" s="5">
        <f>ROUND( VLOOKUP(Z91, NPC_Raw_Data!A:O, 13),0)</f>
        <v>72</v>
      </c>
      <c r="M91" s="5">
        <f>ROUND( VLOOKUP(Z91, NPC_Raw_Data!A:O, 14),0)</f>
        <v>72</v>
      </c>
      <c r="N91" s="5">
        <f>ROUND( VLOOKUP(Z91, NPC_Raw_Data!A:O, 15),0)</f>
        <v>72</v>
      </c>
      <c r="O91" s="5">
        <f>ROUND( VLOOKUP(Z91, NPC_Raw_Data!A:Q, 16) * VLOOKUP(AA91, NPC_Scaling_Values!A:N, 14)* VLOOKUP(AB91, NPC_Scaling_Values!A:N, 14) * 1.19 ,0)</f>
        <v>121</v>
      </c>
      <c r="P91" s="2">
        <f>ROUND( VLOOKUP(Z91, NPC_Raw_Data!A:Q, 17) * VLOOKUP(AA91, NPC_Scaling_Values!A:N, 14) * VLOOKUP(AB91, NPC_Scaling_Values!A:N, 14)* 1.19 ,0)</f>
        <v>97</v>
      </c>
      <c r="Q91">
        <f> VLOOKUP(AA91, NPC_Scaling_Values!A:N, 9) * VLOOKUP(AB91, NPC_Scaling_Values!A:N, 9) * 1.19</f>
        <v>3.0925125</v>
      </c>
      <c r="R91" s="1">
        <v>1.3</v>
      </c>
      <c r="S91" s="1">
        <v>3.0</v>
      </c>
      <c r="T91" s="7" t="b">
        <v>0</v>
      </c>
      <c r="U91" s="7" t="b">
        <v>0</v>
      </c>
      <c r="V91" s="7" t="b">
        <v>0</v>
      </c>
      <c r="Z91" s="1">
        <v>254011.0</v>
      </c>
      <c r="AA91" s="1">
        <v>7002.0</v>
      </c>
      <c r="AB91" s="1">
        <v>7402.0</v>
      </c>
      <c r="AC91" s="8">
        <v>0.0</v>
      </c>
    </row>
    <row r="92">
      <c r="A92" s="1" t="s">
        <v>63</v>
      </c>
      <c r="B92" s="1" t="s">
        <v>55</v>
      </c>
      <c r="C92" s="5">
        <f>ROUND( VLOOKUP(Z92, NPC_Raw_Data!A:D, 4)*VLOOKUP(AA92, NPC_Scaling_Values!A:C, 3)*VLOOKUP(AB92, NPC_Scaling_Values!A:C, 3) * 1.19 ,0)</f>
        <v>232</v>
      </c>
      <c r="D92" s="5">
        <f>ROUND( VLOOKUP(Z92, NPC_Raw_Data!A:E, 5) * VLOOKUP(AA92, NPC_Scaling_Values!A:D, 4) * VLOOKUP(AB92,NPC_Scaling_Values!A:D, 4) * 1.19 ,0)</f>
        <v>357</v>
      </c>
      <c r="E92" s="5">
        <f>ROUND( VLOOKUP(Z92, NPC_Raw_Data!A:L, 6) * VLOOKUP(AA92, NPC_Scaling_Values!A:N, 5)* VLOOKUP(AB92, NPC_Scaling_Values!A:N, 5) * 1.19 ,0)</f>
        <v>166</v>
      </c>
      <c r="F92" s="5">
        <f>ROUND( VLOOKUP(Z92, NPC_Raw_Data!A:L, 7) * VLOOKUP(AA92, NPC_Scaling_Values!A:N, 6) * VLOOKUP(AB92,NPC_Scaling_Values!A:N, 6) * 1.19 ,0)</f>
        <v>125</v>
      </c>
      <c r="G92" s="5">
        <f>ROUND( VLOOKUP(Z92, NPC_Raw_Data!A:L, 8) * VLOOKUP(AA92, NPC_Scaling_Values!A:N, 7) * VLOOKUP(AB92, NPC_Scaling_Values!A:N, 7) * 1.19 ,0)</f>
        <v>117</v>
      </c>
      <c r="H92" s="5">
        <f>ROUND( VLOOKUP(Z92, NPC_Raw_Data!A:L, 9) * VLOOKUP(AA92, NPC_Scaling_Values!A:N, 8)* VLOOKUP(AB92, NPC_Scaling_Values!A:N, 8) * 1.19 ,0)</f>
        <v>117</v>
      </c>
      <c r="I92" s="5">
        <v>0.0</v>
      </c>
      <c r="J92" s="5">
        <v>0.0</v>
      </c>
      <c r="K92" s="5">
        <v>0.0</v>
      </c>
      <c r="L92" s="5">
        <f>ROUND( VLOOKUP(Z92, NPC_Raw_Data!A:O, 13),0)</f>
        <v>72</v>
      </c>
      <c r="M92" s="5">
        <f>ROUND( VLOOKUP(Z92, NPC_Raw_Data!A:O, 14),0)</f>
        <v>72</v>
      </c>
      <c r="N92" s="5">
        <f>ROUND( VLOOKUP(Z92, NPC_Raw_Data!A:O, 15),0)</f>
        <v>72</v>
      </c>
      <c r="O92" s="5">
        <f>ROUND( VLOOKUP(Z92, NPC_Raw_Data!A:Q, 16) * VLOOKUP(AA92, NPC_Scaling_Values!A:N, 14)* VLOOKUP(AB92, NPC_Scaling_Values!A:N, 14) * 1.19 ,0)</f>
        <v>121</v>
      </c>
      <c r="P92" s="2">
        <f>ROUND( VLOOKUP(Z92, NPC_Raw_Data!A:Q, 17) * VLOOKUP(AA92, NPC_Scaling_Values!A:N, 14) * VLOOKUP(AB92, NPC_Scaling_Values!A:N, 14)* 1.19 ,0)</f>
        <v>97</v>
      </c>
      <c r="Q92">
        <f> VLOOKUP(AA92, NPC_Scaling_Values!A:N, 9) * VLOOKUP(AB92, NPC_Scaling_Values!A:N, 9) * 1.19</f>
        <v>3.0925125</v>
      </c>
      <c r="R92" s="1">
        <v>1.3</v>
      </c>
      <c r="S92" s="1">
        <v>3.0</v>
      </c>
      <c r="T92" s="7" t="b">
        <v>0</v>
      </c>
      <c r="U92" s="7" t="b">
        <v>0</v>
      </c>
      <c r="V92" s="7" t="b">
        <v>0</v>
      </c>
      <c r="Z92" s="1">
        <v>254012.0</v>
      </c>
      <c r="AA92" s="1">
        <v>7002.0</v>
      </c>
      <c r="AB92" s="1">
        <v>7402.0</v>
      </c>
      <c r="AC92" s="8">
        <v>0.0</v>
      </c>
    </row>
    <row r="93">
      <c r="A93" s="9" t="s">
        <v>64</v>
      </c>
      <c r="B93" s="1" t="s">
        <v>55</v>
      </c>
      <c r="C93" s="5">
        <f>ROUND( VLOOKUP(Z93, NPC_Raw_Data!A:D, 4)*VLOOKUP(AA93, NPC_Scaling_Values!A:C, 3)*VLOOKUP(AB93, NPC_Scaling_Values!A:C, 3) * 1.19 ,0)</f>
        <v>232</v>
      </c>
      <c r="D93" s="5">
        <f>ROUND( VLOOKUP(Z93, NPC_Raw_Data!A:E, 5) * VLOOKUP(AA93, NPC_Scaling_Values!A:D, 4) * VLOOKUP(AB93,NPC_Scaling_Values!A:D, 4) * 1.19 ,0)</f>
        <v>357</v>
      </c>
      <c r="E93" s="5">
        <f>ROUND( VLOOKUP(Z93, NPC_Raw_Data!A:L, 6) * VLOOKUP(AA93, NPC_Scaling_Values!A:N, 5)* VLOOKUP(AB93, NPC_Scaling_Values!A:N, 5) * 1.19 ,0)</f>
        <v>166</v>
      </c>
      <c r="F93" s="5">
        <f>ROUND( VLOOKUP(Z93, NPC_Raw_Data!A:L, 7) * VLOOKUP(AA93, NPC_Scaling_Values!A:N, 6) * VLOOKUP(AB93,NPC_Scaling_Values!A:N, 6) * 1.19 ,0)</f>
        <v>125</v>
      </c>
      <c r="G93" s="5">
        <f>ROUND( VLOOKUP(Z93, NPC_Raw_Data!A:L, 8) * VLOOKUP(AA93, NPC_Scaling_Values!A:N, 7) * VLOOKUP(AB93, NPC_Scaling_Values!A:N, 7) * 1.19 ,0)</f>
        <v>117</v>
      </c>
      <c r="H93" s="5">
        <f>ROUND( VLOOKUP(Z93, NPC_Raw_Data!A:L, 9) * VLOOKUP(AA93, NPC_Scaling_Values!A:N, 8)* VLOOKUP(AB93, NPC_Scaling_Values!A:N, 8) * 1.19 ,0)</f>
        <v>117</v>
      </c>
      <c r="I93" s="5">
        <v>0.0</v>
      </c>
      <c r="J93" s="5">
        <v>0.0</v>
      </c>
      <c r="K93" s="5">
        <v>0.0</v>
      </c>
      <c r="L93" s="5">
        <f>ROUND( VLOOKUP(Z93, NPC_Raw_Data!A:O, 13),0)</f>
        <v>72</v>
      </c>
      <c r="M93" s="5">
        <f>ROUND( VLOOKUP(Z93, NPC_Raw_Data!A:O, 14),0)</f>
        <v>72</v>
      </c>
      <c r="N93" s="5">
        <f>ROUND( VLOOKUP(Z93, NPC_Raw_Data!A:O, 15),0)</f>
        <v>72</v>
      </c>
      <c r="O93" s="5">
        <f>ROUND( VLOOKUP(Z93, NPC_Raw_Data!A:Q, 16) * VLOOKUP(AA93, NPC_Scaling_Values!A:N, 14)* VLOOKUP(AB93, NPC_Scaling_Values!A:N, 14) * 1.19 ,0)</f>
        <v>121</v>
      </c>
      <c r="P93" s="2">
        <f>ROUND( VLOOKUP(Z93, NPC_Raw_Data!A:Q, 17) * VLOOKUP(AA93, NPC_Scaling_Values!A:N, 14) * VLOOKUP(AB93, NPC_Scaling_Values!A:N, 14)* 1.19 ,0)</f>
        <v>97</v>
      </c>
      <c r="Q93">
        <f> VLOOKUP(AA93, NPC_Scaling_Values!A:N, 9) * VLOOKUP(AB93, NPC_Scaling_Values!A:N, 9) * 1.19</f>
        <v>3.0925125</v>
      </c>
      <c r="R93" s="1">
        <v>1.3</v>
      </c>
      <c r="S93" s="1">
        <v>6.0</v>
      </c>
      <c r="T93" s="7" t="b">
        <v>0</v>
      </c>
      <c r="U93" s="7" t="b">
        <v>0</v>
      </c>
      <c r="V93" s="7" t="b">
        <v>0</v>
      </c>
      <c r="Z93" s="1">
        <v>254013.0</v>
      </c>
      <c r="AA93" s="1">
        <v>7002.0</v>
      </c>
      <c r="AB93" s="1">
        <v>7402.0</v>
      </c>
      <c r="AC93" s="10">
        <v>7100.0</v>
      </c>
    </row>
    <row r="94">
      <c r="A94" s="9" t="s">
        <v>65</v>
      </c>
      <c r="B94" s="1" t="s">
        <v>55</v>
      </c>
      <c r="C94" s="5">
        <f>ROUND( VLOOKUP(Z94, NPC_Raw_Data!A:D, 4)*VLOOKUP(AA94, NPC_Scaling_Values!A:C, 3)*VLOOKUP(AB94, NPC_Scaling_Values!A:C, 3) * 1.19 ,0)</f>
        <v>232</v>
      </c>
      <c r="D94" s="5">
        <f>ROUND( VLOOKUP(Z94, NPC_Raw_Data!A:E, 5) * VLOOKUP(AA94, NPC_Scaling_Values!A:D, 4) * VLOOKUP(AB94,NPC_Scaling_Values!A:D, 4) * 1.19 ,0)</f>
        <v>357</v>
      </c>
      <c r="E94" s="5">
        <f>ROUND( VLOOKUP(Z94, NPC_Raw_Data!A:L, 6) * VLOOKUP(AA94, NPC_Scaling_Values!A:N, 5)* VLOOKUP(AB94, NPC_Scaling_Values!A:N, 5) * 1.19 ,0)</f>
        <v>166</v>
      </c>
      <c r="F94" s="5">
        <f>ROUND( VLOOKUP(Z94, NPC_Raw_Data!A:L, 7) * VLOOKUP(AA94, NPC_Scaling_Values!A:N, 6) * VLOOKUP(AB94,NPC_Scaling_Values!A:N, 6) * 1.19 ,0)</f>
        <v>125</v>
      </c>
      <c r="G94" s="5">
        <f>ROUND( VLOOKUP(Z94, NPC_Raw_Data!A:L, 8) * VLOOKUP(AA94, NPC_Scaling_Values!A:N, 7) * VLOOKUP(AB94, NPC_Scaling_Values!A:N, 7) * 1.19 ,0)</f>
        <v>117</v>
      </c>
      <c r="H94" s="5">
        <f>ROUND( VLOOKUP(Z94, NPC_Raw_Data!A:L, 9) * VLOOKUP(AA94, NPC_Scaling_Values!A:N, 8)* VLOOKUP(AB94, NPC_Scaling_Values!A:N, 8) * 1.19 ,0)</f>
        <v>117</v>
      </c>
      <c r="I94" s="5">
        <v>0.0</v>
      </c>
      <c r="J94" s="5">
        <v>0.0</v>
      </c>
      <c r="K94" s="5">
        <v>0.0</v>
      </c>
      <c r="L94" s="5">
        <f>ROUND( VLOOKUP(Z94, NPC_Raw_Data!A:O, 13),0)</f>
        <v>72</v>
      </c>
      <c r="M94" s="5">
        <f>ROUND( VLOOKUP(Z94, NPC_Raw_Data!A:O, 14),0)</f>
        <v>72</v>
      </c>
      <c r="N94" s="5">
        <f>ROUND( VLOOKUP(Z94, NPC_Raw_Data!A:O, 15),0)</f>
        <v>72</v>
      </c>
      <c r="O94" s="5">
        <f>ROUND( VLOOKUP(Z94, NPC_Raw_Data!A:Q, 16) * VLOOKUP(AA94, NPC_Scaling_Values!A:N, 14)* VLOOKUP(AB94, NPC_Scaling_Values!A:N, 14) * 1.19 ,0)</f>
        <v>121</v>
      </c>
      <c r="P94" s="2">
        <f>ROUND( VLOOKUP(Z94, NPC_Raw_Data!A:Q, 17) * VLOOKUP(AA94, NPC_Scaling_Values!A:N, 14) * VLOOKUP(AB94, NPC_Scaling_Values!A:N, 14)* 1.19 ,0)</f>
        <v>97</v>
      </c>
      <c r="Q94">
        <f> VLOOKUP(AA94, NPC_Scaling_Values!A:N, 9) * VLOOKUP(AB94, NPC_Scaling_Values!A:N, 9) * 1.19</f>
        <v>3.0925125</v>
      </c>
      <c r="R94" s="1">
        <v>1.3</v>
      </c>
      <c r="S94" s="1">
        <v>6.0</v>
      </c>
      <c r="T94" s="7" t="b">
        <v>0</v>
      </c>
      <c r="U94" s="7" t="b">
        <v>0</v>
      </c>
      <c r="V94" s="7" t="b">
        <v>0</v>
      </c>
      <c r="Z94" s="1">
        <v>254014.0</v>
      </c>
      <c r="AA94" s="1">
        <v>7002.0</v>
      </c>
      <c r="AB94" s="1">
        <v>7402.0</v>
      </c>
      <c r="AC94" s="10">
        <v>7100.0</v>
      </c>
    </row>
    <row r="95">
      <c r="A95" s="1" t="s">
        <v>72</v>
      </c>
      <c r="B95" s="1" t="s">
        <v>55</v>
      </c>
      <c r="C95" s="5">
        <f>ROUND( VLOOKUP(Z95, NPC_Raw_Data!A:D, 4)*VLOOKUP(AA95, NPC_Scaling_Values!A:C, 3)*VLOOKUP(AB95, NPC_Scaling_Values!A:C, 3) * 1.19 ,0)</f>
        <v>263</v>
      </c>
      <c r="D95" s="5">
        <f>ROUND( VLOOKUP(Z95, NPC_Raw_Data!A:E, 5) * VLOOKUP(AA95, NPC_Scaling_Values!A:D, 4) * VLOOKUP(AB95,NPC_Scaling_Values!A:D, 4) * 1.19 ,0)</f>
        <v>595</v>
      </c>
      <c r="E95" s="5">
        <f>ROUND( VLOOKUP(Z95, NPC_Raw_Data!A:L, 6) * VLOOKUP(AA95, NPC_Scaling_Values!A:N, 5)* VLOOKUP(AB95, NPC_Scaling_Values!A:N, 5) * 1.19 ,0)</f>
        <v>201</v>
      </c>
      <c r="F95" s="5">
        <f>ROUND( VLOOKUP(Z95, NPC_Raw_Data!A:L, 7) * VLOOKUP(AA95, NPC_Scaling_Values!A:N, 6) * VLOOKUP(AB95,NPC_Scaling_Values!A:N, 6) * 1.19 ,0)</f>
        <v>150</v>
      </c>
      <c r="G95" s="5">
        <f>ROUND( VLOOKUP(Z95, NPC_Raw_Data!A:L, 8) * VLOOKUP(AA95, NPC_Scaling_Values!A:N, 7) * VLOOKUP(AB95, NPC_Scaling_Values!A:N, 7) * 1.19 ,0)</f>
        <v>141</v>
      </c>
      <c r="H95" s="5">
        <f>ROUND( VLOOKUP(Z95, NPC_Raw_Data!A:L, 9) * VLOOKUP(AA95, NPC_Scaling_Values!A:N, 8)* VLOOKUP(AB95, NPC_Scaling_Values!A:N, 8) * 1.19 ,0)</f>
        <v>141</v>
      </c>
      <c r="I95" s="5">
        <v>0.0</v>
      </c>
      <c r="J95" s="5">
        <v>0.0</v>
      </c>
      <c r="K95" s="5">
        <v>0.0</v>
      </c>
      <c r="L95" s="5">
        <f>ROUND( VLOOKUP(Z95, NPC_Raw_Data!A:O, 13),0)</f>
        <v>76</v>
      </c>
      <c r="M95" s="5">
        <f>ROUND( VLOOKUP(Z95, NPC_Raw_Data!A:O, 14),0)</f>
        <v>76</v>
      </c>
      <c r="N95" s="5">
        <f>ROUND( VLOOKUP(Z95, NPC_Raw_Data!A:O, 15),0)</f>
        <v>76</v>
      </c>
      <c r="O95" s="5">
        <f>ROUND( VLOOKUP(Z95, NPC_Raw_Data!A:Q, 16) * VLOOKUP(AA95, NPC_Scaling_Values!A:N, 14)* VLOOKUP(AB95, NPC_Scaling_Values!A:N, 14) * 1.19 ,0)</f>
        <v>121</v>
      </c>
      <c r="P95" s="2">
        <f>ROUND( VLOOKUP(Z95, NPC_Raw_Data!A:Q, 17) * VLOOKUP(AA95, NPC_Scaling_Values!A:N, 14) * VLOOKUP(AB95, NPC_Scaling_Values!A:N, 14)* 1.19 ,0)</f>
        <v>97</v>
      </c>
      <c r="Q95">
        <f> VLOOKUP(AA95, NPC_Scaling_Values!A:N, 9) * VLOOKUP(AB95, NPC_Scaling_Values!A:N, 9) * 1.19</f>
        <v>3.0925125</v>
      </c>
      <c r="R95" s="1">
        <v>1.3</v>
      </c>
      <c r="S95" s="1">
        <v>6.0</v>
      </c>
      <c r="T95" s="7" t="b">
        <v>0</v>
      </c>
      <c r="U95" s="7" t="b">
        <v>0</v>
      </c>
      <c r="V95" s="7" t="b">
        <v>0</v>
      </c>
      <c r="Z95" s="1">
        <v>255000.0</v>
      </c>
      <c r="AA95" s="1">
        <v>7002.0</v>
      </c>
      <c r="AB95" s="1">
        <v>7402.0</v>
      </c>
      <c r="AC95" s="8">
        <v>0.0</v>
      </c>
    </row>
    <row r="96">
      <c r="A96" s="1" t="s">
        <v>73</v>
      </c>
      <c r="B96" s="1" t="s">
        <v>55</v>
      </c>
      <c r="C96" s="5">
        <f>ROUND( VLOOKUP(Z96, NPC_Raw_Data!A:D, 4)*VLOOKUP(AA96, NPC_Scaling_Values!A:C, 3)*VLOOKUP(AB96, NPC_Scaling_Values!A:C, 3) * 1.19 ,0)</f>
        <v>263</v>
      </c>
      <c r="D96" s="5">
        <f>ROUND( VLOOKUP(Z96, NPC_Raw_Data!A:E, 5) * VLOOKUP(AA96, NPC_Scaling_Values!A:D, 4) * VLOOKUP(AB96,NPC_Scaling_Values!A:D, 4) * 1.19 ,0)</f>
        <v>476</v>
      </c>
      <c r="E96" s="5">
        <f>ROUND( VLOOKUP(Z96, NPC_Raw_Data!A:L, 6) * VLOOKUP(AA96, NPC_Scaling_Values!A:N, 5)* VLOOKUP(AB96, NPC_Scaling_Values!A:N, 5) * 1.19 ,0)</f>
        <v>201</v>
      </c>
      <c r="F96" s="5">
        <f>ROUND( VLOOKUP(Z96, NPC_Raw_Data!A:L, 7) * VLOOKUP(AA96, NPC_Scaling_Values!A:N, 6) * VLOOKUP(AB96,NPC_Scaling_Values!A:N, 6) * 1.19 ,0)</f>
        <v>150</v>
      </c>
      <c r="G96" s="5">
        <f>ROUND( VLOOKUP(Z96, NPC_Raw_Data!A:L, 8) * VLOOKUP(AA96, NPC_Scaling_Values!A:N, 7) * VLOOKUP(AB96, NPC_Scaling_Values!A:N, 7) * 1.19 ,0)</f>
        <v>141</v>
      </c>
      <c r="H96" s="5">
        <f>ROUND( VLOOKUP(Z96, NPC_Raw_Data!A:L, 9) * VLOOKUP(AA96, NPC_Scaling_Values!A:N, 8)* VLOOKUP(AB96, NPC_Scaling_Values!A:N, 8) * 1.19 ,0)</f>
        <v>141</v>
      </c>
      <c r="I96" s="5">
        <v>0.0</v>
      </c>
      <c r="J96" s="5">
        <v>0.0</v>
      </c>
      <c r="K96" s="5">
        <v>0.0</v>
      </c>
      <c r="L96" s="5">
        <f>ROUND( VLOOKUP(Z96, NPC_Raw_Data!A:O, 13),0)</f>
        <v>76</v>
      </c>
      <c r="M96" s="5">
        <f>ROUND( VLOOKUP(Z96, NPC_Raw_Data!A:O, 14),0)</f>
        <v>76</v>
      </c>
      <c r="N96" s="5">
        <f>ROUND( VLOOKUP(Z96, NPC_Raw_Data!A:O, 15),0)</f>
        <v>76</v>
      </c>
      <c r="O96" s="5">
        <f>ROUND( VLOOKUP(Z96, NPC_Raw_Data!A:Q, 16) * VLOOKUP(AA96, NPC_Scaling_Values!A:N, 14)* VLOOKUP(AB96, NPC_Scaling_Values!A:N, 14) * 1.19 ,0)</f>
        <v>121</v>
      </c>
      <c r="P96" s="2">
        <f>ROUND( VLOOKUP(Z96, NPC_Raw_Data!A:Q, 17) * VLOOKUP(AA96, NPC_Scaling_Values!A:N, 14) * VLOOKUP(AB96, NPC_Scaling_Values!A:N, 14)* 1.19 ,0)</f>
        <v>97</v>
      </c>
      <c r="Q96">
        <f> VLOOKUP(AA96, NPC_Scaling_Values!A:N, 9) * VLOOKUP(AB96, NPC_Scaling_Values!A:N, 9) * 1.19</f>
        <v>3.0925125</v>
      </c>
      <c r="R96" s="1">
        <v>1.3</v>
      </c>
      <c r="S96" s="1">
        <v>6.0</v>
      </c>
      <c r="T96" s="7" t="b">
        <v>0</v>
      </c>
      <c r="U96" s="7" t="b">
        <v>0</v>
      </c>
      <c r="V96" s="7" t="b">
        <v>0</v>
      </c>
      <c r="Z96" s="1">
        <v>255001.0</v>
      </c>
      <c r="AA96" s="1">
        <v>7002.0</v>
      </c>
      <c r="AB96" s="1">
        <v>7402.0</v>
      </c>
      <c r="AC96" s="8">
        <v>0.0</v>
      </c>
    </row>
    <row r="97">
      <c r="A97" s="1" t="s">
        <v>74</v>
      </c>
      <c r="B97" s="1" t="s">
        <v>55</v>
      </c>
      <c r="C97" s="5">
        <f>ROUND( VLOOKUP(Z97, NPC_Raw_Data!A:D, 4)*VLOOKUP(AA97, NPC_Scaling_Values!A:C, 3)*VLOOKUP(AB97, NPC_Scaling_Values!A:C, 3) * 1.19 ,0)</f>
        <v>263</v>
      </c>
      <c r="D97" s="5">
        <f>ROUND( VLOOKUP(Z97, NPC_Raw_Data!A:E, 5) * VLOOKUP(AA97, NPC_Scaling_Values!A:D, 4) * VLOOKUP(AB97,NPC_Scaling_Values!A:D, 4) * 1.19 ,0)</f>
        <v>476</v>
      </c>
      <c r="E97" s="5">
        <f>ROUND( VLOOKUP(Z97, NPC_Raw_Data!A:L, 6) * VLOOKUP(AA97, NPC_Scaling_Values!A:N, 5)* VLOOKUP(AB97, NPC_Scaling_Values!A:N, 5) * 1.19 ,0)</f>
        <v>201</v>
      </c>
      <c r="F97" s="5">
        <f>ROUND( VLOOKUP(Z97, NPC_Raw_Data!A:L, 7) * VLOOKUP(AA97, NPC_Scaling_Values!A:N, 6) * VLOOKUP(AB97,NPC_Scaling_Values!A:N, 6) * 1.19 ,0)</f>
        <v>150</v>
      </c>
      <c r="G97" s="5">
        <f>ROUND( VLOOKUP(Z97, NPC_Raw_Data!A:L, 8) * VLOOKUP(AA97, NPC_Scaling_Values!A:N, 7) * VLOOKUP(AB97, NPC_Scaling_Values!A:N, 7) * 1.19 ,0)</f>
        <v>141</v>
      </c>
      <c r="H97" s="5">
        <f>ROUND( VLOOKUP(Z97, NPC_Raw_Data!A:L, 9) * VLOOKUP(AA97, NPC_Scaling_Values!A:N, 8)* VLOOKUP(AB97, NPC_Scaling_Values!A:N, 8) * 1.19 ,0)</f>
        <v>141</v>
      </c>
      <c r="I97" s="5">
        <v>0.0</v>
      </c>
      <c r="J97" s="5">
        <v>0.0</v>
      </c>
      <c r="K97" s="5">
        <v>0.0</v>
      </c>
      <c r="L97" s="5">
        <f>ROUND( VLOOKUP(Z97, NPC_Raw_Data!A:O, 13),0)</f>
        <v>76</v>
      </c>
      <c r="M97" s="5">
        <f>ROUND( VLOOKUP(Z97, NPC_Raw_Data!A:O, 14),0)</f>
        <v>76</v>
      </c>
      <c r="N97" s="5">
        <f>ROUND( VLOOKUP(Z97, NPC_Raw_Data!A:O, 15),0)</f>
        <v>76</v>
      </c>
      <c r="O97" s="5">
        <f>ROUND( VLOOKUP(Z97, NPC_Raw_Data!A:Q, 16) * VLOOKUP(AA97, NPC_Scaling_Values!A:N, 14)* VLOOKUP(AB97, NPC_Scaling_Values!A:N, 14) * 1.19 ,0)</f>
        <v>121</v>
      </c>
      <c r="P97" s="2">
        <f>ROUND( VLOOKUP(Z97, NPC_Raw_Data!A:Q, 17) * VLOOKUP(AA97, NPC_Scaling_Values!A:N, 14) * VLOOKUP(AB97, NPC_Scaling_Values!A:N, 14)* 1.19 ,0)</f>
        <v>97</v>
      </c>
      <c r="Q97">
        <f> VLOOKUP(AA97, NPC_Scaling_Values!A:N, 9) * VLOOKUP(AB97, NPC_Scaling_Values!A:N, 9) * 1.19</f>
        <v>3.0925125</v>
      </c>
      <c r="R97" s="1">
        <v>1.3</v>
      </c>
      <c r="S97" s="1">
        <v>6.0</v>
      </c>
      <c r="T97" s="7" t="b">
        <v>0</v>
      </c>
      <c r="U97" s="7" t="b">
        <v>0</v>
      </c>
      <c r="V97" s="7" t="b">
        <v>0</v>
      </c>
      <c r="Z97" s="1">
        <v>255002.0</v>
      </c>
      <c r="AA97" s="1">
        <v>7002.0</v>
      </c>
      <c r="AB97" s="1">
        <v>7402.0</v>
      </c>
      <c r="AC97" s="8">
        <v>0.0</v>
      </c>
    </row>
    <row r="98">
      <c r="A98" s="1" t="s">
        <v>73</v>
      </c>
      <c r="B98" s="1" t="s">
        <v>51</v>
      </c>
      <c r="C98" s="5">
        <f>ROUND( VLOOKUP(Z98, NPC_Raw_Data!A:D, 4)*VLOOKUP(AA98, NPC_Scaling_Values!A:C, 3)*VLOOKUP(AB98, NPC_Scaling_Values!A:C, 3) * 1.19 ,0)</f>
        <v>263</v>
      </c>
      <c r="D98" s="5">
        <f>ROUND( VLOOKUP(Z98, NPC_Raw_Data!A:E, 5) * VLOOKUP(AA98, NPC_Scaling_Values!A:D, 4) * VLOOKUP(AB98,NPC_Scaling_Values!A:D, 4) * 1.19 ,0)</f>
        <v>476</v>
      </c>
      <c r="E98" s="5">
        <f>ROUND( VLOOKUP(Z98, NPC_Raw_Data!A:L, 6) * VLOOKUP(AA98, NPC_Scaling_Values!A:N, 5)* VLOOKUP(AB98, NPC_Scaling_Values!A:N, 5) * 1.19 ,0)</f>
        <v>201</v>
      </c>
      <c r="F98" s="5">
        <f>ROUND( VLOOKUP(Z98, NPC_Raw_Data!A:L, 7) * VLOOKUP(AA98, NPC_Scaling_Values!A:N, 6) * VLOOKUP(AB98,NPC_Scaling_Values!A:N, 6) * 1.19 ,0)</f>
        <v>150</v>
      </c>
      <c r="G98" s="5">
        <f>ROUND( VLOOKUP(Z98, NPC_Raw_Data!A:L, 8) * VLOOKUP(AA98, NPC_Scaling_Values!A:N, 7) * VLOOKUP(AB98, NPC_Scaling_Values!A:N, 7) * 1.19 ,0)</f>
        <v>141</v>
      </c>
      <c r="H98" s="5">
        <f>ROUND( VLOOKUP(Z98, NPC_Raw_Data!A:L, 9) * VLOOKUP(AA98, NPC_Scaling_Values!A:N, 8)* VLOOKUP(AB98, NPC_Scaling_Values!A:N, 8) * 1.19 ,0)</f>
        <v>141</v>
      </c>
      <c r="I98" s="5">
        <v>0.0</v>
      </c>
      <c r="J98" s="5">
        <v>0.0</v>
      </c>
      <c r="K98" s="5">
        <v>0.0</v>
      </c>
      <c r="L98" s="5">
        <f>ROUND( VLOOKUP(Z98, NPC_Raw_Data!A:O, 13),0)</f>
        <v>76</v>
      </c>
      <c r="M98" s="5">
        <f>ROUND( VLOOKUP(Z98, NPC_Raw_Data!A:O, 14),0)</f>
        <v>76</v>
      </c>
      <c r="N98" s="5">
        <f>ROUND( VLOOKUP(Z98, NPC_Raw_Data!A:O, 15),0)</f>
        <v>76</v>
      </c>
      <c r="O98" s="5">
        <f>ROUND( VLOOKUP(Z98, NPC_Raw_Data!A:Q, 16) * VLOOKUP(AA98, NPC_Scaling_Values!A:N, 14)* VLOOKUP(AB98, NPC_Scaling_Values!A:N, 14) * 1.19 ,0)</f>
        <v>121</v>
      </c>
      <c r="P98" s="2">
        <f>ROUND( VLOOKUP(Z98, NPC_Raw_Data!A:Q, 17) * VLOOKUP(AA98, NPC_Scaling_Values!A:N, 14) * VLOOKUP(AB98, NPC_Scaling_Values!A:N, 14)* 1.19 ,0)</f>
        <v>97</v>
      </c>
      <c r="Q98">
        <f> VLOOKUP(AA98, NPC_Scaling_Values!A:N, 9) * VLOOKUP(AB98, NPC_Scaling_Values!A:N, 9) * 1.19</f>
        <v>3.0925125</v>
      </c>
      <c r="R98" s="1">
        <v>1.3</v>
      </c>
      <c r="S98" s="1">
        <v>6.0</v>
      </c>
      <c r="T98" s="7" t="b">
        <v>0</v>
      </c>
      <c r="U98" s="7" t="b">
        <v>0</v>
      </c>
      <c r="V98" s="7" t="b">
        <v>0</v>
      </c>
      <c r="Z98" s="1">
        <v>255010.0</v>
      </c>
      <c r="AA98" s="1">
        <v>7002.0</v>
      </c>
      <c r="AB98" s="1">
        <v>7402.0</v>
      </c>
      <c r="AC98" s="8">
        <v>0.0</v>
      </c>
    </row>
    <row r="99">
      <c r="A99" s="1" t="s">
        <v>73</v>
      </c>
      <c r="B99" s="1" t="s">
        <v>44</v>
      </c>
      <c r="C99" s="5">
        <f>ROUND( VLOOKUP(Z99, NPC_Raw_Data!A:D, 4)*VLOOKUP(AA99, NPC_Scaling_Values!A:C, 3)*VLOOKUP(AB99, NPC_Scaling_Values!A:C, 3) * 1.19 ,0)</f>
        <v>303</v>
      </c>
      <c r="D99" s="5">
        <f>ROUND( VLOOKUP(Z99, NPC_Raw_Data!A:E, 5) * VLOOKUP(AA99, NPC_Scaling_Values!A:D, 4) * VLOOKUP(AB99,NPC_Scaling_Values!A:D, 4) * 1.19 ,0)</f>
        <v>476</v>
      </c>
      <c r="E99" s="5">
        <f>ROUND( VLOOKUP(Z99, NPC_Raw_Data!A:L, 6) * VLOOKUP(AA99, NPC_Scaling_Values!A:N, 5)* VLOOKUP(AB99, NPC_Scaling_Values!A:N, 5) * 1.19 ,0)</f>
        <v>246</v>
      </c>
      <c r="F99" s="5">
        <f>ROUND( VLOOKUP(Z99, NPC_Raw_Data!A:L, 7) * VLOOKUP(AA99, NPC_Scaling_Values!A:N, 6) * VLOOKUP(AB99,NPC_Scaling_Values!A:N, 6) * 1.19 ,0)</f>
        <v>184</v>
      </c>
      <c r="G99" s="5">
        <f>ROUND( VLOOKUP(Z99, NPC_Raw_Data!A:L, 8) * VLOOKUP(AA99, NPC_Scaling_Values!A:N, 7) * VLOOKUP(AB99, NPC_Scaling_Values!A:N, 7) * 1.19 ,0)</f>
        <v>172</v>
      </c>
      <c r="H99" s="5">
        <f>ROUND( VLOOKUP(Z99, NPC_Raw_Data!A:L, 9) * VLOOKUP(AA99, NPC_Scaling_Values!A:N, 8)* VLOOKUP(AB99, NPC_Scaling_Values!A:N, 8) * 1.19 ,0)</f>
        <v>172</v>
      </c>
      <c r="I99" s="5">
        <v>0.0</v>
      </c>
      <c r="J99" s="5">
        <v>0.0</v>
      </c>
      <c r="K99" s="5">
        <v>0.0</v>
      </c>
      <c r="L99" s="5">
        <f>ROUND( VLOOKUP(Z99, NPC_Raw_Data!A:O, 13),0)</f>
        <v>76</v>
      </c>
      <c r="M99" s="5">
        <f>ROUND( VLOOKUP(Z99, NPC_Raw_Data!A:O, 14),0)</f>
        <v>76</v>
      </c>
      <c r="N99" s="5">
        <f>ROUND( VLOOKUP(Z99, NPC_Raw_Data!A:O, 15),0)</f>
        <v>76</v>
      </c>
      <c r="O99" s="5">
        <f>ROUND( VLOOKUP(Z99, NPC_Raw_Data!A:Q, 16) * VLOOKUP(AA99, NPC_Scaling_Values!A:N, 14)* VLOOKUP(AB99, NPC_Scaling_Values!A:N, 14) * 1.19 ,0)</f>
        <v>120</v>
      </c>
      <c r="P99" s="2">
        <f>ROUND( VLOOKUP(Z99, NPC_Raw_Data!A:Q, 17) * VLOOKUP(AA99, NPC_Scaling_Values!A:N, 14) * VLOOKUP(AB99, NPC_Scaling_Values!A:N, 14)* 1.19 ,0)</f>
        <v>96</v>
      </c>
      <c r="Q99">
        <f> VLOOKUP(AA99, NPC_Scaling_Values!A:N, 9) * VLOOKUP(AB99, NPC_Scaling_Values!A:N, 9) * 1.19</f>
        <v>3.317125</v>
      </c>
      <c r="R99" s="1">
        <v>1.3</v>
      </c>
      <c r="S99" s="1">
        <v>6.0</v>
      </c>
      <c r="T99" s="7" t="b">
        <v>0</v>
      </c>
      <c r="U99" s="7" t="b">
        <v>0</v>
      </c>
      <c r="V99" s="7" t="b">
        <v>0</v>
      </c>
      <c r="Z99" s="1">
        <v>255030.0</v>
      </c>
      <c r="AA99" s="1">
        <v>7003.0</v>
      </c>
      <c r="AB99" s="1">
        <v>7403.0</v>
      </c>
      <c r="AC99" s="8">
        <v>0.0</v>
      </c>
    </row>
    <row r="100">
      <c r="A100" s="1" t="s">
        <v>73</v>
      </c>
      <c r="B100" s="1" t="s">
        <v>128</v>
      </c>
      <c r="C100" s="5">
        <f>ROUND( VLOOKUP(Z100, NPC_Raw_Data!A:D, 4)*VLOOKUP(AA100, NPC_Scaling_Values!A:C, 3)*VLOOKUP(AB100, NPC_Scaling_Values!A:C, 3) * 1.19 ,0)</f>
        <v>349</v>
      </c>
      <c r="D100" s="5">
        <f>ROUND( VLOOKUP(Z100, NPC_Raw_Data!A:E, 5) * VLOOKUP(AA100, NPC_Scaling_Values!A:D, 4) * VLOOKUP(AB100,NPC_Scaling_Values!A:D, 4) * 1.19 ,0)</f>
        <v>714</v>
      </c>
      <c r="E100" s="5">
        <f>ROUND( VLOOKUP(Z100, NPC_Raw_Data!A:L, 6) * VLOOKUP(AA100, NPC_Scaling_Values!A:N, 5)* VLOOKUP(AB100, NPC_Scaling_Values!A:N, 5) * 1.19 ,0)</f>
        <v>323</v>
      </c>
      <c r="F100" s="5">
        <f>ROUND( VLOOKUP(Z100, NPC_Raw_Data!A:L, 7) * VLOOKUP(AA100, NPC_Scaling_Values!A:N, 6) * VLOOKUP(AB100,NPC_Scaling_Values!A:N, 6) * 1.19 ,0)</f>
        <v>242</v>
      </c>
      <c r="G100" s="5">
        <f>ROUND( VLOOKUP(Z100, NPC_Raw_Data!A:L, 8) * VLOOKUP(AA100, NPC_Scaling_Values!A:N, 7) * VLOOKUP(AB100, NPC_Scaling_Values!A:N, 7) * 1.19 ,0)</f>
        <v>226</v>
      </c>
      <c r="H100" s="5">
        <f>ROUND( VLOOKUP(Z100, NPC_Raw_Data!A:L, 9) * VLOOKUP(AA100, NPC_Scaling_Values!A:N, 8)* VLOOKUP(AB100, NPC_Scaling_Values!A:N, 8) * 1.19 ,0)</f>
        <v>226</v>
      </c>
      <c r="I100" s="5">
        <v>0.0</v>
      </c>
      <c r="J100" s="5">
        <v>0.0</v>
      </c>
      <c r="K100" s="5">
        <v>0.0</v>
      </c>
      <c r="L100" s="5">
        <f>ROUND( VLOOKUP(Z100, NPC_Raw_Data!A:O, 13),0)</f>
        <v>76</v>
      </c>
      <c r="M100" s="5">
        <f>ROUND( VLOOKUP(Z100, NPC_Raw_Data!A:O, 14),0)</f>
        <v>76</v>
      </c>
      <c r="N100" s="5">
        <f>ROUND( VLOOKUP(Z100, NPC_Raw_Data!A:O, 15),0)</f>
        <v>76</v>
      </c>
      <c r="O100" s="5">
        <f>ROUND( VLOOKUP(Z100, NPC_Raw_Data!A:Q, 16) * VLOOKUP(AA100, NPC_Scaling_Values!A:N, 14)* VLOOKUP(AB100, NPC_Scaling_Values!A:N, 14) * 1.19 ,0)</f>
        <v>119</v>
      </c>
      <c r="P100" s="2">
        <f>ROUND( VLOOKUP(Z100, NPC_Raw_Data!A:Q, 17) * VLOOKUP(AA100, NPC_Scaling_Values!A:N, 14) * VLOOKUP(AB100, NPC_Scaling_Values!A:N, 14)* 1.19 ,0)</f>
        <v>95</v>
      </c>
      <c r="Q100">
        <f> VLOOKUP(AA100, NPC_Scaling_Values!A:N, 9) * VLOOKUP(AB100, NPC_Scaling_Values!A:N, 9) * 1.19</f>
        <v>3.6414</v>
      </c>
      <c r="R100" s="1">
        <v>1.3</v>
      </c>
      <c r="S100" s="1">
        <v>6.0</v>
      </c>
      <c r="T100" s="7" t="b">
        <v>0</v>
      </c>
      <c r="U100" s="7" t="b">
        <v>0</v>
      </c>
      <c r="V100" s="7" t="b">
        <v>0</v>
      </c>
      <c r="Z100" s="1">
        <v>255031.0</v>
      </c>
      <c r="AA100" s="1">
        <v>7007.0</v>
      </c>
      <c r="AB100" s="1">
        <v>7407.0</v>
      </c>
      <c r="AC100" s="8">
        <v>0.0</v>
      </c>
    </row>
    <row r="101">
      <c r="A101" s="1" t="s">
        <v>72</v>
      </c>
      <c r="B101" s="1" t="s">
        <v>128</v>
      </c>
      <c r="C101" s="5">
        <f>ROUND( VLOOKUP(Z101, NPC_Raw_Data!A:D, 4)*VLOOKUP(AA101, NPC_Scaling_Values!A:C, 3)*VLOOKUP(AB101, NPC_Scaling_Values!A:C, 3) * 1.19 ,0)</f>
        <v>349</v>
      </c>
      <c r="D101" s="5">
        <f>ROUND( VLOOKUP(Z101, NPC_Raw_Data!A:E, 5) * VLOOKUP(AA101, NPC_Scaling_Values!A:D, 4) * VLOOKUP(AB101,NPC_Scaling_Values!A:D, 4) * 1.19 ,0)</f>
        <v>714</v>
      </c>
      <c r="E101" s="5">
        <f>ROUND( VLOOKUP(Z101, NPC_Raw_Data!A:L, 6) * VLOOKUP(AA101, NPC_Scaling_Values!A:N, 5)* VLOOKUP(AB101, NPC_Scaling_Values!A:N, 5) * 1.19 ,0)</f>
        <v>323</v>
      </c>
      <c r="F101" s="5">
        <f>ROUND( VLOOKUP(Z101, NPC_Raw_Data!A:L, 7) * VLOOKUP(AA101, NPC_Scaling_Values!A:N, 6) * VLOOKUP(AB101,NPC_Scaling_Values!A:N, 6) * 1.19 ,0)</f>
        <v>242</v>
      </c>
      <c r="G101" s="5">
        <f>ROUND( VLOOKUP(Z101, NPC_Raw_Data!A:L, 8) * VLOOKUP(AA101, NPC_Scaling_Values!A:N, 7) * VLOOKUP(AB101, NPC_Scaling_Values!A:N, 7) * 1.19 ,0)</f>
        <v>226</v>
      </c>
      <c r="H101" s="5">
        <f>ROUND( VLOOKUP(Z101, NPC_Raw_Data!A:L, 9) * VLOOKUP(AA101, NPC_Scaling_Values!A:N, 8)* VLOOKUP(AB101, NPC_Scaling_Values!A:N, 8) * 1.19 ,0)</f>
        <v>226</v>
      </c>
      <c r="I101" s="5">
        <v>0.0</v>
      </c>
      <c r="J101" s="5">
        <v>0.0</v>
      </c>
      <c r="K101" s="5">
        <v>0.0</v>
      </c>
      <c r="L101" s="5">
        <f>ROUND( VLOOKUP(Z101, NPC_Raw_Data!A:O, 13),0)</f>
        <v>76</v>
      </c>
      <c r="M101" s="5">
        <f>ROUND( VLOOKUP(Z101, NPC_Raw_Data!A:O, 14),0)</f>
        <v>76</v>
      </c>
      <c r="N101" s="5">
        <f>ROUND( VLOOKUP(Z101, NPC_Raw_Data!A:O, 15),0)</f>
        <v>76</v>
      </c>
      <c r="O101" s="5">
        <f>ROUND( VLOOKUP(Z101, NPC_Raw_Data!A:Q, 16) * VLOOKUP(AA101, NPC_Scaling_Values!A:N, 14)* VLOOKUP(AB101, NPC_Scaling_Values!A:N, 14) * 1.19 ,0)</f>
        <v>119</v>
      </c>
      <c r="P101" s="2">
        <f>ROUND( VLOOKUP(Z101, NPC_Raw_Data!A:Q, 17) * VLOOKUP(AA101, NPC_Scaling_Values!A:N, 14) * VLOOKUP(AB101, NPC_Scaling_Values!A:N, 14)* 1.19 ,0)</f>
        <v>95</v>
      </c>
      <c r="Q101">
        <f> VLOOKUP(AA101, NPC_Scaling_Values!A:N, 9) * VLOOKUP(AB101, NPC_Scaling_Values!A:N, 9) * 1.19</f>
        <v>3.6414</v>
      </c>
      <c r="R101" s="1">
        <v>1.3</v>
      </c>
      <c r="S101" s="1">
        <v>6.0</v>
      </c>
      <c r="T101" s="7" t="b">
        <v>0</v>
      </c>
      <c r="U101" s="7" t="b">
        <v>0</v>
      </c>
      <c r="V101" s="7" t="b">
        <v>0</v>
      </c>
      <c r="Z101" s="1">
        <v>255032.0</v>
      </c>
      <c r="AA101" s="1">
        <v>7007.0</v>
      </c>
      <c r="AB101" s="1">
        <v>7407.0</v>
      </c>
      <c r="AC101" s="8">
        <v>0.0</v>
      </c>
    </row>
    <row r="102">
      <c r="A102" s="1" t="s">
        <v>72</v>
      </c>
      <c r="B102" s="1" t="s">
        <v>27</v>
      </c>
      <c r="C102" s="5">
        <f>ROUND( VLOOKUP(Z102, NPC_Raw_Data!A:D, 4)*VLOOKUP(AA102, NPC_Scaling_Values!A:C, 3)*VLOOKUP(AB102, NPC_Scaling_Values!A:C, 3) * 1.19 ,0)</f>
        <v>303</v>
      </c>
      <c r="D102" s="5">
        <f>ROUND( VLOOKUP(Z102, NPC_Raw_Data!A:E, 5) * VLOOKUP(AA102, NPC_Scaling_Values!A:D, 4) * VLOOKUP(AB102,NPC_Scaling_Values!A:D, 4) * 1.19 ,0)</f>
        <v>595</v>
      </c>
      <c r="E102" s="5">
        <f>ROUND( VLOOKUP(Z102, NPC_Raw_Data!A:L, 6) * VLOOKUP(AA102, NPC_Scaling_Values!A:N, 5)* VLOOKUP(AB102, NPC_Scaling_Values!A:N, 5) * 1.19 ,0)</f>
        <v>246</v>
      </c>
      <c r="F102" s="5">
        <f>ROUND( VLOOKUP(Z102, NPC_Raw_Data!A:L, 7) * VLOOKUP(AA102, NPC_Scaling_Values!A:N, 6) * VLOOKUP(AB102,NPC_Scaling_Values!A:N, 6) * 1.19 ,0)</f>
        <v>184</v>
      </c>
      <c r="G102" s="5">
        <f>ROUND( VLOOKUP(Z102, NPC_Raw_Data!A:L, 8) * VLOOKUP(AA102, NPC_Scaling_Values!A:N, 7) * VLOOKUP(AB102, NPC_Scaling_Values!A:N, 7) * 1.19 ,0)</f>
        <v>172</v>
      </c>
      <c r="H102" s="5">
        <f>ROUND( VLOOKUP(Z102, NPC_Raw_Data!A:L, 9) * VLOOKUP(AA102, NPC_Scaling_Values!A:N, 8)* VLOOKUP(AB102, NPC_Scaling_Values!A:N, 8) * 1.19 ,0)</f>
        <v>172</v>
      </c>
      <c r="I102" s="5">
        <v>0.0</v>
      </c>
      <c r="J102" s="5">
        <v>0.0</v>
      </c>
      <c r="K102" s="5">
        <v>0.0</v>
      </c>
      <c r="L102" s="5">
        <f>ROUND( VLOOKUP(Z102, NPC_Raw_Data!A:O, 13),0)</f>
        <v>76</v>
      </c>
      <c r="M102" s="5">
        <f>ROUND( VLOOKUP(Z102, NPC_Raw_Data!A:O, 14),0)</f>
        <v>76</v>
      </c>
      <c r="N102" s="5">
        <f>ROUND( VLOOKUP(Z102, NPC_Raw_Data!A:O, 15),0)</f>
        <v>76</v>
      </c>
      <c r="O102" s="5">
        <f>ROUND( VLOOKUP(Z102, NPC_Raw_Data!A:Q, 16) * VLOOKUP(AA102, NPC_Scaling_Values!A:N, 14)* VLOOKUP(AB102, NPC_Scaling_Values!A:N, 14) * 1.19 ,0)</f>
        <v>120</v>
      </c>
      <c r="P102" s="2">
        <f>ROUND( VLOOKUP(Z102, NPC_Raw_Data!A:Q, 17) * VLOOKUP(AA102, NPC_Scaling_Values!A:N, 14) * VLOOKUP(AB102, NPC_Scaling_Values!A:N, 14)* 1.19 ,0)</f>
        <v>96</v>
      </c>
      <c r="Q102">
        <f> VLOOKUP(AA102, NPC_Scaling_Values!A:N, 9) * VLOOKUP(AB102, NPC_Scaling_Values!A:N, 9) * 1.19</f>
        <v>3.317125</v>
      </c>
      <c r="R102" s="1">
        <v>1.3</v>
      </c>
      <c r="S102" s="1">
        <v>6.0</v>
      </c>
      <c r="T102" s="7" t="b">
        <v>0</v>
      </c>
      <c r="U102" s="7" t="b">
        <v>0</v>
      </c>
      <c r="V102" s="7" t="b">
        <v>0</v>
      </c>
      <c r="Z102" s="1">
        <v>255040.0</v>
      </c>
      <c r="AA102" s="1">
        <v>7003.0</v>
      </c>
      <c r="AB102" s="1">
        <v>7403.0</v>
      </c>
      <c r="AC102" s="8">
        <v>0.0</v>
      </c>
    </row>
    <row r="103">
      <c r="A103" s="1" t="s">
        <v>73</v>
      </c>
      <c r="B103" s="1" t="s">
        <v>27</v>
      </c>
      <c r="C103" s="5">
        <f>ROUND( VLOOKUP(Z103, NPC_Raw_Data!A:D, 4)*VLOOKUP(AA103, NPC_Scaling_Values!A:C, 3)*VLOOKUP(AB103, NPC_Scaling_Values!A:C, 3) * 1.19 ,0)</f>
        <v>303</v>
      </c>
      <c r="D103" s="5">
        <f>ROUND( VLOOKUP(Z103, NPC_Raw_Data!A:E, 5) * VLOOKUP(AA103, NPC_Scaling_Values!A:D, 4) * VLOOKUP(AB103,NPC_Scaling_Values!A:D, 4) * 1.19 ,0)</f>
        <v>476</v>
      </c>
      <c r="E103" s="5">
        <f>ROUND( VLOOKUP(Z103, NPC_Raw_Data!A:L, 6) * VLOOKUP(AA103, NPC_Scaling_Values!A:N, 5)* VLOOKUP(AB103, NPC_Scaling_Values!A:N, 5) * 1.19 ,0)</f>
        <v>246</v>
      </c>
      <c r="F103" s="5">
        <f>ROUND( VLOOKUP(Z103, NPC_Raw_Data!A:L, 7) * VLOOKUP(AA103, NPC_Scaling_Values!A:N, 6) * VLOOKUP(AB103,NPC_Scaling_Values!A:N, 6) * 1.19 ,0)</f>
        <v>184</v>
      </c>
      <c r="G103" s="5">
        <f>ROUND( VLOOKUP(Z103, NPC_Raw_Data!A:L, 8) * VLOOKUP(AA103, NPC_Scaling_Values!A:N, 7) * VLOOKUP(AB103, NPC_Scaling_Values!A:N, 7) * 1.19 ,0)</f>
        <v>172</v>
      </c>
      <c r="H103" s="5">
        <f>ROUND( VLOOKUP(Z103, NPC_Raw_Data!A:L, 9) * VLOOKUP(AA103, NPC_Scaling_Values!A:N, 8)* VLOOKUP(AB103, NPC_Scaling_Values!A:N, 8) * 1.19 ,0)</f>
        <v>172</v>
      </c>
      <c r="I103" s="5">
        <v>0.0</v>
      </c>
      <c r="J103" s="5">
        <v>0.0</v>
      </c>
      <c r="K103" s="5">
        <v>0.0</v>
      </c>
      <c r="L103" s="5">
        <f>ROUND( VLOOKUP(Z103, NPC_Raw_Data!A:O, 13),0)</f>
        <v>76</v>
      </c>
      <c r="M103" s="5">
        <f>ROUND( VLOOKUP(Z103, NPC_Raw_Data!A:O, 14),0)</f>
        <v>76</v>
      </c>
      <c r="N103" s="5">
        <f>ROUND( VLOOKUP(Z103, NPC_Raw_Data!A:O, 15),0)</f>
        <v>76</v>
      </c>
      <c r="O103" s="5">
        <f>ROUND( VLOOKUP(Z103, NPC_Raw_Data!A:Q, 16) * VLOOKUP(AA103, NPC_Scaling_Values!A:N, 14)* VLOOKUP(AB103, NPC_Scaling_Values!A:N, 14) * 1.19 ,0)</f>
        <v>120</v>
      </c>
      <c r="P103" s="2">
        <f>ROUND( VLOOKUP(Z103, NPC_Raw_Data!A:Q, 17) * VLOOKUP(AA103, NPC_Scaling_Values!A:N, 14) * VLOOKUP(AB103, NPC_Scaling_Values!A:N, 14)* 1.19 ,0)</f>
        <v>96</v>
      </c>
      <c r="Q103">
        <f> VLOOKUP(AA103, NPC_Scaling_Values!A:N, 9) * VLOOKUP(AB103, NPC_Scaling_Values!A:N, 9) * 1.19</f>
        <v>3.317125</v>
      </c>
      <c r="R103" s="1">
        <v>1.3</v>
      </c>
      <c r="S103" s="1">
        <v>6.0</v>
      </c>
      <c r="T103" s="7" t="b">
        <v>0</v>
      </c>
      <c r="U103" s="7" t="b">
        <v>0</v>
      </c>
      <c r="V103" s="7" t="b">
        <v>0</v>
      </c>
      <c r="Z103" s="1">
        <v>255041.0</v>
      </c>
      <c r="AA103" s="1">
        <v>7003.0</v>
      </c>
      <c r="AB103" s="1">
        <v>7403.0</v>
      </c>
      <c r="AC103" s="8">
        <v>0.0</v>
      </c>
    </row>
    <row r="104">
      <c r="A104" s="1" t="s">
        <v>74</v>
      </c>
      <c r="B104" s="1" t="s">
        <v>27</v>
      </c>
      <c r="C104" s="5">
        <f>ROUND( VLOOKUP(Z104, NPC_Raw_Data!A:D, 4)*VLOOKUP(AA104, NPC_Scaling_Values!A:C, 3)*VLOOKUP(AB104, NPC_Scaling_Values!A:C, 3) * 1.19 ,0)</f>
        <v>303</v>
      </c>
      <c r="D104" s="5">
        <f>ROUND( VLOOKUP(Z104, NPC_Raw_Data!A:E, 5) * VLOOKUP(AA104, NPC_Scaling_Values!A:D, 4) * VLOOKUP(AB104,NPC_Scaling_Values!A:D, 4) * 1.19 ,0)</f>
        <v>476</v>
      </c>
      <c r="E104" s="5">
        <f>ROUND( VLOOKUP(Z104, NPC_Raw_Data!A:L, 6) * VLOOKUP(AA104, NPC_Scaling_Values!A:N, 5)* VLOOKUP(AB104, NPC_Scaling_Values!A:N, 5) * 1.19 ,0)</f>
        <v>246</v>
      </c>
      <c r="F104" s="5">
        <f>ROUND( VLOOKUP(Z104, NPC_Raw_Data!A:L, 7) * VLOOKUP(AA104, NPC_Scaling_Values!A:N, 6) * VLOOKUP(AB104,NPC_Scaling_Values!A:N, 6) * 1.19 ,0)</f>
        <v>184</v>
      </c>
      <c r="G104" s="5">
        <f>ROUND( VLOOKUP(Z104, NPC_Raw_Data!A:L, 8) * VLOOKUP(AA104, NPC_Scaling_Values!A:N, 7) * VLOOKUP(AB104, NPC_Scaling_Values!A:N, 7) * 1.19 ,0)</f>
        <v>172</v>
      </c>
      <c r="H104" s="5">
        <f>ROUND( VLOOKUP(Z104, NPC_Raw_Data!A:L, 9) * VLOOKUP(AA104, NPC_Scaling_Values!A:N, 8)* VLOOKUP(AB104, NPC_Scaling_Values!A:N, 8) * 1.19 ,0)</f>
        <v>172</v>
      </c>
      <c r="I104" s="5">
        <v>0.0</v>
      </c>
      <c r="J104" s="5">
        <v>0.0</v>
      </c>
      <c r="K104" s="5">
        <v>0.0</v>
      </c>
      <c r="L104" s="5">
        <f>ROUND( VLOOKUP(Z104, NPC_Raw_Data!A:O, 13),0)</f>
        <v>76</v>
      </c>
      <c r="M104" s="5">
        <f>ROUND( VLOOKUP(Z104, NPC_Raw_Data!A:O, 14),0)</f>
        <v>76</v>
      </c>
      <c r="N104" s="5">
        <f>ROUND( VLOOKUP(Z104, NPC_Raw_Data!A:O, 15),0)</f>
        <v>76</v>
      </c>
      <c r="O104" s="5">
        <f>ROUND( VLOOKUP(Z104, NPC_Raw_Data!A:Q, 16) * VLOOKUP(AA104, NPC_Scaling_Values!A:N, 14)* VLOOKUP(AB104, NPC_Scaling_Values!A:N, 14) * 1.19 ,0)</f>
        <v>120</v>
      </c>
      <c r="P104" s="2">
        <f>ROUND( VLOOKUP(Z104, NPC_Raw_Data!A:Q, 17) * VLOOKUP(AA104, NPC_Scaling_Values!A:N, 14) * VLOOKUP(AB104, NPC_Scaling_Values!A:N, 14)* 1.19 ,0)</f>
        <v>96</v>
      </c>
      <c r="Q104">
        <f> VLOOKUP(AA104, NPC_Scaling_Values!A:N, 9) * VLOOKUP(AB104, NPC_Scaling_Values!A:N, 9) * 1.19</f>
        <v>3.317125</v>
      </c>
      <c r="R104" s="1">
        <v>1.3</v>
      </c>
      <c r="S104" s="1">
        <v>6.0</v>
      </c>
      <c r="T104" s="7" t="b">
        <v>0</v>
      </c>
      <c r="U104" s="7" t="b">
        <v>0</v>
      </c>
      <c r="V104" s="7" t="b">
        <v>0</v>
      </c>
      <c r="Z104" s="1">
        <v>255042.0</v>
      </c>
      <c r="AA104" s="1">
        <v>7003.0</v>
      </c>
      <c r="AB104" s="1">
        <v>7403.0</v>
      </c>
      <c r="AC104" s="8">
        <v>0.0</v>
      </c>
    </row>
    <row r="105">
      <c r="A105" s="1" t="s">
        <v>86</v>
      </c>
      <c r="B105" s="1" t="s">
        <v>27</v>
      </c>
      <c r="C105" s="5">
        <f>ROUND( VLOOKUP(Z105, NPC_Raw_Data!A:D, 4)*VLOOKUP(AA105, NPC_Scaling_Values!A:C, 3)*VLOOKUP(AB105, NPC_Scaling_Values!A:C, 3) * 1.19 ,0)</f>
        <v>303</v>
      </c>
      <c r="D105" s="5">
        <f>ROUND( VLOOKUP(Z105, NPC_Raw_Data!A:E, 5) * VLOOKUP(AA105, NPC_Scaling_Values!A:D, 4) * VLOOKUP(AB105,NPC_Scaling_Values!A:D, 4) * 1.19 ,0)</f>
        <v>595</v>
      </c>
      <c r="E105" s="5">
        <f>ROUND( VLOOKUP(Z105, NPC_Raw_Data!A:L, 6) * VLOOKUP(AA105, NPC_Scaling_Values!A:N, 5)* VLOOKUP(AB105, NPC_Scaling_Values!A:N, 5) * 1.19 ,0)</f>
        <v>246</v>
      </c>
      <c r="F105" s="5">
        <f>ROUND( VLOOKUP(Z105, NPC_Raw_Data!A:L, 7) * VLOOKUP(AA105, NPC_Scaling_Values!A:N, 6) * VLOOKUP(AB105,NPC_Scaling_Values!A:N, 6) * 1.19 ,0)</f>
        <v>184</v>
      </c>
      <c r="G105" s="5">
        <f>ROUND( VLOOKUP(Z105, NPC_Raw_Data!A:L, 8) * VLOOKUP(AA105, NPC_Scaling_Values!A:N, 7) * VLOOKUP(AB105, NPC_Scaling_Values!A:N, 7) * 1.19 ,0)</f>
        <v>172</v>
      </c>
      <c r="H105" s="5">
        <f>ROUND( VLOOKUP(Z105, NPC_Raw_Data!A:L, 9) * VLOOKUP(AA105, NPC_Scaling_Values!A:N, 8)* VLOOKUP(AB105, NPC_Scaling_Values!A:N, 8) * 1.19 ,0)</f>
        <v>172</v>
      </c>
      <c r="I105" s="5">
        <v>0.0</v>
      </c>
      <c r="J105" s="5">
        <v>0.0</v>
      </c>
      <c r="K105" s="5">
        <v>0.0</v>
      </c>
      <c r="L105" s="5">
        <f>ROUND( VLOOKUP(Z105, NPC_Raw_Data!A:O, 13),0)</f>
        <v>76</v>
      </c>
      <c r="M105" s="5">
        <f>ROUND( VLOOKUP(Z105, NPC_Raw_Data!A:O, 14),0)</f>
        <v>76</v>
      </c>
      <c r="N105" s="5">
        <f>ROUND( VLOOKUP(Z105, NPC_Raw_Data!A:O, 15),0)</f>
        <v>76</v>
      </c>
      <c r="O105" s="5">
        <f>ROUND( VLOOKUP(Z105, NPC_Raw_Data!A:Q, 16) * VLOOKUP(AA105, NPC_Scaling_Values!A:N, 14)* VLOOKUP(AB105, NPC_Scaling_Values!A:N, 14) * 1.19 ,0)</f>
        <v>120</v>
      </c>
      <c r="P105" s="2">
        <f>ROUND( VLOOKUP(Z105, NPC_Raw_Data!A:Q, 17) * VLOOKUP(AA105, NPC_Scaling_Values!A:N, 14) * VLOOKUP(AB105, NPC_Scaling_Values!A:N, 14)* 1.19 ,0)</f>
        <v>96</v>
      </c>
      <c r="Q105">
        <f> VLOOKUP(AA105, NPC_Scaling_Values!A:N, 9) * VLOOKUP(AB105, NPC_Scaling_Values!A:N, 9) * 1.19</f>
        <v>3.317125</v>
      </c>
      <c r="R105" s="1">
        <v>1.3</v>
      </c>
      <c r="S105" s="1">
        <v>10.0</v>
      </c>
      <c r="T105" s="7" t="b">
        <v>0</v>
      </c>
      <c r="U105" s="7" t="b">
        <v>0</v>
      </c>
      <c r="V105" s="7" t="b">
        <v>0</v>
      </c>
      <c r="Z105" s="1">
        <v>255043.0</v>
      </c>
      <c r="AA105" s="1">
        <v>7003.0</v>
      </c>
      <c r="AB105" s="1">
        <v>7403.0</v>
      </c>
      <c r="AC105" s="10">
        <v>7100.0</v>
      </c>
    </row>
    <row r="106">
      <c r="A106" s="1" t="s">
        <v>87</v>
      </c>
      <c r="B106" s="1" t="s">
        <v>27</v>
      </c>
      <c r="C106" s="5">
        <f>ROUND( VLOOKUP(Z106, NPC_Raw_Data!A:D, 4)*VLOOKUP(AA106, NPC_Scaling_Values!A:C, 3)*VLOOKUP(AB106, NPC_Scaling_Values!A:C, 3) * 1.19 ,0)</f>
        <v>303</v>
      </c>
      <c r="D106" s="5">
        <f>ROUND( VLOOKUP(Z106, NPC_Raw_Data!A:E, 5) * VLOOKUP(AA106, NPC_Scaling_Values!A:D, 4) * VLOOKUP(AB106,NPC_Scaling_Values!A:D, 4) * 1.19 ,0)</f>
        <v>476</v>
      </c>
      <c r="E106" s="5">
        <f>ROUND( VLOOKUP(Z106, NPC_Raw_Data!A:L, 6) * VLOOKUP(AA106, NPC_Scaling_Values!A:N, 5)* VLOOKUP(AB106, NPC_Scaling_Values!A:N, 5) * 1.19 ,0)</f>
        <v>246</v>
      </c>
      <c r="F106" s="5">
        <f>ROUND( VLOOKUP(Z106, NPC_Raw_Data!A:L, 7) * VLOOKUP(AA106, NPC_Scaling_Values!A:N, 6) * VLOOKUP(AB106,NPC_Scaling_Values!A:N, 6) * 1.19 ,0)</f>
        <v>184</v>
      </c>
      <c r="G106" s="5">
        <f>ROUND( VLOOKUP(Z106, NPC_Raw_Data!A:L, 8) * VLOOKUP(AA106, NPC_Scaling_Values!A:N, 7) * VLOOKUP(AB106, NPC_Scaling_Values!A:N, 7) * 1.19 ,0)</f>
        <v>172</v>
      </c>
      <c r="H106" s="5">
        <f>ROUND( VLOOKUP(Z106, NPC_Raw_Data!A:L, 9) * VLOOKUP(AA106, NPC_Scaling_Values!A:N, 8)* VLOOKUP(AB106, NPC_Scaling_Values!A:N, 8) * 1.19 ,0)</f>
        <v>172</v>
      </c>
      <c r="I106" s="5">
        <v>0.0</v>
      </c>
      <c r="J106" s="5">
        <v>0.0</v>
      </c>
      <c r="K106" s="5">
        <v>0.0</v>
      </c>
      <c r="L106" s="5">
        <f>ROUND( VLOOKUP(Z106, NPC_Raw_Data!A:O, 13),0)</f>
        <v>76</v>
      </c>
      <c r="M106" s="5">
        <f>ROUND( VLOOKUP(Z106, NPC_Raw_Data!A:O, 14),0)</f>
        <v>76</v>
      </c>
      <c r="N106" s="5">
        <f>ROUND( VLOOKUP(Z106, NPC_Raw_Data!A:O, 15),0)</f>
        <v>76</v>
      </c>
      <c r="O106" s="5">
        <f>ROUND( VLOOKUP(Z106, NPC_Raw_Data!A:Q, 16) * VLOOKUP(AA106, NPC_Scaling_Values!A:N, 14)* VLOOKUP(AB106, NPC_Scaling_Values!A:N, 14) * 1.19 ,0)</f>
        <v>120</v>
      </c>
      <c r="P106" s="2">
        <f>ROUND( VLOOKUP(Z106, NPC_Raw_Data!A:Q, 17) * VLOOKUP(AA106, NPC_Scaling_Values!A:N, 14) * VLOOKUP(AB106, NPC_Scaling_Values!A:N, 14)* 1.19 ,0)</f>
        <v>96</v>
      </c>
      <c r="Q106">
        <f> VLOOKUP(AA106, NPC_Scaling_Values!A:N, 9) * VLOOKUP(AB106, NPC_Scaling_Values!A:N, 9) * 1.19</f>
        <v>3.317125</v>
      </c>
      <c r="R106" s="1">
        <v>1.3</v>
      </c>
      <c r="S106" s="1">
        <v>10.0</v>
      </c>
      <c r="T106" s="7" t="b">
        <v>0</v>
      </c>
      <c r="U106" s="7" t="b">
        <v>0</v>
      </c>
      <c r="V106" s="7" t="b">
        <v>0</v>
      </c>
      <c r="Z106" s="1">
        <v>255044.0</v>
      </c>
      <c r="AA106" s="1">
        <v>7003.0</v>
      </c>
      <c r="AB106" s="1">
        <v>7403.0</v>
      </c>
      <c r="AC106" s="10">
        <v>7100.0</v>
      </c>
    </row>
    <row r="107">
      <c r="A107" s="1" t="s">
        <v>115</v>
      </c>
      <c r="B107" s="1" t="s">
        <v>27</v>
      </c>
      <c r="C107" s="5">
        <f>ROUND( VLOOKUP(Z107, NPC_Raw_Data!A:D, 4)*VLOOKUP(AA107, NPC_Scaling_Values!A:C, 3)*VLOOKUP(AB107, NPC_Scaling_Values!A:C, 3) * 1.19 ,0)</f>
        <v>386</v>
      </c>
      <c r="D107" s="5">
        <f>ROUND( VLOOKUP(Z107, NPC_Raw_Data!A:E, 5) * VLOOKUP(AA107, NPC_Scaling_Values!A:D, 4) * VLOOKUP(AB107,NPC_Scaling_Values!A:D, 4) * 1.19 ,0)</f>
        <v>952</v>
      </c>
      <c r="E107" s="5">
        <f>ROUND( VLOOKUP(Z107, NPC_Raw_Data!A:L, 6) * VLOOKUP(AA107, NPC_Scaling_Values!A:N, 5)* VLOOKUP(AB107, NPC_Scaling_Values!A:N, 5) * 1.19 ,0)</f>
        <v>282</v>
      </c>
      <c r="F107" s="5">
        <f>ROUND( VLOOKUP(Z107, NPC_Raw_Data!A:L, 7) * VLOOKUP(AA107, NPC_Scaling_Values!A:N, 6) * VLOOKUP(AB107,NPC_Scaling_Values!A:N, 6) * 1.19 ,0)</f>
        <v>205</v>
      </c>
      <c r="G107" s="5">
        <f>ROUND( VLOOKUP(Z107, NPC_Raw_Data!A:L, 8) * VLOOKUP(AA107, NPC_Scaling_Values!A:N, 7) * VLOOKUP(AB107, NPC_Scaling_Values!A:N, 7) * 1.19 ,0)</f>
        <v>213</v>
      </c>
      <c r="H107" s="5">
        <f>ROUND( VLOOKUP(Z107, NPC_Raw_Data!A:L, 9) * VLOOKUP(AA107, NPC_Scaling_Values!A:N, 8)* VLOOKUP(AB107, NPC_Scaling_Values!A:N, 8) * 1.19 ,0)</f>
        <v>184</v>
      </c>
      <c r="I107" s="5">
        <v>0.0</v>
      </c>
      <c r="J107" s="5">
        <v>0.0</v>
      </c>
      <c r="K107" s="5">
        <v>0.0</v>
      </c>
      <c r="L107" s="5">
        <f>ROUND( VLOOKUP(Z107, NPC_Raw_Data!A:O, 13),0)</f>
        <v>78</v>
      </c>
      <c r="M107" s="5">
        <f>ROUND( VLOOKUP(Z107, NPC_Raw_Data!A:O, 14),0)</f>
        <v>78</v>
      </c>
      <c r="N107" s="5">
        <f>ROUND( VLOOKUP(Z107, NPC_Raw_Data!A:O, 15),0)</f>
        <v>104</v>
      </c>
      <c r="O107" s="5">
        <f>ROUND( VLOOKUP(Z107, NPC_Raw_Data!A:Q, 16) * VLOOKUP(AA107, NPC_Scaling_Values!A:N, 14)* VLOOKUP(AB107, NPC_Scaling_Values!A:N, 14) * 1.19 ,0)</f>
        <v>288</v>
      </c>
      <c r="P107" s="2">
        <f>ROUND( VLOOKUP(Z107, NPC_Raw_Data!A:Q, 17) * VLOOKUP(AA107, NPC_Scaling_Values!A:N, 14) * VLOOKUP(AB107, NPC_Scaling_Values!A:N, 14)* 1.19 ,0)</f>
        <v>96</v>
      </c>
      <c r="Q107">
        <f> VLOOKUP(AA107, NPC_Scaling_Values!A:N, 9) * VLOOKUP(AB107, NPC_Scaling_Values!A:N, 9) * 1.19</f>
        <v>3.317125</v>
      </c>
      <c r="R107" s="1">
        <v>1.3</v>
      </c>
      <c r="S107" s="1">
        <v>10.0</v>
      </c>
      <c r="T107" s="7" t="b">
        <v>0</v>
      </c>
      <c r="U107" s="7" t="b">
        <v>0</v>
      </c>
      <c r="V107" s="7" t="b">
        <v>0</v>
      </c>
      <c r="Z107" s="1">
        <v>256000.0</v>
      </c>
      <c r="AA107" s="1">
        <v>7003.0</v>
      </c>
      <c r="AB107" s="1">
        <v>7403.0</v>
      </c>
      <c r="AC107" s="8">
        <v>0.0</v>
      </c>
    </row>
    <row r="108">
      <c r="A108" s="1" t="s">
        <v>99</v>
      </c>
      <c r="B108" s="1" t="s">
        <v>27</v>
      </c>
      <c r="C108" s="5">
        <f>ROUND( VLOOKUP(Z108, NPC_Raw_Data!A:D, 4)*VLOOKUP(AA108, NPC_Scaling_Values!A:C, 3)*VLOOKUP(AB108, NPC_Scaling_Values!A:C, 3) * 1.19 ,0)</f>
        <v>239</v>
      </c>
      <c r="D108" s="5">
        <f>ROUND( VLOOKUP(Z108, NPC_Raw_Data!A:E, 5) * VLOOKUP(AA108, NPC_Scaling_Values!A:D, 4) * VLOOKUP(AB108,NPC_Scaling_Values!A:D, 4) * 1.19 ,0)</f>
        <v>952</v>
      </c>
      <c r="E108" s="5">
        <f>ROUND( VLOOKUP(Z108, NPC_Raw_Data!A:L, 6) * VLOOKUP(AA108, NPC_Scaling_Values!A:N, 5)* VLOOKUP(AB108, NPC_Scaling_Values!A:N, 5) * 1.19 ,0)</f>
        <v>258</v>
      </c>
      <c r="F108" s="5">
        <f>ROUND( VLOOKUP(Z108, NPC_Raw_Data!A:L, 7) * VLOOKUP(AA108, NPC_Scaling_Values!A:N, 6) * VLOOKUP(AB108,NPC_Scaling_Values!A:N, 6) * 1.19 ,0)</f>
        <v>189</v>
      </c>
      <c r="G108" s="5">
        <f>ROUND( VLOOKUP(Z108, NPC_Raw_Data!A:L, 8) * VLOOKUP(AA108, NPC_Scaling_Values!A:N, 7) * VLOOKUP(AB108, NPC_Scaling_Values!A:N, 7) * 1.19 ,0)</f>
        <v>193</v>
      </c>
      <c r="H108" s="5">
        <f>ROUND( VLOOKUP(Z108, NPC_Raw_Data!A:L, 9) * VLOOKUP(AA108, NPC_Scaling_Values!A:N, 8)* VLOOKUP(AB108, NPC_Scaling_Values!A:N, 8) * 1.19 ,0)</f>
        <v>167</v>
      </c>
      <c r="I108" s="5">
        <v>0.0</v>
      </c>
      <c r="J108" s="5">
        <v>0.0</v>
      </c>
      <c r="K108" s="5">
        <v>0.0</v>
      </c>
      <c r="L108" s="5">
        <f>ROUND( VLOOKUP(Z108, NPC_Raw_Data!A:O, 13),0)</f>
        <v>78</v>
      </c>
      <c r="M108" s="5">
        <f>ROUND( VLOOKUP(Z108, NPC_Raw_Data!A:O, 14),0)</f>
        <v>78</v>
      </c>
      <c r="N108" s="5">
        <f>ROUND( VLOOKUP(Z108, NPC_Raw_Data!A:O, 15),0)</f>
        <v>104</v>
      </c>
      <c r="O108" s="5">
        <f>ROUND( VLOOKUP(Z108, NPC_Raw_Data!A:Q, 16) * VLOOKUP(AA108, NPC_Scaling_Values!A:N, 14)* VLOOKUP(AB108, NPC_Scaling_Values!A:N, 14) * 1.19 ,0)</f>
        <v>288</v>
      </c>
      <c r="P108" s="2">
        <f>ROUND( VLOOKUP(Z108, NPC_Raw_Data!A:Q, 17) * VLOOKUP(AA108, NPC_Scaling_Values!A:N, 14) * VLOOKUP(AB108, NPC_Scaling_Values!A:N, 14)* 1.19 ,0)</f>
        <v>96</v>
      </c>
      <c r="Q108">
        <f> VLOOKUP(AA108, NPC_Scaling_Values!A:N, 9) * VLOOKUP(AB108, NPC_Scaling_Values!A:N, 9) * 1.19</f>
        <v>3.317125</v>
      </c>
      <c r="R108" s="1">
        <v>1.3</v>
      </c>
      <c r="S108" s="1">
        <v>10.0</v>
      </c>
      <c r="T108" s="7" t="b">
        <v>0</v>
      </c>
      <c r="U108" s="7" t="b">
        <v>0</v>
      </c>
      <c r="V108" s="7" t="b">
        <v>0</v>
      </c>
      <c r="Z108" s="1">
        <v>256001.0</v>
      </c>
      <c r="AA108" s="1">
        <v>7003.0</v>
      </c>
      <c r="AB108" s="1">
        <v>7403.0</v>
      </c>
      <c r="AC108" s="8">
        <v>0.0</v>
      </c>
    </row>
    <row r="109">
      <c r="A109" s="1" t="s">
        <v>152</v>
      </c>
      <c r="B109" s="1" t="s">
        <v>27</v>
      </c>
      <c r="C109" s="5">
        <f>ROUND( VLOOKUP(Z109, NPC_Raw_Data!A:D, 4)*VLOOKUP(AA109, NPC_Scaling_Values!A:C, 3)*VLOOKUP(AB109, NPC_Scaling_Values!A:C, 3) * 1.19 ,0)</f>
        <v>439</v>
      </c>
      <c r="D109" s="5">
        <f>ROUND( VLOOKUP(Z109, NPC_Raw_Data!A:E, 5) * VLOOKUP(AA109, NPC_Scaling_Values!A:D, 4) * VLOOKUP(AB109,NPC_Scaling_Values!A:D, 4) * 1.19 ,0)</f>
        <v>1190</v>
      </c>
      <c r="E109" s="5">
        <f>ROUND( VLOOKUP(Z109, NPC_Raw_Data!A:L, 6) * VLOOKUP(AA109, NPC_Scaling_Values!A:N, 5)* VLOOKUP(AB109, NPC_Scaling_Values!A:N, 5) * 1.19 ,0)</f>
        <v>361</v>
      </c>
      <c r="F109" s="5">
        <f>ROUND( VLOOKUP(Z109, NPC_Raw_Data!A:L, 7) * VLOOKUP(AA109, NPC_Scaling_Values!A:N, 6) * VLOOKUP(AB109,NPC_Scaling_Values!A:N, 6) * 1.19 ,0)</f>
        <v>263</v>
      </c>
      <c r="G109" s="5">
        <f>ROUND( VLOOKUP(Z109, NPC_Raw_Data!A:L, 8) * VLOOKUP(AA109, NPC_Scaling_Values!A:N, 7) * VLOOKUP(AB109, NPC_Scaling_Values!A:N, 7) * 1.19 ,0)</f>
        <v>272</v>
      </c>
      <c r="H109" s="5">
        <f>ROUND( VLOOKUP(Z109, NPC_Raw_Data!A:L, 9) * VLOOKUP(AA109, NPC_Scaling_Values!A:N, 8)* VLOOKUP(AB109, NPC_Scaling_Values!A:N, 8) * 1.19 ,0)</f>
        <v>236</v>
      </c>
      <c r="I109" s="5">
        <v>0.0</v>
      </c>
      <c r="J109" s="5">
        <v>0.0</v>
      </c>
      <c r="K109" s="5">
        <v>0.0</v>
      </c>
      <c r="L109" s="5">
        <f>ROUND( VLOOKUP(Z109, NPC_Raw_Data!A:O, 13),0)</f>
        <v>78</v>
      </c>
      <c r="M109" s="5">
        <f>ROUND( VLOOKUP(Z109, NPC_Raw_Data!A:O, 14),0)</f>
        <v>78</v>
      </c>
      <c r="N109" s="5">
        <f>ROUND( VLOOKUP(Z109, NPC_Raw_Data!A:O, 15),0)</f>
        <v>104</v>
      </c>
      <c r="O109" s="5">
        <f>ROUND( VLOOKUP(Z109, NPC_Raw_Data!A:Q, 16) * VLOOKUP(AA109, NPC_Scaling_Values!A:N, 14)* VLOOKUP(AB109, NPC_Scaling_Values!A:N, 14) * 1.19 ,0)</f>
        <v>293</v>
      </c>
      <c r="P109" s="2">
        <f>ROUND( VLOOKUP(Z109, NPC_Raw_Data!A:Q, 17) * VLOOKUP(AA109, NPC_Scaling_Values!A:N, 14) * VLOOKUP(AB109, NPC_Scaling_Values!A:N, 14)* 1.19 ,0)</f>
        <v>98</v>
      </c>
      <c r="Q109">
        <f> VLOOKUP(AA109, NPC_Scaling_Values!A:N, 9) * VLOOKUP(AB109, NPC_Scaling_Values!A:N, 9) * 1.19</f>
        <v>3.5506625</v>
      </c>
      <c r="R109" s="1">
        <v>1.3</v>
      </c>
      <c r="S109" s="1">
        <v>10.0</v>
      </c>
      <c r="T109" s="7" t="b">
        <v>0</v>
      </c>
      <c r="U109" s="7" t="b">
        <v>0</v>
      </c>
      <c r="V109" s="7" t="b">
        <v>0</v>
      </c>
      <c r="Z109" s="1">
        <v>256002.0</v>
      </c>
      <c r="AA109" s="1">
        <v>7004.0</v>
      </c>
      <c r="AB109" s="1">
        <v>7404.0</v>
      </c>
      <c r="AC109" s="8">
        <v>0.0</v>
      </c>
    </row>
    <row r="110">
      <c r="A110" s="1" t="s">
        <v>116</v>
      </c>
      <c r="B110" s="1" t="s">
        <v>27</v>
      </c>
      <c r="C110" s="5">
        <f>ROUND( VLOOKUP(Z110, NPC_Raw_Data!A:D, 4)*VLOOKUP(AA110, NPC_Scaling_Values!A:C, 3)*VLOOKUP(AB110, NPC_Scaling_Values!A:C, 3) * 1.19 ,0)</f>
        <v>386</v>
      </c>
      <c r="D110" s="5">
        <f>ROUND( VLOOKUP(Z110, NPC_Raw_Data!A:E, 5) * VLOOKUP(AA110, NPC_Scaling_Values!A:D, 4) * VLOOKUP(AB110,NPC_Scaling_Values!A:D, 4) * 1.19 ,0)</f>
        <v>952</v>
      </c>
      <c r="E110" s="5">
        <f>ROUND( VLOOKUP(Z110, NPC_Raw_Data!A:L, 6) * VLOOKUP(AA110, NPC_Scaling_Values!A:N, 5)* VLOOKUP(AB110, NPC_Scaling_Values!A:N, 5) * 1.19 ,0)</f>
        <v>282</v>
      </c>
      <c r="F110" s="5">
        <f>ROUND( VLOOKUP(Z110, NPC_Raw_Data!A:L, 7) * VLOOKUP(AA110, NPC_Scaling_Values!A:N, 6) * VLOOKUP(AB110,NPC_Scaling_Values!A:N, 6) * 1.19 ,0)</f>
        <v>205</v>
      </c>
      <c r="G110" s="5">
        <f>ROUND( VLOOKUP(Z110, NPC_Raw_Data!A:L, 8) * VLOOKUP(AA110, NPC_Scaling_Values!A:N, 7) * VLOOKUP(AB110, NPC_Scaling_Values!A:N, 7) * 1.19 ,0)</f>
        <v>213</v>
      </c>
      <c r="H110" s="5">
        <f>ROUND( VLOOKUP(Z110, NPC_Raw_Data!A:L, 9) * VLOOKUP(AA110, NPC_Scaling_Values!A:N, 8)* VLOOKUP(AB110, NPC_Scaling_Values!A:N, 8) * 1.19 ,0)</f>
        <v>184</v>
      </c>
      <c r="I110" s="5">
        <v>0.0</v>
      </c>
      <c r="J110" s="5">
        <v>0.0</v>
      </c>
      <c r="K110" s="5">
        <v>0.0</v>
      </c>
      <c r="L110" s="5">
        <f>ROUND( VLOOKUP(Z110, NPC_Raw_Data!A:O, 13),0)</f>
        <v>78</v>
      </c>
      <c r="M110" s="5">
        <f>ROUND( VLOOKUP(Z110, NPC_Raw_Data!A:O, 14),0)</f>
        <v>78</v>
      </c>
      <c r="N110" s="5">
        <f>ROUND( VLOOKUP(Z110, NPC_Raw_Data!A:O, 15),0)</f>
        <v>104</v>
      </c>
      <c r="O110" s="5">
        <f>ROUND( VLOOKUP(Z110, NPC_Raw_Data!A:Q, 16) * VLOOKUP(AA110, NPC_Scaling_Values!A:N, 14)* VLOOKUP(AB110, NPC_Scaling_Values!A:N, 14) * 1.19 ,0)</f>
        <v>288</v>
      </c>
      <c r="P110" s="2">
        <f>ROUND( VLOOKUP(Z110, NPC_Raw_Data!A:Q, 17) * VLOOKUP(AA110, NPC_Scaling_Values!A:N, 14) * VLOOKUP(AB110, NPC_Scaling_Values!A:N, 14)* 1.19 ,0)</f>
        <v>96</v>
      </c>
      <c r="Q110">
        <f> VLOOKUP(AA110, NPC_Scaling_Values!A:N, 9) * VLOOKUP(AB110, NPC_Scaling_Values!A:N, 9) * 1.19</f>
        <v>3.317125</v>
      </c>
      <c r="R110" s="1">
        <v>1.3</v>
      </c>
      <c r="S110" s="1">
        <v>20.0</v>
      </c>
      <c r="T110" s="7" t="b">
        <v>0</v>
      </c>
      <c r="U110" s="7" t="b">
        <v>0</v>
      </c>
      <c r="V110" s="7" t="b">
        <v>0</v>
      </c>
      <c r="Z110" s="1">
        <v>256003.0</v>
      </c>
      <c r="AA110" s="1">
        <v>7003.0</v>
      </c>
      <c r="AB110" s="1">
        <v>7403.0</v>
      </c>
      <c r="AC110" s="10">
        <v>7100.0</v>
      </c>
    </row>
    <row r="111">
      <c r="A111" s="1" t="s">
        <v>117</v>
      </c>
      <c r="B111" s="1" t="s">
        <v>27</v>
      </c>
      <c r="C111" s="5">
        <f>ROUND( VLOOKUP(Z111, NPC_Raw_Data!A:D, 4)*VLOOKUP(AA111, NPC_Scaling_Values!A:C, 3)*VLOOKUP(AB111, NPC_Scaling_Values!A:C, 3) * 1.19 ,0)</f>
        <v>386</v>
      </c>
      <c r="D111" s="5">
        <f>ROUND( VLOOKUP(Z111, NPC_Raw_Data!A:E, 5) * VLOOKUP(AA111, NPC_Scaling_Values!A:D, 4) * VLOOKUP(AB111,NPC_Scaling_Values!A:D, 4) * 1.19 ,0)</f>
        <v>1190</v>
      </c>
      <c r="E111" s="5">
        <f>ROUND( VLOOKUP(Z111, NPC_Raw_Data!A:L, 6) * VLOOKUP(AA111, NPC_Scaling_Values!A:N, 5)* VLOOKUP(AB111, NPC_Scaling_Values!A:N, 5) * 1.19 ,0)</f>
        <v>282</v>
      </c>
      <c r="F111" s="5">
        <f>ROUND( VLOOKUP(Z111, NPC_Raw_Data!A:L, 7) * VLOOKUP(AA111, NPC_Scaling_Values!A:N, 6) * VLOOKUP(AB111,NPC_Scaling_Values!A:N, 6) * 1.19 ,0)</f>
        <v>205</v>
      </c>
      <c r="G111" s="5">
        <f>ROUND( VLOOKUP(Z111, NPC_Raw_Data!A:L, 8) * VLOOKUP(AA111, NPC_Scaling_Values!A:N, 7) * VLOOKUP(AB111, NPC_Scaling_Values!A:N, 7) * 1.19 ,0)</f>
        <v>213</v>
      </c>
      <c r="H111" s="5">
        <f>ROUND( VLOOKUP(Z111, NPC_Raw_Data!A:L, 9) * VLOOKUP(AA111, NPC_Scaling_Values!A:N, 8)* VLOOKUP(AB111, NPC_Scaling_Values!A:N, 8) * 1.19 ,0)</f>
        <v>184</v>
      </c>
      <c r="I111" s="5">
        <v>0.0</v>
      </c>
      <c r="J111" s="5">
        <v>0.0</v>
      </c>
      <c r="K111" s="5">
        <v>0.0</v>
      </c>
      <c r="L111" s="5">
        <f>ROUND( VLOOKUP(Z111, NPC_Raw_Data!A:O, 13),0)</f>
        <v>78</v>
      </c>
      <c r="M111" s="5">
        <f>ROUND( VLOOKUP(Z111, NPC_Raw_Data!A:O, 14),0)</f>
        <v>78</v>
      </c>
      <c r="N111" s="5">
        <f>ROUND( VLOOKUP(Z111, NPC_Raw_Data!A:O, 15),0)</f>
        <v>104</v>
      </c>
      <c r="O111" s="5">
        <f>ROUND( VLOOKUP(Z111, NPC_Raw_Data!A:Q, 16) * VLOOKUP(AA111, NPC_Scaling_Values!A:N, 14)* VLOOKUP(AB111, NPC_Scaling_Values!A:N, 14) * 1.19 ,0)</f>
        <v>288</v>
      </c>
      <c r="P111" s="2">
        <f>ROUND( VLOOKUP(Z111, NPC_Raw_Data!A:Q, 17) * VLOOKUP(AA111, NPC_Scaling_Values!A:N, 14) * VLOOKUP(AB111, NPC_Scaling_Values!A:N, 14)* 1.19 ,0)</f>
        <v>96</v>
      </c>
      <c r="Q111">
        <f> VLOOKUP(AA111, NPC_Scaling_Values!A:N, 9) * VLOOKUP(AB111, NPC_Scaling_Values!A:N, 9) * 1.19</f>
        <v>3.317125</v>
      </c>
      <c r="R111" s="1">
        <v>1.3</v>
      </c>
      <c r="S111" s="1">
        <v>20.0</v>
      </c>
      <c r="T111" s="7" t="b">
        <v>0</v>
      </c>
      <c r="U111" s="7" t="b">
        <v>0</v>
      </c>
      <c r="V111" s="7" t="b">
        <v>0</v>
      </c>
      <c r="Z111" s="1">
        <v>256004.0</v>
      </c>
      <c r="AA111" s="1">
        <v>7003.0</v>
      </c>
      <c r="AB111" s="1">
        <v>7403.0</v>
      </c>
      <c r="AC111" s="10">
        <v>7100.0</v>
      </c>
    </row>
    <row r="112">
      <c r="A112" s="1" t="s">
        <v>115</v>
      </c>
      <c r="B112" s="1" t="s">
        <v>166</v>
      </c>
      <c r="C112" s="5">
        <f>ROUND( VLOOKUP(Z112, NPC_Raw_Data!A:D, 4)*VLOOKUP(AA112, NPC_Scaling_Values!A:C, 3)*VLOOKUP(AB112, NPC_Scaling_Values!A:C, 3) * 1.19 ,0)</f>
        <v>828</v>
      </c>
      <c r="D112" s="5">
        <f>ROUND( VLOOKUP(Z112, NPC_Raw_Data!A:E, 5) * VLOOKUP(AA112, NPC_Scaling_Values!A:D, 4) * VLOOKUP(AB112,NPC_Scaling_Values!A:D, 4) * 1.19 ,0)</f>
        <v>1785</v>
      </c>
      <c r="E112" s="5">
        <f>ROUND( VLOOKUP(Z112, NPC_Raw_Data!A:L, 6) * VLOOKUP(AA112, NPC_Scaling_Values!A:N, 5)* VLOOKUP(AB112, NPC_Scaling_Values!A:N, 5) * 1.19 ,0)</f>
        <v>376</v>
      </c>
      <c r="F112" s="5">
        <f>ROUND( VLOOKUP(Z112, NPC_Raw_Data!A:L, 7) * VLOOKUP(AA112, NPC_Scaling_Values!A:N, 6) * VLOOKUP(AB112,NPC_Scaling_Values!A:N, 6) * 1.19 ,0)</f>
        <v>274</v>
      </c>
      <c r="G112" s="5">
        <f>ROUND( VLOOKUP(Z112, NPC_Raw_Data!A:L, 8) * VLOOKUP(AA112, NPC_Scaling_Values!A:N, 7) * VLOOKUP(AB112, NPC_Scaling_Values!A:N, 7) * 1.19 ,0)</f>
        <v>284</v>
      </c>
      <c r="H112" s="5">
        <f>ROUND( VLOOKUP(Z112, NPC_Raw_Data!A:L, 9) * VLOOKUP(AA112, NPC_Scaling_Values!A:N, 8)* VLOOKUP(AB112, NPC_Scaling_Values!A:N, 8) * 1.19 ,0)</f>
        <v>246</v>
      </c>
      <c r="I112" s="5">
        <v>0.0</v>
      </c>
      <c r="J112" s="5">
        <v>0.0</v>
      </c>
      <c r="K112" s="5">
        <v>0.0</v>
      </c>
      <c r="L112" s="5">
        <f>ROUND( VLOOKUP(Z112, NPC_Raw_Data!A:O, 13),0)</f>
        <v>78</v>
      </c>
      <c r="M112" s="5">
        <f>ROUND( VLOOKUP(Z112, NPC_Raw_Data!A:O, 14),0)</f>
        <v>78</v>
      </c>
      <c r="N112" s="5">
        <f>ROUND( VLOOKUP(Z112, NPC_Raw_Data!A:O, 15),0)</f>
        <v>104</v>
      </c>
      <c r="O112" s="5">
        <f>ROUND( VLOOKUP(Z112, NPC_Raw_Data!A:Q, 16) * VLOOKUP(AA112, NPC_Scaling_Values!A:N, 14)* VLOOKUP(AB112, NPC_Scaling_Values!A:N, 14) * 1.19 ,0)</f>
        <v>290</v>
      </c>
      <c r="P112" s="2">
        <f>ROUND( VLOOKUP(Z112, NPC_Raw_Data!A:Q, 17) * VLOOKUP(AA112, NPC_Scaling_Values!A:N, 14) * VLOOKUP(AB112, NPC_Scaling_Values!A:N, 14)* 1.19 ,0)</f>
        <v>97</v>
      </c>
      <c r="Q112">
        <f> VLOOKUP(AA112, NPC_Scaling_Values!A:N, 9) * VLOOKUP(AB112, NPC_Scaling_Values!A:N, 9) * 1.19</f>
        <v>3.66282</v>
      </c>
      <c r="R112" s="1">
        <v>1.3</v>
      </c>
      <c r="S112" s="1">
        <v>10.0</v>
      </c>
      <c r="T112" s="7" t="b">
        <v>0</v>
      </c>
      <c r="U112" s="7" t="b">
        <v>0</v>
      </c>
      <c r="V112" s="7" t="b">
        <v>0</v>
      </c>
      <c r="Z112" s="1">
        <v>256010.0</v>
      </c>
      <c r="AA112" s="1">
        <v>7009.0</v>
      </c>
      <c r="AB112" s="1">
        <v>7409.0</v>
      </c>
      <c r="AC112" s="8">
        <v>0.0</v>
      </c>
    </row>
    <row r="113">
      <c r="A113" s="1" t="s">
        <v>99</v>
      </c>
      <c r="B113" s="1" t="s">
        <v>166</v>
      </c>
      <c r="C113" s="5">
        <f>ROUND( VLOOKUP(Z113, NPC_Raw_Data!A:D, 4)*VLOOKUP(AA113, NPC_Scaling_Values!A:C, 3)*VLOOKUP(AB113, NPC_Scaling_Values!A:C, 3) * 1.19 ,0)</f>
        <v>292</v>
      </c>
      <c r="D113" s="5">
        <f>ROUND( VLOOKUP(Z113, NPC_Raw_Data!A:E, 5) * VLOOKUP(AA113, NPC_Scaling_Values!A:D, 4) * VLOOKUP(AB113,NPC_Scaling_Values!A:D, 4) * 1.19 ,0)</f>
        <v>1785</v>
      </c>
      <c r="E113" s="5">
        <f>ROUND( VLOOKUP(Z113, NPC_Raw_Data!A:L, 6) * VLOOKUP(AA113, NPC_Scaling_Values!A:N, 5)* VLOOKUP(AB113, NPC_Scaling_Values!A:N, 5) * 1.19 ,0)</f>
        <v>344</v>
      </c>
      <c r="F113" s="5">
        <f>ROUND( VLOOKUP(Z113, NPC_Raw_Data!A:L, 7) * VLOOKUP(AA113, NPC_Scaling_Values!A:N, 6) * VLOOKUP(AB113,NPC_Scaling_Values!A:N, 6) * 1.19 ,0)</f>
        <v>252</v>
      </c>
      <c r="G113" s="5">
        <f>ROUND( VLOOKUP(Z113, NPC_Raw_Data!A:L, 8) * VLOOKUP(AA113, NPC_Scaling_Values!A:N, 7) * VLOOKUP(AB113, NPC_Scaling_Values!A:N, 7) * 1.19 ,0)</f>
        <v>258</v>
      </c>
      <c r="H113" s="5">
        <f>ROUND( VLOOKUP(Z113, NPC_Raw_Data!A:L, 9) * VLOOKUP(AA113, NPC_Scaling_Values!A:N, 8)* VLOOKUP(AB113, NPC_Scaling_Values!A:N, 8) * 1.19 ,0)</f>
        <v>223</v>
      </c>
      <c r="I113" s="5">
        <v>0.0</v>
      </c>
      <c r="J113" s="5">
        <v>0.0</v>
      </c>
      <c r="K113" s="5">
        <v>0.0</v>
      </c>
      <c r="L113" s="5">
        <f>ROUND( VLOOKUP(Z113, NPC_Raw_Data!A:O, 13),0)</f>
        <v>78</v>
      </c>
      <c r="M113" s="5">
        <f>ROUND( VLOOKUP(Z113, NPC_Raw_Data!A:O, 14),0)</f>
        <v>78</v>
      </c>
      <c r="N113" s="5">
        <f>ROUND( VLOOKUP(Z113, NPC_Raw_Data!A:O, 15),0)</f>
        <v>104</v>
      </c>
      <c r="O113" s="5">
        <f>ROUND( VLOOKUP(Z113, NPC_Raw_Data!A:Q, 16) * VLOOKUP(AA113, NPC_Scaling_Values!A:N, 14)* VLOOKUP(AB113, NPC_Scaling_Values!A:N, 14) * 1.19 ,0)</f>
        <v>290</v>
      </c>
      <c r="P113" s="2">
        <f>ROUND( VLOOKUP(Z113, NPC_Raw_Data!A:Q, 17) * VLOOKUP(AA113, NPC_Scaling_Values!A:N, 14) * VLOOKUP(AB113, NPC_Scaling_Values!A:N, 14)* 1.19 ,0)</f>
        <v>97</v>
      </c>
      <c r="Q113">
        <f> VLOOKUP(AA113, NPC_Scaling_Values!A:N, 9) * VLOOKUP(AB113, NPC_Scaling_Values!A:N, 9) * 1.19</f>
        <v>3.66282</v>
      </c>
      <c r="R113" s="1">
        <v>1.3</v>
      </c>
      <c r="S113" s="1">
        <v>10.0</v>
      </c>
      <c r="T113" s="7" t="b">
        <v>0</v>
      </c>
      <c r="U113" s="7" t="b">
        <v>0</v>
      </c>
      <c r="V113" s="7" t="b">
        <v>0</v>
      </c>
      <c r="Z113" s="1">
        <v>256011.0</v>
      </c>
      <c r="AA113" s="1">
        <v>7009.0</v>
      </c>
      <c r="AB113" s="1">
        <v>7409.0</v>
      </c>
      <c r="AC113" s="8">
        <v>0.0</v>
      </c>
    </row>
    <row r="114">
      <c r="A114" s="1" t="s">
        <v>152</v>
      </c>
      <c r="B114" s="1" t="s">
        <v>166</v>
      </c>
      <c r="C114" s="5">
        <f>ROUND( VLOOKUP(Z114, NPC_Raw_Data!A:D, 4)*VLOOKUP(AA114, NPC_Scaling_Values!A:C, 3)*VLOOKUP(AB114, NPC_Scaling_Values!A:C, 3) * 1.19 ,0)</f>
        <v>828</v>
      </c>
      <c r="D114" s="5">
        <f>ROUND( VLOOKUP(Z114, NPC_Raw_Data!A:E, 5) * VLOOKUP(AA114, NPC_Scaling_Values!A:D, 4) * VLOOKUP(AB114,NPC_Scaling_Values!A:D, 4) * 1.19 ,0)</f>
        <v>1785</v>
      </c>
      <c r="E114" s="5">
        <f>ROUND( VLOOKUP(Z114, NPC_Raw_Data!A:L, 6) * VLOOKUP(AA114, NPC_Scaling_Values!A:N, 5)* VLOOKUP(AB114, NPC_Scaling_Values!A:N, 5) * 1.19 ,0)</f>
        <v>376</v>
      </c>
      <c r="F114" s="5">
        <f>ROUND( VLOOKUP(Z114, NPC_Raw_Data!A:L, 7) * VLOOKUP(AA114, NPC_Scaling_Values!A:N, 6) * VLOOKUP(AB114,NPC_Scaling_Values!A:N, 6) * 1.19 ,0)</f>
        <v>274</v>
      </c>
      <c r="G114" s="5">
        <f>ROUND( VLOOKUP(Z114, NPC_Raw_Data!A:L, 8) * VLOOKUP(AA114, NPC_Scaling_Values!A:N, 7) * VLOOKUP(AB114, NPC_Scaling_Values!A:N, 7) * 1.19 ,0)</f>
        <v>284</v>
      </c>
      <c r="H114" s="5">
        <f>ROUND( VLOOKUP(Z114, NPC_Raw_Data!A:L, 9) * VLOOKUP(AA114, NPC_Scaling_Values!A:N, 8)* VLOOKUP(AB114, NPC_Scaling_Values!A:N, 8) * 1.19 ,0)</f>
        <v>246</v>
      </c>
      <c r="I114" s="5">
        <v>0.0</v>
      </c>
      <c r="J114" s="5">
        <v>0.0</v>
      </c>
      <c r="K114" s="5">
        <v>0.0</v>
      </c>
      <c r="L114" s="5">
        <f>ROUND( VLOOKUP(Z114, NPC_Raw_Data!A:O, 13),0)</f>
        <v>78</v>
      </c>
      <c r="M114" s="5">
        <f>ROUND( VLOOKUP(Z114, NPC_Raw_Data!A:O, 14),0)</f>
        <v>78</v>
      </c>
      <c r="N114" s="5">
        <f>ROUND( VLOOKUP(Z114, NPC_Raw_Data!A:O, 15),0)</f>
        <v>104</v>
      </c>
      <c r="O114" s="5">
        <f>ROUND( VLOOKUP(Z114, NPC_Raw_Data!A:Q, 16) * VLOOKUP(AA114, NPC_Scaling_Values!A:N, 14)* VLOOKUP(AB114, NPC_Scaling_Values!A:N, 14) * 1.19 ,0)</f>
        <v>290</v>
      </c>
      <c r="P114" s="2">
        <f>ROUND( VLOOKUP(Z114, NPC_Raw_Data!A:Q, 17) * VLOOKUP(AA114, NPC_Scaling_Values!A:N, 14) * VLOOKUP(AB114, NPC_Scaling_Values!A:N, 14)* 1.19 ,0)</f>
        <v>97</v>
      </c>
      <c r="Q114">
        <f> VLOOKUP(AA114, NPC_Scaling_Values!A:N, 9) * VLOOKUP(AB114, NPC_Scaling_Values!A:N, 9) * 1.19</f>
        <v>3.66282</v>
      </c>
      <c r="R114" s="1">
        <v>1.3</v>
      </c>
      <c r="S114" s="1">
        <v>10.0</v>
      </c>
      <c r="T114" s="7" t="b">
        <v>0</v>
      </c>
      <c r="U114" s="7" t="b">
        <v>0</v>
      </c>
      <c r="V114" s="7" t="b">
        <v>0</v>
      </c>
      <c r="Z114" s="1">
        <v>256012.0</v>
      </c>
      <c r="AA114" s="1">
        <v>7009.0</v>
      </c>
      <c r="AB114" s="1">
        <v>7409.0</v>
      </c>
      <c r="AC114" s="8">
        <v>0.0</v>
      </c>
    </row>
    <row r="115">
      <c r="A115" s="1" t="s">
        <v>116</v>
      </c>
      <c r="B115" s="1" t="s">
        <v>166</v>
      </c>
      <c r="C115" s="5">
        <f>ROUND( VLOOKUP(Z115, NPC_Raw_Data!A:D, 4)*VLOOKUP(AA115, NPC_Scaling_Values!A:C, 3)*VLOOKUP(AB115, NPC_Scaling_Values!A:C, 3) * 1.19 ,0)</f>
        <v>828</v>
      </c>
      <c r="D115" s="5">
        <f>ROUND( VLOOKUP(Z115, NPC_Raw_Data!A:E, 5) * VLOOKUP(AA115, NPC_Scaling_Values!A:D, 4) * VLOOKUP(AB115,NPC_Scaling_Values!A:D, 4) * 1.19 ,0)</f>
        <v>1785</v>
      </c>
      <c r="E115" s="5">
        <f>ROUND( VLOOKUP(Z115, NPC_Raw_Data!A:L, 6) * VLOOKUP(AA115, NPC_Scaling_Values!A:N, 5)* VLOOKUP(AB115, NPC_Scaling_Values!A:N, 5) * 1.19 ,0)</f>
        <v>376</v>
      </c>
      <c r="F115" s="5">
        <f>ROUND( VLOOKUP(Z115, NPC_Raw_Data!A:L, 7) * VLOOKUP(AA115, NPC_Scaling_Values!A:N, 6) * VLOOKUP(AB115,NPC_Scaling_Values!A:N, 6) * 1.19 ,0)</f>
        <v>274</v>
      </c>
      <c r="G115" s="5">
        <f>ROUND( VLOOKUP(Z115, NPC_Raw_Data!A:L, 8) * VLOOKUP(AA115, NPC_Scaling_Values!A:N, 7) * VLOOKUP(AB115, NPC_Scaling_Values!A:N, 7) * 1.19 ,0)</f>
        <v>284</v>
      </c>
      <c r="H115" s="5">
        <f>ROUND( VLOOKUP(Z115, NPC_Raw_Data!A:L, 9) * VLOOKUP(AA115, NPC_Scaling_Values!A:N, 8)* VLOOKUP(AB115, NPC_Scaling_Values!A:N, 8) * 1.19 ,0)</f>
        <v>246</v>
      </c>
      <c r="I115" s="5">
        <v>0.0</v>
      </c>
      <c r="J115" s="5">
        <v>0.0</v>
      </c>
      <c r="K115" s="5">
        <v>0.0</v>
      </c>
      <c r="L115" s="5">
        <f>ROUND( VLOOKUP(Z115, NPC_Raw_Data!A:O, 13),0)</f>
        <v>78</v>
      </c>
      <c r="M115" s="5">
        <f>ROUND( VLOOKUP(Z115, NPC_Raw_Data!A:O, 14),0)</f>
        <v>78</v>
      </c>
      <c r="N115" s="5">
        <f>ROUND( VLOOKUP(Z115, NPC_Raw_Data!A:O, 15),0)</f>
        <v>104</v>
      </c>
      <c r="O115" s="5">
        <f>ROUND( VLOOKUP(Z115, NPC_Raw_Data!A:Q, 16) * VLOOKUP(AA115, NPC_Scaling_Values!A:N, 14)* VLOOKUP(AB115, NPC_Scaling_Values!A:N, 14) * 1.19 ,0)</f>
        <v>290</v>
      </c>
      <c r="P115" s="2">
        <f>ROUND( VLOOKUP(Z115, NPC_Raw_Data!A:Q, 17) * VLOOKUP(AA115, NPC_Scaling_Values!A:N, 14) * VLOOKUP(AB115, NPC_Scaling_Values!A:N, 14)* 1.19 ,0)</f>
        <v>97</v>
      </c>
      <c r="Q115">
        <f> VLOOKUP(AA115, NPC_Scaling_Values!A:N, 9) * VLOOKUP(AB115, NPC_Scaling_Values!A:N, 9) * 1.19</f>
        <v>3.66282</v>
      </c>
      <c r="R115" s="1">
        <v>1.3</v>
      </c>
      <c r="S115" s="1">
        <v>20.0</v>
      </c>
      <c r="T115" s="7" t="b">
        <v>0</v>
      </c>
      <c r="U115" s="7" t="b">
        <v>0</v>
      </c>
      <c r="V115" s="7" t="b">
        <v>0</v>
      </c>
      <c r="Z115" s="1">
        <v>256013.0</v>
      </c>
      <c r="AA115" s="1">
        <v>7009.0</v>
      </c>
      <c r="AB115" s="1">
        <v>7409.0</v>
      </c>
      <c r="AC115" s="10">
        <v>7100.0</v>
      </c>
    </row>
    <row r="116">
      <c r="A116" s="1" t="s">
        <v>117</v>
      </c>
      <c r="B116" s="1" t="s">
        <v>166</v>
      </c>
      <c r="C116" s="5">
        <f>ROUND( VLOOKUP(Z116, NPC_Raw_Data!A:D, 4)*VLOOKUP(AA116, NPC_Scaling_Values!A:C, 3)*VLOOKUP(AB116, NPC_Scaling_Values!A:C, 3) * 1.19 ,0)</f>
        <v>828</v>
      </c>
      <c r="D116" s="5">
        <f>ROUND( VLOOKUP(Z116, NPC_Raw_Data!A:E, 5) * VLOOKUP(AA116, NPC_Scaling_Values!A:D, 4) * VLOOKUP(AB116,NPC_Scaling_Values!A:D, 4) * 1.19 ,0)</f>
        <v>1785</v>
      </c>
      <c r="E116" s="5">
        <f>ROUND( VLOOKUP(Z116, NPC_Raw_Data!A:L, 6) * VLOOKUP(AA116, NPC_Scaling_Values!A:N, 5)* VLOOKUP(AB116, NPC_Scaling_Values!A:N, 5) * 1.19 ,0)</f>
        <v>376</v>
      </c>
      <c r="F116" s="5">
        <f>ROUND( VLOOKUP(Z116, NPC_Raw_Data!A:L, 7) * VLOOKUP(AA116, NPC_Scaling_Values!A:N, 6) * VLOOKUP(AB116,NPC_Scaling_Values!A:N, 6) * 1.19 ,0)</f>
        <v>274</v>
      </c>
      <c r="G116" s="5">
        <f>ROUND( VLOOKUP(Z116, NPC_Raw_Data!A:L, 8) * VLOOKUP(AA116, NPC_Scaling_Values!A:N, 7) * VLOOKUP(AB116, NPC_Scaling_Values!A:N, 7) * 1.19 ,0)</f>
        <v>284</v>
      </c>
      <c r="H116" s="5">
        <f>ROUND( VLOOKUP(Z116, NPC_Raw_Data!A:L, 9) * VLOOKUP(AA116, NPC_Scaling_Values!A:N, 8)* VLOOKUP(AB116, NPC_Scaling_Values!A:N, 8) * 1.19 ,0)</f>
        <v>246</v>
      </c>
      <c r="I116" s="5">
        <v>0.0</v>
      </c>
      <c r="J116" s="5">
        <v>0.0</v>
      </c>
      <c r="K116" s="5">
        <v>0.0</v>
      </c>
      <c r="L116" s="5">
        <f>ROUND( VLOOKUP(Z116, NPC_Raw_Data!A:O, 13),0)</f>
        <v>78</v>
      </c>
      <c r="M116" s="5">
        <f>ROUND( VLOOKUP(Z116, NPC_Raw_Data!A:O, 14),0)</f>
        <v>78</v>
      </c>
      <c r="N116" s="5">
        <f>ROUND( VLOOKUP(Z116, NPC_Raw_Data!A:O, 15),0)</f>
        <v>104</v>
      </c>
      <c r="O116" s="5">
        <f>ROUND( VLOOKUP(Z116, NPC_Raw_Data!A:Q, 16) * VLOOKUP(AA116, NPC_Scaling_Values!A:N, 14)* VLOOKUP(AB116, NPC_Scaling_Values!A:N, 14) * 1.19 ,0)</f>
        <v>290</v>
      </c>
      <c r="P116" s="2">
        <f>ROUND( VLOOKUP(Z116, NPC_Raw_Data!A:Q, 17) * VLOOKUP(AA116, NPC_Scaling_Values!A:N, 14) * VLOOKUP(AB116, NPC_Scaling_Values!A:N, 14)* 1.19 ,0)</f>
        <v>97</v>
      </c>
      <c r="Q116">
        <f> VLOOKUP(AA116, NPC_Scaling_Values!A:N, 9) * VLOOKUP(AB116, NPC_Scaling_Values!A:N, 9) * 1.19</f>
        <v>3.66282</v>
      </c>
      <c r="R116" s="1">
        <v>1.3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256014.0</v>
      </c>
      <c r="AA116" s="1">
        <v>7009.0</v>
      </c>
      <c r="AB116" s="1">
        <v>7409.0</v>
      </c>
      <c r="AC116" s="10">
        <v>7100.0</v>
      </c>
    </row>
    <row r="117">
      <c r="A117" s="1" t="s">
        <v>130</v>
      </c>
      <c r="B117" s="1" t="s">
        <v>27</v>
      </c>
      <c r="C117" s="5">
        <f>ROUND( VLOOKUP(Z117, NPC_Raw_Data!A:D, 4)*VLOOKUP(AA117, NPC_Scaling_Values!A:C, 3)*VLOOKUP(AB117, NPC_Scaling_Values!A:C, 3) * 1.19 ,0)</f>
        <v>1107</v>
      </c>
      <c r="D117" s="5">
        <f>ROUND( VLOOKUP(Z117, NPC_Raw_Data!A:E, 5) * VLOOKUP(AA117, NPC_Scaling_Values!A:D, 4) * VLOOKUP(AB117,NPC_Scaling_Values!A:D, 4) * 1.19 ,0)</f>
        <v>4760</v>
      </c>
      <c r="E117" s="5">
        <f>ROUND( VLOOKUP(Z117, NPC_Raw_Data!A:L, 6) * VLOOKUP(AA117, NPC_Scaling_Values!A:N, 5)* VLOOKUP(AB117, NPC_Scaling_Values!A:N, 5) * 1.19 ,0)</f>
        <v>306</v>
      </c>
      <c r="F117" s="5">
        <f>ROUND( VLOOKUP(Z117, NPC_Raw_Data!A:L, 7) * VLOOKUP(AA117, NPC_Scaling_Values!A:N, 6) * VLOOKUP(AB117,NPC_Scaling_Values!A:N, 6) * 1.19 ,0)</f>
        <v>222</v>
      </c>
      <c r="G117" s="5">
        <f>ROUND( VLOOKUP(Z117, NPC_Raw_Data!A:L, 8) * VLOOKUP(AA117, NPC_Scaling_Values!A:N, 7) * VLOOKUP(AB117, NPC_Scaling_Values!A:N, 7) * 1.19 ,0)</f>
        <v>244</v>
      </c>
      <c r="H117" s="5">
        <f>ROUND( VLOOKUP(Z117, NPC_Raw_Data!A:L, 9) * VLOOKUP(AA117, NPC_Scaling_Values!A:N, 8)* VLOOKUP(AB117, NPC_Scaling_Values!A:N, 8) * 1.19 ,0)</f>
        <v>184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14)* VLOOKUP(AB117, NPC_Scaling_Values!A:N, 14) * 1.19 ,0)</f>
        <v>479</v>
      </c>
      <c r="P117" s="2">
        <f>ROUND( VLOOKUP(Z117, NPC_Raw_Data!A:Q, 17) * VLOOKUP(AA117, NPC_Scaling_Values!A:N, 14) * VLOOKUP(AB117, NPC_Scaling_Values!A:N, 14)* 1.19 ,0)</f>
        <v>96</v>
      </c>
      <c r="Q117">
        <f> VLOOKUP(AA117, NPC_Scaling_Values!A:N, 9) * VLOOKUP(AB117, NPC_Scaling_Values!A:N, 9) * 1.19</f>
        <v>3.317125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257000.0</v>
      </c>
      <c r="AA117" s="1">
        <v>7003.0</v>
      </c>
      <c r="AB117" s="1">
        <v>7403.0</v>
      </c>
      <c r="AC117" s="8">
        <v>0.0</v>
      </c>
    </row>
    <row r="118">
      <c r="A118" s="1" t="s">
        <v>131</v>
      </c>
      <c r="B118" s="1" t="s">
        <v>27</v>
      </c>
      <c r="C118" s="5">
        <f>ROUND( VLOOKUP(Z118, NPC_Raw_Data!A:D, 4)*VLOOKUP(AA118, NPC_Scaling_Values!A:C, 3)*VLOOKUP(AB118, NPC_Scaling_Values!A:C, 3) * 1.19 ,0)</f>
        <v>1107</v>
      </c>
      <c r="D118" s="5">
        <f>ROUND( VLOOKUP(Z118, NPC_Raw_Data!A:E, 5) * VLOOKUP(AA118, NPC_Scaling_Values!A:D, 4) * VLOOKUP(AB118,NPC_Scaling_Values!A:D, 4) * 1.19 ,0)</f>
        <v>4760</v>
      </c>
      <c r="E118" s="5">
        <f>ROUND( VLOOKUP(Z118, NPC_Raw_Data!A:L, 6) * VLOOKUP(AA118, NPC_Scaling_Values!A:N, 5)* VLOOKUP(AB118, NPC_Scaling_Values!A:N, 5) * 1.19 ,0)</f>
        <v>306</v>
      </c>
      <c r="F118" s="5">
        <f>ROUND( VLOOKUP(Z118, NPC_Raw_Data!A:L, 7) * VLOOKUP(AA118, NPC_Scaling_Values!A:N, 6) * VLOOKUP(AB118,NPC_Scaling_Values!A:N, 6) * 1.19 ,0)</f>
        <v>222</v>
      </c>
      <c r="G118" s="5">
        <f>ROUND( VLOOKUP(Z118, NPC_Raw_Data!A:L, 8) * VLOOKUP(AA118, NPC_Scaling_Values!A:N, 7) * VLOOKUP(AB118, NPC_Scaling_Values!A:N, 7) * 1.19 ,0)</f>
        <v>244</v>
      </c>
      <c r="H118" s="5">
        <f>ROUND( VLOOKUP(Z118, NPC_Raw_Data!A:L, 9) * VLOOKUP(AA118, NPC_Scaling_Values!A:N, 8)* VLOOKUP(AB118, NPC_Scaling_Values!A:N, 8) * 1.19 ,0)</f>
        <v>184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14)* VLOOKUP(AB118, NPC_Scaling_Values!A:N, 14) * 1.19 ,0)</f>
        <v>479</v>
      </c>
      <c r="P118" s="2">
        <f>ROUND( VLOOKUP(Z118, NPC_Raw_Data!A:Q, 17) * VLOOKUP(AA118, NPC_Scaling_Values!A:N, 14) * VLOOKUP(AB118, NPC_Scaling_Values!A:N, 14)* 1.19 ,0)</f>
        <v>96</v>
      </c>
      <c r="Q118">
        <f> VLOOKUP(AA118, NPC_Scaling_Values!A:N, 9) * VLOOKUP(AB118, NPC_Scaling_Values!A:N, 9) * 1.19</f>
        <v>3.317125</v>
      </c>
      <c r="R118" s="1">
        <v>1.1</v>
      </c>
      <c r="S118" s="1">
        <v>20.0</v>
      </c>
      <c r="T118" s="7" t="b">
        <v>0</v>
      </c>
      <c r="U118" s="7" t="b">
        <v>0</v>
      </c>
      <c r="V118" s="7" t="b">
        <v>0</v>
      </c>
      <c r="Z118" s="1">
        <v>257001.0</v>
      </c>
      <c r="AA118" s="1">
        <v>7003.0</v>
      </c>
      <c r="AB118" s="1">
        <v>7403.0</v>
      </c>
      <c r="AC118" s="8">
        <v>0.0</v>
      </c>
    </row>
    <row r="119">
      <c r="A119" s="1" t="s">
        <v>132</v>
      </c>
      <c r="B119" s="1" t="s">
        <v>27</v>
      </c>
      <c r="C119" s="5">
        <f>ROUND( VLOOKUP(Z119, NPC_Raw_Data!A:D, 4)*VLOOKUP(AA119, NPC_Scaling_Values!A:C, 3)*VLOOKUP(AB119, NPC_Scaling_Values!A:C, 3) * 1.19 ,0)</f>
        <v>1107</v>
      </c>
      <c r="D119" s="5">
        <f>ROUND( VLOOKUP(Z119, NPC_Raw_Data!A:E, 5) * VLOOKUP(AA119, NPC_Scaling_Values!A:D, 4) * VLOOKUP(AB119,NPC_Scaling_Values!A:D, 4) * 1.19 ,0)</f>
        <v>4760</v>
      </c>
      <c r="E119" s="5">
        <f>ROUND( VLOOKUP(Z119, NPC_Raw_Data!A:L, 6) * VLOOKUP(AA119, NPC_Scaling_Values!A:N, 5)* VLOOKUP(AB119, NPC_Scaling_Values!A:N, 5) * 1.19 ,0)</f>
        <v>306</v>
      </c>
      <c r="F119" s="5">
        <f>ROUND( VLOOKUP(Z119, NPC_Raw_Data!A:L, 7) * VLOOKUP(AA119, NPC_Scaling_Values!A:N, 6) * VLOOKUP(AB119,NPC_Scaling_Values!A:N, 6) * 1.19 ,0)</f>
        <v>222</v>
      </c>
      <c r="G119" s="5">
        <f>ROUND( VLOOKUP(Z119, NPC_Raw_Data!A:L, 8) * VLOOKUP(AA119, NPC_Scaling_Values!A:N, 7) * VLOOKUP(AB119, NPC_Scaling_Values!A:N, 7) * 1.19 ,0)</f>
        <v>244</v>
      </c>
      <c r="H119" s="5">
        <f>ROUND( VLOOKUP(Z119, NPC_Raw_Data!A:L, 9) * VLOOKUP(AA119, NPC_Scaling_Values!A:N, 8)* VLOOKUP(AB119, NPC_Scaling_Values!A:N, 8) * 1.19 ,0)</f>
        <v>184</v>
      </c>
      <c r="I119" s="5">
        <v>0.0</v>
      </c>
      <c r="J119" s="5">
        <v>0.0</v>
      </c>
      <c r="K119" s="5">
        <v>0.0</v>
      </c>
      <c r="L119" s="5">
        <f>ROUND( VLOOKUP(Z119, NPC_Raw_Data!A:O, 13),0)</f>
        <v>72</v>
      </c>
      <c r="M119" s="5">
        <f>ROUND( VLOOKUP(Z119, NPC_Raw_Data!A:O, 14),0)</f>
        <v>72</v>
      </c>
      <c r="N119" s="5">
        <f>ROUND( VLOOKUP(Z119, NPC_Raw_Data!A:O, 15),0)</f>
        <v>190</v>
      </c>
      <c r="O119" s="5">
        <f>ROUND( VLOOKUP(Z119, NPC_Raw_Data!A:Q, 16) * VLOOKUP(AA119, NPC_Scaling_Values!A:N, 14)* VLOOKUP(AB119, NPC_Scaling_Values!A:N, 14) * 1.19 ,0)</f>
        <v>479</v>
      </c>
      <c r="P119" s="2">
        <f>ROUND( VLOOKUP(Z119, NPC_Raw_Data!A:Q, 17) * VLOOKUP(AA119, NPC_Scaling_Values!A:N, 14) * VLOOKUP(AB119, NPC_Scaling_Values!A:N, 14)* 1.19 ,0)</f>
        <v>96</v>
      </c>
      <c r="Q119">
        <f> VLOOKUP(AA119, NPC_Scaling_Values!A:N, 9) * VLOOKUP(AB119, NPC_Scaling_Values!A:N, 9) * 1.19</f>
        <v>3.317125</v>
      </c>
      <c r="R119" s="1">
        <v>1.1</v>
      </c>
      <c r="S119" s="1">
        <v>30.0</v>
      </c>
      <c r="T119" s="7" t="b">
        <v>0</v>
      </c>
      <c r="U119" s="7" t="b">
        <v>0</v>
      </c>
      <c r="V119" s="7" t="b">
        <v>0</v>
      </c>
      <c r="Z119" s="1">
        <v>257002.0</v>
      </c>
      <c r="AA119" s="1">
        <v>7003.0</v>
      </c>
      <c r="AB119" s="1">
        <v>7403.0</v>
      </c>
      <c r="AC119" s="10">
        <v>7100.0</v>
      </c>
    </row>
    <row r="120">
      <c r="A120" s="1" t="s">
        <v>130</v>
      </c>
      <c r="B120" s="1" t="s">
        <v>166</v>
      </c>
      <c r="C120" s="5">
        <f>ROUND( VLOOKUP(Z120, NPC_Raw_Data!A:D, 4)*VLOOKUP(AA120, NPC_Scaling_Values!A:C, 3)*VLOOKUP(AB120, NPC_Scaling_Values!A:C, 3) * 1.19 ,0)</f>
        <v>1350</v>
      </c>
      <c r="D120" s="5">
        <f>ROUND( VLOOKUP(Z120, NPC_Raw_Data!A:E, 5) * VLOOKUP(AA120, NPC_Scaling_Values!A:D, 4) * VLOOKUP(AB120,NPC_Scaling_Values!A:D, 4) * 1.19 ,0)</f>
        <v>2856</v>
      </c>
      <c r="E120" s="5">
        <f>ROUND( VLOOKUP(Z120, NPC_Raw_Data!A:L, 6) * VLOOKUP(AA120, NPC_Scaling_Values!A:N, 5)* VLOOKUP(AB120, NPC_Scaling_Values!A:N, 5) * 1.19 ,0)</f>
        <v>408</v>
      </c>
      <c r="F120" s="5">
        <f>ROUND( VLOOKUP(Z120, NPC_Raw_Data!A:L, 7) * VLOOKUP(AA120, NPC_Scaling_Values!A:N, 6) * VLOOKUP(AB120,NPC_Scaling_Values!A:N, 6) * 1.19 ,0)</f>
        <v>297</v>
      </c>
      <c r="G120" s="5">
        <f>ROUND( VLOOKUP(Z120, NPC_Raw_Data!A:L, 8) * VLOOKUP(AA120, NPC_Scaling_Values!A:N, 7) * VLOOKUP(AB120, NPC_Scaling_Values!A:N, 7) * 1.19 ,0)</f>
        <v>325</v>
      </c>
      <c r="H120" s="5">
        <f>ROUND( VLOOKUP(Z120, NPC_Raw_Data!A:L, 9) * VLOOKUP(AA120, NPC_Scaling_Values!A:N, 8)* VLOOKUP(AB120, NPC_Scaling_Values!A:N, 8) * 1.19 ,0)</f>
        <v>246</v>
      </c>
      <c r="I120" s="5">
        <v>0.0</v>
      </c>
      <c r="J120" s="5">
        <v>0.0</v>
      </c>
      <c r="K120" s="5">
        <v>0.0</v>
      </c>
      <c r="L120" s="5">
        <f>ROUND( VLOOKUP(Z120, NPC_Raw_Data!A:O, 13),0)</f>
        <v>72</v>
      </c>
      <c r="M120" s="5">
        <f>ROUND( VLOOKUP(Z120, NPC_Raw_Data!A:O, 14),0)</f>
        <v>72</v>
      </c>
      <c r="N120" s="5">
        <f>ROUND( VLOOKUP(Z120, NPC_Raw_Data!A:O, 15),0)</f>
        <v>190</v>
      </c>
      <c r="O120" s="5">
        <f>ROUND( VLOOKUP(Z120, NPC_Raw_Data!A:Q, 16) * VLOOKUP(AA120, NPC_Scaling_Values!A:N, 14)* VLOOKUP(AB120, NPC_Scaling_Values!A:N, 14) * 1.19 ,0)</f>
        <v>483</v>
      </c>
      <c r="P120" s="2">
        <f>ROUND( VLOOKUP(Z120, NPC_Raw_Data!A:Q, 17) * VLOOKUP(AA120, NPC_Scaling_Values!A:N, 14) * VLOOKUP(AB120, NPC_Scaling_Values!A:N, 14)* 1.19 ,0)</f>
        <v>97</v>
      </c>
      <c r="Q120">
        <f> VLOOKUP(AA120, NPC_Scaling_Values!A:N, 9) * VLOOKUP(AB120, NPC_Scaling_Values!A:N, 9) * 1.19</f>
        <v>3.66282</v>
      </c>
      <c r="R120" s="1">
        <v>1.1</v>
      </c>
      <c r="S120" s="1">
        <v>20.0</v>
      </c>
      <c r="T120" s="7" t="b">
        <v>0</v>
      </c>
      <c r="U120" s="7" t="b">
        <v>0</v>
      </c>
      <c r="V120" s="7" t="b">
        <v>0</v>
      </c>
      <c r="Z120" s="1">
        <v>257010.0</v>
      </c>
      <c r="AA120" s="1">
        <v>7009.0</v>
      </c>
      <c r="AB120" s="1">
        <v>7409.0</v>
      </c>
      <c r="AC120" s="8">
        <v>0.0</v>
      </c>
    </row>
    <row r="121">
      <c r="A121" s="1" t="s">
        <v>131</v>
      </c>
      <c r="B121" s="1" t="s">
        <v>166</v>
      </c>
      <c r="C121" s="5">
        <f>ROUND( VLOOKUP(Z121, NPC_Raw_Data!A:D, 4)*VLOOKUP(AA121, NPC_Scaling_Values!A:C, 3)*VLOOKUP(AB121, NPC_Scaling_Values!A:C, 3) * 1.19 ,0)</f>
        <v>1350</v>
      </c>
      <c r="D121" s="5">
        <f>ROUND( VLOOKUP(Z121, NPC_Raw_Data!A:E, 5) * VLOOKUP(AA121, NPC_Scaling_Values!A:D, 4) * VLOOKUP(AB121,NPC_Scaling_Values!A:D, 4) * 1.19 ,0)</f>
        <v>2856</v>
      </c>
      <c r="E121" s="5">
        <f>ROUND( VLOOKUP(Z121, NPC_Raw_Data!A:L, 6) * VLOOKUP(AA121, NPC_Scaling_Values!A:N, 5)* VLOOKUP(AB121, NPC_Scaling_Values!A:N, 5) * 1.19 ,0)</f>
        <v>408</v>
      </c>
      <c r="F121" s="5">
        <f>ROUND( VLOOKUP(Z121, NPC_Raw_Data!A:L, 7) * VLOOKUP(AA121, NPC_Scaling_Values!A:N, 6) * VLOOKUP(AB121,NPC_Scaling_Values!A:N, 6) * 1.19 ,0)</f>
        <v>297</v>
      </c>
      <c r="G121" s="5">
        <f>ROUND( VLOOKUP(Z121, NPC_Raw_Data!A:L, 8) * VLOOKUP(AA121, NPC_Scaling_Values!A:N, 7) * VLOOKUP(AB121, NPC_Scaling_Values!A:N, 7) * 1.19 ,0)</f>
        <v>325</v>
      </c>
      <c r="H121" s="5">
        <f>ROUND( VLOOKUP(Z121, NPC_Raw_Data!A:L, 9) * VLOOKUP(AA121, NPC_Scaling_Values!A:N, 8)* VLOOKUP(AB121, NPC_Scaling_Values!A:N, 8) * 1.19 ,0)</f>
        <v>246</v>
      </c>
      <c r="I121" s="5">
        <v>0.0</v>
      </c>
      <c r="J121" s="5">
        <v>0.0</v>
      </c>
      <c r="K121" s="5">
        <v>0.0</v>
      </c>
      <c r="L121" s="5">
        <f>ROUND( VLOOKUP(Z121, NPC_Raw_Data!A:O, 13),0)</f>
        <v>72</v>
      </c>
      <c r="M121" s="5">
        <f>ROUND( VLOOKUP(Z121, NPC_Raw_Data!A:O, 14),0)</f>
        <v>72</v>
      </c>
      <c r="N121" s="5">
        <f>ROUND( VLOOKUP(Z121, NPC_Raw_Data!A:O, 15),0)</f>
        <v>190</v>
      </c>
      <c r="O121" s="5">
        <f>ROUND( VLOOKUP(Z121, NPC_Raw_Data!A:Q, 16) * VLOOKUP(AA121, NPC_Scaling_Values!A:N, 14)* VLOOKUP(AB121, NPC_Scaling_Values!A:N, 14) * 1.19 ,0)</f>
        <v>483</v>
      </c>
      <c r="P121" s="2">
        <f>ROUND( VLOOKUP(Z121, NPC_Raw_Data!A:Q, 17) * VLOOKUP(AA121, NPC_Scaling_Values!A:N, 14) * VLOOKUP(AB121, NPC_Scaling_Values!A:N, 14)* 1.19 ,0)</f>
        <v>97</v>
      </c>
      <c r="Q121">
        <f> VLOOKUP(AA121, NPC_Scaling_Values!A:N, 9) * VLOOKUP(AB121, NPC_Scaling_Values!A:N, 9) * 1.19</f>
        <v>3.66282</v>
      </c>
      <c r="R121" s="1">
        <v>1.1</v>
      </c>
      <c r="S121" s="1">
        <v>20.0</v>
      </c>
      <c r="T121" s="7" t="b">
        <v>0</v>
      </c>
      <c r="U121" s="7" t="b">
        <v>0</v>
      </c>
      <c r="V121" s="7" t="b">
        <v>0</v>
      </c>
      <c r="Z121" s="1">
        <v>257011.0</v>
      </c>
      <c r="AA121" s="1">
        <v>7009.0</v>
      </c>
      <c r="AB121" s="1">
        <v>7409.0</v>
      </c>
      <c r="AC121" s="8">
        <v>0.0</v>
      </c>
    </row>
    <row r="122">
      <c r="A122" s="1" t="s">
        <v>132</v>
      </c>
      <c r="B122" s="1" t="s">
        <v>166</v>
      </c>
      <c r="C122" s="5">
        <f>ROUND( VLOOKUP(Z122, NPC_Raw_Data!A:D, 4)*VLOOKUP(AA122, NPC_Scaling_Values!A:C, 3)*VLOOKUP(AB122, NPC_Scaling_Values!A:C, 3) * 1.19 ,0)</f>
        <v>1350</v>
      </c>
      <c r="D122" s="5">
        <f>ROUND( VLOOKUP(Z122, NPC_Raw_Data!A:E, 5) * VLOOKUP(AA122, NPC_Scaling_Values!A:D, 4) * VLOOKUP(AB122,NPC_Scaling_Values!A:D, 4) * 1.19 ,0)</f>
        <v>2856</v>
      </c>
      <c r="E122" s="5">
        <f>ROUND( VLOOKUP(Z122, NPC_Raw_Data!A:L, 6) * VLOOKUP(AA122, NPC_Scaling_Values!A:N, 5)* VLOOKUP(AB122, NPC_Scaling_Values!A:N, 5) * 1.19 ,0)</f>
        <v>408</v>
      </c>
      <c r="F122" s="5">
        <f>ROUND( VLOOKUP(Z122, NPC_Raw_Data!A:L, 7) * VLOOKUP(AA122, NPC_Scaling_Values!A:N, 6) * VLOOKUP(AB122,NPC_Scaling_Values!A:N, 6) * 1.19 ,0)</f>
        <v>297</v>
      </c>
      <c r="G122" s="5">
        <f>ROUND( VLOOKUP(Z122, NPC_Raw_Data!A:L, 8) * VLOOKUP(AA122, NPC_Scaling_Values!A:N, 7) * VLOOKUP(AB122, NPC_Scaling_Values!A:N, 7) * 1.19 ,0)</f>
        <v>325</v>
      </c>
      <c r="H122" s="5">
        <f>ROUND( VLOOKUP(Z122, NPC_Raw_Data!A:L, 9) * VLOOKUP(AA122, NPC_Scaling_Values!A:N, 8)* VLOOKUP(AB122, NPC_Scaling_Values!A:N, 8) * 1.19 ,0)</f>
        <v>246</v>
      </c>
      <c r="I122" s="5">
        <v>0.0</v>
      </c>
      <c r="J122" s="5">
        <v>0.0</v>
      </c>
      <c r="K122" s="5">
        <v>0.0</v>
      </c>
      <c r="L122" s="5">
        <f>ROUND( VLOOKUP(Z122, NPC_Raw_Data!A:O, 13),0)</f>
        <v>72</v>
      </c>
      <c r="M122" s="5">
        <f>ROUND( VLOOKUP(Z122, NPC_Raw_Data!A:O, 14),0)</f>
        <v>72</v>
      </c>
      <c r="N122" s="5">
        <f>ROUND( VLOOKUP(Z122, NPC_Raw_Data!A:O, 15),0)</f>
        <v>190</v>
      </c>
      <c r="O122" s="5">
        <f>ROUND( VLOOKUP(Z122, NPC_Raw_Data!A:Q, 16) * VLOOKUP(AA122, NPC_Scaling_Values!A:N, 14)* VLOOKUP(AB122, NPC_Scaling_Values!A:N, 14) * 1.19 ,0)</f>
        <v>483</v>
      </c>
      <c r="P122" s="2">
        <f>ROUND( VLOOKUP(Z122, NPC_Raw_Data!A:Q, 17) * VLOOKUP(AA122, NPC_Scaling_Values!A:N, 14) * VLOOKUP(AB122, NPC_Scaling_Values!A:N, 14)* 1.19 ,0)</f>
        <v>97</v>
      </c>
      <c r="Q122">
        <f> VLOOKUP(AA122, NPC_Scaling_Values!A:N, 9) * VLOOKUP(AB122, NPC_Scaling_Values!A:N, 9) * 1.19</f>
        <v>3.66282</v>
      </c>
      <c r="R122" s="1">
        <v>1.1</v>
      </c>
      <c r="S122" s="1">
        <v>30.0</v>
      </c>
      <c r="T122" s="7" t="b">
        <v>0</v>
      </c>
      <c r="U122" s="7" t="b">
        <v>0</v>
      </c>
      <c r="V122" s="7" t="b">
        <v>0</v>
      </c>
      <c r="Z122" s="1">
        <v>257012.0</v>
      </c>
      <c r="AA122" s="1">
        <v>7009.0</v>
      </c>
      <c r="AB122" s="1">
        <v>7409.0</v>
      </c>
      <c r="AC122" s="10">
        <v>7100.0</v>
      </c>
    </row>
    <row r="123">
      <c r="A123" s="9" t="s">
        <v>130</v>
      </c>
      <c r="B123" s="1" t="s">
        <v>41</v>
      </c>
      <c r="C123" s="5">
        <f>ROUND( VLOOKUP(Z123, NPC_Raw_Data!A:D, 4)*VLOOKUP(AA123, NPC_Scaling_Values!A:C, 3)*VLOOKUP(AB123, NPC_Scaling_Values!A:C, 3) * 1.19 ,0)</f>
        <v>1448</v>
      </c>
      <c r="D123" s="5">
        <f>ROUND( VLOOKUP(Z123, NPC_Raw_Data!A:E, 5) * VLOOKUP(AA123, NPC_Scaling_Values!A:D, 4) * VLOOKUP(AB123,NPC_Scaling_Values!A:D, 4) * 1.19 ,0)</f>
        <v>3094</v>
      </c>
      <c r="E123" s="5">
        <f>ROUND( VLOOKUP(Z123, NPC_Raw_Data!A:L, 6) * VLOOKUP(AA123, NPC_Scaling_Values!A:N, 5)* VLOOKUP(AB123, NPC_Scaling_Values!A:N, 5) * 1.19 ,0)</f>
        <v>452</v>
      </c>
      <c r="F123" s="5">
        <f>ROUND( VLOOKUP(Z123, NPC_Raw_Data!A:L, 7) * VLOOKUP(AA123, NPC_Scaling_Values!A:N, 6) * VLOOKUP(AB123,NPC_Scaling_Values!A:N, 6) * 1.19 ,0)</f>
        <v>329</v>
      </c>
      <c r="G123" s="5">
        <f>ROUND( VLOOKUP(Z123, NPC_Raw_Data!A:L, 8) * VLOOKUP(AA123, NPC_Scaling_Values!A:N, 7) * VLOOKUP(AB123, NPC_Scaling_Values!A:N, 7) * 1.19 ,0)</f>
        <v>360</v>
      </c>
      <c r="H123" s="5">
        <f>ROUND( VLOOKUP(Z123, NPC_Raw_Data!A:L, 9) * VLOOKUP(AA123, NPC_Scaling_Values!A:N, 8)* VLOOKUP(AB123, NPC_Scaling_Values!A:N, 8) * 1.19 ,0)</f>
        <v>272</v>
      </c>
      <c r="I123" s="5">
        <v>0.0</v>
      </c>
      <c r="J123" s="5">
        <v>0.0</v>
      </c>
      <c r="K123" s="5">
        <v>0.0</v>
      </c>
      <c r="L123" s="5">
        <f>ROUND( VLOOKUP(Z123, NPC_Raw_Data!A:O, 13),0)</f>
        <v>72</v>
      </c>
      <c r="M123" s="5">
        <f>ROUND( VLOOKUP(Z123, NPC_Raw_Data!A:O, 14),0)</f>
        <v>72</v>
      </c>
      <c r="N123" s="5">
        <f>ROUND( VLOOKUP(Z123, NPC_Raw_Data!A:O, 15),0)</f>
        <v>190</v>
      </c>
      <c r="O123" s="5">
        <f>ROUND( VLOOKUP(Z123, NPC_Raw_Data!A:Q, 16) * VLOOKUP(AA123, NPC_Scaling_Values!A:N, 14)* VLOOKUP(AB123, NPC_Scaling_Values!A:N, 14) * 1.19 ,0)</f>
        <v>552</v>
      </c>
      <c r="P123" s="2">
        <f>ROUND( VLOOKUP(Z123, NPC_Raw_Data!A:Q, 17) * VLOOKUP(AA123, NPC_Scaling_Values!A:N, 14) * VLOOKUP(AB123, NPC_Scaling_Values!A:N, 14)* 1.19 ,0)</f>
        <v>110</v>
      </c>
      <c r="Q123">
        <f> VLOOKUP(AA123, NPC_Scaling_Values!A:N, 9) * VLOOKUP(AB123, NPC_Scaling_Values!A:N, 9) * 1.19</f>
        <v>3.96984</v>
      </c>
      <c r="R123" s="1">
        <v>1.1</v>
      </c>
      <c r="S123" s="1">
        <v>20.0</v>
      </c>
      <c r="T123" s="7" t="b">
        <v>0</v>
      </c>
      <c r="U123" s="7" t="b">
        <v>0</v>
      </c>
      <c r="V123" s="7" t="b">
        <v>0</v>
      </c>
      <c r="Z123" s="1">
        <v>257020.0</v>
      </c>
      <c r="AA123" s="1">
        <v>7014.0</v>
      </c>
      <c r="AB123" s="1">
        <v>7414.0</v>
      </c>
      <c r="AC123" s="8">
        <v>0.0</v>
      </c>
    </row>
    <row r="124">
      <c r="A124" s="9" t="s">
        <v>131</v>
      </c>
      <c r="B124" s="1" t="s">
        <v>41</v>
      </c>
      <c r="C124" s="5">
        <f>ROUND( VLOOKUP(Z124, NPC_Raw_Data!A:D, 4)*VLOOKUP(AA124, NPC_Scaling_Values!A:C, 3)*VLOOKUP(AB124, NPC_Scaling_Values!A:C, 3) * 1.19 ,0)</f>
        <v>1448</v>
      </c>
      <c r="D124" s="5">
        <f>ROUND( VLOOKUP(Z124, NPC_Raw_Data!A:E, 5) * VLOOKUP(AA124, NPC_Scaling_Values!A:D, 4) * VLOOKUP(AB124,NPC_Scaling_Values!A:D, 4) * 1.19 ,0)</f>
        <v>3094</v>
      </c>
      <c r="E124" s="5">
        <f>ROUND( VLOOKUP(Z124, NPC_Raw_Data!A:L, 6) * VLOOKUP(AA124, NPC_Scaling_Values!A:N, 5)* VLOOKUP(AB124, NPC_Scaling_Values!A:N, 5) * 1.19 ,0)</f>
        <v>452</v>
      </c>
      <c r="F124" s="5">
        <f>ROUND( VLOOKUP(Z124, NPC_Raw_Data!A:L, 7) * VLOOKUP(AA124, NPC_Scaling_Values!A:N, 6) * VLOOKUP(AB124,NPC_Scaling_Values!A:N, 6) * 1.19 ,0)</f>
        <v>329</v>
      </c>
      <c r="G124" s="5">
        <f>ROUND( VLOOKUP(Z124, NPC_Raw_Data!A:L, 8) * VLOOKUP(AA124, NPC_Scaling_Values!A:N, 7) * VLOOKUP(AB124, NPC_Scaling_Values!A:N, 7) * 1.19 ,0)</f>
        <v>360</v>
      </c>
      <c r="H124" s="5">
        <f>ROUND( VLOOKUP(Z124, NPC_Raw_Data!A:L, 9) * VLOOKUP(AA124, NPC_Scaling_Values!A:N, 8)* VLOOKUP(AB124, NPC_Scaling_Values!A:N, 8) * 1.19 ,0)</f>
        <v>272</v>
      </c>
      <c r="I124" s="5">
        <v>0.0</v>
      </c>
      <c r="J124" s="5">
        <v>0.0</v>
      </c>
      <c r="K124" s="5">
        <v>0.0</v>
      </c>
      <c r="L124" s="5">
        <f>ROUND( VLOOKUP(Z124, NPC_Raw_Data!A:O, 13),0)</f>
        <v>72</v>
      </c>
      <c r="M124" s="5">
        <f>ROUND( VLOOKUP(Z124, NPC_Raw_Data!A:O, 14),0)</f>
        <v>72</v>
      </c>
      <c r="N124" s="5">
        <f>ROUND( VLOOKUP(Z124, NPC_Raw_Data!A:O, 15),0)</f>
        <v>190</v>
      </c>
      <c r="O124" s="5">
        <f>ROUND( VLOOKUP(Z124, NPC_Raw_Data!A:Q, 16) * VLOOKUP(AA124, NPC_Scaling_Values!A:N, 14)* VLOOKUP(AB124, NPC_Scaling_Values!A:N, 14) * 1.19 ,0)</f>
        <v>552</v>
      </c>
      <c r="P124" s="2">
        <f>ROUND( VLOOKUP(Z124, NPC_Raw_Data!A:Q, 17) * VLOOKUP(AA124, NPC_Scaling_Values!A:N, 14) * VLOOKUP(AB124, NPC_Scaling_Values!A:N, 14)* 1.19 ,0)</f>
        <v>110</v>
      </c>
      <c r="Q124">
        <f> VLOOKUP(AA124, NPC_Scaling_Values!A:N, 9) * VLOOKUP(AB124, NPC_Scaling_Values!A:N, 9) * 1.19</f>
        <v>3.96984</v>
      </c>
      <c r="R124" s="1">
        <v>1.1</v>
      </c>
      <c r="S124" s="1">
        <v>20.0</v>
      </c>
      <c r="T124" s="7" t="b">
        <v>0</v>
      </c>
      <c r="U124" s="7" t="b">
        <v>0</v>
      </c>
      <c r="V124" s="7" t="b">
        <v>0</v>
      </c>
      <c r="Z124" s="1">
        <v>257021.0</v>
      </c>
      <c r="AA124" s="1">
        <v>7014.0</v>
      </c>
      <c r="AB124" s="1">
        <v>7414.0</v>
      </c>
      <c r="AC124" s="8">
        <v>0.0</v>
      </c>
    </row>
    <row r="125">
      <c r="A125" s="9" t="s">
        <v>282</v>
      </c>
      <c r="B125" s="1" t="s">
        <v>41</v>
      </c>
      <c r="C125" s="5">
        <f>ROUND( VLOOKUP(Z125, NPC_Raw_Data!A:D, 4)*VLOOKUP(AA125, NPC_Scaling_Values!A:C, 3)*VLOOKUP(AB125, NPC_Scaling_Values!A:C, 3) * 1.19 ,0)</f>
        <v>1448</v>
      </c>
      <c r="D125" s="5">
        <f>ROUND( VLOOKUP(Z125, NPC_Raw_Data!A:E, 5) * VLOOKUP(AA125, NPC_Scaling_Values!A:D, 4) * VLOOKUP(AB125,NPC_Scaling_Values!A:D, 4) * 1.19 ,0)</f>
        <v>3094</v>
      </c>
      <c r="E125" s="5">
        <f>ROUND( VLOOKUP(Z125, NPC_Raw_Data!A:L, 6) * VLOOKUP(AA125, NPC_Scaling_Values!A:N, 5)* VLOOKUP(AB125, NPC_Scaling_Values!A:N, 5) * 1.19 ,0)</f>
        <v>452</v>
      </c>
      <c r="F125" s="5">
        <f>ROUND( VLOOKUP(Z125, NPC_Raw_Data!A:L, 7) * VLOOKUP(AA125, NPC_Scaling_Values!A:N, 6) * VLOOKUP(AB125,NPC_Scaling_Values!A:N, 6) * 1.19 ,0)</f>
        <v>329</v>
      </c>
      <c r="G125" s="5">
        <f>ROUND( VLOOKUP(Z125, NPC_Raw_Data!A:L, 8) * VLOOKUP(AA125, NPC_Scaling_Values!A:N, 7) * VLOOKUP(AB125, NPC_Scaling_Values!A:N, 7) * 1.19 ,0)</f>
        <v>360</v>
      </c>
      <c r="H125" s="5">
        <f>ROUND( VLOOKUP(Z125, NPC_Raw_Data!A:L, 9) * VLOOKUP(AA125, NPC_Scaling_Values!A:N, 8)* VLOOKUP(AB125, NPC_Scaling_Values!A:N, 8) * 1.19 ,0)</f>
        <v>272</v>
      </c>
      <c r="I125" s="5">
        <v>0.0</v>
      </c>
      <c r="J125" s="5">
        <v>0.0</v>
      </c>
      <c r="K125" s="5">
        <v>0.0</v>
      </c>
      <c r="L125" s="5">
        <f>ROUND( VLOOKUP(Z125, NPC_Raw_Data!A:O, 13),0)</f>
        <v>72</v>
      </c>
      <c r="M125" s="5">
        <f>ROUND( VLOOKUP(Z125, NPC_Raw_Data!A:O, 14),0)</f>
        <v>72</v>
      </c>
      <c r="N125" s="5">
        <f>ROUND( VLOOKUP(Z125, NPC_Raw_Data!A:O, 15),0)</f>
        <v>190</v>
      </c>
      <c r="O125" s="5">
        <f>ROUND( VLOOKUP(Z125, NPC_Raw_Data!A:Q, 16) * VLOOKUP(AA125, NPC_Scaling_Values!A:N, 14)* VLOOKUP(AB125, NPC_Scaling_Values!A:N, 14) * 1.19 ,0)</f>
        <v>552</v>
      </c>
      <c r="P125" s="2">
        <f>ROUND( VLOOKUP(Z125, NPC_Raw_Data!A:Q, 17) * VLOOKUP(AA125, NPC_Scaling_Values!A:N, 14) * VLOOKUP(AB125, NPC_Scaling_Values!A:N, 14)* 1.19 ,0)</f>
        <v>110</v>
      </c>
      <c r="Q125">
        <f> VLOOKUP(AA125, NPC_Scaling_Values!A:N, 9) * VLOOKUP(AB125, NPC_Scaling_Values!A:N, 9) * 1.19</f>
        <v>3.96984</v>
      </c>
      <c r="R125" s="1">
        <v>1.1</v>
      </c>
      <c r="S125" s="1">
        <v>30.0</v>
      </c>
      <c r="T125" s="7" t="b">
        <v>0</v>
      </c>
      <c r="U125" s="7" t="b">
        <v>0</v>
      </c>
      <c r="V125" s="7" t="b">
        <v>0</v>
      </c>
      <c r="Z125" s="1">
        <v>257022.0</v>
      </c>
      <c r="AA125" s="1">
        <v>7014.0</v>
      </c>
      <c r="AB125" s="1">
        <v>7414.0</v>
      </c>
      <c r="AC125" s="10">
        <v>7100.0</v>
      </c>
    </row>
    <row r="126">
      <c r="A126" s="9" t="s">
        <v>75</v>
      </c>
      <c r="B126" s="1" t="s">
        <v>27</v>
      </c>
      <c r="C126" s="5">
        <f>ROUND( VLOOKUP(Z126, NPC_Raw_Data!A:D, 4)*VLOOKUP(AA126, NPC_Scaling_Values!A:C, 3)*VLOOKUP(AB126, NPC_Scaling_Values!A:C, 3) * 1.19 ,0)</f>
        <v>3170</v>
      </c>
      <c r="D126" s="5">
        <f>ROUND( VLOOKUP(Z126, NPC_Raw_Data!A:E, 5) * VLOOKUP(AA126, NPC_Scaling_Values!A:D, 4) * VLOOKUP(AB126,NPC_Scaling_Values!A:D, 4) * 1.19 ,0)</f>
        <v>5950</v>
      </c>
      <c r="E126" s="5">
        <f>ROUND( VLOOKUP(Z126, NPC_Raw_Data!A:L, 6) * VLOOKUP(AA126, NPC_Scaling_Values!A:N, 5)* VLOOKUP(AB126, NPC_Scaling_Values!A:N, 5) * 1.19 ,0)</f>
        <v>208</v>
      </c>
      <c r="F126" s="5">
        <f>ROUND( VLOOKUP(Z126, NPC_Raw_Data!A:L, 7) * VLOOKUP(AA126, NPC_Scaling_Values!A:N, 6) * VLOOKUP(AB126,NPC_Scaling_Values!A:N, 6) * 1.19 ,0)</f>
        <v>155</v>
      </c>
      <c r="G126" s="5">
        <f>ROUND( VLOOKUP(Z126, NPC_Raw_Data!A:L, 8) * VLOOKUP(AA126, NPC_Scaling_Values!A:N, 7) * VLOOKUP(AB126, NPC_Scaling_Values!A:N, 7) * 1.19 ,0)</f>
        <v>146</v>
      </c>
      <c r="H126" s="5">
        <f>ROUND( VLOOKUP(Z126, NPC_Raw_Data!A:L, 9) * VLOOKUP(AA126, NPC_Scaling_Values!A:N, 8)* VLOOKUP(AB126, NPC_Scaling_Values!A:N, 8) * 1.19 ,0)</f>
        <v>155</v>
      </c>
      <c r="I126" s="5">
        <v>-25.0</v>
      </c>
      <c r="J126" s="5">
        <v>0.0</v>
      </c>
      <c r="K126" s="5">
        <v>0.0</v>
      </c>
      <c r="L126" s="5">
        <f>ROUND( VLOOKUP(Z126, NPC_Raw_Data!A:O, 13),0)</f>
        <v>75</v>
      </c>
      <c r="M126" s="5">
        <f>ROUND( VLOOKUP(Z126, NPC_Raw_Data!A:O, 14),0)</f>
        <v>75</v>
      </c>
      <c r="N126" s="5">
        <f>ROUND( VLOOKUP(Z126, NPC_Raw_Data!A:O, 15),0)</f>
        <v>75</v>
      </c>
      <c r="O126" s="5">
        <f>ROUND( VLOOKUP(Z126, NPC_Raw_Data!A:Q, 16) * VLOOKUP(AA126, NPC_Scaling_Values!A:N, 14)* VLOOKUP(AB126, NPC_Scaling_Values!A:N, 14) * 1.19 ,0)</f>
        <v>240</v>
      </c>
      <c r="P126" s="2">
        <f>ROUND( VLOOKUP(Z126, NPC_Raw_Data!A:Q, 17) * VLOOKUP(AA126, NPC_Scaling_Values!A:N, 14) * VLOOKUP(AB126, NPC_Scaling_Values!A:N, 14)* 1.19 ,0)</f>
        <v>96</v>
      </c>
      <c r="Q126">
        <f> VLOOKUP(AA126, NPC_Scaling_Values!A:N, 9) * VLOOKUP(AB126, NPC_Scaling_Values!A:N, 9) * 1.19</f>
        <v>3.317125</v>
      </c>
      <c r="R126" s="1">
        <v>1.5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264000.0</v>
      </c>
      <c r="AA126" s="1">
        <v>7003.0</v>
      </c>
      <c r="AB126" s="1">
        <v>7403.0</v>
      </c>
      <c r="AC126" s="8">
        <v>0.0</v>
      </c>
    </row>
    <row r="127">
      <c r="A127" s="9" t="s">
        <v>118</v>
      </c>
      <c r="B127" s="1" t="s">
        <v>48</v>
      </c>
      <c r="C127" s="5">
        <f>ROUND( VLOOKUP(Z127, NPC_Raw_Data!A:D, 4)*VLOOKUP(AA127, NPC_Scaling_Values!A:C, 3)*VLOOKUP(AB127, NPC_Scaling_Values!A:C, 3) * 1.19 ,0)</f>
        <v>994</v>
      </c>
      <c r="D127" s="5">
        <f>ROUND( VLOOKUP(Z127, NPC_Raw_Data!A:E, 5) * VLOOKUP(AA127, NPC_Scaling_Values!A:D, 4) * VLOOKUP(AB127,NPC_Scaling_Values!A:D, 4) * 1.19 ,0)</f>
        <v>4760</v>
      </c>
      <c r="E127" s="5">
        <f>ROUND( VLOOKUP(Z127, NPC_Raw_Data!A:L, 6) * VLOOKUP(AA127, NPC_Scaling_Values!A:N, 5)* VLOOKUP(AB127, NPC_Scaling_Values!A:N, 5) * 1.19 ,0)</f>
        <v>229</v>
      </c>
      <c r="F127" s="5">
        <f>ROUND( VLOOKUP(Z127, NPC_Raw_Data!A:L, 7) * VLOOKUP(AA127, NPC_Scaling_Values!A:N, 6) * VLOOKUP(AB127,NPC_Scaling_Values!A:N, 6) * 1.19 ,0)</f>
        <v>173</v>
      </c>
      <c r="G127" s="5">
        <f>ROUND( VLOOKUP(Z127, NPC_Raw_Data!A:L, 8) * VLOOKUP(AA127, NPC_Scaling_Values!A:N, 7) * VLOOKUP(AB127, NPC_Scaling_Values!A:N, 7) * 1.19 ,0)</f>
        <v>182</v>
      </c>
      <c r="H127" s="5">
        <f>ROUND( VLOOKUP(Z127, NPC_Raw_Data!A:L, 9) * VLOOKUP(AA127, NPC_Scaling_Values!A:N, 8)* VLOOKUP(AB127, NPC_Scaling_Values!A:N, 8) * 1.19 ,0)</f>
        <v>173</v>
      </c>
      <c r="I127" s="5">
        <v>0.0</v>
      </c>
      <c r="J127" s="5">
        <v>0.0</v>
      </c>
      <c r="K127" s="5">
        <v>0.0</v>
      </c>
      <c r="L127" s="5">
        <f>ROUND( VLOOKUP(Z127, NPC_Raw_Data!A:O, 13),0)</f>
        <v>94</v>
      </c>
      <c r="M127" s="5">
        <f>ROUND( VLOOKUP(Z127, NPC_Raw_Data!A:O, 14),0)</f>
        <v>94</v>
      </c>
      <c r="N127" s="5">
        <f>ROUND( VLOOKUP(Z127, NPC_Raw_Data!A:O, 15),0)</f>
        <v>69</v>
      </c>
      <c r="O127" s="5">
        <f>ROUND( VLOOKUP(Z127, NPC_Raw_Data!A:Q, 16) * VLOOKUP(AA127, NPC_Scaling_Values!A:N, 14)* VLOOKUP(AB127, NPC_Scaling_Values!A:N, 14) * 1.19 ,0)</f>
        <v>238</v>
      </c>
      <c r="P127" s="2">
        <f>ROUND( VLOOKUP(Z127, NPC_Raw_Data!A:Q, 17) * VLOOKUP(AA127, NPC_Scaling_Values!A:N, 14) * VLOOKUP(AB127, NPC_Scaling_Values!A:N, 14)* 1.19 ,0)</f>
        <v>95</v>
      </c>
      <c r="Q127">
        <f> VLOOKUP(AA127, NPC_Scaling_Values!A:N, 9) * VLOOKUP(AB127, NPC_Scaling_Values!A:N, 9) * 1.19</f>
        <v>3.6414</v>
      </c>
      <c r="R127" s="1">
        <v>1.5</v>
      </c>
      <c r="S127" s="1">
        <v>30.0</v>
      </c>
      <c r="T127" s="7" t="b">
        <v>0</v>
      </c>
      <c r="U127" s="7" t="b">
        <v>0</v>
      </c>
      <c r="V127" s="7" t="b">
        <v>0</v>
      </c>
      <c r="Z127" s="1">
        <v>265000.0</v>
      </c>
      <c r="AA127" s="1">
        <v>7007.0</v>
      </c>
      <c r="AB127" s="1">
        <v>7407.0</v>
      </c>
      <c r="AC127" s="8">
        <v>0.0</v>
      </c>
    </row>
    <row r="128">
      <c r="A128" s="1" t="s">
        <v>93</v>
      </c>
      <c r="B128" s="1" t="s">
        <v>35</v>
      </c>
      <c r="C128" s="5">
        <f>ROUND( VLOOKUP(Z128, NPC_Raw_Data!A:D, 4)*VLOOKUP(AA128, NPC_Scaling_Values!A:C, 3)*VLOOKUP(AB128, NPC_Scaling_Values!A:C, 3) * 1.19 ,0)</f>
        <v>1951</v>
      </c>
      <c r="D128" s="5">
        <f>ROUND( VLOOKUP(Z128, NPC_Raw_Data!A:E, 5) * VLOOKUP(AA128, NPC_Scaling_Values!A:D, 4) * VLOOKUP(AB128,NPC_Scaling_Values!A:D, 4) * 1.19 ,0)</f>
        <v>5950</v>
      </c>
      <c r="E128" s="5">
        <f>ROUND( VLOOKUP(Z128, NPC_Raw_Data!A:L, 6) * VLOOKUP(AA128, NPC_Scaling_Values!A:N, 5)* VLOOKUP(AB128, NPC_Scaling_Values!A:N, 5) * 1.19 ,0)</f>
        <v>248</v>
      </c>
      <c r="F128" s="5">
        <f>ROUND( VLOOKUP(Z128, NPC_Raw_Data!A:L, 7) * VLOOKUP(AA128, NPC_Scaling_Values!A:N, 6) * VLOOKUP(AB128,NPC_Scaling_Values!A:N, 6) * 1.19 ,0)</f>
        <v>187</v>
      </c>
      <c r="G128" s="5">
        <f>ROUND( VLOOKUP(Z128, NPC_Raw_Data!A:L, 8) * VLOOKUP(AA128, NPC_Scaling_Values!A:N, 7) * VLOOKUP(AB128, NPC_Scaling_Values!A:N, 7) * 1.19 ,0)</f>
        <v>248</v>
      </c>
      <c r="H128" s="5">
        <f>ROUND( VLOOKUP(Z128, NPC_Raw_Data!A:L, 9) * VLOOKUP(AA128, NPC_Scaling_Values!A:N, 8)* VLOOKUP(AB128, NPC_Scaling_Values!A:N, 8) * 1.19 ,0)</f>
        <v>187</v>
      </c>
      <c r="I128" s="5">
        <v>25.0</v>
      </c>
      <c r="J128" s="5">
        <v>-25.0</v>
      </c>
      <c r="K128" s="5">
        <v>0.0</v>
      </c>
      <c r="L128" s="5">
        <f>ROUND( VLOOKUP(Z128, NPC_Raw_Data!A:O, 13),0)</f>
        <v>76</v>
      </c>
      <c r="M128" s="5">
        <f>ROUND( VLOOKUP(Z128, NPC_Raw_Data!A:O, 14),0)</f>
        <v>76</v>
      </c>
      <c r="N128" s="5">
        <f>ROUND( VLOOKUP(Z128, NPC_Raw_Data!A:O, 15),0)</f>
        <v>72</v>
      </c>
      <c r="O128" s="5">
        <f>ROUND( VLOOKUP(Z128, NPC_Raw_Data!A:Q, 16) * VLOOKUP(AA128, NPC_Scaling_Values!A:N, 14)* VLOOKUP(AB128, NPC_Scaling_Values!A:N, 14) * 1.19 ,0)</f>
        <v>244</v>
      </c>
      <c r="P128" s="2">
        <f>ROUND( VLOOKUP(Z128, NPC_Raw_Data!A:Q, 17) * VLOOKUP(AA128, NPC_Scaling_Values!A:N, 14) * VLOOKUP(AB128, NPC_Scaling_Values!A:N, 14)* 1.19 ,0)</f>
        <v>98</v>
      </c>
      <c r="Q128">
        <f> VLOOKUP(AA128, NPC_Scaling_Values!A:N, 9) * VLOOKUP(AB128, NPC_Scaling_Values!A:N, 9) * 1.19</f>
        <v>3.5506625</v>
      </c>
      <c r="R128" s="1">
        <v>1.5</v>
      </c>
      <c r="S128" s="1">
        <v>40.0</v>
      </c>
      <c r="T128" s="7" t="b">
        <v>0</v>
      </c>
      <c r="U128" s="7" t="b">
        <v>0</v>
      </c>
      <c r="V128" s="7" t="b">
        <v>0</v>
      </c>
      <c r="Z128" s="1">
        <v>266000.0</v>
      </c>
      <c r="AA128" s="1">
        <v>7004.0</v>
      </c>
      <c r="AB128" s="1">
        <v>7404.0</v>
      </c>
      <c r="AC128" s="8">
        <v>0.0</v>
      </c>
    </row>
    <row r="129">
      <c r="A129" s="1" t="s">
        <v>94</v>
      </c>
      <c r="B129" s="1" t="s">
        <v>35</v>
      </c>
      <c r="C129" s="5">
        <f>ROUND( VLOOKUP(Z129, NPC_Raw_Data!A:D, 4)*VLOOKUP(AA129, NPC_Scaling_Values!A:C, 3)*VLOOKUP(AB129, NPC_Scaling_Values!A:C, 3) * 1.19 ,0)</f>
        <v>1951</v>
      </c>
      <c r="D129" s="5">
        <f>ROUND( VLOOKUP(Z129, NPC_Raw_Data!A:E, 5) * VLOOKUP(AA129, NPC_Scaling_Values!A:D, 4) * VLOOKUP(AB129,NPC_Scaling_Values!A:D, 4) * 1.19 ,0)</f>
        <v>893</v>
      </c>
      <c r="E129" s="5">
        <f>ROUND( VLOOKUP(Z129, NPC_Raw_Data!A:L, 6) * VLOOKUP(AA129, NPC_Scaling_Values!A:N, 5)* VLOOKUP(AB129, NPC_Scaling_Values!A:N, 5) * 1.19 ,0)</f>
        <v>248</v>
      </c>
      <c r="F129" s="5">
        <f>ROUND( VLOOKUP(Z129, NPC_Raw_Data!A:L, 7) * VLOOKUP(AA129, NPC_Scaling_Values!A:N, 6) * VLOOKUP(AB129,NPC_Scaling_Values!A:N, 6) * 1.19 ,0)</f>
        <v>187</v>
      </c>
      <c r="G129" s="5">
        <f>ROUND( VLOOKUP(Z129, NPC_Raw_Data!A:L, 8) * VLOOKUP(AA129, NPC_Scaling_Values!A:N, 7) * VLOOKUP(AB129, NPC_Scaling_Values!A:N, 7) * 1.19 ,0)</f>
        <v>248</v>
      </c>
      <c r="H129" s="5">
        <f>ROUND( VLOOKUP(Z129, NPC_Raw_Data!A:L, 9) * VLOOKUP(AA129, NPC_Scaling_Values!A:N, 8)* VLOOKUP(AB129, NPC_Scaling_Values!A:N, 8) * 1.19 ,0)</f>
        <v>187</v>
      </c>
      <c r="I129" s="5">
        <v>25.0</v>
      </c>
      <c r="J129" s="5">
        <v>-25.0</v>
      </c>
      <c r="K129" s="5">
        <v>0.0</v>
      </c>
      <c r="L129" s="5">
        <f>ROUND( VLOOKUP(Z129, NPC_Raw_Data!A:O, 13),0)</f>
        <v>76</v>
      </c>
      <c r="M129" s="5">
        <f>ROUND( VLOOKUP(Z129, NPC_Raw_Data!A:O, 14),0)</f>
        <v>76</v>
      </c>
      <c r="N129" s="5">
        <f>ROUND( VLOOKUP(Z129, NPC_Raw_Data!A:O, 15),0)</f>
        <v>72</v>
      </c>
      <c r="O129" s="5">
        <f>ROUND( VLOOKUP(Z129, NPC_Raw_Data!A:Q, 16) * VLOOKUP(AA129, NPC_Scaling_Values!A:N, 14)* VLOOKUP(AB129, NPC_Scaling_Values!A:N, 14) * 1.19 ,0)</f>
        <v>244</v>
      </c>
      <c r="P129" s="2">
        <f>ROUND( VLOOKUP(Z129, NPC_Raw_Data!A:Q, 17) * VLOOKUP(AA129, NPC_Scaling_Values!A:N, 14) * VLOOKUP(AB129, NPC_Scaling_Values!A:N, 14)* 1.19 ,0)</f>
        <v>98</v>
      </c>
      <c r="Q129">
        <f> VLOOKUP(AA129, NPC_Scaling_Values!A:N, 9) * VLOOKUP(AB129, NPC_Scaling_Values!A:N, 9) * 1.19</f>
        <v>3.5506625</v>
      </c>
      <c r="R129" s="1">
        <v>1.5</v>
      </c>
      <c r="S129" s="1">
        <v>50.0</v>
      </c>
      <c r="T129" s="7" t="b">
        <v>0</v>
      </c>
      <c r="U129" s="7" t="b">
        <v>0</v>
      </c>
      <c r="V129" s="7" t="b">
        <v>0</v>
      </c>
      <c r="Z129" s="1">
        <v>266001.0</v>
      </c>
      <c r="AA129" s="1">
        <v>7004.0</v>
      </c>
      <c r="AB129" s="1">
        <v>7404.0</v>
      </c>
      <c r="AC129" s="10">
        <v>7100.0</v>
      </c>
    </row>
    <row r="130">
      <c r="A130" s="1" t="s">
        <v>134</v>
      </c>
      <c r="B130" s="1" t="s">
        <v>49</v>
      </c>
      <c r="C130" s="5">
        <f>ROUND( VLOOKUP(Z130, NPC_Raw_Data!A:D, 4)*VLOOKUP(AA130, NPC_Scaling_Values!A:C, 3)*VLOOKUP(AB130, NPC_Scaling_Values!A:C, 3) * 1.19 ,0)</f>
        <v>559</v>
      </c>
      <c r="D130" s="5">
        <f>ROUND( VLOOKUP(Z130, NPC_Raw_Data!A:E, 5) * VLOOKUP(AA130, NPC_Scaling_Values!A:D, 4) * VLOOKUP(AB130,NPC_Scaling_Values!A:D, 4) * 1.19 ,0)</f>
        <v>952</v>
      </c>
      <c r="E130" s="5">
        <f>ROUND( VLOOKUP(Z130, NPC_Raw_Data!A:L, 6) * VLOOKUP(AA130, NPC_Scaling_Values!A:N, 5)* VLOOKUP(AB130, NPC_Scaling_Values!A:N, 5) * 1.19 ,0)</f>
        <v>254</v>
      </c>
      <c r="F130" s="5">
        <f>ROUND( VLOOKUP(Z130, NPC_Raw_Data!A:L, 7) * VLOOKUP(AA130, NPC_Scaling_Values!A:N, 6) * VLOOKUP(AB130,NPC_Scaling_Values!A:N, 6) * 1.19 ,0)</f>
        <v>191</v>
      </c>
      <c r="G130" s="5">
        <f>ROUND( VLOOKUP(Z130, NPC_Raw_Data!A:L, 8) * VLOOKUP(AA130, NPC_Scaling_Values!A:N, 7) * VLOOKUP(AB130, NPC_Scaling_Values!A:N, 7) * 1.19 ,0)</f>
        <v>129</v>
      </c>
      <c r="H130" s="5">
        <f>ROUND( VLOOKUP(Z130, NPC_Raw_Data!A:L, 9) * VLOOKUP(AA130, NPC_Scaling_Values!A:N, 8)* VLOOKUP(AB130, NPC_Scaling_Values!A:N, 8) * 1.19 ,0)</f>
        <v>508</v>
      </c>
      <c r="I130" s="5">
        <v>0.0</v>
      </c>
      <c r="J130" s="5">
        <v>0.0</v>
      </c>
      <c r="K130" s="5">
        <v>0.0</v>
      </c>
      <c r="L130" s="5">
        <f>ROUND( VLOOKUP(Z130, NPC_Raw_Data!A:O, 13),0)</f>
        <v>999</v>
      </c>
      <c r="M130" s="5">
        <f>ROUND( VLOOKUP(Z130, NPC_Raw_Data!A:O, 14),0)</f>
        <v>999</v>
      </c>
      <c r="N130" s="5">
        <f>ROUND( VLOOKUP(Z130, NPC_Raw_Data!A:O, 15),0)</f>
        <v>999</v>
      </c>
      <c r="O130" s="5">
        <f>ROUND( VLOOKUP(Z130, NPC_Raw_Data!A:Q, 16) * VLOOKUP(AA130, NPC_Scaling_Values!A:N, 14)* VLOOKUP(AB130, NPC_Scaling_Values!A:N, 14) * 1.19 ,0)</f>
        <v>238</v>
      </c>
      <c r="P130" s="2">
        <f>ROUND( VLOOKUP(Z130, NPC_Raw_Data!A:Q, 17) * VLOOKUP(AA130, NPC_Scaling_Values!A:N, 14) * VLOOKUP(AB130, NPC_Scaling_Values!A:N, 14)* 1.19 ,0)</f>
        <v>95</v>
      </c>
      <c r="Q130">
        <f> VLOOKUP(AA130, NPC_Scaling_Values!A:N, 9) * VLOOKUP(AB130, NPC_Scaling_Values!A:N, 9) * 1.19</f>
        <v>3.6414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267000.0</v>
      </c>
      <c r="AA130" s="1">
        <v>7007.0</v>
      </c>
      <c r="AB130" s="1">
        <v>7407.0</v>
      </c>
      <c r="AC130" s="8">
        <v>0.0</v>
      </c>
    </row>
    <row r="131">
      <c r="A131" s="1" t="s">
        <v>136</v>
      </c>
      <c r="B131" s="1" t="s">
        <v>49</v>
      </c>
      <c r="C131" s="5">
        <f>ROUND( VLOOKUP(Z131, NPC_Raw_Data!A:D, 4)*VLOOKUP(AA131, NPC_Scaling_Values!A:C, 3)*VLOOKUP(AB131, NPC_Scaling_Values!A:C, 3) * 1.19 ,0)</f>
        <v>702</v>
      </c>
      <c r="D131" s="5">
        <f>ROUND( VLOOKUP(Z131, NPC_Raw_Data!A:E, 5) * VLOOKUP(AA131, NPC_Scaling_Values!A:D, 4) * VLOOKUP(AB131,NPC_Scaling_Values!A:D, 4) * 1.19 ,0)</f>
        <v>1904</v>
      </c>
      <c r="E131" s="5">
        <f>ROUND( VLOOKUP(Z131, NPC_Raw_Data!A:L, 6) * VLOOKUP(AA131, NPC_Scaling_Values!A:N, 5)* VLOOKUP(AB131, NPC_Scaling_Values!A:N, 5) * 1.19 ,0)</f>
        <v>260</v>
      </c>
      <c r="F131" s="5">
        <f>ROUND( VLOOKUP(Z131, NPC_Raw_Data!A:L, 7) * VLOOKUP(AA131, NPC_Scaling_Values!A:N, 6) * VLOOKUP(AB131,NPC_Scaling_Values!A:N, 6) * 1.19 ,0)</f>
        <v>195</v>
      </c>
      <c r="G131" s="5">
        <f>ROUND( VLOOKUP(Z131, NPC_Raw_Data!A:L, 8) * VLOOKUP(AA131, NPC_Scaling_Values!A:N, 7) * VLOOKUP(AB131, NPC_Scaling_Values!A:N, 7) * 1.19 ,0)</f>
        <v>132</v>
      </c>
      <c r="H131" s="5">
        <f>ROUND( VLOOKUP(Z131, NPC_Raw_Data!A:L, 9) * VLOOKUP(AA131, NPC_Scaling_Values!A:N, 8)* VLOOKUP(AB131, NPC_Scaling_Values!A:N, 8) * 1.19 ,0)</f>
        <v>521</v>
      </c>
      <c r="I131" s="5">
        <v>0.0</v>
      </c>
      <c r="J131" s="5">
        <v>0.0</v>
      </c>
      <c r="K131" s="5">
        <v>0.0</v>
      </c>
      <c r="L131" s="5">
        <f>ROUND( VLOOKUP(Z131, NPC_Raw_Data!A:O, 13),0)</f>
        <v>999</v>
      </c>
      <c r="M131" s="5">
        <f>ROUND( VLOOKUP(Z131, NPC_Raw_Data!A:O, 14),0)</f>
        <v>999</v>
      </c>
      <c r="N131" s="5">
        <f>ROUND( VLOOKUP(Z131, NPC_Raw_Data!A:O, 15),0)</f>
        <v>999</v>
      </c>
      <c r="O131" s="5">
        <f>ROUND( VLOOKUP(Z131, NPC_Raw_Data!A:Q, 16) * VLOOKUP(AA131, NPC_Scaling_Values!A:N, 14)* VLOOKUP(AB131, NPC_Scaling_Values!A:N, 14) * 1.19 ,0)</f>
        <v>238</v>
      </c>
      <c r="P131" s="2">
        <f>ROUND( VLOOKUP(Z131, NPC_Raw_Data!A:Q, 17) * VLOOKUP(AA131, NPC_Scaling_Values!A:N, 14) * VLOOKUP(AB131, NPC_Scaling_Values!A:N, 14)* 1.19 ,0)</f>
        <v>95</v>
      </c>
      <c r="Q131">
        <f> VLOOKUP(AA131, NPC_Scaling_Values!A:N, 9) * VLOOKUP(AB131, NPC_Scaling_Values!A:N, 9) * 1.19</f>
        <v>3.6414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268000.0</v>
      </c>
      <c r="AA131" s="1">
        <v>7007.0</v>
      </c>
      <c r="AB131" s="1">
        <v>7407.0</v>
      </c>
      <c r="AC131" s="8">
        <v>0.0</v>
      </c>
    </row>
    <row r="132">
      <c r="A132" s="9" t="s">
        <v>276</v>
      </c>
      <c r="B132" s="1" t="s">
        <v>166</v>
      </c>
      <c r="C132" s="5">
        <f>ROUND( VLOOKUP(Z132, NPC_Raw_Data!A:D, 4)*VLOOKUP(AA132, NPC_Scaling_Values!A:C, 3)*VLOOKUP(AB132, NPC_Scaling_Values!A:C, 3) * 1.19 ,0)</f>
        <v>936</v>
      </c>
      <c r="D132" s="5">
        <f>ROUND( VLOOKUP(Z132, NPC_Raw_Data!A:E, 5) * VLOOKUP(AA132, NPC_Scaling_Values!A:D, 4) * VLOOKUP(AB132,NPC_Scaling_Values!A:D, 4) * 1.19 ,0)</f>
        <v>1785</v>
      </c>
      <c r="E132" s="5">
        <f>ROUND( VLOOKUP(Z132, NPC_Raw_Data!A:L, 6) * VLOOKUP(AA132, NPC_Scaling_Values!A:N, 5)* VLOOKUP(AB132, NPC_Scaling_Values!A:N, 5) * 1.19 ,0)</f>
        <v>491</v>
      </c>
      <c r="F132" s="5">
        <f>ROUND( VLOOKUP(Z132, NPC_Raw_Data!A:L, 7) * VLOOKUP(AA132, NPC_Scaling_Values!A:N, 6) * VLOOKUP(AB132,NPC_Scaling_Values!A:N, 6) * 1.19 ,0)</f>
        <v>252</v>
      </c>
      <c r="G132" s="5">
        <f>ROUND( VLOOKUP(Z132, NPC_Raw_Data!A:L, 8) * VLOOKUP(AA132, NPC_Scaling_Values!A:N, 7) * VLOOKUP(AB132, NPC_Scaling_Values!A:N, 7) * 1.19 ,0)</f>
        <v>220</v>
      </c>
      <c r="H132" s="5">
        <f>ROUND( VLOOKUP(Z132, NPC_Raw_Data!A:L, 9) * VLOOKUP(AA132, NPC_Scaling_Values!A:N, 8)* VLOOKUP(AB132, NPC_Scaling_Values!A:N, 8) * 1.19 ,0)</f>
        <v>210</v>
      </c>
      <c r="I132" s="5">
        <v>0.0</v>
      </c>
      <c r="J132" s="5">
        <v>0.0</v>
      </c>
      <c r="K132" s="5">
        <v>0.0</v>
      </c>
      <c r="L132" s="5">
        <f>ROUND( VLOOKUP(Z132, NPC_Raw_Data!A:O, 13),0)</f>
        <v>145</v>
      </c>
      <c r="M132" s="5">
        <f>ROUND( VLOOKUP(Z132, NPC_Raw_Data!A:O, 14),0)</f>
        <v>145</v>
      </c>
      <c r="N132" s="5">
        <f>ROUND( VLOOKUP(Z132, NPC_Raw_Data!A:O, 15),0)</f>
        <v>74</v>
      </c>
      <c r="O132" s="5">
        <f>ROUND( VLOOKUP(Z132, NPC_Raw_Data!A:Q, 16) * VLOOKUP(AA132, NPC_Scaling_Values!A:N, 14)* VLOOKUP(AB132, NPC_Scaling_Values!A:N, 14) * 1.19 ,0)</f>
        <v>241</v>
      </c>
      <c r="P132" s="2">
        <f>ROUND( VLOOKUP(Z132, NPC_Raw_Data!A:Q, 17) * VLOOKUP(AA132, NPC_Scaling_Values!A:N, 14) * VLOOKUP(AB132, NPC_Scaling_Values!A:N, 14)* 1.19 ,0)</f>
        <v>97</v>
      </c>
      <c r="Q132">
        <f> VLOOKUP(AA132, NPC_Scaling_Values!A:N, 9) * VLOOKUP(AB132, NPC_Scaling_Values!A:N, 9) * 1.19</f>
        <v>3.66282</v>
      </c>
      <c r="R132" s="1">
        <v>1.5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269000.0</v>
      </c>
      <c r="AA132" s="1">
        <v>7009.0</v>
      </c>
      <c r="AB132" s="1">
        <v>7409.0</v>
      </c>
      <c r="AC132" s="8">
        <v>0.0</v>
      </c>
    </row>
    <row r="133">
      <c r="A133" s="9" t="s">
        <v>305</v>
      </c>
      <c r="B133" s="1" t="s">
        <v>30</v>
      </c>
      <c r="C133" s="5">
        <f>ROUND( VLOOKUP(Z133, NPC_Raw_Data!A:D, 4)*VLOOKUP(AA133, NPC_Scaling_Values!A:C, 3)*VLOOKUP(AB133, NPC_Scaling_Values!A:C, 3) * 1.19 ,0)</f>
        <v>5</v>
      </c>
      <c r="D133" s="5">
        <f>ROUND( VLOOKUP(Z133, NPC_Raw_Data!A:E, 5) * VLOOKUP(AA133, NPC_Scaling_Values!A:D, 4) * VLOOKUP(AB133,NPC_Scaling_Values!A:D, 4) * 1.19 ,0)</f>
        <v>1190</v>
      </c>
      <c r="E133" s="5">
        <f>ROUND( VLOOKUP(Z133, NPC_Raw_Data!A:L, 6) * VLOOKUP(AA133, NPC_Scaling_Values!A:N, 5)* VLOOKUP(AB133, NPC_Scaling_Values!A:N, 5) * 1.19 ,0)</f>
        <v>544</v>
      </c>
      <c r="F133" s="5">
        <f>ROUND( VLOOKUP(Z133, NPC_Raw_Data!A:L, 7) * VLOOKUP(AA133, NPC_Scaling_Values!A:N, 6) * VLOOKUP(AB133,NPC_Scaling_Values!A:N, 6) * 1.19 ,0)</f>
        <v>290</v>
      </c>
      <c r="G133" s="5">
        <f>ROUND( VLOOKUP(Z133, NPC_Raw_Data!A:L, 8) * VLOOKUP(AA133, NPC_Scaling_Values!A:N, 7) * VLOOKUP(AB133, NPC_Scaling_Values!A:N, 7) * 1.19 ,0)</f>
        <v>244</v>
      </c>
      <c r="H133" s="5">
        <f>ROUND( VLOOKUP(Z133, NPC_Raw_Data!A:L, 9) * VLOOKUP(AA133, NPC_Scaling_Values!A:N, 8)* VLOOKUP(AB133, NPC_Scaling_Values!A:N, 8) * 1.19 ,0)</f>
        <v>233</v>
      </c>
      <c r="I133" s="5">
        <v>0.0</v>
      </c>
      <c r="J133" s="5">
        <v>0.0</v>
      </c>
      <c r="K133" s="5">
        <v>0.0</v>
      </c>
      <c r="L133" s="5">
        <f>ROUND( VLOOKUP(Z133, NPC_Raw_Data!A:O, 13),0)</f>
        <v>145</v>
      </c>
      <c r="M133" s="5">
        <f>ROUND( VLOOKUP(Z133, NPC_Raw_Data!A:O, 14),0)</f>
        <v>145</v>
      </c>
      <c r="N133" s="5">
        <f>ROUND( VLOOKUP(Z133, NPC_Raw_Data!A:O, 15),0)</f>
        <v>74</v>
      </c>
      <c r="O133" s="5">
        <f>ROUND( VLOOKUP(Z133, NPC_Raw_Data!A:Q, 16) * VLOOKUP(AA133, NPC_Scaling_Values!A:N, 14)* VLOOKUP(AB133, NPC_Scaling_Values!A:N, 14) * 1.19 ,0)</f>
        <v>276</v>
      </c>
      <c r="P133" s="2">
        <f>ROUND( VLOOKUP(Z133, NPC_Raw_Data!A:Q, 17) * VLOOKUP(AA133, NPC_Scaling_Values!A:N, 14) * VLOOKUP(AB133, NPC_Scaling_Values!A:N, 14)* 1.19 ,0)</f>
        <v>110</v>
      </c>
      <c r="Q133">
        <f> VLOOKUP(AA133, NPC_Scaling_Values!A:N, 9) * VLOOKUP(AB133, NPC_Scaling_Values!A:N, 9) * 1.19</f>
        <v>3.96984</v>
      </c>
      <c r="R133" s="1">
        <v>1.5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269001.0</v>
      </c>
      <c r="AA133" s="1">
        <v>7014.0</v>
      </c>
      <c r="AB133" s="1">
        <v>7414.0</v>
      </c>
      <c r="AC133" s="8">
        <v>0.0</v>
      </c>
    </row>
    <row r="134">
      <c r="A134" s="9" t="s">
        <v>276</v>
      </c>
      <c r="B134" s="1" t="s">
        <v>30</v>
      </c>
      <c r="C134" s="5">
        <f>ROUND( VLOOKUP(Z134, NPC_Raw_Data!A:D, 4)*VLOOKUP(AA134, NPC_Scaling_Values!A:C, 3)*VLOOKUP(AB134, NPC_Scaling_Values!A:C, 3) * 1.19 ,0)</f>
        <v>1004</v>
      </c>
      <c r="D134" s="5">
        <f>ROUND( VLOOKUP(Z134, NPC_Raw_Data!A:E, 5) * VLOOKUP(AA134, NPC_Scaling_Values!A:D, 4) * VLOOKUP(AB134,NPC_Scaling_Values!A:D, 4) * 1.19 ,0)</f>
        <v>1190</v>
      </c>
      <c r="E134" s="5">
        <f>ROUND( VLOOKUP(Z134, NPC_Raw_Data!A:L, 6) * VLOOKUP(AA134, NPC_Scaling_Values!A:N, 5)* VLOOKUP(AB134, NPC_Scaling_Values!A:N, 5) * 1.19 ,0)</f>
        <v>544</v>
      </c>
      <c r="F134" s="5">
        <f>ROUND( VLOOKUP(Z134, NPC_Raw_Data!A:L, 7) * VLOOKUP(AA134, NPC_Scaling_Values!A:N, 6) * VLOOKUP(AB134,NPC_Scaling_Values!A:N, 6) * 1.19 ,0)</f>
        <v>290</v>
      </c>
      <c r="G134" s="5">
        <f>ROUND( VLOOKUP(Z134, NPC_Raw_Data!A:L, 8) * VLOOKUP(AA134, NPC_Scaling_Values!A:N, 7) * VLOOKUP(AB134, NPC_Scaling_Values!A:N, 7) * 1.19 ,0)</f>
        <v>244</v>
      </c>
      <c r="H134" s="5">
        <f>ROUND( VLOOKUP(Z134, NPC_Raw_Data!A:L, 9) * VLOOKUP(AA134, NPC_Scaling_Values!A:N, 8)* VLOOKUP(AB134, NPC_Scaling_Values!A:N, 8) * 1.19 ,0)</f>
        <v>233</v>
      </c>
      <c r="I134" s="5">
        <v>0.0</v>
      </c>
      <c r="J134" s="5">
        <v>0.0</v>
      </c>
      <c r="K134" s="5">
        <v>0.0</v>
      </c>
      <c r="L134" s="5">
        <f>ROUND( VLOOKUP(Z134, NPC_Raw_Data!A:O, 13),0)</f>
        <v>145</v>
      </c>
      <c r="M134" s="5">
        <f>ROUND( VLOOKUP(Z134, NPC_Raw_Data!A:O, 14),0)</f>
        <v>145</v>
      </c>
      <c r="N134" s="5">
        <f>ROUND( VLOOKUP(Z134, NPC_Raw_Data!A:O, 15),0)</f>
        <v>74</v>
      </c>
      <c r="O134" s="5">
        <f>ROUND( VLOOKUP(Z134, NPC_Raw_Data!A:Q, 16) * VLOOKUP(AA134, NPC_Scaling_Values!A:N, 14)* VLOOKUP(AB134, NPC_Scaling_Values!A:N, 14) * 1.19 ,0)</f>
        <v>276</v>
      </c>
      <c r="P134" s="2">
        <f>ROUND( VLOOKUP(Z134, NPC_Raw_Data!A:Q, 17) * VLOOKUP(AA134, NPC_Scaling_Values!A:N, 14) * VLOOKUP(AB134, NPC_Scaling_Values!A:N, 14)* 1.19 ,0)</f>
        <v>110</v>
      </c>
      <c r="Q134">
        <f> VLOOKUP(AA134, NPC_Scaling_Values!A:N, 9) * VLOOKUP(AB134, NPC_Scaling_Values!A:N, 9) * 1.19</f>
        <v>3.96984</v>
      </c>
      <c r="R134" s="1">
        <v>1.5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269002.0</v>
      </c>
      <c r="AA134" s="1">
        <v>7014.0</v>
      </c>
      <c r="AB134" s="1">
        <v>7414.0</v>
      </c>
      <c r="AC134" s="8">
        <v>0.0</v>
      </c>
    </row>
    <row r="135">
      <c r="A135" s="9" t="s">
        <v>291</v>
      </c>
      <c r="B135" s="1" t="s">
        <v>166</v>
      </c>
      <c r="C135" s="5">
        <f>ROUND( VLOOKUP(Z135, NPC_Raw_Data!A:D, 4)*VLOOKUP(AA135, NPC_Scaling_Values!A:C, 3)*VLOOKUP(AB135, NPC_Scaling_Values!A:C, 3) * 1.19 ,0)</f>
        <v>951</v>
      </c>
      <c r="D135" s="5">
        <f>ROUND( VLOOKUP(Z135, NPC_Raw_Data!A:E, 5) * VLOOKUP(AA135, NPC_Scaling_Values!A:D, 4) * VLOOKUP(AB135,NPC_Scaling_Values!A:D, 4) * 1.19 ,0)</f>
        <v>1785</v>
      </c>
      <c r="E135" s="5">
        <f>ROUND( VLOOKUP(Z135, NPC_Raw_Data!A:L, 6) * VLOOKUP(AA135, NPC_Scaling_Values!A:N, 5)* VLOOKUP(AB135, NPC_Scaling_Values!A:N, 5) * 1.19 ,0)</f>
        <v>510</v>
      </c>
      <c r="F135" s="5">
        <f>ROUND( VLOOKUP(Z135, NPC_Raw_Data!A:L, 7) * VLOOKUP(AA135, NPC_Scaling_Values!A:N, 6) * VLOOKUP(AB135,NPC_Scaling_Values!A:N, 6) * 1.19 ,0)</f>
        <v>262</v>
      </c>
      <c r="G135" s="5">
        <f>ROUND( VLOOKUP(Z135, NPC_Raw_Data!A:L, 8) * VLOOKUP(AA135, NPC_Scaling_Values!A:N, 7) * VLOOKUP(AB135, NPC_Scaling_Values!A:N, 7) * 1.19 ,0)</f>
        <v>228</v>
      </c>
      <c r="H135" s="5">
        <f>ROUND( VLOOKUP(Z135, NPC_Raw_Data!A:L, 9) * VLOOKUP(AA135, NPC_Scaling_Values!A:N, 8)* VLOOKUP(AB135, NPC_Scaling_Values!A:N, 8) * 1.19 ,0)</f>
        <v>218</v>
      </c>
      <c r="I135" s="5">
        <v>0.0</v>
      </c>
      <c r="J135" s="5">
        <v>0.0</v>
      </c>
      <c r="K135" s="5">
        <v>0.0</v>
      </c>
      <c r="L135" s="5">
        <f>ROUND( VLOOKUP(Z135, NPC_Raw_Data!A:O, 13),0)</f>
        <v>145</v>
      </c>
      <c r="M135" s="5">
        <f>ROUND( VLOOKUP(Z135, NPC_Raw_Data!A:O, 14),0)</f>
        <v>145</v>
      </c>
      <c r="N135" s="5">
        <f>ROUND( VLOOKUP(Z135, NPC_Raw_Data!A:O, 15),0)</f>
        <v>74</v>
      </c>
      <c r="O135" s="5">
        <f>ROUND( VLOOKUP(Z135, NPC_Raw_Data!A:Q, 16) * VLOOKUP(AA135, NPC_Scaling_Values!A:N, 14)* VLOOKUP(AB135, NPC_Scaling_Values!A:N, 14) * 1.19 ,0)</f>
        <v>252</v>
      </c>
      <c r="P135" s="2">
        <f>ROUND( VLOOKUP(Z135, NPC_Raw_Data!A:Q, 17) * VLOOKUP(AA135, NPC_Scaling_Values!A:N, 14) * VLOOKUP(AB135, NPC_Scaling_Values!A:N, 14)* 1.19 ,0)</f>
        <v>101</v>
      </c>
      <c r="Q135">
        <f> VLOOKUP(AA135, NPC_Scaling_Values!A:N, 9) * VLOOKUP(AB135, NPC_Scaling_Values!A:N, 9) * 1.19</f>
        <v>3.77349</v>
      </c>
      <c r="R135" s="1">
        <v>1.5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269003.0</v>
      </c>
      <c r="AA135" s="1">
        <v>7011.0</v>
      </c>
      <c r="AB135" s="1">
        <v>7411.0</v>
      </c>
      <c r="AC135" s="8">
        <v>0.0</v>
      </c>
    </row>
    <row r="136">
      <c r="A136" s="9" t="s">
        <v>277</v>
      </c>
      <c r="B136" s="1" t="s">
        <v>166</v>
      </c>
      <c r="C136" s="5">
        <f>ROUND( VLOOKUP(Z136, NPC_Raw_Data!A:D, 4)*VLOOKUP(AA136, NPC_Scaling_Values!A:C, 3)*VLOOKUP(AB136, NPC_Scaling_Values!A:C, 3) * 1.19 ,0)</f>
        <v>936</v>
      </c>
      <c r="D136" s="5">
        <f>ROUND( VLOOKUP(Z136, NPC_Raw_Data!A:E, 5) * VLOOKUP(AA136, NPC_Scaling_Values!A:D, 4) * VLOOKUP(AB136,NPC_Scaling_Values!A:D, 4) * 1.19 ,0)</f>
        <v>1785</v>
      </c>
      <c r="E136" s="5">
        <f>ROUND( VLOOKUP(Z136, NPC_Raw_Data!A:L, 6) * VLOOKUP(AA136, NPC_Scaling_Values!A:N, 5)* VLOOKUP(AB136, NPC_Scaling_Values!A:N, 5) * 1.19 ,0)</f>
        <v>491</v>
      </c>
      <c r="F136" s="5">
        <f>ROUND( VLOOKUP(Z136, NPC_Raw_Data!A:L, 7) * VLOOKUP(AA136, NPC_Scaling_Values!A:N, 6) * VLOOKUP(AB136,NPC_Scaling_Values!A:N, 6) * 1.19 ,0)</f>
        <v>252</v>
      </c>
      <c r="G136" s="5">
        <f>ROUND( VLOOKUP(Z136, NPC_Raw_Data!A:L, 8) * VLOOKUP(AA136, NPC_Scaling_Values!A:N, 7) * VLOOKUP(AB136, NPC_Scaling_Values!A:N, 7) * 1.19 ,0)</f>
        <v>220</v>
      </c>
      <c r="H136" s="5">
        <f>ROUND( VLOOKUP(Z136, NPC_Raw_Data!A:L, 9) * VLOOKUP(AA136, NPC_Scaling_Values!A:N, 8)* VLOOKUP(AB136, NPC_Scaling_Values!A:N, 8) * 1.19 ,0)</f>
        <v>210</v>
      </c>
      <c r="I136" s="5">
        <v>0.0</v>
      </c>
      <c r="J136" s="5">
        <v>0.0</v>
      </c>
      <c r="K136" s="5">
        <v>0.0</v>
      </c>
      <c r="L136" s="5">
        <f>ROUND( VLOOKUP(Z136, NPC_Raw_Data!A:O, 13),0)</f>
        <v>145</v>
      </c>
      <c r="M136" s="5">
        <f>ROUND( VLOOKUP(Z136, NPC_Raw_Data!A:O, 14),0)</f>
        <v>145</v>
      </c>
      <c r="N136" s="5">
        <f>ROUND( VLOOKUP(Z136, NPC_Raw_Data!A:O, 15),0)</f>
        <v>74</v>
      </c>
      <c r="O136" s="5">
        <f>ROUND( VLOOKUP(Z136, NPC_Raw_Data!A:Q, 16) * VLOOKUP(AA136, NPC_Scaling_Values!A:N, 14)* VLOOKUP(AB136, NPC_Scaling_Values!A:N, 14) * 1.19 ,0)</f>
        <v>241</v>
      </c>
      <c r="P136" s="2">
        <f>ROUND( VLOOKUP(Z136, NPC_Raw_Data!A:Q, 17) * VLOOKUP(AA136, NPC_Scaling_Values!A:N, 14) * VLOOKUP(AB136, NPC_Scaling_Values!A:N, 14)* 1.19 ,0)</f>
        <v>97</v>
      </c>
      <c r="Q136">
        <f> VLOOKUP(AA136, NPC_Scaling_Values!A:N, 9) * VLOOKUP(AB136, NPC_Scaling_Values!A:N, 9) * 1.19</f>
        <v>3.66282</v>
      </c>
      <c r="R136" s="1">
        <v>1.5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269004.0</v>
      </c>
      <c r="AA136" s="1">
        <v>7009.0</v>
      </c>
      <c r="AB136" s="1">
        <v>7409.0</v>
      </c>
      <c r="AC136" s="10">
        <v>7100.0</v>
      </c>
    </row>
    <row r="137">
      <c r="A137" s="9" t="s">
        <v>268</v>
      </c>
      <c r="B137" s="1" t="s">
        <v>166</v>
      </c>
      <c r="C137" s="5">
        <f>ROUND( VLOOKUP(Z137, NPC_Raw_Data!A:D, 4)*VLOOKUP(AA137, NPC_Scaling_Values!A:C, 3)*VLOOKUP(AB137, NPC_Scaling_Values!A:C, 3) * 1.19 ,0)</f>
        <v>632</v>
      </c>
      <c r="D137" s="5">
        <f>ROUND( VLOOKUP(Z137, NPC_Raw_Data!A:E, 5) * VLOOKUP(AA137, NPC_Scaling_Values!A:D, 4) * VLOOKUP(AB137,NPC_Scaling_Values!A:D, 4) * 1.19 ,0)</f>
        <v>1785</v>
      </c>
      <c r="E137" s="5">
        <f>ROUND( VLOOKUP(Z137, NPC_Raw_Data!A:L, 6) * VLOOKUP(AA137, NPC_Scaling_Values!A:N, 5)* VLOOKUP(AB137, NPC_Scaling_Values!A:N, 5) * 1.19 ,0)</f>
        <v>466</v>
      </c>
      <c r="F137" s="5">
        <f>ROUND( VLOOKUP(Z137, NPC_Raw_Data!A:L, 7) * VLOOKUP(AA137, NPC_Scaling_Values!A:N, 6) * VLOOKUP(AB137,NPC_Scaling_Values!A:N, 6) * 1.19 ,0)</f>
        <v>236</v>
      </c>
      <c r="G137" s="5">
        <f>ROUND( VLOOKUP(Z137, NPC_Raw_Data!A:L, 8) * VLOOKUP(AA137, NPC_Scaling_Values!A:N, 7) * VLOOKUP(AB137, NPC_Scaling_Values!A:N, 7) * 1.19 ,0)</f>
        <v>207</v>
      </c>
      <c r="H137" s="5">
        <f>ROUND( VLOOKUP(Z137, NPC_Raw_Data!A:L, 9) * VLOOKUP(AA137, NPC_Scaling_Values!A:N, 8)* VLOOKUP(AB137, NPC_Scaling_Values!A:N, 8) * 1.19 ,0)</f>
        <v>198</v>
      </c>
      <c r="I137" s="5">
        <v>0.0</v>
      </c>
      <c r="J137" s="5">
        <v>0.0</v>
      </c>
      <c r="K137" s="5">
        <v>0.0</v>
      </c>
      <c r="L137" s="5">
        <f>ROUND( VLOOKUP(Z137, NPC_Raw_Data!A:O, 13),0)</f>
        <v>145</v>
      </c>
      <c r="M137" s="5">
        <f>ROUND( VLOOKUP(Z137, NPC_Raw_Data!A:O, 14),0)</f>
        <v>145</v>
      </c>
      <c r="N137" s="5">
        <f>ROUND( VLOOKUP(Z137, NPC_Raw_Data!A:O, 15),0)</f>
        <v>74</v>
      </c>
      <c r="O137" s="5">
        <f>ROUND( VLOOKUP(Z137, NPC_Raw_Data!A:Q, 16) * VLOOKUP(AA137, NPC_Scaling_Values!A:N, 14)* VLOOKUP(AB137, NPC_Scaling_Values!A:N, 14) * 1.19 ,0)</f>
        <v>241</v>
      </c>
      <c r="P137" s="2">
        <f>ROUND( VLOOKUP(Z137, NPC_Raw_Data!A:Q, 17) * VLOOKUP(AA137, NPC_Scaling_Values!A:N, 14) * VLOOKUP(AB137, NPC_Scaling_Values!A:N, 14)* 1.19 ,0)</f>
        <v>97</v>
      </c>
      <c r="Q137">
        <f> VLOOKUP(AA137, NPC_Scaling_Values!A:N, 9) * VLOOKUP(AB137, NPC_Scaling_Values!A:N, 9) * 1.19</f>
        <v>3.66282</v>
      </c>
      <c r="R137" s="1">
        <v>1.5</v>
      </c>
      <c r="S137" s="1">
        <v>-1.0</v>
      </c>
      <c r="T137" s="7" t="b">
        <v>0</v>
      </c>
      <c r="U137" s="7" t="b">
        <v>0</v>
      </c>
      <c r="V137" s="7" t="b">
        <v>0</v>
      </c>
      <c r="Z137" s="1">
        <v>270000.0</v>
      </c>
      <c r="AA137" s="1">
        <v>7009.0</v>
      </c>
      <c r="AB137" s="1">
        <v>7409.0</v>
      </c>
      <c r="AC137" s="8">
        <v>0.0</v>
      </c>
    </row>
    <row r="138">
      <c r="A138" s="1" t="s">
        <v>302</v>
      </c>
      <c r="B138" s="1" t="s">
        <v>30</v>
      </c>
      <c r="C138" s="5">
        <f>ROUND( VLOOKUP(Z138, NPC_Raw_Data!A:D, 4)*VLOOKUP(AA138, NPC_Scaling_Values!A:C, 3)*VLOOKUP(AB138, NPC_Scaling_Values!A:C, 3) * 1.19 ,0)</f>
        <v>677</v>
      </c>
      <c r="D138" s="5">
        <f>ROUND( VLOOKUP(Z138, NPC_Raw_Data!A:E, 5) * VLOOKUP(AA138, NPC_Scaling_Values!A:D, 4) * VLOOKUP(AB138,NPC_Scaling_Values!A:D, 4) * 1.19 ,0)</f>
        <v>4760</v>
      </c>
      <c r="E138" s="5">
        <f>ROUND( VLOOKUP(Z138, NPC_Raw_Data!A:L, 6) * VLOOKUP(AA138, NPC_Scaling_Values!A:N, 5)* VLOOKUP(AB138, NPC_Scaling_Values!A:N, 5) * 1.19 ,0)</f>
        <v>516</v>
      </c>
      <c r="F138" s="5">
        <f>ROUND( VLOOKUP(Z138, NPC_Raw_Data!A:L, 7) * VLOOKUP(AA138, NPC_Scaling_Values!A:N, 6) * VLOOKUP(AB138,NPC_Scaling_Values!A:N, 6) * 1.19 ,0)</f>
        <v>272</v>
      </c>
      <c r="G138" s="5">
        <f>ROUND( VLOOKUP(Z138, NPC_Raw_Data!A:L, 8) * VLOOKUP(AA138, NPC_Scaling_Values!A:N, 7) * VLOOKUP(AB138, NPC_Scaling_Values!A:N, 7) * 1.19 ,0)</f>
        <v>230</v>
      </c>
      <c r="H138" s="5">
        <f>ROUND( VLOOKUP(Z138, NPC_Raw_Data!A:L, 9) * VLOOKUP(AA138, NPC_Scaling_Values!A:N, 8)* VLOOKUP(AB138, NPC_Scaling_Values!A:N, 8) * 1.19 ,0)</f>
        <v>219</v>
      </c>
      <c r="I138" s="5">
        <v>0.0</v>
      </c>
      <c r="J138" s="5">
        <v>0.0</v>
      </c>
      <c r="K138" s="5">
        <v>0.0</v>
      </c>
      <c r="L138" s="5">
        <f>ROUND( VLOOKUP(Z138, NPC_Raw_Data!A:O, 13),0)</f>
        <v>145</v>
      </c>
      <c r="M138" s="5">
        <f>ROUND( VLOOKUP(Z138, NPC_Raw_Data!A:O, 14),0)</f>
        <v>145</v>
      </c>
      <c r="N138" s="5">
        <f>ROUND( VLOOKUP(Z138, NPC_Raw_Data!A:O, 15),0)</f>
        <v>74</v>
      </c>
      <c r="O138" s="5">
        <f>ROUND( VLOOKUP(Z138, NPC_Raw_Data!A:Q, 16) * VLOOKUP(AA138, NPC_Scaling_Values!A:N, 14)* VLOOKUP(AB138, NPC_Scaling_Values!A:N, 14) * 1.19 ,0)</f>
        <v>276</v>
      </c>
      <c r="P138" s="2">
        <f>ROUND( VLOOKUP(Z138, NPC_Raw_Data!A:Q, 17) * VLOOKUP(AA138, NPC_Scaling_Values!A:N, 14) * VLOOKUP(AB138, NPC_Scaling_Values!A:N, 14)* 1.19 ,0)</f>
        <v>110</v>
      </c>
      <c r="Q138">
        <f> VLOOKUP(AA138, NPC_Scaling_Values!A:N, 9) * VLOOKUP(AB138, NPC_Scaling_Values!A:N, 9) * 1.19</f>
        <v>3.96984</v>
      </c>
      <c r="R138" s="1">
        <v>1.5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270001.0</v>
      </c>
      <c r="AA138" s="1">
        <v>7014.0</v>
      </c>
      <c r="AB138" s="1">
        <v>7414.0</v>
      </c>
      <c r="AC138" s="8">
        <v>0.0</v>
      </c>
    </row>
    <row r="139">
      <c r="A139" s="9" t="s">
        <v>269</v>
      </c>
      <c r="B139" s="1" t="s">
        <v>166</v>
      </c>
      <c r="C139" s="5">
        <f>ROUND( VLOOKUP(Z139, NPC_Raw_Data!A:D, 4)*VLOOKUP(AA139, NPC_Scaling_Values!A:C, 3)*VLOOKUP(AB139, NPC_Scaling_Values!A:C, 3) * 1.19 ,0)</f>
        <v>632</v>
      </c>
      <c r="D139" s="5">
        <f>ROUND( VLOOKUP(Z139, NPC_Raw_Data!A:E, 5) * VLOOKUP(AA139, NPC_Scaling_Values!A:D, 4) * VLOOKUP(AB139,NPC_Scaling_Values!A:D, 4) * 1.19 ,0)</f>
        <v>1785</v>
      </c>
      <c r="E139" s="5">
        <f>ROUND( VLOOKUP(Z139, NPC_Raw_Data!A:L, 6) * VLOOKUP(AA139, NPC_Scaling_Values!A:N, 5)* VLOOKUP(AB139, NPC_Scaling_Values!A:N, 5) * 1.19 ,0)</f>
        <v>466</v>
      </c>
      <c r="F139" s="5">
        <f>ROUND( VLOOKUP(Z139, NPC_Raw_Data!A:L, 7) * VLOOKUP(AA139, NPC_Scaling_Values!A:N, 6) * VLOOKUP(AB139,NPC_Scaling_Values!A:N, 6) * 1.19 ,0)</f>
        <v>236</v>
      </c>
      <c r="G139" s="5">
        <f>ROUND( VLOOKUP(Z139, NPC_Raw_Data!A:L, 8) * VLOOKUP(AA139, NPC_Scaling_Values!A:N, 7) * VLOOKUP(AB139, NPC_Scaling_Values!A:N, 7) * 1.19 ,0)</f>
        <v>207</v>
      </c>
      <c r="H139" s="5">
        <f>ROUND( VLOOKUP(Z139, NPC_Raw_Data!A:L, 9) * VLOOKUP(AA139, NPC_Scaling_Values!A:N, 8)* VLOOKUP(AB139, NPC_Scaling_Values!A:N, 8) * 1.19 ,0)</f>
        <v>198</v>
      </c>
      <c r="I139" s="5">
        <v>0.0</v>
      </c>
      <c r="J139" s="5">
        <v>0.0</v>
      </c>
      <c r="K139" s="5">
        <v>0.0</v>
      </c>
      <c r="L139" s="5">
        <f>ROUND( VLOOKUP(Z139, NPC_Raw_Data!A:O, 13),0)</f>
        <v>145</v>
      </c>
      <c r="M139" s="5">
        <f>ROUND( VLOOKUP(Z139, NPC_Raw_Data!A:O, 14),0)</f>
        <v>145</v>
      </c>
      <c r="N139" s="5">
        <f>ROUND( VLOOKUP(Z139, NPC_Raw_Data!A:O, 15),0)</f>
        <v>74</v>
      </c>
      <c r="O139" s="5">
        <f>ROUND( VLOOKUP(Z139, NPC_Raw_Data!A:Q, 16) * VLOOKUP(AA139, NPC_Scaling_Values!A:N, 14)* VLOOKUP(AB139, NPC_Scaling_Values!A:N, 14) * 1.19 ,0)</f>
        <v>241</v>
      </c>
      <c r="P139" s="2">
        <f>ROUND( VLOOKUP(Z139, NPC_Raw_Data!A:Q, 17) * VLOOKUP(AA139, NPC_Scaling_Values!A:N, 14) * VLOOKUP(AB139, NPC_Scaling_Values!A:N, 14)* 1.19 ,0)</f>
        <v>97</v>
      </c>
      <c r="Q139">
        <f> VLOOKUP(AA139, NPC_Scaling_Values!A:N, 9) * VLOOKUP(AB139, NPC_Scaling_Values!A:N, 9) * 1.19</f>
        <v>3.66282</v>
      </c>
      <c r="R139" s="1">
        <v>1.5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270002.0</v>
      </c>
      <c r="AA139" s="1">
        <v>7009.0</v>
      </c>
      <c r="AB139" s="1">
        <v>7409.0</v>
      </c>
      <c r="AC139" s="10">
        <v>7100.0</v>
      </c>
    </row>
    <row r="140">
      <c r="A140" s="2" t="s">
        <v>194</v>
      </c>
      <c r="B140" s="1" t="s">
        <v>30</v>
      </c>
      <c r="C140" s="5">
        <f>ROUND( VLOOKUP(Z140, NPC_Raw_Data!A:D, 4)*VLOOKUP(AA140, NPC_Scaling_Values!A:C, 3)*VLOOKUP(AB140, NPC_Scaling_Values!A:C, 3) * 1.19 ,0)</f>
        <v>1270</v>
      </c>
      <c r="D140" s="5">
        <f>ROUND( VLOOKUP(Z140, NPC_Raw_Data!A:E, 5) * VLOOKUP(AA140, NPC_Scaling_Values!A:D, 4) * VLOOKUP(AB140,NPC_Scaling_Values!A:D, 4) * 1.19 ,0)</f>
        <v>2856</v>
      </c>
      <c r="E140" s="5">
        <f>ROUND( VLOOKUP(Z140, NPC_Raw_Data!A:L, 6) * VLOOKUP(AA140, NPC_Scaling_Values!A:N, 5)* VLOOKUP(AB140, NPC_Scaling_Values!A:N, 5) * 1.19 ,0)</f>
        <v>477</v>
      </c>
      <c r="F140" s="5">
        <f>ROUND( VLOOKUP(Z140, NPC_Raw_Data!A:L, 7) * VLOOKUP(AA140, NPC_Scaling_Values!A:N, 6) * VLOOKUP(AB140,NPC_Scaling_Values!A:N, 6) * 1.19 ,0)</f>
        <v>954</v>
      </c>
      <c r="G140" s="5">
        <f>ROUND( VLOOKUP(Z140, NPC_Raw_Data!A:L, 8) * VLOOKUP(AA140, NPC_Scaling_Values!A:N, 7) * VLOOKUP(AB140, NPC_Scaling_Values!A:N, 7) * 1.19 ,0)</f>
        <v>382</v>
      </c>
      <c r="H140" s="5">
        <f>ROUND( VLOOKUP(Z140, NPC_Raw_Data!A:L, 9) * VLOOKUP(AA140, NPC_Scaling_Values!A:N, 8)* VLOOKUP(AB140, NPC_Scaling_Values!A:N, 8) * 1.19 ,0)</f>
        <v>311</v>
      </c>
      <c r="I140" s="5">
        <v>0.0</v>
      </c>
      <c r="J140" s="5">
        <v>-25.0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999</v>
      </c>
      <c r="O140" s="5">
        <f>ROUND( VLOOKUP(Z140, NPC_Raw_Data!A:Q, 16) * VLOOKUP(AA140, NPC_Scaling_Values!A:N, 14)* VLOOKUP(AB140, NPC_Scaling_Values!A:N, 14) * 1.19 ,0)</f>
        <v>276</v>
      </c>
      <c r="P140" s="2">
        <f>ROUND( VLOOKUP(Z140, NPC_Raw_Data!A:Q, 17) * VLOOKUP(AA140, NPC_Scaling_Values!A:N, 14) * VLOOKUP(AB140, NPC_Scaling_Values!A:N, 14)* 1.19 ,0)</f>
        <v>110</v>
      </c>
      <c r="Q140">
        <f> VLOOKUP(AA140, NPC_Scaling_Values!A:N, 9) * VLOOKUP(AB140, NPC_Scaling_Values!A:N, 9) * 1.19</f>
        <v>3.96984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271000.0</v>
      </c>
      <c r="AA140" s="1">
        <v>7014.0</v>
      </c>
      <c r="AB140" s="1">
        <v>7414.0</v>
      </c>
      <c r="AC140" s="8">
        <v>0.0</v>
      </c>
    </row>
    <row r="141">
      <c r="A141" s="2" t="s">
        <v>194</v>
      </c>
      <c r="B141" s="1" t="s">
        <v>101</v>
      </c>
      <c r="C141" s="5">
        <f>ROUND( VLOOKUP(Z141, NPC_Raw_Data!A:D, 4)*VLOOKUP(AA141, NPC_Scaling_Values!A:C, 3)*VLOOKUP(AB141, NPC_Scaling_Values!A:C, 3) * 1.19 ,0)</f>
        <v>1112</v>
      </c>
      <c r="D141" s="5">
        <f>ROUND( VLOOKUP(Z141, NPC_Raw_Data!A:E, 5) * VLOOKUP(AA141, NPC_Scaling_Values!A:D, 4) * VLOOKUP(AB141,NPC_Scaling_Values!A:D, 4) * 1.19 ,0)</f>
        <v>952</v>
      </c>
      <c r="E141" s="5">
        <f>ROUND( VLOOKUP(Z141, NPC_Raw_Data!A:L, 6) * VLOOKUP(AA141, NPC_Scaling_Values!A:N, 5)* VLOOKUP(AB141, NPC_Scaling_Values!A:N, 5) * 1.19 ,0)</f>
        <v>416</v>
      </c>
      <c r="F141" s="5">
        <f>ROUND( VLOOKUP(Z141, NPC_Raw_Data!A:L, 7) * VLOOKUP(AA141, NPC_Scaling_Values!A:N, 6) * VLOOKUP(AB141,NPC_Scaling_Values!A:N, 6) * 1.19 ,0)</f>
        <v>833</v>
      </c>
      <c r="G141" s="5">
        <f>ROUND( VLOOKUP(Z141, NPC_Raw_Data!A:L, 8) * VLOOKUP(AA141, NPC_Scaling_Values!A:N, 7) * VLOOKUP(AB141, NPC_Scaling_Values!A:N, 7) * 1.19 ,0)</f>
        <v>333</v>
      </c>
      <c r="H141" s="5">
        <f>ROUND( VLOOKUP(Z141, NPC_Raw_Data!A:L, 9) * VLOOKUP(AA141, NPC_Scaling_Values!A:N, 8)* VLOOKUP(AB141, NPC_Scaling_Values!A:N, 8) * 1.19 ,0)</f>
        <v>271</v>
      </c>
      <c r="I141" s="5">
        <v>0.0</v>
      </c>
      <c r="J141" s="5">
        <v>-25.0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999</v>
      </c>
      <c r="O141" s="5">
        <f>ROUND( VLOOKUP(Z141, NPC_Raw_Data!A:Q, 16) * VLOOKUP(AA141, NPC_Scaling_Values!A:N, 14)* VLOOKUP(AB141, NPC_Scaling_Values!A:N, 14) * 1.19 ,0)</f>
        <v>240</v>
      </c>
      <c r="P141" s="2">
        <f>ROUND( VLOOKUP(Z141, NPC_Raw_Data!A:Q, 17) * VLOOKUP(AA141, NPC_Scaling_Values!A:N, 14) * VLOOKUP(AB141, NPC_Scaling_Values!A:N, 14)* 1.19 ,0)</f>
        <v>96</v>
      </c>
      <c r="Q141">
        <f> VLOOKUP(AA141, NPC_Scaling_Values!A:N, 9) * VLOOKUP(AB141, NPC_Scaling_Values!A:N, 9) * 1.19</f>
        <v>3.6414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271001.0</v>
      </c>
      <c r="AA141" s="1">
        <v>7005.0</v>
      </c>
      <c r="AB141" s="1">
        <v>7405.0</v>
      </c>
      <c r="AC141" s="8">
        <v>0.0</v>
      </c>
    </row>
    <row r="142">
      <c r="A142" s="2" t="s">
        <v>292</v>
      </c>
      <c r="B142" s="1" t="s">
        <v>30</v>
      </c>
      <c r="C142" s="5">
        <f>ROUND( VLOOKUP(Z142, NPC_Raw_Data!A:D, 4)*VLOOKUP(AA142, NPC_Scaling_Values!A:C, 3)*VLOOKUP(AB142, NPC_Scaling_Values!A:C, 3) * 1.19 ,0)</f>
        <v>1270</v>
      </c>
      <c r="D142" s="5">
        <f>ROUND( VLOOKUP(Z142, NPC_Raw_Data!A:E, 5) * VLOOKUP(AA142, NPC_Scaling_Values!A:D, 4) * VLOOKUP(AB142,NPC_Scaling_Values!A:D, 4) * 1.19 ,0)</f>
        <v>2856</v>
      </c>
      <c r="E142" s="5">
        <f>ROUND( VLOOKUP(Z142, NPC_Raw_Data!A:L, 6) * VLOOKUP(AA142, NPC_Scaling_Values!A:N, 5)* VLOOKUP(AB142, NPC_Scaling_Values!A:N, 5) * 1.19 ,0)</f>
        <v>477</v>
      </c>
      <c r="F142" s="5">
        <f>ROUND( VLOOKUP(Z142, NPC_Raw_Data!A:L, 7) * VLOOKUP(AA142, NPC_Scaling_Values!A:N, 6) * VLOOKUP(AB142,NPC_Scaling_Values!A:N, 6) * 1.19 ,0)</f>
        <v>954</v>
      </c>
      <c r="G142" s="5">
        <f>ROUND( VLOOKUP(Z142, NPC_Raw_Data!A:L, 8) * VLOOKUP(AA142, NPC_Scaling_Values!A:N, 7) * VLOOKUP(AB142, NPC_Scaling_Values!A:N, 7) * 1.19 ,0)</f>
        <v>382</v>
      </c>
      <c r="H142" s="5">
        <f>ROUND( VLOOKUP(Z142, NPC_Raw_Data!A:L, 9) * VLOOKUP(AA142, NPC_Scaling_Values!A:N, 8)* VLOOKUP(AB142, NPC_Scaling_Values!A:N, 8) * 1.19 ,0)</f>
        <v>311</v>
      </c>
      <c r="I142" s="5">
        <v>0.0</v>
      </c>
      <c r="J142" s="5">
        <v>-25.0</v>
      </c>
      <c r="K142" s="5">
        <v>0.0</v>
      </c>
      <c r="L142" s="5">
        <f>ROUND( VLOOKUP(Z142, NPC_Raw_Data!A:O, 13),0)</f>
        <v>999</v>
      </c>
      <c r="M142" s="5">
        <f>ROUND( VLOOKUP(Z142, NPC_Raw_Data!A:O, 14),0)</f>
        <v>999</v>
      </c>
      <c r="N142" s="5">
        <f>ROUND( VLOOKUP(Z142, NPC_Raw_Data!A:O, 15),0)</f>
        <v>999</v>
      </c>
      <c r="O142" s="5">
        <f>ROUND( VLOOKUP(Z142, NPC_Raw_Data!A:Q, 16) * VLOOKUP(AA142, NPC_Scaling_Values!A:N, 14)* VLOOKUP(AB142, NPC_Scaling_Values!A:N, 14) * 1.19 ,0)</f>
        <v>276</v>
      </c>
      <c r="P142" s="2">
        <f>ROUND( VLOOKUP(Z142, NPC_Raw_Data!A:Q, 17) * VLOOKUP(AA142, NPC_Scaling_Values!A:N, 14) * VLOOKUP(AB142, NPC_Scaling_Values!A:N, 14)* 1.19 ,0)</f>
        <v>110</v>
      </c>
      <c r="Q142">
        <f> VLOOKUP(AA142, NPC_Scaling_Values!A:N, 9) * VLOOKUP(AB142, NPC_Scaling_Values!A:N, 9) * 1.19</f>
        <v>3.96984</v>
      </c>
      <c r="R142" s="1">
        <v>1.0</v>
      </c>
      <c r="S142" s="1">
        <v>-1.0</v>
      </c>
      <c r="T142" s="7" t="b">
        <v>0</v>
      </c>
      <c r="U142" s="7" t="b">
        <v>0</v>
      </c>
      <c r="V142" s="7" t="b">
        <v>0</v>
      </c>
      <c r="Z142" s="1">
        <v>271002.0</v>
      </c>
      <c r="AA142" s="1">
        <v>7014.0</v>
      </c>
      <c r="AB142" s="1">
        <v>7414.0</v>
      </c>
      <c r="AC142" s="10">
        <v>7100.0</v>
      </c>
    </row>
    <row r="143">
      <c r="A143" s="2" t="s">
        <v>213</v>
      </c>
      <c r="B143" s="1" t="s">
        <v>101</v>
      </c>
      <c r="C143" s="5">
        <f>ROUND( VLOOKUP(Z143, NPC_Raw_Data!A:D, 4)*VLOOKUP(AA143, NPC_Scaling_Values!A:C, 3)*VLOOKUP(AB143, NPC_Scaling_Values!A:C, 3) * 1.19 ,0)</f>
        <v>2224</v>
      </c>
      <c r="D143" s="5">
        <f>ROUND( VLOOKUP(Z143, NPC_Raw_Data!A:E, 5) * VLOOKUP(AA143, NPC_Scaling_Values!A:D, 4) * VLOOKUP(AB143,NPC_Scaling_Values!A:D, 4) * 1.19 ,0)</f>
        <v>7140</v>
      </c>
      <c r="E143" s="5">
        <f>ROUND( VLOOKUP(Z143, NPC_Raw_Data!A:L, 6) * VLOOKUP(AA143, NPC_Scaling_Values!A:N, 5)* VLOOKUP(AB143, NPC_Scaling_Values!A:N, 5) * 1.19 ,0)</f>
        <v>447</v>
      </c>
      <c r="F143" s="5">
        <f>ROUND( VLOOKUP(Z143, NPC_Raw_Data!A:L, 7) * VLOOKUP(AA143, NPC_Scaling_Values!A:N, 6) * VLOOKUP(AB143,NPC_Scaling_Values!A:N, 6) * 1.19 ,0)</f>
        <v>2236</v>
      </c>
      <c r="G143" s="5">
        <f>ROUND( VLOOKUP(Z143, NPC_Raw_Data!A:L, 8) * VLOOKUP(AA143, NPC_Scaling_Values!A:N, 7) * VLOOKUP(AB143, NPC_Scaling_Values!A:N, 7) * 1.19 ,0)</f>
        <v>447</v>
      </c>
      <c r="H143" s="5">
        <f>ROUND( VLOOKUP(Z143, NPC_Raw_Data!A:L, 9) * VLOOKUP(AA143, NPC_Scaling_Values!A:N, 8)* VLOOKUP(AB143, NPC_Scaling_Values!A:N, 8) * 1.19 ,0)</f>
        <v>290</v>
      </c>
      <c r="I143" s="5">
        <v>0.0</v>
      </c>
      <c r="J143" s="5">
        <v>-25.0</v>
      </c>
      <c r="K143" s="5">
        <v>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14)* VLOOKUP(AB143, NPC_Scaling_Values!A:N, 14) * 1.19 ,0)</f>
        <v>240</v>
      </c>
      <c r="P143" s="2">
        <f>ROUND( VLOOKUP(Z143, NPC_Raw_Data!A:Q, 17) * VLOOKUP(AA143, NPC_Scaling_Values!A:N, 14) * VLOOKUP(AB143, NPC_Scaling_Values!A:N, 14)* 1.19 ,0)</f>
        <v>96</v>
      </c>
      <c r="Q143">
        <f> VLOOKUP(AA143, NPC_Scaling_Values!A:N, 9) * VLOOKUP(AB143, NPC_Scaling_Values!A:N, 9) * 1.19</f>
        <v>3.6414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271100.0</v>
      </c>
      <c r="AA143" s="1">
        <v>7005.0</v>
      </c>
      <c r="AB143" s="1">
        <v>7405.0</v>
      </c>
      <c r="AC143" s="8">
        <v>0.0</v>
      </c>
    </row>
    <row r="144">
      <c r="A144" s="1" t="s">
        <v>300</v>
      </c>
      <c r="B144" s="1" t="s">
        <v>30</v>
      </c>
      <c r="C144" s="5">
        <f>ROUND( VLOOKUP(Z144, NPC_Raw_Data!A:D, 4)*VLOOKUP(AA144, NPC_Scaling_Values!A:C, 3)*VLOOKUP(AB144, NPC_Scaling_Values!A:C, 3) * 1.19 ,0)</f>
        <v>2541</v>
      </c>
      <c r="D144" s="5">
        <f>ROUND( VLOOKUP(Z144, NPC_Raw_Data!A:E, 5) * VLOOKUP(AA144, NPC_Scaling_Values!A:D, 4) * VLOOKUP(AB144,NPC_Scaling_Values!A:D, 4) * 1.19 ,0)</f>
        <v>5950</v>
      </c>
      <c r="E144" s="5">
        <f>ROUND( VLOOKUP(Z144, NPC_Raw_Data!A:L, 6) * VLOOKUP(AA144, NPC_Scaling_Values!A:N, 5)* VLOOKUP(AB144, NPC_Scaling_Values!A:N, 5) * 1.19 ,0)</f>
        <v>512</v>
      </c>
      <c r="F144" s="5">
        <f>ROUND( VLOOKUP(Z144, NPC_Raw_Data!A:L, 7) * VLOOKUP(AA144, NPC_Scaling_Values!A:N, 6) * VLOOKUP(AB144,NPC_Scaling_Values!A:N, 6) * 1.19 ,0)</f>
        <v>2562</v>
      </c>
      <c r="G144" s="5">
        <f>ROUND( VLOOKUP(Z144, NPC_Raw_Data!A:L, 8) * VLOOKUP(AA144, NPC_Scaling_Values!A:N, 7) * VLOOKUP(AB144, NPC_Scaling_Values!A:N, 7) * 1.19 ,0)</f>
        <v>512</v>
      </c>
      <c r="H144" s="5">
        <f>ROUND( VLOOKUP(Z144, NPC_Raw_Data!A:L, 9) * VLOOKUP(AA144, NPC_Scaling_Values!A:N, 8)* VLOOKUP(AB144, NPC_Scaling_Values!A:N, 8) * 1.19 ,0)</f>
        <v>332</v>
      </c>
      <c r="I144" s="5">
        <v>0.0</v>
      </c>
      <c r="J144" s="5">
        <v>-25.0</v>
      </c>
      <c r="K144" s="5">
        <v>0.0</v>
      </c>
      <c r="L144" s="5">
        <f>ROUND( VLOOKUP(Z144, NPC_Raw_Data!A:O, 13),0)</f>
        <v>999</v>
      </c>
      <c r="M144" s="5">
        <f>ROUND( VLOOKUP(Z144, NPC_Raw_Data!A:O, 14),0)</f>
        <v>999</v>
      </c>
      <c r="N144" s="5">
        <f>ROUND( VLOOKUP(Z144, NPC_Raw_Data!A:O, 15),0)</f>
        <v>999</v>
      </c>
      <c r="O144" s="5">
        <f>ROUND( VLOOKUP(Z144, NPC_Raw_Data!A:Q, 16) * VLOOKUP(AA144, NPC_Scaling_Values!A:N, 14)* VLOOKUP(AB144, NPC_Scaling_Values!A:N, 14) * 1.19 ,0)</f>
        <v>276</v>
      </c>
      <c r="P144" s="2">
        <f>ROUND( VLOOKUP(Z144, NPC_Raw_Data!A:Q, 17) * VLOOKUP(AA144, NPC_Scaling_Values!A:N, 14) * VLOOKUP(AB144, NPC_Scaling_Values!A:N, 14)* 1.19 ,0)</f>
        <v>110</v>
      </c>
      <c r="Q144">
        <f> VLOOKUP(AA144, NPC_Scaling_Values!A:N, 9) * VLOOKUP(AB144, NPC_Scaling_Values!A:N, 9) * 1.19</f>
        <v>3.96984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271101.0</v>
      </c>
      <c r="AA144" s="1">
        <v>7014.0</v>
      </c>
      <c r="AB144" s="1">
        <v>7414.0</v>
      </c>
      <c r="AC144" s="8">
        <v>0.0</v>
      </c>
    </row>
    <row r="145">
      <c r="A145" s="9" t="s">
        <v>263</v>
      </c>
      <c r="B145" s="1" t="s">
        <v>41</v>
      </c>
      <c r="C145" s="5">
        <f>ROUND( VLOOKUP(Z145, NPC_Raw_Data!A:D, 4)*VLOOKUP(AA145, NPC_Scaling_Values!A:C, 3)*VLOOKUP(AB145, NPC_Scaling_Values!A:C, 3) * 1.19 ,0)</f>
        <v>4297</v>
      </c>
      <c r="D145" s="5">
        <f>ROUND( VLOOKUP(Z145, NPC_Raw_Data!A:E, 5) * VLOOKUP(AA145, NPC_Scaling_Values!A:D, 4) * VLOOKUP(AB145,NPC_Scaling_Values!A:D, 4) * 1.19 ,0)</f>
        <v>71400</v>
      </c>
      <c r="E145" s="5">
        <f>ROUND( VLOOKUP(Z145, NPC_Raw_Data!A:L, 6) * VLOOKUP(AA145, NPC_Scaling_Values!A:N, 5)* VLOOKUP(AB145, NPC_Scaling_Values!A:N, 5) * 1.19 ,0)</f>
        <v>382</v>
      </c>
      <c r="F145" s="5">
        <f>ROUND( VLOOKUP(Z145, NPC_Raw_Data!A:L, 7) * VLOOKUP(AA145, NPC_Scaling_Values!A:N, 6) * VLOOKUP(AB145,NPC_Scaling_Values!A:N, 6) * 1.19 ,0)</f>
        <v>343</v>
      </c>
      <c r="G145" s="5">
        <f>ROUND( VLOOKUP(Z145, NPC_Raw_Data!A:L, 8) * VLOOKUP(AA145, NPC_Scaling_Values!A:N, 7) * VLOOKUP(AB145, NPC_Scaling_Values!A:N, 7) * 1.19 ,0)</f>
        <v>230</v>
      </c>
      <c r="H145" s="5">
        <f>ROUND( VLOOKUP(Z145, NPC_Raw_Data!A:L, 9) * VLOOKUP(AA145, NPC_Scaling_Values!A:N, 8)* VLOOKUP(AB145, NPC_Scaling_Values!A:N, 8) * 1.19 ,0)</f>
        <v>230</v>
      </c>
      <c r="I145" s="5">
        <v>0.0</v>
      </c>
      <c r="J145" s="5">
        <v>0.0</v>
      </c>
      <c r="K145" s="5">
        <v>0.0</v>
      </c>
      <c r="L145" s="5">
        <f>ROUND( VLOOKUP(Z145, NPC_Raw_Data!A:O, 13),0)</f>
        <v>370</v>
      </c>
      <c r="M145" s="5">
        <f>ROUND( VLOOKUP(Z145, NPC_Raw_Data!A:O, 14),0)</f>
        <v>370</v>
      </c>
      <c r="N145" s="5">
        <f>ROUND( VLOOKUP(Z145, NPC_Raw_Data!A:O, 15),0)</f>
        <v>125</v>
      </c>
      <c r="O145" s="5">
        <f>ROUND( VLOOKUP(Z145, NPC_Raw_Data!A:Q, 16) * VLOOKUP(AA145, NPC_Scaling_Values!A:N, 14)* VLOOKUP(AB145, NPC_Scaling_Values!A:N, 14) * 1.19 ,0)</f>
        <v>276</v>
      </c>
      <c r="P145" s="2">
        <f>ROUND( VLOOKUP(Z145, NPC_Raw_Data!A:Q, 17) * VLOOKUP(AA145, NPC_Scaling_Values!A:N, 14) * VLOOKUP(AB145, NPC_Scaling_Values!A:N, 14)* 1.19 ,0)</f>
        <v>110</v>
      </c>
      <c r="Q145">
        <f> VLOOKUP(AA145, NPC_Scaling_Values!A:N, 9) * VLOOKUP(AB145, NPC_Scaling_Values!A:N, 9) * 1.19</f>
        <v>3.96984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273000.0</v>
      </c>
      <c r="AA145" s="1">
        <v>7014.0</v>
      </c>
      <c r="AB145" s="1">
        <v>7414.0</v>
      </c>
      <c r="AC145" s="10">
        <v>5151.0</v>
      </c>
    </row>
    <row r="146">
      <c r="A146" s="9" t="s">
        <v>40</v>
      </c>
      <c r="B146" s="1" t="s">
        <v>41</v>
      </c>
      <c r="C146" s="5">
        <f>ROUND( VLOOKUP(Z146, NPC_Raw_Data!A:D, 4)*VLOOKUP(AA146, NPC_Scaling_Values!A:C, 3)*VLOOKUP(AB146, NPC_Scaling_Values!A:C, 3) * 1.19 ,0)</f>
        <v>5</v>
      </c>
      <c r="D146" s="5">
        <f>ROUND( VLOOKUP(Z146, NPC_Raw_Data!A:E, 5) * VLOOKUP(AA146, NPC_Scaling_Values!A:D, 4) * VLOOKUP(AB146,NPC_Scaling_Values!A:D, 4) * 1.19 ,0)</f>
        <v>0</v>
      </c>
      <c r="E146" s="5">
        <f>ROUND( VLOOKUP(Z146, NPC_Raw_Data!A:L, 6) * VLOOKUP(AA146, NPC_Scaling_Values!A:N, 5)* VLOOKUP(AB146, NPC_Scaling_Values!A:N, 5) * 1.19 ,0)</f>
        <v>4</v>
      </c>
      <c r="F146" s="5">
        <f>ROUND( VLOOKUP(Z146, NPC_Raw_Data!A:L, 7) * VLOOKUP(AA146, NPC_Scaling_Values!A:N, 6) * VLOOKUP(AB146,NPC_Scaling_Values!A:N, 6) * 1.19 ,0)</f>
        <v>4</v>
      </c>
      <c r="G146" s="5">
        <f>ROUND( VLOOKUP(Z146, NPC_Raw_Data!A:L, 8) * VLOOKUP(AA146, NPC_Scaling_Values!A:N, 7) * VLOOKUP(AB146, NPC_Scaling_Values!A:N, 7) * 1.19 ,0)</f>
        <v>4</v>
      </c>
      <c r="H146" s="5">
        <f>ROUND( VLOOKUP(Z146, NPC_Raw_Data!A:L, 9) * VLOOKUP(AA146, NPC_Scaling_Values!A:N, 8)* VLOOKUP(AB146, NPC_Scaling_Values!A:N, 8) * 1.19 ,0)</f>
        <v>4</v>
      </c>
      <c r="I146" s="5">
        <v>0.0</v>
      </c>
      <c r="J146" s="5">
        <v>0.0</v>
      </c>
      <c r="K146" s="5">
        <v>0.0</v>
      </c>
      <c r="L146" s="5">
        <f>ROUND( VLOOKUP(Z146, NPC_Raw_Data!A:O, 13),0)</f>
        <v>75</v>
      </c>
      <c r="M146" s="5">
        <f>ROUND( VLOOKUP(Z146, NPC_Raw_Data!A:O, 14),0)</f>
        <v>75</v>
      </c>
      <c r="N146" s="5">
        <f>ROUND( VLOOKUP(Z146, NPC_Raw_Data!A:O, 15),0)</f>
        <v>75</v>
      </c>
      <c r="O146" s="5">
        <f>ROUND( VLOOKUP(Z146, NPC_Raw_Data!A:Q, 16) * VLOOKUP(AA146, NPC_Scaling_Values!A:N, 14)* VLOOKUP(AB146, NPC_Scaling_Values!A:N, 14) * 1.19 ,0)</f>
        <v>276</v>
      </c>
      <c r="P146" s="2">
        <f>ROUND( VLOOKUP(Z146, NPC_Raw_Data!A:Q, 17) * VLOOKUP(AA146, NPC_Scaling_Values!A:N, 14) * VLOOKUP(AB146, NPC_Scaling_Values!A:N, 14)* 1.19 ,0)</f>
        <v>110</v>
      </c>
      <c r="Q146">
        <f> VLOOKUP(AA146, NPC_Scaling_Values!A:N, 9) * VLOOKUP(AB146, NPC_Scaling_Values!A:N, 9) * 1.19</f>
        <v>3.96984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273100.0</v>
      </c>
      <c r="AA146" s="1">
        <v>7014.0</v>
      </c>
      <c r="AB146" s="1">
        <v>7414.0</v>
      </c>
      <c r="AC146" s="8">
        <v>0.0</v>
      </c>
    </row>
    <row r="147">
      <c r="A147" s="1" t="s">
        <v>66</v>
      </c>
      <c r="B147" s="1" t="s">
        <v>51</v>
      </c>
      <c r="C147" s="5">
        <f>ROUND( VLOOKUP(Z147, NPC_Raw_Data!A:D, 4)*VLOOKUP(AA147, NPC_Scaling_Values!A:C, 3)*VLOOKUP(AB147, NPC_Scaling_Values!A:C, 3) * 1.19 ,0)</f>
        <v>99</v>
      </c>
      <c r="D147" s="5">
        <f>ROUND( VLOOKUP(Z147, NPC_Raw_Data!A:E, 5) * VLOOKUP(AA147, NPC_Scaling_Values!A:D, 4) * VLOOKUP(AB147,NPC_Scaling_Values!A:D, 4) * 1.19 ,0)</f>
        <v>0</v>
      </c>
      <c r="E147" s="5">
        <f>ROUND( VLOOKUP(Z147, NPC_Raw_Data!A:L, 6) * VLOOKUP(AA147, NPC_Scaling_Values!A:N, 5)* VLOOKUP(AB147, NPC_Scaling_Values!A:N, 5) * 1.19 ,0)</f>
        <v>176</v>
      </c>
      <c r="F147" s="5">
        <f>ROUND( VLOOKUP(Z147, NPC_Raw_Data!A:L, 7) * VLOOKUP(AA147, NPC_Scaling_Values!A:N, 6) * VLOOKUP(AB147,NPC_Scaling_Values!A:N, 6) * 1.19 ,0)</f>
        <v>133</v>
      </c>
      <c r="G147" s="5">
        <f>ROUND( VLOOKUP(Z147, NPC_Raw_Data!A:L, 8) * VLOOKUP(AA147, NPC_Scaling_Values!A:N, 7) * VLOOKUP(AB147, NPC_Scaling_Values!A:N, 7) * 1.19 ,0)</f>
        <v>123</v>
      </c>
      <c r="H147" s="5">
        <f>ROUND( VLOOKUP(Z147, NPC_Raw_Data!A:L, 9) * VLOOKUP(AA147, NPC_Scaling_Values!A:N, 8)* VLOOKUP(AB147, NPC_Scaling_Values!A:N, 8) * 1.19 ,0)</f>
        <v>133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14)* VLOOKUP(AB147, NPC_Scaling_Values!A:N, 14) * 1.19 ,0)</f>
        <v>241</v>
      </c>
      <c r="P147" s="2">
        <f>ROUND( VLOOKUP(Z147, NPC_Raw_Data!A:Q, 17) * VLOOKUP(AA147, NPC_Scaling_Values!A:N, 14) * VLOOKUP(AB147, NPC_Scaling_Values!A:N, 14)* 1.19 ,0)</f>
        <v>97</v>
      </c>
      <c r="Q147">
        <f> VLOOKUP(AA147, NPC_Scaling_Values!A:N, 9) * VLOOKUP(AB147, NPC_Scaling_Values!A:N, 9) * 1.19</f>
        <v>3.0925125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275000.0</v>
      </c>
      <c r="AA147" s="1">
        <v>7002.0</v>
      </c>
      <c r="AB147" s="1">
        <v>7402.0</v>
      </c>
      <c r="AC147" s="10">
        <v>5151.0</v>
      </c>
    </row>
    <row r="148">
      <c r="A148" s="1" t="s">
        <v>182</v>
      </c>
      <c r="B148" s="1" t="s">
        <v>166</v>
      </c>
      <c r="C148" s="5">
        <f>ROUND( VLOOKUP(Z148, NPC_Raw_Data!A:D, 4)*VLOOKUP(AA148, NPC_Scaling_Values!A:C, 3)*VLOOKUP(AB148, NPC_Scaling_Values!A:C, 3) * 1.19 ,0)</f>
        <v>2160</v>
      </c>
      <c r="D148" s="5">
        <f>ROUND( VLOOKUP(Z148, NPC_Raw_Data!A:E, 5) * VLOOKUP(AA148, NPC_Scaling_Values!A:D, 4) * VLOOKUP(AB148,NPC_Scaling_Values!A:D, 4) * 1.19 ,0)</f>
        <v>3570</v>
      </c>
      <c r="E148" s="5">
        <f>ROUND( VLOOKUP(Z148, NPC_Raw_Data!A:L, 6) * VLOOKUP(AA148, NPC_Scaling_Values!A:N, 5)* VLOOKUP(AB148, NPC_Scaling_Values!A:N, 5) * 1.19 ,0)</f>
        <v>316</v>
      </c>
      <c r="F148" s="5">
        <f>ROUND( VLOOKUP(Z148, NPC_Raw_Data!A:L, 7) * VLOOKUP(AA148, NPC_Scaling_Values!A:N, 6) * VLOOKUP(AB148,NPC_Scaling_Values!A:N, 6) * 1.19 ,0)</f>
        <v>220</v>
      </c>
      <c r="G148" s="5">
        <f>ROUND( VLOOKUP(Z148, NPC_Raw_Data!A:L, 8) * VLOOKUP(AA148, NPC_Scaling_Values!A:N, 7) * VLOOKUP(AB148, NPC_Scaling_Values!A:N, 7) * 1.19 ,0)</f>
        <v>188</v>
      </c>
      <c r="H148" s="5">
        <f>ROUND( VLOOKUP(Z148, NPC_Raw_Data!A:L, 9) * VLOOKUP(AA148, NPC_Scaling_Values!A:N, 8)* VLOOKUP(AB148, NPC_Scaling_Values!A:N, 8) * 1.19 ,0)</f>
        <v>268</v>
      </c>
      <c r="I148" s="5">
        <v>0.0</v>
      </c>
      <c r="J148" s="5">
        <v>0.0</v>
      </c>
      <c r="K148" s="5">
        <v>0.0</v>
      </c>
      <c r="L148" s="5">
        <f>ROUND( VLOOKUP(Z148, NPC_Raw_Data!A:O, 13),0)</f>
        <v>230</v>
      </c>
      <c r="M148" s="5">
        <f>ROUND( VLOOKUP(Z148, NPC_Raw_Data!A:O, 14),0)</f>
        <v>230</v>
      </c>
      <c r="N148" s="5">
        <f>ROUND( VLOOKUP(Z148, NPC_Raw_Data!A:O, 15),0)</f>
        <v>230</v>
      </c>
      <c r="O148" s="5">
        <f>ROUND( VLOOKUP(Z148, NPC_Raw_Data!A:Q, 16) * VLOOKUP(AA148, NPC_Scaling_Values!A:N, 14)* VLOOKUP(AB148, NPC_Scaling_Values!A:N, 14) * 1.19 ,0)</f>
        <v>241</v>
      </c>
      <c r="P148" s="2">
        <f>ROUND( VLOOKUP(Z148, NPC_Raw_Data!A:Q, 17) * VLOOKUP(AA148, NPC_Scaling_Values!A:N, 14) * VLOOKUP(AB148, NPC_Scaling_Values!A:N, 14)* 1.19 ,0)</f>
        <v>97</v>
      </c>
      <c r="Q148">
        <f> VLOOKUP(AA148, NPC_Scaling_Values!A:N, 9) * VLOOKUP(AB148, NPC_Scaling_Values!A:N, 9) * 1.19</f>
        <v>3.66282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278000.0</v>
      </c>
      <c r="AA148" s="1">
        <v>7009.0</v>
      </c>
      <c r="AB148" s="1">
        <v>7409.0</v>
      </c>
      <c r="AC148" s="8">
        <v>0.0</v>
      </c>
    </row>
    <row r="149">
      <c r="A149" s="1" t="s">
        <v>195</v>
      </c>
      <c r="B149" s="1" t="s">
        <v>39</v>
      </c>
      <c r="C149" s="5">
        <f>ROUND( VLOOKUP(Z149, NPC_Raw_Data!A:D, 4)*VLOOKUP(AA149, NPC_Scaling_Values!A:C, 3)*VLOOKUP(AB149, NPC_Scaling_Values!A:C, 3) * 1.19 ,0)</f>
        <v>2169</v>
      </c>
      <c r="D149" s="5">
        <f>ROUND( VLOOKUP(Z149, NPC_Raw_Data!A:E, 5) * VLOOKUP(AA149, NPC_Scaling_Values!A:D, 4) * VLOOKUP(AB149,NPC_Scaling_Values!A:D, 4) * 1.19 ,0)</f>
        <v>7140</v>
      </c>
      <c r="E149" s="5">
        <f>ROUND( VLOOKUP(Z149, NPC_Raw_Data!A:L, 6) * VLOOKUP(AA149, NPC_Scaling_Values!A:N, 5)* VLOOKUP(AB149, NPC_Scaling_Values!A:N, 5) * 1.19 ,0)</f>
        <v>319</v>
      </c>
      <c r="F149" s="5">
        <f>ROUND( VLOOKUP(Z149, NPC_Raw_Data!A:L, 7) * VLOOKUP(AA149, NPC_Scaling_Values!A:N, 6) * VLOOKUP(AB149,NPC_Scaling_Values!A:N, 6) * 1.19 ,0)</f>
        <v>222</v>
      </c>
      <c r="G149" s="5">
        <f>ROUND( VLOOKUP(Z149, NPC_Raw_Data!A:L, 8) * VLOOKUP(AA149, NPC_Scaling_Values!A:N, 7) * VLOOKUP(AB149, NPC_Scaling_Values!A:N, 7) * 1.19 ,0)</f>
        <v>190</v>
      </c>
      <c r="H149" s="5">
        <f>ROUND( VLOOKUP(Z149, NPC_Raw_Data!A:L, 9) * VLOOKUP(AA149, NPC_Scaling_Values!A:N, 8)* VLOOKUP(AB149, NPC_Scaling_Values!A:N, 8) * 1.19 ,0)</f>
        <v>270</v>
      </c>
      <c r="I149" s="5">
        <v>0.0</v>
      </c>
      <c r="J149" s="5">
        <v>0.0</v>
      </c>
      <c r="K149" s="5">
        <v>0.0</v>
      </c>
      <c r="L149" s="5">
        <f>ROUND( VLOOKUP(Z149, NPC_Raw_Data!A:O, 13),0)</f>
        <v>230</v>
      </c>
      <c r="M149" s="5">
        <f>ROUND( VLOOKUP(Z149, NPC_Raw_Data!A:O, 14),0)</f>
        <v>230</v>
      </c>
      <c r="N149" s="5">
        <f>ROUND( VLOOKUP(Z149, NPC_Raw_Data!A:O, 15),0)</f>
        <v>230</v>
      </c>
      <c r="O149" s="5">
        <f>ROUND( VLOOKUP(Z149, NPC_Raw_Data!A:Q, 16) * VLOOKUP(AA149, NPC_Scaling_Values!A:N, 14)* VLOOKUP(AB149, NPC_Scaling_Values!A:N, 14) * 1.19 ,0)</f>
        <v>244</v>
      </c>
      <c r="P149" s="2">
        <f>ROUND( VLOOKUP(Z149, NPC_Raw_Data!A:Q, 17) * VLOOKUP(AA149, NPC_Scaling_Values!A:N, 14) * VLOOKUP(AB149, NPC_Scaling_Values!A:N, 14)* 1.19 ,0)</f>
        <v>97</v>
      </c>
      <c r="Q149">
        <f> VLOOKUP(AA149, NPC_Scaling_Values!A:N, 9) * VLOOKUP(AB149, NPC_Scaling_Values!A:N, 9) * 1.19</f>
        <v>3.7128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278010.0</v>
      </c>
      <c r="AA149" s="1">
        <v>7010.0</v>
      </c>
      <c r="AB149" s="1">
        <v>7410.0</v>
      </c>
      <c r="AC149" s="8">
        <v>0.0</v>
      </c>
    </row>
    <row r="150">
      <c r="A150" s="1" t="s">
        <v>196</v>
      </c>
      <c r="B150" s="1" t="s">
        <v>39</v>
      </c>
      <c r="C150" s="5">
        <f>ROUND( VLOOKUP(Z150, NPC_Raw_Data!A:D, 4)*VLOOKUP(AA150, NPC_Scaling_Values!A:C, 3)*VLOOKUP(AB150, NPC_Scaling_Values!A:C, 3) * 1.19 ,0)</f>
        <v>2169</v>
      </c>
      <c r="D150" s="5">
        <f>ROUND( VLOOKUP(Z150, NPC_Raw_Data!A:E, 5) * VLOOKUP(AA150, NPC_Scaling_Values!A:D, 4) * VLOOKUP(AB150,NPC_Scaling_Values!A:D, 4) * 1.19 ,0)</f>
        <v>7140</v>
      </c>
      <c r="E150" s="5">
        <f>ROUND( VLOOKUP(Z150, NPC_Raw_Data!A:L, 6) * VLOOKUP(AA150, NPC_Scaling_Values!A:N, 5)* VLOOKUP(AB150, NPC_Scaling_Values!A:N, 5) * 1.19 ,0)</f>
        <v>319</v>
      </c>
      <c r="F150" s="5">
        <f>ROUND( VLOOKUP(Z150, NPC_Raw_Data!A:L, 7) * VLOOKUP(AA150, NPC_Scaling_Values!A:N, 6) * VLOOKUP(AB150,NPC_Scaling_Values!A:N, 6) * 1.19 ,0)</f>
        <v>222</v>
      </c>
      <c r="G150" s="5">
        <f>ROUND( VLOOKUP(Z150, NPC_Raw_Data!A:L, 8) * VLOOKUP(AA150, NPC_Scaling_Values!A:N, 7) * VLOOKUP(AB150, NPC_Scaling_Values!A:N, 7) * 1.19 ,0)</f>
        <v>190</v>
      </c>
      <c r="H150" s="5">
        <f>ROUND( VLOOKUP(Z150, NPC_Raw_Data!A:L, 9) * VLOOKUP(AA150, NPC_Scaling_Values!A:N, 8)* VLOOKUP(AB150, NPC_Scaling_Values!A:N, 8) * 1.19 ,0)</f>
        <v>270</v>
      </c>
      <c r="I150" s="5">
        <v>0.0</v>
      </c>
      <c r="J150" s="5">
        <v>0.0</v>
      </c>
      <c r="K150" s="5">
        <v>0.0</v>
      </c>
      <c r="L150" s="5">
        <f>ROUND( VLOOKUP(Z150, NPC_Raw_Data!A:O, 13),0)</f>
        <v>230</v>
      </c>
      <c r="M150" s="5">
        <f>ROUND( VLOOKUP(Z150, NPC_Raw_Data!A:O, 14),0)</f>
        <v>230</v>
      </c>
      <c r="N150" s="5">
        <f>ROUND( VLOOKUP(Z150, NPC_Raw_Data!A:O, 15),0)</f>
        <v>230</v>
      </c>
      <c r="O150" s="5">
        <f>ROUND( VLOOKUP(Z150, NPC_Raw_Data!A:Q, 16) * VLOOKUP(AA150, NPC_Scaling_Values!A:N, 14)* VLOOKUP(AB150, NPC_Scaling_Values!A:N, 14) * 1.19 ,0)</f>
        <v>244</v>
      </c>
      <c r="P150" s="2">
        <f>ROUND( VLOOKUP(Z150, NPC_Raw_Data!A:Q, 17) * VLOOKUP(AA150, NPC_Scaling_Values!A:N, 14) * VLOOKUP(AB150, NPC_Scaling_Values!A:N, 14)* 1.19 ,0)</f>
        <v>97</v>
      </c>
      <c r="Q150">
        <f> VLOOKUP(AA150, NPC_Scaling_Values!A:N, 9) * VLOOKUP(AB150, NPC_Scaling_Values!A:N, 9) * 1.19</f>
        <v>3.7128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278011.0</v>
      </c>
      <c r="AA150" s="1">
        <v>7010.0</v>
      </c>
      <c r="AB150" s="1">
        <v>7410.0</v>
      </c>
      <c r="AC150" s="8">
        <v>0.0</v>
      </c>
    </row>
    <row r="151">
      <c r="A151" s="1" t="s">
        <v>197</v>
      </c>
      <c r="B151" s="1" t="s">
        <v>39</v>
      </c>
      <c r="C151" s="5">
        <f>ROUND( VLOOKUP(Z151, NPC_Raw_Data!A:D, 4)*VLOOKUP(AA151, NPC_Scaling_Values!A:C, 3)*VLOOKUP(AB151, NPC_Scaling_Values!A:C, 3) * 1.19 ,0)</f>
        <v>2169</v>
      </c>
      <c r="D151" s="5">
        <f>ROUND( VLOOKUP(Z151, NPC_Raw_Data!A:E, 5) * VLOOKUP(AA151, NPC_Scaling_Values!A:D, 4) * VLOOKUP(AB151,NPC_Scaling_Values!A:D, 4) * 1.19 ,0)</f>
        <v>7140</v>
      </c>
      <c r="E151" s="5">
        <f>ROUND( VLOOKUP(Z151, NPC_Raw_Data!A:L, 6) * VLOOKUP(AA151, NPC_Scaling_Values!A:N, 5)* VLOOKUP(AB151, NPC_Scaling_Values!A:N, 5) * 1.19 ,0)</f>
        <v>319</v>
      </c>
      <c r="F151" s="5">
        <f>ROUND( VLOOKUP(Z151, NPC_Raw_Data!A:L, 7) * VLOOKUP(AA151, NPC_Scaling_Values!A:N, 6) * VLOOKUP(AB151,NPC_Scaling_Values!A:N, 6) * 1.19 ,0)</f>
        <v>222</v>
      </c>
      <c r="G151" s="5">
        <f>ROUND( VLOOKUP(Z151, NPC_Raw_Data!A:L, 8) * VLOOKUP(AA151, NPC_Scaling_Values!A:N, 7) * VLOOKUP(AB151, NPC_Scaling_Values!A:N, 7) * 1.19 ,0)</f>
        <v>190</v>
      </c>
      <c r="H151" s="5">
        <f>ROUND( VLOOKUP(Z151, NPC_Raw_Data!A:L, 9) * VLOOKUP(AA151, NPC_Scaling_Values!A:N, 8)* VLOOKUP(AB151, NPC_Scaling_Values!A:N, 8) * 1.19 ,0)</f>
        <v>270</v>
      </c>
      <c r="I151" s="5">
        <v>0.0</v>
      </c>
      <c r="J151" s="5">
        <v>0.0</v>
      </c>
      <c r="K151" s="5">
        <v>0.0</v>
      </c>
      <c r="L151" s="5">
        <f>ROUND( VLOOKUP(Z151, NPC_Raw_Data!A:O, 13),0)</f>
        <v>230</v>
      </c>
      <c r="M151" s="5">
        <f>ROUND( VLOOKUP(Z151, NPC_Raw_Data!A:O, 14),0)</f>
        <v>230</v>
      </c>
      <c r="N151" s="5">
        <f>ROUND( VLOOKUP(Z151, NPC_Raw_Data!A:O, 15),0)</f>
        <v>230</v>
      </c>
      <c r="O151" s="5">
        <f>ROUND( VLOOKUP(Z151, NPC_Raw_Data!A:Q, 16) * VLOOKUP(AA151, NPC_Scaling_Values!A:N, 14)* VLOOKUP(AB151, NPC_Scaling_Values!A:N, 14) * 1.19 ,0)</f>
        <v>244</v>
      </c>
      <c r="P151" s="2">
        <f>ROUND( VLOOKUP(Z151, NPC_Raw_Data!A:Q, 17) * VLOOKUP(AA151, NPC_Scaling_Values!A:N, 14) * VLOOKUP(AB151, NPC_Scaling_Values!A:N, 14)* 1.19 ,0)</f>
        <v>97</v>
      </c>
      <c r="Q151">
        <f> VLOOKUP(AA151, NPC_Scaling_Values!A:N, 9) * VLOOKUP(AB151, NPC_Scaling_Values!A:N, 9) * 1.19</f>
        <v>3.7128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278012.0</v>
      </c>
      <c r="AA151" s="1">
        <v>7010.0</v>
      </c>
      <c r="AB151" s="1">
        <v>7410.0</v>
      </c>
      <c r="AC151" s="8">
        <v>0.0</v>
      </c>
    </row>
    <row r="152">
      <c r="A152" s="1" t="s">
        <v>198</v>
      </c>
      <c r="B152" s="1" t="s">
        <v>39</v>
      </c>
      <c r="C152" s="5">
        <f>ROUND( VLOOKUP(Z152, NPC_Raw_Data!A:D, 4)*VLOOKUP(AA152, NPC_Scaling_Values!A:C, 3)*VLOOKUP(AB152, NPC_Scaling_Values!A:C, 3) * 1.19 ,0)</f>
        <v>2169</v>
      </c>
      <c r="D152" s="5">
        <f>ROUND( VLOOKUP(Z152, NPC_Raw_Data!A:E, 5) * VLOOKUP(AA152, NPC_Scaling_Values!A:D, 4) * VLOOKUP(AB152,NPC_Scaling_Values!A:D, 4) * 1.19 ,0)</f>
        <v>7140</v>
      </c>
      <c r="E152" s="5">
        <f>ROUND( VLOOKUP(Z152, NPC_Raw_Data!A:L, 6) * VLOOKUP(AA152, NPC_Scaling_Values!A:N, 5)* VLOOKUP(AB152, NPC_Scaling_Values!A:N, 5) * 1.19 ,0)</f>
        <v>319</v>
      </c>
      <c r="F152" s="5">
        <f>ROUND( VLOOKUP(Z152, NPC_Raw_Data!A:L, 7) * VLOOKUP(AA152, NPC_Scaling_Values!A:N, 6) * VLOOKUP(AB152,NPC_Scaling_Values!A:N, 6) * 1.19 ,0)</f>
        <v>222</v>
      </c>
      <c r="G152" s="5">
        <f>ROUND( VLOOKUP(Z152, NPC_Raw_Data!A:L, 8) * VLOOKUP(AA152, NPC_Scaling_Values!A:N, 7) * VLOOKUP(AB152, NPC_Scaling_Values!A:N, 7) * 1.19 ,0)</f>
        <v>190</v>
      </c>
      <c r="H152" s="5">
        <f>ROUND( VLOOKUP(Z152, NPC_Raw_Data!A:L, 9) * VLOOKUP(AA152, NPC_Scaling_Values!A:N, 8)* VLOOKUP(AB152, NPC_Scaling_Values!A:N, 8) * 1.19 ,0)</f>
        <v>270</v>
      </c>
      <c r="I152" s="5">
        <v>0.0</v>
      </c>
      <c r="J152" s="5">
        <v>0.0</v>
      </c>
      <c r="K152" s="5">
        <v>0.0</v>
      </c>
      <c r="L152" s="5">
        <f>ROUND( VLOOKUP(Z152, NPC_Raw_Data!A:O, 13),0)</f>
        <v>230</v>
      </c>
      <c r="M152" s="5">
        <f>ROUND( VLOOKUP(Z152, NPC_Raw_Data!A:O, 14),0)</f>
        <v>230</v>
      </c>
      <c r="N152" s="5">
        <f>ROUND( VLOOKUP(Z152, NPC_Raw_Data!A:O, 15),0)</f>
        <v>230</v>
      </c>
      <c r="O152" s="5">
        <f>ROUND( VLOOKUP(Z152, NPC_Raw_Data!A:Q, 16) * VLOOKUP(AA152, NPC_Scaling_Values!A:N, 14)* VLOOKUP(AB152, NPC_Scaling_Values!A:N, 14) * 1.19 ,0)</f>
        <v>244</v>
      </c>
      <c r="P152" s="2">
        <f>ROUND( VLOOKUP(Z152, NPC_Raw_Data!A:Q, 17) * VLOOKUP(AA152, NPC_Scaling_Values!A:N, 14) * VLOOKUP(AB152, NPC_Scaling_Values!A:N, 14)* 1.19 ,0)</f>
        <v>97</v>
      </c>
      <c r="Q152">
        <f> VLOOKUP(AA152, NPC_Scaling_Values!A:N, 9) * VLOOKUP(AB152, NPC_Scaling_Values!A:N, 9) * 1.19</f>
        <v>3.7128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278013.0</v>
      </c>
      <c r="AA152" s="1">
        <v>7010.0</v>
      </c>
      <c r="AB152" s="1">
        <v>7410.0</v>
      </c>
      <c r="AC152" s="8">
        <v>0.0</v>
      </c>
    </row>
    <row r="153">
      <c r="A153" s="1" t="s">
        <v>231</v>
      </c>
      <c r="B153" s="1" t="s">
        <v>30</v>
      </c>
      <c r="C153" s="5">
        <f>ROUND( VLOOKUP(Z153, NPC_Raw_Data!A:D, 4)*VLOOKUP(AA153, NPC_Scaling_Values!A:C, 3)*VLOOKUP(AB153, NPC_Scaling_Values!A:C, 3) * 1.19 ,0)</f>
        <v>2317</v>
      </c>
      <c r="D153" s="5">
        <f>ROUND( VLOOKUP(Z153, NPC_Raw_Data!A:E, 5) * VLOOKUP(AA153, NPC_Scaling_Values!A:D, 4) * VLOOKUP(AB153,NPC_Scaling_Values!A:D, 4) * 1.19 ,0)</f>
        <v>7140</v>
      </c>
      <c r="E153" s="5">
        <f>ROUND( VLOOKUP(Z153, NPC_Raw_Data!A:L, 6) * VLOOKUP(AA153, NPC_Scaling_Values!A:N, 5)* VLOOKUP(AB153, NPC_Scaling_Values!A:N, 5) * 1.19 ,0)</f>
        <v>350</v>
      </c>
      <c r="F153" s="5">
        <f>ROUND( VLOOKUP(Z153, NPC_Raw_Data!A:L, 7) * VLOOKUP(AA153, NPC_Scaling_Values!A:N, 6) * VLOOKUP(AB153,NPC_Scaling_Values!A:N, 6) * 1.19 ,0)</f>
        <v>244</v>
      </c>
      <c r="G153" s="5">
        <f>ROUND( VLOOKUP(Z153, NPC_Raw_Data!A:L, 8) * VLOOKUP(AA153, NPC_Scaling_Values!A:N, 7) * VLOOKUP(AB153, NPC_Scaling_Values!A:N, 7) * 1.19 ,0)</f>
        <v>209</v>
      </c>
      <c r="H153" s="5">
        <f>ROUND( VLOOKUP(Z153, NPC_Raw_Data!A:L, 9) * VLOOKUP(AA153, NPC_Scaling_Values!A:N, 8)* VLOOKUP(AB153, NPC_Scaling_Values!A:N, 8) * 1.19 ,0)</f>
        <v>297</v>
      </c>
      <c r="I153" s="5">
        <v>0.0</v>
      </c>
      <c r="J153" s="5">
        <v>0.0</v>
      </c>
      <c r="K153" s="5">
        <v>0.0</v>
      </c>
      <c r="L153" s="5">
        <f>ROUND( VLOOKUP(Z153, NPC_Raw_Data!A:O, 13),0)</f>
        <v>230</v>
      </c>
      <c r="M153" s="5">
        <f>ROUND( VLOOKUP(Z153, NPC_Raw_Data!A:O, 14),0)</f>
        <v>230</v>
      </c>
      <c r="N153" s="5">
        <f>ROUND( VLOOKUP(Z153, NPC_Raw_Data!A:O, 15),0)</f>
        <v>230</v>
      </c>
      <c r="O153" s="5">
        <f>ROUND( VLOOKUP(Z153, NPC_Raw_Data!A:Q, 16) * VLOOKUP(AA153, NPC_Scaling_Values!A:N, 14)* VLOOKUP(AB153, NPC_Scaling_Values!A:N, 14) * 1.19 ,0)</f>
        <v>276</v>
      </c>
      <c r="P153" s="2">
        <f>ROUND( VLOOKUP(Z153, NPC_Raw_Data!A:Q, 17) * VLOOKUP(AA153, NPC_Scaling_Values!A:N, 14) * VLOOKUP(AB153, NPC_Scaling_Values!A:N, 14)* 1.19 ,0)</f>
        <v>110</v>
      </c>
      <c r="Q153">
        <f> VLOOKUP(AA153, NPC_Scaling_Values!A:N, 9) * VLOOKUP(AB153, NPC_Scaling_Values!A:N, 9) * 1.19</f>
        <v>3.96984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278020.0</v>
      </c>
      <c r="AA153" s="1">
        <v>7014.0</v>
      </c>
      <c r="AB153" s="1">
        <v>7414.0</v>
      </c>
      <c r="AC153" s="8">
        <v>0.0</v>
      </c>
    </row>
    <row r="154">
      <c r="A154" s="1" t="s">
        <v>232</v>
      </c>
      <c r="B154" s="1" t="s">
        <v>30</v>
      </c>
      <c r="C154" s="5">
        <f>ROUND( VLOOKUP(Z154, NPC_Raw_Data!A:D, 4)*VLOOKUP(AA154, NPC_Scaling_Values!A:C, 3)*VLOOKUP(AB154, NPC_Scaling_Values!A:C, 3) * 1.19 ,0)</f>
        <v>2317</v>
      </c>
      <c r="D154" s="5">
        <f>ROUND( VLOOKUP(Z154, NPC_Raw_Data!A:E, 5) * VLOOKUP(AA154, NPC_Scaling_Values!A:D, 4) * VLOOKUP(AB154,NPC_Scaling_Values!A:D, 4) * 1.19 ,0)</f>
        <v>7140</v>
      </c>
      <c r="E154" s="5">
        <f>ROUND( VLOOKUP(Z154, NPC_Raw_Data!A:L, 6) * VLOOKUP(AA154, NPC_Scaling_Values!A:N, 5)* VLOOKUP(AB154, NPC_Scaling_Values!A:N, 5) * 1.19 ,0)</f>
        <v>350</v>
      </c>
      <c r="F154" s="5">
        <f>ROUND( VLOOKUP(Z154, NPC_Raw_Data!A:L, 7) * VLOOKUP(AA154, NPC_Scaling_Values!A:N, 6) * VLOOKUP(AB154,NPC_Scaling_Values!A:N, 6) * 1.19 ,0)</f>
        <v>244</v>
      </c>
      <c r="G154" s="5">
        <f>ROUND( VLOOKUP(Z154, NPC_Raw_Data!A:L, 8) * VLOOKUP(AA154, NPC_Scaling_Values!A:N, 7) * VLOOKUP(AB154, NPC_Scaling_Values!A:N, 7) * 1.19 ,0)</f>
        <v>209</v>
      </c>
      <c r="H154" s="5">
        <f>ROUND( VLOOKUP(Z154, NPC_Raw_Data!A:L, 9) * VLOOKUP(AA154, NPC_Scaling_Values!A:N, 8)* VLOOKUP(AB154, NPC_Scaling_Values!A:N, 8) * 1.19 ,0)</f>
        <v>297</v>
      </c>
      <c r="I154" s="5">
        <v>0.0</v>
      </c>
      <c r="J154" s="5">
        <v>0.0</v>
      </c>
      <c r="K154" s="5">
        <v>0.0</v>
      </c>
      <c r="L154" s="5">
        <f>ROUND( VLOOKUP(Z154, NPC_Raw_Data!A:O, 13),0)</f>
        <v>230</v>
      </c>
      <c r="M154" s="5">
        <f>ROUND( VLOOKUP(Z154, NPC_Raw_Data!A:O, 14),0)</f>
        <v>230</v>
      </c>
      <c r="N154" s="5">
        <f>ROUND( VLOOKUP(Z154, NPC_Raw_Data!A:O, 15),0)</f>
        <v>230</v>
      </c>
      <c r="O154" s="5">
        <f>ROUND( VLOOKUP(Z154, NPC_Raw_Data!A:Q, 16) * VLOOKUP(AA154, NPC_Scaling_Values!A:N, 14)* VLOOKUP(AB154, NPC_Scaling_Values!A:N, 14) * 1.19 ,0)</f>
        <v>276</v>
      </c>
      <c r="P154" s="2">
        <f>ROUND( VLOOKUP(Z154, NPC_Raw_Data!A:Q, 17) * VLOOKUP(AA154, NPC_Scaling_Values!A:N, 14) * VLOOKUP(AB154, NPC_Scaling_Values!A:N, 14)* 1.19 ,0)</f>
        <v>110</v>
      </c>
      <c r="Q154">
        <f> VLOOKUP(AA154, NPC_Scaling_Values!A:N, 9) * VLOOKUP(AB154, NPC_Scaling_Values!A:N, 9) * 1.19</f>
        <v>3.96984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278021.0</v>
      </c>
      <c r="AA154" s="1">
        <v>7014.0</v>
      </c>
      <c r="AB154" s="1">
        <v>7414.0</v>
      </c>
      <c r="AC154" s="8">
        <v>0.0</v>
      </c>
    </row>
    <row r="155">
      <c r="A155" s="1" t="s">
        <v>233</v>
      </c>
      <c r="B155" s="1" t="s">
        <v>160</v>
      </c>
      <c r="C155" s="5">
        <f>ROUND( VLOOKUP(Z155, NPC_Raw_Data!A:D, 4)*VLOOKUP(AA155, NPC_Scaling_Values!A:C, 3)*VLOOKUP(AB155, NPC_Scaling_Values!A:C, 3) * 1.19 ,0)</f>
        <v>2317</v>
      </c>
      <c r="D155" s="5">
        <f>ROUND( VLOOKUP(Z155, NPC_Raw_Data!A:E, 5) * VLOOKUP(AA155, NPC_Scaling_Values!A:D, 4) * VLOOKUP(AB155,NPC_Scaling_Values!A:D, 4) * 1.19 ,0)</f>
        <v>7140</v>
      </c>
      <c r="E155" s="5">
        <f>ROUND( VLOOKUP(Z155, NPC_Raw_Data!A:L, 6) * VLOOKUP(AA155, NPC_Scaling_Values!A:N, 5)* VLOOKUP(AB155, NPC_Scaling_Values!A:N, 5) * 1.19 ,0)</f>
        <v>350</v>
      </c>
      <c r="F155" s="5">
        <f>ROUND( VLOOKUP(Z155, NPC_Raw_Data!A:L, 7) * VLOOKUP(AA155, NPC_Scaling_Values!A:N, 6) * VLOOKUP(AB155,NPC_Scaling_Values!A:N, 6) * 1.19 ,0)</f>
        <v>244</v>
      </c>
      <c r="G155" s="5">
        <f>ROUND( VLOOKUP(Z155, NPC_Raw_Data!A:L, 8) * VLOOKUP(AA155, NPC_Scaling_Values!A:N, 7) * VLOOKUP(AB155, NPC_Scaling_Values!A:N, 7) * 1.19 ,0)</f>
        <v>209</v>
      </c>
      <c r="H155" s="5">
        <f>ROUND( VLOOKUP(Z155, NPC_Raw_Data!A:L, 9) * VLOOKUP(AA155, NPC_Scaling_Values!A:N, 8)* VLOOKUP(AB155, NPC_Scaling_Values!A:N, 8) * 1.19 ,0)</f>
        <v>297</v>
      </c>
      <c r="I155" s="5">
        <v>0.0</v>
      </c>
      <c r="J155" s="5">
        <v>0.0</v>
      </c>
      <c r="K155" s="5">
        <v>0.0</v>
      </c>
      <c r="L155" s="5">
        <f>ROUND( VLOOKUP(Z155, NPC_Raw_Data!A:O, 13),0)</f>
        <v>230</v>
      </c>
      <c r="M155" s="5">
        <f>ROUND( VLOOKUP(Z155, NPC_Raw_Data!A:O, 14),0)</f>
        <v>230</v>
      </c>
      <c r="N155" s="5">
        <f>ROUND( VLOOKUP(Z155, NPC_Raw_Data!A:O, 15),0)</f>
        <v>230</v>
      </c>
      <c r="O155" s="5">
        <f>ROUND( VLOOKUP(Z155, NPC_Raw_Data!A:Q, 16) * VLOOKUP(AA155, NPC_Scaling_Values!A:N, 14)* VLOOKUP(AB155, NPC_Scaling_Values!A:N, 14) * 1.19 ,0)</f>
        <v>276</v>
      </c>
      <c r="P155" s="2">
        <f>ROUND( VLOOKUP(Z155, NPC_Raw_Data!A:Q, 17) * VLOOKUP(AA155, NPC_Scaling_Values!A:N, 14) * VLOOKUP(AB155, NPC_Scaling_Values!A:N, 14)* 1.19 ,0)</f>
        <v>110</v>
      </c>
      <c r="Q155">
        <f> VLOOKUP(AA155, NPC_Scaling_Values!A:N, 9) * VLOOKUP(AB155, NPC_Scaling_Values!A:N, 9) * 1.19</f>
        <v>3.96984</v>
      </c>
      <c r="R155" s="1">
        <v>1.0</v>
      </c>
      <c r="S155" s="1">
        <v>-1.0</v>
      </c>
      <c r="T155" s="7" t="b">
        <v>0</v>
      </c>
      <c r="U155" s="7" t="b">
        <v>0</v>
      </c>
      <c r="V155" s="7" t="b">
        <v>0</v>
      </c>
      <c r="Z155" s="1">
        <v>278030.0</v>
      </c>
      <c r="AA155" s="1">
        <v>7014.0</v>
      </c>
      <c r="AB155" s="1">
        <v>7414.0</v>
      </c>
      <c r="AC155" s="8">
        <v>0.0</v>
      </c>
    </row>
    <row r="156">
      <c r="A156" s="2" t="s">
        <v>233</v>
      </c>
      <c r="B156" s="1" t="s">
        <v>160</v>
      </c>
      <c r="C156" s="5">
        <f>ROUND( VLOOKUP(Z156, NPC_Raw_Data!A:D, 4)*VLOOKUP(AA156, NPC_Scaling_Values!A:C, 3)*VLOOKUP(AB156, NPC_Scaling_Values!A:C, 3) * 1.19 ,0)</f>
        <v>2317</v>
      </c>
      <c r="D156" s="5">
        <f>ROUND( VLOOKUP(Z156, NPC_Raw_Data!A:E, 5) * VLOOKUP(AA156, NPC_Scaling_Values!A:D, 4) * VLOOKUP(AB156,NPC_Scaling_Values!A:D, 4) * 1.19 ,0)</f>
        <v>7140</v>
      </c>
      <c r="E156" s="5">
        <f>ROUND( VLOOKUP(Z156, NPC_Raw_Data!A:L, 6) * VLOOKUP(AA156, NPC_Scaling_Values!A:N, 5)* VLOOKUP(AB156, NPC_Scaling_Values!A:N, 5) * 1.19 ,0)</f>
        <v>350</v>
      </c>
      <c r="F156" s="5">
        <f>ROUND( VLOOKUP(Z156, NPC_Raw_Data!A:L, 7) * VLOOKUP(AA156, NPC_Scaling_Values!A:N, 6) * VLOOKUP(AB156,NPC_Scaling_Values!A:N, 6) * 1.19 ,0)</f>
        <v>244</v>
      </c>
      <c r="G156" s="5">
        <f>ROUND( VLOOKUP(Z156, NPC_Raw_Data!A:L, 8) * VLOOKUP(AA156, NPC_Scaling_Values!A:N, 7) * VLOOKUP(AB156, NPC_Scaling_Values!A:N, 7) * 1.19 ,0)</f>
        <v>209</v>
      </c>
      <c r="H156" s="5">
        <f>ROUND( VLOOKUP(Z156, NPC_Raw_Data!A:L, 9) * VLOOKUP(AA156, NPC_Scaling_Values!A:N, 8)* VLOOKUP(AB156, NPC_Scaling_Values!A:N, 8) * 1.19 ,0)</f>
        <v>297</v>
      </c>
      <c r="I156" s="5">
        <v>0.0</v>
      </c>
      <c r="J156" s="5">
        <v>0.0</v>
      </c>
      <c r="K156" s="5">
        <v>0.0</v>
      </c>
      <c r="L156" s="5">
        <f>ROUND( VLOOKUP(Z156, NPC_Raw_Data!A:O, 13),0)</f>
        <v>230</v>
      </c>
      <c r="M156" s="5">
        <f>ROUND( VLOOKUP(Z156, NPC_Raw_Data!A:O, 14),0)</f>
        <v>230</v>
      </c>
      <c r="N156" s="5">
        <f>ROUND( VLOOKUP(Z156, NPC_Raw_Data!A:O, 15),0)</f>
        <v>230</v>
      </c>
      <c r="O156" s="5">
        <f>ROUND( VLOOKUP(Z156, NPC_Raw_Data!A:Q, 16) * VLOOKUP(AA156, NPC_Scaling_Values!A:N, 14)* VLOOKUP(AB156, NPC_Scaling_Values!A:N, 14) * 1.19 ,0)</f>
        <v>276</v>
      </c>
      <c r="P156" s="2">
        <f>ROUND( VLOOKUP(Z156, NPC_Raw_Data!A:Q, 17) * VLOOKUP(AA156, NPC_Scaling_Values!A:N, 14) * VLOOKUP(AB156, NPC_Scaling_Values!A:N, 14)* 1.19 ,0)</f>
        <v>110</v>
      </c>
      <c r="Q156">
        <f> VLOOKUP(AA156, NPC_Scaling_Values!A:N, 9) * VLOOKUP(AB156, NPC_Scaling_Values!A:N, 9) * 1.19</f>
        <v>3.96984</v>
      </c>
      <c r="R156" s="1">
        <v>1.0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278031.0</v>
      </c>
      <c r="AA156" s="1">
        <v>7014.0</v>
      </c>
      <c r="AB156" s="1">
        <v>7414.0</v>
      </c>
      <c r="AC156" s="8">
        <v>0.0</v>
      </c>
    </row>
    <row r="157">
      <c r="A157" s="1" t="s">
        <v>169</v>
      </c>
      <c r="B157" s="1" t="s">
        <v>55</v>
      </c>
      <c r="C157" s="5">
        <f>ROUND( VLOOKUP(Z157, NPC_Raw_Data!A:D, 4)*VLOOKUP(AA157, NPC_Scaling_Values!A:C, 3)*VLOOKUP(AB157, NPC_Scaling_Values!A:C, 3) * 1.19 ,0)</f>
        <v>1443</v>
      </c>
      <c r="D157" s="5">
        <f>ROUND( VLOOKUP(Z157, NPC_Raw_Data!A:E, 5) * VLOOKUP(AA157, NPC_Scaling_Values!A:D, 4) * VLOOKUP(AB157,NPC_Scaling_Values!A:D, 4) * 1.19 ,0)</f>
        <v>4760</v>
      </c>
      <c r="E157" s="5">
        <f>ROUND( VLOOKUP(Z157, NPC_Raw_Data!A:L, 6) * VLOOKUP(AA157, NPC_Scaling_Values!A:N, 5)* VLOOKUP(AB157, NPC_Scaling_Values!A:N, 5) * 1.19 ,0)</f>
        <v>392</v>
      </c>
      <c r="F157" s="5">
        <f>ROUND( VLOOKUP(Z157, NPC_Raw_Data!A:L, 7) * VLOOKUP(AA157, NPC_Scaling_Values!A:N, 6) * VLOOKUP(AB157,NPC_Scaling_Values!A:N, 6) * 1.19 ,0)</f>
        <v>260</v>
      </c>
      <c r="G157" s="5">
        <f>ROUND( VLOOKUP(Z157, NPC_Raw_Data!A:L, 8) * VLOOKUP(AA157, NPC_Scaling_Values!A:N, 7) * VLOOKUP(AB157, NPC_Scaling_Values!A:N, 7) * 1.19 ,0)</f>
        <v>291</v>
      </c>
      <c r="H157" s="5">
        <f>ROUND( VLOOKUP(Z157, NPC_Raw_Data!A:L, 9) * VLOOKUP(AA157, NPC_Scaling_Values!A:N, 8)* VLOOKUP(AB157, NPC_Scaling_Values!A:N, 8) * 1.19 ,0)</f>
        <v>324</v>
      </c>
      <c r="I157" s="5">
        <v>0.0</v>
      </c>
      <c r="J157" s="5">
        <v>0.0</v>
      </c>
      <c r="K157" s="5">
        <v>0.0</v>
      </c>
      <c r="L157" s="5">
        <f>ROUND( VLOOKUP(Z157, NPC_Raw_Data!A:O, 13),0)</f>
        <v>145</v>
      </c>
      <c r="M157" s="5">
        <f>ROUND( VLOOKUP(Z157, NPC_Raw_Data!A:O, 14),0)</f>
        <v>145</v>
      </c>
      <c r="N157" s="5">
        <f>ROUND( VLOOKUP(Z157, NPC_Raw_Data!A:O, 15),0)</f>
        <v>245</v>
      </c>
      <c r="O157" s="5">
        <f>ROUND( VLOOKUP(Z157, NPC_Raw_Data!A:Q, 16) * VLOOKUP(AA157, NPC_Scaling_Values!A:N, 14)* VLOOKUP(AB157, NPC_Scaling_Values!A:N, 14) * 1.19 ,0)</f>
        <v>391</v>
      </c>
      <c r="P157" s="2">
        <f>ROUND( VLOOKUP(Z157, NPC_Raw_Data!A:Q, 17) * VLOOKUP(AA157, NPC_Scaling_Values!A:N, 14) * VLOOKUP(AB157, NPC_Scaling_Values!A:N, 14)* 1.19 ,0)</f>
        <v>98</v>
      </c>
      <c r="Q157">
        <f> VLOOKUP(AA157, NPC_Scaling_Values!A:N, 9) * VLOOKUP(AB157, NPC_Scaling_Values!A:N, 9) * 1.19</f>
        <v>3.5506625</v>
      </c>
      <c r="R157" s="1">
        <v>1.1</v>
      </c>
      <c r="S157" s="1">
        <v>-1.0</v>
      </c>
      <c r="T157" s="7" t="b">
        <v>0</v>
      </c>
      <c r="U157" s="7" t="b">
        <v>1</v>
      </c>
      <c r="V157" s="7" t="b">
        <v>0</v>
      </c>
      <c r="Z157" s="1">
        <v>279000.0</v>
      </c>
      <c r="AA157" s="1">
        <v>7004.0</v>
      </c>
      <c r="AB157" s="1">
        <v>7404.0</v>
      </c>
      <c r="AC157" s="8">
        <v>0.0</v>
      </c>
    </row>
    <row r="158">
      <c r="A158" s="9" t="s">
        <v>181</v>
      </c>
      <c r="B158" s="1" t="s">
        <v>27</v>
      </c>
      <c r="C158" s="5">
        <f>ROUND( VLOOKUP(Z158, NPC_Raw_Data!A:D, 4)*VLOOKUP(AA158, NPC_Scaling_Values!A:C, 3)*VLOOKUP(AB158, NPC_Scaling_Values!A:C, 3) * 1.19 ,0)</f>
        <v>1451</v>
      </c>
      <c r="D158" s="5">
        <f>ROUND( VLOOKUP(Z158, NPC_Raw_Data!A:E, 5) * VLOOKUP(AA158, NPC_Scaling_Values!A:D, 4) * VLOOKUP(AB158,NPC_Scaling_Values!A:D, 4) * 1.19 ,0)</f>
        <v>3808</v>
      </c>
      <c r="E158" s="5">
        <f>ROUND( VLOOKUP(Z158, NPC_Raw_Data!A:L, 6) * VLOOKUP(AA158, NPC_Scaling_Values!A:N, 5)* VLOOKUP(AB158, NPC_Scaling_Values!A:N, 5) * 1.19 ,0)</f>
        <v>395</v>
      </c>
      <c r="F158" s="5">
        <f>ROUND( VLOOKUP(Z158, NPC_Raw_Data!A:L, 7) * VLOOKUP(AA158, NPC_Scaling_Values!A:N, 6) * VLOOKUP(AB158,NPC_Scaling_Values!A:N, 6) * 1.19 ,0)</f>
        <v>262</v>
      </c>
      <c r="G158" s="5">
        <f>ROUND( VLOOKUP(Z158, NPC_Raw_Data!A:L, 8) * VLOOKUP(AA158, NPC_Scaling_Values!A:N, 7) * VLOOKUP(AB158, NPC_Scaling_Values!A:N, 7) * 1.19 ,0)</f>
        <v>293</v>
      </c>
      <c r="H158" s="5">
        <f>ROUND( VLOOKUP(Z158, NPC_Raw_Data!A:L, 9) * VLOOKUP(AA158, NPC_Scaling_Values!A:N, 8)* VLOOKUP(AB158, NPC_Scaling_Values!A:N, 8) * 1.19 ,0)</f>
        <v>327</v>
      </c>
      <c r="I158" s="5">
        <v>0.0</v>
      </c>
      <c r="J158" s="5">
        <v>0.0</v>
      </c>
      <c r="K158" s="5">
        <v>0.0</v>
      </c>
      <c r="L158" s="5">
        <f>ROUND( VLOOKUP(Z158, NPC_Raw_Data!A:O, 13),0)</f>
        <v>145</v>
      </c>
      <c r="M158" s="5">
        <f>ROUND( VLOOKUP(Z158, NPC_Raw_Data!A:O, 14),0)</f>
        <v>145</v>
      </c>
      <c r="N158" s="5">
        <f>ROUND( VLOOKUP(Z158, NPC_Raw_Data!A:O, 15),0)</f>
        <v>245</v>
      </c>
      <c r="O158" s="5">
        <f>ROUND( VLOOKUP(Z158, NPC_Raw_Data!A:Q, 16) * VLOOKUP(AA158, NPC_Scaling_Values!A:N, 14)* VLOOKUP(AB158, NPC_Scaling_Values!A:N, 14) * 1.19 ,0)</f>
        <v>384</v>
      </c>
      <c r="P158" s="2">
        <f>ROUND( VLOOKUP(Z158, NPC_Raw_Data!A:Q, 17) * VLOOKUP(AA158, NPC_Scaling_Values!A:N, 14) * VLOOKUP(AB158, NPC_Scaling_Values!A:N, 14)* 1.19 ,0)</f>
        <v>96</v>
      </c>
      <c r="Q158">
        <f> VLOOKUP(AA158, NPC_Scaling_Values!A:N, 9) * VLOOKUP(AB158, NPC_Scaling_Values!A:N, 9) * 1.19</f>
        <v>3.6414</v>
      </c>
      <c r="R158" s="1">
        <v>1.1</v>
      </c>
      <c r="S158" s="1">
        <v>-1.0</v>
      </c>
      <c r="T158" s="7" t="b">
        <v>0</v>
      </c>
      <c r="U158" s="7" t="b">
        <v>1</v>
      </c>
      <c r="V158" s="7" t="b">
        <v>0</v>
      </c>
      <c r="Z158" s="1">
        <v>279001.0</v>
      </c>
      <c r="AA158" s="1">
        <v>7005.0</v>
      </c>
      <c r="AB158" s="1">
        <v>7405.0</v>
      </c>
      <c r="AC158" s="8">
        <v>0.0</v>
      </c>
    </row>
    <row r="159">
      <c r="A159" s="1" t="s">
        <v>223</v>
      </c>
      <c r="B159" s="1" t="s">
        <v>101</v>
      </c>
      <c r="C159" s="5">
        <f>ROUND( VLOOKUP(Z159, NPC_Raw_Data!A:D, 4)*VLOOKUP(AA159, NPC_Scaling_Values!A:C, 3)*VLOOKUP(AB159, NPC_Scaling_Values!A:C, 3) * 1.19 ,0)</f>
        <v>1458</v>
      </c>
      <c r="D159" s="5">
        <f>ROUND( VLOOKUP(Z159, NPC_Raw_Data!A:E, 5) * VLOOKUP(AA159, NPC_Scaling_Values!A:D, 4) * VLOOKUP(AB159,NPC_Scaling_Values!A:D, 4) * 1.19 ,0)</f>
        <v>8568</v>
      </c>
      <c r="E159" s="5">
        <f>ROUND( VLOOKUP(Z159, NPC_Raw_Data!A:L, 6) * VLOOKUP(AA159, NPC_Scaling_Values!A:N, 5)* VLOOKUP(AB159, NPC_Scaling_Values!A:N, 5) * 1.19 ,0)</f>
        <v>402</v>
      </c>
      <c r="F159" s="5">
        <f>ROUND( VLOOKUP(Z159, NPC_Raw_Data!A:L, 7) * VLOOKUP(AA159, NPC_Scaling_Values!A:N, 6) * VLOOKUP(AB159,NPC_Scaling_Values!A:N, 6) * 1.19 ,0)</f>
        <v>267</v>
      </c>
      <c r="G159" s="5">
        <f>ROUND( VLOOKUP(Z159, NPC_Raw_Data!A:L, 8) * VLOOKUP(AA159, NPC_Scaling_Values!A:N, 7) * VLOOKUP(AB159, NPC_Scaling_Values!A:N, 7) * 1.19 ,0)</f>
        <v>298</v>
      </c>
      <c r="H159" s="5">
        <f>ROUND( VLOOKUP(Z159, NPC_Raw_Data!A:L, 9) * VLOOKUP(AA159, NPC_Scaling_Values!A:N, 8)* VLOOKUP(AB159, NPC_Scaling_Values!A:N, 8) * 1.19 ,0)</f>
        <v>333</v>
      </c>
      <c r="I159" s="5">
        <v>0.0</v>
      </c>
      <c r="J159" s="5">
        <v>0.0</v>
      </c>
      <c r="K159" s="5">
        <v>0.0</v>
      </c>
      <c r="L159" s="5">
        <f>ROUND( VLOOKUP(Z159, NPC_Raw_Data!A:O, 13),0)</f>
        <v>145</v>
      </c>
      <c r="M159" s="5">
        <f>ROUND( VLOOKUP(Z159, NPC_Raw_Data!A:O, 14),0)</f>
        <v>145</v>
      </c>
      <c r="N159" s="5">
        <f>ROUND( VLOOKUP(Z159, NPC_Raw_Data!A:O, 15),0)</f>
        <v>245</v>
      </c>
      <c r="O159" s="5">
        <f>ROUND( VLOOKUP(Z159, NPC_Raw_Data!A:Q, 16) * VLOOKUP(AA159, NPC_Scaling_Values!A:N, 14)* VLOOKUP(AB159, NPC_Scaling_Values!A:N, 14) * 1.19 ,0)</f>
        <v>381</v>
      </c>
      <c r="P159" s="2">
        <f>ROUND( VLOOKUP(Z159, NPC_Raw_Data!A:Q, 17) * VLOOKUP(AA159, NPC_Scaling_Values!A:N, 14) * VLOOKUP(AB159, NPC_Scaling_Values!A:N, 14)* 1.19 ,0)</f>
        <v>95</v>
      </c>
      <c r="Q159">
        <f> VLOOKUP(AA159, NPC_Scaling_Values!A:N, 9) * VLOOKUP(AB159, NPC_Scaling_Values!A:N, 9) * 1.19</f>
        <v>3.6414</v>
      </c>
      <c r="R159" s="1">
        <v>1.1</v>
      </c>
      <c r="S159" s="1">
        <v>-1.0</v>
      </c>
      <c r="T159" s="7" t="b">
        <v>0</v>
      </c>
      <c r="U159" s="7" t="b">
        <v>1</v>
      </c>
      <c r="V159" s="7" t="b">
        <v>0</v>
      </c>
      <c r="Z159" s="1">
        <v>279010.0</v>
      </c>
      <c r="AA159" s="1">
        <v>7007.0</v>
      </c>
      <c r="AB159" s="1">
        <v>7407.0</v>
      </c>
      <c r="AC159" s="8">
        <v>0.0</v>
      </c>
    </row>
    <row r="160">
      <c r="A160" s="1" t="s">
        <v>234</v>
      </c>
      <c r="B160" s="1" t="s">
        <v>48</v>
      </c>
      <c r="C160" s="5">
        <f>ROUND( VLOOKUP(Z160, NPC_Raw_Data!A:D, 4)*VLOOKUP(AA160, NPC_Scaling_Values!A:C, 3)*VLOOKUP(AB160, NPC_Scaling_Values!A:C, 3) * 1.19 ,0)</f>
        <v>1546</v>
      </c>
      <c r="D160" s="5">
        <f>ROUND( VLOOKUP(Z160, NPC_Raw_Data!A:E, 5) * VLOOKUP(AA160, NPC_Scaling_Values!A:D, 4) * VLOOKUP(AB160,NPC_Scaling_Values!A:D, 4) * 1.19 ,0)</f>
        <v>4284</v>
      </c>
      <c r="E160" s="5">
        <f>ROUND( VLOOKUP(Z160, NPC_Raw_Data!A:L, 6) * VLOOKUP(AA160, NPC_Scaling_Values!A:N, 5)* VLOOKUP(AB160, NPC_Scaling_Values!A:N, 5) * 1.19 ,0)</f>
        <v>408</v>
      </c>
      <c r="F160" s="5">
        <f>ROUND( VLOOKUP(Z160, NPC_Raw_Data!A:L, 7) * VLOOKUP(AA160, NPC_Scaling_Values!A:N, 6) * VLOOKUP(AB160,NPC_Scaling_Values!A:N, 6) * 1.19 ,0)</f>
        <v>271</v>
      </c>
      <c r="G160" s="5">
        <f>ROUND( VLOOKUP(Z160, NPC_Raw_Data!A:L, 8) * VLOOKUP(AA160, NPC_Scaling_Values!A:N, 7) * VLOOKUP(AB160, NPC_Scaling_Values!A:N, 7) * 1.19 ,0)</f>
        <v>303</v>
      </c>
      <c r="H160" s="5">
        <f>ROUND( VLOOKUP(Z160, NPC_Raw_Data!A:L, 9) * VLOOKUP(AA160, NPC_Scaling_Values!A:N, 8)* VLOOKUP(AB160, NPC_Scaling_Values!A:N, 8) * 1.19 ,0)</f>
        <v>338</v>
      </c>
      <c r="I160" s="5">
        <v>0.0</v>
      </c>
      <c r="J160" s="5">
        <v>0.0</v>
      </c>
      <c r="K160" s="5">
        <v>0.0</v>
      </c>
      <c r="L160" s="5">
        <f>ROUND( VLOOKUP(Z160, NPC_Raw_Data!A:O, 13),0)</f>
        <v>145</v>
      </c>
      <c r="M160" s="5">
        <f>ROUND( VLOOKUP(Z160, NPC_Raw_Data!A:O, 14),0)</f>
        <v>145</v>
      </c>
      <c r="N160" s="5">
        <f>ROUND( VLOOKUP(Z160, NPC_Raw_Data!A:O, 15),0)</f>
        <v>245</v>
      </c>
      <c r="O160" s="5">
        <f>ROUND( VLOOKUP(Z160, NPC_Raw_Data!A:Q, 16) * VLOOKUP(AA160, NPC_Scaling_Values!A:N, 14)* VLOOKUP(AB160, NPC_Scaling_Values!A:N, 14) * 1.19 ,0)</f>
        <v>386</v>
      </c>
      <c r="P160" s="2">
        <f>ROUND( VLOOKUP(Z160, NPC_Raw_Data!A:Q, 17) * VLOOKUP(AA160, NPC_Scaling_Values!A:N, 14) * VLOOKUP(AB160, NPC_Scaling_Values!A:N, 14)* 1.19 ,0)</f>
        <v>97</v>
      </c>
      <c r="Q160">
        <f> VLOOKUP(AA160, NPC_Scaling_Values!A:N, 9) * VLOOKUP(AB160, NPC_Scaling_Values!A:N, 9) * 1.19</f>
        <v>3.66282</v>
      </c>
      <c r="R160" s="1">
        <v>1.1</v>
      </c>
      <c r="S160" s="1">
        <v>-1.0</v>
      </c>
      <c r="T160" s="7" t="b">
        <v>0</v>
      </c>
      <c r="U160" s="7" t="b">
        <v>1</v>
      </c>
      <c r="V160" s="7" t="b">
        <v>0</v>
      </c>
      <c r="Z160" s="1">
        <v>279020.0</v>
      </c>
      <c r="AA160" s="1">
        <v>7009.0</v>
      </c>
      <c r="AB160" s="1">
        <v>7409.0</v>
      </c>
      <c r="AC160" s="8">
        <v>0.0</v>
      </c>
    </row>
    <row r="161">
      <c r="A161" s="1" t="s">
        <v>223</v>
      </c>
      <c r="B161" s="1" t="s">
        <v>164</v>
      </c>
      <c r="C161" s="5">
        <f>ROUND( VLOOKUP(Z161, NPC_Raw_Data!A:D, 4)*VLOOKUP(AA161, NPC_Scaling_Values!A:C, 3)*VLOOKUP(AB161, NPC_Scaling_Values!A:C, 3) * 1.19 ,0)</f>
        <v>1658</v>
      </c>
      <c r="D161" s="5">
        <f>ROUND( VLOOKUP(Z161, NPC_Raw_Data!A:E, 5) * VLOOKUP(AA161, NPC_Scaling_Values!A:D, 4) * VLOOKUP(AB161,NPC_Scaling_Values!A:D, 4) * 1.19 ,0)</f>
        <v>2856</v>
      </c>
      <c r="E161" s="5">
        <f>ROUND( VLOOKUP(Z161, NPC_Raw_Data!A:L, 6) * VLOOKUP(AA161, NPC_Scaling_Values!A:N, 5)* VLOOKUP(AB161, NPC_Scaling_Values!A:N, 5) * 1.19 ,0)</f>
        <v>452</v>
      </c>
      <c r="F161" s="5">
        <f>ROUND( VLOOKUP(Z161, NPC_Raw_Data!A:L, 7) * VLOOKUP(AA161, NPC_Scaling_Values!A:N, 6) * VLOOKUP(AB161,NPC_Scaling_Values!A:N, 6) * 1.19 ,0)</f>
        <v>300</v>
      </c>
      <c r="G161" s="5">
        <f>ROUND( VLOOKUP(Z161, NPC_Raw_Data!A:L, 8) * VLOOKUP(AA161, NPC_Scaling_Values!A:N, 7) * VLOOKUP(AB161, NPC_Scaling_Values!A:N, 7) * 1.19 ,0)</f>
        <v>336</v>
      </c>
      <c r="H161" s="5">
        <f>ROUND( VLOOKUP(Z161, NPC_Raw_Data!A:L, 9) * VLOOKUP(AA161, NPC_Scaling_Values!A:N, 8)* VLOOKUP(AB161, NPC_Scaling_Values!A:N, 8) * 1.19 ,0)</f>
        <v>375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14)* VLOOKUP(AB161, NPC_Scaling_Values!A:N, 14) * 1.19 ,0)</f>
        <v>442</v>
      </c>
      <c r="P161" s="2">
        <f>ROUND( VLOOKUP(Z161, NPC_Raw_Data!A:Q, 17) * VLOOKUP(AA161, NPC_Scaling_Values!A:N, 14) * VLOOKUP(AB161, NPC_Scaling_Values!A:N, 14)* 1.19 ,0)</f>
        <v>110</v>
      </c>
      <c r="Q161">
        <f> VLOOKUP(AA161, NPC_Scaling_Values!A:N, 9) * VLOOKUP(AB161, NPC_Scaling_Values!A:N, 9) * 1.19</f>
        <v>3.96984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279030.0</v>
      </c>
      <c r="AA161" s="1">
        <v>7014.0</v>
      </c>
      <c r="AB161" s="1">
        <v>7414.0</v>
      </c>
      <c r="AC161" s="8">
        <v>0.0</v>
      </c>
    </row>
    <row r="162">
      <c r="A162" s="9" t="s">
        <v>254</v>
      </c>
      <c r="B162" s="1" t="s">
        <v>275</v>
      </c>
      <c r="C162" s="5">
        <f>ROUND( VLOOKUP(Z162, NPC_Raw_Data!A:D, 4)*VLOOKUP(AA162, NPC_Scaling_Values!A:C, 3)*VLOOKUP(AB162, NPC_Scaling_Values!A:C, 3) * 1.19 ,0)</f>
        <v>1757</v>
      </c>
      <c r="D162" s="5">
        <f>ROUND( VLOOKUP(Z162, NPC_Raw_Data!A:E, 5) * VLOOKUP(AA162, NPC_Scaling_Values!A:D, 4) * VLOOKUP(AB162,NPC_Scaling_Values!A:D, 4) * 1.19 ,0)</f>
        <v>4760</v>
      </c>
      <c r="E162" s="5">
        <f>ROUND( VLOOKUP(Z162, NPC_Raw_Data!A:L, 6) * VLOOKUP(AA162, NPC_Scaling_Values!A:N, 5)* VLOOKUP(AB162, NPC_Scaling_Values!A:N, 5) * 1.19 ,0)</f>
        <v>443</v>
      </c>
      <c r="F162" s="5">
        <f>ROUND( VLOOKUP(Z162, NPC_Raw_Data!A:L, 7) * VLOOKUP(AA162, NPC_Scaling_Values!A:N, 6) * VLOOKUP(AB162,NPC_Scaling_Values!A:N, 6) * 1.19 ,0)</f>
        <v>294</v>
      </c>
      <c r="G162" s="5">
        <f>ROUND( VLOOKUP(Z162, NPC_Raw_Data!A:L, 8) * VLOOKUP(AA162, NPC_Scaling_Values!A:N, 7) * VLOOKUP(AB162, NPC_Scaling_Values!A:N, 7) * 1.19 ,0)</f>
        <v>329</v>
      </c>
      <c r="H162" s="5">
        <f>ROUND( VLOOKUP(Z162, NPC_Raw_Data!A:L, 9) * VLOOKUP(AA162, NPC_Scaling_Values!A:N, 8)* VLOOKUP(AB162, NPC_Scaling_Values!A:N, 8) * 1.19 ,0)</f>
        <v>367</v>
      </c>
      <c r="I162" s="5">
        <v>0.0</v>
      </c>
      <c r="J162" s="5">
        <v>0.0</v>
      </c>
      <c r="K162" s="5">
        <v>0.0</v>
      </c>
      <c r="L162" s="5">
        <f>ROUND( VLOOKUP(Z162, NPC_Raw_Data!A:O, 13),0)</f>
        <v>145</v>
      </c>
      <c r="M162" s="5">
        <f>ROUND( VLOOKUP(Z162, NPC_Raw_Data!A:O, 14),0)</f>
        <v>145</v>
      </c>
      <c r="N162" s="5">
        <f>ROUND( VLOOKUP(Z162, NPC_Raw_Data!A:O, 15),0)</f>
        <v>245</v>
      </c>
      <c r="O162" s="5">
        <f>ROUND( VLOOKUP(Z162, NPC_Raw_Data!A:Q, 16) * VLOOKUP(AA162, NPC_Scaling_Values!A:N, 14)* VLOOKUP(AB162, NPC_Scaling_Values!A:N, 14) * 1.19 ,0)</f>
        <v>459</v>
      </c>
      <c r="P162" s="2">
        <f>ROUND( VLOOKUP(Z162, NPC_Raw_Data!A:Q, 17) * VLOOKUP(AA162, NPC_Scaling_Values!A:N, 14) * VLOOKUP(AB162, NPC_Scaling_Values!A:N, 14)* 1.19 ,0)</f>
        <v>115</v>
      </c>
      <c r="Q162">
        <f> VLOOKUP(AA162, NPC_Scaling_Values!A:N, 9) * VLOOKUP(AB162, NPC_Scaling_Values!A:N, 9) * 1.19</f>
        <v>4.07575</v>
      </c>
      <c r="R162" s="1">
        <v>1.1</v>
      </c>
      <c r="S162" s="1">
        <v>-1.0</v>
      </c>
      <c r="T162" s="7" t="b">
        <v>0</v>
      </c>
      <c r="U162" s="7" t="b">
        <v>1</v>
      </c>
      <c r="V162" s="7" t="b">
        <v>0</v>
      </c>
      <c r="Z162" s="1">
        <v>279050.0</v>
      </c>
      <c r="AA162" s="1">
        <v>7015.0</v>
      </c>
      <c r="AB162" s="1">
        <v>7415.0</v>
      </c>
      <c r="AC162" s="8">
        <v>0.0</v>
      </c>
    </row>
    <row r="163">
      <c r="A163" s="9" t="s">
        <v>181</v>
      </c>
      <c r="B163" s="1" t="s">
        <v>275</v>
      </c>
      <c r="C163" s="5">
        <f>ROUND( VLOOKUP(Z163, NPC_Raw_Data!A:D, 4)*VLOOKUP(AA163, NPC_Scaling_Values!A:C, 3)*VLOOKUP(AB163, NPC_Scaling_Values!A:C, 3) * 1.19 ,0)</f>
        <v>1757</v>
      </c>
      <c r="D163" s="5">
        <f>ROUND( VLOOKUP(Z163, NPC_Raw_Data!A:E, 5) * VLOOKUP(AA163, NPC_Scaling_Values!A:D, 4) * VLOOKUP(AB163,NPC_Scaling_Values!A:D, 4) * 1.19 ,0)</f>
        <v>4760</v>
      </c>
      <c r="E163" s="5">
        <f>ROUND( VLOOKUP(Z163, NPC_Raw_Data!A:L, 6) * VLOOKUP(AA163, NPC_Scaling_Values!A:N, 5)* VLOOKUP(AB163, NPC_Scaling_Values!A:N, 5) * 1.19 ,0)</f>
        <v>443</v>
      </c>
      <c r="F163" s="5">
        <f>ROUND( VLOOKUP(Z163, NPC_Raw_Data!A:L, 7) * VLOOKUP(AA163, NPC_Scaling_Values!A:N, 6) * VLOOKUP(AB163,NPC_Scaling_Values!A:N, 6) * 1.19 ,0)</f>
        <v>294</v>
      </c>
      <c r="G163" s="5">
        <f>ROUND( VLOOKUP(Z163, NPC_Raw_Data!A:L, 8) * VLOOKUP(AA163, NPC_Scaling_Values!A:N, 7) * VLOOKUP(AB163, NPC_Scaling_Values!A:N, 7) * 1.19 ,0)</f>
        <v>329</v>
      </c>
      <c r="H163" s="5">
        <f>ROUND( VLOOKUP(Z163, NPC_Raw_Data!A:L, 9) * VLOOKUP(AA163, NPC_Scaling_Values!A:N, 8)* VLOOKUP(AB163, NPC_Scaling_Values!A:N, 8) * 1.19 ,0)</f>
        <v>367</v>
      </c>
      <c r="I163" s="5">
        <v>0.0</v>
      </c>
      <c r="J163" s="5">
        <v>0.0</v>
      </c>
      <c r="K163" s="5">
        <v>0.0</v>
      </c>
      <c r="L163" s="5">
        <f>ROUND( VLOOKUP(Z163, NPC_Raw_Data!A:O, 13),0)</f>
        <v>145</v>
      </c>
      <c r="M163" s="5">
        <f>ROUND( VLOOKUP(Z163, NPC_Raw_Data!A:O, 14),0)</f>
        <v>145</v>
      </c>
      <c r="N163" s="5">
        <f>ROUND( VLOOKUP(Z163, NPC_Raw_Data!A:O, 15),0)</f>
        <v>245</v>
      </c>
      <c r="O163" s="5">
        <f>ROUND( VLOOKUP(Z163, NPC_Raw_Data!A:Q, 16) * VLOOKUP(AA163, NPC_Scaling_Values!A:N, 14)* VLOOKUP(AB163, NPC_Scaling_Values!A:N, 14) * 1.19 ,0)</f>
        <v>459</v>
      </c>
      <c r="P163" s="2">
        <f>ROUND( VLOOKUP(Z163, NPC_Raw_Data!A:Q, 17) * VLOOKUP(AA163, NPC_Scaling_Values!A:N, 14) * VLOOKUP(AB163, NPC_Scaling_Values!A:N, 14)* 1.19 ,0)</f>
        <v>115</v>
      </c>
      <c r="Q163">
        <f> VLOOKUP(AA163, NPC_Scaling_Values!A:N, 9) * VLOOKUP(AB163, NPC_Scaling_Values!A:N, 9) * 1.19</f>
        <v>4.07575</v>
      </c>
      <c r="R163" s="1">
        <v>1.1</v>
      </c>
      <c r="S163" s="1">
        <v>-1.0</v>
      </c>
      <c r="T163" s="7" t="b">
        <v>0</v>
      </c>
      <c r="U163" s="7" t="b">
        <v>1</v>
      </c>
      <c r="V163" s="7" t="b">
        <v>0</v>
      </c>
      <c r="Z163" s="1">
        <v>279051.0</v>
      </c>
      <c r="AA163" s="1">
        <v>7015.0</v>
      </c>
      <c r="AB163" s="1">
        <v>7415.0</v>
      </c>
      <c r="AC163" s="8">
        <v>0.0</v>
      </c>
    </row>
    <row r="164">
      <c r="A164" s="9" t="s">
        <v>234</v>
      </c>
      <c r="B164" s="1" t="s">
        <v>275</v>
      </c>
      <c r="C164" s="5">
        <f>ROUND( VLOOKUP(Z164, NPC_Raw_Data!A:D, 4)*VLOOKUP(AA164, NPC_Scaling_Values!A:C, 3)*VLOOKUP(AB164, NPC_Scaling_Values!A:C, 3) * 1.19 ,0)</f>
        <v>1757</v>
      </c>
      <c r="D164" s="5">
        <f>ROUND( VLOOKUP(Z164, NPC_Raw_Data!A:E, 5) * VLOOKUP(AA164, NPC_Scaling_Values!A:D, 4) * VLOOKUP(AB164,NPC_Scaling_Values!A:D, 4) * 1.19 ,0)</f>
        <v>4760</v>
      </c>
      <c r="E164" s="5">
        <f>ROUND( VLOOKUP(Z164, NPC_Raw_Data!A:L, 6) * VLOOKUP(AA164, NPC_Scaling_Values!A:N, 5)* VLOOKUP(AB164, NPC_Scaling_Values!A:N, 5) * 1.19 ,0)</f>
        <v>443</v>
      </c>
      <c r="F164" s="5">
        <f>ROUND( VLOOKUP(Z164, NPC_Raw_Data!A:L, 7) * VLOOKUP(AA164, NPC_Scaling_Values!A:N, 6) * VLOOKUP(AB164,NPC_Scaling_Values!A:N, 6) * 1.19 ,0)</f>
        <v>294</v>
      </c>
      <c r="G164" s="5">
        <f>ROUND( VLOOKUP(Z164, NPC_Raw_Data!A:L, 8) * VLOOKUP(AA164, NPC_Scaling_Values!A:N, 7) * VLOOKUP(AB164, NPC_Scaling_Values!A:N, 7) * 1.19 ,0)</f>
        <v>329</v>
      </c>
      <c r="H164" s="5">
        <f>ROUND( VLOOKUP(Z164, NPC_Raw_Data!A:L, 9) * VLOOKUP(AA164, NPC_Scaling_Values!A:N, 8)* VLOOKUP(AB164, NPC_Scaling_Values!A:N, 8) * 1.19 ,0)</f>
        <v>367</v>
      </c>
      <c r="I164" s="5">
        <v>0.0</v>
      </c>
      <c r="J164" s="5">
        <v>0.0</v>
      </c>
      <c r="K164" s="5">
        <v>0.0</v>
      </c>
      <c r="L164" s="5">
        <f>ROUND( VLOOKUP(Z164, NPC_Raw_Data!A:O, 13),0)</f>
        <v>145</v>
      </c>
      <c r="M164" s="5">
        <f>ROUND( VLOOKUP(Z164, NPC_Raw_Data!A:O, 14),0)</f>
        <v>145</v>
      </c>
      <c r="N164" s="5">
        <f>ROUND( VLOOKUP(Z164, NPC_Raw_Data!A:O, 15),0)</f>
        <v>245</v>
      </c>
      <c r="O164" s="5">
        <f>ROUND( VLOOKUP(Z164, NPC_Raw_Data!A:Q, 16) * VLOOKUP(AA164, NPC_Scaling_Values!A:N, 14)* VLOOKUP(AB164, NPC_Scaling_Values!A:N, 14) * 1.19 ,0)</f>
        <v>459</v>
      </c>
      <c r="P164" s="2">
        <f>ROUND( VLOOKUP(Z164, NPC_Raw_Data!A:Q, 17) * VLOOKUP(AA164, NPC_Scaling_Values!A:N, 14) * VLOOKUP(AB164, NPC_Scaling_Values!A:N, 14)* 1.19 ,0)</f>
        <v>115</v>
      </c>
      <c r="Q164">
        <f> VLOOKUP(AA164, NPC_Scaling_Values!A:N, 9) * VLOOKUP(AB164, NPC_Scaling_Values!A:N, 9) * 1.19</f>
        <v>4.07575</v>
      </c>
      <c r="R164" s="1">
        <v>1.1</v>
      </c>
      <c r="S164" s="1">
        <v>-1.0</v>
      </c>
      <c r="T164" s="7" t="b">
        <v>0</v>
      </c>
      <c r="U164" s="7" t="b">
        <v>1</v>
      </c>
      <c r="V164" s="7" t="b">
        <v>0</v>
      </c>
      <c r="Z164" s="1">
        <v>279052.0</v>
      </c>
      <c r="AA164" s="1">
        <v>7015.0</v>
      </c>
      <c r="AB164" s="1">
        <v>7415.0</v>
      </c>
      <c r="AC164" s="8">
        <v>0.0</v>
      </c>
    </row>
    <row r="165">
      <c r="A165" s="9" t="s">
        <v>223</v>
      </c>
      <c r="B165" s="1" t="s">
        <v>275</v>
      </c>
      <c r="C165" s="5">
        <f>ROUND( VLOOKUP(Z165, NPC_Raw_Data!A:D, 4)*VLOOKUP(AA165, NPC_Scaling_Values!A:C, 3)*VLOOKUP(AB165, NPC_Scaling_Values!A:C, 3) * 1.19 ,0)</f>
        <v>1757</v>
      </c>
      <c r="D165" s="5">
        <f>ROUND( VLOOKUP(Z165, NPC_Raw_Data!A:E, 5) * VLOOKUP(AA165, NPC_Scaling_Values!A:D, 4) * VLOOKUP(AB165,NPC_Scaling_Values!A:D, 4) * 1.19 ,0)</f>
        <v>4760</v>
      </c>
      <c r="E165" s="5">
        <f>ROUND( VLOOKUP(Z165, NPC_Raw_Data!A:L, 6) * VLOOKUP(AA165, NPC_Scaling_Values!A:N, 5)* VLOOKUP(AB165, NPC_Scaling_Values!A:N, 5) * 1.19 ,0)</f>
        <v>443</v>
      </c>
      <c r="F165" s="5">
        <f>ROUND( VLOOKUP(Z165, NPC_Raw_Data!A:L, 7) * VLOOKUP(AA165, NPC_Scaling_Values!A:N, 6) * VLOOKUP(AB165,NPC_Scaling_Values!A:N, 6) * 1.19 ,0)</f>
        <v>294</v>
      </c>
      <c r="G165" s="5">
        <f>ROUND( VLOOKUP(Z165, NPC_Raw_Data!A:L, 8) * VLOOKUP(AA165, NPC_Scaling_Values!A:N, 7) * VLOOKUP(AB165, NPC_Scaling_Values!A:N, 7) * 1.19 ,0)</f>
        <v>329</v>
      </c>
      <c r="H165" s="5">
        <f>ROUND( VLOOKUP(Z165, NPC_Raw_Data!A:L, 9) * VLOOKUP(AA165, NPC_Scaling_Values!A:N, 8)* VLOOKUP(AB165, NPC_Scaling_Values!A:N, 8) * 1.19 ,0)</f>
        <v>367</v>
      </c>
      <c r="I165" s="5">
        <v>0.0</v>
      </c>
      <c r="J165" s="5">
        <v>0.0</v>
      </c>
      <c r="K165" s="5">
        <v>0.0</v>
      </c>
      <c r="L165" s="5">
        <f>ROUND( VLOOKUP(Z165, NPC_Raw_Data!A:O, 13),0)</f>
        <v>145</v>
      </c>
      <c r="M165" s="5">
        <f>ROUND( VLOOKUP(Z165, NPC_Raw_Data!A:O, 14),0)</f>
        <v>145</v>
      </c>
      <c r="N165" s="5">
        <f>ROUND( VLOOKUP(Z165, NPC_Raw_Data!A:O, 15),0)</f>
        <v>245</v>
      </c>
      <c r="O165" s="5">
        <f>ROUND( VLOOKUP(Z165, NPC_Raw_Data!A:Q, 16) * VLOOKUP(AA165, NPC_Scaling_Values!A:N, 14)* VLOOKUP(AB165, NPC_Scaling_Values!A:N, 14) * 1.19 ,0)</f>
        <v>459</v>
      </c>
      <c r="P165" s="2">
        <f>ROUND( VLOOKUP(Z165, NPC_Raw_Data!A:Q, 17) * VLOOKUP(AA165, NPC_Scaling_Values!A:N, 14) * VLOOKUP(AB165, NPC_Scaling_Values!A:N, 14)* 1.19 ,0)</f>
        <v>115</v>
      </c>
      <c r="Q165">
        <f> VLOOKUP(AA165, NPC_Scaling_Values!A:N, 9) * VLOOKUP(AB165, NPC_Scaling_Values!A:N, 9) * 1.19</f>
        <v>4.07575</v>
      </c>
      <c r="R165" s="1">
        <v>1.1</v>
      </c>
      <c r="S165" s="1">
        <v>-1.0</v>
      </c>
      <c r="T165" s="7" t="b">
        <v>0</v>
      </c>
      <c r="U165" s="7" t="b">
        <v>1</v>
      </c>
      <c r="V165" s="7" t="b">
        <v>0</v>
      </c>
      <c r="Z165" s="1">
        <v>279053.0</v>
      </c>
      <c r="AA165" s="1">
        <v>7015.0</v>
      </c>
      <c r="AB165" s="1">
        <v>7415.0</v>
      </c>
      <c r="AC165" s="8">
        <v>0.0</v>
      </c>
    </row>
    <row r="166">
      <c r="A166" s="9" t="s">
        <v>283</v>
      </c>
      <c r="B166" s="1" t="s">
        <v>275</v>
      </c>
      <c r="C166" s="5">
        <f>ROUND( VLOOKUP(Z166, NPC_Raw_Data!A:D, 4)*VLOOKUP(AA166, NPC_Scaling_Values!A:C, 3)*VLOOKUP(AB166, NPC_Scaling_Values!A:C, 3) * 1.19 ,0)</f>
        <v>1757</v>
      </c>
      <c r="D166" s="5">
        <f>ROUND( VLOOKUP(Z166, NPC_Raw_Data!A:E, 5) * VLOOKUP(AA166, NPC_Scaling_Values!A:D, 4) * VLOOKUP(AB166,NPC_Scaling_Values!A:D, 4) * 1.19 ,0)</f>
        <v>4760</v>
      </c>
      <c r="E166" s="5">
        <f>ROUND( VLOOKUP(Z166, NPC_Raw_Data!A:L, 6) * VLOOKUP(AA166, NPC_Scaling_Values!A:N, 5)* VLOOKUP(AB166, NPC_Scaling_Values!A:N, 5) * 1.19 ,0)</f>
        <v>443</v>
      </c>
      <c r="F166" s="5">
        <f>ROUND( VLOOKUP(Z166, NPC_Raw_Data!A:L, 7) * VLOOKUP(AA166, NPC_Scaling_Values!A:N, 6) * VLOOKUP(AB166,NPC_Scaling_Values!A:N, 6) * 1.19 ,0)</f>
        <v>294</v>
      </c>
      <c r="G166" s="5">
        <f>ROUND( VLOOKUP(Z166, NPC_Raw_Data!A:L, 8) * VLOOKUP(AA166, NPC_Scaling_Values!A:N, 7) * VLOOKUP(AB166, NPC_Scaling_Values!A:N, 7) * 1.19 ,0)</f>
        <v>329</v>
      </c>
      <c r="H166" s="5">
        <f>ROUND( VLOOKUP(Z166, NPC_Raw_Data!A:L, 9) * VLOOKUP(AA166, NPC_Scaling_Values!A:N, 8)* VLOOKUP(AB166, NPC_Scaling_Values!A:N, 8) * 1.19 ,0)</f>
        <v>367</v>
      </c>
      <c r="I166" s="5">
        <v>0.0</v>
      </c>
      <c r="J166" s="5">
        <v>0.0</v>
      </c>
      <c r="K166" s="5">
        <v>0.0</v>
      </c>
      <c r="L166" s="5">
        <f>ROUND( VLOOKUP(Z166, NPC_Raw_Data!A:O, 13),0)</f>
        <v>145</v>
      </c>
      <c r="M166" s="5">
        <f>ROUND( VLOOKUP(Z166, NPC_Raw_Data!A:O, 14),0)</f>
        <v>145</v>
      </c>
      <c r="N166" s="5">
        <f>ROUND( VLOOKUP(Z166, NPC_Raw_Data!A:O, 15),0)</f>
        <v>245</v>
      </c>
      <c r="O166" s="5">
        <f>ROUND( VLOOKUP(Z166, NPC_Raw_Data!A:Q, 16) * VLOOKUP(AA166, NPC_Scaling_Values!A:N, 14)* VLOOKUP(AB166, NPC_Scaling_Values!A:N, 14) * 1.19 ,0)</f>
        <v>459</v>
      </c>
      <c r="P166" s="2">
        <f>ROUND( VLOOKUP(Z166, NPC_Raw_Data!A:Q, 17) * VLOOKUP(AA166, NPC_Scaling_Values!A:N, 14) * VLOOKUP(AB166, NPC_Scaling_Values!A:N, 14)* 1.19 ,0)</f>
        <v>115</v>
      </c>
      <c r="Q166">
        <f> VLOOKUP(AA166, NPC_Scaling_Values!A:N, 9) * VLOOKUP(AB166, NPC_Scaling_Values!A:N, 9) * 1.19</f>
        <v>4.07575</v>
      </c>
      <c r="R166" s="1">
        <v>1.1</v>
      </c>
      <c r="S166" s="1">
        <v>-1.0</v>
      </c>
      <c r="T166" s="7" t="b">
        <v>0</v>
      </c>
      <c r="U166" s="7" t="b">
        <v>1</v>
      </c>
      <c r="V166" s="7" t="b">
        <v>0</v>
      </c>
      <c r="Z166" s="1">
        <v>279060.0</v>
      </c>
      <c r="AA166" s="1">
        <v>7015.0</v>
      </c>
      <c r="AB166" s="1">
        <v>7415.0</v>
      </c>
      <c r="AC166" s="10">
        <v>7100.0</v>
      </c>
    </row>
    <row r="167">
      <c r="A167" s="9" t="s">
        <v>284</v>
      </c>
      <c r="B167" s="1" t="s">
        <v>275</v>
      </c>
      <c r="C167" s="5">
        <f>ROUND( VLOOKUP(Z167, NPC_Raw_Data!A:D, 4)*VLOOKUP(AA167, NPC_Scaling_Values!A:C, 3)*VLOOKUP(AB167, NPC_Scaling_Values!A:C, 3) * 1.19 ,0)</f>
        <v>1757</v>
      </c>
      <c r="D167" s="5">
        <f>ROUND( VLOOKUP(Z167, NPC_Raw_Data!A:E, 5) * VLOOKUP(AA167, NPC_Scaling_Values!A:D, 4) * VLOOKUP(AB167,NPC_Scaling_Values!A:D, 4) * 1.19 ,0)</f>
        <v>4760</v>
      </c>
      <c r="E167" s="5">
        <f>ROUND( VLOOKUP(Z167, NPC_Raw_Data!A:L, 6) * VLOOKUP(AA167, NPC_Scaling_Values!A:N, 5)* VLOOKUP(AB167, NPC_Scaling_Values!A:N, 5) * 1.19 ,0)</f>
        <v>443</v>
      </c>
      <c r="F167" s="5">
        <f>ROUND( VLOOKUP(Z167, NPC_Raw_Data!A:L, 7) * VLOOKUP(AA167, NPC_Scaling_Values!A:N, 6) * VLOOKUP(AB167,NPC_Scaling_Values!A:N, 6) * 1.19 ,0)</f>
        <v>294</v>
      </c>
      <c r="G167" s="5">
        <f>ROUND( VLOOKUP(Z167, NPC_Raw_Data!A:L, 8) * VLOOKUP(AA167, NPC_Scaling_Values!A:N, 7) * VLOOKUP(AB167, NPC_Scaling_Values!A:N, 7) * 1.19 ,0)</f>
        <v>329</v>
      </c>
      <c r="H167" s="5">
        <f>ROUND( VLOOKUP(Z167, NPC_Raw_Data!A:L, 9) * VLOOKUP(AA167, NPC_Scaling_Values!A:N, 8)* VLOOKUP(AB167, NPC_Scaling_Values!A:N, 8) * 1.19 ,0)</f>
        <v>367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245</v>
      </c>
      <c r="O167" s="5">
        <f>ROUND( VLOOKUP(Z167, NPC_Raw_Data!A:Q, 16) * VLOOKUP(AA167, NPC_Scaling_Values!A:N, 14)* VLOOKUP(AB167, NPC_Scaling_Values!A:N, 14) * 1.19 ,0)</f>
        <v>459</v>
      </c>
      <c r="P167" s="2">
        <f>ROUND( VLOOKUP(Z167, NPC_Raw_Data!A:Q, 17) * VLOOKUP(AA167, NPC_Scaling_Values!A:N, 14) * VLOOKUP(AB167, NPC_Scaling_Values!A:N, 14)* 1.19 ,0)</f>
        <v>115</v>
      </c>
      <c r="Q167">
        <f> VLOOKUP(AA167, NPC_Scaling_Values!A:N, 9) * VLOOKUP(AB167, NPC_Scaling_Values!A:N, 9) * 1.19</f>
        <v>4.07575</v>
      </c>
      <c r="R167" s="1">
        <v>1.1</v>
      </c>
      <c r="S167" s="1">
        <v>-1.0</v>
      </c>
      <c r="T167" s="7" t="b">
        <v>0</v>
      </c>
      <c r="U167" s="7" t="b">
        <v>1</v>
      </c>
      <c r="V167" s="7" t="b">
        <v>0</v>
      </c>
      <c r="Z167" s="1">
        <v>279061.0</v>
      </c>
      <c r="AA167" s="1">
        <v>7015.0</v>
      </c>
      <c r="AB167" s="1">
        <v>7415.0</v>
      </c>
      <c r="AC167" s="10">
        <v>7100.0</v>
      </c>
    </row>
    <row r="168">
      <c r="A168" s="9" t="s">
        <v>285</v>
      </c>
      <c r="B168" s="1" t="s">
        <v>275</v>
      </c>
      <c r="C168" s="5">
        <f>ROUND( VLOOKUP(Z168, NPC_Raw_Data!A:D, 4)*VLOOKUP(AA168, NPC_Scaling_Values!A:C, 3)*VLOOKUP(AB168, NPC_Scaling_Values!A:C, 3) * 1.19 ,0)</f>
        <v>1757</v>
      </c>
      <c r="D168" s="5">
        <f>ROUND( VLOOKUP(Z168, NPC_Raw_Data!A:E, 5) * VLOOKUP(AA168, NPC_Scaling_Values!A:D, 4) * VLOOKUP(AB168,NPC_Scaling_Values!A:D, 4) * 1.19 ,0)</f>
        <v>4760</v>
      </c>
      <c r="E168" s="5">
        <f>ROUND( VLOOKUP(Z168, NPC_Raw_Data!A:L, 6) * VLOOKUP(AA168, NPC_Scaling_Values!A:N, 5)* VLOOKUP(AB168, NPC_Scaling_Values!A:N, 5) * 1.19 ,0)</f>
        <v>443</v>
      </c>
      <c r="F168" s="5">
        <f>ROUND( VLOOKUP(Z168, NPC_Raw_Data!A:L, 7) * VLOOKUP(AA168, NPC_Scaling_Values!A:N, 6) * VLOOKUP(AB168,NPC_Scaling_Values!A:N, 6) * 1.19 ,0)</f>
        <v>294</v>
      </c>
      <c r="G168" s="5">
        <f>ROUND( VLOOKUP(Z168, NPC_Raw_Data!A:L, 8) * VLOOKUP(AA168, NPC_Scaling_Values!A:N, 7) * VLOOKUP(AB168, NPC_Scaling_Values!A:N, 7) * 1.19 ,0)</f>
        <v>329</v>
      </c>
      <c r="H168" s="5">
        <f>ROUND( VLOOKUP(Z168, NPC_Raw_Data!A:L, 9) * VLOOKUP(AA168, NPC_Scaling_Values!A:N, 8)* VLOOKUP(AB168, NPC_Scaling_Values!A:N, 8) * 1.19 ,0)</f>
        <v>367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245</v>
      </c>
      <c r="O168" s="5">
        <f>ROUND( VLOOKUP(Z168, NPC_Raw_Data!A:Q, 16) * VLOOKUP(AA168, NPC_Scaling_Values!A:N, 14)* VLOOKUP(AB168, NPC_Scaling_Values!A:N, 14) * 1.19 ,0)</f>
        <v>459</v>
      </c>
      <c r="P168" s="2">
        <f>ROUND( VLOOKUP(Z168, NPC_Raw_Data!A:Q, 17) * VLOOKUP(AA168, NPC_Scaling_Values!A:N, 14) * VLOOKUP(AB168, NPC_Scaling_Values!A:N, 14)* 1.19 ,0)</f>
        <v>115</v>
      </c>
      <c r="Q168">
        <f> VLOOKUP(AA168, NPC_Scaling_Values!A:N, 9) * VLOOKUP(AB168, NPC_Scaling_Values!A:N, 9) * 1.19</f>
        <v>4.07575</v>
      </c>
      <c r="R168" s="1">
        <v>1.1</v>
      </c>
      <c r="S168" s="1">
        <v>-1.0</v>
      </c>
      <c r="T168" s="7" t="b">
        <v>0</v>
      </c>
      <c r="U168" s="7" t="b">
        <v>1</v>
      </c>
      <c r="V168" s="7" t="b">
        <v>0</v>
      </c>
      <c r="Z168" s="1">
        <v>279062.0</v>
      </c>
      <c r="AA168" s="1">
        <v>7015.0</v>
      </c>
      <c r="AB168" s="1">
        <v>7415.0</v>
      </c>
      <c r="AC168" s="10">
        <v>7100.0</v>
      </c>
    </row>
    <row r="169">
      <c r="A169" s="9" t="s">
        <v>286</v>
      </c>
      <c r="B169" s="1" t="s">
        <v>275</v>
      </c>
      <c r="C169" s="5">
        <f>ROUND( VLOOKUP(Z169, NPC_Raw_Data!A:D, 4)*VLOOKUP(AA169, NPC_Scaling_Values!A:C, 3)*VLOOKUP(AB169, NPC_Scaling_Values!A:C, 3) * 1.19 ,0)</f>
        <v>1757</v>
      </c>
      <c r="D169" s="5">
        <f>ROUND( VLOOKUP(Z169, NPC_Raw_Data!A:E, 5) * VLOOKUP(AA169, NPC_Scaling_Values!A:D, 4) * VLOOKUP(AB169,NPC_Scaling_Values!A:D, 4) * 1.19 ,0)</f>
        <v>4760</v>
      </c>
      <c r="E169" s="5">
        <f>ROUND( VLOOKUP(Z169, NPC_Raw_Data!A:L, 6) * VLOOKUP(AA169, NPC_Scaling_Values!A:N, 5)* VLOOKUP(AB169, NPC_Scaling_Values!A:N, 5) * 1.19 ,0)</f>
        <v>443</v>
      </c>
      <c r="F169" s="5">
        <f>ROUND( VLOOKUP(Z169, NPC_Raw_Data!A:L, 7) * VLOOKUP(AA169, NPC_Scaling_Values!A:N, 6) * VLOOKUP(AB169,NPC_Scaling_Values!A:N, 6) * 1.19 ,0)</f>
        <v>294</v>
      </c>
      <c r="G169" s="5">
        <f>ROUND( VLOOKUP(Z169, NPC_Raw_Data!A:L, 8) * VLOOKUP(AA169, NPC_Scaling_Values!A:N, 7) * VLOOKUP(AB169, NPC_Scaling_Values!A:N, 7) * 1.19 ,0)</f>
        <v>329</v>
      </c>
      <c r="H169" s="5">
        <f>ROUND( VLOOKUP(Z169, NPC_Raw_Data!A:L, 9) * VLOOKUP(AA169, NPC_Scaling_Values!A:N, 8)* VLOOKUP(AB169, NPC_Scaling_Values!A:N, 8) * 1.19 ,0)</f>
        <v>367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245</v>
      </c>
      <c r="O169" s="5">
        <f>ROUND( VLOOKUP(Z169, NPC_Raw_Data!A:Q, 16) * VLOOKUP(AA169, NPC_Scaling_Values!A:N, 14)* VLOOKUP(AB169, NPC_Scaling_Values!A:N, 14) * 1.19 ,0)</f>
        <v>459</v>
      </c>
      <c r="P169" s="2">
        <f>ROUND( VLOOKUP(Z169, NPC_Raw_Data!A:Q, 17) * VLOOKUP(AA169, NPC_Scaling_Values!A:N, 14) * VLOOKUP(AB169, NPC_Scaling_Values!A:N, 14)* 1.19 ,0)</f>
        <v>115</v>
      </c>
      <c r="Q169">
        <f> VLOOKUP(AA169, NPC_Scaling_Values!A:N, 9) * VLOOKUP(AB169, NPC_Scaling_Values!A:N, 9) * 1.19</f>
        <v>4.07575</v>
      </c>
      <c r="R169" s="1">
        <v>1.1</v>
      </c>
      <c r="S169" s="1">
        <v>-1.0</v>
      </c>
      <c r="T169" s="7" t="b">
        <v>0</v>
      </c>
      <c r="U169" s="7" t="b">
        <v>1</v>
      </c>
      <c r="V169" s="7" t="b">
        <v>0</v>
      </c>
      <c r="Z169" s="1">
        <v>279063.0</v>
      </c>
      <c r="AA169" s="1">
        <v>7015.0</v>
      </c>
      <c r="AB169" s="1">
        <v>7415.0</v>
      </c>
      <c r="AC169" s="10">
        <v>7100.0</v>
      </c>
    </row>
    <row r="170">
      <c r="A170" s="1" t="s">
        <v>254</v>
      </c>
      <c r="B170" s="1" t="s">
        <v>128</v>
      </c>
      <c r="C170" s="5">
        <f>ROUND( VLOOKUP(Z170, NPC_Raw_Data!A:D, 4)*VLOOKUP(AA170, NPC_Scaling_Values!A:C, 3)*VLOOKUP(AB170, NPC_Scaling_Values!A:C, 3) * 1.19 ,0)</f>
        <v>1553</v>
      </c>
      <c r="D170" s="5">
        <f>ROUND( VLOOKUP(Z170, NPC_Raw_Data!A:E, 5) * VLOOKUP(AA170, NPC_Scaling_Values!A:D, 4) * VLOOKUP(AB170,NPC_Scaling_Values!A:D, 4) * 1.19 ,0)</f>
        <v>4284</v>
      </c>
      <c r="E170" s="5">
        <f>ROUND( VLOOKUP(Z170, NPC_Raw_Data!A:L, 6) * VLOOKUP(AA170, NPC_Scaling_Values!A:N, 5)* VLOOKUP(AB170, NPC_Scaling_Values!A:N, 5) * 1.19 ,0)</f>
        <v>412</v>
      </c>
      <c r="F170" s="5">
        <f>ROUND( VLOOKUP(Z170, NPC_Raw_Data!A:L, 7) * VLOOKUP(AA170, NPC_Scaling_Values!A:N, 6) * VLOOKUP(AB170,NPC_Scaling_Values!A:N, 6) * 1.19 ,0)</f>
        <v>274</v>
      </c>
      <c r="G170" s="5">
        <f>ROUND( VLOOKUP(Z170, NPC_Raw_Data!A:L, 8) * VLOOKUP(AA170, NPC_Scaling_Values!A:N, 7) * VLOOKUP(AB170, NPC_Scaling_Values!A:N, 7) * 1.19 ,0)</f>
        <v>306</v>
      </c>
      <c r="H170" s="5">
        <f>ROUND( VLOOKUP(Z170, NPC_Raw_Data!A:L, 9) * VLOOKUP(AA170, NPC_Scaling_Values!A:N, 8)* VLOOKUP(AB170, NPC_Scaling_Values!A:N, 8) * 1.19 ,0)</f>
        <v>341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245</v>
      </c>
      <c r="O170" s="5">
        <f>ROUND( VLOOKUP(Z170, NPC_Raw_Data!A:Q, 16) * VLOOKUP(AA170, NPC_Scaling_Values!A:N, 14)* VLOOKUP(AB170, NPC_Scaling_Values!A:N, 14) * 1.19 ,0)</f>
        <v>390</v>
      </c>
      <c r="P170" s="2">
        <f>ROUND( VLOOKUP(Z170, NPC_Raw_Data!A:Q, 17) * VLOOKUP(AA170, NPC_Scaling_Values!A:N, 14) * VLOOKUP(AB170, NPC_Scaling_Values!A:N, 14)* 1.19 ,0)</f>
        <v>97</v>
      </c>
      <c r="Q170">
        <f> VLOOKUP(AA170, NPC_Scaling_Values!A:N, 9) * VLOOKUP(AB170, NPC_Scaling_Values!A:N, 9) * 1.19</f>
        <v>3.7128</v>
      </c>
      <c r="R170" s="1">
        <v>1.1</v>
      </c>
      <c r="S170" s="1">
        <v>-1.0</v>
      </c>
      <c r="T170" s="7" t="b">
        <v>0</v>
      </c>
      <c r="U170" s="7" t="b">
        <v>1</v>
      </c>
      <c r="V170" s="7" t="b">
        <v>0</v>
      </c>
      <c r="Z170" s="1">
        <v>279070.0</v>
      </c>
      <c r="AA170" s="1">
        <v>7010.0</v>
      </c>
      <c r="AB170" s="1">
        <v>7410.0</v>
      </c>
      <c r="AC170" s="8">
        <v>0.0</v>
      </c>
    </row>
    <row r="171">
      <c r="A171" s="1" t="s">
        <v>309</v>
      </c>
      <c r="B171" s="1" t="s">
        <v>30</v>
      </c>
      <c r="C171" s="5">
        <f>ROUND( VLOOKUP(Z171, NPC_Raw_Data!A:D, 4)*VLOOKUP(AA171, NPC_Scaling_Values!A:C, 3)*VLOOKUP(AB171, NPC_Scaling_Values!A:C, 3) * 1.19 ,0)</f>
        <v>397</v>
      </c>
      <c r="D171" s="5">
        <f>ROUND( VLOOKUP(Z171, NPC_Raw_Data!A:E, 5) * VLOOKUP(AA171, NPC_Scaling_Values!A:D, 4) * VLOOKUP(AB171,NPC_Scaling_Values!A:D, 4) * 1.19 ,0)</f>
        <v>952</v>
      </c>
      <c r="E171" s="5">
        <f>ROUND( VLOOKUP(Z171, NPC_Raw_Data!A:L, 6) * VLOOKUP(AA171, NPC_Scaling_Values!A:N, 5)* VLOOKUP(AB171, NPC_Scaling_Values!A:N, 5) * 1.19 ,0)</f>
        <v>756</v>
      </c>
      <c r="F171" s="5">
        <f>ROUND( VLOOKUP(Z171, NPC_Raw_Data!A:L, 7) * VLOOKUP(AA171, NPC_Scaling_Values!A:N, 6) * VLOOKUP(AB171,NPC_Scaling_Values!A:N, 6) * 1.19 ,0)</f>
        <v>392</v>
      </c>
      <c r="G171" s="5">
        <f>ROUND( VLOOKUP(Z171, NPC_Raw_Data!A:L, 8) * VLOOKUP(AA171, NPC_Scaling_Values!A:N, 7) * VLOOKUP(AB171, NPC_Scaling_Values!A:N, 7) * 1.19 ,0)</f>
        <v>392</v>
      </c>
      <c r="H171" s="5">
        <f>ROUND( VLOOKUP(Z171, NPC_Raw_Data!A:L, 9) * VLOOKUP(AA171, NPC_Scaling_Values!A:N, 8)* VLOOKUP(AB171, NPC_Scaling_Values!A:N, 8) * 1.19 ,0)</f>
        <v>392</v>
      </c>
      <c r="I171" s="5">
        <v>25.0</v>
      </c>
      <c r="J171" s="5">
        <v>-25.0</v>
      </c>
      <c r="K171" s="5">
        <v>0.0</v>
      </c>
      <c r="L171" s="5">
        <f>ROUND( VLOOKUP(Z171, NPC_Raw_Data!A:O, 13),0)</f>
        <v>180</v>
      </c>
      <c r="M171" s="5">
        <f>ROUND( VLOOKUP(Z171, NPC_Raw_Data!A:O, 14),0)</f>
        <v>180</v>
      </c>
      <c r="N171" s="5">
        <f>ROUND( VLOOKUP(Z171, NPC_Raw_Data!A:O, 15),0)</f>
        <v>220</v>
      </c>
      <c r="O171" s="5">
        <f>ROUND( VLOOKUP(Z171, NPC_Raw_Data!A:Q, 16) * VLOOKUP(AA171, NPC_Scaling_Values!A:N, 14)* VLOOKUP(AB171, NPC_Scaling_Values!A:N, 14) * 1.19 ,0)</f>
        <v>138</v>
      </c>
      <c r="P171" s="2">
        <f>ROUND( VLOOKUP(Z171, NPC_Raw_Data!A:Q, 17) * VLOOKUP(AA171, NPC_Scaling_Values!A:N, 14) * VLOOKUP(AB171, NPC_Scaling_Values!A:N, 14)* 1.19 ,0)</f>
        <v>110</v>
      </c>
      <c r="Q171">
        <f> VLOOKUP(AA171, NPC_Scaling_Values!A:N, 9) * VLOOKUP(AB171, NPC_Scaling_Values!A:N, 9) * 1.19</f>
        <v>3.96984</v>
      </c>
      <c r="R171" s="1">
        <v>1.3</v>
      </c>
      <c r="S171" s="1">
        <v>6.0</v>
      </c>
      <c r="T171" s="7" t="b">
        <v>0</v>
      </c>
      <c r="U171" s="7" t="b">
        <v>0</v>
      </c>
      <c r="V171" s="7" t="b">
        <v>0</v>
      </c>
      <c r="Z171" s="1">
        <v>280000.0</v>
      </c>
      <c r="AA171" s="1">
        <v>7014.0</v>
      </c>
      <c r="AB171" s="1">
        <v>7414.0</v>
      </c>
      <c r="AC171" s="8">
        <v>0.0</v>
      </c>
    </row>
    <row r="172">
      <c r="A172" s="1" t="s">
        <v>307</v>
      </c>
      <c r="B172" s="1" t="s">
        <v>30</v>
      </c>
      <c r="C172" s="5">
        <f>ROUND( VLOOKUP(Z172, NPC_Raw_Data!A:D, 4)*VLOOKUP(AA172, NPC_Scaling_Values!A:C, 3)*VLOOKUP(AB172, NPC_Scaling_Values!A:C, 3) * 1.19 ,0)</f>
        <v>290</v>
      </c>
      <c r="D172" s="5">
        <f>ROUND( VLOOKUP(Z172, NPC_Raw_Data!A:E, 5) * VLOOKUP(AA172, NPC_Scaling_Values!A:D, 4) * VLOOKUP(AB172,NPC_Scaling_Values!A:D, 4) * 1.19 ,0)</f>
        <v>952</v>
      </c>
      <c r="E172" s="5">
        <f>ROUND( VLOOKUP(Z172, NPC_Raw_Data!A:L, 6) * VLOOKUP(AA172, NPC_Scaling_Values!A:N, 5)* VLOOKUP(AB172, NPC_Scaling_Values!A:N, 5) * 1.19 ,0)</f>
        <v>587</v>
      </c>
      <c r="F172" s="5">
        <f>ROUND( VLOOKUP(Z172, NPC_Raw_Data!A:L, 7) * VLOOKUP(AA172, NPC_Scaling_Values!A:N, 6) * VLOOKUP(AB172,NPC_Scaling_Values!A:N, 6) * 1.19 ,0)</f>
        <v>382</v>
      </c>
      <c r="G172" s="5">
        <f>ROUND( VLOOKUP(Z172, NPC_Raw_Data!A:L, 8) * VLOOKUP(AA172, NPC_Scaling_Values!A:N, 7) * VLOOKUP(AB172, NPC_Scaling_Values!A:N, 7) * 1.19 ,0)</f>
        <v>382</v>
      </c>
      <c r="H172" s="5">
        <f>ROUND( VLOOKUP(Z172, NPC_Raw_Data!A:L, 9) * VLOOKUP(AA172, NPC_Scaling_Values!A:N, 8)* VLOOKUP(AB172, NPC_Scaling_Values!A:N, 8) * 1.19 ,0)</f>
        <v>382</v>
      </c>
      <c r="I172" s="5">
        <v>25.0</v>
      </c>
      <c r="J172" s="5">
        <v>-25.0</v>
      </c>
      <c r="K172" s="5">
        <v>0.0</v>
      </c>
      <c r="L172" s="5">
        <f>ROUND( VLOOKUP(Z172, NPC_Raw_Data!A:O, 13),0)</f>
        <v>180</v>
      </c>
      <c r="M172" s="5">
        <f>ROUND( VLOOKUP(Z172, NPC_Raw_Data!A:O, 14),0)</f>
        <v>180</v>
      </c>
      <c r="N172" s="5">
        <f>ROUND( VLOOKUP(Z172, NPC_Raw_Data!A:O, 15),0)</f>
        <v>220</v>
      </c>
      <c r="O172" s="5">
        <f>ROUND( VLOOKUP(Z172, NPC_Raw_Data!A:Q, 16) * VLOOKUP(AA172, NPC_Scaling_Values!A:N, 14)* VLOOKUP(AB172, NPC_Scaling_Values!A:N, 14) * 1.19 ,0)</f>
        <v>276</v>
      </c>
      <c r="P172" s="2">
        <f>ROUND( VLOOKUP(Z172, NPC_Raw_Data!A:Q, 17) * VLOOKUP(AA172, NPC_Scaling_Values!A:N, 14) * VLOOKUP(AB172, NPC_Scaling_Values!A:N, 14)* 1.19 ,0)</f>
        <v>110</v>
      </c>
      <c r="Q172">
        <f> VLOOKUP(AA172, NPC_Scaling_Values!A:N, 9) * VLOOKUP(AB172, NPC_Scaling_Values!A:N, 9) * 1.19</f>
        <v>3.96984</v>
      </c>
      <c r="R172" s="1">
        <v>1.3</v>
      </c>
      <c r="S172" s="1">
        <v>6.0</v>
      </c>
      <c r="T172" s="7" t="b">
        <v>0</v>
      </c>
      <c r="U172" s="7" t="b">
        <v>0</v>
      </c>
      <c r="V172" s="7" t="b">
        <v>0</v>
      </c>
      <c r="Z172" s="1">
        <v>280001.0</v>
      </c>
      <c r="AA172" s="1">
        <v>7014.0</v>
      </c>
      <c r="AB172" s="1">
        <v>7414.0</v>
      </c>
      <c r="AC172" s="8">
        <v>0.0</v>
      </c>
    </row>
    <row r="173">
      <c r="A173" s="1" t="s">
        <v>107</v>
      </c>
      <c r="B173" s="1" t="s">
        <v>53</v>
      </c>
      <c r="C173" s="5">
        <f>ROUND( VLOOKUP(Z173, NPC_Raw_Data!A:D, 4)*VLOOKUP(AA173, NPC_Scaling_Values!A:C, 3)*VLOOKUP(AB173, NPC_Scaling_Values!A:C, 3) * 1.19 ,0)</f>
        <v>2019</v>
      </c>
      <c r="D173" s="5">
        <f>ROUND( VLOOKUP(Z173, NPC_Raw_Data!A:E, 5) * VLOOKUP(AA173, NPC_Scaling_Values!A:D, 4) * VLOOKUP(AB173,NPC_Scaling_Values!A:D, 4) * 1.19 ,0)</f>
        <v>1785</v>
      </c>
      <c r="E173" s="5">
        <f>ROUND( VLOOKUP(Z173, NPC_Raw_Data!A:L, 6) * VLOOKUP(AA173, NPC_Scaling_Values!A:N, 5)* VLOOKUP(AB173, NPC_Scaling_Values!A:N, 5) * 1.19 ,0)</f>
        <v>206</v>
      </c>
      <c r="F173" s="5">
        <f>ROUND( VLOOKUP(Z173, NPC_Raw_Data!A:L, 7) * VLOOKUP(AA173, NPC_Scaling_Values!A:N, 6) * VLOOKUP(AB173,NPC_Scaling_Values!A:N, 6) * 1.19 ,0)</f>
        <v>155</v>
      </c>
      <c r="G173" s="5">
        <f>ROUND( VLOOKUP(Z173, NPC_Raw_Data!A:L, 8) * VLOOKUP(AA173, NPC_Scaling_Values!A:N, 7) * VLOOKUP(AB173, NPC_Scaling_Values!A:N, 7) * 1.19 ,0)</f>
        <v>165</v>
      </c>
      <c r="H173" s="5">
        <f>ROUND( VLOOKUP(Z173, NPC_Raw_Data!A:L, 9) * VLOOKUP(AA173, NPC_Scaling_Values!A:N, 8)* VLOOKUP(AB173, NPC_Scaling_Values!A:N, 8) * 1.19 ,0)</f>
        <v>155</v>
      </c>
      <c r="I173" s="5">
        <v>-25.0</v>
      </c>
      <c r="J173" s="5">
        <v>25.0</v>
      </c>
      <c r="K173" s="5">
        <v>0.0</v>
      </c>
      <c r="L173" s="5">
        <f>ROUND( VLOOKUP(Z173, NPC_Raw_Data!A:O, 13),0)</f>
        <v>165</v>
      </c>
      <c r="M173" s="5">
        <f>ROUND( VLOOKUP(Z173, NPC_Raw_Data!A:O, 14),0)</f>
        <v>165</v>
      </c>
      <c r="N173" s="5">
        <f>ROUND( VLOOKUP(Z173, NPC_Raw_Data!A:O, 15),0)</f>
        <v>70</v>
      </c>
      <c r="O173" s="5">
        <f>ROUND( VLOOKUP(Z173, NPC_Raw_Data!A:Q, 16) * VLOOKUP(AA173, NPC_Scaling_Values!A:N, 14)* VLOOKUP(AB173, NPC_Scaling_Values!A:N, 14) * 1.19 ,0)</f>
        <v>238</v>
      </c>
      <c r="P173" s="2">
        <f>ROUND( VLOOKUP(Z173, NPC_Raw_Data!A:Q, 17) * VLOOKUP(AA173, NPC_Scaling_Values!A:N, 14) * VLOOKUP(AB173, NPC_Scaling_Values!A:N, 14)* 1.19 ,0)</f>
        <v>95</v>
      </c>
      <c r="Q173">
        <f> VLOOKUP(AA173, NPC_Scaling_Values!A:N, 9) * VLOOKUP(AB173, NPC_Scaling_Values!A:N, 9) * 1.19</f>
        <v>3.6414</v>
      </c>
      <c r="R173" s="1">
        <v>1.5</v>
      </c>
      <c r="S173" s="1">
        <v>10.0</v>
      </c>
      <c r="T173" s="7" t="b">
        <v>0</v>
      </c>
      <c r="U173" s="7" t="b">
        <v>0</v>
      </c>
      <c r="V173" s="7" t="b">
        <v>0</v>
      </c>
      <c r="Z173" s="1">
        <v>281000.0</v>
      </c>
      <c r="AA173" s="1">
        <v>7008.0</v>
      </c>
      <c r="AB173" s="1">
        <v>7408.0</v>
      </c>
      <c r="AC173" s="8">
        <v>0.0</v>
      </c>
    </row>
    <row r="174">
      <c r="A174" s="1" t="s">
        <v>108</v>
      </c>
      <c r="B174" s="1" t="s">
        <v>53</v>
      </c>
      <c r="C174" s="5">
        <f>ROUND( VLOOKUP(Z174, NPC_Raw_Data!A:D, 4)*VLOOKUP(AA174, NPC_Scaling_Values!A:C, 3)*VLOOKUP(AB174, NPC_Scaling_Values!A:C, 3) * 1.19 ,0)</f>
        <v>2019</v>
      </c>
      <c r="D174" s="5">
        <f>ROUND( VLOOKUP(Z174, NPC_Raw_Data!A:E, 5) * VLOOKUP(AA174, NPC_Scaling_Values!A:D, 4) * VLOOKUP(AB174,NPC_Scaling_Values!A:D, 4) * 1.19 ,0)</f>
        <v>1785</v>
      </c>
      <c r="E174" s="5">
        <f>ROUND( VLOOKUP(Z174, NPC_Raw_Data!A:L, 6) * VLOOKUP(AA174, NPC_Scaling_Values!A:N, 5)* VLOOKUP(AB174, NPC_Scaling_Values!A:N, 5) * 1.19 ,0)</f>
        <v>206</v>
      </c>
      <c r="F174" s="5">
        <f>ROUND( VLOOKUP(Z174, NPC_Raw_Data!A:L, 7) * VLOOKUP(AA174, NPC_Scaling_Values!A:N, 6) * VLOOKUP(AB174,NPC_Scaling_Values!A:N, 6) * 1.19 ,0)</f>
        <v>155</v>
      </c>
      <c r="G174" s="5">
        <f>ROUND( VLOOKUP(Z174, NPC_Raw_Data!A:L, 8) * VLOOKUP(AA174, NPC_Scaling_Values!A:N, 7) * VLOOKUP(AB174, NPC_Scaling_Values!A:N, 7) * 1.19 ,0)</f>
        <v>165</v>
      </c>
      <c r="H174" s="5">
        <f>ROUND( VLOOKUP(Z174, NPC_Raw_Data!A:L, 9) * VLOOKUP(AA174, NPC_Scaling_Values!A:N, 8)* VLOOKUP(AB174, NPC_Scaling_Values!A:N, 8) * 1.19 ,0)</f>
        <v>155</v>
      </c>
      <c r="I174" s="5">
        <v>-25.0</v>
      </c>
      <c r="J174" s="5">
        <v>25.0</v>
      </c>
      <c r="K174" s="5">
        <v>0.0</v>
      </c>
      <c r="L174" s="5">
        <f>ROUND( VLOOKUP(Z174, NPC_Raw_Data!A:O, 13),0)</f>
        <v>165</v>
      </c>
      <c r="M174" s="5">
        <f>ROUND( VLOOKUP(Z174, NPC_Raw_Data!A:O, 14),0)</f>
        <v>165</v>
      </c>
      <c r="N174" s="5">
        <f>ROUND( VLOOKUP(Z174, NPC_Raw_Data!A:O, 15),0)</f>
        <v>70</v>
      </c>
      <c r="O174" s="5">
        <f>ROUND( VLOOKUP(Z174, NPC_Raw_Data!A:Q, 16) * VLOOKUP(AA174, NPC_Scaling_Values!A:N, 14)* VLOOKUP(AB174, NPC_Scaling_Values!A:N, 14) * 1.19 ,0)</f>
        <v>238</v>
      </c>
      <c r="P174" s="2">
        <f>ROUND( VLOOKUP(Z174, NPC_Raw_Data!A:Q, 17) * VLOOKUP(AA174, NPC_Scaling_Values!A:N, 14) * VLOOKUP(AB174, NPC_Scaling_Values!A:N, 14)* 1.19 ,0)</f>
        <v>95</v>
      </c>
      <c r="Q174">
        <f> VLOOKUP(AA174, NPC_Scaling_Values!A:N, 9) * VLOOKUP(AB174, NPC_Scaling_Values!A:N, 9) * 1.19</f>
        <v>3.6414</v>
      </c>
      <c r="R174" s="1">
        <v>1.5</v>
      </c>
      <c r="S174" s="1">
        <v>20.0</v>
      </c>
      <c r="T174" s="7" t="b">
        <v>0</v>
      </c>
      <c r="U174" s="7" t="b">
        <v>0</v>
      </c>
      <c r="V174" s="7" t="b">
        <v>0</v>
      </c>
      <c r="Z174" s="1">
        <v>281001.0</v>
      </c>
      <c r="AA174" s="1">
        <v>7008.0</v>
      </c>
      <c r="AB174" s="1">
        <v>7408.0</v>
      </c>
      <c r="AC174" s="10">
        <v>7100.0</v>
      </c>
    </row>
    <row r="175">
      <c r="A175" s="1" t="s">
        <v>109</v>
      </c>
      <c r="B175" s="1" t="s">
        <v>53</v>
      </c>
      <c r="C175" s="5">
        <f>ROUND( VLOOKUP(Z175, NPC_Raw_Data!A:D, 4)*VLOOKUP(AA175, NPC_Scaling_Values!A:C, 3)*VLOOKUP(AB175, NPC_Scaling_Values!A:C, 3) * 1.19 ,0)</f>
        <v>2019</v>
      </c>
      <c r="D175" s="5">
        <f>ROUND( VLOOKUP(Z175, NPC_Raw_Data!A:E, 5) * VLOOKUP(AA175, NPC_Scaling_Values!A:D, 4) * VLOOKUP(AB175,NPC_Scaling_Values!A:D, 4) * 1.19 ,0)</f>
        <v>1785</v>
      </c>
      <c r="E175" s="5">
        <f>ROUND( VLOOKUP(Z175, NPC_Raw_Data!A:L, 6) * VLOOKUP(AA175, NPC_Scaling_Values!A:N, 5)* VLOOKUP(AB175, NPC_Scaling_Values!A:N, 5) * 1.19 ,0)</f>
        <v>206</v>
      </c>
      <c r="F175" s="5">
        <f>ROUND( VLOOKUP(Z175, NPC_Raw_Data!A:L, 7) * VLOOKUP(AA175, NPC_Scaling_Values!A:N, 6) * VLOOKUP(AB175,NPC_Scaling_Values!A:N, 6) * 1.19 ,0)</f>
        <v>155</v>
      </c>
      <c r="G175" s="5">
        <f>ROUND( VLOOKUP(Z175, NPC_Raw_Data!A:L, 8) * VLOOKUP(AA175, NPC_Scaling_Values!A:N, 7) * VLOOKUP(AB175, NPC_Scaling_Values!A:N, 7) * 1.19 ,0)</f>
        <v>165</v>
      </c>
      <c r="H175" s="5">
        <f>ROUND( VLOOKUP(Z175, NPC_Raw_Data!A:L, 9) * VLOOKUP(AA175, NPC_Scaling_Values!A:N, 8)* VLOOKUP(AB175, NPC_Scaling_Values!A:N, 8) * 1.19 ,0)</f>
        <v>155</v>
      </c>
      <c r="I175" s="5">
        <v>-25.0</v>
      </c>
      <c r="J175" s="5">
        <v>25.0</v>
      </c>
      <c r="K175" s="5">
        <v>0.0</v>
      </c>
      <c r="L175" s="5">
        <f>ROUND( VLOOKUP(Z175, NPC_Raw_Data!A:O, 13),0)</f>
        <v>165</v>
      </c>
      <c r="M175" s="5">
        <f>ROUND( VLOOKUP(Z175, NPC_Raw_Data!A:O, 14),0)</f>
        <v>165</v>
      </c>
      <c r="N175" s="5">
        <f>ROUND( VLOOKUP(Z175, NPC_Raw_Data!A:O, 15),0)</f>
        <v>70</v>
      </c>
      <c r="O175" s="5">
        <f>ROUND( VLOOKUP(Z175, NPC_Raw_Data!A:Q, 16) * VLOOKUP(AA175, NPC_Scaling_Values!A:N, 14)* VLOOKUP(AB175, NPC_Scaling_Values!A:N, 14) * 1.19 ,0)</f>
        <v>238</v>
      </c>
      <c r="P175" s="2">
        <f>ROUND( VLOOKUP(Z175, NPC_Raw_Data!A:Q, 17) * VLOOKUP(AA175, NPC_Scaling_Values!A:N, 14) * VLOOKUP(AB175, NPC_Scaling_Values!A:N, 14)* 1.19 ,0)</f>
        <v>95</v>
      </c>
      <c r="Q175">
        <f> VLOOKUP(AA175, NPC_Scaling_Values!A:N, 9) * VLOOKUP(AB175, NPC_Scaling_Values!A:N, 9) * 1.19</f>
        <v>3.6414</v>
      </c>
      <c r="R175" s="1">
        <v>1.5</v>
      </c>
      <c r="S175" s="1">
        <v>10.0</v>
      </c>
      <c r="T175" s="7" t="b">
        <v>0</v>
      </c>
      <c r="U175" s="7" t="b">
        <v>0</v>
      </c>
      <c r="V175" s="7" t="b">
        <v>0</v>
      </c>
      <c r="Z175" s="1">
        <v>281100.0</v>
      </c>
      <c r="AA175" s="1">
        <v>7008.0</v>
      </c>
      <c r="AB175" s="1">
        <v>7408.0</v>
      </c>
      <c r="AC175" s="8">
        <v>0.0</v>
      </c>
    </row>
    <row r="176">
      <c r="A176" s="1" t="s">
        <v>110</v>
      </c>
      <c r="B176" s="1" t="s">
        <v>53</v>
      </c>
      <c r="C176" s="5">
        <f>ROUND( VLOOKUP(Z176, NPC_Raw_Data!A:D, 4)*VLOOKUP(AA176, NPC_Scaling_Values!A:C, 3)*VLOOKUP(AB176, NPC_Scaling_Values!A:C, 3) * 1.19 ,0)</f>
        <v>2019</v>
      </c>
      <c r="D176" s="5">
        <f>ROUND( VLOOKUP(Z176, NPC_Raw_Data!A:E, 5) * VLOOKUP(AA176, NPC_Scaling_Values!A:D, 4) * VLOOKUP(AB176,NPC_Scaling_Values!A:D, 4) * 1.19 ,0)</f>
        <v>1785</v>
      </c>
      <c r="E176" s="5">
        <f>ROUND( VLOOKUP(Z176, NPC_Raw_Data!A:L, 6) * VLOOKUP(AA176, NPC_Scaling_Values!A:N, 5)* VLOOKUP(AB176, NPC_Scaling_Values!A:N, 5) * 1.19 ,0)</f>
        <v>206</v>
      </c>
      <c r="F176" s="5">
        <f>ROUND( VLOOKUP(Z176, NPC_Raw_Data!A:L, 7) * VLOOKUP(AA176, NPC_Scaling_Values!A:N, 6) * VLOOKUP(AB176,NPC_Scaling_Values!A:N, 6) * 1.19 ,0)</f>
        <v>155</v>
      </c>
      <c r="G176" s="5">
        <f>ROUND( VLOOKUP(Z176, NPC_Raw_Data!A:L, 8) * VLOOKUP(AA176, NPC_Scaling_Values!A:N, 7) * VLOOKUP(AB176, NPC_Scaling_Values!A:N, 7) * 1.19 ,0)</f>
        <v>165</v>
      </c>
      <c r="H176" s="5">
        <f>ROUND( VLOOKUP(Z176, NPC_Raw_Data!A:L, 9) * VLOOKUP(AA176, NPC_Scaling_Values!A:N, 8)* VLOOKUP(AB176, NPC_Scaling_Values!A:N, 8) * 1.19 ,0)</f>
        <v>155</v>
      </c>
      <c r="I176" s="5">
        <v>-25.0</v>
      </c>
      <c r="J176" s="5">
        <v>25.0</v>
      </c>
      <c r="K176" s="5">
        <v>0.0</v>
      </c>
      <c r="L176" s="5">
        <f>ROUND( VLOOKUP(Z176, NPC_Raw_Data!A:O, 13),0)</f>
        <v>165</v>
      </c>
      <c r="M176" s="5">
        <f>ROUND( VLOOKUP(Z176, NPC_Raw_Data!A:O, 14),0)</f>
        <v>165</v>
      </c>
      <c r="N176" s="5">
        <f>ROUND( VLOOKUP(Z176, NPC_Raw_Data!A:O, 15),0)</f>
        <v>70</v>
      </c>
      <c r="O176" s="5">
        <f>ROUND( VLOOKUP(Z176, NPC_Raw_Data!A:Q, 16) * VLOOKUP(AA176, NPC_Scaling_Values!A:N, 14)* VLOOKUP(AB176, NPC_Scaling_Values!A:N, 14) * 1.19 ,0)</f>
        <v>238</v>
      </c>
      <c r="P176" s="2">
        <f>ROUND( VLOOKUP(Z176, NPC_Raw_Data!A:Q, 17) * VLOOKUP(AA176, NPC_Scaling_Values!A:N, 14) * VLOOKUP(AB176, NPC_Scaling_Values!A:N, 14)* 1.19 ,0)</f>
        <v>95</v>
      </c>
      <c r="Q176">
        <f> VLOOKUP(AA176, NPC_Scaling_Values!A:N, 9) * VLOOKUP(AB176, NPC_Scaling_Values!A:N, 9) * 1.19</f>
        <v>3.6414</v>
      </c>
      <c r="R176" s="1">
        <v>1.5</v>
      </c>
      <c r="S176" s="1">
        <v>20.0</v>
      </c>
      <c r="T176" s="7" t="b">
        <v>0</v>
      </c>
      <c r="U176" s="7" t="b">
        <v>0</v>
      </c>
      <c r="V176" s="7" t="b">
        <v>0</v>
      </c>
      <c r="Z176" s="1">
        <v>281101.0</v>
      </c>
      <c r="AA176" s="1">
        <v>7008.0</v>
      </c>
      <c r="AB176" s="1">
        <v>7408.0</v>
      </c>
      <c r="AC176" s="10">
        <v>7100.0</v>
      </c>
    </row>
    <row r="177">
      <c r="A177" s="9" t="s">
        <v>178</v>
      </c>
      <c r="B177" s="1" t="s">
        <v>41</v>
      </c>
      <c r="C177" s="5">
        <f>ROUND( VLOOKUP(Z177, NPC_Raw_Data!A:D, 4)*VLOOKUP(AA177, NPC_Scaling_Values!A:C, 3)*VLOOKUP(AB177, NPC_Scaling_Values!A:C, 3) * 1.19 ,0)</f>
        <v>626</v>
      </c>
      <c r="D177" s="5">
        <f>ROUND( VLOOKUP(Z177, NPC_Raw_Data!A:E, 5) * VLOOKUP(AA177, NPC_Scaling_Values!A:D, 4) * VLOOKUP(AB177,NPC_Scaling_Values!A:D, 4) * 1.19 ,0)</f>
        <v>1190</v>
      </c>
      <c r="E177" s="5">
        <f>ROUND( VLOOKUP(Z177, NPC_Raw_Data!A:L, 6) * VLOOKUP(AA177, NPC_Scaling_Values!A:N, 5)* VLOOKUP(AB177, NPC_Scaling_Values!A:N, 5) * 1.19 ,0)</f>
        <v>265</v>
      </c>
      <c r="F177" s="5">
        <f>ROUND( VLOOKUP(Z177, NPC_Raw_Data!A:L, 7) * VLOOKUP(AA177, NPC_Scaling_Values!A:N, 6) * VLOOKUP(AB177,NPC_Scaling_Values!A:N, 6) * 1.19 ,0)</f>
        <v>226</v>
      </c>
      <c r="G177" s="5">
        <f>ROUND( VLOOKUP(Z177, NPC_Raw_Data!A:L, 8) * VLOOKUP(AA177, NPC_Scaling_Values!A:N, 7) * VLOOKUP(AB177, NPC_Scaling_Values!A:N, 7) * 1.19 ,0)</f>
        <v>173</v>
      </c>
      <c r="H177" s="5">
        <f>ROUND( VLOOKUP(Z177, NPC_Raw_Data!A:L, 9) * VLOOKUP(AA177, NPC_Scaling_Values!A:N, 8)* VLOOKUP(AB177, NPC_Scaling_Values!A:N, 8) * 1.19 ,0)</f>
        <v>198</v>
      </c>
      <c r="I177" s="5">
        <v>-25.0</v>
      </c>
      <c r="J177" s="5">
        <v>25.0</v>
      </c>
      <c r="K177" s="5">
        <v>0.0</v>
      </c>
      <c r="L177" s="5">
        <f>ROUND( VLOOKUP(Z177, NPC_Raw_Data!A:O, 13),0)</f>
        <v>104</v>
      </c>
      <c r="M177" s="5">
        <f>ROUND( VLOOKUP(Z177, NPC_Raw_Data!A:O, 14),0)</f>
        <v>104</v>
      </c>
      <c r="N177" s="5">
        <f>ROUND( VLOOKUP(Z177, NPC_Raw_Data!A:O, 15),0)</f>
        <v>104</v>
      </c>
      <c r="O177" s="5">
        <f>ROUND( VLOOKUP(Z177, NPC_Raw_Data!A:Q, 16) * VLOOKUP(AA177, NPC_Scaling_Values!A:N, 14)* VLOOKUP(AB177, NPC_Scaling_Values!A:N, 14) * 1.19 ,0)</f>
        <v>276</v>
      </c>
      <c r="P177" s="2">
        <f>ROUND( VLOOKUP(Z177, NPC_Raw_Data!A:Q, 17) * VLOOKUP(AA177, NPC_Scaling_Values!A:N, 14) * VLOOKUP(AB177, NPC_Scaling_Values!A:N, 14)* 1.19 ,0)</f>
        <v>110</v>
      </c>
      <c r="Q177">
        <f> VLOOKUP(AA177, NPC_Scaling_Values!A:N, 9) * VLOOKUP(AB177, NPC_Scaling_Values!A:N, 9) * 1.19</f>
        <v>3.96984</v>
      </c>
      <c r="R177" s="1">
        <v>3.0</v>
      </c>
      <c r="S177" s="1">
        <v>-1.0</v>
      </c>
      <c r="T177" s="7" t="b">
        <v>0</v>
      </c>
      <c r="U177" s="7" t="b">
        <v>0</v>
      </c>
      <c r="V177" s="7" t="b">
        <v>0</v>
      </c>
      <c r="Z177" s="1">
        <v>283010.0</v>
      </c>
      <c r="AA177" s="1">
        <v>7014.0</v>
      </c>
      <c r="AB177" s="1">
        <v>7414.0</v>
      </c>
      <c r="AC177" s="8">
        <v>0.0</v>
      </c>
    </row>
    <row r="178">
      <c r="A178" s="9" t="s">
        <v>183</v>
      </c>
      <c r="B178" s="1" t="s">
        <v>41</v>
      </c>
      <c r="C178" s="5">
        <f>ROUND( VLOOKUP(Z178, NPC_Raw_Data!A:D, 4)*VLOOKUP(AA178, NPC_Scaling_Values!A:C, 3)*VLOOKUP(AB178, NPC_Scaling_Values!A:C, 3) * 1.19 ,0)</f>
        <v>617</v>
      </c>
      <c r="D178" s="5">
        <f>ROUND( VLOOKUP(Z178, NPC_Raw_Data!A:E, 5) * VLOOKUP(AA178, NPC_Scaling_Values!A:D, 4) * VLOOKUP(AB178,NPC_Scaling_Values!A:D, 4) * 1.19 ,0)</f>
        <v>952</v>
      </c>
      <c r="E178" s="5">
        <f>ROUND( VLOOKUP(Z178, NPC_Raw_Data!A:L, 6) * VLOOKUP(AA178, NPC_Scaling_Values!A:N, 5)* VLOOKUP(AB178, NPC_Scaling_Values!A:N, 5) * 1.19 ,0)</f>
        <v>272</v>
      </c>
      <c r="F178" s="5">
        <f>ROUND( VLOOKUP(Z178, NPC_Raw_Data!A:L, 7) * VLOOKUP(AA178, NPC_Scaling_Values!A:N, 6) * VLOOKUP(AB178,NPC_Scaling_Values!A:N, 6) * 1.19 ,0)</f>
        <v>205</v>
      </c>
      <c r="G178" s="5">
        <f>ROUND( VLOOKUP(Z178, NPC_Raw_Data!A:L, 8) * VLOOKUP(AA178, NPC_Scaling_Values!A:N, 7) * VLOOKUP(AB178, NPC_Scaling_Values!A:N, 7) * 1.19 ,0)</f>
        <v>219</v>
      </c>
      <c r="H178" s="5">
        <f>ROUND( VLOOKUP(Z178, NPC_Raw_Data!A:L, 9) * VLOOKUP(AA178, NPC_Scaling_Values!A:N, 8)* VLOOKUP(AB178, NPC_Scaling_Values!A:N, 8) * 1.19 ,0)</f>
        <v>205</v>
      </c>
      <c r="I178" s="5">
        <v>-25.0</v>
      </c>
      <c r="J178" s="5">
        <v>0.0</v>
      </c>
      <c r="K178" s="5">
        <v>0.0</v>
      </c>
      <c r="L178" s="5">
        <f>ROUND( VLOOKUP(Z178, NPC_Raw_Data!A:O, 13),0)</f>
        <v>92</v>
      </c>
      <c r="M178" s="5">
        <f>ROUND( VLOOKUP(Z178, NPC_Raw_Data!A:O, 14),0)</f>
        <v>92</v>
      </c>
      <c r="N178" s="5">
        <f>ROUND( VLOOKUP(Z178, NPC_Raw_Data!A:O, 15),0)</f>
        <v>92</v>
      </c>
      <c r="O178" s="5">
        <f>ROUND( VLOOKUP(Z178, NPC_Raw_Data!A:Q, 16) * VLOOKUP(AA178, NPC_Scaling_Values!A:N, 14)* VLOOKUP(AB178, NPC_Scaling_Values!A:N, 14) * 1.19 ,0)</f>
        <v>276</v>
      </c>
      <c r="P178" s="2">
        <f>ROUND( VLOOKUP(Z178, NPC_Raw_Data!A:Q, 17) * VLOOKUP(AA178, NPC_Scaling_Values!A:N, 14) * VLOOKUP(AB178, NPC_Scaling_Values!A:N, 14)* 1.19 ,0)</f>
        <v>110</v>
      </c>
      <c r="Q178">
        <f> VLOOKUP(AA178, NPC_Scaling_Values!A:N, 9) * VLOOKUP(AB178, NPC_Scaling_Values!A:N, 9) * 1.19</f>
        <v>3.96984</v>
      </c>
      <c r="R178" s="1">
        <v>1.5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284000.0</v>
      </c>
      <c r="AA178" s="1">
        <v>7014.0</v>
      </c>
      <c r="AB178" s="1">
        <v>7414.0</v>
      </c>
      <c r="AC178" s="8">
        <v>0.0</v>
      </c>
    </row>
    <row r="179">
      <c r="A179" s="1" t="s">
        <v>184</v>
      </c>
      <c r="B179" s="1" t="s">
        <v>41</v>
      </c>
      <c r="C179" s="5">
        <f>ROUND( VLOOKUP(Z179, NPC_Raw_Data!A:D, 4)*VLOOKUP(AA179, NPC_Scaling_Values!A:C, 3)*VLOOKUP(AB179, NPC_Scaling_Values!A:C, 3) * 1.19 ,0)</f>
        <v>617</v>
      </c>
      <c r="D179" s="5">
        <f>ROUND( VLOOKUP(Z179, NPC_Raw_Data!A:E, 5) * VLOOKUP(AA179, NPC_Scaling_Values!A:D, 4) * VLOOKUP(AB179,NPC_Scaling_Values!A:D, 4) * 1.19 ,0)</f>
        <v>952</v>
      </c>
      <c r="E179" s="5">
        <f>ROUND( VLOOKUP(Z179, NPC_Raw_Data!A:L, 6) * VLOOKUP(AA179, NPC_Scaling_Values!A:N, 5)* VLOOKUP(AB179, NPC_Scaling_Values!A:N, 5) * 1.19 ,0)</f>
        <v>272</v>
      </c>
      <c r="F179" s="5">
        <f>ROUND( VLOOKUP(Z179, NPC_Raw_Data!A:L, 7) * VLOOKUP(AA179, NPC_Scaling_Values!A:N, 6) * VLOOKUP(AB179,NPC_Scaling_Values!A:N, 6) * 1.19 ,0)</f>
        <v>205</v>
      </c>
      <c r="G179" s="5">
        <f>ROUND( VLOOKUP(Z179, NPC_Raw_Data!A:L, 8) * VLOOKUP(AA179, NPC_Scaling_Values!A:N, 7) * VLOOKUP(AB179, NPC_Scaling_Values!A:N, 7) * 1.19 ,0)</f>
        <v>191</v>
      </c>
      <c r="H179" s="5">
        <f>ROUND( VLOOKUP(Z179, NPC_Raw_Data!A:L, 9) * VLOOKUP(AA179, NPC_Scaling_Values!A:N, 8)* VLOOKUP(AB179, NPC_Scaling_Values!A:N, 8) * 1.19 ,0)</f>
        <v>205</v>
      </c>
      <c r="I179" s="5">
        <v>-25.0</v>
      </c>
      <c r="J179" s="5">
        <v>0.0</v>
      </c>
      <c r="K179" s="5">
        <v>0.0</v>
      </c>
      <c r="L179" s="5">
        <f>ROUND( VLOOKUP(Z179, NPC_Raw_Data!A:O, 13),0)</f>
        <v>92</v>
      </c>
      <c r="M179" s="5">
        <f>ROUND( VLOOKUP(Z179, NPC_Raw_Data!A:O, 14),0)</f>
        <v>92</v>
      </c>
      <c r="N179" s="5">
        <f>ROUND( VLOOKUP(Z179, NPC_Raw_Data!A:O, 15),0)</f>
        <v>92</v>
      </c>
      <c r="O179" s="5">
        <f>ROUND( VLOOKUP(Z179, NPC_Raw_Data!A:Q, 16) * VLOOKUP(AA179, NPC_Scaling_Values!A:N, 14)* VLOOKUP(AB179, NPC_Scaling_Values!A:N, 14) * 1.19 ,0)</f>
        <v>276</v>
      </c>
      <c r="P179" s="2">
        <f>ROUND( VLOOKUP(Z179, NPC_Raw_Data!A:Q, 17) * VLOOKUP(AA179, NPC_Scaling_Values!A:N, 14) * VLOOKUP(AB179, NPC_Scaling_Values!A:N, 14)* 1.19 ,0)</f>
        <v>110</v>
      </c>
      <c r="Q179">
        <f> VLOOKUP(AA179, NPC_Scaling_Values!A:N, 9) * VLOOKUP(AB179, NPC_Scaling_Values!A:N, 9) * 1.19</f>
        <v>3.96984</v>
      </c>
      <c r="R179" s="1">
        <v>1.5</v>
      </c>
      <c r="S179" s="1">
        <v>-1.0</v>
      </c>
      <c r="T179" s="7" t="b">
        <v>0</v>
      </c>
      <c r="U179" s="7" t="b">
        <v>0</v>
      </c>
      <c r="V179" s="7" t="b">
        <v>0</v>
      </c>
      <c r="Z179" s="1">
        <v>284001.0</v>
      </c>
      <c r="AA179" s="1">
        <v>7014.0</v>
      </c>
      <c r="AB179" s="1">
        <v>7414.0</v>
      </c>
      <c r="AC179" s="8">
        <v>0.0</v>
      </c>
    </row>
    <row r="180">
      <c r="A180" s="1" t="s">
        <v>185</v>
      </c>
      <c r="B180" s="1" t="s">
        <v>41</v>
      </c>
      <c r="C180" s="5">
        <f>ROUND( VLOOKUP(Z180, NPC_Raw_Data!A:D, 4)*VLOOKUP(AA180, NPC_Scaling_Values!A:C, 3)*VLOOKUP(AB180, NPC_Scaling_Values!A:C, 3) * 1.19 ,0)</f>
        <v>5</v>
      </c>
      <c r="D180" s="5">
        <f>ROUND( VLOOKUP(Z180, NPC_Raw_Data!A:E, 5) * VLOOKUP(AA180, NPC_Scaling_Values!A:D, 4) * VLOOKUP(AB180,NPC_Scaling_Values!A:D, 4) * 1.19 ,0)</f>
        <v>952</v>
      </c>
      <c r="E180" s="5">
        <f>ROUND( VLOOKUP(Z180, NPC_Raw_Data!A:L, 6) * VLOOKUP(AA180, NPC_Scaling_Values!A:N, 5)* VLOOKUP(AB180, NPC_Scaling_Values!A:N, 5) * 1.19 ,0)</f>
        <v>272</v>
      </c>
      <c r="F180" s="5">
        <f>ROUND( VLOOKUP(Z180, NPC_Raw_Data!A:L, 7) * VLOOKUP(AA180, NPC_Scaling_Values!A:N, 6) * VLOOKUP(AB180,NPC_Scaling_Values!A:N, 6) * 1.19 ,0)</f>
        <v>205</v>
      </c>
      <c r="G180" s="5">
        <f>ROUND( VLOOKUP(Z180, NPC_Raw_Data!A:L, 8) * VLOOKUP(AA180, NPC_Scaling_Values!A:N, 7) * VLOOKUP(AB180, NPC_Scaling_Values!A:N, 7) * 1.19 ,0)</f>
        <v>191</v>
      </c>
      <c r="H180" s="5">
        <f>ROUND( VLOOKUP(Z180, NPC_Raw_Data!A:L, 9) * VLOOKUP(AA180, NPC_Scaling_Values!A:N, 8)* VLOOKUP(AB180, NPC_Scaling_Values!A:N, 8) * 1.19 ,0)</f>
        <v>205</v>
      </c>
      <c r="I180" s="5">
        <v>-25.0</v>
      </c>
      <c r="J180" s="5">
        <v>0.0</v>
      </c>
      <c r="K180" s="5">
        <v>0.0</v>
      </c>
      <c r="L180" s="5">
        <f>ROUND( VLOOKUP(Z180, NPC_Raw_Data!A:O, 13),0)</f>
        <v>92</v>
      </c>
      <c r="M180" s="5">
        <f>ROUND( VLOOKUP(Z180, NPC_Raw_Data!A:O, 14),0)</f>
        <v>92</v>
      </c>
      <c r="N180" s="5">
        <f>ROUND( VLOOKUP(Z180, NPC_Raw_Data!A:O, 15),0)</f>
        <v>92</v>
      </c>
      <c r="O180" s="5">
        <f>ROUND( VLOOKUP(Z180, NPC_Raw_Data!A:Q, 16) * VLOOKUP(AA180, NPC_Scaling_Values!A:N, 14)* VLOOKUP(AB180, NPC_Scaling_Values!A:N, 14) * 1.19 ,0)</f>
        <v>276</v>
      </c>
      <c r="P180" s="2">
        <f>ROUND( VLOOKUP(Z180, NPC_Raw_Data!A:Q, 17) * VLOOKUP(AA180, NPC_Scaling_Values!A:N, 14) * VLOOKUP(AB180, NPC_Scaling_Values!A:N, 14)* 1.19 ,0)</f>
        <v>110</v>
      </c>
      <c r="Q180">
        <f> VLOOKUP(AA180, NPC_Scaling_Values!A:N, 9) * VLOOKUP(AB180, NPC_Scaling_Values!A:N, 9) * 1.19</f>
        <v>3.96984</v>
      </c>
      <c r="R180" s="1">
        <v>1.5</v>
      </c>
      <c r="S180" s="1">
        <v>-1.0</v>
      </c>
      <c r="T180" s="7" t="b">
        <v>0</v>
      </c>
      <c r="U180" s="7" t="b">
        <v>0</v>
      </c>
      <c r="V180" s="7" t="b">
        <v>0</v>
      </c>
      <c r="Z180" s="1">
        <v>284002.0</v>
      </c>
      <c r="AA180" s="1">
        <v>7014.0</v>
      </c>
      <c r="AB180" s="1">
        <v>7414.0</v>
      </c>
      <c r="AC180" s="8">
        <v>0.0</v>
      </c>
    </row>
    <row r="181">
      <c r="A181" s="9" t="s">
        <v>186</v>
      </c>
      <c r="B181" s="1" t="s">
        <v>41</v>
      </c>
      <c r="C181" s="5">
        <f>ROUND( VLOOKUP(Z181, NPC_Raw_Data!A:D, 4)*VLOOKUP(AA181, NPC_Scaling_Values!A:C, 3)*VLOOKUP(AB181, NPC_Scaling_Values!A:C, 3) * 1.19 ,0)</f>
        <v>617</v>
      </c>
      <c r="D181" s="5">
        <f>ROUND( VLOOKUP(Z181, NPC_Raw_Data!A:E, 5) * VLOOKUP(AA181, NPC_Scaling_Values!A:D, 4) * VLOOKUP(AB181,NPC_Scaling_Values!A:D, 4) * 1.19 ,0)</f>
        <v>952</v>
      </c>
      <c r="E181" s="5">
        <f>ROUND( VLOOKUP(Z181, NPC_Raw_Data!A:L, 6) * VLOOKUP(AA181, NPC_Scaling_Values!A:N, 5)* VLOOKUP(AB181, NPC_Scaling_Values!A:N, 5) * 1.19 ,0)</f>
        <v>272</v>
      </c>
      <c r="F181" s="5">
        <f>ROUND( VLOOKUP(Z181, NPC_Raw_Data!A:L, 7) * VLOOKUP(AA181, NPC_Scaling_Values!A:N, 6) * VLOOKUP(AB181,NPC_Scaling_Values!A:N, 6) * 1.19 ,0)</f>
        <v>205</v>
      </c>
      <c r="G181" s="5">
        <f>ROUND( VLOOKUP(Z181, NPC_Raw_Data!A:L, 8) * VLOOKUP(AA181, NPC_Scaling_Values!A:N, 7) * VLOOKUP(AB181, NPC_Scaling_Values!A:N, 7) * 1.19 ,0)</f>
        <v>219</v>
      </c>
      <c r="H181" s="5">
        <f>ROUND( VLOOKUP(Z181, NPC_Raw_Data!A:L, 9) * VLOOKUP(AA181, NPC_Scaling_Values!A:N, 8)* VLOOKUP(AB181, NPC_Scaling_Values!A:N, 8) * 1.19 ,0)</f>
        <v>205</v>
      </c>
      <c r="I181" s="5">
        <v>-25.0</v>
      </c>
      <c r="J181" s="5">
        <v>0.0</v>
      </c>
      <c r="K181" s="5">
        <v>0.0</v>
      </c>
      <c r="L181" s="5">
        <f>ROUND( VLOOKUP(Z181, NPC_Raw_Data!A:O, 13),0)</f>
        <v>92</v>
      </c>
      <c r="M181" s="5">
        <f>ROUND( VLOOKUP(Z181, NPC_Raw_Data!A:O, 14),0)</f>
        <v>92</v>
      </c>
      <c r="N181" s="5">
        <f>ROUND( VLOOKUP(Z181, NPC_Raw_Data!A:O, 15),0)</f>
        <v>92</v>
      </c>
      <c r="O181" s="5">
        <f>ROUND( VLOOKUP(Z181, NPC_Raw_Data!A:Q, 16) * VLOOKUP(AA181, NPC_Scaling_Values!A:N, 14)* VLOOKUP(AB181, NPC_Scaling_Values!A:N, 14) * 1.19 ,0)</f>
        <v>276</v>
      </c>
      <c r="P181" s="2">
        <f>ROUND( VLOOKUP(Z181, NPC_Raw_Data!A:Q, 17) * VLOOKUP(AA181, NPC_Scaling_Values!A:N, 14) * VLOOKUP(AB181, NPC_Scaling_Values!A:N, 14)* 1.19 ,0)</f>
        <v>110</v>
      </c>
      <c r="Q181">
        <f> VLOOKUP(AA181, NPC_Scaling_Values!A:N, 9) * VLOOKUP(AB181, NPC_Scaling_Values!A:N, 9) * 1.19</f>
        <v>3.96984</v>
      </c>
      <c r="R181" s="1">
        <v>1.5</v>
      </c>
      <c r="S181" s="1">
        <v>-1.0</v>
      </c>
      <c r="T181" s="7" t="b">
        <v>0</v>
      </c>
      <c r="U181" s="7" t="b">
        <v>0</v>
      </c>
      <c r="V181" s="7" t="b">
        <v>0</v>
      </c>
      <c r="Z181" s="1">
        <v>284003.0</v>
      </c>
      <c r="AA181" s="1">
        <v>7014.0</v>
      </c>
      <c r="AB181" s="1">
        <v>7414.0</v>
      </c>
      <c r="AC181" s="10">
        <v>7100.0</v>
      </c>
    </row>
    <row r="182">
      <c r="A182" s="9" t="s">
        <v>187</v>
      </c>
      <c r="B182" s="1" t="s">
        <v>41</v>
      </c>
      <c r="C182" s="5">
        <f>ROUND( VLOOKUP(Z182, NPC_Raw_Data!A:D, 4)*VLOOKUP(AA182, NPC_Scaling_Values!A:C, 3)*VLOOKUP(AB182, NPC_Scaling_Values!A:C, 3) * 1.19 ,0)</f>
        <v>617</v>
      </c>
      <c r="D182" s="5">
        <f>ROUND( VLOOKUP(Z182, NPC_Raw_Data!A:E, 5) * VLOOKUP(AA182, NPC_Scaling_Values!A:D, 4) * VLOOKUP(AB182,NPC_Scaling_Values!A:D, 4) * 1.19 ,0)</f>
        <v>952</v>
      </c>
      <c r="E182" s="5">
        <f>ROUND( VLOOKUP(Z182, NPC_Raw_Data!A:L, 6) * VLOOKUP(AA182, NPC_Scaling_Values!A:N, 5)* VLOOKUP(AB182, NPC_Scaling_Values!A:N, 5) * 1.19 ,0)</f>
        <v>272</v>
      </c>
      <c r="F182" s="5">
        <f>ROUND( VLOOKUP(Z182, NPC_Raw_Data!A:L, 7) * VLOOKUP(AA182, NPC_Scaling_Values!A:N, 6) * VLOOKUP(AB182,NPC_Scaling_Values!A:N, 6) * 1.19 ,0)</f>
        <v>205</v>
      </c>
      <c r="G182" s="5">
        <f>ROUND( VLOOKUP(Z182, NPC_Raw_Data!A:L, 8) * VLOOKUP(AA182, NPC_Scaling_Values!A:N, 7) * VLOOKUP(AB182, NPC_Scaling_Values!A:N, 7) * 1.19 ,0)</f>
        <v>191</v>
      </c>
      <c r="H182" s="5">
        <f>ROUND( VLOOKUP(Z182, NPC_Raw_Data!A:L, 9) * VLOOKUP(AA182, NPC_Scaling_Values!A:N, 8)* VLOOKUP(AB182, NPC_Scaling_Values!A:N, 8) * 1.19 ,0)</f>
        <v>205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14)* VLOOKUP(AB182, NPC_Scaling_Values!A:N, 14) * 1.19 ,0)</f>
        <v>276</v>
      </c>
      <c r="P182" s="2">
        <f>ROUND( VLOOKUP(Z182, NPC_Raw_Data!A:Q, 17) * VLOOKUP(AA182, NPC_Scaling_Values!A:N, 14) * VLOOKUP(AB182, NPC_Scaling_Values!A:N, 14)* 1.19 ,0)</f>
        <v>110</v>
      </c>
      <c r="Q182">
        <f> VLOOKUP(AA182, NPC_Scaling_Values!A:N, 9) * VLOOKUP(AB182, NPC_Scaling_Values!A:N, 9) * 1.19</f>
        <v>3.96984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284004.0</v>
      </c>
      <c r="AA182" s="1">
        <v>7014.0</v>
      </c>
      <c r="AB182" s="1">
        <v>7414.0</v>
      </c>
      <c r="AC182" s="10">
        <v>7100.0</v>
      </c>
    </row>
    <row r="183">
      <c r="A183" s="1" t="s">
        <v>165</v>
      </c>
      <c r="B183" s="1" t="s">
        <v>166</v>
      </c>
      <c r="C183" s="5">
        <f>ROUND( VLOOKUP(Z183, NPC_Raw_Data!A:D, 4)*VLOOKUP(AA183, NPC_Scaling_Values!A:C, 3)*VLOOKUP(AB183, NPC_Scaling_Values!A:C, 3) * 1.19 ,0)</f>
        <v>3759</v>
      </c>
      <c r="D183" s="5">
        <f>ROUND( VLOOKUP(Z183, NPC_Raw_Data!A:E, 5) * VLOOKUP(AA183, NPC_Scaling_Values!A:D, 4) * VLOOKUP(AB183,NPC_Scaling_Values!A:D, 4) * 1.19 ,0)</f>
        <v>10710</v>
      </c>
      <c r="E183" s="5">
        <f>ROUND( VLOOKUP(Z183, NPC_Raw_Data!A:L, 6) * VLOOKUP(AA183, NPC_Scaling_Values!A:N, 5)* VLOOKUP(AB183, NPC_Scaling_Values!A:N, 5) * 1.19 ,0)</f>
        <v>287</v>
      </c>
      <c r="F183" s="5">
        <f>ROUND( VLOOKUP(Z183, NPC_Raw_Data!A:L, 7) * VLOOKUP(AA183, NPC_Scaling_Values!A:N, 6) * VLOOKUP(AB183,NPC_Scaling_Values!A:N, 6) * 1.19 ,0)</f>
        <v>179</v>
      </c>
      <c r="G183" s="5">
        <f>ROUND( VLOOKUP(Z183, NPC_Raw_Data!A:L, 8) * VLOOKUP(AA183, NPC_Scaling_Values!A:N, 7) * VLOOKUP(AB183, NPC_Scaling_Values!A:N, 7) * 1.19 ,0)</f>
        <v>258</v>
      </c>
      <c r="H183" s="5">
        <f>ROUND( VLOOKUP(Z183, NPC_Raw_Data!A:L, 9) * VLOOKUP(AA183, NPC_Scaling_Values!A:N, 8)* VLOOKUP(AB183, NPC_Scaling_Values!A:N, 8) * 1.19 ,0)</f>
        <v>217</v>
      </c>
      <c r="I183" s="5">
        <v>0.0</v>
      </c>
      <c r="J183" s="5">
        <v>0.0</v>
      </c>
      <c r="K183" s="5">
        <v>0.0</v>
      </c>
      <c r="L183" s="5">
        <f>ROUND( VLOOKUP(Z183, NPC_Raw_Data!A:O, 13),0)</f>
        <v>94</v>
      </c>
      <c r="M183" s="5">
        <f>ROUND( VLOOKUP(Z183, NPC_Raw_Data!A:O, 14),0)</f>
        <v>94</v>
      </c>
      <c r="N183" s="5">
        <f>ROUND( VLOOKUP(Z183, NPC_Raw_Data!A:O, 15),0)</f>
        <v>94</v>
      </c>
      <c r="O183" s="5">
        <f>ROUND( VLOOKUP(Z183, NPC_Raw_Data!A:Q, 16) * VLOOKUP(AA183, NPC_Scaling_Values!A:N, 14)* VLOOKUP(AB183, NPC_Scaling_Values!A:N, 14) * 1.19 ,0)</f>
        <v>241</v>
      </c>
      <c r="P183" s="2">
        <f>ROUND( VLOOKUP(Z183, NPC_Raw_Data!A:Q, 17) * VLOOKUP(AA183, NPC_Scaling_Values!A:N, 14) * VLOOKUP(AB183, NPC_Scaling_Values!A:N, 14)* 1.19 ,0)</f>
        <v>97</v>
      </c>
      <c r="Q183">
        <f> VLOOKUP(AA183, NPC_Scaling_Values!A:N, 9) * VLOOKUP(AB183, NPC_Scaling_Values!A:N, 9) * 1.19</f>
        <v>3.66282</v>
      </c>
      <c r="R183" s="1">
        <v>1.3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286000.0</v>
      </c>
      <c r="AA183" s="1">
        <v>7009.0</v>
      </c>
      <c r="AB183" s="1">
        <v>7409.0</v>
      </c>
      <c r="AC183" s="10">
        <v>5151.0</v>
      </c>
    </row>
    <row r="184">
      <c r="A184" s="1" t="s">
        <v>176</v>
      </c>
      <c r="B184" s="1" t="s">
        <v>39</v>
      </c>
      <c r="C184" s="5">
        <f>ROUND( VLOOKUP(Z184, NPC_Raw_Data!A:D, 4)*VLOOKUP(AA184, NPC_Scaling_Values!A:C, 3)*VLOOKUP(AB184, NPC_Scaling_Values!A:C, 3) * 1.19 ,0)</f>
        <v>3774</v>
      </c>
      <c r="D184" s="5">
        <f>ROUND( VLOOKUP(Z184, NPC_Raw_Data!A:E, 5) * VLOOKUP(AA184, NPC_Scaling_Values!A:D, 4) * VLOOKUP(AB184,NPC_Scaling_Values!A:D, 4) * 1.19 ,0)</f>
        <v>10710</v>
      </c>
      <c r="E184" s="5">
        <f>ROUND( VLOOKUP(Z184, NPC_Raw_Data!A:L, 6) * VLOOKUP(AA184, NPC_Scaling_Values!A:N, 5)* VLOOKUP(AB184, NPC_Scaling_Values!A:N, 5) * 1.19 ,0)</f>
        <v>290</v>
      </c>
      <c r="F184" s="5">
        <f>ROUND( VLOOKUP(Z184, NPC_Raw_Data!A:L, 7) * VLOOKUP(AA184, NPC_Scaling_Values!A:N, 6) * VLOOKUP(AB184,NPC_Scaling_Values!A:N, 6) * 1.19 ,0)</f>
        <v>180</v>
      </c>
      <c r="G184" s="5">
        <f>ROUND( VLOOKUP(Z184, NPC_Raw_Data!A:L, 8) * VLOOKUP(AA184, NPC_Scaling_Values!A:N, 7) * VLOOKUP(AB184, NPC_Scaling_Values!A:N, 7) * 1.19 ,0)</f>
        <v>161</v>
      </c>
      <c r="H184" s="5">
        <f>ROUND( VLOOKUP(Z184, NPC_Raw_Data!A:L, 9) * VLOOKUP(AA184, NPC_Scaling_Values!A:N, 8)* VLOOKUP(AB184, NPC_Scaling_Values!A:N, 8) * 1.19 ,0)</f>
        <v>219</v>
      </c>
      <c r="I184" s="5">
        <v>0.0</v>
      </c>
      <c r="J184" s="5">
        <v>0.0</v>
      </c>
      <c r="K184" s="5">
        <v>0.0</v>
      </c>
      <c r="L184" s="5">
        <f>ROUND( VLOOKUP(Z184, NPC_Raw_Data!A:O, 13),0)</f>
        <v>94</v>
      </c>
      <c r="M184" s="5">
        <f>ROUND( VLOOKUP(Z184, NPC_Raw_Data!A:O, 14),0)</f>
        <v>94</v>
      </c>
      <c r="N184" s="5">
        <f>ROUND( VLOOKUP(Z184, NPC_Raw_Data!A:O, 15),0)</f>
        <v>94</v>
      </c>
      <c r="O184" s="5">
        <f>ROUND( VLOOKUP(Z184, NPC_Raw_Data!A:Q, 16) * VLOOKUP(AA184, NPC_Scaling_Values!A:N, 14)* VLOOKUP(AB184, NPC_Scaling_Values!A:N, 14) * 1.19 ,0)</f>
        <v>244</v>
      </c>
      <c r="P184" s="2">
        <f>ROUND( VLOOKUP(Z184, NPC_Raw_Data!A:Q, 17) * VLOOKUP(AA184, NPC_Scaling_Values!A:N, 14) * VLOOKUP(AB184, NPC_Scaling_Values!A:N, 14)* 1.19 ,0)</f>
        <v>97</v>
      </c>
      <c r="Q184">
        <f> VLOOKUP(AA184, NPC_Scaling_Values!A:N, 9) * VLOOKUP(AB184, NPC_Scaling_Values!A:N, 9) * 1.19</f>
        <v>3.7128</v>
      </c>
      <c r="R184" s="1">
        <v>1.3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286001.0</v>
      </c>
      <c r="AA184" s="1">
        <v>7010.0</v>
      </c>
      <c r="AB184" s="1">
        <v>7410.0</v>
      </c>
      <c r="AC184" s="10">
        <v>5151.0</v>
      </c>
    </row>
    <row r="185">
      <c r="A185" s="1" t="s">
        <v>167</v>
      </c>
      <c r="B185" s="1" t="s">
        <v>166</v>
      </c>
      <c r="C185" s="5">
        <f>ROUND( VLOOKUP(Z185, NPC_Raw_Data!A:D, 4)*VLOOKUP(AA185, NPC_Scaling_Values!A:C, 3)*VLOOKUP(AB185, NPC_Scaling_Values!A:C, 3) * 1.19 ,0)</f>
        <v>3759</v>
      </c>
      <c r="D185" s="5">
        <f>ROUND( VLOOKUP(Z185, NPC_Raw_Data!A:E, 5) * VLOOKUP(AA185, NPC_Scaling_Values!A:D, 4) * VLOOKUP(AB185,NPC_Scaling_Values!A:D, 4) * 1.19 ,0)</f>
        <v>3570</v>
      </c>
      <c r="E185" s="5">
        <f>ROUND( VLOOKUP(Z185, NPC_Raw_Data!A:L, 6) * VLOOKUP(AA185, NPC_Scaling_Values!A:N, 5)* VLOOKUP(AB185, NPC_Scaling_Values!A:N, 5) * 1.19 ,0)</f>
        <v>287</v>
      </c>
      <c r="F185" s="5">
        <f>ROUND( VLOOKUP(Z185, NPC_Raw_Data!A:L, 7) * VLOOKUP(AA185, NPC_Scaling_Values!A:N, 6) * VLOOKUP(AB185,NPC_Scaling_Values!A:N, 6) * 1.19 ,0)</f>
        <v>179</v>
      </c>
      <c r="G185" s="5">
        <f>ROUND( VLOOKUP(Z185, NPC_Raw_Data!A:L, 8) * VLOOKUP(AA185, NPC_Scaling_Values!A:N, 7) * VLOOKUP(AB185, NPC_Scaling_Values!A:N, 7) * 1.19 ,0)</f>
        <v>159</v>
      </c>
      <c r="H185" s="5">
        <f>ROUND( VLOOKUP(Z185, NPC_Raw_Data!A:L, 9) * VLOOKUP(AA185, NPC_Scaling_Values!A:N, 8)* VLOOKUP(AB185, NPC_Scaling_Values!A:N, 8) * 1.19 ,0)</f>
        <v>217</v>
      </c>
      <c r="I185" s="5">
        <v>0.0</v>
      </c>
      <c r="J185" s="5">
        <v>0.0</v>
      </c>
      <c r="K185" s="5">
        <v>0.0</v>
      </c>
      <c r="L185" s="5">
        <f>ROUND( VLOOKUP(Z185, NPC_Raw_Data!A:O, 13),0)</f>
        <v>94</v>
      </c>
      <c r="M185" s="5">
        <f>ROUND( VLOOKUP(Z185, NPC_Raw_Data!A:O, 14),0)</f>
        <v>94</v>
      </c>
      <c r="N185" s="5">
        <f>ROUND( VLOOKUP(Z185, NPC_Raw_Data!A:O, 15),0)</f>
        <v>94</v>
      </c>
      <c r="O185" s="5">
        <f>ROUND( VLOOKUP(Z185, NPC_Raw_Data!A:Q, 16) * VLOOKUP(AA185, NPC_Scaling_Values!A:N, 14)* VLOOKUP(AB185, NPC_Scaling_Values!A:N, 14) * 1.19 ,0)</f>
        <v>241</v>
      </c>
      <c r="P185" s="2">
        <f>ROUND( VLOOKUP(Z185, NPC_Raw_Data!A:Q, 17) * VLOOKUP(AA185, NPC_Scaling_Values!A:N, 14) * VLOOKUP(AB185, NPC_Scaling_Values!A:N, 14)* 1.19 ,0)</f>
        <v>97</v>
      </c>
      <c r="Q185">
        <f> VLOOKUP(AA185, NPC_Scaling_Values!A:N, 9) * VLOOKUP(AB185, NPC_Scaling_Values!A:N, 9) * 1.19</f>
        <v>3.66282</v>
      </c>
      <c r="R185" s="1">
        <v>1.3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286002.0</v>
      </c>
      <c r="AA185" s="1">
        <v>7009.0</v>
      </c>
      <c r="AB185" s="1">
        <v>7409.0</v>
      </c>
      <c r="AC185" s="10">
        <v>5151.0</v>
      </c>
    </row>
    <row r="186">
      <c r="A186" s="9" t="s">
        <v>271</v>
      </c>
      <c r="B186" s="1" t="s">
        <v>39</v>
      </c>
      <c r="C186" s="5">
        <f>ROUND( VLOOKUP(Z186, NPC_Raw_Data!A:D, 4)*VLOOKUP(AA186, NPC_Scaling_Values!A:C, 3)*VLOOKUP(AB186, NPC_Scaling_Values!A:C, 3) * 1.19 ,0)</f>
        <v>1574</v>
      </c>
      <c r="D186" s="5">
        <f>ROUND( VLOOKUP(Z186, NPC_Raw_Data!A:E, 5) * VLOOKUP(AA186, NPC_Scaling_Values!A:D, 4) * VLOOKUP(AB186,NPC_Scaling_Values!A:D, 4) * 1.19 ,0)</f>
        <v>10710</v>
      </c>
      <c r="E186" s="5">
        <f>ROUND( VLOOKUP(Z186, NPC_Raw_Data!A:L, 6) * VLOOKUP(AA186, NPC_Scaling_Values!A:N, 5)* VLOOKUP(AB186, NPC_Scaling_Values!A:N, 5) * 1.19 ,0)</f>
        <v>457</v>
      </c>
      <c r="F186" s="5">
        <f>ROUND( VLOOKUP(Z186, NPC_Raw_Data!A:L, 7) * VLOOKUP(AA186, NPC_Scaling_Values!A:N, 6) * VLOOKUP(AB186,NPC_Scaling_Values!A:N, 6) * 1.19 ,0)</f>
        <v>319</v>
      </c>
      <c r="G186" s="5">
        <f>ROUND( VLOOKUP(Z186, NPC_Raw_Data!A:L, 8) * VLOOKUP(AA186, NPC_Scaling_Values!A:N, 7) * VLOOKUP(AB186, NPC_Scaling_Values!A:N, 7) * 1.19 ,0)</f>
        <v>390</v>
      </c>
      <c r="H186" s="5">
        <f>ROUND( VLOOKUP(Z186, NPC_Raw_Data!A:L, 9) * VLOOKUP(AA186, NPC_Scaling_Values!A:N, 8)* VLOOKUP(AB186, NPC_Scaling_Values!A:N, 8) * 1.19 ,0)</f>
        <v>367</v>
      </c>
      <c r="I186" s="5">
        <v>25.0</v>
      </c>
      <c r="J186" s="5">
        <v>0.0</v>
      </c>
      <c r="K186" s="5">
        <v>0.0</v>
      </c>
      <c r="L186" s="5">
        <f>ROUND( VLOOKUP(Z186, NPC_Raw_Data!A:O, 13),0)</f>
        <v>116</v>
      </c>
      <c r="M186" s="5">
        <f>ROUND( VLOOKUP(Z186, NPC_Raw_Data!A:O, 14),0)</f>
        <v>116</v>
      </c>
      <c r="N186" s="5">
        <f>ROUND( VLOOKUP(Z186, NPC_Raw_Data!A:O, 15),0)</f>
        <v>116</v>
      </c>
      <c r="O186" s="5">
        <f>ROUND( VLOOKUP(Z186, NPC_Raw_Data!A:Q, 16) * VLOOKUP(AA186, NPC_Scaling_Values!A:N, 14)* VLOOKUP(AB186, NPC_Scaling_Values!A:N, 14) * 1.19 ,0)</f>
        <v>244</v>
      </c>
      <c r="P186" s="2">
        <f>ROUND( VLOOKUP(Z186, NPC_Raw_Data!A:Q, 17) * VLOOKUP(AA186, NPC_Scaling_Values!A:N, 14) * VLOOKUP(AB186, NPC_Scaling_Values!A:N, 14)* 1.19 ,0)</f>
        <v>97</v>
      </c>
      <c r="Q186">
        <f> VLOOKUP(AA186, NPC_Scaling_Values!A:N, 9) * VLOOKUP(AB186, NPC_Scaling_Values!A:N, 9) * 1.19</f>
        <v>3.7128</v>
      </c>
      <c r="R186" s="1">
        <v>1.0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287000.0</v>
      </c>
      <c r="AA186" s="1">
        <v>7010.0</v>
      </c>
      <c r="AB186" s="1">
        <v>7410.0</v>
      </c>
      <c r="AC186" s="8">
        <v>0.0</v>
      </c>
    </row>
    <row r="187">
      <c r="A187" s="9" t="s">
        <v>272</v>
      </c>
      <c r="B187" s="1" t="s">
        <v>39</v>
      </c>
      <c r="C187" s="5">
        <f>ROUND( VLOOKUP(Z187, NPC_Raw_Data!A:D, 4)*VLOOKUP(AA187, NPC_Scaling_Values!A:C, 3)*VLOOKUP(AB187, NPC_Scaling_Values!A:C, 3) * 1.19 ,0)</f>
        <v>1574</v>
      </c>
      <c r="D187" s="5">
        <f>ROUND( VLOOKUP(Z187, NPC_Raw_Data!A:E, 5) * VLOOKUP(AA187, NPC_Scaling_Values!A:D, 4) * VLOOKUP(AB187,NPC_Scaling_Values!A:D, 4) * 1.19 ,0)</f>
        <v>10710</v>
      </c>
      <c r="E187" s="5">
        <f>ROUND( VLOOKUP(Z187, NPC_Raw_Data!A:L, 6) * VLOOKUP(AA187, NPC_Scaling_Values!A:N, 5)* VLOOKUP(AB187, NPC_Scaling_Values!A:N, 5) * 1.19 ,0)</f>
        <v>457</v>
      </c>
      <c r="F187" s="5">
        <f>ROUND( VLOOKUP(Z187, NPC_Raw_Data!A:L, 7) * VLOOKUP(AA187, NPC_Scaling_Values!A:N, 6) * VLOOKUP(AB187,NPC_Scaling_Values!A:N, 6) * 1.19 ,0)</f>
        <v>319</v>
      </c>
      <c r="G187" s="5">
        <f>ROUND( VLOOKUP(Z187, NPC_Raw_Data!A:L, 8) * VLOOKUP(AA187, NPC_Scaling_Values!A:N, 7) * VLOOKUP(AB187, NPC_Scaling_Values!A:N, 7) * 1.19 ,0)</f>
        <v>390</v>
      </c>
      <c r="H187" s="5">
        <f>ROUND( VLOOKUP(Z187, NPC_Raw_Data!A:L, 9) * VLOOKUP(AA187, NPC_Scaling_Values!A:N, 8)* VLOOKUP(AB187, NPC_Scaling_Values!A:N, 8) * 1.19 ,0)</f>
        <v>367</v>
      </c>
      <c r="I187" s="5">
        <v>25.0</v>
      </c>
      <c r="J187" s="5">
        <v>0.0</v>
      </c>
      <c r="K187" s="5">
        <v>0.0</v>
      </c>
      <c r="L187" s="5">
        <f>ROUND( VLOOKUP(Z187, NPC_Raw_Data!A:O, 13),0)</f>
        <v>116</v>
      </c>
      <c r="M187" s="5">
        <f>ROUND( VLOOKUP(Z187, NPC_Raw_Data!A:O, 14),0)</f>
        <v>116</v>
      </c>
      <c r="N187" s="5">
        <f>ROUND( VLOOKUP(Z187, NPC_Raw_Data!A:O, 15),0)</f>
        <v>116</v>
      </c>
      <c r="O187" s="5">
        <f>ROUND( VLOOKUP(Z187, NPC_Raw_Data!A:Q, 16) * VLOOKUP(AA187, NPC_Scaling_Values!A:N, 14)* VLOOKUP(AB187, NPC_Scaling_Values!A:N, 14) * 1.19 ,0)</f>
        <v>244</v>
      </c>
      <c r="P187" s="2">
        <f>ROUND( VLOOKUP(Z187, NPC_Raw_Data!A:Q, 17) * VLOOKUP(AA187, NPC_Scaling_Values!A:N, 14) * VLOOKUP(AB187, NPC_Scaling_Values!A:N, 14)* 1.19 ,0)</f>
        <v>97</v>
      </c>
      <c r="Q187">
        <f> VLOOKUP(AA187, NPC_Scaling_Values!A:N, 9) * VLOOKUP(AB187, NPC_Scaling_Values!A:N, 9) * 1.19</f>
        <v>3.7128</v>
      </c>
      <c r="R187" s="1">
        <v>1.0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287001.0</v>
      </c>
      <c r="AA187" s="1">
        <v>7010.0</v>
      </c>
      <c r="AB187" s="1">
        <v>7410.0</v>
      </c>
      <c r="AC187" s="10">
        <v>7100.0</v>
      </c>
    </row>
    <row r="188">
      <c r="A188" s="9" t="s">
        <v>248</v>
      </c>
      <c r="B188" s="1" t="s">
        <v>39</v>
      </c>
      <c r="C188" s="5">
        <f>ROUND( VLOOKUP(Z188, NPC_Raw_Data!A:D, 4)*VLOOKUP(AA188, NPC_Scaling_Values!A:C, 3)*VLOOKUP(AB188, NPC_Scaling_Values!A:C, 3) * 1.19 ,0)</f>
        <v>1115</v>
      </c>
      <c r="D188" s="5">
        <f>ROUND( VLOOKUP(Z188, NPC_Raw_Data!A:E, 5) * VLOOKUP(AA188, NPC_Scaling_Values!A:D, 4) * VLOOKUP(AB188,NPC_Scaling_Values!A:D, 4) * 1.19 ,0)</f>
        <v>5355</v>
      </c>
      <c r="E188" s="5">
        <f>ROUND( VLOOKUP(Z188, NPC_Raw_Data!A:L, 6) * VLOOKUP(AA188, NPC_Scaling_Values!A:N, 5)* VLOOKUP(AB188, NPC_Scaling_Values!A:N, 5) * 1.19 ,0)</f>
        <v>403</v>
      </c>
      <c r="F188" s="5">
        <f>ROUND( VLOOKUP(Z188, NPC_Raw_Data!A:L, 7) * VLOOKUP(AA188, NPC_Scaling_Values!A:N, 6) * VLOOKUP(AB188,NPC_Scaling_Values!A:N, 6) * 1.19 ,0)</f>
        <v>283</v>
      </c>
      <c r="G188" s="5">
        <f>ROUND( VLOOKUP(Z188, NPC_Raw_Data!A:L, 8) * VLOOKUP(AA188, NPC_Scaling_Values!A:N, 7) * VLOOKUP(AB188, NPC_Scaling_Values!A:N, 7) * 1.19 ,0)</f>
        <v>322</v>
      </c>
      <c r="H188" s="5">
        <f>ROUND( VLOOKUP(Z188, NPC_Raw_Data!A:L, 9) * VLOOKUP(AA188, NPC_Scaling_Values!A:N, 8)* VLOOKUP(AB188, NPC_Scaling_Values!A:N, 8) * 1.19 ,0)</f>
        <v>322</v>
      </c>
      <c r="I188" s="5">
        <v>25.0</v>
      </c>
      <c r="J188" s="5">
        <v>0.0</v>
      </c>
      <c r="K188" s="5">
        <v>0.0</v>
      </c>
      <c r="L188" s="5">
        <f>ROUND( VLOOKUP(Z188, NPC_Raw_Data!A:O, 13),0)</f>
        <v>116</v>
      </c>
      <c r="M188" s="5">
        <f>ROUND( VLOOKUP(Z188, NPC_Raw_Data!A:O, 14),0)</f>
        <v>116</v>
      </c>
      <c r="N188" s="5">
        <f>ROUND( VLOOKUP(Z188, NPC_Raw_Data!A:O, 15),0)</f>
        <v>116</v>
      </c>
      <c r="O188" s="5">
        <f>ROUND( VLOOKUP(Z188, NPC_Raw_Data!A:Q, 16) * VLOOKUP(AA188, NPC_Scaling_Values!A:N, 14)* VLOOKUP(AB188, NPC_Scaling_Values!A:N, 14) * 1.19 ,0)</f>
        <v>244</v>
      </c>
      <c r="P188" s="2">
        <f>ROUND( VLOOKUP(Z188, NPC_Raw_Data!A:Q, 17) * VLOOKUP(AA188, NPC_Scaling_Values!A:N, 14) * VLOOKUP(AB188, NPC_Scaling_Values!A:N, 14)* 1.19 ,0)</f>
        <v>97</v>
      </c>
      <c r="Q188">
        <f> VLOOKUP(AA188, NPC_Scaling_Values!A:N, 9) * VLOOKUP(AB188, NPC_Scaling_Values!A:N, 9) * 1.19</f>
        <v>3.7128</v>
      </c>
      <c r="R188" s="1">
        <v>1.0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287010.0</v>
      </c>
      <c r="AA188" s="1">
        <v>7010.0</v>
      </c>
      <c r="AB188" s="1">
        <v>7410.0</v>
      </c>
      <c r="AC188" s="8">
        <v>0.0</v>
      </c>
    </row>
    <row r="189">
      <c r="A189" s="9" t="s">
        <v>249</v>
      </c>
      <c r="B189" s="1" t="s">
        <v>39</v>
      </c>
      <c r="C189" s="5">
        <f>ROUND( VLOOKUP(Z189, NPC_Raw_Data!A:D, 4)*VLOOKUP(AA189, NPC_Scaling_Values!A:C, 3)*VLOOKUP(AB189, NPC_Scaling_Values!A:C, 3) * 1.19 ,0)</f>
        <v>1115</v>
      </c>
      <c r="D189" s="5">
        <f>ROUND( VLOOKUP(Z189, NPC_Raw_Data!A:E, 5) * VLOOKUP(AA189, NPC_Scaling_Values!A:D, 4) * VLOOKUP(AB189,NPC_Scaling_Values!A:D, 4) * 1.19 ,0)</f>
        <v>5355</v>
      </c>
      <c r="E189" s="5">
        <f>ROUND( VLOOKUP(Z189, NPC_Raw_Data!A:L, 6) * VLOOKUP(AA189, NPC_Scaling_Values!A:N, 5)* VLOOKUP(AB189, NPC_Scaling_Values!A:N, 5) * 1.19 ,0)</f>
        <v>403</v>
      </c>
      <c r="F189" s="5">
        <f>ROUND( VLOOKUP(Z189, NPC_Raw_Data!A:L, 7) * VLOOKUP(AA189, NPC_Scaling_Values!A:N, 6) * VLOOKUP(AB189,NPC_Scaling_Values!A:N, 6) * 1.19 ,0)</f>
        <v>283</v>
      </c>
      <c r="G189" s="5">
        <f>ROUND( VLOOKUP(Z189, NPC_Raw_Data!A:L, 8) * VLOOKUP(AA189, NPC_Scaling_Values!A:N, 7) * VLOOKUP(AB189, NPC_Scaling_Values!A:N, 7) * 1.19 ,0)</f>
        <v>322</v>
      </c>
      <c r="H189" s="5">
        <f>ROUND( VLOOKUP(Z189, NPC_Raw_Data!A:L, 9) * VLOOKUP(AA189, NPC_Scaling_Values!A:N, 8)* VLOOKUP(AB189, NPC_Scaling_Values!A:N, 8) * 1.19 ,0)</f>
        <v>322</v>
      </c>
      <c r="I189" s="5">
        <v>25.0</v>
      </c>
      <c r="J189" s="5">
        <v>0.0</v>
      </c>
      <c r="K189" s="5">
        <v>0.0</v>
      </c>
      <c r="L189" s="5">
        <f>ROUND( VLOOKUP(Z189, NPC_Raw_Data!A:O, 13),0)</f>
        <v>116</v>
      </c>
      <c r="M189" s="5">
        <f>ROUND( VLOOKUP(Z189, NPC_Raw_Data!A:O, 14),0)</f>
        <v>116</v>
      </c>
      <c r="N189" s="5">
        <f>ROUND( VLOOKUP(Z189, NPC_Raw_Data!A:O, 15),0)</f>
        <v>116</v>
      </c>
      <c r="O189" s="5">
        <f>ROUND( VLOOKUP(Z189, NPC_Raw_Data!A:Q, 16) * VLOOKUP(AA189, NPC_Scaling_Values!A:N, 14)* VLOOKUP(AB189, NPC_Scaling_Values!A:N, 14) * 1.19 ,0)</f>
        <v>244</v>
      </c>
      <c r="P189" s="2">
        <f>ROUND( VLOOKUP(Z189, NPC_Raw_Data!A:Q, 17) * VLOOKUP(AA189, NPC_Scaling_Values!A:N, 14) * VLOOKUP(AB189, NPC_Scaling_Values!A:N, 14)* 1.19 ,0)</f>
        <v>97</v>
      </c>
      <c r="Q189">
        <f> VLOOKUP(AA189, NPC_Scaling_Values!A:N, 9) * VLOOKUP(AB189, NPC_Scaling_Values!A:N, 9) * 1.19</f>
        <v>3.7128</v>
      </c>
      <c r="R189" s="1">
        <v>1.0</v>
      </c>
      <c r="S189" s="1">
        <v>-1.0</v>
      </c>
      <c r="T189" s="7" t="b">
        <v>0</v>
      </c>
      <c r="U189" s="7" t="b">
        <v>1</v>
      </c>
      <c r="V189" s="7" t="b">
        <v>0</v>
      </c>
      <c r="Z189" s="1">
        <v>287011.0</v>
      </c>
      <c r="AA189" s="1">
        <v>7010.0</v>
      </c>
      <c r="AB189" s="1">
        <v>7410.0</v>
      </c>
      <c r="AC189" s="10">
        <v>7100.0</v>
      </c>
    </row>
    <row r="190">
      <c r="A190" s="9" t="s">
        <v>202</v>
      </c>
      <c r="B190" s="1" t="s">
        <v>51</v>
      </c>
      <c r="C190" s="5">
        <f>ROUND( VLOOKUP(Z190, NPC_Raw_Data!A:D, 4)*VLOOKUP(AA190, NPC_Scaling_Values!A:C, 3)*VLOOKUP(AB190, NPC_Scaling_Values!A:C, 3) * 1.19 ,0)</f>
        <v>480</v>
      </c>
      <c r="D190" s="5">
        <f>ROUND( VLOOKUP(Z190, NPC_Raw_Data!A:E, 5) * VLOOKUP(AA190, NPC_Scaling_Values!A:D, 4) * VLOOKUP(AB190,NPC_Scaling_Values!A:D, 4) * 1.19 ,0)</f>
        <v>238</v>
      </c>
      <c r="E190" s="5">
        <f>ROUND( VLOOKUP(Z190, NPC_Raw_Data!A:L, 6) * VLOOKUP(AA190, NPC_Scaling_Values!A:N, 5)* VLOOKUP(AB190, NPC_Scaling_Values!A:N, 5) * 1.19 ,0)</f>
        <v>406</v>
      </c>
      <c r="F190" s="5">
        <f>ROUND( VLOOKUP(Z190, NPC_Raw_Data!A:L, 7) * VLOOKUP(AA190, NPC_Scaling_Values!A:N, 6) * VLOOKUP(AB190,NPC_Scaling_Values!A:N, 6) * 1.19 ,0)</f>
        <v>314</v>
      </c>
      <c r="G190" s="5">
        <f>ROUND( VLOOKUP(Z190, NPC_Raw_Data!A:L, 8) * VLOOKUP(AA190, NPC_Scaling_Values!A:N, 7) * VLOOKUP(AB190, NPC_Scaling_Values!A:N, 7) * 1.19 ,0)</f>
        <v>276</v>
      </c>
      <c r="H190" s="5">
        <f>ROUND( VLOOKUP(Z190, NPC_Raw_Data!A:L, 9) * VLOOKUP(AA190, NPC_Scaling_Values!A:N, 8)* VLOOKUP(AB190, NPC_Scaling_Values!A:N, 8) * 1.19 ,0)</f>
        <v>437</v>
      </c>
      <c r="I190" s="5">
        <v>0.0</v>
      </c>
      <c r="J190" s="5">
        <v>-30.0</v>
      </c>
      <c r="K190" s="5">
        <v>25.0</v>
      </c>
      <c r="L190" s="5">
        <f>ROUND( VLOOKUP(Z190, NPC_Raw_Data!A:O, 13),0)</f>
        <v>999</v>
      </c>
      <c r="M190" s="5">
        <f>ROUND( VLOOKUP(Z190, NPC_Raw_Data!A:O, 14),0)</f>
        <v>999</v>
      </c>
      <c r="N190" s="5">
        <f>ROUND( VLOOKUP(Z190, NPC_Raw_Data!A:O, 15),0)</f>
        <v>999</v>
      </c>
      <c r="O190" s="5">
        <f>ROUND( VLOOKUP(Z190, NPC_Raw_Data!A:Q, 16) * VLOOKUP(AA190, NPC_Scaling_Values!A:N, 14)* VLOOKUP(AB190, NPC_Scaling_Values!A:N, 14) * 1.19 ,0)</f>
        <v>241</v>
      </c>
      <c r="P190" s="2">
        <f>ROUND( VLOOKUP(Z190, NPC_Raw_Data!A:Q, 17) * VLOOKUP(AA190, NPC_Scaling_Values!A:N, 14) * VLOOKUP(AB190, NPC_Scaling_Values!A:N, 14)* 1.19 ,0)</f>
        <v>96</v>
      </c>
      <c r="Q190">
        <f> VLOOKUP(AA190, NPC_Scaling_Values!A:N, 9) * VLOOKUP(AB190, NPC_Scaling_Values!A:N, 9) * 1.19</f>
        <v>3.69376</v>
      </c>
      <c r="R190" s="1">
        <v>1.0</v>
      </c>
      <c r="S190" s="1">
        <v>-1.0</v>
      </c>
      <c r="T190" s="7" t="b">
        <v>1</v>
      </c>
      <c r="U190" s="7" t="b">
        <v>0</v>
      </c>
      <c r="V190" s="7" t="b">
        <v>0</v>
      </c>
      <c r="Z190" s="1">
        <v>290000.0</v>
      </c>
      <c r="AA190" s="1">
        <v>7006.0</v>
      </c>
      <c r="AB190" s="1">
        <v>7406.0</v>
      </c>
      <c r="AC190" s="8">
        <v>0.0</v>
      </c>
    </row>
    <row r="191">
      <c r="A191" s="1" t="s">
        <v>203</v>
      </c>
      <c r="B191" s="1" t="s">
        <v>51</v>
      </c>
      <c r="C191" s="5">
        <f>ROUND( VLOOKUP(Z191, NPC_Raw_Data!A:D, 4)*VLOOKUP(AA191, NPC_Scaling_Values!A:C, 3)*VLOOKUP(AB191, NPC_Scaling_Values!A:C, 3) * 1.19 ,0)</f>
        <v>375</v>
      </c>
      <c r="D191" s="5">
        <f>ROUND( VLOOKUP(Z191, NPC_Raw_Data!A:E, 5) * VLOOKUP(AA191, NPC_Scaling_Values!A:D, 4) * VLOOKUP(AB191,NPC_Scaling_Values!A:D, 4) * 1.19 ,0)</f>
        <v>238</v>
      </c>
      <c r="E191" s="5">
        <f>ROUND( VLOOKUP(Z191, NPC_Raw_Data!A:L, 6) * VLOOKUP(AA191, NPC_Scaling_Values!A:N, 5)* VLOOKUP(AB191, NPC_Scaling_Values!A:N, 5) * 1.19 ,0)</f>
        <v>406</v>
      </c>
      <c r="F191" s="5">
        <f>ROUND( VLOOKUP(Z191, NPC_Raw_Data!A:L, 7) * VLOOKUP(AA191, NPC_Scaling_Values!A:N, 6) * VLOOKUP(AB191,NPC_Scaling_Values!A:N, 6) * 1.19 ,0)</f>
        <v>314</v>
      </c>
      <c r="G191" s="5">
        <f>ROUND( VLOOKUP(Z191, NPC_Raw_Data!A:L, 8) * VLOOKUP(AA191, NPC_Scaling_Values!A:N, 7) * VLOOKUP(AB191, NPC_Scaling_Values!A:N, 7) * 1.19 ,0)</f>
        <v>276</v>
      </c>
      <c r="H191" s="5">
        <f>ROUND( VLOOKUP(Z191, NPC_Raw_Data!A:L, 9) * VLOOKUP(AA191, NPC_Scaling_Values!A:N, 8)* VLOOKUP(AB191, NPC_Scaling_Values!A:N, 8) * 1.19 ,0)</f>
        <v>437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 * 1.19 ,0)</f>
        <v>241</v>
      </c>
      <c r="P191" s="2">
        <f>ROUND( VLOOKUP(Z191, NPC_Raw_Data!A:Q, 17) * VLOOKUP(AA191, NPC_Scaling_Values!A:N, 14) * VLOOKUP(AB191, NPC_Scaling_Values!A:N, 14)* 1.19 ,0)</f>
        <v>96</v>
      </c>
      <c r="Q191">
        <f> VLOOKUP(AA191, NPC_Scaling_Values!A:N, 9) * VLOOKUP(AB191, NPC_Scaling_Values!A:N, 9) * 1.19</f>
        <v>3.69376</v>
      </c>
      <c r="R191" s="1">
        <v>1.0</v>
      </c>
      <c r="S191" s="1">
        <v>-1.0</v>
      </c>
      <c r="T191" s="7" t="b">
        <v>1</v>
      </c>
      <c r="U191" s="7" t="b">
        <v>0</v>
      </c>
      <c r="V191" s="7" t="b">
        <v>0</v>
      </c>
      <c r="Z191" s="1">
        <v>290001.0</v>
      </c>
      <c r="AA191" s="1">
        <v>7006.0</v>
      </c>
      <c r="AB191" s="1">
        <v>7406.0</v>
      </c>
      <c r="AC191" s="8">
        <v>0.0</v>
      </c>
    </row>
    <row r="192">
      <c r="A192" s="1" t="s">
        <v>204</v>
      </c>
      <c r="B192" s="1" t="s">
        <v>51</v>
      </c>
      <c r="C192" s="5">
        <f>ROUND( VLOOKUP(Z192, NPC_Raw_Data!A:D, 4)*VLOOKUP(AA192, NPC_Scaling_Values!A:C, 3)*VLOOKUP(AB192, NPC_Scaling_Values!A:C, 3) * 1.19 ,0)</f>
        <v>409</v>
      </c>
      <c r="D192" s="5">
        <f>ROUND( VLOOKUP(Z192, NPC_Raw_Data!A:E, 5) * VLOOKUP(AA192, NPC_Scaling_Values!A:D, 4) * VLOOKUP(AB192,NPC_Scaling_Values!A:D, 4) * 1.19 ,0)</f>
        <v>238</v>
      </c>
      <c r="E192" s="5">
        <f>ROUND( VLOOKUP(Z192, NPC_Raw_Data!A:L, 6) * VLOOKUP(AA192, NPC_Scaling_Values!A:N, 5)* VLOOKUP(AB192, NPC_Scaling_Values!A:N, 5) * 1.19 ,0)</f>
        <v>406</v>
      </c>
      <c r="F192" s="5">
        <f>ROUND( VLOOKUP(Z192, NPC_Raw_Data!A:L, 7) * VLOOKUP(AA192, NPC_Scaling_Values!A:N, 6) * VLOOKUP(AB192,NPC_Scaling_Values!A:N, 6) * 1.19 ,0)</f>
        <v>314</v>
      </c>
      <c r="G192" s="5">
        <f>ROUND( VLOOKUP(Z192, NPC_Raw_Data!A:L, 8) * VLOOKUP(AA192, NPC_Scaling_Values!A:N, 7) * VLOOKUP(AB192, NPC_Scaling_Values!A:N, 7) * 1.19 ,0)</f>
        <v>276</v>
      </c>
      <c r="H192" s="5">
        <f>ROUND( VLOOKUP(Z192, NPC_Raw_Data!A:L, 9) * VLOOKUP(AA192, NPC_Scaling_Values!A:N, 8)* VLOOKUP(AB192, NPC_Scaling_Values!A:N, 8) * 1.19 ,0)</f>
        <v>437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 * 1.19 ,0)</f>
        <v>241</v>
      </c>
      <c r="P192" s="2">
        <f>ROUND( VLOOKUP(Z192, NPC_Raw_Data!A:Q, 17) * VLOOKUP(AA192, NPC_Scaling_Values!A:N, 14) * VLOOKUP(AB192, NPC_Scaling_Values!A:N, 14)* 1.19 ,0)</f>
        <v>96</v>
      </c>
      <c r="Q192">
        <f> VLOOKUP(AA192, NPC_Scaling_Values!A:N, 9) * VLOOKUP(AB192, NPC_Scaling_Values!A:N, 9) * 1.19</f>
        <v>3.69376</v>
      </c>
      <c r="R192" s="1">
        <v>1.0</v>
      </c>
      <c r="S192" s="1">
        <v>-1.0</v>
      </c>
      <c r="T192" s="7" t="b">
        <v>1</v>
      </c>
      <c r="U192" s="7" t="b">
        <v>0</v>
      </c>
      <c r="V192" s="7" t="b">
        <v>0</v>
      </c>
      <c r="Z192" s="1">
        <v>290002.0</v>
      </c>
      <c r="AA192" s="1">
        <v>7006.0</v>
      </c>
      <c r="AB192" s="1">
        <v>7406.0</v>
      </c>
      <c r="AC192" s="8">
        <v>0.0</v>
      </c>
    </row>
    <row r="193">
      <c r="A193" s="9" t="s">
        <v>202</v>
      </c>
      <c r="B193" s="1" t="s">
        <v>48</v>
      </c>
      <c r="C193" s="5">
        <f>ROUND( VLOOKUP(Z193, NPC_Raw_Data!A:D, 4)*VLOOKUP(AA193, NPC_Scaling_Values!A:C, 3)*VLOOKUP(AB193, NPC_Scaling_Values!A:C, 3) * 1.19 ,0)</f>
        <v>472</v>
      </c>
      <c r="D193" s="5">
        <f>ROUND( VLOOKUP(Z193, NPC_Raw_Data!A:E, 5) * VLOOKUP(AA193, NPC_Scaling_Values!A:D, 4) * VLOOKUP(AB193,NPC_Scaling_Values!A:D, 4) * 1.19 ,0)</f>
        <v>476</v>
      </c>
      <c r="E193" s="5">
        <f>ROUND( VLOOKUP(Z193, NPC_Raw_Data!A:L, 6) * VLOOKUP(AA193, NPC_Scaling_Values!A:N, 5)* VLOOKUP(AB193, NPC_Scaling_Values!A:N, 5) * 1.19 ,0)</f>
        <v>402</v>
      </c>
      <c r="F193" s="5">
        <f>ROUND( VLOOKUP(Z193, NPC_Raw_Data!A:L, 7) * VLOOKUP(AA193, NPC_Scaling_Values!A:N, 6) * VLOOKUP(AB193,NPC_Scaling_Values!A:N, 6) * 1.19 ,0)</f>
        <v>311</v>
      </c>
      <c r="G193" s="5">
        <f>ROUND( VLOOKUP(Z193, NPC_Raw_Data!A:L, 8) * VLOOKUP(AA193, NPC_Scaling_Values!A:N, 7) * VLOOKUP(AB193, NPC_Scaling_Values!A:N, 7) * 1.19 ,0)</f>
        <v>273</v>
      </c>
      <c r="H193" s="5">
        <f>ROUND( VLOOKUP(Z193, NPC_Raw_Data!A:L, 9) * VLOOKUP(AA193, NPC_Scaling_Values!A:N, 8)* VLOOKUP(AB193, NPC_Scaling_Values!A:N, 8) * 1.19 ,0)</f>
        <v>433</v>
      </c>
      <c r="I193" s="5">
        <v>0.0</v>
      </c>
      <c r="J193" s="5">
        <v>-30.0</v>
      </c>
      <c r="K193" s="5">
        <v>25.0</v>
      </c>
      <c r="L193" s="5">
        <f>ROUND( VLOOKUP(Z193, NPC_Raw_Data!A:O, 13),0)</f>
        <v>999</v>
      </c>
      <c r="M193" s="5">
        <f>ROUND( VLOOKUP(Z193, NPC_Raw_Data!A:O, 14),0)</f>
        <v>999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 * 1.19 ,0)</f>
        <v>238</v>
      </c>
      <c r="P193" s="2">
        <f>ROUND( VLOOKUP(Z193, NPC_Raw_Data!A:Q, 17) * VLOOKUP(AA193, NPC_Scaling_Values!A:N, 14) * VLOOKUP(AB193, NPC_Scaling_Values!A:N, 14)* 1.19 ,0)</f>
        <v>95</v>
      </c>
      <c r="Q193">
        <f> VLOOKUP(AA193, NPC_Scaling_Values!A:N, 9) * VLOOKUP(AB193, NPC_Scaling_Values!A:N, 9) * 1.19</f>
        <v>3.6414</v>
      </c>
      <c r="R193" s="1">
        <v>1.0</v>
      </c>
      <c r="S193" s="1">
        <v>2.0</v>
      </c>
      <c r="T193" s="7" t="b">
        <v>1</v>
      </c>
      <c r="U193" s="7" t="b">
        <v>0</v>
      </c>
      <c r="V193" s="7" t="b">
        <v>0</v>
      </c>
      <c r="Z193" s="1">
        <v>290010.0</v>
      </c>
      <c r="AA193" s="1">
        <v>7007.0</v>
      </c>
      <c r="AB193" s="1">
        <v>7407.0</v>
      </c>
      <c r="AC193" s="8">
        <v>0.0</v>
      </c>
    </row>
    <row r="194">
      <c r="A194" s="1" t="s">
        <v>203</v>
      </c>
      <c r="B194" s="1" t="s">
        <v>48</v>
      </c>
      <c r="C194" s="5">
        <f>ROUND( VLOOKUP(Z194, NPC_Raw_Data!A:D, 4)*VLOOKUP(AA194, NPC_Scaling_Values!A:C, 3)*VLOOKUP(AB194, NPC_Scaling_Values!A:C, 3) * 1.19 ,0)</f>
        <v>370</v>
      </c>
      <c r="D194" s="5">
        <f>ROUND( VLOOKUP(Z194, NPC_Raw_Data!A:E, 5) * VLOOKUP(AA194, NPC_Scaling_Values!A:D, 4) * VLOOKUP(AB194,NPC_Scaling_Values!A:D, 4) * 1.19 ,0)</f>
        <v>476</v>
      </c>
      <c r="E194" s="5">
        <f>ROUND( VLOOKUP(Z194, NPC_Raw_Data!A:L, 6) * VLOOKUP(AA194, NPC_Scaling_Values!A:N, 5)* VLOOKUP(AB194, NPC_Scaling_Values!A:N, 5) * 1.19 ,0)</f>
        <v>402</v>
      </c>
      <c r="F194" s="5">
        <f>ROUND( VLOOKUP(Z194, NPC_Raw_Data!A:L, 7) * VLOOKUP(AA194, NPC_Scaling_Values!A:N, 6) * VLOOKUP(AB194,NPC_Scaling_Values!A:N, 6) * 1.19 ,0)</f>
        <v>311</v>
      </c>
      <c r="G194" s="5">
        <f>ROUND( VLOOKUP(Z194, NPC_Raw_Data!A:L, 8) * VLOOKUP(AA194, NPC_Scaling_Values!A:N, 7) * VLOOKUP(AB194, NPC_Scaling_Values!A:N, 7) * 1.19 ,0)</f>
        <v>273</v>
      </c>
      <c r="H194" s="5">
        <f>ROUND( VLOOKUP(Z194, NPC_Raw_Data!A:L, 9) * VLOOKUP(AA194, NPC_Scaling_Values!A:N, 8)* VLOOKUP(AB194, NPC_Scaling_Values!A:N, 8) * 1.19 ,0)</f>
        <v>433</v>
      </c>
      <c r="I194" s="5">
        <v>0.0</v>
      </c>
      <c r="J194" s="5">
        <v>-30.0</v>
      </c>
      <c r="K194" s="5">
        <v>25.0</v>
      </c>
      <c r="L194" s="5">
        <f>ROUND( VLOOKUP(Z194, NPC_Raw_Data!A:O, 13),0)</f>
        <v>999</v>
      </c>
      <c r="M194" s="5">
        <f>ROUND( VLOOKUP(Z194, NPC_Raw_Data!A:O, 14),0)</f>
        <v>999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 * 1.19 ,0)</f>
        <v>238</v>
      </c>
      <c r="P194" s="2">
        <f>ROUND( VLOOKUP(Z194, NPC_Raw_Data!A:Q, 17) * VLOOKUP(AA194, NPC_Scaling_Values!A:N, 14) * VLOOKUP(AB194, NPC_Scaling_Values!A:N, 14)* 1.19 ,0)</f>
        <v>95</v>
      </c>
      <c r="Q194">
        <f> VLOOKUP(AA194, NPC_Scaling_Values!A:N, 9) * VLOOKUP(AB194, NPC_Scaling_Values!A:N, 9) * 1.19</f>
        <v>3.6414</v>
      </c>
      <c r="R194" s="1">
        <v>1.0</v>
      </c>
      <c r="S194" s="1">
        <v>2.0</v>
      </c>
      <c r="T194" s="7" t="b">
        <v>1</v>
      </c>
      <c r="U194" s="7" t="b">
        <v>0</v>
      </c>
      <c r="V194" s="7" t="b">
        <v>0</v>
      </c>
      <c r="Z194" s="1">
        <v>290011.0</v>
      </c>
      <c r="AA194" s="1">
        <v>7007.0</v>
      </c>
      <c r="AB194" s="1">
        <v>7407.0</v>
      </c>
      <c r="AC194" s="8">
        <v>0.0</v>
      </c>
    </row>
    <row r="195">
      <c r="A195" s="9" t="s">
        <v>204</v>
      </c>
      <c r="B195" s="1" t="s">
        <v>48</v>
      </c>
      <c r="C195" s="5">
        <f>ROUND( VLOOKUP(Z195, NPC_Raw_Data!A:D, 4)*VLOOKUP(AA195, NPC_Scaling_Values!A:C, 3)*VLOOKUP(AB195, NPC_Scaling_Values!A:C, 3) * 1.19 ,0)</f>
        <v>402</v>
      </c>
      <c r="D195" s="5">
        <f>ROUND( VLOOKUP(Z195, NPC_Raw_Data!A:E, 5) * VLOOKUP(AA195, NPC_Scaling_Values!A:D, 4) * VLOOKUP(AB195,NPC_Scaling_Values!A:D, 4) * 1.19 ,0)</f>
        <v>476</v>
      </c>
      <c r="E195" s="5">
        <f>ROUND( VLOOKUP(Z195, NPC_Raw_Data!A:L, 6) * VLOOKUP(AA195, NPC_Scaling_Values!A:N, 5)* VLOOKUP(AB195, NPC_Scaling_Values!A:N, 5) * 1.19 ,0)</f>
        <v>402</v>
      </c>
      <c r="F195" s="5">
        <f>ROUND( VLOOKUP(Z195, NPC_Raw_Data!A:L, 7) * VLOOKUP(AA195, NPC_Scaling_Values!A:N, 6) * VLOOKUP(AB195,NPC_Scaling_Values!A:N, 6) * 1.19 ,0)</f>
        <v>311</v>
      </c>
      <c r="G195" s="5">
        <f>ROUND( VLOOKUP(Z195, NPC_Raw_Data!A:L, 8) * VLOOKUP(AA195, NPC_Scaling_Values!A:N, 7) * VLOOKUP(AB195, NPC_Scaling_Values!A:N, 7) * 1.19 ,0)</f>
        <v>273</v>
      </c>
      <c r="H195" s="5">
        <f>ROUND( VLOOKUP(Z195, NPC_Raw_Data!A:L, 9) * VLOOKUP(AA195, NPC_Scaling_Values!A:N, 8)* VLOOKUP(AB195, NPC_Scaling_Values!A:N, 8) * 1.19 ,0)</f>
        <v>433</v>
      </c>
      <c r="I195" s="5">
        <v>0.0</v>
      </c>
      <c r="J195" s="5">
        <v>-30.0</v>
      </c>
      <c r="K195" s="5">
        <v>25.0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 * 1.19 ,0)</f>
        <v>238</v>
      </c>
      <c r="P195" s="2">
        <f>ROUND( VLOOKUP(Z195, NPC_Raw_Data!A:Q, 17) * VLOOKUP(AA195, NPC_Scaling_Values!A:N, 14) * VLOOKUP(AB195, NPC_Scaling_Values!A:N, 14)* 1.19 ,0)</f>
        <v>95</v>
      </c>
      <c r="Q195">
        <f> VLOOKUP(AA195, NPC_Scaling_Values!A:N, 9) * VLOOKUP(AB195, NPC_Scaling_Values!A:N, 9) * 1.19</f>
        <v>3.6414</v>
      </c>
      <c r="R195" s="1">
        <v>1.0</v>
      </c>
      <c r="S195" s="1">
        <v>2.0</v>
      </c>
      <c r="T195" s="7" t="b">
        <v>1</v>
      </c>
      <c r="U195" s="7" t="b">
        <v>0</v>
      </c>
      <c r="V195" s="7" t="b">
        <v>0</v>
      </c>
      <c r="Z195" s="1">
        <v>290012.0</v>
      </c>
      <c r="AA195" s="1">
        <v>7007.0</v>
      </c>
      <c r="AB195" s="1">
        <v>7407.0</v>
      </c>
      <c r="AC195" s="8">
        <v>0.0</v>
      </c>
    </row>
    <row r="196">
      <c r="A196" s="9" t="s">
        <v>214</v>
      </c>
      <c r="B196" s="1" t="s">
        <v>48</v>
      </c>
      <c r="C196" s="5">
        <f>ROUND( VLOOKUP(Z196, NPC_Raw_Data!A:D, 4)*VLOOKUP(AA196, NPC_Scaling_Values!A:C, 3)*VLOOKUP(AB196, NPC_Scaling_Values!A:C, 3) * 1.19 ,0)</f>
        <v>472</v>
      </c>
      <c r="D196" s="5">
        <f>ROUND( VLOOKUP(Z196, NPC_Raw_Data!A:E, 5) * VLOOKUP(AA196, NPC_Scaling_Values!A:D, 4) * VLOOKUP(AB196,NPC_Scaling_Values!A:D, 4) * 1.19 ,0)</f>
        <v>476</v>
      </c>
      <c r="E196" s="5">
        <f>ROUND( VLOOKUP(Z196, NPC_Raw_Data!A:L, 6) * VLOOKUP(AA196, NPC_Scaling_Values!A:N, 5)* VLOOKUP(AB196, NPC_Scaling_Values!A:N, 5) * 1.19 ,0)</f>
        <v>402</v>
      </c>
      <c r="F196" s="5">
        <f>ROUND( VLOOKUP(Z196, NPC_Raw_Data!A:L, 7) * VLOOKUP(AA196, NPC_Scaling_Values!A:N, 6) * VLOOKUP(AB196,NPC_Scaling_Values!A:N, 6) * 1.19 ,0)</f>
        <v>311</v>
      </c>
      <c r="G196" s="5">
        <f>ROUND( VLOOKUP(Z196, NPC_Raw_Data!A:L, 8) * VLOOKUP(AA196, NPC_Scaling_Values!A:N, 7) * VLOOKUP(AB196, NPC_Scaling_Values!A:N, 7) * 1.19 ,0)</f>
        <v>273</v>
      </c>
      <c r="H196" s="5">
        <f>ROUND( VLOOKUP(Z196, NPC_Raw_Data!A:L, 9) * VLOOKUP(AA196, NPC_Scaling_Values!A:N, 8)* VLOOKUP(AB196, NPC_Scaling_Values!A:N, 8) * 1.19 ,0)</f>
        <v>433</v>
      </c>
      <c r="I196" s="5">
        <v>0.0</v>
      </c>
      <c r="J196" s="5">
        <v>-30.0</v>
      </c>
      <c r="K196" s="5">
        <v>25.0</v>
      </c>
      <c r="L196" s="5">
        <f>ROUND( VLOOKUP(Z196, NPC_Raw_Data!A:O, 13),0)</f>
        <v>999</v>
      </c>
      <c r="M196" s="5">
        <f>ROUND( VLOOKUP(Z196, NPC_Raw_Data!A:O, 14),0)</f>
        <v>999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 * 1.19 ,0)</f>
        <v>238</v>
      </c>
      <c r="P196" s="2">
        <f>ROUND( VLOOKUP(Z196, NPC_Raw_Data!A:Q, 17) * VLOOKUP(AA196, NPC_Scaling_Values!A:N, 14) * VLOOKUP(AB196, NPC_Scaling_Values!A:N, 14)* 1.19 ,0)</f>
        <v>95</v>
      </c>
      <c r="Q196">
        <f> VLOOKUP(AA196, NPC_Scaling_Values!A:N, 9) * VLOOKUP(AB196, NPC_Scaling_Values!A:N, 9) * 1.19</f>
        <v>3.6414</v>
      </c>
      <c r="R196" s="1">
        <v>1.0</v>
      </c>
      <c r="S196" s="1">
        <v>3.0</v>
      </c>
      <c r="T196" s="7" t="b">
        <v>1</v>
      </c>
      <c r="U196" s="7" t="b">
        <v>0</v>
      </c>
      <c r="V196" s="7" t="b">
        <v>0</v>
      </c>
      <c r="Z196" s="1">
        <v>290013.0</v>
      </c>
      <c r="AA196" s="1">
        <v>7007.0</v>
      </c>
      <c r="AB196" s="1">
        <v>7407.0</v>
      </c>
      <c r="AC196" s="10">
        <v>7100.0</v>
      </c>
    </row>
    <row r="197">
      <c r="A197" s="9" t="s">
        <v>215</v>
      </c>
      <c r="B197" s="1" t="s">
        <v>48</v>
      </c>
      <c r="C197" s="5">
        <f>ROUND( VLOOKUP(Z197, NPC_Raw_Data!A:D, 4)*VLOOKUP(AA197, NPC_Scaling_Values!A:C, 3)*VLOOKUP(AB197, NPC_Scaling_Values!A:C, 3) * 1.19 ,0)</f>
        <v>402</v>
      </c>
      <c r="D197" s="5">
        <f>ROUND( VLOOKUP(Z197, NPC_Raw_Data!A:E, 5) * VLOOKUP(AA197, NPC_Scaling_Values!A:D, 4) * VLOOKUP(AB197,NPC_Scaling_Values!A:D, 4) * 1.19 ,0)</f>
        <v>476</v>
      </c>
      <c r="E197" s="5">
        <f>ROUND( VLOOKUP(Z197, NPC_Raw_Data!A:L, 6) * VLOOKUP(AA197, NPC_Scaling_Values!A:N, 5)* VLOOKUP(AB197, NPC_Scaling_Values!A:N, 5) * 1.19 ,0)</f>
        <v>402</v>
      </c>
      <c r="F197" s="5">
        <f>ROUND( VLOOKUP(Z197, NPC_Raw_Data!A:L, 7) * VLOOKUP(AA197, NPC_Scaling_Values!A:N, 6) * VLOOKUP(AB197,NPC_Scaling_Values!A:N, 6) * 1.19 ,0)</f>
        <v>311</v>
      </c>
      <c r="G197" s="5">
        <f>ROUND( VLOOKUP(Z197, NPC_Raw_Data!A:L, 8) * VLOOKUP(AA197, NPC_Scaling_Values!A:N, 7) * VLOOKUP(AB197, NPC_Scaling_Values!A:N, 7) * 1.19 ,0)</f>
        <v>273</v>
      </c>
      <c r="H197" s="5">
        <f>ROUND( VLOOKUP(Z197, NPC_Raw_Data!A:L, 9) * VLOOKUP(AA197, NPC_Scaling_Values!A:N, 8)* VLOOKUP(AB197, NPC_Scaling_Values!A:N, 8) * 1.19 ,0)</f>
        <v>433</v>
      </c>
      <c r="I197" s="5">
        <v>0.0</v>
      </c>
      <c r="J197" s="5">
        <v>-30.0</v>
      </c>
      <c r="K197" s="5">
        <v>25.0</v>
      </c>
      <c r="L197" s="5">
        <f>ROUND( VLOOKUP(Z197, NPC_Raw_Data!A:O, 13),0)</f>
        <v>999</v>
      </c>
      <c r="M197" s="5">
        <f>ROUND( VLOOKUP(Z197, NPC_Raw_Data!A:O, 14),0)</f>
        <v>999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 * 1.19 ,0)</f>
        <v>238</v>
      </c>
      <c r="P197" s="2">
        <f>ROUND( VLOOKUP(Z197, NPC_Raw_Data!A:Q, 17) * VLOOKUP(AA197, NPC_Scaling_Values!A:N, 14) * VLOOKUP(AB197, NPC_Scaling_Values!A:N, 14)* 1.19 ,0)</f>
        <v>95</v>
      </c>
      <c r="Q197">
        <f> VLOOKUP(AA197, NPC_Scaling_Values!A:N, 9) * VLOOKUP(AB197, NPC_Scaling_Values!A:N, 9) * 1.19</f>
        <v>3.6414</v>
      </c>
      <c r="R197" s="1">
        <v>1.0</v>
      </c>
      <c r="S197" s="1">
        <v>3.0</v>
      </c>
      <c r="T197" s="7" t="b">
        <v>1</v>
      </c>
      <c r="U197" s="7" t="b">
        <v>0</v>
      </c>
      <c r="V197" s="7" t="b">
        <v>0</v>
      </c>
      <c r="Z197" s="1">
        <v>290014.0</v>
      </c>
      <c r="AA197" s="1">
        <v>7007.0</v>
      </c>
      <c r="AB197" s="1">
        <v>7407.0</v>
      </c>
      <c r="AC197" s="10">
        <v>7100.0</v>
      </c>
    </row>
    <row r="198">
      <c r="A198" s="9" t="s">
        <v>216</v>
      </c>
      <c r="B198" s="1" t="s">
        <v>48</v>
      </c>
      <c r="C198" s="5">
        <f>ROUND( VLOOKUP(Z198, NPC_Raw_Data!A:D, 4)*VLOOKUP(AA198, NPC_Scaling_Values!A:C, 3)*VLOOKUP(AB198, NPC_Scaling_Values!A:C, 3) * 1.19 ,0)</f>
        <v>472</v>
      </c>
      <c r="D198" s="5">
        <f>ROUND( VLOOKUP(Z198, NPC_Raw_Data!A:E, 5) * VLOOKUP(AA198, NPC_Scaling_Values!A:D, 4) * VLOOKUP(AB198,NPC_Scaling_Values!A:D, 4) * 1.19 ,0)</f>
        <v>476</v>
      </c>
      <c r="E198" s="5">
        <f>ROUND( VLOOKUP(Z198, NPC_Raw_Data!A:L, 6) * VLOOKUP(AA198, NPC_Scaling_Values!A:N, 5)* VLOOKUP(AB198, NPC_Scaling_Values!A:N, 5) * 1.19 ,0)</f>
        <v>402</v>
      </c>
      <c r="F198" s="5">
        <f>ROUND( VLOOKUP(Z198, NPC_Raw_Data!A:L, 7) * VLOOKUP(AA198, NPC_Scaling_Values!A:N, 6) * VLOOKUP(AB198,NPC_Scaling_Values!A:N, 6) * 1.19 ,0)</f>
        <v>311</v>
      </c>
      <c r="G198" s="5">
        <f>ROUND( VLOOKUP(Z198, NPC_Raw_Data!A:L, 8) * VLOOKUP(AA198, NPC_Scaling_Values!A:N, 7) * VLOOKUP(AB198, NPC_Scaling_Values!A:N, 7) * 1.19 ,0)</f>
        <v>273</v>
      </c>
      <c r="H198" s="5">
        <f>ROUND( VLOOKUP(Z198, NPC_Raw_Data!A:L, 9) * VLOOKUP(AA198, NPC_Scaling_Values!A:N, 8)* VLOOKUP(AB198, NPC_Scaling_Values!A:N, 8) * 1.19 ,0)</f>
        <v>433</v>
      </c>
      <c r="I198" s="5">
        <v>0.0</v>
      </c>
      <c r="J198" s="5">
        <v>-30.0</v>
      </c>
      <c r="K198" s="5">
        <v>25.0</v>
      </c>
      <c r="L198" s="5">
        <f>ROUND( VLOOKUP(Z198, NPC_Raw_Data!A:O, 13),0)</f>
        <v>999</v>
      </c>
      <c r="M198" s="5">
        <f>ROUND( VLOOKUP(Z198, NPC_Raw_Data!A:O, 14),0)</f>
        <v>999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 * 1.19 ,0)</f>
        <v>238</v>
      </c>
      <c r="P198" s="2">
        <f>ROUND( VLOOKUP(Z198, NPC_Raw_Data!A:Q, 17) * VLOOKUP(AA198, NPC_Scaling_Values!A:N, 14) * VLOOKUP(AB198, NPC_Scaling_Values!A:N, 14)* 1.19 ,0)</f>
        <v>95</v>
      </c>
      <c r="Q198">
        <f> VLOOKUP(AA198, NPC_Scaling_Values!A:N, 9) * VLOOKUP(AB198, NPC_Scaling_Values!A:N, 9) * 1.19</f>
        <v>3.6414</v>
      </c>
      <c r="R198" s="1">
        <v>1.0</v>
      </c>
      <c r="S198" s="1">
        <v>2.0</v>
      </c>
      <c r="T198" s="7" t="b">
        <v>1</v>
      </c>
      <c r="U198" s="7" t="b">
        <v>0</v>
      </c>
      <c r="V198" s="7" t="b">
        <v>0</v>
      </c>
      <c r="Z198" s="1">
        <v>290020.0</v>
      </c>
      <c r="AA198" s="1">
        <v>7007.0</v>
      </c>
      <c r="AB198" s="1">
        <v>7407.0</v>
      </c>
      <c r="AC198" s="8">
        <v>0.0</v>
      </c>
    </row>
    <row r="199">
      <c r="A199" s="1" t="s">
        <v>217</v>
      </c>
      <c r="B199" s="1" t="s">
        <v>48</v>
      </c>
      <c r="C199" s="5">
        <f>ROUND( VLOOKUP(Z199, NPC_Raw_Data!A:D, 4)*VLOOKUP(AA199, NPC_Scaling_Values!A:C, 3)*VLOOKUP(AB199, NPC_Scaling_Values!A:C, 3) * 1.19 ,0)</f>
        <v>370</v>
      </c>
      <c r="D199" s="5">
        <f>ROUND( VLOOKUP(Z199, NPC_Raw_Data!A:E, 5) * VLOOKUP(AA199, NPC_Scaling_Values!A:D, 4) * VLOOKUP(AB199,NPC_Scaling_Values!A:D, 4) * 1.19 ,0)</f>
        <v>476</v>
      </c>
      <c r="E199" s="5">
        <f>ROUND( VLOOKUP(Z199, NPC_Raw_Data!A:L, 6) * VLOOKUP(AA199, NPC_Scaling_Values!A:N, 5)* VLOOKUP(AB199, NPC_Scaling_Values!A:N, 5) * 1.19 ,0)</f>
        <v>402</v>
      </c>
      <c r="F199" s="5">
        <f>ROUND( VLOOKUP(Z199, NPC_Raw_Data!A:L, 7) * VLOOKUP(AA199, NPC_Scaling_Values!A:N, 6) * VLOOKUP(AB199,NPC_Scaling_Values!A:N, 6) * 1.19 ,0)</f>
        <v>311</v>
      </c>
      <c r="G199" s="5">
        <f>ROUND( VLOOKUP(Z199, NPC_Raw_Data!A:L, 8) * VLOOKUP(AA199, NPC_Scaling_Values!A:N, 7) * VLOOKUP(AB199, NPC_Scaling_Values!A:N, 7) * 1.19 ,0)</f>
        <v>273</v>
      </c>
      <c r="H199" s="5">
        <f>ROUND( VLOOKUP(Z199, NPC_Raw_Data!A:L, 9) * VLOOKUP(AA199, NPC_Scaling_Values!A:N, 8)* VLOOKUP(AB199, NPC_Scaling_Values!A:N, 8) * 1.19 ,0)</f>
        <v>433</v>
      </c>
      <c r="I199" s="5">
        <v>0.0</v>
      </c>
      <c r="J199" s="5">
        <v>-30.0</v>
      </c>
      <c r="K199" s="5">
        <v>25.0</v>
      </c>
      <c r="L199" s="5">
        <f>ROUND( VLOOKUP(Z199, NPC_Raw_Data!A:O, 13),0)</f>
        <v>999</v>
      </c>
      <c r="M199" s="5">
        <f>ROUND( VLOOKUP(Z199, NPC_Raw_Data!A:O, 14),0)</f>
        <v>999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 * 1.19 ,0)</f>
        <v>238</v>
      </c>
      <c r="P199" s="2">
        <f>ROUND( VLOOKUP(Z199, NPC_Raw_Data!A:Q, 17) * VLOOKUP(AA199, NPC_Scaling_Values!A:N, 14) * VLOOKUP(AB199, NPC_Scaling_Values!A:N, 14)* 1.19 ,0)</f>
        <v>95</v>
      </c>
      <c r="Q199">
        <f> VLOOKUP(AA199, NPC_Scaling_Values!A:N, 9) * VLOOKUP(AB199, NPC_Scaling_Values!A:N, 9) * 1.19</f>
        <v>3.6414</v>
      </c>
      <c r="R199" s="1">
        <v>1.0</v>
      </c>
      <c r="S199" s="1">
        <v>2.0</v>
      </c>
      <c r="T199" s="7" t="b">
        <v>1</v>
      </c>
      <c r="U199" s="7" t="b">
        <v>0</v>
      </c>
      <c r="V199" s="7" t="b">
        <v>0</v>
      </c>
      <c r="Z199" s="1">
        <v>290021.0</v>
      </c>
      <c r="AA199" s="1">
        <v>7007.0</v>
      </c>
      <c r="AB199" s="1">
        <v>7407.0</v>
      </c>
      <c r="AC199" s="8">
        <v>0.0</v>
      </c>
    </row>
    <row r="200">
      <c r="A200" s="9" t="s">
        <v>218</v>
      </c>
      <c r="B200" s="1" t="s">
        <v>48</v>
      </c>
      <c r="C200" s="5">
        <f>ROUND( VLOOKUP(Z200, NPC_Raw_Data!A:D, 4)*VLOOKUP(AA200, NPC_Scaling_Values!A:C, 3)*VLOOKUP(AB200, NPC_Scaling_Values!A:C, 3) * 1.19 ,0)</f>
        <v>402</v>
      </c>
      <c r="D200" s="5">
        <f>ROUND( VLOOKUP(Z200, NPC_Raw_Data!A:E, 5) * VLOOKUP(AA200, NPC_Scaling_Values!A:D, 4) * VLOOKUP(AB200,NPC_Scaling_Values!A:D, 4) * 1.19 ,0)</f>
        <v>476</v>
      </c>
      <c r="E200" s="5">
        <f>ROUND( VLOOKUP(Z200, NPC_Raw_Data!A:L, 6) * VLOOKUP(AA200, NPC_Scaling_Values!A:N, 5)* VLOOKUP(AB200, NPC_Scaling_Values!A:N, 5) * 1.19 ,0)</f>
        <v>402</v>
      </c>
      <c r="F200" s="5">
        <f>ROUND( VLOOKUP(Z200, NPC_Raw_Data!A:L, 7) * VLOOKUP(AA200, NPC_Scaling_Values!A:N, 6) * VLOOKUP(AB200,NPC_Scaling_Values!A:N, 6) * 1.19 ,0)</f>
        <v>311</v>
      </c>
      <c r="G200" s="5">
        <f>ROUND( VLOOKUP(Z200, NPC_Raw_Data!A:L, 8) * VLOOKUP(AA200, NPC_Scaling_Values!A:N, 7) * VLOOKUP(AB200, NPC_Scaling_Values!A:N, 7) * 1.19 ,0)</f>
        <v>273</v>
      </c>
      <c r="H200" s="5">
        <f>ROUND( VLOOKUP(Z200, NPC_Raw_Data!A:L, 9) * VLOOKUP(AA200, NPC_Scaling_Values!A:N, 8)* VLOOKUP(AB200, NPC_Scaling_Values!A:N, 8) * 1.19 ,0)</f>
        <v>433</v>
      </c>
      <c r="I200" s="5">
        <v>0.0</v>
      </c>
      <c r="J200" s="5">
        <v>-30.0</v>
      </c>
      <c r="K200" s="5">
        <v>25.0</v>
      </c>
      <c r="L200" s="5">
        <f>ROUND( VLOOKUP(Z200, NPC_Raw_Data!A:O, 13),0)</f>
        <v>999</v>
      </c>
      <c r="M200" s="5">
        <f>ROUND( VLOOKUP(Z200, NPC_Raw_Data!A:O, 14),0)</f>
        <v>999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 * 1.19 ,0)</f>
        <v>238</v>
      </c>
      <c r="P200" s="2">
        <f>ROUND( VLOOKUP(Z200, NPC_Raw_Data!A:Q, 17) * VLOOKUP(AA200, NPC_Scaling_Values!A:N, 14) * VLOOKUP(AB200, NPC_Scaling_Values!A:N, 14)* 1.19 ,0)</f>
        <v>95</v>
      </c>
      <c r="Q200">
        <f> VLOOKUP(AA200, NPC_Scaling_Values!A:N, 9) * VLOOKUP(AB200, NPC_Scaling_Values!A:N, 9) * 1.19</f>
        <v>3.6414</v>
      </c>
      <c r="R200" s="1">
        <v>1.0</v>
      </c>
      <c r="S200" s="1">
        <v>2.0</v>
      </c>
      <c r="T200" s="7" t="b">
        <v>1</v>
      </c>
      <c r="U200" s="7" t="b">
        <v>0</v>
      </c>
      <c r="V200" s="7" t="b">
        <v>0</v>
      </c>
      <c r="Z200" s="1">
        <v>290022.0</v>
      </c>
      <c r="AA200" s="1">
        <v>7007.0</v>
      </c>
      <c r="AB200" s="1">
        <v>7407.0</v>
      </c>
      <c r="AC200" s="8">
        <v>0.0</v>
      </c>
    </row>
    <row r="201">
      <c r="A201" s="9" t="s">
        <v>216</v>
      </c>
      <c r="B201" s="1" t="s">
        <v>164</v>
      </c>
      <c r="C201" s="5">
        <f>ROUND( VLOOKUP(Z201, NPC_Raw_Data!A:D, 4)*VLOOKUP(AA201, NPC_Scaling_Values!A:C, 3)*VLOOKUP(AB201, NPC_Scaling_Values!A:C, 3) * 1.19 ,0)</f>
        <v>391</v>
      </c>
      <c r="D201" s="5">
        <f>ROUND( VLOOKUP(Z201, NPC_Raw_Data!A:E, 5) * VLOOKUP(AA201, NPC_Scaling_Values!A:D, 4) * VLOOKUP(AB201,NPC_Scaling_Values!A:D, 4) * 1.19 ,0)</f>
        <v>893</v>
      </c>
      <c r="E201" s="5">
        <f>ROUND( VLOOKUP(Z201, NPC_Raw_Data!A:L, 6) * VLOOKUP(AA201, NPC_Scaling_Values!A:N, 5)* VLOOKUP(AB201, NPC_Scaling_Values!A:N, 5) * 1.19 ,0)</f>
        <v>405</v>
      </c>
      <c r="F201" s="5">
        <f>ROUND( VLOOKUP(Z201, NPC_Raw_Data!A:L, 7) * VLOOKUP(AA201, NPC_Scaling_Values!A:N, 6) * VLOOKUP(AB201,NPC_Scaling_Values!A:N, 6) * 1.19 ,0)</f>
        <v>314</v>
      </c>
      <c r="G201" s="5">
        <f>ROUND( VLOOKUP(Z201, NPC_Raw_Data!A:L, 8) * VLOOKUP(AA201, NPC_Scaling_Values!A:N, 7) * VLOOKUP(AB201, NPC_Scaling_Values!A:N, 7) * 1.19 ,0)</f>
        <v>276</v>
      </c>
      <c r="H201" s="5">
        <f>ROUND( VLOOKUP(Z201, NPC_Raw_Data!A:L, 9) * VLOOKUP(AA201, NPC_Scaling_Values!A:N, 8)* VLOOKUP(AB201, NPC_Scaling_Values!A:N, 8) * 1.19 ,0)</f>
        <v>437</v>
      </c>
      <c r="I201" s="5">
        <v>0.0</v>
      </c>
      <c r="J201" s="5">
        <v>-30.0</v>
      </c>
      <c r="K201" s="5">
        <v>25.0</v>
      </c>
      <c r="L201" s="5">
        <f>ROUND( VLOOKUP(Z201, NPC_Raw_Data!A:O, 13),0)</f>
        <v>999</v>
      </c>
      <c r="M201" s="5">
        <f>ROUND( VLOOKUP(Z201, NPC_Raw_Data!A:O, 14),0)</f>
        <v>999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 * 1.19 ,0)</f>
        <v>238</v>
      </c>
      <c r="P201" s="2">
        <f>ROUND( VLOOKUP(Z201, NPC_Raw_Data!A:Q, 17) * VLOOKUP(AA201, NPC_Scaling_Values!A:N, 14) * VLOOKUP(AB201, NPC_Scaling_Values!A:N, 14)* 1.19 ,0)</f>
        <v>95</v>
      </c>
      <c r="Q201">
        <f> VLOOKUP(AA201, NPC_Scaling_Values!A:N, 9) * VLOOKUP(AB201, NPC_Scaling_Values!A:N, 9) * 1.19</f>
        <v>3.6414</v>
      </c>
      <c r="R201" s="1">
        <v>1.0</v>
      </c>
      <c r="S201" s="1">
        <v>-1.0</v>
      </c>
      <c r="T201" s="7" t="b">
        <v>1</v>
      </c>
      <c r="U201" s="7" t="b">
        <v>0</v>
      </c>
      <c r="V201" s="7" t="b">
        <v>0</v>
      </c>
      <c r="Z201" s="1">
        <v>290030.0</v>
      </c>
      <c r="AA201" s="1">
        <v>7008.0</v>
      </c>
      <c r="AB201" s="1">
        <v>7408.0</v>
      </c>
      <c r="AC201" s="8">
        <v>0.0</v>
      </c>
    </row>
    <row r="202">
      <c r="A202" s="1" t="s">
        <v>217</v>
      </c>
      <c r="B202" s="1" t="s">
        <v>164</v>
      </c>
      <c r="C202" s="5">
        <f>ROUND( VLOOKUP(Z202, NPC_Raw_Data!A:D, 4)*VLOOKUP(AA202, NPC_Scaling_Values!A:C, 3)*VLOOKUP(AB202, NPC_Scaling_Values!A:C, 3) * 1.19 ,0)</f>
        <v>288</v>
      </c>
      <c r="D202" s="5">
        <f>ROUND( VLOOKUP(Z202, NPC_Raw_Data!A:E, 5) * VLOOKUP(AA202, NPC_Scaling_Values!A:D, 4) * VLOOKUP(AB202,NPC_Scaling_Values!A:D, 4) * 1.19 ,0)</f>
        <v>893</v>
      </c>
      <c r="E202" s="5">
        <f>ROUND( VLOOKUP(Z202, NPC_Raw_Data!A:L, 6) * VLOOKUP(AA202, NPC_Scaling_Values!A:N, 5)* VLOOKUP(AB202, NPC_Scaling_Values!A:N, 5) * 1.19 ,0)</f>
        <v>405</v>
      </c>
      <c r="F202" s="5">
        <f>ROUND( VLOOKUP(Z202, NPC_Raw_Data!A:L, 7) * VLOOKUP(AA202, NPC_Scaling_Values!A:N, 6) * VLOOKUP(AB202,NPC_Scaling_Values!A:N, 6) * 1.19 ,0)</f>
        <v>314</v>
      </c>
      <c r="G202" s="5">
        <f>ROUND( VLOOKUP(Z202, NPC_Raw_Data!A:L, 8) * VLOOKUP(AA202, NPC_Scaling_Values!A:N, 7) * VLOOKUP(AB202, NPC_Scaling_Values!A:N, 7) * 1.19 ,0)</f>
        <v>276</v>
      </c>
      <c r="H202" s="5">
        <f>ROUND( VLOOKUP(Z202, NPC_Raw_Data!A:L, 9) * VLOOKUP(AA202, NPC_Scaling_Values!A:N, 8)* VLOOKUP(AB202, NPC_Scaling_Values!A:N, 8) * 1.19 ,0)</f>
        <v>437</v>
      </c>
      <c r="I202" s="5">
        <v>0.0</v>
      </c>
      <c r="J202" s="5">
        <v>-30.0</v>
      </c>
      <c r="K202" s="5">
        <v>25.0</v>
      </c>
      <c r="L202" s="5">
        <f>ROUND( VLOOKUP(Z202, NPC_Raw_Data!A:O, 13),0)</f>
        <v>999</v>
      </c>
      <c r="M202" s="5">
        <f>ROUND( VLOOKUP(Z202, NPC_Raw_Data!A:O, 14),0)</f>
        <v>999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 * 1.19 ,0)</f>
        <v>238</v>
      </c>
      <c r="P202" s="2">
        <f>ROUND( VLOOKUP(Z202, NPC_Raw_Data!A:Q, 17) * VLOOKUP(AA202, NPC_Scaling_Values!A:N, 14) * VLOOKUP(AB202, NPC_Scaling_Values!A:N, 14)* 1.19 ,0)</f>
        <v>95</v>
      </c>
      <c r="Q202">
        <f> VLOOKUP(AA202, NPC_Scaling_Values!A:N, 9) * VLOOKUP(AB202, NPC_Scaling_Values!A:N, 9) * 1.19</f>
        <v>3.6414</v>
      </c>
      <c r="R202" s="1">
        <v>1.0</v>
      </c>
      <c r="S202" s="1">
        <v>-1.0</v>
      </c>
      <c r="T202" s="7" t="b">
        <v>1</v>
      </c>
      <c r="U202" s="7" t="b">
        <v>0</v>
      </c>
      <c r="V202" s="7" t="b">
        <v>0</v>
      </c>
      <c r="Z202" s="1">
        <v>290031.0</v>
      </c>
      <c r="AA202" s="1">
        <v>7008.0</v>
      </c>
      <c r="AB202" s="1">
        <v>7408.0</v>
      </c>
      <c r="AC202" s="8">
        <v>0.0</v>
      </c>
    </row>
    <row r="203">
      <c r="A203" s="9" t="s">
        <v>218</v>
      </c>
      <c r="B203" s="1" t="s">
        <v>164</v>
      </c>
      <c r="C203" s="5">
        <f>ROUND( VLOOKUP(Z203, NPC_Raw_Data!A:D, 4)*VLOOKUP(AA203, NPC_Scaling_Values!A:C, 3)*VLOOKUP(AB203, NPC_Scaling_Values!A:C, 3) * 1.19 ,0)</f>
        <v>321</v>
      </c>
      <c r="D203" s="5">
        <f>ROUND( VLOOKUP(Z203, NPC_Raw_Data!A:E, 5) * VLOOKUP(AA203, NPC_Scaling_Values!A:D, 4) * VLOOKUP(AB203,NPC_Scaling_Values!A:D, 4) * 1.19 ,0)</f>
        <v>893</v>
      </c>
      <c r="E203" s="5">
        <f>ROUND( VLOOKUP(Z203, NPC_Raw_Data!A:L, 6) * VLOOKUP(AA203, NPC_Scaling_Values!A:N, 5)* VLOOKUP(AB203, NPC_Scaling_Values!A:N, 5) * 1.19 ,0)</f>
        <v>405</v>
      </c>
      <c r="F203" s="5">
        <f>ROUND( VLOOKUP(Z203, NPC_Raw_Data!A:L, 7) * VLOOKUP(AA203, NPC_Scaling_Values!A:N, 6) * VLOOKUP(AB203,NPC_Scaling_Values!A:N, 6) * 1.19 ,0)</f>
        <v>314</v>
      </c>
      <c r="G203" s="5">
        <f>ROUND( VLOOKUP(Z203, NPC_Raw_Data!A:L, 8) * VLOOKUP(AA203, NPC_Scaling_Values!A:N, 7) * VLOOKUP(AB203, NPC_Scaling_Values!A:N, 7) * 1.19 ,0)</f>
        <v>276</v>
      </c>
      <c r="H203" s="5">
        <f>ROUND( VLOOKUP(Z203, NPC_Raw_Data!A:L, 9) * VLOOKUP(AA203, NPC_Scaling_Values!A:N, 8)* VLOOKUP(AB203, NPC_Scaling_Values!A:N, 8) * 1.19 ,0)</f>
        <v>437</v>
      </c>
      <c r="I203" s="5">
        <v>0.0</v>
      </c>
      <c r="J203" s="5">
        <v>-30.0</v>
      </c>
      <c r="K203" s="5">
        <v>25.0</v>
      </c>
      <c r="L203" s="5">
        <f>ROUND( VLOOKUP(Z203, NPC_Raw_Data!A:O, 13),0)</f>
        <v>999</v>
      </c>
      <c r="M203" s="5">
        <f>ROUND( VLOOKUP(Z203, NPC_Raw_Data!A:O, 14),0)</f>
        <v>999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 * 1.19 ,0)</f>
        <v>238</v>
      </c>
      <c r="P203" s="2">
        <f>ROUND( VLOOKUP(Z203, NPC_Raw_Data!A:Q, 17) * VLOOKUP(AA203, NPC_Scaling_Values!A:N, 14) * VLOOKUP(AB203, NPC_Scaling_Values!A:N, 14)* 1.19 ,0)</f>
        <v>95</v>
      </c>
      <c r="Q203">
        <f> VLOOKUP(AA203, NPC_Scaling_Values!A:N, 9) * VLOOKUP(AB203, NPC_Scaling_Values!A:N, 9) * 1.19</f>
        <v>3.6414</v>
      </c>
      <c r="R203" s="1">
        <v>1.0</v>
      </c>
      <c r="S203" s="1">
        <v>-1.0</v>
      </c>
      <c r="T203" s="7" t="b">
        <v>1</v>
      </c>
      <c r="U203" s="7" t="b">
        <v>0</v>
      </c>
      <c r="V203" s="7" t="b">
        <v>0</v>
      </c>
      <c r="Z203" s="1">
        <v>290032.0</v>
      </c>
      <c r="AA203" s="1">
        <v>7008.0</v>
      </c>
      <c r="AB203" s="1">
        <v>7408.0</v>
      </c>
      <c r="AC203" s="8">
        <v>0.0</v>
      </c>
    </row>
    <row r="204">
      <c r="A204" s="1" t="s">
        <v>229</v>
      </c>
      <c r="B204" s="1" t="s">
        <v>51</v>
      </c>
      <c r="C204" s="5">
        <f>ROUND( VLOOKUP(Z204, NPC_Raw_Data!A:D, 4)*VLOOKUP(AA204, NPC_Scaling_Values!A:C, 3)*VLOOKUP(AB204, NPC_Scaling_Values!A:C, 3) * 1.19 ,0)</f>
        <v>701</v>
      </c>
      <c r="D204" s="5">
        <f>ROUND( VLOOKUP(Z204, NPC_Raw_Data!A:E, 5) * VLOOKUP(AA204, NPC_Scaling_Values!A:D, 4) * VLOOKUP(AB204,NPC_Scaling_Values!A:D, 4) * 1.19 ,0)</f>
        <v>2380</v>
      </c>
      <c r="E204" s="5">
        <f>ROUND( VLOOKUP(Z204, NPC_Raw_Data!A:L, 6) * VLOOKUP(AA204, NPC_Scaling_Values!A:N, 5)* VLOOKUP(AB204, NPC_Scaling_Values!A:N, 5) * 1.19 ,0)</f>
        <v>463</v>
      </c>
      <c r="F204" s="5">
        <f>ROUND( VLOOKUP(Z204, NPC_Raw_Data!A:L, 7) * VLOOKUP(AA204, NPC_Scaling_Values!A:N, 6) * VLOOKUP(AB204,NPC_Scaling_Values!A:N, 6) * 1.19 ,0)</f>
        <v>355</v>
      </c>
      <c r="G204" s="5">
        <f>ROUND( VLOOKUP(Z204, NPC_Raw_Data!A:L, 8) * VLOOKUP(AA204, NPC_Scaling_Values!A:N, 7) * VLOOKUP(AB204, NPC_Scaling_Values!A:N, 7) * 1.19 ,0)</f>
        <v>314</v>
      </c>
      <c r="H204" s="5">
        <f>ROUND( VLOOKUP(Z204, NPC_Raw_Data!A:L, 9) * VLOOKUP(AA204, NPC_Scaling_Values!A:N, 8)* VLOOKUP(AB204, NPC_Scaling_Values!A:N, 8) * 1.19 ,0)</f>
        <v>482</v>
      </c>
      <c r="I204" s="5">
        <v>0.0</v>
      </c>
      <c r="J204" s="5">
        <v>-30.0</v>
      </c>
      <c r="K204" s="5">
        <v>25.0</v>
      </c>
      <c r="L204" s="5">
        <f>ROUND( VLOOKUP(Z204, NPC_Raw_Data!A:O, 13),0)</f>
        <v>999</v>
      </c>
      <c r="M204" s="5">
        <f>ROUND( VLOOKUP(Z204, NPC_Raw_Data!A:O, 14),0)</f>
        <v>999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 * 1.19 ,0)</f>
        <v>386</v>
      </c>
      <c r="P204" s="2">
        <f>ROUND( VLOOKUP(Z204, NPC_Raw_Data!A:Q, 17) * VLOOKUP(AA204, NPC_Scaling_Values!A:N, 14) * VLOOKUP(AB204, NPC_Scaling_Values!A:N, 14)* 1.19 ,0)</f>
        <v>96</v>
      </c>
      <c r="Q204">
        <f> VLOOKUP(AA204, NPC_Scaling_Values!A:N, 9) * VLOOKUP(AB204, NPC_Scaling_Values!A:N, 9) * 1.19</f>
        <v>3.69376</v>
      </c>
      <c r="R204" s="1">
        <v>1.0</v>
      </c>
      <c r="S204" s="1">
        <v>-1.0</v>
      </c>
      <c r="T204" s="7" t="b">
        <v>1</v>
      </c>
      <c r="U204" s="7" t="b">
        <v>0</v>
      </c>
      <c r="V204" s="7" t="b">
        <v>0</v>
      </c>
      <c r="Z204" s="1">
        <v>291000.0</v>
      </c>
      <c r="AA204" s="1">
        <v>7006.0</v>
      </c>
      <c r="AB204" s="1">
        <v>7406.0</v>
      </c>
      <c r="AC204" s="8">
        <v>0.0</v>
      </c>
    </row>
    <row r="205">
      <c r="A205" s="1" t="s">
        <v>244</v>
      </c>
      <c r="B205" s="1" t="s">
        <v>48</v>
      </c>
      <c r="C205" s="5">
        <f>ROUND( VLOOKUP(Z205, NPC_Raw_Data!A:D, 4)*VLOOKUP(AA205, NPC_Scaling_Values!A:C, 3)*VLOOKUP(AB205, NPC_Scaling_Values!A:C, 3) * 1.19 ,0)</f>
        <v>468</v>
      </c>
      <c r="D205" s="5">
        <f>ROUND( VLOOKUP(Z205, NPC_Raw_Data!A:E, 5) * VLOOKUP(AA205, NPC_Scaling_Values!A:D, 4) * VLOOKUP(AB205,NPC_Scaling_Values!A:D, 4) * 1.19 ,0)</f>
        <v>3808</v>
      </c>
      <c r="E205" s="5">
        <f>ROUND( VLOOKUP(Z205, NPC_Raw_Data!A:L, 6) * VLOOKUP(AA205, NPC_Scaling_Values!A:N, 5)* VLOOKUP(AB205, NPC_Scaling_Values!A:N, 5) * 1.19 ,0)</f>
        <v>458</v>
      </c>
      <c r="F205" s="5">
        <f>ROUND( VLOOKUP(Z205, NPC_Raw_Data!A:L, 7) * VLOOKUP(AA205, NPC_Scaling_Values!A:N, 6) * VLOOKUP(AB205,NPC_Scaling_Values!A:N, 6) * 1.19 ,0)</f>
        <v>351</v>
      </c>
      <c r="G205" s="5">
        <f>ROUND( VLOOKUP(Z205, NPC_Raw_Data!A:L, 8) * VLOOKUP(AA205, NPC_Scaling_Values!A:N, 7) * VLOOKUP(AB205, NPC_Scaling_Values!A:N, 7) * 1.19 ,0)</f>
        <v>311</v>
      </c>
      <c r="H205" s="5">
        <f>ROUND( VLOOKUP(Z205, NPC_Raw_Data!A:L, 9) * VLOOKUP(AA205, NPC_Scaling_Values!A:N, 8)* VLOOKUP(AB205, NPC_Scaling_Values!A:N, 8) * 1.19 ,0)</f>
        <v>477</v>
      </c>
      <c r="I205" s="5">
        <v>0.0</v>
      </c>
      <c r="J205" s="5">
        <v>-30.0</v>
      </c>
      <c r="K205" s="5">
        <v>25.0</v>
      </c>
      <c r="L205" s="5">
        <f>ROUND( VLOOKUP(Z205, NPC_Raw_Data!A:O, 13),0)</f>
        <v>999</v>
      </c>
      <c r="M205" s="5">
        <f>ROUND( VLOOKUP(Z205, NPC_Raw_Data!A:O, 14),0)</f>
        <v>999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 * 1.19 ,0)</f>
        <v>238</v>
      </c>
      <c r="P205" s="2">
        <f>ROUND( VLOOKUP(Z205, NPC_Raw_Data!A:Q, 17) * VLOOKUP(AA205, NPC_Scaling_Values!A:N, 14) * VLOOKUP(AB205, NPC_Scaling_Values!A:N, 14)* 1.19 ,0)</f>
        <v>95</v>
      </c>
      <c r="Q205">
        <f> VLOOKUP(AA205, NPC_Scaling_Values!A:N, 9) * VLOOKUP(AB205, NPC_Scaling_Values!A:N, 9) * 1.19</f>
        <v>3.6414</v>
      </c>
      <c r="R205" s="1">
        <v>1.0</v>
      </c>
      <c r="S205" s="1">
        <v>-1.0</v>
      </c>
      <c r="T205" s="7" t="b">
        <v>1</v>
      </c>
      <c r="U205" s="7" t="b">
        <v>0</v>
      </c>
      <c r="V205" s="7" t="b">
        <v>0</v>
      </c>
      <c r="Z205" s="1">
        <v>291001.0</v>
      </c>
      <c r="AA205" s="1">
        <v>7007.0</v>
      </c>
      <c r="AB205" s="1">
        <v>7407.0</v>
      </c>
      <c r="AC205" s="8">
        <v>0.0</v>
      </c>
    </row>
    <row r="206">
      <c r="A206" s="1" t="s">
        <v>245</v>
      </c>
      <c r="B206" s="1" t="s">
        <v>48</v>
      </c>
      <c r="C206" s="5">
        <f>ROUND( VLOOKUP(Z206, NPC_Raw_Data!A:D, 4)*VLOOKUP(AA206, NPC_Scaling_Values!A:C, 3)*VLOOKUP(AB206, NPC_Scaling_Values!A:C, 3) * 1.19 ,0)</f>
        <v>690</v>
      </c>
      <c r="D206" s="5">
        <f>ROUND( VLOOKUP(Z206, NPC_Raw_Data!A:E, 5) * VLOOKUP(AA206, NPC_Scaling_Values!A:D, 4) * VLOOKUP(AB206,NPC_Scaling_Values!A:D, 4) * 1.19 ,0)</f>
        <v>3808</v>
      </c>
      <c r="E206" s="5">
        <f>ROUND( VLOOKUP(Z206, NPC_Raw_Data!A:L, 6) * VLOOKUP(AA206, NPC_Scaling_Values!A:N, 5)* VLOOKUP(AB206, NPC_Scaling_Values!A:N, 5) * 1.19 ,0)</f>
        <v>458</v>
      </c>
      <c r="F206" s="5">
        <f>ROUND( VLOOKUP(Z206, NPC_Raw_Data!A:L, 7) * VLOOKUP(AA206, NPC_Scaling_Values!A:N, 6) * VLOOKUP(AB206,NPC_Scaling_Values!A:N, 6) * 1.19 ,0)</f>
        <v>351</v>
      </c>
      <c r="G206" s="5">
        <f>ROUND( VLOOKUP(Z206, NPC_Raw_Data!A:L, 8) * VLOOKUP(AA206, NPC_Scaling_Values!A:N, 7) * VLOOKUP(AB206, NPC_Scaling_Values!A:N, 7) * 1.19 ,0)</f>
        <v>311</v>
      </c>
      <c r="H206" s="5">
        <f>ROUND( VLOOKUP(Z206, NPC_Raw_Data!A:L, 9) * VLOOKUP(AA206, NPC_Scaling_Values!A:N, 8)* VLOOKUP(AB206, NPC_Scaling_Values!A:N, 8) * 1.19 ,0)</f>
        <v>477</v>
      </c>
      <c r="I206" s="5">
        <v>0.0</v>
      </c>
      <c r="J206" s="5">
        <v>-30.0</v>
      </c>
      <c r="K206" s="5">
        <v>25.0</v>
      </c>
      <c r="L206" s="5">
        <f>ROUND( VLOOKUP(Z206, NPC_Raw_Data!A:O, 13),0)</f>
        <v>999</v>
      </c>
      <c r="M206" s="5">
        <f>ROUND( VLOOKUP(Z206, NPC_Raw_Data!A:O, 14),0)</f>
        <v>999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 * 1.19 ,0)</f>
        <v>381</v>
      </c>
      <c r="P206" s="2">
        <f>ROUND( VLOOKUP(Z206, NPC_Raw_Data!A:Q, 17) * VLOOKUP(AA206, NPC_Scaling_Values!A:N, 14) * VLOOKUP(AB206, NPC_Scaling_Values!A:N, 14)* 1.19 ,0)</f>
        <v>95</v>
      </c>
      <c r="Q206">
        <f> VLOOKUP(AA206, NPC_Scaling_Values!A:N, 9) * VLOOKUP(AB206, NPC_Scaling_Values!A:N, 9) * 1.19</f>
        <v>3.6414</v>
      </c>
      <c r="R206" s="1">
        <v>1.0</v>
      </c>
      <c r="S206" s="1">
        <v>-1.0</v>
      </c>
      <c r="T206" s="7" t="b">
        <v>1</v>
      </c>
      <c r="U206" s="7" t="b">
        <v>0</v>
      </c>
      <c r="V206" s="7" t="b">
        <v>0</v>
      </c>
      <c r="Z206" s="1">
        <v>291002.0</v>
      </c>
      <c r="AA206" s="1">
        <v>7007.0</v>
      </c>
      <c r="AB206" s="1">
        <v>7407.0</v>
      </c>
      <c r="AC206" s="8">
        <v>0.0</v>
      </c>
    </row>
    <row r="207">
      <c r="A207" s="1" t="s">
        <v>244</v>
      </c>
      <c r="B207" s="1" t="s">
        <v>164</v>
      </c>
      <c r="C207" s="5">
        <f>ROUND( VLOOKUP(Z207, NPC_Raw_Data!A:D, 4)*VLOOKUP(AA207, NPC_Scaling_Values!A:C, 3)*VLOOKUP(AB207, NPC_Scaling_Values!A:C, 3) * 1.19 ,0)</f>
        <v>512</v>
      </c>
      <c r="D207" s="5">
        <f>ROUND( VLOOKUP(Z207, NPC_Raw_Data!A:E, 5) * VLOOKUP(AA207, NPC_Scaling_Values!A:D, 4) * VLOOKUP(AB207,NPC_Scaling_Values!A:D, 4) * 1.19 ,0)</f>
        <v>2380</v>
      </c>
      <c r="E207" s="5">
        <f>ROUND( VLOOKUP(Z207, NPC_Raw_Data!A:L, 6) * VLOOKUP(AA207, NPC_Scaling_Values!A:N, 5)* VLOOKUP(AB207, NPC_Scaling_Values!A:N, 5) * 1.19 ,0)</f>
        <v>493</v>
      </c>
      <c r="F207" s="5">
        <f>ROUND( VLOOKUP(Z207, NPC_Raw_Data!A:L, 7) * VLOOKUP(AA207, NPC_Scaling_Values!A:N, 6) * VLOOKUP(AB207,NPC_Scaling_Values!A:N, 6) * 1.19 ,0)</f>
        <v>378</v>
      </c>
      <c r="G207" s="5">
        <f>ROUND( VLOOKUP(Z207, NPC_Raw_Data!A:L, 8) * VLOOKUP(AA207, NPC_Scaling_Values!A:N, 7) * VLOOKUP(AB207, NPC_Scaling_Values!A:N, 7) * 1.19 ,0)</f>
        <v>334</v>
      </c>
      <c r="H207" s="5">
        <f>ROUND( VLOOKUP(Z207, NPC_Raw_Data!A:L, 9) * VLOOKUP(AA207, NPC_Scaling_Values!A:N, 8)* VLOOKUP(AB207, NPC_Scaling_Values!A:N, 8) * 1.19 ,0)</f>
        <v>514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 * 1.19 ,0)</f>
        <v>259</v>
      </c>
      <c r="P207" s="2">
        <f>ROUND( VLOOKUP(Z207, NPC_Raw_Data!A:Q, 17) * VLOOKUP(AA207, NPC_Scaling_Values!A:N, 14) * VLOOKUP(AB207, NPC_Scaling_Values!A:N, 14)* 1.19 ,0)</f>
        <v>104</v>
      </c>
      <c r="Q207">
        <f> VLOOKUP(AA207, NPC_Scaling_Values!A:N, 9) * VLOOKUP(AB207, NPC_Scaling_Values!A:N, 9) * 1.19</f>
        <v>3.82228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291010.0</v>
      </c>
      <c r="AA207" s="1">
        <v>7012.0</v>
      </c>
      <c r="AB207" s="1">
        <v>7412.0</v>
      </c>
      <c r="AC207" s="8">
        <v>0.0</v>
      </c>
    </row>
    <row r="208">
      <c r="A208" s="1" t="s">
        <v>245</v>
      </c>
      <c r="B208" s="1" t="s">
        <v>164</v>
      </c>
      <c r="C208" s="5">
        <f>ROUND( VLOOKUP(Z208, NPC_Raw_Data!A:D, 4)*VLOOKUP(AA208, NPC_Scaling_Values!A:C, 3)*VLOOKUP(AB208, NPC_Scaling_Values!A:C, 3) * 1.19 ,0)</f>
        <v>754</v>
      </c>
      <c r="D208" s="5">
        <f>ROUND( VLOOKUP(Z208, NPC_Raw_Data!A:E, 5) * VLOOKUP(AA208, NPC_Scaling_Values!A:D, 4) * VLOOKUP(AB208,NPC_Scaling_Values!A:D, 4) * 1.19 ,0)</f>
        <v>2380</v>
      </c>
      <c r="E208" s="5">
        <f>ROUND( VLOOKUP(Z208, NPC_Raw_Data!A:L, 6) * VLOOKUP(AA208, NPC_Scaling_Values!A:N, 5)* VLOOKUP(AB208, NPC_Scaling_Values!A:N, 5) * 1.19 ,0)</f>
        <v>493</v>
      </c>
      <c r="F208" s="5">
        <f>ROUND( VLOOKUP(Z208, NPC_Raw_Data!A:L, 7) * VLOOKUP(AA208, NPC_Scaling_Values!A:N, 6) * VLOOKUP(AB208,NPC_Scaling_Values!A:N, 6) * 1.19 ,0)</f>
        <v>378</v>
      </c>
      <c r="G208" s="5">
        <f>ROUND( VLOOKUP(Z208, NPC_Raw_Data!A:L, 8) * VLOOKUP(AA208, NPC_Scaling_Values!A:N, 7) * VLOOKUP(AB208, NPC_Scaling_Values!A:N, 7) * 1.19 ,0)</f>
        <v>334</v>
      </c>
      <c r="H208" s="5">
        <f>ROUND( VLOOKUP(Z208, NPC_Raw_Data!A:L, 9) * VLOOKUP(AA208, NPC_Scaling_Values!A:N, 8)* VLOOKUP(AB208, NPC_Scaling_Values!A:N, 8) * 1.19 ,0)</f>
        <v>514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 * 1.19 ,0)</f>
        <v>414</v>
      </c>
      <c r="P208" s="2">
        <f>ROUND( VLOOKUP(Z208, NPC_Raw_Data!A:Q, 17) * VLOOKUP(AA208, NPC_Scaling_Values!A:N, 14) * VLOOKUP(AB208, NPC_Scaling_Values!A:N, 14)* 1.19 ,0)</f>
        <v>104</v>
      </c>
      <c r="Q208">
        <f> VLOOKUP(AA208, NPC_Scaling_Values!A:N, 9) * VLOOKUP(AB208, NPC_Scaling_Values!A:N, 9) * 1.19</f>
        <v>3.82228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291011.0</v>
      </c>
      <c r="AA208" s="1">
        <v>7012.0</v>
      </c>
      <c r="AB208" s="1">
        <v>7412.0</v>
      </c>
      <c r="AC208" s="8">
        <v>0.0</v>
      </c>
    </row>
    <row r="209">
      <c r="A209" s="1" t="s">
        <v>262</v>
      </c>
      <c r="B209" s="1" t="s">
        <v>164</v>
      </c>
      <c r="C209" s="5">
        <f>ROUND( VLOOKUP(Z209, NPC_Raw_Data!A:D, 4)*VLOOKUP(AA209, NPC_Scaling_Values!A:C, 3)*VLOOKUP(AB209, NPC_Scaling_Values!A:C, 3) * 1.19 ,0)</f>
        <v>576</v>
      </c>
      <c r="D209" s="5">
        <f>ROUND( VLOOKUP(Z209, NPC_Raw_Data!A:E, 5) * VLOOKUP(AA209, NPC_Scaling_Values!A:D, 4) * VLOOKUP(AB209,NPC_Scaling_Values!A:D, 4) * 1.19 ,0)</f>
        <v>3570</v>
      </c>
      <c r="E209" s="5">
        <f>ROUND( VLOOKUP(Z209, NPC_Raw_Data!A:L, 6) * VLOOKUP(AA209, NPC_Scaling_Values!A:N, 5)* VLOOKUP(AB209, NPC_Scaling_Values!A:N, 5) * 1.19 ,0)</f>
        <v>462</v>
      </c>
      <c r="F209" s="5">
        <f>ROUND( VLOOKUP(Z209, NPC_Raw_Data!A:L, 7) * VLOOKUP(AA209, NPC_Scaling_Values!A:N, 6) * VLOOKUP(AB209,NPC_Scaling_Values!A:N, 6) * 1.19 ,0)</f>
        <v>355</v>
      </c>
      <c r="G209" s="5">
        <f>ROUND( VLOOKUP(Z209, NPC_Raw_Data!A:L, 8) * VLOOKUP(AA209, NPC_Scaling_Values!A:N, 7) * VLOOKUP(AB209, NPC_Scaling_Values!A:N, 7) * 1.19 ,0)</f>
        <v>314</v>
      </c>
      <c r="H209" s="5">
        <f>ROUND( VLOOKUP(Z209, NPC_Raw_Data!A:L, 9) * VLOOKUP(AA209, NPC_Scaling_Values!A:N, 8)* VLOOKUP(AB209, NPC_Scaling_Values!A:N, 8) * 1.19 ,0)</f>
        <v>482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 * 1.19 ,0)</f>
        <v>381</v>
      </c>
      <c r="P209" s="2">
        <f>ROUND( VLOOKUP(Z209, NPC_Raw_Data!A:Q, 17) * VLOOKUP(AA209, NPC_Scaling_Values!A:N, 14) * VLOOKUP(AB209, NPC_Scaling_Values!A:N, 14)* 1.19 ,0)</f>
        <v>95</v>
      </c>
      <c r="Q209">
        <f> VLOOKUP(AA209, NPC_Scaling_Values!A:N, 9) * VLOOKUP(AB209, NPC_Scaling_Values!A:N, 9) * 1.19</f>
        <v>3.6414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291012.0</v>
      </c>
      <c r="AA209" s="1">
        <v>7008.0</v>
      </c>
      <c r="AB209" s="1">
        <v>7408.0</v>
      </c>
      <c r="AC209" s="8">
        <v>0.0</v>
      </c>
    </row>
    <row r="210">
      <c r="A210" s="1" t="s">
        <v>287</v>
      </c>
      <c r="B210" s="1" t="s">
        <v>164</v>
      </c>
      <c r="C210" s="5">
        <f>ROUND( VLOOKUP(Z210, NPC_Raw_Data!A:D, 4)*VLOOKUP(AA210, NPC_Scaling_Values!A:C, 3)*VLOOKUP(AB210, NPC_Scaling_Values!A:C, 3) * 1.19 ,0)</f>
        <v>512</v>
      </c>
      <c r="D210" s="5">
        <f>ROUND( VLOOKUP(Z210, NPC_Raw_Data!A:E, 5) * VLOOKUP(AA210, NPC_Scaling_Values!A:D, 4) * VLOOKUP(AB210,NPC_Scaling_Values!A:D, 4) * 1.19 ,0)</f>
        <v>3094</v>
      </c>
      <c r="E210" s="5">
        <f>ROUND( VLOOKUP(Z210, NPC_Raw_Data!A:L, 6) * VLOOKUP(AA210, NPC_Scaling_Values!A:N, 5)* VLOOKUP(AB210, NPC_Scaling_Values!A:N, 5) * 1.19 ,0)</f>
        <v>493</v>
      </c>
      <c r="F210" s="5">
        <f>ROUND( VLOOKUP(Z210, NPC_Raw_Data!A:L, 7) * VLOOKUP(AA210, NPC_Scaling_Values!A:N, 6) * VLOOKUP(AB210,NPC_Scaling_Values!A:N, 6) * 1.19 ,0)</f>
        <v>378</v>
      </c>
      <c r="G210" s="5">
        <f>ROUND( VLOOKUP(Z210, NPC_Raw_Data!A:L, 8) * VLOOKUP(AA210, NPC_Scaling_Values!A:N, 7) * VLOOKUP(AB210, NPC_Scaling_Values!A:N, 7) * 1.19 ,0)</f>
        <v>334</v>
      </c>
      <c r="H210" s="5">
        <f>ROUND( VLOOKUP(Z210, NPC_Raw_Data!A:L, 9) * VLOOKUP(AA210, NPC_Scaling_Values!A:N, 8)* VLOOKUP(AB210, NPC_Scaling_Values!A:N, 8) * 1.19 ,0)</f>
        <v>514</v>
      </c>
      <c r="I210" s="5">
        <v>0.0</v>
      </c>
      <c r="J210" s="5">
        <v>-30.0</v>
      </c>
      <c r="K210" s="5">
        <v>25.0</v>
      </c>
      <c r="L210" s="5">
        <f>ROUND( VLOOKUP(Z210, NPC_Raw_Data!A:O, 13),0)</f>
        <v>999</v>
      </c>
      <c r="M210" s="5">
        <f>ROUND( VLOOKUP(Z210, NPC_Raw_Data!A:O, 14),0)</f>
        <v>999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 * 1.19 ,0)</f>
        <v>259</v>
      </c>
      <c r="P210" s="2">
        <f>ROUND( VLOOKUP(Z210, NPC_Raw_Data!A:Q, 17) * VLOOKUP(AA210, NPC_Scaling_Values!A:N, 14) * VLOOKUP(AB210, NPC_Scaling_Values!A:N, 14)* 1.19 ,0)</f>
        <v>104</v>
      </c>
      <c r="Q210">
        <f> VLOOKUP(AA210, NPC_Scaling_Values!A:N, 9) * VLOOKUP(AB210, NPC_Scaling_Values!A:N, 9) * 1.19</f>
        <v>3.82228</v>
      </c>
      <c r="R210" s="1">
        <v>1.0</v>
      </c>
      <c r="S210" s="1">
        <v>-1.0</v>
      </c>
      <c r="T210" s="7" t="b">
        <v>1</v>
      </c>
      <c r="U210" s="7" t="b">
        <v>0</v>
      </c>
      <c r="V210" s="7" t="b">
        <v>0</v>
      </c>
      <c r="Z210" s="1">
        <v>291013.0</v>
      </c>
      <c r="AA210" s="1">
        <v>7012.0</v>
      </c>
      <c r="AB210" s="1">
        <v>7412.0</v>
      </c>
      <c r="AC210" s="8">
        <v>0.0</v>
      </c>
    </row>
    <row r="211">
      <c r="A211" s="1" t="s">
        <v>288</v>
      </c>
      <c r="B211" s="1" t="s">
        <v>164</v>
      </c>
      <c r="C211" s="5">
        <f>ROUND( VLOOKUP(Z211, NPC_Raw_Data!A:D, 4)*VLOOKUP(AA211, NPC_Scaling_Values!A:C, 3)*VLOOKUP(AB211, NPC_Scaling_Values!A:C, 3) * 1.19 ,0)</f>
        <v>754</v>
      </c>
      <c r="D211" s="5">
        <f>ROUND( VLOOKUP(Z211, NPC_Raw_Data!A:E, 5) * VLOOKUP(AA211, NPC_Scaling_Values!A:D, 4) * VLOOKUP(AB211,NPC_Scaling_Values!A:D, 4) * 1.19 ,0)</f>
        <v>3094</v>
      </c>
      <c r="E211" s="5">
        <f>ROUND( VLOOKUP(Z211, NPC_Raw_Data!A:L, 6) * VLOOKUP(AA211, NPC_Scaling_Values!A:N, 5)* VLOOKUP(AB211, NPC_Scaling_Values!A:N, 5) * 1.19 ,0)</f>
        <v>493</v>
      </c>
      <c r="F211" s="5">
        <f>ROUND( VLOOKUP(Z211, NPC_Raw_Data!A:L, 7) * VLOOKUP(AA211, NPC_Scaling_Values!A:N, 6) * VLOOKUP(AB211,NPC_Scaling_Values!A:N, 6) * 1.19 ,0)</f>
        <v>378</v>
      </c>
      <c r="G211" s="5">
        <f>ROUND( VLOOKUP(Z211, NPC_Raw_Data!A:L, 8) * VLOOKUP(AA211, NPC_Scaling_Values!A:N, 7) * VLOOKUP(AB211, NPC_Scaling_Values!A:N, 7) * 1.19 ,0)</f>
        <v>334</v>
      </c>
      <c r="H211" s="5">
        <f>ROUND( VLOOKUP(Z211, NPC_Raw_Data!A:L, 9) * VLOOKUP(AA211, NPC_Scaling_Values!A:N, 8)* VLOOKUP(AB211, NPC_Scaling_Values!A:N, 8) * 1.19 ,0)</f>
        <v>514</v>
      </c>
      <c r="I211" s="5">
        <v>0.0</v>
      </c>
      <c r="J211" s="5">
        <v>-30.0</v>
      </c>
      <c r="K211" s="5">
        <v>25.0</v>
      </c>
      <c r="L211" s="5">
        <f>ROUND( VLOOKUP(Z211, NPC_Raw_Data!A:O, 13),0)</f>
        <v>999</v>
      </c>
      <c r="M211" s="5">
        <f>ROUND( VLOOKUP(Z211, NPC_Raw_Data!A:O, 14),0)</f>
        <v>999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 * 1.19 ,0)</f>
        <v>414</v>
      </c>
      <c r="P211" s="2">
        <f>ROUND( VLOOKUP(Z211, NPC_Raw_Data!A:Q, 17) * VLOOKUP(AA211, NPC_Scaling_Values!A:N, 14) * VLOOKUP(AB211, NPC_Scaling_Values!A:N, 14)* 1.19 ,0)</f>
        <v>104</v>
      </c>
      <c r="Q211">
        <f> VLOOKUP(AA211, NPC_Scaling_Values!A:N, 9) * VLOOKUP(AB211, NPC_Scaling_Values!A:N, 9) * 1.19</f>
        <v>3.82228</v>
      </c>
      <c r="R211" s="1">
        <v>1.0</v>
      </c>
      <c r="S211" s="1">
        <v>-1.0</v>
      </c>
      <c r="T211" s="7" t="b">
        <v>1</v>
      </c>
      <c r="U211" s="7" t="b">
        <v>0</v>
      </c>
      <c r="V211" s="7" t="b">
        <v>0</v>
      </c>
      <c r="Z211" s="1">
        <v>291014.0</v>
      </c>
      <c r="AA211" s="1">
        <v>7012.0</v>
      </c>
      <c r="AB211" s="1">
        <v>7412.0</v>
      </c>
      <c r="AC211" s="8">
        <v>0.0</v>
      </c>
    </row>
    <row r="212">
      <c r="A212" s="1" t="s">
        <v>289</v>
      </c>
      <c r="B212" s="1" t="s">
        <v>164</v>
      </c>
      <c r="C212" s="5">
        <f>ROUND( VLOOKUP(Z212, NPC_Raw_Data!A:D, 4)*VLOOKUP(AA212, NPC_Scaling_Values!A:C, 3)*VLOOKUP(AB212, NPC_Scaling_Values!A:C, 3) * 1.19 ,0)</f>
        <v>754</v>
      </c>
      <c r="D212" s="5">
        <f>ROUND( VLOOKUP(Z212, NPC_Raw_Data!A:E, 5) * VLOOKUP(AA212, NPC_Scaling_Values!A:D, 4) * VLOOKUP(AB212,NPC_Scaling_Values!A:D, 4) * 1.19 ,0)</f>
        <v>2380</v>
      </c>
      <c r="E212" s="5">
        <f>ROUND( VLOOKUP(Z212, NPC_Raw_Data!A:L, 6) * VLOOKUP(AA212, NPC_Scaling_Values!A:N, 5)* VLOOKUP(AB212, NPC_Scaling_Values!A:N, 5) * 1.19 ,0)</f>
        <v>493</v>
      </c>
      <c r="F212" s="5">
        <f>ROUND( VLOOKUP(Z212, NPC_Raw_Data!A:L, 7) * VLOOKUP(AA212, NPC_Scaling_Values!A:N, 6) * VLOOKUP(AB212,NPC_Scaling_Values!A:N, 6) * 1.19 ,0)</f>
        <v>378</v>
      </c>
      <c r="G212" s="5">
        <f>ROUND( VLOOKUP(Z212, NPC_Raw_Data!A:L, 8) * VLOOKUP(AA212, NPC_Scaling_Values!A:N, 7) * VLOOKUP(AB212, NPC_Scaling_Values!A:N, 7) * 1.19 ,0)</f>
        <v>334</v>
      </c>
      <c r="H212" s="5">
        <f>ROUND( VLOOKUP(Z212, NPC_Raw_Data!A:L, 9) * VLOOKUP(AA212, NPC_Scaling_Values!A:N, 8)* VLOOKUP(AB212, NPC_Scaling_Values!A:N, 8) * 1.19 ,0)</f>
        <v>514</v>
      </c>
      <c r="I212" s="5">
        <v>0.0</v>
      </c>
      <c r="J212" s="5">
        <v>-30.0</v>
      </c>
      <c r="K212" s="5">
        <v>25.0</v>
      </c>
      <c r="L212" s="5">
        <f>ROUND( VLOOKUP(Z212, NPC_Raw_Data!A:O, 13),0)</f>
        <v>999</v>
      </c>
      <c r="M212" s="5">
        <f>ROUND( VLOOKUP(Z212, NPC_Raw_Data!A:O, 14),0)</f>
        <v>999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 * 1.19 ,0)</f>
        <v>414</v>
      </c>
      <c r="P212" s="2">
        <f>ROUND( VLOOKUP(Z212, NPC_Raw_Data!A:Q, 17) * VLOOKUP(AA212, NPC_Scaling_Values!A:N, 14) * VLOOKUP(AB212, NPC_Scaling_Values!A:N, 14)* 1.19 ,0)</f>
        <v>104</v>
      </c>
      <c r="Q212">
        <f> VLOOKUP(AA212, NPC_Scaling_Values!A:N, 9) * VLOOKUP(AB212, NPC_Scaling_Values!A:N, 9) * 1.19</f>
        <v>3.82228</v>
      </c>
      <c r="R212" s="1">
        <v>1.0</v>
      </c>
      <c r="S212" s="1">
        <v>-1.0</v>
      </c>
      <c r="T212" s="7" t="b">
        <v>1</v>
      </c>
      <c r="U212" s="7" t="b">
        <v>0</v>
      </c>
      <c r="V212" s="7" t="b">
        <v>0</v>
      </c>
      <c r="Z212" s="1">
        <v>291015.0</v>
      </c>
      <c r="AA212" s="1">
        <v>7012.0</v>
      </c>
      <c r="AB212" s="1">
        <v>7412.0</v>
      </c>
      <c r="AC212" s="10">
        <v>7100.0</v>
      </c>
    </row>
    <row r="213">
      <c r="A213" s="9" t="s">
        <v>224</v>
      </c>
      <c r="B213" s="1" t="s">
        <v>48</v>
      </c>
      <c r="C213" s="5">
        <f>ROUND( VLOOKUP(Z213, NPC_Raw_Data!A:D, 4)*VLOOKUP(AA213, NPC_Scaling_Values!A:C, 3)*VLOOKUP(AB213, NPC_Scaling_Values!A:C, 3) * 1.19 ,0)</f>
        <v>2279</v>
      </c>
      <c r="D213" s="5">
        <f>ROUND( VLOOKUP(Z213, NPC_Raw_Data!A:E, 5) * VLOOKUP(AA213, NPC_Scaling_Values!A:D, 4) * VLOOKUP(AB213,NPC_Scaling_Values!A:D, 4) * 1.19 ,0)</f>
        <v>4760</v>
      </c>
      <c r="E213" s="5">
        <f>ROUND( VLOOKUP(Z213, NPC_Raw_Data!A:L, 6) * VLOOKUP(AA213, NPC_Scaling_Values!A:N, 5)* VLOOKUP(AB213, NPC_Scaling_Values!A:N, 5) * 1.19 ,0)</f>
        <v>408</v>
      </c>
      <c r="F213" s="5">
        <f>ROUND( VLOOKUP(Z213, NPC_Raw_Data!A:L, 7) * VLOOKUP(AA213, NPC_Scaling_Values!A:N, 6) * VLOOKUP(AB213,NPC_Scaling_Values!A:N, 6) * 1.19 ,0)</f>
        <v>314</v>
      </c>
      <c r="G213" s="5">
        <f>ROUND( VLOOKUP(Z213, NPC_Raw_Data!A:L, 8) * VLOOKUP(AA213, NPC_Scaling_Values!A:N, 7) * VLOOKUP(AB213, NPC_Scaling_Values!A:N, 7) * 1.19 ,0)</f>
        <v>276</v>
      </c>
      <c r="H213" s="5">
        <f>ROUND( VLOOKUP(Z213, NPC_Raw_Data!A:L, 9) * VLOOKUP(AA213, NPC_Scaling_Values!A:N, 8)* VLOOKUP(AB213, NPC_Scaling_Values!A:N, 8) * 1.19 ,0)</f>
        <v>439</v>
      </c>
      <c r="I213" s="5">
        <v>0.0</v>
      </c>
      <c r="J213" s="5">
        <v>-25.0</v>
      </c>
      <c r="K213" s="5">
        <v>25.0</v>
      </c>
      <c r="L213" s="5">
        <f>ROUND( VLOOKUP(Z213, NPC_Raw_Data!A:O, 13),0)</f>
        <v>999</v>
      </c>
      <c r="M213" s="5">
        <f>ROUND( VLOOKUP(Z213, NPC_Raw_Data!A:O, 14),0)</f>
        <v>999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 * 1.19 ,0)</f>
        <v>381</v>
      </c>
      <c r="P213" s="2">
        <f>ROUND( VLOOKUP(Z213, NPC_Raw_Data!A:Q, 17) * VLOOKUP(AA213, NPC_Scaling_Values!A:N, 14) * VLOOKUP(AB213, NPC_Scaling_Values!A:N, 14)* 1.19 ,0)</f>
        <v>95</v>
      </c>
      <c r="Q213">
        <f> VLOOKUP(AA213, NPC_Scaling_Values!A:N, 9) * VLOOKUP(AB213, NPC_Scaling_Values!A:N, 9) * 1.19</f>
        <v>3.6414</v>
      </c>
      <c r="R213" s="1">
        <v>1.0</v>
      </c>
      <c r="S213" s="1">
        <v>-1.0</v>
      </c>
      <c r="T213" s="7" t="b">
        <v>1</v>
      </c>
      <c r="U213" s="7" t="b">
        <v>0</v>
      </c>
      <c r="V213" s="7" t="b">
        <v>0</v>
      </c>
      <c r="Z213" s="1">
        <v>292000.0</v>
      </c>
      <c r="AA213" s="1">
        <v>7007.0</v>
      </c>
      <c r="AB213" s="1">
        <v>7407.0</v>
      </c>
      <c r="AC213" s="8">
        <v>0.0</v>
      </c>
    </row>
    <row r="214">
      <c r="A214" s="9" t="s">
        <v>191</v>
      </c>
      <c r="B214" s="1" t="s">
        <v>48</v>
      </c>
      <c r="C214" s="5">
        <f>ROUND( VLOOKUP(Z214, NPC_Raw_Data!A:D, 4)*VLOOKUP(AA214, NPC_Scaling_Values!A:C, 3)*VLOOKUP(AB214, NPC_Scaling_Values!A:C, 3) * 1.19 ,0)</f>
        <v>324</v>
      </c>
      <c r="D214" s="5">
        <f>ROUND( VLOOKUP(Z214, NPC_Raw_Data!A:E, 5) * VLOOKUP(AA214, NPC_Scaling_Values!A:D, 4) * VLOOKUP(AB214,NPC_Scaling_Values!A:D, 4) * 1.19 ,0)</f>
        <v>1904</v>
      </c>
      <c r="E214" s="5">
        <f>ROUND( VLOOKUP(Z214, NPC_Raw_Data!A:L, 6) * VLOOKUP(AA214, NPC_Scaling_Values!A:N, 5)* VLOOKUP(AB214, NPC_Scaling_Values!A:N, 5) * 1.19 ,0)</f>
        <v>364</v>
      </c>
      <c r="F214" s="5">
        <f>ROUND( VLOOKUP(Z214, NPC_Raw_Data!A:L, 7) * VLOOKUP(AA214, NPC_Scaling_Values!A:N, 6) * VLOOKUP(AB214,NPC_Scaling_Values!A:N, 6) * 1.19 ,0)</f>
        <v>279</v>
      </c>
      <c r="G214" s="5">
        <f>ROUND( VLOOKUP(Z214, NPC_Raw_Data!A:L, 8) * VLOOKUP(AA214, NPC_Scaling_Values!A:N, 7) * VLOOKUP(AB214, NPC_Scaling_Values!A:N, 7) * 1.19 ,0)</f>
        <v>248</v>
      </c>
      <c r="H214" s="5">
        <f>ROUND( VLOOKUP(Z214, NPC_Raw_Data!A:L, 9) * VLOOKUP(AA214, NPC_Scaling_Values!A:N, 8)* VLOOKUP(AB214, NPC_Scaling_Values!A:N, 8) * 1.19 ,0)</f>
        <v>383</v>
      </c>
      <c r="I214" s="5">
        <v>0.0</v>
      </c>
      <c r="J214" s="5">
        <v>-30.0</v>
      </c>
      <c r="K214" s="5">
        <v>25.0</v>
      </c>
      <c r="L214" s="5">
        <f>ROUND( VLOOKUP(Z214, NPC_Raw_Data!A:O, 13),0)</f>
        <v>999</v>
      </c>
      <c r="M214" s="5">
        <f>ROUND( VLOOKUP(Z214, NPC_Raw_Data!A:O, 14),0)</f>
        <v>999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 * 1.19 ,0)</f>
        <v>238</v>
      </c>
      <c r="P214" s="2">
        <f>ROUND( VLOOKUP(Z214, NPC_Raw_Data!A:Q, 17) * VLOOKUP(AA214, NPC_Scaling_Values!A:N, 14) * VLOOKUP(AB214, NPC_Scaling_Values!A:N, 14)* 1.19 ,0)</f>
        <v>95</v>
      </c>
      <c r="Q214">
        <f> VLOOKUP(AA214, NPC_Scaling_Values!A:N, 9) * VLOOKUP(AB214, NPC_Scaling_Values!A:N, 9) * 1.19</f>
        <v>3.6414</v>
      </c>
      <c r="R214" s="1">
        <v>1.0</v>
      </c>
      <c r="S214" s="1">
        <v>6.0</v>
      </c>
      <c r="T214" s="7" t="b">
        <v>1</v>
      </c>
      <c r="U214" s="7" t="b">
        <v>0</v>
      </c>
      <c r="V214" s="7" t="b">
        <v>0</v>
      </c>
      <c r="Z214" s="1">
        <v>293000.0</v>
      </c>
      <c r="AA214" s="1">
        <v>7007.0</v>
      </c>
      <c r="AB214" s="1">
        <v>7407.0</v>
      </c>
      <c r="AC214" s="8">
        <v>0.0</v>
      </c>
    </row>
    <row r="215">
      <c r="A215" s="9" t="s">
        <v>191</v>
      </c>
      <c r="B215" s="1" t="s">
        <v>41</v>
      </c>
      <c r="C215" s="5">
        <f>ROUND( VLOOKUP(Z215, NPC_Raw_Data!A:D, 4)*VLOOKUP(AA215, NPC_Scaling_Values!A:C, 3)*VLOOKUP(AB215, NPC_Scaling_Values!A:C, 3) * 1.19 ,0)</f>
        <v>369</v>
      </c>
      <c r="D215" s="5">
        <f>ROUND( VLOOKUP(Z215, NPC_Raw_Data!A:E, 5) * VLOOKUP(AA215, NPC_Scaling_Values!A:D, 4) * VLOOKUP(AB215,NPC_Scaling_Values!A:D, 4) * 1.19 ,0)</f>
        <v>1904</v>
      </c>
      <c r="E215" s="5">
        <f>ROUND( VLOOKUP(Z215, NPC_Raw_Data!A:L, 6) * VLOOKUP(AA215, NPC_Scaling_Values!A:N, 5)* VLOOKUP(AB215, NPC_Scaling_Values!A:N, 5) * 1.19 ,0)</f>
        <v>410</v>
      </c>
      <c r="F215" s="5">
        <f>ROUND( VLOOKUP(Z215, NPC_Raw_Data!A:L, 7) * VLOOKUP(AA215, NPC_Scaling_Values!A:N, 6) * VLOOKUP(AB215,NPC_Scaling_Values!A:N, 6) * 1.19 ,0)</f>
        <v>315</v>
      </c>
      <c r="G215" s="5">
        <f>ROUND( VLOOKUP(Z215, NPC_Raw_Data!A:L, 8) * VLOOKUP(AA215, NPC_Scaling_Values!A:N, 7) * VLOOKUP(AB215, NPC_Scaling_Values!A:N, 7) * 1.19 ,0)</f>
        <v>279</v>
      </c>
      <c r="H215" s="5">
        <f>ROUND( VLOOKUP(Z215, NPC_Raw_Data!A:L, 9) * VLOOKUP(AA215, NPC_Scaling_Values!A:N, 8)* VLOOKUP(AB215, NPC_Scaling_Values!A:N, 8) * 1.19 ,0)</f>
        <v>431</v>
      </c>
      <c r="I215" s="5">
        <v>0.0</v>
      </c>
      <c r="J215" s="5">
        <v>-30.0</v>
      </c>
      <c r="K215" s="5">
        <v>25.0</v>
      </c>
      <c r="L215" s="5">
        <f>ROUND( VLOOKUP(Z215, NPC_Raw_Data!A:O, 13),0)</f>
        <v>999</v>
      </c>
      <c r="M215" s="5">
        <f>ROUND( VLOOKUP(Z215, NPC_Raw_Data!A:O, 14),0)</f>
        <v>999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 * 1.19 ,0)</f>
        <v>276</v>
      </c>
      <c r="P215" s="2">
        <f>ROUND( VLOOKUP(Z215, NPC_Raw_Data!A:Q, 17) * VLOOKUP(AA215, NPC_Scaling_Values!A:N, 14) * VLOOKUP(AB215, NPC_Scaling_Values!A:N, 14)* 1.19 ,0)</f>
        <v>110</v>
      </c>
      <c r="Q215">
        <f> VLOOKUP(AA215, NPC_Scaling_Values!A:N, 9) * VLOOKUP(AB215, NPC_Scaling_Values!A:N, 9) * 1.19</f>
        <v>3.96984</v>
      </c>
      <c r="R215" s="1">
        <v>1.0</v>
      </c>
      <c r="S215" s="1">
        <v>-1.0</v>
      </c>
      <c r="T215" s="7" t="b">
        <v>1</v>
      </c>
      <c r="U215" s="7" t="b">
        <v>0</v>
      </c>
      <c r="V215" s="7" t="b">
        <v>0</v>
      </c>
      <c r="Z215" s="1">
        <v>293001.0</v>
      </c>
      <c r="AA215" s="1">
        <v>7014.0</v>
      </c>
      <c r="AB215" s="1">
        <v>7414.0</v>
      </c>
      <c r="AC215" s="8">
        <v>0.0</v>
      </c>
    </row>
    <row r="216">
      <c r="A216" s="9" t="s">
        <v>192</v>
      </c>
      <c r="B216" s="1" t="s">
        <v>41</v>
      </c>
      <c r="C216" s="5">
        <f>ROUND( VLOOKUP(Z216, NPC_Raw_Data!A:D, 4)*VLOOKUP(AA216, NPC_Scaling_Values!A:C, 3)*VLOOKUP(AB216, NPC_Scaling_Values!A:C, 3) * 1.19 ,0)</f>
        <v>369</v>
      </c>
      <c r="D216" s="5">
        <f>ROUND( VLOOKUP(Z216, NPC_Raw_Data!A:E, 5) * VLOOKUP(AA216, NPC_Scaling_Values!A:D, 4) * VLOOKUP(AB216,NPC_Scaling_Values!A:D, 4) * 1.19 ,0)</f>
        <v>1904</v>
      </c>
      <c r="E216" s="5">
        <f>ROUND( VLOOKUP(Z216, NPC_Raw_Data!A:L, 6) * VLOOKUP(AA216, NPC_Scaling_Values!A:N, 5)* VLOOKUP(AB216, NPC_Scaling_Values!A:N, 5) * 1.19 ,0)</f>
        <v>410</v>
      </c>
      <c r="F216" s="5">
        <f>ROUND( VLOOKUP(Z216, NPC_Raw_Data!A:L, 7) * VLOOKUP(AA216, NPC_Scaling_Values!A:N, 6) * VLOOKUP(AB216,NPC_Scaling_Values!A:N, 6) * 1.19 ,0)</f>
        <v>315</v>
      </c>
      <c r="G216" s="5">
        <f>ROUND( VLOOKUP(Z216, NPC_Raw_Data!A:L, 8) * VLOOKUP(AA216, NPC_Scaling_Values!A:N, 7) * VLOOKUP(AB216, NPC_Scaling_Values!A:N, 7) * 1.19 ,0)</f>
        <v>279</v>
      </c>
      <c r="H216" s="5">
        <f>ROUND( VLOOKUP(Z216, NPC_Raw_Data!A:L, 9) * VLOOKUP(AA216, NPC_Scaling_Values!A:N, 8)* VLOOKUP(AB216, NPC_Scaling_Values!A:N, 8) * 1.19 ,0)</f>
        <v>431</v>
      </c>
      <c r="I216" s="5">
        <v>0.0</v>
      </c>
      <c r="J216" s="5">
        <v>-30.0</v>
      </c>
      <c r="K216" s="5">
        <v>25.0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 * 1.19 ,0)</f>
        <v>276</v>
      </c>
      <c r="P216" s="2">
        <f>ROUND( VLOOKUP(Z216, NPC_Raw_Data!A:Q, 17) * VLOOKUP(AA216, NPC_Scaling_Values!A:N, 14) * VLOOKUP(AB216, NPC_Scaling_Values!A:N, 14)* 1.19 ,0)</f>
        <v>110</v>
      </c>
      <c r="Q216">
        <f> VLOOKUP(AA216, NPC_Scaling_Values!A:N, 9) * VLOOKUP(AB216, NPC_Scaling_Values!A:N, 9) * 1.19</f>
        <v>3.96984</v>
      </c>
      <c r="R216" s="1">
        <v>1.0</v>
      </c>
      <c r="S216" s="1">
        <v>-1.0</v>
      </c>
      <c r="T216" s="7" t="b">
        <v>1</v>
      </c>
      <c r="U216" s="7" t="b">
        <v>0</v>
      </c>
      <c r="V216" s="7" t="b">
        <v>0</v>
      </c>
      <c r="Z216" s="1">
        <v>293002.0</v>
      </c>
      <c r="AA216" s="1">
        <v>7014.0</v>
      </c>
      <c r="AB216" s="1">
        <v>7414.0</v>
      </c>
      <c r="AC216" s="10">
        <v>7100.0</v>
      </c>
    </row>
    <row r="217">
      <c r="A217" s="9" t="s">
        <v>192</v>
      </c>
      <c r="B217" s="1" t="s">
        <v>48</v>
      </c>
      <c r="C217" s="5">
        <f>ROUND( VLOOKUP(Z217, NPC_Raw_Data!A:D, 4)*VLOOKUP(AA217, NPC_Scaling_Values!A:C, 3)*VLOOKUP(AB217, NPC_Scaling_Values!A:C, 3) * 1.19 ,0)</f>
        <v>324</v>
      </c>
      <c r="D217" s="5">
        <f>ROUND( VLOOKUP(Z217, NPC_Raw_Data!A:E, 5) * VLOOKUP(AA217, NPC_Scaling_Values!A:D, 4) * VLOOKUP(AB217,NPC_Scaling_Values!A:D, 4) * 1.19 ,0)</f>
        <v>1904</v>
      </c>
      <c r="E217" s="5">
        <f>ROUND( VLOOKUP(Z217, NPC_Raw_Data!A:L, 6) * VLOOKUP(AA217, NPC_Scaling_Values!A:N, 5)* VLOOKUP(AB217, NPC_Scaling_Values!A:N, 5) * 1.19 ,0)</f>
        <v>364</v>
      </c>
      <c r="F217" s="5">
        <f>ROUND( VLOOKUP(Z217, NPC_Raw_Data!A:L, 7) * VLOOKUP(AA217, NPC_Scaling_Values!A:N, 6) * VLOOKUP(AB217,NPC_Scaling_Values!A:N, 6) * 1.19 ,0)</f>
        <v>279</v>
      </c>
      <c r="G217" s="5">
        <f>ROUND( VLOOKUP(Z217, NPC_Raw_Data!A:L, 8) * VLOOKUP(AA217, NPC_Scaling_Values!A:N, 7) * VLOOKUP(AB217, NPC_Scaling_Values!A:N, 7) * 1.19 ,0)</f>
        <v>248</v>
      </c>
      <c r="H217" s="5">
        <f>ROUND( VLOOKUP(Z217, NPC_Raw_Data!A:L, 9) * VLOOKUP(AA217, NPC_Scaling_Values!A:N, 8)* VLOOKUP(AB217, NPC_Scaling_Values!A:N, 8) * 1.19 ,0)</f>
        <v>383</v>
      </c>
      <c r="I217" s="5">
        <v>0.0</v>
      </c>
      <c r="J217" s="5">
        <v>-30.0</v>
      </c>
      <c r="K217" s="5">
        <v>25.0</v>
      </c>
      <c r="L217" s="5">
        <f>ROUND( VLOOKUP(Z217, NPC_Raw_Data!A:O, 13),0)</f>
        <v>999</v>
      </c>
      <c r="M217" s="5">
        <f>ROUND( VLOOKUP(Z217, NPC_Raw_Data!A:O, 14),0)</f>
        <v>999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 * 1.19 ,0)</f>
        <v>238</v>
      </c>
      <c r="P217" s="2">
        <f>ROUND( VLOOKUP(Z217, NPC_Raw_Data!A:Q, 17) * VLOOKUP(AA217, NPC_Scaling_Values!A:N, 14) * VLOOKUP(AB217, NPC_Scaling_Values!A:N, 14)* 1.19 ,0)</f>
        <v>95</v>
      </c>
      <c r="Q217">
        <f> VLOOKUP(AA217, NPC_Scaling_Values!A:N, 9) * VLOOKUP(AB217, NPC_Scaling_Values!A:N, 9) * 1.19</f>
        <v>3.6414</v>
      </c>
      <c r="R217" s="1">
        <v>1.0</v>
      </c>
      <c r="S217" s="1">
        <v>10.0</v>
      </c>
      <c r="T217" s="7" t="b">
        <v>1</v>
      </c>
      <c r="U217" s="7" t="b">
        <v>0</v>
      </c>
      <c r="V217" s="7" t="b">
        <v>0</v>
      </c>
      <c r="Z217" s="1">
        <v>293003.0</v>
      </c>
      <c r="AA217" s="1">
        <v>7007.0</v>
      </c>
      <c r="AB217" s="1">
        <v>7407.0</v>
      </c>
      <c r="AC217" s="10">
        <v>7100.0</v>
      </c>
    </row>
    <row r="218">
      <c r="A218" s="2" t="s">
        <v>163</v>
      </c>
      <c r="B218" s="1" t="s">
        <v>164</v>
      </c>
      <c r="C218" s="5">
        <f>ROUND( VLOOKUP(Z218, NPC_Raw_Data!A:D, 4)*VLOOKUP(AA218, NPC_Scaling_Values!A:C, 3)*VLOOKUP(AB218, NPC_Scaling_Values!A:C, 3) * 1.19 ,0)</f>
        <v>67</v>
      </c>
      <c r="D218" s="5">
        <f>ROUND( VLOOKUP(Z218, NPC_Raw_Data!A:E, 5) * VLOOKUP(AA218, NPC_Scaling_Values!A:D, 4) * VLOOKUP(AB218,NPC_Scaling_Values!A:D, 4) * 1.19 ,0)</f>
        <v>238</v>
      </c>
      <c r="E218" s="5">
        <f>ROUND( VLOOKUP(Z218, NPC_Raw_Data!A:L, 6) * VLOOKUP(AA218, NPC_Scaling_Values!A:N, 5)* VLOOKUP(AB218, NPC_Scaling_Values!A:N, 5) * 1.19 ,0)</f>
        <v>257</v>
      </c>
      <c r="F218" s="5">
        <f>ROUND( VLOOKUP(Z218, NPC_Raw_Data!A:L, 7) * VLOOKUP(AA218, NPC_Scaling_Values!A:N, 6) * VLOOKUP(AB218,NPC_Scaling_Values!A:N, 6) * 1.19 ,0)</f>
        <v>199</v>
      </c>
      <c r="G218" s="5">
        <f>ROUND( VLOOKUP(Z218, NPC_Raw_Data!A:L, 8) * VLOOKUP(AA218, NPC_Scaling_Values!A:N, 7) * VLOOKUP(AB218, NPC_Scaling_Values!A:N, 7) * 1.19 ,0)</f>
        <v>176</v>
      </c>
      <c r="H218" s="5">
        <f>ROUND( VLOOKUP(Z218, NPC_Raw_Data!A:L, 9) * VLOOKUP(AA218, NPC_Scaling_Values!A:N, 8)* VLOOKUP(AB218, NPC_Scaling_Values!A:N, 8) * 1.19 ,0)</f>
        <v>324</v>
      </c>
      <c r="I218" s="5">
        <v>0.0</v>
      </c>
      <c r="J218" s="5">
        <v>-30.0</v>
      </c>
      <c r="K218" s="5">
        <v>25.0</v>
      </c>
      <c r="L218" s="5">
        <f>ROUND( VLOOKUP(Z218, NPC_Raw_Data!A:O, 13),0)</f>
        <v>999</v>
      </c>
      <c r="M218" s="5">
        <f>ROUND( VLOOKUP(Z218, NPC_Raw_Data!A:O, 14),0)</f>
        <v>999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 * 1.19 ,0)</f>
        <v>259</v>
      </c>
      <c r="P218" s="2">
        <f>ROUND( VLOOKUP(Z218, NPC_Raw_Data!A:Q, 17) * VLOOKUP(AA218, NPC_Scaling_Values!A:N, 14) * VLOOKUP(AB218, NPC_Scaling_Values!A:N, 14)* 1.19 ,0)</f>
        <v>104</v>
      </c>
      <c r="Q218">
        <f> VLOOKUP(AA218, NPC_Scaling_Values!A:N, 9) * VLOOKUP(AB218, NPC_Scaling_Values!A:N, 9) * 1.19</f>
        <v>3.82228</v>
      </c>
      <c r="R218" s="1">
        <v>1.0</v>
      </c>
      <c r="S218" s="1">
        <v>-1.0</v>
      </c>
      <c r="T218" s="7" t="b">
        <v>1</v>
      </c>
      <c r="U218" s="7" t="b">
        <v>0</v>
      </c>
      <c r="V218" s="7" t="b">
        <v>0</v>
      </c>
      <c r="Z218" s="1">
        <v>294000.0</v>
      </c>
      <c r="AA218" s="1">
        <v>7012.0</v>
      </c>
      <c r="AB218" s="1">
        <v>7412.0</v>
      </c>
      <c r="AC218" s="8">
        <v>0.0</v>
      </c>
    </row>
    <row r="219">
      <c r="A219" s="2" t="s">
        <v>265</v>
      </c>
      <c r="B219" s="1" t="s">
        <v>164</v>
      </c>
      <c r="C219" s="5">
        <f>ROUND( VLOOKUP(Z219, NPC_Raw_Data!A:D, 4)*VLOOKUP(AA219, NPC_Scaling_Values!A:C, 3)*VLOOKUP(AB219, NPC_Scaling_Values!A:C, 3) * 1.19 ,0)</f>
        <v>871</v>
      </c>
      <c r="D219" s="5">
        <f>ROUND( VLOOKUP(Z219, NPC_Raw_Data!A:E, 5) * VLOOKUP(AA219, NPC_Scaling_Values!A:D, 4) * VLOOKUP(AB219,NPC_Scaling_Values!A:D, 4) * 1.19 ,0)</f>
        <v>3570</v>
      </c>
      <c r="E219" s="5">
        <f>ROUND( VLOOKUP(Z219, NPC_Raw_Data!A:L, 6) * VLOOKUP(AA219, NPC_Scaling_Values!A:N, 5)* VLOOKUP(AB219, NPC_Scaling_Values!A:N, 5) * 1.19 ,0)</f>
        <v>419</v>
      </c>
      <c r="F219" s="5">
        <f>ROUND( VLOOKUP(Z219, NPC_Raw_Data!A:L, 7) * VLOOKUP(AA219, NPC_Scaling_Values!A:N, 6) * VLOOKUP(AB219,NPC_Scaling_Values!A:N, 6) * 1.19 ,0)</f>
        <v>321</v>
      </c>
      <c r="G219" s="5">
        <f>ROUND( VLOOKUP(Z219, NPC_Raw_Data!A:L, 8) * VLOOKUP(AA219, NPC_Scaling_Values!A:N, 7) * VLOOKUP(AB219, NPC_Scaling_Values!A:N, 7) * 1.19 ,0)</f>
        <v>284</v>
      </c>
      <c r="H219" s="5">
        <f>ROUND( VLOOKUP(Z219, NPC_Raw_Data!A:L, 9) * VLOOKUP(AA219, NPC_Scaling_Values!A:N, 8)* VLOOKUP(AB219, NPC_Scaling_Values!A:N, 8) * 1.19 ,0)</f>
        <v>487</v>
      </c>
      <c r="I219" s="5">
        <v>0.0</v>
      </c>
      <c r="J219" s="5">
        <v>-30.0</v>
      </c>
      <c r="K219" s="5">
        <v>25.0</v>
      </c>
      <c r="L219" s="5">
        <f>ROUND( VLOOKUP(Z219, NPC_Raw_Data!A:O, 13),0)</f>
        <v>999</v>
      </c>
      <c r="M219" s="5">
        <f>ROUND( VLOOKUP(Z219, NPC_Raw_Data!A:O, 14),0)</f>
        <v>999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 * 1.19 ,0)</f>
        <v>259</v>
      </c>
      <c r="P219" s="2">
        <f>ROUND( VLOOKUP(Z219, NPC_Raw_Data!A:Q, 17) * VLOOKUP(AA219, NPC_Scaling_Values!A:N, 14) * VLOOKUP(AB219, NPC_Scaling_Values!A:N, 14)* 1.19 ,0)</f>
        <v>104</v>
      </c>
      <c r="Q219">
        <f> VLOOKUP(AA219, NPC_Scaling_Values!A:N, 9) * VLOOKUP(AB219, NPC_Scaling_Values!A:N, 9) * 1.19</f>
        <v>3.82228</v>
      </c>
      <c r="R219" s="1">
        <v>1.0</v>
      </c>
      <c r="S219" s="1">
        <v>-1.0</v>
      </c>
      <c r="T219" s="7" t="b">
        <v>1</v>
      </c>
      <c r="U219" s="7" t="b">
        <v>0</v>
      </c>
      <c r="V219" s="7" t="b">
        <v>0</v>
      </c>
      <c r="Z219" s="1">
        <v>295000.0</v>
      </c>
      <c r="AA219" s="1">
        <v>7012.0</v>
      </c>
      <c r="AB219" s="1">
        <v>7412.0</v>
      </c>
      <c r="AC219" s="8">
        <v>0.0</v>
      </c>
    </row>
    <row r="220">
      <c r="A220" s="2" t="s">
        <v>266</v>
      </c>
      <c r="B220" s="1" t="s">
        <v>164</v>
      </c>
      <c r="C220" s="5">
        <f>ROUND( VLOOKUP(Z220, NPC_Raw_Data!A:D, 4)*VLOOKUP(AA220, NPC_Scaling_Values!A:C, 3)*VLOOKUP(AB220, NPC_Scaling_Values!A:C, 3) * 1.19 ,0)</f>
        <v>871</v>
      </c>
      <c r="D220" s="5">
        <f>ROUND( VLOOKUP(Z220, NPC_Raw_Data!A:E, 5) * VLOOKUP(AA220, NPC_Scaling_Values!A:D, 4) * VLOOKUP(AB220,NPC_Scaling_Values!A:D, 4) * 1.19 ,0)</f>
        <v>3570</v>
      </c>
      <c r="E220" s="5">
        <f>ROUND( VLOOKUP(Z220, NPC_Raw_Data!A:L, 6) * VLOOKUP(AA220, NPC_Scaling_Values!A:N, 5)* VLOOKUP(AB220, NPC_Scaling_Values!A:N, 5) * 1.19 ,0)</f>
        <v>419</v>
      </c>
      <c r="F220" s="5">
        <f>ROUND( VLOOKUP(Z220, NPC_Raw_Data!A:L, 7) * VLOOKUP(AA220, NPC_Scaling_Values!A:N, 6) * VLOOKUP(AB220,NPC_Scaling_Values!A:N, 6) * 1.19 ,0)</f>
        <v>321</v>
      </c>
      <c r="G220" s="5">
        <f>ROUND( VLOOKUP(Z220, NPC_Raw_Data!A:L, 8) * VLOOKUP(AA220, NPC_Scaling_Values!A:N, 7) * VLOOKUP(AB220, NPC_Scaling_Values!A:N, 7) * 1.19 ,0)</f>
        <v>284</v>
      </c>
      <c r="H220" s="5">
        <f>ROUND( VLOOKUP(Z220, NPC_Raw_Data!A:L, 9) * VLOOKUP(AA220, NPC_Scaling_Values!A:N, 8)* VLOOKUP(AB220, NPC_Scaling_Values!A:N, 8) * 1.19 ,0)</f>
        <v>487</v>
      </c>
      <c r="I220" s="5">
        <v>0.0</v>
      </c>
      <c r="J220" s="5">
        <v>-30.0</v>
      </c>
      <c r="K220" s="5">
        <v>25.0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 * 1.19 ,0)</f>
        <v>259</v>
      </c>
      <c r="P220" s="2">
        <f>ROUND( VLOOKUP(Z220, NPC_Raw_Data!A:Q, 17) * VLOOKUP(AA220, NPC_Scaling_Values!A:N, 14) * VLOOKUP(AB220, NPC_Scaling_Values!A:N, 14)* 1.19 ,0)</f>
        <v>104</v>
      </c>
      <c r="Q220">
        <f> VLOOKUP(AA220, NPC_Scaling_Values!A:N, 9) * VLOOKUP(AB220, NPC_Scaling_Values!A:N, 9) * 1.19</f>
        <v>3.82228</v>
      </c>
      <c r="R220" s="1">
        <v>1.0</v>
      </c>
      <c r="S220" s="1">
        <v>-1.0</v>
      </c>
      <c r="T220" s="7" t="b">
        <v>1</v>
      </c>
      <c r="U220" s="7" t="b">
        <v>0</v>
      </c>
      <c r="V220" s="7" t="b">
        <v>0</v>
      </c>
      <c r="Z220" s="1">
        <v>295001.0</v>
      </c>
      <c r="AA220" s="1">
        <v>7012.0</v>
      </c>
      <c r="AB220" s="1">
        <v>7412.0</v>
      </c>
      <c r="AC220" s="10">
        <v>7100.0</v>
      </c>
    </row>
    <row r="221">
      <c r="A221" s="2" t="s">
        <v>279</v>
      </c>
      <c r="B221" s="1" t="s">
        <v>164</v>
      </c>
      <c r="C221" s="5">
        <f>ROUND( VLOOKUP(Z221, NPC_Raw_Data!A:D, 4)*VLOOKUP(AA221, NPC_Scaling_Values!A:C, 3)*VLOOKUP(AB221, NPC_Scaling_Values!A:C, 3) * 1.19 ,0)</f>
        <v>570</v>
      </c>
      <c r="D221" s="5">
        <f>ROUND( VLOOKUP(Z221, NPC_Raw_Data!A:E, 5) * VLOOKUP(AA221, NPC_Scaling_Values!A:D, 4) * VLOOKUP(AB221,NPC_Scaling_Values!A:D, 4) * 1.19 ,0)</f>
        <v>595</v>
      </c>
      <c r="E221" s="5">
        <f>ROUND( VLOOKUP(Z221, NPC_Raw_Data!A:L, 6) * VLOOKUP(AA221, NPC_Scaling_Values!A:N, 5)* VLOOKUP(AB221, NPC_Scaling_Values!A:N, 5) * 1.19 ,0)</f>
        <v>459</v>
      </c>
      <c r="F221" s="5">
        <f>ROUND( VLOOKUP(Z221, NPC_Raw_Data!A:L, 7) * VLOOKUP(AA221, NPC_Scaling_Values!A:N, 6) * VLOOKUP(AB221,NPC_Scaling_Values!A:N, 6) * 1.19 ,0)</f>
        <v>355</v>
      </c>
      <c r="G221" s="5">
        <f>ROUND( VLOOKUP(Z221, NPC_Raw_Data!A:L, 8) * VLOOKUP(AA221, NPC_Scaling_Values!A:N, 7) * VLOOKUP(AB221, NPC_Scaling_Values!A:N, 7) * 1.19 ,0)</f>
        <v>311</v>
      </c>
      <c r="H221" s="5">
        <f>ROUND( VLOOKUP(Z221, NPC_Raw_Data!A:L, 9) * VLOOKUP(AA221, NPC_Scaling_Values!A:N, 8)* VLOOKUP(AB221, NPC_Scaling_Values!A:N, 8) * 1.19 ,0)</f>
        <v>507</v>
      </c>
      <c r="I221" s="5">
        <v>0.0</v>
      </c>
      <c r="J221" s="5">
        <v>-30.0</v>
      </c>
      <c r="K221" s="5">
        <v>25.0</v>
      </c>
      <c r="L221" s="5">
        <f>ROUND( VLOOKUP(Z221, NPC_Raw_Data!A:O, 13),0)</f>
        <v>999</v>
      </c>
      <c r="M221" s="5">
        <f>ROUND( VLOOKUP(Z221, NPC_Raw_Data!A:O, 14),0)</f>
        <v>999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 * 1.19 ,0)</f>
        <v>259</v>
      </c>
      <c r="P221" s="2">
        <f>ROUND( VLOOKUP(Z221, NPC_Raw_Data!A:Q, 17) * VLOOKUP(AA221, NPC_Scaling_Values!A:N, 14) * VLOOKUP(AB221, NPC_Scaling_Values!A:N, 14)* 1.19 ,0)</f>
        <v>104</v>
      </c>
      <c r="Q221">
        <f> VLOOKUP(AA221, NPC_Scaling_Values!A:N, 9) * VLOOKUP(AB221, NPC_Scaling_Values!A:N, 9) * 1.19</f>
        <v>3.82228</v>
      </c>
      <c r="R221" s="1">
        <v>1.0</v>
      </c>
      <c r="S221" s="1">
        <v>-1.0</v>
      </c>
      <c r="T221" s="7" t="b">
        <v>1</v>
      </c>
      <c r="U221" s="7" t="b">
        <v>0</v>
      </c>
      <c r="V221" s="7" t="b">
        <v>0</v>
      </c>
      <c r="Z221" s="1">
        <v>296000.0</v>
      </c>
      <c r="AA221" s="1">
        <v>7012.0</v>
      </c>
      <c r="AB221" s="1">
        <v>7412.0</v>
      </c>
      <c r="AC221" s="8">
        <v>0.0</v>
      </c>
    </row>
    <row r="222">
      <c r="A222" s="2" t="s">
        <v>52</v>
      </c>
      <c r="B222" s="1" t="s">
        <v>53</v>
      </c>
      <c r="C222" s="5">
        <f>ROUND( VLOOKUP(Z222, NPC_Raw_Data!A:D, 4)*VLOOKUP(AA222, NPC_Scaling_Values!A:C, 3)*VLOOKUP(AB222, NPC_Scaling_Values!A:C, 3) * 1.19 ,0)</f>
        <v>115</v>
      </c>
      <c r="D222" s="5">
        <f>ROUND( VLOOKUP(Z222, NPC_Raw_Data!A:E, 5) * VLOOKUP(AA222, NPC_Scaling_Values!A:D, 4) * VLOOKUP(AB222,NPC_Scaling_Values!A:D, 4) * 1.19 ,0)</f>
        <v>107</v>
      </c>
      <c r="E222" s="5">
        <f>ROUND( VLOOKUP(Z222, NPC_Raw_Data!A:L, 6) * VLOOKUP(AA222, NPC_Scaling_Values!A:N, 5)* VLOOKUP(AB222, NPC_Scaling_Values!A:N, 5) * 1.19 ,0)</f>
        <v>101</v>
      </c>
      <c r="F222" s="5">
        <f>ROUND( VLOOKUP(Z222, NPC_Raw_Data!A:L, 7) * VLOOKUP(AA222, NPC_Scaling_Values!A:N, 6) * VLOOKUP(AB222,NPC_Scaling_Values!A:N, 6) * 1.19 ,0)</f>
        <v>76</v>
      </c>
      <c r="G222" s="5">
        <f>ROUND( VLOOKUP(Z222, NPC_Raw_Data!A:L, 8) * VLOOKUP(AA222, NPC_Scaling_Values!A:N, 7) * VLOOKUP(AB222, NPC_Scaling_Values!A:N, 7) * 1.19 ,0)</f>
        <v>70</v>
      </c>
      <c r="H222" s="5">
        <f>ROUND( VLOOKUP(Z222, NPC_Raw_Data!A:L, 9) * VLOOKUP(AA222, NPC_Scaling_Values!A:N, 8)* VLOOKUP(AB222, NPC_Scaling_Values!A:N, 8) * 1.19 ,0)</f>
        <v>76</v>
      </c>
      <c r="I222" s="5">
        <v>0.0</v>
      </c>
      <c r="J222" s="5">
        <v>0.0</v>
      </c>
      <c r="K222" s="5">
        <v>0.0</v>
      </c>
      <c r="L222" s="5">
        <f>ROUND( VLOOKUP(Z222, NPC_Raw_Data!A:O, 13),0)</f>
        <v>360</v>
      </c>
      <c r="M222" s="5">
        <f>ROUND( VLOOKUP(Z222, NPC_Raw_Data!A:O, 14),0)</f>
        <v>360</v>
      </c>
      <c r="N222" s="5">
        <f>ROUND( VLOOKUP(Z222, NPC_Raw_Data!A:O, 15),0)</f>
        <v>100</v>
      </c>
      <c r="O222" s="5">
        <f>ROUND( VLOOKUP(Z222, NPC_Raw_Data!A:Q, 16) * VLOOKUP(AA222, NPC_Scaling_Values!A:N, 14)* VLOOKUP(AB222, NPC_Scaling_Values!A:N, 14) * 1.19 ,0)</f>
        <v>238</v>
      </c>
      <c r="P222" s="2">
        <f>ROUND( VLOOKUP(Z222, NPC_Raw_Data!A:Q, 17) * VLOOKUP(AA222, NPC_Scaling_Values!A:N, 14) * VLOOKUP(AB222, NPC_Scaling_Values!A:N, 14)* 1.19 ,0)</f>
        <v>95</v>
      </c>
      <c r="Q222">
        <f> VLOOKUP(AA222, NPC_Scaling_Values!A:N, 9) * VLOOKUP(AB222, NPC_Scaling_Values!A:N, 9) * 1.19</f>
        <v>3.6414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309000.0</v>
      </c>
      <c r="AA222" s="1">
        <v>7008.0</v>
      </c>
      <c r="AB222" s="1">
        <v>7408.0</v>
      </c>
      <c r="AC222" s="8">
        <v>0.0</v>
      </c>
    </row>
    <row r="223">
      <c r="A223" s="1" t="s">
        <v>312</v>
      </c>
      <c r="B223" s="1" t="s">
        <v>35</v>
      </c>
      <c r="C223" s="5">
        <f>ROUND( VLOOKUP(Z223, NPC_Raw_Data!A:D, 4)*VLOOKUP(AA223, NPC_Scaling_Values!A:C, 3)*VLOOKUP(AB223, NPC_Scaling_Values!A:C, 3) * 1.19 ,0)</f>
        <v>415</v>
      </c>
      <c r="D223" s="5">
        <f>ROUND( VLOOKUP(Z223, NPC_Raw_Data!A:E, 5) * VLOOKUP(AA223, NPC_Scaling_Values!A:D, 4) * VLOOKUP(AB223,NPC_Scaling_Values!A:D, 4) * 1.19 ,0)</f>
        <v>595</v>
      </c>
      <c r="E223" s="5">
        <f>ROUND( VLOOKUP(Z223, NPC_Raw_Data!A:L, 6) * VLOOKUP(AA223, NPC_Scaling_Values!A:N, 5)* VLOOKUP(AB223, NPC_Scaling_Values!A:N, 5) * 1.19 ,0)</f>
        <v>2748</v>
      </c>
      <c r="F223" s="5">
        <f>ROUND( VLOOKUP(Z223, NPC_Raw_Data!A:L, 7) * VLOOKUP(AA223, NPC_Scaling_Values!A:N, 6) * VLOOKUP(AB223,NPC_Scaling_Values!A:N, 6) * 1.19 ,0)</f>
        <v>894</v>
      </c>
      <c r="G223" s="5">
        <f>ROUND( VLOOKUP(Z223, NPC_Raw_Data!A:L, 8) * VLOOKUP(AA223, NPC_Scaling_Values!A:N, 7) * VLOOKUP(AB223, NPC_Scaling_Values!A:N, 7) * 1.19 ,0)</f>
        <v>138</v>
      </c>
      <c r="H223" s="5">
        <f>ROUND( VLOOKUP(Z223, NPC_Raw_Data!A:L, 9) * VLOOKUP(AA223, NPC_Scaling_Values!A:N, 8)* VLOOKUP(AB223, NPC_Scaling_Values!A:N, 8) * 1.19 ,0)</f>
        <v>894</v>
      </c>
      <c r="I223" s="5">
        <v>0.0</v>
      </c>
      <c r="J223" s="5">
        <v>0.0</v>
      </c>
      <c r="K223" s="5">
        <v>0.0</v>
      </c>
      <c r="L223" s="5">
        <f>ROUND( VLOOKUP(Z223, NPC_Raw_Data!A:O, 13),0)</f>
        <v>999</v>
      </c>
      <c r="M223" s="5">
        <f>ROUND( VLOOKUP(Z223, NPC_Raw_Data!A:O, 14),0)</f>
        <v>999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 * 1.19 ,0)</f>
        <v>244</v>
      </c>
      <c r="P223" s="2">
        <f>ROUND( VLOOKUP(Z223, NPC_Raw_Data!A:Q, 17) * VLOOKUP(AA223, NPC_Scaling_Values!A:N, 14) * VLOOKUP(AB223, NPC_Scaling_Values!A:N, 14)* 1.19 ,0)</f>
        <v>98</v>
      </c>
      <c r="Q223">
        <f> VLOOKUP(AA223, NPC_Scaling_Values!A:N, 9) * VLOOKUP(AB223, NPC_Scaling_Values!A:N, 9) * 1.19</f>
        <v>3.5506625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320000.0</v>
      </c>
      <c r="AA223" s="1">
        <v>7004.0</v>
      </c>
      <c r="AB223" s="1">
        <v>7404.0</v>
      </c>
      <c r="AC223" s="8">
        <v>0.0</v>
      </c>
    </row>
    <row r="224">
      <c r="A224" s="2" t="s">
        <v>119</v>
      </c>
      <c r="B224" s="1" t="s">
        <v>53</v>
      </c>
      <c r="C224" s="5">
        <f>ROUND( VLOOKUP(Z224, NPC_Raw_Data!A:D, 4)*VLOOKUP(AA224, NPC_Scaling_Values!A:C, 3)*VLOOKUP(AB224, NPC_Scaling_Values!A:C, 3) * 1.19 ,0)</f>
        <v>296</v>
      </c>
      <c r="D224" s="5">
        <f>ROUND( VLOOKUP(Z224, NPC_Raw_Data!A:E, 5) * VLOOKUP(AA224, NPC_Scaling_Values!A:D, 4) * VLOOKUP(AB224,NPC_Scaling_Values!A:D, 4) * 1.19 ,0)</f>
        <v>0</v>
      </c>
      <c r="E224" s="5">
        <f>ROUND( VLOOKUP(Z224, NPC_Raw_Data!A:L, 6) * VLOOKUP(AA224, NPC_Scaling_Values!A:N, 5)* VLOOKUP(AB224, NPC_Scaling_Values!A:N, 5) * 1.19 ,0)</f>
        <v>215</v>
      </c>
      <c r="F224" s="5">
        <f>ROUND( VLOOKUP(Z224, NPC_Raw_Data!A:L, 7) * VLOOKUP(AA224, NPC_Scaling_Values!A:N, 6) * VLOOKUP(AB224,NPC_Scaling_Values!A:N, 6) * 1.19 ,0)</f>
        <v>162</v>
      </c>
      <c r="G224" s="5">
        <f>ROUND( VLOOKUP(Z224, NPC_Raw_Data!A:L, 8) * VLOOKUP(AA224, NPC_Scaling_Values!A:N, 7) * VLOOKUP(AB224, NPC_Scaling_Values!A:N, 7) * 1.19 ,0)</f>
        <v>215</v>
      </c>
      <c r="H224" s="5">
        <f>ROUND( VLOOKUP(Z224, NPC_Raw_Data!A:L, 9) * VLOOKUP(AA224, NPC_Scaling_Values!A:N, 8)* VLOOKUP(AB224, NPC_Scaling_Values!A:N, 8) * 1.19 ,0)</f>
        <v>162</v>
      </c>
      <c r="I224" s="5">
        <v>-25.0</v>
      </c>
      <c r="J224" s="5">
        <v>0.0</v>
      </c>
      <c r="K224" s="5">
        <v>0.0</v>
      </c>
      <c r="L224" s="5">
        <f>ROUND( VLOOKUP(Z224, NPC_Raw_Data!A:O, 13),0)</f>
        <v>103</v>
      </c>
      <c r="M224" s="5">
        <f>ROUND( VLOOKUP(Z224, NPC_Raw_Data!A:O, 14),0)</f>
        <v>103</v>
      </c>
      <c r="N224" s="5">
        <f>ROUND( VLOOKUP(Z224, NPC_Raw_Data!A:O, 15),0)</f>
        <v>103</v>
      </c>
      <c r="O224" s="5">
        <f>ROUND( VLOOKUP(Z224, NPC_Raw_Data!A:Q, 16) * VLOOKUP(AA224, NPC_Scaling_Values!A:N, 14)* VLOOKUP(AB224, NPC_Scaling_Values!A:N, 14) * 1.19 ,0)</f>
        <v>238</v>
      </c>
      <c r="P224" s="2">
        <f>ROUND( VLOOKUP(Z224, NPC_Raw_Data!A:Q, 17) * VLOOKUP(AA224, NPC_Scaling_Values!A:N, 14) * VLOOKUP(AB224, NPC_Scaling_Values!A:N, 14)* 1.19 ,0)</f>
        <v>95</v>
      </c>
      <c r="Q224">
        <f> VLOOKUP(AA224, NPC_Scaling_Values!A:N, 9) * VLOOKUP(AB224, NPC_Scaling_Values!A:N, 9) * 1.19</f>
        <v>3.6414</v>
      </c>
      <c r="R224" s="1">
        <v>1.5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321000.0</v>
      </c>
      <c r="AA224" s="1">
        <v>7008.0</v>
      </c>
      <c r="AB224" s="1">
        <v>7408.0</v>
      </c>
      <c r="AC224" s="8">
        <v>0.0</v>
      </c>
    </row>
    <row r="225">
      <c r="A225" s="2" t="s">
        <v>120</v>
      </c>
      <c r="B225" s="1" t="s">
        <v>53</v>
      </c>
      <c r="C225" s="5">
        <f>ROUND( VLOOKUP(Z225, NPC_Raw_Data!A:D, 4)*VLOOKUP(AA225, NPC_Scaling_Values!A:C, 3)*VLOOKUP(AB225, NPC_Scaling_Values!A:C, 3) * 1.19 ,0)</f>
        <v>633</v>
      </c>
      <c r="D225" s="5">
        <f>ROUND( VLOOKUP(Z225, NPC_Raw_Data!A:E, 5) * VLOOKUP(AA225, NPC_Scaling_Values!A:D, 4) * VLOOKUP(AB225,NPC_Scaling_Values!A:D, 4) * 1.19 ,0)</f>
        <v>0</v>
      </c>
      <c r="E225" s="5">
        <f>ROUND( VLOOKUP(Z225, NPC_Raw_Data!A:L, 6) * VLOOKUP(AA225, NPC_Scaling_Values!A:N, 5)* VLOOKUP(AB225, NPC_Scaling_Values!A:N, 5) * 1.19 ,0)</f>
        <v>215</v>
      </c>
      <c r="F225" s="5">
        <f>ROUND( VLOOKUP(Z225, NPC_Raw_Data!A:L, 7) * VLOOKUP(AA225, NPC_Scaling_Values!A:N, 6) * VLOOKUP(AB225,NPC_Scaling_Values!A:N, 6) * 1.19 ,0)</f>
        <v>162</v>
      </c>
      <c r="G225" s="5">
        <f>ROUND( VLOOKUP(Z225, NPC_Raw_Data!A:L, 8) * VLOOKUP(AA225, NPC_Scaling_Values!A:N, 7) * VLOOKUP(AB225, NPC_Scaling_Values!A:N, 7) * 1.19 ,0)</f>
        <v>215</v>
      </c>
      <c r="H225" s="5">
        <f>ROUND( VLOOKUP(Z225, NPC_Raw_Data!A:L, 9) * VLOOKUP(AA225, NPC_Scaling_Values!A:N, 8)* VLOOKUP(AB225, NPC_Scaling_Values!A:N, 8) * 1.19 ,0)</f>
        <v>162</v>
      </c>
      <c r="I225" s="5">
        <v>-25.0</v>
      </c>
      <c r="J225" s="5">
        <v>0.0</v>
      </c>
      <c r="K225" s="5">
        <v>0.0</v>
      </c>
      <c r="L225" s="5">
        <f>ROUND( VLOOKUP(Z225, NPC_Raw_Data!A:O, 13),0)</f>
        <v>103</v>
      </c>
      <c r="M225" s="5">
        <f>ROUND( VLOOKUP(Z225, NPC_Raw_Data!A:O, 14),0)</f>
        <v>103</v>
      </c>
      <c r="N225" s="5">
        <f>ROUND( VLOOKUP(Z225, NPC_Raw_Data!A:O, 15),0)</f>
        <v>103</v>
      </c>
      <c r="O225" s="5">
        <f>ROUND( VLOOKUP(Z225, NPC_Raw_Data!A:Q, 16) * VLOOKUP(AA225, NPC_Scaling_Values!A:N, 14)* VLOOKUP(AB225, NPC_Scaling_Values!A:N, 14) * 1.19 ,0)</f>
        <v>238</v>
      </c>
      <c r="P225" s="2">
        <f>ROUND( VLOOKUP(Z225, NPC_Raw_Data!A:Q, 17) * VLOOKUP(AA225, NPC_Scaling_Values!A:N, 14) * VLOOKUP(AB225, NPC_Scaling_Values!A:N, 14)* 1.19 ,0)</f>
        <v>95</v>
      </c>
      <c r="Q225">
        <f> VLOOKUP(AA225, NPC_Scaling_Values!A:N, 9) * VLOOKUP(AB225, NPC_Scaling_Values!A:N, 9) * 1.19</f>
        <v>3.6414</v>
      </c>
      <c r="R225" s="1">
        <v>1.5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321001.0</v>
      </c>
      <c r="AA225" s="1">
        <v>7008.0</v>
      </c>
      <c r="AB225" s="1">
        <v>7408.0</v>
      </c>
      <c r="AC225" s="8">
        <v>0.0</v>
      </c>
    </row>
    <row r="226">
      <c r="A226" s="1" t="s">
        <v>133</v>
      </c>
      <c r="B226" s="1" t="s">
        <v>53</v>
      </c>
      <c r="C226" s="5">
        <f>ROUND( VLOOKUP(Z226, NPC_Raw_Data!A:D, 4)*VLOOKUP(AA226, NPC_Scaling_Values!A:C, 3)*VLOOKUP(AB226, NPC_Scaling_Values!A:C, 3) * 1.19 ,0)</f>
        <v>156</v>
      </c>
      <c r="D226" s="5">
        <f>ROUND( VLOOKUP(Z226, NPC_Raw_Data!A:E, 5) * VLOOKUP(AA226, NPC_Scaling_Values!A:D, 4) * VLOOKUP(AB226,NPC_Scaling_Values!A:D, 4) * 1.19 ,0)</f>
        <v>54</v>
      </c>
      <c r="E226" s="5">
        <f>ROUND( VLOOKUP(Z226, NPC_Raw_Data!A:L, 6) * VLOOKUP(AA226, NPC_Scaling_Values!A:N, 5)* VLOOKUP(AB226, NPC_Scaling_Values!A:N, 5) * 1.19 ,0)</f>
        <v>234</v>
      </c>
      <c r="F226" s="5">
        <f>ROUND( VLOOKUP(Z226, NPC_Raw_Data!A:L, 7) * VLOOKUP(AA226, NPC_Scaling_Values!A:N, 6) * VLOOKUP(AB226,NPC_Scaling_Values!A:N, 6) * 1.19 ,0)</f>
        <v>177</v>
      </c>
      <c r="G226" s="5">
        <f>ROUND( VLOOKUP(Z226, NPC_Raw_Data!A:L, 8) * VLOOKUP(AA226, NPC_Scaling_Values!A:N, 7) * VLOOKUP(AB226, NPC_Scaling_Values!A:N, 7) * 1.19 ,0)</f>
        <v>234</v>
      </c>
      <c r="H226" s="5">
        <f>ROUND( VLOOKUP(Z226, NPC_Raw_Data!A:L, 9) * VLOOKUP(AA226, NPC_Scaling_Values!A:N, 8)* VLOOKUP(AB226, NPC_Scaling_Values!A:N, 8) * 1.19 ,0)</f>
        <v>177</v>
      </c>
      <c r="I226" s="5">
        <v>0.0</v>
      </c>
      <c r="J226" s="5">
        <v>0.0</v>
      </c>
      <c r="K226" s="5">
        <v>0.0</v>
      </c>
      <c r="L226" s="5">
        <f>ROUND( VLOOKUP(Z226, NPC_Raw_Data!A:O, 13),0)</f>
        <v>94</v>
      </c>
      <c r="M226" s="5">
        <f>ROUND( VLOOKUP(Z226, NPC_Raw_Data!A:O, 14),0)</f>
        <v>94</v>
      </c>
      <c r="N226" s="5">
        <f>ROUND( VLOOKUP(Z226, NPC_Raw_Data!A:O, 15),0)</f>
        <v>94</v>
      </c>
      <c r="O226" s="5">
        <f>ROUND( VLOOKUP(Z226, NPC_Raw_Data!A:Q, 16) * VLOOKUP(AA226, NPC_Scaling_Values!A:N, 14)* VLOOKUP(AB226, NPC_Scaling_Values!A:N, 14) * 1.19 ,0)</f>
        <v>238</v>
      </c>
      <c r="P226" s="2">
        <f>ROUND( VLOOKUP(Z226, NPC_Raw_Data!A:Q, 17) * VLOOKUP(AA226, NPC_Scaling_Values!A:N, 14) * VLOOKUP(AB226, NPC_Scaling_Values!A:N, 14)* 1.19 ,0)</f>
        <v>95</v>
      </c>
      <c r="Q226">
        <f> VLOOKUP(AA226, NPC_Scaling_Values!A:N, 9) * VLOOKUP(AB226, NPC_Scaling_Values!A:N, 9) * 1.19</f>
        <v>3.6414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322000.0</v>
      </c>
      <c r="AA226" s="1">
        <v>7008.0</v>
      </c>
      <c r="AB226" s="1">
        <v>7408.0</v>
      </c>
      <c r="AC226" s="8">
        <v>0.0</v>
      </c>
    </row>
    <row r="227">
      <c r="A227" s="1" t="s">
        <v>146</v>
      </c>
      <c r="B227" s="1" t="s">
        <v>101</v>
      </c>
      <c r="C227" s="5">
        <f>ROUND( VLOOKUP(Z227, NPC_Raw_Data!A:D, 4)*VLOOKUP(AA227, NPC_Scaling_Values!A:C, 3)*VLOOKUP(AB227, NPC_Scaling_Values!A:C, 3) * 1.19 ,0)</f>
        <v>4104</v>
      </c>
      <c r="D227" s="5">
        <f>ROUND( VLOOKUP(Z227, NPC_Raw_Data!A:E, 5) * VLOOKUP(AA227, NPC_Scaling_Values!A:D, 4) * VLOOKUP(AB227,NPC_Scaling_Values!A:D, 4) * 1.19 ,0)</f>
        <v>47600</v>
      </c>
      <c r="E227" s="5">
        <f>ROUND( VLOOKUP(Z227, NPC_Raw_Data!A:L, 6) * VLOOKUP(AA227, NPC_Scaling_Values!A:N, 5)* VLOOKUP(AB227, NPC_Scaling_Values!A:N, 5) * 1.19 ,0)</f>
        <v>315</v>
      </c>
      <c r="F227" s="5">
        <f>ROUND( VLOOKUP(Z227, NPC_Raw_Data!A:L, 7) * VLOOKUP(AA227, NPC_Scaling_Values!A:N, 6) * VLOOKUP(AB227,NPC_Scaling_Values!A:N, 6) * 1.19 ,0)</f>
        <v>395</v>
      </c>
      <c r="G227" s="5">
        <f>ROUND( VLOOKUP(Z227, NPC_Raw_Data!A:L, 8) * VLOOKUP(AA227, NPC_Scaling_Values!A:N, 7) * VLOOKUP(AB227, NPC_Scaling_Values!A:N, 7) * 1.19 ,0)</f>
        <v>188</v>
      </c>
      <c r="H227" s="5">
        <f>ROUND( VLOOKUP(Z227, NPC_Raw_Data!A:L, 9) * VLOOKUP(AA227, NPC_Scaling_Values!A:N, 8)* VLOOKUP(AB227, NPC_Scaling_Values!A:N, 8) * 1.19 ,0)</f>
        <v>253</v>
      </c>
      <c r="I227" s="5">
        <v>0.0</v>
      </c>
      <c r="J227" s="5">
        <v>0.0</v>
      </c>
      <c r="K227" s="5">
        <v>0.0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 * 1.19 ,0)</f>
        <v>240</v>
      </c>
      <c r="P227" s="2">
        <f>ROUND( VLOOKUP(Z227, NPC_Raw_Data!A:Q, 17) * VLOOKUP(AA227, NPC_Scaling_Values!A:N, 14) * VLOOKUP(AB227, NPC_Scaling_Values!A:N, 14)* 1.19 ,0)</f>
        <v>96</v>
      </c>
      <c r="Q227">
        <f> VLOOKUP(AA227, NPC_Scaling_Values!A:N, 9) * VLOOKUP(AB227, NPC_Scaling_Values!A:N, 9) * 1.19</f>
        <v>3.6414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323000.0</v>
      </c>
      <c r="AA227" s="1">
        <v>7005.0</v>
      </c>
      <c r="AB227" s="1">
        <v>7405.0</v>
      </c>
      <c r="AC227" s="8">
        <v>0.0</v>
      </c>
    </row>
    <row r="228">
      <c r="A228" s="1" t="s">
        <v>246</v>
      </c>
      <c r="B228" s="1" t="s">
        <v>30</v>
      </c>
      <c r="C228" s="5">
        <f>ROUND( VLOOKUP(Z228, NPC_Raw_Data!A:D, 4)*VLOOKUP(AA228, NPC_Scaling_Values!A:C, 3)*VLOOKUP(AB228, NPC_Scaling_Values!A:C, 3) * 1.19 ,0)</f>
        <v>2345</v>
      </c>
      <c r="D228" s="5">
        <f>ROUND( VLOOKUP(Z228, NPC_Raw_Data!A:E, 5) * VLOOKUP(AA228, NPC_Scaling_Values!A:D, 4) * VLOOKUP(AB228,NPC_Scaling_Values!A:D, 4) * 1.19 ,0)</f>
        <v>952</v>
      </c>
      <c r="E228" s="5">
        <f>ROUND( VLOOKUP(Z228, NPC_Raw_Data!A:L, 6) * VLOOKUP(AA228, NPC_Scaling_Values!A:N, 5)* VLOOKUP(AB228, NPC_Scaling_Values!A:N, 5) * 1.19 ,0)</f>
        <v>360</v>
      </c>
      <c r="F228" s="5">
        <f>ROUND( VLOOKUP(Z228, NPC_Raw_Data!A:L, 7) * VLOOKUP(AA228, NPC_Scaling_Values!A:N, 6) * VLOOKUP(AB228,NPC_Scaling_Values!A:N, 6) * 1.19 ,0)</f>
        <v>452</v>
      </c>
      <c r="G228" s="5">
        <f>ROUND( VLOOKUP(Z228, NPC_Raw_Data!A:L, 8) * VLOOKUP(AA228, NPC_Scaling_Values!A:N, 7) * VLOOKUP(AB228, NPC_Scaling_Values!A:N, 7) * 1.19 ,0)</f>
        <v>216</v>
      </c>
      <c r="H228" s="5">
        <f>ROUND( VLOOKUP(Z228, NPC_Raw_Data!A:L, 9) * VLOOKUP(AA228, NPC_Scaling_Values!A:N, 8)* VLOOKUP(AB228, NPC_Scaling_Values!A:N, 8) * 1.19 ,0)</f>
        <v>290</v>
      </c>
      <c r="I228" s="5">
        <v>0.0</v>
      </c>
      <c r="J228" s="5">
        <v>0.0</v>
      </c>
      <c r="K228" s="5">
        <v>0.0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 * 1.19 ,0)</f>
        <v>276</v>
      </c>
      <c r="P228" s="2">
        <f>ROUND( VLOOKUP(Z228, NPC_Raw_Data!A:Q, 17) * VLOOKUP(AA228, NPC_Scaling_Values!A:N, 14) * VLOOKUP(AB228, NPC_Scaling_Values!A:N, 14)* 1.19 ,0)</f>
        <v>110</v>
      </c>
      <c r="Q228">
        <f> VLOOKUP(AA228, NPC_Scaling_Values!A:N, 9) * VLOOKUP(AB228, NPC_Scaling_Values!A:N, 9) * 1.19</f>
        <v>3.96984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323001.0</v>
      </c>
      <c r="AA228" s="1">
        <v>7014.0</v>
      </c>
      <c r="AB228" s="1">
        <v>7414.0</v>
      </c>
      <c r="AC228" s="8">
        <v>0.0</v>
      </c>
    </row>
    <row r="229">
      <c r="A229" s="9" t="s">
        <v>174</v>
      </c>
      <c r="B229" s="1" t="s">
        <v>46</v>
      </c>
      <c r="C229" s="5">
        <f>ROUND( VLOOKUP(Z229, NPC_Raw_Data!A:D, 4)*VLOOKUP(AA229, NPC_Scaling_Values!A:C, 3)*VLOOKUP(AB229, NPC_Scaling_Values!A:C, 3) * 1.19 ,0)</f>
        <v>1214</v>
      </c>
      <c r="D229" s="5">
        <f>ROUND( VLOOKUP(Z229, NPC_Raw_Data!A:E, 5) * VLOOKUP(AA229, NPC_Scaling_Values!A:D, 4) * VLOOKUP(AB229,NPC_Scaling_Values!A:D, 4) * 1.19 ,0)</f>
        <v>2380</v>
      </c>
      <c r="E229" s="5">
        <f>ROUND( VLOOKUP(Z229, NPC_Raw_Data!A:L, 6) * VLOOKUP(AA229, NPC_Scaling_Values!A:N, 5)* VLOOKUP(AB229, NPC_Scaling_Values!A:N, 5) * 1.19 ,0)</f>
        <v>258</v>
      </c>
      <c r="F229" s="5">
        <f>ROUND( VLOOKUP(Z229, NPC_Raw_Data!A:L, 7) * VLOOKUP(AA229, NPC_Scaling_Values!A:N, 6) * VLOOKUP(AB229,NPC_Scaling_Values!A:N, 6) * 1.19 ,0)</f>
        <v>166</v>
      </c>
      <c r="G229" s="5">
        <f>ROUND( VLOOKUP(Z229, NPC_Raw_Data!A:L, 8) * VLOOKUP(AA229, NPC_Scaling_Values!A:N, 7) * VLOOKUP(AB229, NPC_Scaling_Values!A:N, 7) * 1.19 ,0)</f>
        <v>258</v>
      </c>
      <c r="H229" s="5">
        <f>ROUND( VLOOKUP(Z229, NPC_Raw_Data!A:L, 9) * VLOOKUP(AA229, NPC_Scaling_Values!A:N, 8)* VLOOKUP(AB229, NPC_Scaling_Values!A:N, 8) * 1.19 ,0)</f>
        <v>205</v>
      </c>
      <c r="I229" s="5">
        <v>-25.0</v>
      </c>
      <c r="J229" s="5">
        <v>25.0</v>
      </c>
      <c r="K229" s="5">
        <v>0.0</v>
      </c>
      <c r="L229" s="5">
        <f>ROUND( VLOOKUP(Z229, NPC_Raw_Data!A:O, 13),0)</f>
        <v>203</v>
      </c>
      <c r="M229" s="5">
        <f>ROUND( VLOOKUP(Z229, NPC_Raw_Data!A:O, 14),0)</f>
        <v>203</v>
      </c>
      <c r="N229" s="5">
        <f>ROUND( VLOOKUP(Z229, NPC_Raw_Data!A:O, 15),0)</f>
        <v>86</v>
      </c>
      <c r="O229" s="5">
        <f>ROUND( VLOOKUP(Z229, NPC_Raw_Data!A:Q, 16) * VLOOKUP(AA229, NPC_Scaling_Values!A:N, 14)* VLOOKUP(AB229, NPC_Scaling_Values!A:N, 14) * 1.19 ,0)</f>
        <v>276</v>
      </c>
      <c r="P229" s="2">
        <f>ROUND( VLOOKUP(Z229, NPC_Raw_Data!A:Q, 17) * VLOOKUP(AA229, NPC_Scaling_Values!A:N, 14) * VLOOKUP(AB229, NPC_Scaling_Values!A:N, 14)* 1.19 ,0)</f>
        <v>110</v>
      </c>
      <c r="Q229">
        <f> VLOOKUP(AA229, NPC_Scaling_Values!A:N, 9) * VLOOKUP(AB229, NPC_Scaling_Values!A:N, 9) * 1.19</f>
        <v>3.96984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324000.0</v>
      </c>
      <c r="AA229" s="1">
        <v>7014.0</v>
      </c>
      <c r="AB229" s="1">
        <v>7414.0</v>
      </c>
      <c r="AC229" s="8">
        <v>0.0</v>
      </c>
    </row>
    <row r="230">
      <c r="A230" s="9" t="s">
        <v>175</v>
      </c>
      <c r="B230" s="1" t="s">
        <v>46</v>
      </c>
      <c r="C230" s="5">
        <f>ROUND( VLOOKUP(Z230, NPC_Raw_Data!A:D, 4)*VLOOKUP(AA230, NPC_Scaling_Values!A:C, 3)*VLOOKUP(AB230, NPC_Scaling_Values!A:C, 3) * 1.19 ,0)</f>
        <v>1214</v>
      </c>
      <c r="D230" s="5">
        <f>ROUND( VLOOKUP(Z230, NPC_Raw_Data!A:E, 5) * VLOOKUP(AA230, NPC_Scaling_Values!A:D, 4) * VLOOKUP(AB230,NPC_Scaling_Values!A:D, 4) * 1.19 ,0)</f>
        <v>2380</v>
      </c>
      <c r="E230" s="5">
        <f>ROUND( VLOOKUP(Z230, NPC_Raw_Data!A:L, 6) * VLOOKUP(AA230, NPC_Scaling_Values!A:N, 5)* VLOOKUP(AB230, NPC_Scaling_Values!A:N, 5) * 1.19 ,0)</f>
        <v>258</v>
      </c>
      <c r="F230" s="5">
        <f>ROUND( VLOOKUP(Z230, NPC_Raw_Data!A:L, 7) * VLOOKUP(AA230, NPC_Scaling_Values!A:N, 6) * VLOOKUP(AB230,NPC_Scaling_Values!A:N, 6) * 1.19 ,0)</f>
        <v>166</v>
      </c>
      <c r="G230" s="5">
        <f>ROUND( VLOOKUP(Z230, NPC_Raw_Data!A:L, 8) * VLOOKUP(AA230, NPC_Scaling_Values!A:N, 7) * VLOOKUP(AB230, NPC_Scaling_Values!A:N, 7) * 1.19 ,0)</f>
        <v>258</v>
      </c>
      <c r="H230" s="5">
        <f>ROUND( VLOOKUP(Z230, NPC_Raw_Data!A:L, 9) * VLOOKUP(AA230, NPC_Scaling_Values!A:N, 8)* VLOOKUP(AB230, NPC_Scaling_Values!A:N, 8) * 1.19 ,0)</f>
        <v>205</v>
      </c>
      <c r="I230" s="5">
        <v>-25.0</v>
      </c>
      <c r="J230" s="5">
        <v>25.0</v>
      </c>
      <c r="K230" s="5">
        <v>0.0</v>
      </c>
      <c r="L230" s="5">
        <f>ROUND( VLOOKUP(Z230, NPC_Raw_Data!A:O, 13),0)</f>
        <v>203</v>
      </c>
      <c r="M230" s="5">
        <f>ROUND( VLOOKUP(Z230, NPC_Raw_Data!A:O, 14),0)</f>
        <v>203</v>
      </c>
      <c r="N230" s="5">
        <f>ROUND( VLOOKUP(Z230, NPC_Raw_Data!A:O, 15),0)</f>
        <v>86</v>
      </c>
      <c r="O230" s="5">
        <f>ROUND( VLOOKUP(Z230, NPC_Raw_Data!A:Q, 16) * VLOOKUP(AA230, NPC_Scaling_Values!A:N, 14)* VLOOKUP(AB230, NPC_Scaling_Values!A:N, 14) * 1.19 ,0)</f>
        <v>276</v>
      </c>
      <c r="P230" s="2">
        <f>ROUND( VLOOKUP(Z230, NPC_Raw_Data!A:Q, 17) * VLOOKUP(AA230, NPC_Scaling_Values!A:N, 14) * VLOOKUP(AB230, NPC_Scaling_Values!A:N, 14)* 1.19 ,0)</f>
        <v>110</v>
      </c>
      <c r="Q230">
        <f> VLOOKUP(AA230, NPC_Scaling_Values!A:N, 9) * VLOOKUP(AB230, NPC_Scaling_Values!A:N, 9) * 1.19</f>
        <v>3.96984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324001.0</v>
      </c>
      <c r="AA230" s="1">
        <v>7014.0</v>
      </c>
      <c r="AB230" s="1">
        <v>7414.0</v>
      </c>
      <c r="AC230" s="10">
        <v>7100.0</v>
      </c>
    </row>
    <row r="231">
      <c r="A231" s="2" t="s">
        <v>298</v>
      </c>
      <c r="B231" s="1" t="s">
        <v>30</v>
      </c>
      <c r="C231" s="5">
        <f>ROUND( VLOOKUP(Z231, NPC_Raw_Data!A:D, 4)*VLOOKUP(AA231, NPC_Scaling_Values!A:C, 3)*VLOOKUP(AB231, NPC_Scaling_Values!A:C, 3) * 1.19 ,0)</f>
        <v>1383</v>
      </c>
      <c r="D231" s="5">
        <f>ROUND( VLOOKUP(Z231, NPC_Raw_Data!A:E, 5) * VLOOKUP(AA231, NPC_Scaling_Values!A:D, 4) * VLOOKUP(AB231,NPC_Scaling_Values!A:D, 4) * 1.19 ,0)</f>
        <v>2380</v>
      </c>
      <c r="E231" s="5">
        <f>ROUND( VLOOKUP(Z231, NPC_Raw_Data!A:L, 6) * VLOOKUP(AA231, NPC_Scaling_Values!A:N, 5)* VLOOKUP(AB231, NPC_Scaling_Values!A:N, 5) * 1.19 ,0)</f>
        <v>495</v>
      </c>
      <c r="F231" s="5">
        <f>ROUND( VLOOKUP(Z231, NPC_Raw_Data!A:L, 7) * VLOOKUP(AA231, NPC_Scaling_Values!A:N, 6) * VLOOKUP(AB231,NPC_Scaling_Values!A:N, 6) * 1.19 ,0)</f>
        <v>445</v>
      </c>
      <c r="G231" s="5">
        <f>ROUND( VLOOKUP(Z231, NPC_Raw_Data!A:L, 8) * VLOOKUP(AA231, NPC_Scaling_Values!A:N, 7) * VLOOKUP(AB231, NPC_Scaling_Values!A:N, 7) * 1.19 ,0)</f>
        <v>346</v>
      </c>
      <c r="H231" s="5">
        <f>ROUND( VLOOKUP(Z231, NPC_Raw_Data!A:L, 9) * VLOOKUP(AA231, NPC_Scaling_Values!A:N, 8)* VLOOKUP(AB231, NPC_Scaling_Values!A:N, 8) * 1.19 ,0)</f>
        <v>396</v>
      </c>
      <c r="I231" s="5">
        <v>25.0</v>
      </c>
      <c r="J231" s="5">
        <v>-50.0</v>
      </c>
      <c r="K231" s="5">
        <v>0.0</v>
      </c>
      <c r="L231" s="5">
        <f>ROUND( VLOOKUP(Z231, NPC_Raw_Data!A:O, 13),0)</f>
        <v>78</v>
      </c>
      <c r="M231" s="5">
        <f>ROUND( VLOOKUP(Z231, NPC_Raw_Data!A:O, 14),0)</f>
        <v>78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 * 1.19 ,0)</f>
        <v>276</v>
      </c>
      <c r="P231" s="2">
        <f>ROUND( VLOOKUP(Z231, NPC_Raw_Data!A:Q, 17) * VLOOKUP(AA231, NPC_Scaling_Values!A:N, 14) * VLOOKUP(AB231, NPC_Scaling_Values!A:N, 14)* 1.19 ,0)</f>
        <v>110</v>
      </c>
      <c r="Q231">
        <f> VLOOKUP(AA231, NPC_Scaling_Values!A:N, 9) * VLOOKUP(AB231, NPC_Scaling_Values!A:N, 9) * 1.19</f>
        <v>3.96984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325000.0</v>
      </c>
      <c r="AA231" s="1">
        <v>7014.0</v>
      </c>
      <c r="AB231" s="1">
        <v>7414.0</v>
      </c>
      <c r="AC231" s="8">
        <v>0.0</v>
      </c>
    </row>
    <row r="232">
      <c r="A232" s="9" t="s">
        <v>299</v>
      </c>
      <c r="B232" s="1" t="s">
        <v>37</v>
      </c>
      <c r="C232" s="5">
        <f>ROUND( VLOOKUP(Z232, NPC_Raw_Data!A:D, 4)*VLOOKUP(AA232, NPC_Scaling_Values!A:C, 3)*VLOOKUP(AB232, NPC_Scaling_Values!A:C, 3) * 1.19 ,0)</f>
        <v>1616</v>
      </c>
      <c r="D232" s="5">
        <f>ROUND( VLOOKUP(Z232, NPC_Raw_Data!A:E, 5) * VLOOKUP(AA232, NPC_Scaling_Values!A:D, 4) * VLOOKUP(AB232,NPC_Scaling_Values!A:D, 4) * 1.19 ,0)</f>
        <v>476</v>
      </c>
      <c r="E232" s="5">
        <f>ROUND( VLOOKUP(Z232, NPC_Raw_Data!A:L, 6) * VLOOKUP(AA232, NPC_Scaling_Values!A:N, 5)* VLOOKUP(AB232, NPC_Scaling_Values!A:N, 5) * 1.19 ,0)</f>
        <v>495</v>
      </c>
      <c r="F232" s="5">
        <f>ROUND( VLOOKUP(Z232, NPC_Raw_Data!A:L, 7) * VLOOKUP(AA232, NPC_Scaling_Values!A:N, 6) * VLOOKUP(AB232,NPC_Scaling_Values!A:N, 6) * 1.19 ,0)</f>
        <v>445</v>
      </c>
      <c r="G232" s="5">
        <f>ROUND( VLOOKUP(Z232, NPC_Raw_Data!A:L, 8) * VLOOKUP(AA232, NPC_Scaling_Values!A:N, 7) * VLOOKUP(AB232, NPC_Scaling_Values!A:N, 7) * 1.19 ,0)</f>
        <v>346</v>
      </c>
      <c r="H232" s="5">
        <f>ROUND( VLOOKUP(Z232, NPC_Raw_Data!A:L, 9) * VLOOKUP(AA232, NPC_Scaling_Values!A:N, 8)* VLOOKUP(AB232, NPC_Scaling_Values!A:N, 8) * 1.19 ,0)</f>
        <v>396</v>
      </c>
      <c r="I232" s="5">
        <v>25.0</v>
      </c>
      <c r="J232" s="5">
        <v>-50.0</v>
      </c>
      <c r="K232" s="5">
        <v>0.0</v>
      </c>
      <c r="L232" s="5">
        <f>ROUND( VLOOKUP(Z232, NPC_Raw_Data!A:O, 13),0)</f>
        <v>78</v>
      </c>
      <c r="M232" s="5">
        <f>ROUND( VLOOKUP(Z232, NPC_Raw_Data!A:O, 14),0)</f>
        <v>78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 * 1.19 ,0)</f>
        <v>276</v>
      </c>
      <c r="P232" s="2">
        <f>ROUND( VLOOKUP(Z232, NPC_Raw_Data!A:Q, 17) * VLOOKUP(AA232, NPC_Scaling_Values!A:N, 14) * VLOOKUP(AB232, NPC_Scaling_Values!A:N, 14)* 1.19 ,0)</f>
        <v>110</v>
      </c>
      <c r="Q232">
        <f> VLOOKUP(AA232, NPC_Scaling_Values!A:N, 9) * VLOOKUP(AB232, NPC_Scaling_Values!A:N, 9) * 1.19</f>
        <v>3.96984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325001.0</v>
      </c>
      <c r="AA232" s="1">
        <v>7014.0</v>
      </c>
      <c r="AB232" s="1">
        <v>7414.0</v>
      </c>
      <c r="AC232" s="8">
        <v>0.0</v>
      </c>
    </row>
    <row r="233">
      <c r="A233" s="1" t="s">
        <v>102</v>
      </c>
      <c r="B233" s="1" t="s">
        <v>35</v>
      </c>
      <c r="C233" s="5">
        <f>ROUND( VLOOKUP(Z233, NPC_Raw_Data!A:D, 4)*VLOOKUP(AA233, NPC_Scaling_Values!A:C, 3)*VLOOKUP(AB233, NPC_Scaling_Values!A:C, 3) * 1.19 ,0)</f>
        <v>341</v>
      </c>
      <c r="D233" s="5">
        <f>ROUND( VLOOKUP(Z233, NPC_Raw_Data!A:E, 5) * VLOOKUP(AA233, NPC_Scaling_Values!A:D, 4) * VLOOKUP(AB233,NPC_Scaling_Values!A:D, 4) * 1.19 ,0)</f>
        <v>1190</v>
      </c>
      <c r="E233" s="5">
        <f>ROUND( VLOOKUP(Z233, NPC_Raw_Data!A:L, 6) * VLOOKUP(AA233, NPC_Scaling_Values!A:N, 5)* VLOOKUP(AB233, NPC_Scaling_Values!A:N, 5) * 1.19 ,0)</f>
        <v>254</v>
      </c>
      <c r="F233" s="5">
        <f>ROUND( VLOOKUP(Z233, NPC_Raw_Data!A:L, 7) * VLOOKUP(AA233, NPC_Scaling_Values!A:N, 6) * VLOOKUP(AB233,NPC_Scaling_Values!A:N, 6) * 1.19 ,0)</f>
        <v>202</v>
      </c>
      <c r="G233" s="5">
        <f>ROUND( VLOOKUP(Z233, NPC_Raw_Data!A:L, 8) * VLOOKUP(AA233, NPC_Scaling_Values!A:N, 7) * VLOOKUP(AB233, NPC_Scaling_Values!A:N, 7) * 1.19 ,0)</f>
        <v>153</v>
      </c>
      <c r="H233" s="5">
        <f>ROUND( VLOOKUP(Z233, NPC_Raw_Data!A:L, 9) * VLOOKUP(AA233, NPC_Scaling_Values!A:N, 8)* VLOOKUP(AB233, NPC_Scaling_Values!A:N, 8) * 1.19 ,0)</f>
        <v>190</v>
      </c>
      <c r="I233" s="5">
        <v>0.0</v>
      </c>
      <c r="J233" s="5">
        <v>0.0</v>
      </c>
      <c r="K233" s="5">
        <v>0.0</v>
      </c>
      <c r="L233" s="5">
        <f>ROUND( VLOOKUP(Z233, NPC_Raw_Data!A:O, 13),0)</f>
        <v>111</v>
      </c>
      <c r="M233" s="5">
        <f>ROUND( VLOOKUP(Z233, NPC_Raw_Data!A:O, 14),0)</f>
        <v>111</v>
      </c>
      <c r="N233" s="5">
        <f>ROUND( VLOOKUP(Z233, NPC_Raw_Data!A:O, 15),0)</f>
        <v>93</v>
      </c>
      <c r="O233" s="5">
        <f>ROUND( VLOOKUP(Z233, NPC_Raw_Data!A:Q, 16) * VLOOKUP(AA233, NPC_Scaling_Values!A:N, 14)* VLOOKUP(AB233, NPC_Scaling_Values!A:N, 14) * 1.19 ,0)</f>
        <v>244</v>
      </c>
      <c r="P233" s="2">
        <f>ROUND( VLOOKUP(Z233, NPC_Raw_Data!A:Q, 17) * VLOOKUP(AA233, NPC_Scaling_Values!A:N, 14) * VLOOKUP(AB233, NPC_Scaling_Values!A:N, 14)* 1.19 ,0)</f>
        <v>98</v>
      </c>
      <c r="Q233">
        <f> VLOOKUP(AA233, NPC_Scaling_Values!A:N, 9) * VLOOKUP(AB233, NPC_Scaling_Values!A:N, 9) * 1.19</f>
        <v>3.5506625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327000.0</v>
      </c>
      <c r="AA233" s="1">
        <v>7004.0</v>
      </c>
      <c r="AB233" s="1">
        <v>7404.0</v>
      </c>
      <c r="AC233" s="8">
        <v>0.0</v>
      </c>
    </row>
    <row r="234">
      <c r="A234" s="1" t="s">
        <v>102</v>
      </c>
      <c r="B234" s="1" t="s">
        <v>37</v>
      </c>
      <c r="C234" s="5">
        <f>ROUND( VLOOKUP(Z234, NPC_Raw_Data!A:D, 4)*VLOOKUP(AA234, NPC_Scaling_Values!A:C, 3)*VLOOKUP(AB234, NPC_Scaling_Values!A:C, 3) * 1.19 ,0)</f>
        <v>377</v>
      </c>
      <c r="D234" s="5">
        <f>ROUND( VLOOKUP(Z234, NPC_Raw_Data!A:E, 5) * VLOOKUP(AA234, NPC_Scaling_Values!A:D, 4) * VLOOKUP(AB234,NPC_Scaling_Values!A:D, 4) * 1.19 ,0)</f>
        <v>952</v>
      </c>
      <c r="E234" s="5">
        <f>ROUND( VLOOKUP(Z234, NPC_Raw_Data!A:L, 6) * VLOOKUP(AA234, NPC_Scaling_Values!A:N, 5)* VLOOKUP(AB234, NPC_Scaling_Values!A:N, 5) * 1.19 ,0)</f>
        <v>280</v>
      </c>
      <c r="F234" s="5">
        <f>ROUND( VLOOKUP(Z234, NPC_Raw_Data!A:L, 7) * VLOOKUP(AA234, NPC_Scaling_Values!A:N, 6) * VLOOKUP(AB234,NPC_Scaling_Values!A:N, 6) * 1.19 ,0)</f>
        <v>223</v>
      </c>
      <c r="G234" s="5">
        <f>ROUND( VLOOKUP(Z234, NPC_Raw_Data!A:L, 8) * VLOOKUP(AA234, NPC_Scaling_Values!A:N, 7) * VLOOKUP(AB234, NPC_Scaling_Values!A:N, 7) * 1.19 ,0)</f>
        <v>169</v>
      </c>
      <c r="H234" s="5">
        <f>ROUND( VLOOKUP(Z234, NPC_Raw_Data!A:L, 9) * VLOOKUP(AA234, NPC_Scaling_Values!A:N, 8)* VLOOKUP(AB234, NPC_Scaling_Values!A:N, 8) * 1.19 ,0)</f>
        <v>209</v>
      </c>
      <c r="I234" s="5">
        <v>0.0</v>
      </c>
      <c r="J234" s="5">
        <v>0.0</v>
      </c>
      <c r="K234" s="5">
        <v>0.0</v>
      </c>
      <c r="L234" s="5">
        <f>ROUND( VLOOKUP(Z234, NPC_Raw_Data!A:O, 13),0)</f>
        <v>111</v>
      </c>
      <c r="M234" s="5">
        <f>ROUND( VLOOKUP(Z234, NPC_Raw_Data!A:O, 14),0)</f>
        <v>111</v>
      </c>
      <c r="N234" s="5">
        <f>ROUND( VLOOKUP(Z234, NPC_Raw_Data!A:O, 15),0)</f>
        <v>93</v>
      </c>
      <c r="O234" s="5">
        <f>ROUND( VLOOKUP(Z234, NPC_Raw_Data!A:Q, 16) * VLOOKUP(AA234, NPC_Scaling_Values!A:N, 14)* VLOOKUP(AB234, NPC_Scaling_Values!A:N, 14) * 1.19 ,0)</f>
        <v>259</v>
      </c>
      <c r="P234" s="2">
        <f>ROUND( VLOOKUP(Z234, NPC_Raw_Data!A:Q, 17) * VLOOKUP(AA234, NPC_Scaling_Values!A:N, 14) * VLOOKUP(AB234, NPC_Scaling_Values!A:N, 14)* 1.19 ,0)</f>
        <v>104</v>
      </c>
      <c r="Q234">
        <f> VLOOKUP(AA234, NPC_Scaling_Values!A:N, 9) * VLOOKUP(AB234, NPC_Scaling_Values!A:N, 9) * 1.19</f>
        <v>3.82228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327001.0</v>
      </c>
      <c r="AA234" s="1">
        <v>7012.0</v>
      </c>
      <c r="AB234" s="1">
        <v>7412.0</v>
      </c>
      <c r="AC234" s="8">
        <v>0.0</v>
      </c>
    </row>
    <row r="235">
      <c r="A235" s="9" t="s">
        <v>145</v>
      </c>
      <c r="B235" s="1" t="s">
        <v>37</v>
      </c>
      <c r="C235" s="5">
        <f>ROUND( VLOOKUP(Z235, NPC_Raw_Data!A:D, 4)*VLOOKUP(AA235, NPC_Scaling_Values!A:C, 3)*VLOOKUP(AB235, NPC_Scaling_Values!A:C, 3) * 1.19 ,0)</f>
        <v>260</v>
      </c>
      <c r="D235" s="5">
        <f>ROUND( VLOOKUP(Z235, NPC_Raw_Data!A:E, 5) * VLOOKUP(AA235, NPC_Scaling_Values!A:D, 4) * VLOOKUP(AB235,NPC_Scaling_Values!A:D, 4) * 1.19 ,0)</f>
        <v>2</v>
      </c>
      <c r="E235" s="5">
        <f>ROUND( VLOOKUP(Z235, NPC_Raw_Data!A:L, 6) * VLOOKUP(AA235, NPC_Scaling_Values!A:N, 5)* VLOOKUP(AB235, NPC_Scaling_Values!A:N, 5) * 1.19 ,0)</f>
        <v>622</v>
      </c>
      <c r="F235" s="5">
        <f>ROUND( VLOOKUP(Z235, NPC_Raw_Data!A:L, 7) * VLOOKUP(AA235, NPC_Scaling_Values!A:N, 6) * VLOOKUP(AB235,NPC_Scaling_Values!A:N, 6) * 1.19 ,0)</f>
        <v>547</v>
      </c>
      <c r="G235" s="5">
        <f>ROUND( VLOOKUP(Z235, NPC_Raw_Data!A:L, 8) * VLOOKUP(AA235, NPC_Scaling_Values!A:N, 7) * VLOOKUP(AB235, NPC_Scaling_Values!A:N, 7) * 1.19 ,0)</f>
        <v>514</v>
      </c>
      <c r="H235" s="5">
        <f>ROUND( VLOOKUP(Z235, NPC_Raw_Data!A:L, 9) * VLOOKUP(AA235, NPC_Scaling_Values!A:N, 8)* VLOOKUP(AB235, NPC_Scaling_Values!A:N, 8) * 1.19 ,0)</f>
        <v>547</v>
      </c>
      <c r="I235" s="5">
        <v>25.0</v>
      </c>
      <c r="J235" s="5">
        <v>0.0</v>
      </c>
      <c r="K235" s="5">
        <v>0.0</v>
      </c>
      <c r="L235" s="5">
        <f>ROUND( VLOOKUP(Z235, NPC_Raw_Data!A:O, 13),0)</f>
        <v>999</v>
      </c>
      <c r="M235" s="5">
        <f>ROUND( VLOOKUP(Z235, NPC_Raw_Data!A:O, 14),0)</f>
        <v>999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 * 1.19 ,0)</f>
        <v>259</v>
      </c>
      <c r="P235" s="2">
        <f>ROUND( VLOOKUP(Z235, NPC_Raw_Data!A:Q, 17) * VLOOKUP(AA235, NPC_Scaling_Values!A:N, 14) * VLOOKUP(AB235, NPC_Scaling_Values!A:N, 14)* 1.19 ,0)</f>
        <v>104</v>
      </c>
      <c r="Q235">
        <f> VLOOKUP(AA235, NPC_Scaling_Values!A:N, 9) * VLOOKUP(AB235, NPC_Scaling_Values!A:N, 9) * 1.19</f>
        <v>3.82228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330000.0</v>
      </c>
      <c r="AA235" s="1">
        <v>7012.0</v>
      </c>
      <c r="AB235" s="1">
        <v>7412.0</v>
      </c>
      <c r="AC235" s="8">
        <v>0.0</v>
      </c>
    </row>
    <row r="236">
      <c r="A236" s="1" t="s">
        <v>145</v>
      </c>
      <c r="B236" s="1" t="s">
        <v>30</v>
      </c>
      <c r="C236" s="5">
        <f>ROUND( VLOOKUP(Z236, NPC_Raw_Data!A:D, 4)*VLOOKUP(AA236, NPC_Scaling_Values!A:C, 3)*VLOOKUP(AB236, NPC_Scaling_Values!A:C, 3) * 1.19 ,0)</f>
        <v>271</v>
      </c>
      <c r="D236" s="5">
        <f>ROUND( VLOOKUP(Z236, NPC_Raw_Data!A:E, 5) * VLOOKUP(AA236, NPC_Scaling_Values!A:D, 4) * VLOOKUP(AB236,NPC_Scaling_Values!A:D, 4) * 1.19 ,0)</f>
        <v>2</v>
      </c>
      <c r="E236" s="5">
        <f>ROUND( VLOOKUP(Z236, NPC_Raw_Data!A:L, 6) * VLOOKUP(AA236, NPC_Scaling_Values!A:N, 5)* VLOOKUP(AB236, NPC_Scaling_Values!A:N, 5) * 1.19 ,0)</f>
        <v>650</v>
      </c>
      <c r="F236" s="5">
        <f>ROUND( VLOOKUP(Z236, NPC_Raw_Data!A:L, 7) * VLOOKUP(AA236, NPC_Scaling_Values!A:N, 6) * VLOOKUP(AB236,NPC_Scaling_Values!A:N, 6) * 1.19 ,0)</f>
        <v>573</v>
      </c>
      <c r="G236" s="5">
        <f>ROUND( VLOOKUP(Z236, NPC_Raw_Data!A:L, 8) * VLOOKUP(AA236, NPC_Scaling_Values!A:N, 7) * VLOOKUP(AB236, NPC_Scaling_Values!A:N, 7) * 1.19 ,0)</f>
        <v>537</v>
      </c>
      <c r="H236" s="5">
        <f>ROUND( VLOOKUP(Z236, NPC_Raw_Data!A:L, 9) * VLOOKUP(AA236, NPC_Scaling_Values!A:N, 8)* VLOOKUP(AB236, NPC_Scaling_Values!A:N, 8) * 1.19 ,0)</f>
        <v>573</v>
      </c>
      <c r="I236" s="5">
        <v>25.0</v>
      </c>
      <c r="J236" s="5">
        <v>0.0</v>
      </c>
      <c r="K236" s="5">
        <v>0.0</v>
      </c>
      <c r="L236" s="5">
        <f>ROUND( VLOOKUP(Z236, NPC_Raw_Data!A:O, 13),0)</f>
        <v>999</v>
      </c>
      <c r="M236" s="5">
        <f>ROUND( VLOOKUP(Z236, NPC_Raw_Data!A:O, 14),0)</f>
        <v>999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 * 1.19 ,0)</f>
        <v>276</v>
      </c>
      <c r="P236" s="2">
        <f>ROUND( VLOOKUP(Z236, NPC_Raw_Data!A:Q, 17) * VLOOKUP(AA236, NPC_Scaling_Values!A:N, 14) * VLOOKUP(AB236, NPC_Scaling_Values!A:N, 14)* 1.19 ,0)</f>
        <v>110</v>
      </c>
      <c r="Q236">
        <f> VLOOKUP(AA236, NPC_Scaling_Values!A:N, 9) * VLOOKUP(AB236, NPC_Scaling_Values!A:N, 9) * 1.19</f>
        <v>3.96984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330010.0</v>
      </c>
      <c r="AA236" s="1">
        <v>7014.0</v>
      </c>
      <c r="AB236" s="1">
        <v>7414.0</v>
      </c>
      <c r="AC236" s="8">
        <v>0.0</v>
      </c>
    </row>
    <row r="237">
      <c r="A237" s="1" t="s">
        <v>145</v>
      </c>
      <c r="B237" s="1" t="s">
        <v>46</v>
      </c>
      <c r="C237" s="5">
        <f>ROUND( VLOOKUP(Z237, NPC_Raw_Data!A:D, 4)*VLOOKUP(AA237, NPC_Scaling_Values!A:C, 3)*VLOOKUP(AB237, NPC_Scaling_Values!A:C, 3) * 1.19 ,0)</f>
        <v>271</v>
      </c>
      <c r="D237" s="5">
        <f>ROUND( VLOOKUP(Z237, NPC_Raw_Data!A:E, 5) * VLOOKUP(AA237, NPC_Scaling_Values!A:D, 4) * VLOOKUP(AB237,NPC_Scaling_Values!A:D, 4) * 1.19 ,0)</f>
        <v>2</v>
      </c>
      <c r="E237" s="5">
        <f>ROUND( VLOOKUP(Z237, NPC_Raw_Data!A:L, 6) * VLOOKUP(AA237, NPC_Scaling_Values!A:N, 5)* VLOOKUP(AB237, NPC_Scaling_Values!A:N, 5) * 1.19 ,0)</f>
        <v>650</v>
      </c>
      <c r="F237" s="5">
        <f>ROUND( VLOOKUP(Z237, NPC_Raw_Data!A:L, 7) * VLOOKUP(AA237, NPC_Scaling_Values!A:N, 6) * VLOOKUP(AB237,NPC_Scaling_Values!A:N, 6) * 1.19 ,0)</f>
        <v>573</v>
      </c>
      <c r="G237" s="5">
        <f>ROUND( VLOOKUP(Z237, NPC_Raw_Data!A:L, 8) * VLOOKUP(AA237, NPC_Scaling_Values!A:N, 7) * VLOOKUP(AB237, NPC_Scaling_Values!A:N, 7) * 1.19 ,0)</f>
        <v>537</v>
      </c>
      <c r="H237" s="5">
        <f>ROUND( VLOOKUP(Z237, NPC_Raw_Data!A:L, 9) * VLOOKUP(AA237, NPC_Scaling_Values!A:N, 8)* VLOOKUP(AB237, NPC_Scaling_Values!A:N, 8) * 1.19 ,0)</f>
        <v>573</v>
      </c>
      <c r="I237" s="5">
        <v>25.0</v>
      </c>
      <c r="J237" s="5">
        <v>0.0</v>
      </c>
      <c r="K237" s="5">
        <v>0.0</v>
      </c>
      <c r="L237" s="5">
        <f>ROUND( VLOOKUP(Z237, NPC_Raw_Data!A:O, 13),0)</f>
        <v>999</v>
      </c>
      <c r="M237" s="5">
        <f>ROUND( VLOOKUP(Z237, NPC_Raw_Data!A:O, 14),0)</f>
        <v>999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 * 1.19 ,0)</f>
        <v>276</v>
      </c>
      <c r="P237" s="2">
        <f>ROUND( VLOOKUP(Z237, NPC_Raw_Data!A:Q, 17) * VLOOKUP(AA237, NPC_Scaling_Values!A:N, 14) * VLOOKUP(AB237, NPC_Scaling_Values!A:N, 14)* 1.19 ,0)</f>
        <v>110</v>
      </c>
      <c r="Q237">
        <f> VLOOKUP(AA237, NPC_Scaling_Values!A:N, 9) * VLOOKUP(AB237, NPC_Scaling_Values!A:N, 9) * 1.19</f>
        <v>3.96984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330020.0</v>
      </c>
      <c r="AA237" s="1">
        <v>7014.0</v>
      </c>
      <c r="AB237" s="1">
        <v>7414.0</v>
      </c>
      <c r="AC237" s="8">
        <v>0.0</v>
      </c>
    </row>
    <row r="238">
      <c r="A238" s="1" t="s">
        <v>145</v>
      </c>
      <c r="B238" s="1" t="s">
        <v>48</v>
      </c>
      <c r="C238" s="5">
        <f>ROUND( VLOOKUP(Z238, NPC_Raw_Data!A:D, 4)*VLOOKUP(AA238, NPC_Scaling_Values!A:C, 3)*VLOOKUP(AB238, NPC_Scaling_Values!A:C, 3) * 1.19 ,0)</f>
        <v>238</v>
      </c>
      <c r="D238" s="5">
        <f>ROUND( VLOOKUP(Z238, NPC_Raw_Data!A:E, 5) * VLOOKUP(AA238, NPC_Scaling_Values!A:D, 4) * VLOOKUP(AB238,NPC_Scaling_Values!A:D, 4) * 1.19 ,0)</f>
        <v>5</v>
      </c>
      <c r="E238" s="5">
        <f>ROUND( VLOOKUP(Z238, NPC_Raw_Data!A:L, 6) * VLOOKUP(AA238, NPC_Scaling_Values!A:N, 5)* VLOOKUP(AB238, NPC_Scaling_Values!A:N, 5) * 1.19 ,0)</f>
        <v>577</v>
      </c>
      <c r="F238" s="5">
        <f>ROUND( VLOOKUP(Z238, NPC_Raw_Data!A:L, 7) * VLOOKUP(AA238, NPC_Scaling_Values!A:N, 6) * VLOOKUP(AB238,NPC_Scaling_Values!A:N, 6) * 1.19 ,0)</f>
        <v>508</v>
      </c>
      <c r="G238" s="5">
        <f>ROUND( VLOOKUP(Z238, NPC_Raw_Data!A:L, 8) * VLOOKUP(AA238, NPC_Scaling_Values!A:N, 7) * VLOOKUP(AB238, NPC_Scaling_Values!A:N, 7) * 1.19 ,0)</f>
        <v>477</v>
      </c>
      <c r="H238" s="5">
        <f>ROUND( VLOOKUP(Z238, NPC_Raw_Data!A:L, 9) * VLOOKUP(AA238, NPC_Scaling_Values!A:N, 8)* VLOOKUP(AB238, NPC_Scaling_Values!A:N, 8) * 1.19 ,0)</f>
        <v>508</v>
      </c>
      <c r="I238" s="5">
        <v>25.0</v>
      </c>
      <c r="J238" s="5">
        <v>0.0</v>
      </c>
      <c r="K238" s="5">
        <v>0.0</v>
      </c>
      <c r="L238" s="5">
        <f>ROUND( VLOOKUP(Z238, NPC_Raw_Data!A:O, 13),0)</f>
        <v>999</v>
      </c>
      <c r="M238" s="5">
        <f>ROUND( VLOOKUP(Z238, NPC_Raw_Data!A:O, 14),0)</f>
        <v>999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 * 1.19 ,0)</f>
        <v>238</v>
      </c>
      <c r="P238" s="2">
        <f>ROUND( VLOOKUP(Z238, NPC_Raw_Data!A:Q, 17) * VLOOKUP(AA238, NPC_Scaling_Values!A:N, 14) * VLOOKUP(AB238, NPC_Scaling_Values!A:N, 14)* 1.19 ,0)</f>
        <v>95</v>
      </c>
      <c r="Q238">
        <f> VLOOKUP(AA238, NPC_Scaling_Values!A:N, 9) * VLOOKUP(AB238, NPC_Scaling_Values!A:N, 9) * 1.19</f>
        <v>3.6414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330030.0</v>
      </c>
      <c r="AA238" s="1">
        <v>7007.0</v>
      </c>
      <c r="AB238" s="1">
        <v>7407.0</v>
      </c>
      <c r="AC238" s="8">
        <v>0.0</v>
      </c>
    </row>
    <row r="239">
      <c r="A239" s="2" t="s">
        <v>145</v>
      </c>
      <c r="B239" s="1" t="s">
        <v>101</v>
      </c>
      <c r="C239" s="5">
        <f>ROUND( VLOOKUP(Z239, NPC_Raw_Data!A:D, 4)*VLOOKUP(AA239, NPC_Scaling_Values!A:C, 3)*VLOOKUP(AB239, NPC_Scaling_Values!A:C, 3) * 1.19 ,0)</f>
        <v>237</v>
      </c>
      <c r="D239" s="5">
        <f>ROUND( VLOOKUP(Z239, NPC_Raw_Data!A:E, 5) * VLOOKUP(AA239, NPC_Scaling_Values!A:D, 4) * VLOOKUP(AB239,NPC_Scaling_Values!A:D, 4) * 1.19 ,0)</f>
        <v>5</v>
      </c>
      <c r="E239" s="5">
        <f>ROUND( VLOOKUP(Z239, NPC_Raw_Data!A:L, 6) * VLOOKUP(AA239, NPC_Scaling_Values!A:N, 5)* VLOOKUP(AB239, NPC_Scaling_Values!A:N, 5) * 1.19 ,0)</f>
        <v>568</v>
      </c>
      <c r="F239" s="5">
        <f>ROUND( VLOOKUP(Z239, NPC_Raw_Data!A:L, 7) * VLOOKUP(AA239, NPC_Scaling_Values!A:N, 6) * VLOOKUP(AB239,NPC_Scaling_Values!A:N, 6) * 1.19 ,0)</f>
        <v>500</v>
      </c>
      <c r="G239" s="5">
        <f>ROUND( VLOOKUP(Z239, NPC_Raw_Data!A:L, 8) * VLOOKUP(AA239, NPC_Scaling_Values!A:N, 7) * VLOOKUP(AB239, NPC_Scaling_Values!A:N, 7) * 1.19 ,0)</f>
        <v>469</v>
      </c>
      <c r="H239" s="5">
        <f>ROUND( VLOOKUP(Z239, NPC_Raw_Data!A:L, 9) * VLOOKUP(AA239, NPC_Scaling_Values!A:N, 8)* VLOOKUP(AB239, NPC_Scaling_Values!A:N, 8) * 1.19 ,0)</f>
        <v>500</v>
      </c>
      <c r="I239" s="5">
        <v>25.0</v>
      </c>
      <c r="J239" s="5">
        <v>0.0</v>
      </c>
      <c r="K239" s="5">
        <v>0.0</v>
      </c>
      <c r="L239" s="5">
        <f>ROUND( VLOOKUP(Z239, NPC_Raw_Data!A:O, 13),0)</f>
        <v>999</v>
      </c>
      <c r="M239" s="5">
        <f>ROUND( VLOOKUP(Z239, NPC_Raw_Data!A:O, 14),0)</f>
        <v>999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 * 1.19 ,0)</f>
        <v>240</v>
      </c>
      <c r="P239" s="2">
        <f>ROUND( VLOOKUP(Z239, NPC_Raw_Data!A:Q, 17) * VLOOKUP(AA239, NPC_Scaling_Values!A:N, 14) * VLOOKUP(AB239, NPC_Scaling_Values!A:N, 14)* 1.19 ,0)</f>
        <v>96</v>
      </c>
      <c r="Q239">
        <f> VLOOKUP(AA239, NPC_Scaling_Values!A:N, 9) * VLOOKUP(AB239, NPC_Scaling_Values!A:N, 9) * 1.19</f>
        <v>3.6414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330040.0</v>
      </c>
      <c r="AA239" s="1">
        <v>7005.0</v>
      </c>
      <c r="AB239" s="1">
        <v>7405.0</v>
      </c>
      <c r="AC239" s="8">
        <v>0.0</v>
      </c>
    </row>
    <row r="240">
      <c r="A240" s="1" t="s">
        <v>145</v>
      </c>
      <c r="B240" s="1" t="s">
        <v>164</v>
      </c>
      <c r="C240" s="5">
        <f>ROUND( VLOOKUP(Z240, NPC_Raw_Data!A:D, 4)*VLOOKUP(AA240, NPC_Scaling_Values!A:C, 3)*VLOOKUP(AB240, NPC_Scaling_Values!A:C, 3) * 1.19 ,0)</f>
        <v>260</v>
      </c>
      <c r="D240" s="5">
        <f>ROUND( VLOOKUP(Z240, NPC_Raw_Data!A:E, 5) * VLOOKUP(AA240, NPC_Scaling_Values!A:D, 4) * VLOOKUP(AB240,NPC_Scaling_Values!A:D, 4) * 1.19 ,0)</f>
        <v>2</v>
      </c>
      <c r="E240" s="5">
        <f>ROUND( VLOOKUP(Z240, NPC_Raw_Data!A:L, 6) * VLOOKUP(AA240, NPC_Scaling_Values!A:N, 5)* VLOOKUP(AB240, NPC_Scaling_Values!A:N, 5) * 1.19 ,0)</f>
        <v>622</v>
      </c>
      <c r="F240" s="5">
        <f>ROUND( VLOOKUP(Z240, NPC_Raw_Data!A:L, 7) * VLOOKUP(AA240, NPC_Scaling_Values!A:N, 6) * VLOOKUP(AB240,NPC_Scaling_Values!A:N, 6) * 1.19 ,0)</f>
        <v>547</v>
      </c>
      <c r="G240" s="5">
        <f>ROUND( VLOOKUP(Z240, NPC_Raw_Data!A:L, 8) * VLOOKUP(AA240, NPC_Scaling_Values!A:N, 7) * VLOOKUP(AB240, NPC_Scaling_Values!A:N, 7) * 1.19 ,0)</f>
        <v>514</v>
      </c>
      <c r="H240" s="5">
        <f>ROUND( VLOOKUP(Z240, NPC_Raw_Data!A:L, 9) * VLOOKUP(AA240, NPC_Scaling_Values!A:N, 8)* VLOOKUP(AB240, NPC_Scaling_Values!A:N, 8) * 1.19 ,0)</f>
        <v>547</v>
      </c>
      <c r="I240" s="5">
        <v>25.0</v>
      </c>
      <c r="J240" s="5">
        <v>0.0</v>
      </c>
      <c r="K240" s="5">
        <v>0.0</v>
      </c>
      <c r="L240" s="5">
        <f>ROUND( VLOOKUP(Z240, NPC_Raw_Data!A:O, 13),0)</f>
        <v>999</v>
      </c>
      <c r="M240" s="5">
        <f>ROUND( VLOOKUP(Z240, NPC_Raw_Data!A:O, 14),0)</f>
        <v>999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 * 1.19 ,0)</f>
        <v>259</v>
      </c>
      <c r="P240" s="2">
        <f>ROUND( VLOOKUP(Z240, NPC_Raw_Data!A:Q, 17) * VLOOKUP(AA240, NPC_Scaling_Values!A:N, 14) * VLOOKUP(AB240, NPC_Scaling_Values!A:N, 14)* 1.19 ,0)</f>
        <v>104</v>
      </c>
      <c r="Q240">
        <f> VLOOKUP(AA240, NPC_Scaling_Values!A:N, 9) * VLOOKUP(AB240, NPC_Scaling_Values!A:N, 9) * 1.19</f>
        <v>3.82228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330050.0</v>
      </c>
      <c r="AA240" s="1">
        <v>7012.0</v>
      </c>
      <c r="AB240" s="1">
        <v>7412.0</v>
      </c>
      <c r="AC240" s="8">
        <v>0.0</v>
      </c>
    </row>
    <row r="241">
      <c r="A241" s="1" t="s">
        <v>145</v>
      </c>
      <c r="B241" s="1" t="s">
        <v>55</v>
      </c>
      <c r="C241" s="5">
        <f>ROUND( VLOOKUP(Z241, NPC_Raw_Data!A:D, 4)*VLOOKUP(AA241, NPC_Scaling_Values!A:C, 3)*VLOOKUP(AB241, NPC_Scaling_Values!A:C, 3) * 1.19 ,0)</f>
        <v>179</v>
      </c>
      <c r="D241" s="5">
        <f>ROUND( VLOOKUP(Z241, NPC_Raw_Data!A:E, 5) * VLOOKUP(AA241, NPC_Scaling_Values!A:D, 4) * VLOOKUP(AB241,NPC_Scaling_Values!A:D, 4) * 1.19 ,0)</f>
        <v>6</v>
      </c>
      <c r="E241" s="5">
        <f>ROUND( VLOOKUP(Z241, NPC_Raw_Data!A:L, 6) * VLOOKUP(AA241, NPC_Scaling_Values!A:N, 5)* VLOOKUP(AB241, NPC_Scaling_Values!A:N, 5) * 1.19 ,0)</f>
        <v>359</v>
      </c>
      <c r="F241" s="5">
        <f>ROUND( VLOOKUP(Z241, NPC_Raw_Data!A:L, 7) * VLOOKUP(AA241, NPC_Scaling_Values!A:N, 6) * VLOOKUP(AB241,NPC_Scaling_Values!A:N, 6) * 1.19 ,0)</f>
        <v>316</v>
      </c>
      <c r="G241" s="5">
        <f>ROUND( VLOOKUP(Z241, NPC_Raw_Data!A:L, 8) * VLOOKUP(AA241, NPC_Scaling_Values!A:N, 7) * VLOOKUP(AB241, NPC_Scaling_Values!A:N, 7) * 1.19 ,0)</f>
        <v>297</v>
      </c>
      <c r="H241" s="5">
        <f>ROUND( VLOOKUP(Z241, NPC_Raw_Data!A:L, 9) * VLOOKUP(AA241, NPC_Scaling_Values!A:N, 8)* VLOOKUP(AB241, NPC_Scaling_Values!A:N, 8) * 1.19 ,0)</f>
        <v>316</v>
      </c>
      <c r="I241" s="5">
        <v>25.0</v>
      </c>
      <c r="J241" s="5">
        <v>0.0</v>
      </c>
      <c r="K241" s="5">
        <v>0.0</v>
      </c>
      <c r="L241" s="5">
        <f>ROUND( VLOOKUP(Z241, NPC_Raw_Data!A:O, 13),0)</f>
        <v>999</v>
      </c>
      <c r="M241" s="5">
        <f>ROUND( VLOOKUP(Z241, NPC_Raw_Data!A:O, 14),0)</f>
        <v>999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 * 1.19 ,0)</f>
        <v>241</v>
      </c>
      <c r="P241" s="2">
        <f>ROUND( VLOOKUP(Z241, NPC_Raw_Data!A:Q, 17) * VLOOKUP(AA241, NPC_Scaling_Values!A:N, 14) * VLOOKUP(AB241, NPC_Scaling_Values!A:N, 14)* 1.19 ,0)</f>
        <v>97</v>
      </c>
      <c r="Q241">
        <f> VLOOKUP(AA241, NPC_Scaling_Values!A:N, 9) * VLOOKUP(AB241, NPC_Scaling_Values!A:N, 9) * 1.19</f>
        <v>3.0925125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330060.0</v>
      </c>
      <c r="AA241" s="1">
        <v>7002.0</v>
      </c>
      <c r="AB241" s="1">
        <v>7402.0</v>
      </c>
      <c r="AC241" s="8">
        <v>0.0</v>
      </c>
    </row>
    <row r="242">
      <c r="A242" s="1" t="s">
        <v>145</v>
      </c>
      <c r="B242" s="1" t="s">
        <v>160</v>
      </c>
      <c r="C242" s="5">
        <f>ROUND( VLOOKUP(Z242, NPC_Raw_Data!A:D, 4)*VLOOKUP(AA242, NPC_Scaling_Values!A:C, 3)*VLOOKUP(AB242, NPC_Scaling_Values!A:C, 3) * 1.19 ,0)</f>
        <v>449</v>
      </c>
      <c r="D242" s="5">
        <f>ROUND( VLOOKUP(Z242, NPC_Raw_Data!A:E, 5) * VLOOKUP(AA242, NPC_Scaling_Values!A:D, 4) * VLOOKUP(AB242,NPC_Scaling_Values!A:D, 4) * 1.19 ,0)</f>
        <v>6</v>
      </c>
      <c r="E242" s="5">
        <f>ROUND( VLOOKUP(Z242, NPC_Raw_Data!A:L, 6) * VLOOKUP(AA242, NPC_Scaling_Values!A:N, 5)* VLOOKUP(AB242, NPC_Scaling_Values!A:N, 5) * 1.19 ,0)</f>
        <v>1077</v>
      </c>
      <c r="F242" s="5">
        <f>ROUND( VLOOKUP(Z242, NPC_Raw_Data!A:L, 7) * VLOOKUP(AA242, NPC_Scaling_Values!A:N, 6) * VLOOKUP(AB242,NPC_Scaling_Values!A:N, 6) * 1.19 ,0)</f>
        <v>948</v>
      </c>
      <c r="G242" s="5">
        <f>ROUND( VLOOKUP(Z242, NPC_Raw_Data!A:L, 8) * VLOOKUP(AA242, NPC_Scaling_Values!A:N, 7) * VLOOKUP(AB242, NPC_Scaling_Values!A:N, 7) * 1.19 ,0)</f>
        <v>890</v>
      </c>
      <c r="H242" s="5">
        <f>ROUND( VLOOKUP(Z242, NPC_Raw_Data!A:L, 9) * VLOOKUP(AA242, NPC_Scaling_Values!A:N, 8)* VLOOKUP(AB242, NPC_Scaling_Values!A:N, 8) * 1.19 ,0)</f>
        <v>948</v>
      </c>
      <c r="I242" s="5">
        <v>25.0</v>
      </c>
      <c r="J242" s="5">
        <v>0.0</v>
      </c>
      <c r="K242" s="5">
        <v>0.0</v>
      </c>
      <c r="L242" s="5">
        <f>ROUND( VLOOKUP(Z242, NPC_Raw_Data!A:O, 13),0)</f>
        <v>999</v>
      </c>
      <c r="M242" s="5">
        <f>ROUND( VLOOKUP(Z242, NPC_Raw_Data!A:O, 14),0)</f>
        <v>999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 * 1.19 ,0)</f>
        <v>457</v>
      </c>
      <c r="P242" s="2">
        <f>ROUND( VLOOKUP(Z242, NPC_Raw_Data!A:Q, 17) * VLOOKUP(AA242, NPC_Scaling_Values!A:N, 14) * VLOOKUP(AB242, NPC_Scaling_Values!A:N, 14)* 1.19 ,0)</f>
        <v>183</v>
      </c>
      <c r="Q242">
        <f> VLOOKUP(AA242, NPC_Scaling_Values!A:N, 9) * VLOOKUP(AB242, NPC_Scaling_Values!A:N, 9) * 1.19</f>
        <v>6.59736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330070.0</v>
      </c>
      <c r="AA242" s="1">
        <v>7014.0</v>
      </c>
      <c r="AB242" s="1">
        <v>7402.0</v>
      </c>
      <c r="AC242" s="8">
        <v>0.0</v>
      </c>
    </row>
    <row r="243">
      <c r="A243" s="1" t="s">
        <v>137</v>
      </c>
      <c r="B243" s="1" t="s">
        <v>48</v>
      </c>
      <c r="C243" s="5">
        <f>ROUND( VLOOKUP(Z243, NPC_Raw_Data!A:D, 4)*VLOOKUP(AA243, NPC_Scaling_Values!A:C, 3)*VLOOKUP(AB243, NPC_Scaling_Values!A:C, 3) * 1.19 ,0)</f>
        <v>3203</v>
      </c>
      <c r="D243" s="5">
        <f>ROUND( VLOOKUP(Z243, NPC_Raw_Data!A:E, 5) * VLOOKUP(AA243, NPC_Scaling_Values!A:D, 4) * VLOOKUP(AB243,NPC_Scaling_Values!A:D, 4) * 1.19 ,0)</f>
        <v>71400</v>
      </c>
      <c r="E243" s="5">
        <f>ROUND( VLOOKUP(Z243, NPC_Raw_Data!A:L, 6) * VLOOKUP(AA243, NPC_Scaling_Values!A:N, 5)* VLOOKUP(AB243, NPC_Scaling_Values!A:N, 5) * 1.19 ,0)</f>
        <v>264</v>
      </c>
      <c r="F243" s="5">
        <f>ROUND( VLOOKUP(Z243, NPC_Raw_Data!A:L, 7) * VLOOKUP(AA243, NPC_Scaling_Values!A:N, 6) * VLOOKUP(AB243,NPC_Scaling_Values!A:N, 6) * 1.19 ,0)</f>
        <v>223</v>
      </c>
      <c r="G243" s="5">
        <f>ROUND( VLOOKUP(Z243, NPC_Raw_Data!A:L, 8) * VLOOKUP(AA243, NPC_Scaling_Values!A:N, 7) * VLOOKUP(AB243, NPC_Scaling_Values!A:N, 7) * 1.19 ,0)</f>
        <v>210</v>
      </c>
      <c r="H243" s="5">
        <f>ROUND( VLOOKUP(Z243, NPC_Raw_Data!A:L, 9) * VLOOKUP(AA243, NPC_Scaling_Values!A:N, 8)* VLOOKUP(AB243, NPC_Scaling_Values!A:N, 8) * 1.19 ,0)</f>
        <v>173</v>
      </c>
      <c r="I243" s="5">
        <v>0.0</v>
      </c>
      <c r="J243" s="5">
        <v>0.0</v>
      </c>
      <c r="K243" s="5">
        <v>0.0</v>
      </c>
      <c r="L243" s="5">
        <f>ROUND( VLOOKUP(Z243, NPC_Raw_Data!A:O, 13),0)</f>
        <v>200</v>
      </c>
      <c r="M243" s="5">
        <f>ROUND( VLOOKUP(Z243, NPC_Raw_Data!A:O, 14),0)</f>
        <v>200</v>
      </c>
      <c r="N243" s="5">
        <f>ROUND( VLOOKUP(Z243, NPC_Raw_Data!A:O, 15),0)</f>
        <v>200</v>
      </c>
      <c r="O243" s="5">
        <f>ROUND( VLOOKUP(Z243, NPC_Raw_Data!A:Q, 16) * VLOOKUP(AA243, NPC_Scaling_Values!A:N, 14)* VLOOKUP(AB243, NPC_Scaling_Values!A:N, 14) * 1.19 ,0)</f>
        <v>238</v>
      </c>
      <c r="P243" s="2">
        <f>ROUND( VLOOKUP(Z243, NPC_Raw_Data!A:Q, 17) * VLOOKUP(AA243, NPC_Scaling_Values!A:N, 14) * VLOOKUP(AB243, NPC_Scaling_Values!A:N, 14)* 1.19 ,0)</f>
        <v>95</v>
      </c>
      <c r="Q243">
        <f> VLOOKUP(AA243, NPC_Scaling_Values!A:N, 9) * VLOOKUP(AB243, NPC_Scaling_Values!A:N, 9) * 1.19</f>
        <v>3.6414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332000.0</v>
      </c>
      <c r="AA243" s="1">
        <v>7007.0</v>
      </c>
      <c r="AB243" s="1">
        <v>7407.0</v>
      </c>
      <c r="AC243" s="10">
        <v>5151.0</v>
      </c>
    </row>
    <row r="244">
      <c r="A244" s="1" t="s">
        <v>138</v>
      </c>
      <c r="B244" s="1" t="s">
        <v>48</v>
      </c>
      <c r="C244" s="5">
        <f>ROUND( VLOOKUP(Z244, NPC_Raw_Data!A:D, 4)*VLOOKUP(AA244, NPC_Scaling_Values!A:C, 3)*VLOOKUP(AB244, NPC_Scaling_Values!A:C, 3) * 1.19 ,0)</f>
        <v>4</v>
      </c>
      <c r="D244" s="5">
        <f>ROUND( VLOOKUP(Z244, NPC_Raw_Data!A:E, 5) * VLOOKUP(AA244, NPC_Scaling_Values!A:D, 4) * VLOOKUP(AB244,NPC_Scaling_Values!A:D, 4) * 1.19 ,0)</f>
        <v>0</v>
      </c>
      <c r="E244" s="5">
        <f>ROUND( VLOOKUP(Z244, NPC_Raw_Data!A:L, 6) * VLOOKUP(AA244, NPC_Scaling_Values!A:N, 5)* VLOOKUP(AB244, NPC_Scaling_Values!A:N, 5) * 1.19 ,0)</f>
        <v>264</v>
      </c>
      <c r="F244" s="5">
        <f>ROUND( VLOOKUP(Z244, NPC_Raw_Data!A:L, 7) * VLOOKUP(AA244, NPC_Scaling_Values!A:N, 6) * VLOOKUP(AB244,NPC_Scaling_Values!A:N, 6) * 1.19 ,0)</f>
        <v>223</v>
      </c>
      <c r="G244" s="5">
        <f>ROUND( VLOOKUP(Z244, NPC_Raw_Data!A:L, 8) * VLOOKUP(AA244, NPC_Scaling_Values!A:N, 7) * VLOOKUP(AB244, NPC_Scaling_Values!A:N, 7) * 1.19 ,0)</f>
        <v>210</v>
      </c>
      <c r="H244" s="5">
        <f>ROUND( VLOOKUP(Z244, NPC_Raw_Data!A:L, 9) * VLOOKUP(AA244, NPC_Scaling_Values!A:N, 8)* VLOOKUP(AB244, NPC_Scaling_Values!A:N, 8) * 1.19 ,0)</f>
        <v>173</v>
      </c>
      <c r="I244" s="5">
        <v>0.0</v>
      </c>
      <c r="J244" s="5">
        <v>0.0</v>
      </c>
      <c r="K244" s="5">
        <v>0.0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 * 1.19 ,0)</f>
        <v>238</v>
      </c>
      <c r="P244" s="2">
        <f>ROUND( VLOOKUP(Z244, NPC_Raw_Data!A:Q, 17) * VLOOKUP(AA244, NPC_Scaling_Values!A:N, 14) * VLOOKUP(AB244, NPC_Scaling_Values!A:N, 14)* 1.19 ,0)</f>
        <v>95</v>
      </c>
      <c r="Q244">
        <f> VLOOKUP(AA244, NPC_Scaling_Values!A:N, 9) * VLOOKUP(AB244, NPC_Scaling_Values!A:N, 9) * 1.19</f>
        <v>3.6414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332001.0</v>
      </c>
      <c r="AA244" s="1">
        <v>7007.0</v>
      </c>
      <c r="AB244" s="1">
        <v>7407.0</v>
      </c>
      <c r="AC244" s="8">
        <v>0.0</v>
      </c>
    </row>
    <row r="245">
      <c r="A245" s="9" t="s">
        <v>180</v>
      </c>
      <c r="B245" s="1" t="s">
        <v>164</v>
      </c>
      <c r="C245" s="5">
        <f>ROUND( VLOOKUP(Z245, NPC_Raw_Data!A:D, 4)*VLOOKUP(AA245, NPC_Scaling_Values!A:C, 3)*VLOOKUP(AB245, NPC_Scaling_Values!A:C, 3) * 1.19 ,0)</f>
        <v>988</v>
      </c>
      <c r="D245" s="5">
        <f>ROUND( VLOOKUP(Z245, NPC_Raw_Data!A:E, 5) * VLOOKUP(AA245, NPC_Scaling_Values!A:D, 4) * VLOOKUP(AB245,NPC_Scaling_Values!A:D, 4) * 1.19 ,0)</f>
        <v>2380</v>
      </c>
      <c r="E245" s="5">
        <f>ROUND( VLOOKUP(Z245, NPC_Raw_Data!A:L, 6) * VLOOKUP(AA245, NPC_Scaling_Values!A:N, 5)* VLOOKUP(AB245, NPC_Scaling_Values!A:N, 5) * 1.19 ,0)</f>
        <v>284</v>
      </c>
      <c r="F245" s="5">
        <f>ROUND( VLOOKUP(Z245, NPC_Raw_Data!A:L, 7) * VLOOKUP(AA245, NPC_Scaling_Values!A:N, 6) * VLOOKUP(AB245,NPC_Scaling_Values!A:N, 6) * 1.19 ,0)</f>
        <v>240</v>
      </c>
      <c r="G245" s="5">
        <f>ROUND( VLOOKUP(Z245, NPC_Raw_Data!A:L, 8) * VLOOKUP(AA245, NPC_Scaling_Values!A:N, 7) * VLOOKUP(AB245, NPC_Scaling_Values!A:N, 7) * 1.19 ,0)</f>
        <v>226</v>
      </c>
      <c r="H245" s="5">
        <f>ROUND( VLOOKUP(Z245, NPC_Raw_Data!A:L, 9) * VLOOKUP(AA245, NPC_Scaling_Values!A:N, 8)* VLOOKUP(AB245, NPC_Scaling_Values!A:N, 8) * 1.19 ,0)</f>
        <v>186</v>
      </c>
      <c r="I245" s="5">
        <v>0.0</v>
      </c>
      <c r="J245" s="5">
        <v>0.0</v>
      </c>
      <c r="K245" s="5">
        <v>0.0</v>
      </c>
      <c r="L245" s="5">
        <f>ROUND( VLOOKUP(Z245, NPC_Raw_Data!A:O, 13),0)</f>
        <v>200</v>
      </c>
      <c r="M245" s="5">
        <f>ROUND( VLOOKUP(Z245, NPC_Raw_Data!A:O, 14),0)</f>
        <v>200</v>
      </c>
      <c r="N245" s="5">
        <f>ROUND( VLOOKUP(Z245, NPC_Raw_Data!A:O, 15),0)</f>
        <v>200</v>
      </c>
      <c r="O245" s="5">
        <f>ROUND( VLOOKUP(Z245, NPC_Raw_Data!A:Q, 16) * VLOOKUP(AA245, NPC_Scaling_Values!A:N, 14)* VLOOKUP(AB245, NPC_Scaling_Values!A:N, 14) * 1.19 ,0)</f>
        <v>259</v>
      </c>
      <c r="P245" s="2">
        <f>ROUND( VLOOKUP(Z245, NPC_Raw_Data!A:Q, 17) * VLOOKUP(AA245, NPC_Scaling_Values!A:N, 14) * VLOOKUP(AB245, NPC_Scaling_Values!A:N, 14)* 1.19 ,0)</f>
        <v>104</v>
      </c>
      <c r="Q245">
        <f> VLOOKUP(AA245, NPC_Scaling_Values!A:N, 9) * VLOOKUP(AB245, NPC_Scaling_Values!A:N, 9) * 1.19</f>
        <v>3.82228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332002.0</v>
      </c>
      <c r="AA245" s="1">
        <v>7012.0</v>
      </c>
      <c r="AB245" s="1">
        <v>7412.0</v>
      </c>
      <c r="AC245" s="8">
        <v>0.0</v>
      </c>
    </row>
    <row r="246">
      <c r="A246" s="2" t="s">
        <v>154</v>
      </c>
      <c r="B246" s="1" t="s">
        <v>30</v>
      </c>
      <c r="C246" s="5">
        <f>ROUND( VLOOKUP(Z246, NPC_Raw_Data!A:D, 4)*VLOOKUP(AA246, NPC_Scaling_Values!A:C, 3)*VLOOKUP(AB246, NPC_Scaling_Values!A:C, 3) * 1.19 ,0)</f>
        <v>654</v>
      </c>
      <c r="D246" s="5">
        <f>ROUND( VLOOKUP(Z246, NPC_Raw_Data!A:E, 5) * VLOOKUP(AA246, NPC_Scaling_Values!A:D, 4) * VLOOKUP(AB246,NPC_Scaling_Values!A:D, 4) * 1.19 ,0)</f>
        <v>1904</v>
      </c>
      <c r="E246" s="5">
        <f>ROUND( VLOOKUP(Z246, NPC_Raw_Data!A:L, 6) * VLOOKUP(AA246, NPC_Scaling_Values!A:N, 5)* VLOOKUP(AB246, NPC_Scaling_Values!A:N, 5) * 1.19 ,0)</f>
        <v>237</v>
      </c>
      <c r="F246" s="5">
        <f>ROUND( VLOOKUP(Z246, NPC_Raw_Data!A:L, 7) * VLOOKUP(AA246, NPC_Scaling_Values!A:N, 6) * VLOOKUP(AB246,NPC_Scaling_Values!A:N, 6) * 1.19 ,0)</f>
        <v>156</v>
      </c>
      <c r="G246" s="5">
        <f>ROUND( VLOOKUP(Z246, NPC_Raw_Data!A:L, 8) * VLOOKUP(AA246, NPC_Scaling_Values!A:N, 7) * VLOOKUP(AB246, NPC_Scaling_Values!A:N, 7) * 1.19 ,0)</f>
        <v>141</v>
      </c>
      <c r="H246" s="5">
        <f>ROUND( VLOOKUP(Z246, NPC_Raw_Data!A:L, 9) * VLOOKUP(AA246, NPC_Scaling_Values!A:N, 8)* VLOOKUP(AB246, NPC_Scaling_Values!A:N, 8) * 1.19 ,0)</f>
        <v>156</v>
      </c>
      <c r="I246" s="5">
        <v>-25.0</v>
      </c>
      <c r="J246" s="5">
        <v>25.0</v>
      </c>
      <c r="K246" s="5">
        <v>0.0</v>
      </c>
      <c r="L246" s="5">
        <f>ROUND( VLOOKUP(Z246, NPC_Raw_Data!A:O, 13),0)</f>
        <v>112</v>
      </c>
      <c r="M246" s="5">
        <f>ROUND( VLOOKUP(Z246, NPC_Raw_Data!A:O, 14),0)</f>
        <v>112</v>
      </c>
      <c r="N246" s="5">
        <f>ROUND( VLOOKUP(Z246, NPC_Raw_Data!A:O, 15),0)</f>
        <v>54</v>
      </c>
      <c r="O246" s="5">
        <f>ROUND( VLOOKUP(Z246, NPC_Raw_Data!A:Q, 16) * VLOOKUP(AA246, NPC_Scaling_Values!A:N, 14)* VLOOKUP(AB246, NPC_Scaling_Values!A:N, 14) * 1.19 ,0)</f>
        <v>276</v>
      </c>
      <c r="P246" s="2">
        <f>ROUND( VLOOKUP(Z246, NPC_Raw_Data!A:Q, 17) * VLOOKUP(AA246, NPC_Scaling_Values!A:N, 14) * VLOOKUP(AB246, NPC_Scaling_Values!A:N, 14)* 1.19 ,0)</f>
        <v>110</v>
      </c>
      <c r="Q246">
        <f> VLOOKUP(AA246, NPC_Scaling_Values!A:N, 9) * VLOOKUP(AB246, NPC_Scaling_Values!A:N, 9) * 1.19</f>
        <v>3.96984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333000.0</v>
      </c>
      <c r="AA246" s="1">
        <v>7014.0</v>
      </c>
      <c r="AB246" s="1">
        <v>7414.0</v>
      </c>
      <c r="AC246" s="8">
        <v>0.0</v>
      </c>
    </row>
    <row r="247">
      <c r="A247" s="2" t="s">
        <v>226</v>
      </c>
      <c r="B247" s="1" t="s">
        <v>30</v>
      </c>
      <c r="C247" s="5">
        <f>ROUND( VLOOKUP(Z247, NPC_Raw_Data!A:D, 4)*VLOOKUP(AA247, NPC_Scaling_Values!A:C, 3)*VLOOKUP(AB247, NPC_Scaling_Values!A:C, 3) * 1.19 ,0)</f>
        <v>1495</v>
      </c>
      <c r="D247" s="5">
        <f>ROUND( VLOOKUP(Z247, NPC_Raw_Data!A:E, 5) * VLOOKUP(AA247, NPC_Scaling_Values!A:D, 4) * VLOOKUP(AB247,NPC_Scaling_Values!A:D, 4) * 1.19 ,0)</f>
        <v>238</v>
      </c>
      <c r="E247" s="5">
        <f>ROUND( VLOOKUP(Z247, NPC_Raw_Data!A:L, 6) * VLOOKUP(AA247, NPC_Scaling_Values!A:N, 5)* VLOOKUP(AB247, NPC_Scaling_Values!A:N, 5) * 1.19 ,0)</f>
        <v>325</v>
      </c>
      <c r="F247" s="5">
        <f>ROUND( VLOOKUP(Z247, NPC_Raw_Data!A:L, 7) * VLOOKUP(AA247, NPC_Scaling_Values!A:N, 6) * VLOOKUP(AB247,NPC_Scaling_Values!A:N, 6) * 1.19 ,0)</f>
        <v>212</v>
      </c>
      <c r="G247" s="5">
        <f>ROUND( VLOOKUP(Z247, NPC_Raw_Data!A:L, 8) * VLOOKUP(AA247, NPC_Scaling_Values!A:N, 7) * VLOOKUP(AB247, NPC_Scaling_Values!A:N, 7) * 1.19 ,0)</f>
        <v>194</v>
      </c>
      <c r="H247" s="5">
        <f>ROUND( VLOOKUP(Z247, NPC_Raw_Data!A:L, 9) * VLOOKUP(AA247, NPC_Scaling_Values!A:N, 8)* VLOOKUP(AB247, NPC_Scaling_Values!A:N, 8) * 1.19 ,0)</f>
        <v>212</v>
      </c>
      <c r="I247" s="5">
        <v>-25.0</v>
      </c>
      <c r="J247" s="5">
        <v>25.0</v>
      </c>
      <c r="K247" s="5">
        <v>0.0</v>
      </c>
      <c r="L247" s="5">
        <f>ROUND( VLOOKUP(Z247, NPC_Raw_Data!A:O, 13),0)</f>
        <v>112</v>
      </c>
      <c r="M247" s="5">
        <f>ROUND( VLOOKUP(Z247, NPC_Raw_Data!A:O, 14),0)</f>
        <v>112</v>
      </c>
      <c r="N247" s="5">
        <f>ROUND( VLOOKUP(Z247, NPC_Raw_Data!A:O, 15),0)</f>
        <v>54</v>
      </c>
      <c r="O247" s="5">
        <f>ROUND( VLOOKUP(Z247, NPC_Raw_Data!A:Q, 16) * VLOOKUP(AA247, NPC_Scaling_Values!A:N, 14)* VLOOKUP(AB247, NPC_Scaling_Values!A:N, 14) * 1.19 ,0)</f>
        <v>276</v>
      </c>
      <c r="P247" s="2">
        <f>ROUND( VLOOKUP(Z247, NPC_Raw_Data!A:Q, 17) * VLOOKUP(AA247, NPC_Scaling_Values!A:N, 14) * VLOOKUP(AB247, NPC_Scaling_Values!A:N, 14)* 1.19 ,0)</f>
        <v>110</v>
      </c>
      <c r="Q247">
        <f> VLOOKUP(AA247, NPC_Scaling_Values!A:N, 9) * VLOOKUP(AB247, NPC_Scaling_Values!A:N, 9) * 1.19</f>
        <v>3.96984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333001.0</v>
      </c>
      <c r="AA247" s="1">
        <v>7014.0</v>
      </c>
      <c r="AB247" s="1">
        <v>7414.0</v>
      </c>
      <c r="AC247" s="8">
        <v>0.0</v>
      </c>
    </row>
    <row r="248">
      <c r="A248" s="2" t="s">
        <v>227</v>
      </c>
      <c r="B248" s="1" t="s">
        <v>30</v>
      </c>
      <c r="C248" s="5">
        <f>ROUND( VLOOKUP(Z248, NPC_Raw_Data!A:D, 4)*VLOOKUP(AA248, NPC_Scaling_Values!A:C, 3)*VLOOKUP(AB248, NPC_Scaling_Values!A:C, 3) * 1.19 ,0)</f>
        <v>1214</v>
      </c>
      <c r="D248" s="5">
        <f>ROUND( VLOOKUP(Z248, NPC_Raw_Data!A:E, 5) * VLOOKUP(AA248, NPC_Scaling_Values!A:D, 4) * VLOOKUP(AB248,NPC_Scaling_Values!A:D, 4) * 1.19 ,0)</f>
        <v>238</v>
      </c>
      <c r="E248" s="5">
        <f>ROUND( VLOOKUP(Z248, NPC_Raw_Data!A:L, 6) * VLOOKUP(AA248, NPC_Scaling_Values!A:N, 5)* VLOOKUP(AB248, NPC_Scaling_Values!A:N, 5) * 1.19 ,0)</f>
        <v>325</v>
      </c>
      <c r="F248" s="5">
        <f>ROUND( VLOOKUP(Z248, NPC_Raw_Data!A:L, 7) * VLOOKUP(AA248, NPC_Scaling_Values!A:N, 6) * VLOOKUP(AB248,NPC_Scaling_Values!A:N, 6) * 1.19 ,0)</f>
        <v>212</v>
      </c>
      <c r="G248" s="5">
        <f>ROUND( VLOOKUP(Z248, NPC_Raw_Data!A:L, 8) * VLOOKUP(AA248, NPC_Scaling_Values!A:N, 7) * VLOOKUP(AB248, NPC_Scaling_Values!A:N, 7) * 1.19 ,0)</f>
        <v>194</v>
      </c>
      <c r="H248" s="5">
        <f>ROUND( VLOOKUP(Z248, NPC_Raw_Data!A:L, 9) * VLOOKUP(AA248, NPC_Scaling_Values!A:N, 8)* VLOOKUP(AB248, NPC_Scaling_Values!A:N, 8) * 1.19 ,0)</f>
        <v>212</v>
      </c>
      <c r="I248" s="5">
        <v>-25.0</v>
      </c>
      <c r="J248" s="5">
        <v>25.0</v>
      </c>
      <c r="K248" s="5">
        <v>0.0</v>
      </c>
      <c r="L248" s="5">
        <f>ROUND( VLOOKUP(Z248, NPC_Raw_Data!A:O, 13),0)</f>
        <v>112</v>
      </c>
      <c r="M248" s="5">
        <f>ROUND( VLOOKUP(Z248, NPC_Raw_Data!A:O, 14),0)</f>
        <v>112</v>
      </c>
      <c r="N248" s="5">
        <f>ROUND( VLOOKUP(Z248, NPC_Raw_Data!A:O, 15),0)</f>
        <v>54</v>
      </c>
      <c r="O248" s="5">
        <f>ROUND( VLOOKUP(Z248, NPC_Raw_Data!A:Q, 16) * VLOOKUP(AA248, NPC_Scaling_Values!A:N, 14)* VLOOKUP(AB248, NPC_Scaling_Values!A:N, 14) * 1.19 ,0)</f>
        <v>276</v>
      </c>
      <c r="P248" s="2">
        <f>ROUND( VLOOKUP(Z248, NPC_Raw_Data!A:Q, 17) * VLOOKUP(AA248, NPC_Scaling_Values!A:N, 14) * VLOOKUP(AB248, NPC_Scaling_Values!A:N, 14)* 1.19 ,0)</f>
        <v>110</v>
      </c>
      <c r="Q248">
        <f> VLOOKUP(AA248, NPC_Scaling_Values!A:N, 9) * VLOOKUP(AB248, NPC_Scaling_Values!A:N, 9) * 1.19</f>
        <v>3.96984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333002.0</v>
      </c>
      <c r="AA248" s="1">
        <v>7014.0</v>
      </c>
      <c r="AB248" s="1">
        <v>7414.0</v>
      </c>
      <c r="AC248" s="8">
        <v>0.0</v>
      </c>
    </row>
    <row r="249">
      <c r="A249" s="2" t="s">
        <v>155</v>
      </c>
      <c r="B249" s="1" t="s">
        <v>30</v>
      </c>
      <c r="C249" s="5">
        <f>ROUND( VLOOKUP(Z249, NPC_Raw_Data!A:D, 4)*VLOOKUP(AA249, NPC_Scaling_Values!A:C, 3)*VLOOKUP(AB249, NPC_Scaling_Values!A:C, 3) * 1.19 ,0)</f>
        <v>654</v>
      </c>
      <c r="D249" s="5">
        <f>ROUND( VLOOKUP(Z249, NPC_Raw_Data!A:E, 5) * VLOOKUP(AA249, NPC_Scaling_Values!A:D, 4) * VLOOKUP(AB249,NPC_Scaling_Values!A:D, 4) * 1.19 ,0)</f>
        <v>1904</v>
      </c>
      <c r="E249" s="5">
        <f>ROUND( VLOOKUP(Z249, NPC_Raw_Data!A:L, 6) * VLOOKUP(AA249, NPC_Scaling_Values!A:N, 5)* VLOOKUP(AB249, NPC_Scaling_Values!A:N, 5) * 1.19 ,0)</f>
        <v>237</v>
      </c>
      <c r="F249" s="5">
        <f>ROUND( VLOOKUP(Z249, NPC_Raw_Data!A:L, 7) * VLOOKUP(AA249, NPC_Scaling_Values!A:N, 6) * VLOOKUP(AB249,NPC_Scaling_Values!A:N, 6) * 1.19 ,0)</f>
        <v>156</v>
      </c>
      <c r="G249" s="5">
        <f>ROUND( VLOOKUP(Z249, NPC_Raw_Data!A:L, 8) * VLOOKUP(AA249, NPC_Scaling_Values!A:N, 7) * VLOOKUP(AB249, NPC_Scaling_Values!A:N, 7) * 1.19 ,0)</f>
        <v>141</v>
      </c>
      <c r="H249" s="5">
        <f>ROUND( VLOOKUP(Z249, NPC_Raw_Data!A:L, 9) * VLOOKUP(AA249, NPC_Scaling_Values!A:N, 8)* VLOOKUP(AB249, NPC_Scaling_Values!A:N, 8) * 1.19 ,0)</f>
        <v>156</v>
      </c>
      <c r="I249" s="5">
        <v>-25.0</v>
      </c>
      <c r="J249" s="5">
        <v>25.0</v>
      </c>
      <c r="K249" s="5">
        <v>0.0</v>
      </c>
      <c r="L249" s="5">
        <f>ROUND( VLOOKUP(Z249, NPC_Raw_Data!A:O, 13),0)</f>
        <v>112</v>
      </c>
      <c r="M249" s="5">
        <f>ROUND( VLOOKUP(Z249, NPC_Raw_Data!A:O, 14),0)</f>
        <v>112</v>
      </c>
      <c r="N249" s="5">
        <f>ROUND( VLOOKUP(Z249, NPC_Raw_Data!A:O, 15),0)</f>
        <v>54</v>
      </c>
      <c r="O249" s="5">
        <f>ROUND( VLOOKUP(Z249, NPC_Raw_Data!A:Q, 16) * VLOOKUP(AA249, NPC_Scaling_Values!A:N, 14)* VLOOKUP(AB249, NPC_Scaling_Values!A:N, 14) * 1.19 ,0)</f>
        <v>276</v>
      </c>
      <c r="P249" s="2">
        <f>ROUND( VLOOKUP(Z249, NPC_Raw_Data!A:Q, 17) * VLOOKUP(AA249, NPC_Scaling_Values!A:N, 14) * VLOOKUP(AB249, NPC_Scaling_Values!A:N, 14)* 1.19 ,0)</f>
        <v>110</v>
      </c>
      <c r="Q249">
        <f> VLOOKUP(AA249, NPC_Scaling_Values!A:N, 9) * VLOOKUP(AB249, NPC_Scaling_Values!A:N, 9) * 1.19</f>
        <v>3.96984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333003.0</v>
      </c>
      <c r="AA249" s="1">
        <v>7014.0</v>
      </c>
      <c r="AB249" s="1">
        <v>7414.0</v>
      </c>
      <c r="AC249" s="10">
        <v>7100.0</v>
      </c>
    </row>
    <row r="250">
      <c r="A250" s="9" t="s">
        <v>69</v>
      </c>
      <c r="B250" s="1" t="s">
        <v>27</v>
      </c>
      <c r="C250" s="5">
        <f>ROUND( VLOOKUP(Z250, NPC_Raw_Data!A:D, 4)*VLOOKUP(AA250, NPC_Scaling_Values!A:C, 3)*VLOOKUP(AB250, NPC_Scaling_Values!A:C, 3) * 1.19 ,0)</f>
        <v>300</v>
      </c>
      <c r="D250" s="5">
        <f>ROUND( VLOOKUP(Z250, NPC_Raw_Data!A:E, 5) * VLOOKUP(AA250, NPC_Scaling_Values!A:D, 4) * VLOOKUP(AB250,NPC_Scaling_Values!A:D, 4) * 1.19 ,0)</f>
        <v>476</v>
      </c>
      <c r="E250" s="5">
        <f>ROUND( VLOOKUP(Z250, NPC_Raw_Data!A:L, 6) * VLOOKUP(AA250, NPC_Scaling_Values!A:N, 5)* VLOOKUP(AB250, NPC_Scaling_Values!A:N, 5) * 1.19 ,0)</f>
        <v>189</v>
      </c>
      <c r="F250" s="5">
        <f>ROUND( VLOOKUP(Z250, NPC_Raw_Data!A:L, 7) * VLOOKUP(AA250, NPC_Scaling_Values!A:N, 6) * VLOOKUP(AB250,NPC_Scaling_Values!A:N, 6) * 1.19 ,0)</f>
        <v>141</v>
      </c>
      <c r="G250" s="5">
        <f>ROUND( VLOOKUP(Z250, NPC_Raw_Data!A:L, 8) * VLOOKUP(AA250, NPC_Scaling_Values!A:N, 7) * VLOOKUP(AB250, NPC_Scaling_Values!A:N, 7) * 1.19 ,0)</f>
        <v>112</v>
      </c>
      <c r="H250" s="5">
        <f>ROUND( VLOOKUP(Z250, NPC_Raw_Data!A:L, 9) * VLOOKUP(AA250, NPC_Scaling_Values!A:N, 8)* VLOOKUP(AB250, NPC_Scaling_Values!A:N, 8) * 1.19 ,0)</f>
        <v>141</v>
      </c>
      <c r="I250" s="5">
        <v>0.0</v>
      </c>
      <c r="J250" s="5">
        <v>0.0</v>
      </c>
      <c r="K250" s="5">
        <v>0.0</v>
      </c>
      <c r="L250" s="5">
        <f>ROUND( VLOOKUP(Z250, NPC_Raw_Data!A:O, 13),0)</f>
        <v>150</v>
      </c>
      <c r="M250" s="5">
        <f>ROUND( VLOOKUP(Z250, NPC_Raw_Data!A:O, 14),0)</f>
        <v>150</v>
      </c>
      <c r="N250" s="5">
        <f>ROUND( VLOOKUP(Z250, NPC_Raw_Data!A:O, 15),0)</f>
        <v>100</v>
      </c>
      <c r="O250" s="5">
        <f>ROUND( VLOOKUP(Z250, NPC_Raw_Data!A:Q, 16) * VLOOKUP(AA250, NPC_Scaling_Values!A:N, 14)* VLOOKUP(AB250, NPC_Scaling_Values!A:N, 14) * 1.19 ,0)</f>
        <v>240</v>
      </c>
      <c r="P250" s="2">
        <f>ROUND( VLOOKUP(Z250, NPC_Raw_Data!A:Q, 17) * VLOOKUP(AA250, NPC_Scaling_Values!A:N, 14) * VLOOKUP(AB250, NPC_Scaling_Values!A:N, 14)* 1.19 ,0)</f>
        <v>96</v>
      </c>
      <c r="Q250">
        <f> VLOOKUP(AA250, NPC_Scaling_Values!A:N, 9) * VLOOKUP(AB250, NPC_Scaling_Values!A:N, 9) * 1.19</f>
        <v>3.317125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334000.0</v>
      </c>
      <c r="AA250" s="1">
        <v>7003.0</v>
      </c>
      <c r="AB250" s="1">
        <v>7403.0</v>
      </c>
      <c r="AC250" s="8">
        <v>0.0</v>
      </c>
    </row>
    <row r="251">
      <c r="A251" s="9" t="s">
        <v>69</v>
      </c>
      <c r="B251" s="1" t="s">
        <v>35</v>
      </c>
      <c r="C251" s="5">
        <f>ROUND( VLOOKUP(Z251, NPC_Raw_Data!A:D, 4)*VLOOKUP(AA251, NPC_Scaling_Values!A:C, 3)*VLOOKUP(AB251, NPC_Scaling_Values!A:C, 3) * 1.19 ,0)</f>
        <v>341</v>
      </c>
      <c r="D251" s="5">
        <f>ROUND( VLOOKUP(Z251, NPC_Raw_Data!A:E, 5) * VLOOKUP(AA251, NPC_Scaling_Values!A:D, 4) * VLOOKUP(AB251,NPC_Scaling_Values!A:D, 4) * 1.19 ,0)</f>
        <v>595</v>
      </c>
      <c r="E251" s="5">
        <f>ROUND( VLOOKUP(Z251, NPC_Raw_Data!A:L, 6) * VLOOKUP(AA251, NPC_Scaling_Values!A:N, 5)* VLOOKUP(AB251, NPC_Scaling_Values!A:N, 5) * 1.19 ,0)</f>
        <v>242</v>
      </c>
      <c r="F251" s="5">
        <f>ROUND( VLOOKUP(Z251, NPC_Raw_Data!A:L, 7) * VLOOKUP(AA251, NPC_Scaling_Values!A:N, 6) * VLOOKUP(AB251,NPC_Scaling_Values!A:N, 6) * 1.19 ,0)</f>
        <v>181</v>
      </c>
      <c r="G251" s="5">
        <f>ROUND( VLOOKUP(Z251, NPC_Raw_Data!A:L, 8) * VLOOKUP(AA251, NPC_Scaling_Values!A:N, 7) * VLOOKUP(AB251, NPC_Scaling_Values!A:N, 7) * 1.19 ,0)</f>
        <v>144</v>
      </c>
      <c r="H251" s="5">
        <f>ROUND( VLOOKUP(Z251, NPC_Raw_Data!A:L, 9) * VLOOKUP(AA251, NPC_Scaling_Values!A:N, 8)* VLOOKUP(AB251, NPC_Scaling_Values!A:N, 8) * 1.19 ,0)</f>
        <v>181</v>
      </c>
      <c r="I251" s="5">
        <v>0.0</v>
      </c>
      <c r="J251" s="5">
        <v>0.0</v>
      </c>
      <c r="K251" s="5">
        <v>0.0</v>
      </c>
      <c r="L251" s="5">
        <f>ROUND( VLOOKUP(Z251, NPC_Raw_Data!A:O, 13),0)</f>
        <v>150</v>
      </c>
      <c r="M251" s="5">
        <f>ROUND( VLOOKUP(Z251, NPC_Raw_Data!A:O, 14),0)</f>
        <v>150</v>
      </c>
      <c r="N251" s="5">
        <f>ROUND( VLOOKUP(Z251, NPC_Raw_Data!A:O, 15),0)</f>
        <v>100</v>
      </c>
      <c r="O251" s="5">
        <f>ROUND( VLOOKUP(Z251, NPC_Raw_Data!A:Q, 16) * VLOOKUP(AA251, NPC_Scaling_Values!A:N, 14)* VLOOKUP(AB251, NPC_Scaling_Values!A:N, 14) * 1.19 ,0)</f>
        <v>244</v>
      </c>
      <c r="P251" s="2">
        <f>ROUND( VLOOKUP(Z251, NPC_Raw_Data!A:Q, 17) * VLOOKUP(AA251, NPC_Scaling_Values!A:N, 14) * VLOOKUP(AB251, NPC_Scaling_Values!A:N, 14)* 1.19 ,0)</f>
        <v>98</v>
      </c>
      <c r="Q251">
        <f> VLOOKUP(AA251, NPC_Scaling_Values!A:N, 9) * VLOOKUP(AB251, NPC_Scaling_Values!A:N, 9) * 1.19</f>
        <v>3.5506625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334001.0</v>
      </c>
      <c r="AA251" s="1">
        <v>7004.0</v>
      </c>
      <c r="AB251" s="1">
        <v>7404.0</v>
      </c>
      <c r="AC251" s="8">
        <v>0.0</v>
      </c>
    </row>
    <row r="252">
      <c r="A252" s="9" t="s">
        <v>106</v>
      </c>
      <c r="B252" s="1" t="s">
        <v>35</v>
      </c>
      <c r="C252" s="5">
        <f>ROUND( VLOOKUP(Z252, NPC_Raw_Data!A:D, 4)*VLOOKUP(AA252, NPC_Scaling_Values!A:C, 3)*VLOOKUP(AB252, NPC_Scaling_Values!A:C, 3) * 1.19 ,0)</f>
        <v>343</v>
      </c>
      <c r="D252" s="5">
        <f>ROUND( VLOOKUP(Z252, NPC_Raw_Data!A:E, 5) * VLOOKUP(AA252, NPC_Scaling_Values!A:D, 4) * VLOOKUP(AB252,NPC_Scaling_Values!A:D, 4) * 1.19 ,0)</f>
        <v>714</v>
      </c>
      <c r="E252" s="5">
        <f>ROUND( VLOOKUP(Z252, NPC_Raw_Data!A:L, 6) * VLOOKUP(AA252, NPC_Scaling_Values!A:N, 5)* VLOOKUP(AB252, NPC_Scaling_Values!A:N, 5) * 1.19 ,0)</f>
        <v>244</v>
      </c>
      <c r="F252" s="5">
        <f>ROUND( VLOOKUP(Z252, NPC_Raw_Data!A:L, 7) * VLOOKUP(AA252, NPC_Scaling_Values!A:N, 6) * VLOOKUP(AB252,NPC_Scaling_Values!A:N, 6) * 1.19 ,0)</f>
        <v>182</v>
      </c>
      <c r="G252" s="5">
        <f>ROUND( VLOOKUP(Z252, NPC_Raw_Data!A:L, 8) * VLOOKUP(AA252, NPC_Scaling_Values!A:N, 7) * VLOOKUP(AB252, NPC_Scaling_Values!A:N, 7) * 1.19 ,0)</f>
        <v>145</v>
      </c>
      <c r="H252" s="5">
        <f>ROUND( VLOOKUP(Z252, NPC_Raw_Data!A:L, 9) * VLOOKUP(AA252, NPC_Scaling_Values!A:N, 8)* VLOOKUP(AB252, NPC_Scaling_Values!A:N, 8) * 1.19 ,0)</f>
        <v>182</v>
      </c>
      <c r="I252" s="5">
        <v>0.0</v>
      </c>
      <c r="J252" s="5">
        <v>0.0</v>
      </c>
      <c r="K252" s="5">
        <v>0.0</v>
      </c>
      <c r="L252" s="5">
        <f>ROUND( VLOOKUP(Z252, NPC_Raw_Data!A:O, 13),0)</f>
        <v>150</v>
      </c>
      <c r="M252" s="5">
        <f>ROUND( VLOOKUP(Z252, NPC_Raw_Data!A:O, 14),0)</f>
        <v>150</v>
      </c>
      <c r="N252" s="5">
        <f>ROUND( VLOOKUP(Z252, NPC_Raw_Data!A:O, 15),0)</f>
        <v>100</v>
      </c>
      <c r="O252" s="5">
        <f>ROUND( VLOOKUP(Z252, NPC_Raw_Data!A:Q, 16) * VLOOKUP(AA252, NPC_Scaling_Values!A:N, 14)* VLOOKUP(AB252, NPC_Scaling_Values!A:N, 14) * 1.19 ,0)</f>
        <v>240</v>
      </c>
      <c r="P252" s="2">
        <f>ROUND( VLOOKUP(Z252, NPC_Raw_Data!A:Q, 17) * VLOOKUP(AA252, NPC_Scaling_Values!A:N, 14) * VLOOKUP(AB252, NPC_Scaling_Values!A:N, 14)* 1.19 ,0)</f>
        <v>96</v>
      </c>
      <c r="Q252">
        <f> VLOOKUP(AA252, NPC_Scaling_Values!A:N, 9) * VLOOKUP(AB252, NPC_Scaling_Values!A:N, 9) * 1.19</f>
        <v>3.6414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334002.0</v>
      </c>
      <c r="AA252" s="1">
        <v>7005.0</v>
      </c>
      <c r="AB252" s="1">
        <v>7405.0</v>
      </c>
      <c r="AC252" s="8">
        <v>0.0</v>
      </c>
    </row>
    <row r="253">
      <c r="A253" s="9" t="s">
        <v>70</v>
      </c>
      <c r="B253" s="1" t="s">
        <v>27</v>
      </c>
      <c r="C253" s="5">
        <f>ROUND( VLOOKUP(Z253, NPC_Raw_Data!A:D, 4)*VLOOKUP(AA253, NPC_Scaling_Values!A:C, 3)*VLOOKUP(AB253, NPC_Scaling_Values!A:C, 3) * 1.19 ,0)</f>
        <v>300</v>
      </c>
      <c r="D253" s="5">
        <f>ROUND( VLOOKUP(Z253, NPC_Raw_Data!A:E, 5) * VLOOKUP(AA253, NPC_Scaling_Values!A:D, 4) * VLOOKUP(AB253,NPC_Scaling_Values!A:D, 4) * 1.19 ,0)</f>
        <v>893</v>
      </c>
      <c r="E253" s="5">
        <f>ROUND( VLOOKUP(Z253, NPC_Raw_Data!A:L, 6) * VLOOKUP(AA253, NPC_Scaling_Values!A:N, 5)* VLOOKUP(AB253, NPC_Scaling_Values!A:N, 5) * 1.19 ,0)</f>
        <v>189</v>
      </c>
      <c r="F253" s="5">
        <f>ROUND( VLOOKUP(Z253, NPC_Raw_Data!A:L, 7) * VLOOKUP(AA253, NPC_Scaling_Values!A:N, 6) * VLOOKUP(AB253,NPC_Scaling_Values!A:N, 6) * 1.19 ,0)</f>
        <v>141</v>
      </c>
      <c r="G253" s="5">
        <f>ROUND( VLOOKUP(Z253, NPC_Raw_Data!A:L, 8) * VLOOKUP(AA253, NPC_Scaling_Values!A:N, 7) * VLOOKUP(AB253, NPC_Scaling_Values!A:N, 7) * 1.19 ,0)</f>
        <v>112</v>
      </c>
      <c r="H253" s="5">
        <f>ROUND( VLOOKUP(Z253, NPC_Raw_Data!A:L, 9) * VLOOKUP(AA253, NPC_Scaling_Values!A:N, 8)* VLOOKUP(AB253, NPC_Scaling_Values!A:N, 8) * 1.19 ,0)</f>
        <v>141</v>
      </c>
      <c r="I253" s="5">
        <v>0.0</v>
      </c>
      <c r="J253" s="5">
        <v>0.0</v>
      </c>
      <c r="K253" s="5">
        <v>0.0</v>
      </c>
      <c r="L253" s="5">
        <f>ROUND( VLOOKUP(Z253, NPC_Raw_Data!A:O, 13),0)</f>
        <v>150</v>
      </c>
      <c r="M253" s="5">
        <f>ROUND( VLOOKUP(Z253, NPC_Raw_Data!A:O, 14),0)</f>
        <v>150</v>
      </c>
      <c r="N253" s="5">
        <f>ROUND( VLOOKUP(Z253, NPC_Raw_Data!A:O, 15),0)</f>
        <v>100</v>
      </c>
      <c r="O253" s="5">
        <f>ROUND( VLOOKUP(Z253, NPC_Raw_Data!A:Q, 16) * VLOOKUP(AA253, NPC_Scaling_Values!A:N, 14)* VLOOKUP(AB253, NPC_Scaling_Values!A:N, 14) * 1.19 ,0)</f>
        <v>240</v>
      </c>
      <c r="P253" s="2">
        <f>ROUND( VLOOKUP(Z253, NPC_Raw_Data!A:Q, 17) * VLOOKUP(AA253, NPC_Scaling_Values!A:N, 14) * VLOOKUP(AB253, NPC_Scaling_Values!A:N, 14)* 1.19 ,0)</f>
        <v>96</v>
      </c>
      <c r="Q253">
        <f> VLOOKUP(AA253, NPC_Scaling_Values!A:N, 9) * VLOOKUP(AB253, NPC_Scaling_Values!A:N, 9) * 1.19</f>
        <v>3.317125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334003.0</v>
      </c>
      <c r="AA253" s="1">
        <v>7003.0</v>
      </c>
      <c r="AB253" s="1">
        <v>7403.0</v>
      </c>
      <c r="AC253" s="8">
        <v>0.0</v>
      </c>
    </row>
    <row r="254">
      <c r="A254" s="2" t="s">
        <v>144</v>
      </c>
      <c r="B254" s="1" t="s">
        <v>53</v>
      </c>
      <c r="C254" s="5">
        <f>ROUND( VLOOKUP(Z254, NPC_Raw_Data!A:D, 4)*VLOOKUP(AA254, NPC_Scaling_Values!A:C, 3)*VLOOKUP(AB254, NPC_Scaling_Values!A:C, 3) * 1.19 ,0)</f>
        <v>284</v>
      </c>
      <c r="D254" s="5">
        <f>ROUND( VLOOKUP(Z254, NPC_Raw_Data!A:E, 5) * VLOOKUP(AA254, NPC_Scaling_Values!A:D, 4) * VLOOKUP(AB254,NPC_Scaling_Values!A:D, 4) * 1.19 ,0)</f>
        <v>536</v>
      </c>
      <c r="E254" s="5">
        <f>ROUND( VLOOKUP(Z254, NPC_Raw_Data!A:L, 6) * VLOOKUP(AA254, NPC_Scaling_Values!A:N, 5)* VLOOKUP(AB254, NPC_Scaling_Values!A:N, 5) * 1.19 ,0)</f>
        <v>263</v>
      </c>
      <c r="F254" s="5">
        <f>ROUND( VLOOKUP(Z254, NPC_Raw_Data!A:L, 7) * VLOOKUP(AA254, NPC_Scaling_Values!A:N, 6) * VLOOKUP(AB254,NPC_Scaling_Values!A:N, 6) * 1.19 ,0)</f>
        <v>171</v>
      </c>
      <c r="G254" s="5">
        <f>ROUND( VLOOKUP(Z254, NPC_Raw_Data!A:L, 8) * VLOOKUP(AA254, NPC_Scaling_Values!A:N, 7) * VLOOKUP(AB254, NPC_Scaling_Values!A:N, 7) * 1.19 ,0)</f>
        <v>1315</v>
      </c>
      <c r="H254" s="5">
        <f>ROUND( VLOOKUP(Z254, NPC_Raw_Data!A:L, 9) * VLOOKUP(AA254, NPC_Scaling_Values!A:N, 8)* VLOOKUP(AB254, NPC_Scaling_Values!A:N, 8) * 1.19 ,0)</f>
        <v>196</v>
      </c>
      <c r="I254" s="5">
        <v>0.0</v>
      </c>
      <c r="J254" s="5">
        <v>0.0</v>
      </c>
      <c r="K254" s="5">
        <v>0.0</v>
      </c>
      <c r="L254" s="5">
        <f>ROUND( VLOOKUP(Z254, NPC_Raw_Data!A:O, 13),0)</f>
        <v>150</v>
      </c>
      <c r="M254" s="5">
        <f>ROUND( VLOOKUP(Z254, NPC_Raw_Data!A:O, 14),0)</f>
        <v>150</v>
      </c>
      <c r="N254" s="5">
        <f>ROUND( VLOOKUP(Z254, NPC_Raw_Data!A:O, 15),0)</f>
        <v>100</v>
      </c>
      <c r="O254" s="5">
        <f>ROUND( VLOOKUP(Z254, NPC_Raw_Data!A:Q, 16) * VLOOKUP(AA254, NPC_Scaling_Values!A:N, 14)* VLOOKUP(AB254, NPC_Scaling_Values!A:N, 14) * 1.19 ,0)</f>
        <v>238</v>
      </c>
      <c r="P254" s="2">
        <f>ROUND( VLOOKUP(Z254, NPC_Raw_Data!A:Q, 17) * VLOOKUP(AA254, NPC_Scaling_Values!A:N, 14) * VLOOKUP(AB254, NPC_Scaling_Values!A:N, 14)* 1.19 ,0)</f>
        <v>95</v>
      </c>
      <c r="Q254">
        <f> VLOOKUP(AA254, NPC_Scaling_Values!A:N, 9) * VLOOKUP(AB254, NPC_Scaling_Values!A:N, 9) * 1.19</f>
        <v>3.6414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334100.0</v>
      </c>
      <c r="AA254" s="1">
        <v>7008.0</v>
      </c>
      <c r="AB254" s="1">
        <v>7408.0</v>
      </c>
      <c r="AC254" s="8">
        <v>0.0</v>
      </c>
    </row>
    <row r="255">
      <c r="A255" s="1" t="s">
        <v>141</v>
      </c>
      <c r="B255" s="1" t="s">
        <v>101</v>
      </c>
      <c r="C255" s="5">
        <f>ROUND( VLOOKUP(Z255, NPC_Raw_Data!A:D, 4)*VLOOKUP(AA255, NPC_Scaling_Values!A:C, 3)*VLOOKUP(AB255, NPC_Scaling_Values!A:C, 3) * 1.19 ,0)</f>
        <v>1472</v>
      </c>
      <c r="D255" s="5">
        <f>ROUND( VLOOKUP(Z255, NPC_Raw_Data!A:E, 5) * VLOOKUP(AA255, NPC_Scaling_Values!A:D, 4) * VLOOKUP(AB255,NPC_Scaling_Values!A:D, 4) * 1.19 ,0)</f>
        <v>857</v>
      </c>
      <c r="E255" s="5">
        <f>ROUND( VLOOKUP(Z255, NPC_Raw_Data!A:L, 6) * VLOOKUP(AA255, NPC_Scaling_Values!A:N, 5)* VLOOKUP(AB255, NPC_Scaling_Values!A:N, 5) * 1.19 ,0)</f>
        <v>308</v>
      </c>
      <c r="F255" s="5">
        <f>ROUND( VLOOKUP(Z255, NPC_Raw_Data!A:L, 7) * VLOOKUP(AA255, NPC_Scaling_Values!A:N, 6) * VLOOKUP(AB255,NPC_Scaling_Values!A:N, 6) * 1.19 ,0)</f>
        <v>247</v>
      </c>
      <c r="G255" s="5">
        <f>ROUND( VLOOKUP(Z255, NPC_Raw_Data!A:L, 8) * VLOOKUP(AA255, NPC_Scaling_Values!A:N, 7) * VLOOKUP(AB255, NPC_Scaling_Values!A:N, 7) * 1.19 ,0)</f>
        <v>154</v>
      </c>
      <c r="H255" s="5">
        <f>ROUND( VLOOKUP(Z255, NPC_Raw_Data!A:L, 9) * VLOOKUP(AA255, NPC_Scaling_Values!A:N, 8)* VLOOKUP(AB255, NPC_Scaling_Values!A:N, 8) * 1.19 ,0)</f>
        <v>278</v>
      </c>
      <c r="I255" s="5">
        <v>0.0</v>
      </c>
      <c r="J255" s="5">
        <v>0.0</v>
      </c>
      <c r="K255" s="5">
        <v>0.0</v>
      </c>
      <c r="L255" s="5">
        <f>ROUND( VLOOKUP(Z255, NPC_Raw_Data!A:O, 13),0)</f>
        <v>84</v>
      </c>
      <c r="M255" s="5">
        <f>ROUND( VLOOKUP(Z255, NPC_Raw_Data!A:O, 14),0)</f>
        <v>84</v>
      </c>
      <c r="N255" s="5">
        <f>ROUND( VLOOKUP(Z255, NPC_Raw_Data!A:O, 15),0)</f>
        <v>999</v>
      </c>
      <c r="O255" s="5">
        <f>ROUND( VLOOKUP(Z255, NPC_Raw_Data!A:Q, 16) * VLOOKUP(AA255, NPC_Scaling_Values!A:N, 14)* VLOOKUP(AB255, NPC_Scaling_Values!A:N, 14) * 1.19 ,0)</f>
        <v>240</v>
      </c>
      <c r="P255" s="2">
        <f>ROUND( VLOOKUP(Z255, NPC_Raw_Data!A:Q, 17) * VLOOKUP(AA255, NPC_Scaling_Values!A:N, 14) * VLOOKUP(AB255, NPC_Scaling_Values!A:N, 14)* 1.19 ,0)</f>
        <v>96</v>
      </c>
      <c r="Q255">
        <f> VLOOKUP(AA255, NPC_Scaling_Values!A:N, 9) * VLOOKUP(AB255, NPC_Scaling_Values!A:N, 9) * 1.19</f>
        <v>3.6414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335000.0</v>
      </c>
      <c r="AA255" s="1">
        <v>7005.0</v>
      </c>
      <c r="AB255" s="1">
        <v>7405.0</v>
      </c>
      <c r="AC255" s="8">
        <v>0.0</v>
      </c>
    </row>
    <row r="256">
      <c r="A256" s="1" t="s">
        <v>105</v>
      </c>
      <c r="B256" s="1" t="s">
        <v>101</v>
      </c>
      <c r="C256" s="5">
        <f>ROUND( VLOOKUP(Z256, NPC_Raw_Data!A:D, 4)*VLOOKUP(AA256, NPC_Scaling_Values!A:C, 3)*VLOOKUP(AB256, NPC_Scaling_Values!A:C, 3) * 1.19 ,0)</f>
        <v>462</v>
      </c>
      <c r="D256" s="5">
        <f>ROUND( VLOOKUP(Z256, NPC_Raw_Data!A:E, 5) * VLOOKUP(AA256, NPC_Scaling_Values!A:D, 4) * VLOOKUP(AB256,NPC_Scaling_Values!A:D, 4) * 1.19 ,0)</f>
        <v>286</v>
      </c>
      <c r="E256" s="5">
        <f>ROUND( VLOOKUP(Z256, NPC_Raw_Data!A:L, 6) * VLOOKUP(AA256, NPC_Scaling_Values!A:N, 5)* VLOOKUP(AB256, NPC_Scaling_Values!A:N, 5) * 1.19 ,0)</f>
        <v>241</v>
      </c>
      <c r="F256" s="5">
        <f>ROUND( VLOOKUP(Z256, NPC_Raw_Data!A:L, 7) * VLOOKUP(AA256, NPC_Scaling_Values!A:N, 6) * VLOOKUP(AB256,NPC_Scaling_Values!A:N, 6) * 1.19 ,0)</f>
        <v>182</v>
      </c>
      <c r="G256" s="5">
        <f>ROUND( VLOOKUP(Z256, NPC_Raw_Data!A:L, 8) * VLOOKUP(AA256, NPC_Scaling_Values!A:N, 7) * VLOOKUP(AB256, NPC_Scaling_Values!A:N, 7) * 1.19 ,0)</f>
        <v>145</v>
      </c>
      <c r="H256" s="5">
        <f>ROUND( VLOOKUP(Z256, NPC_Raw_Data!A:L, 9) * VLOOKUP(AA256, NPC_Scaling_Values!A:N, 8)* VLOOKUP(AB256, NPC_Scaling_Values!A:N, 8) * 1.19 ,0)</f>
        <v>182</v>
      </c>
      <c r="I256" s="5">
        <v>-25.0</v>
      </c>
      <c r="J256" s="5">
        <v>0.0</v>
      </c>
      <c r="K256" s="5">
        <v>0.0</v>
      </c>
      <c r="L256" s="5">
        <f>ROUND( VLOOKUP(Z256, NPC_Raw_Data!A:O, 13),0)</f>
        <v>106</v>
      </c>
      <c r="M256" s="5">
        <f>ROUND( VLOOKUP(Z256, NPC_Raw_Data!A:O, 14),0)</f>
        <v>106</v>
      </c>
      <c r="N256" s="5">
        <f>ROUND( VLOOKUP(Z256, NPC_Raw_Data!A:O, 15),0)</f>
        <v>68</v>
      </c>
      <c r="O256" s="5">
        <f>ROUND( VLOOKUP(Z256, NPC_Raw_Data!A:Q, 16) * VLOOKUP(AA256, NPC_Scaling_Values!A:N, 14)* VLOOKUP(AB256, NPC_Scaling_Values!A:N, 14) * 1.19 ,0)</f>
        <v>240</v>
      </c>
      <c r="P256" s="2">
        <f>ROUND( VLOOKUP(Z256, NPC_Raw_Data!A:Q, 17) * VLOOKUP(AA256, NPC_Scaling_Values!A:N, 14) * VLOOKUP(AB256, NPC_Scaling_Values!A:N, 14)* 1.19 ,0)</f>
        <v>96</v>
      </c>
      <c r="Q256">
        <f> VLOOKUP(AA256, NPC_Scaling_Values!A:N, 9) * VLOOKUP(AB256, NPC_Scaling_Values!A:N, 9) * 1.19</f>
        <v>3.6414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337000.0</v>
      </c>
      <c r="AA256" s="1">
        <v>7005.0</v>
      </c>
      <c r="AB256" s="1">
        <v>7405.0</v>
      </c>
      <c r="AC256" s="8">
        <v>0.0</v>
      </c>
    </row>
    <row r="257">
      <c r="A257" s="2" t="s">
        <v>83</v>
      </c>
      <c r="B257" s="1" t="s">
        <v>53</v>
      </c>
      <c r="C257" s="5">
        <f>ROUND( VLOOKUP(Z257, NPC_Raw_Data!A:D, 4)*VLOOKUP(AA257, NPC_Scaling_Values!A:C, 3)*VLOOKUP(AB257, NPC_Scaling_Values!A:C, 3) * 1.19 ,0)</f>
        <v>284</v>
      </c>
      <c r="D257" s="5">
        <f>ROUND( VLOOKUP(Z257, NPC_Raw_Data!A:E, 5) * VLOOKUP(AA257, NPC_Scaling_Values!A:D, 4) * VLOOKUP(AB257,NPC_Scaling_Values!A:D, 4) * 1.19 ,0)</f>
        <v>357</v>
      </c>
      <c r="E257" s="5">
        <f>ROUND( VLOOKUP(Z257, NPC_Raw_Data!A:L, 6) * VLOOKUP(AA257, NPC_Scaling_Values!A:N, 5)* VLOOKUP(AB257, NPC_Scaling_Values!A:N, 5) * 1.19 ,0)</f>
        <v>184</v>
      </c>
      <c r="F257" s="5">
        <f>ROUND( VLOOKUP(Z257, NPC_Raw_Data!A:L, 7) * VLOOKUP(AA257, NPC_Scaling_Values!A:N, 6) * VLOOKUP(AB257,NPC_Scaling_Values!A:N, 6) * 1.19 ,0)</f>
        <v>130</v>
      </c>
      <c r="G257" s="5">
        <f>ROUND( VLOOKUP(Z257, NPC_Raw_Data!A:L, 8) * VLOOKUP(AA257, NPC_Scaling_Values!A:N, 7) * VLOOKUP(AB257, NPC_Scaling_Values!A:N, 7) * 1.19 ,0)</f>
        <v>146</v>
      </c>
      <c r="H257" s="5">
        <f>ROUND( VLOOKUP(Z257, NPC_Raw_Data!A:L, 9) * VLOOKUP(AA257, NPC_Scaling_Values!A:N, 8)* VLOOKUP(AB257, NPC_Scaling_Values!A:N, 8) * 1.19 ,0)</f>
        <v>139</v>
      </c>
      <c r="I257" s="5">
        <v>0.0</v>
      </c>
      <c r="J257" s="5">
        <v>0.0</v>
      </c>
      <c r="K257" s="5">
        <v>0.0</v>
      </c>
      <c r="L257" s="5">
        <f>ROUND( VLOOKUP(Z257, NPC_Raw_Data!A:O, 13),0)</f>
        <v>440</v>
      </c>
      <c r="M257" s="5">
        <f>ROUND( VLOOKUP(Z257, NPC_Raw_Data!A:O, 14),0)</f>
        <v>440</v>
      </c>
      <c r="N257" s="5">
        <f>ROUND( VLOOKUP(Z257, NPC_Raw_Data!A:O, 15),0)</f>
        <v>87</v>
      </c>
      <c r="O257" s="5">
        <f>ROUND( VLOOKUP(Z257, NPC_Raw_Data!A:Q, 16) * VLOOKUP(AA257, NPC_Scaling_Values!A:N, 14)* VLOOKUP(AB257, NPC_Scaling_Values!A:N, 14) * 1.19 ,0)</f>
        <v>238</v>
      </c>
      <c r="P257" s="2">
        <f>ROUND( VLOOKUP(Z257, NPC_Raw_Data!A:Q, 17) * VLOOKUP(AA257, NPC_Scaling_Values!A:N, 14) * VLOOKUP(AB257, NPC_Scaling_Values!A:N, 14)* 1.19 ,0)</f>
        <v>95</v>
      </c>
      <c r="Q257">
        <f> VLOOKUP(AA257, NPC_Scaling_Values!A:N, 9) * VLOOKUP(AB257, NPC_Scaling_Values!A:N, 9) * 1.19</f>
        <v>3.6414</v>
      </c>
      <c r="R257" s="1">
        <v>1.0</v>
      </c>
      <c r="S257" s="1">
        <v>-1.0</v>
      </c>
      <c r="T257" s="7" t="b">
        <v>0</v>
      </c>
      <c r="U257" s="7" t="b">
        <v>0</v>
      </c>
      <c r="V257" s="7" t="b">
        <v>0</v>
      </c>
      <c r="Z257" s="1">
        <v>338000.0</v>
      </c>
      <c r="AA257" s="1">
        <v>7008.0</v>
      </c>
      <c r="AB257" s="1">
        <v>7408.0</v>
      </c>
      <c r="AC257" s="8">
        <v>0.0</v>
      </c>
    </row>
    <row r="258">
      <c r="A258" s="9" t="s">
        <v>294</v>
      </c>
      <c r="B258" s="1" t="s">
        <v>91</v>
      </c>
      <c r="C258" s="5">
        <f>ROUND( VLOOKUP(Z258, NPC_Raw_Data!A:D, 4)*VLOOKUP(AA258, NPC_Scaling_Values!A:C, 3)*VLOOKUP(AB258, NPC_Scaling_Values!A:C, 3) * 1.19 ,0)</f>
        <v>1174</v>
      </c>
      <c r="D258" s="5">
        <f>ROUND( VLOOKUP(Z258, NPC_Raw_Data!A:E, 5) * VLOOKUP(AA258, NPC_Scaling_Values!A:D, 4) * VLOOKUP(AB258,NPC_Scaling_Values!A:D, 4) * 1.19 ,0)</f>
        <v>2142</v>
      </c>
      <c r="E258" s="5">
        <f>ROUND( VLOOKUP(Z258, NPC_Raw_Data!A:L, 6) * VLOOKUP(AA258, NPC_Scaling_Values!A:N, 5)* VLOOKUP(AB258, NPC_Scaling_Values!A:N, 5) * 1.19 ,0)</f>
        <v>502</v>
      </c>
      <c r="F258" s="5">
        <f>ROUND( VLOOKUP(Z258, NPC_Raw_Data!A:L, 7) * VLOOKUP(AA258, NPC_Scaling_Values!A:N, 6) * VLOOKUP(AB258,NPC_Scaling_Values!A:N, 6) * 1.19 ,0)</f>
        <v>351</v>
      </c>
      <c r="G258" s="5">
        <f>ROUND( VLOOKUP(Z258, NPC_Raw_Data!A:L, 8) * VLOOKUP(AA258, NPC_Scaling_Values!A:N, 7) * VLOOKUP(AB258, NPC_Scaling_Values!A:N, 7) * 1.19 ,0)</f>
        <v>1004</v>
      </c>
      <c r="H258" s="5">
        <f>ROUND( VLOOKUP(Z258, NPC_Raw_Data!A:L, 9) * VLOOKUP(AA258, NPC_Scaling_Values!A:N, 8)* VLOOKUP(AB258, NPC_Scaling_Values!A:N, 8) * 1.19 ,0)</f>
        <v>378</v>
      </c>
      <c r="I258" s="5">
        <v>25.0</v>
      </c>
      <c r="J258" s="5">
        <v>0.0</v>
      </c>
      <c r="K258" s="5">
        <v>0.0</v>
      </c>
      <c r="L258" s="5">
        <f>ROUND( VLOOKUP(Z258, NPC_Raw_Data!A:O, 13),0)</f>
        <v>94</v>
      </c>
      <c r="M258" s="5">
        <f>ROUND( VLOOKUP(Z258, NPC_Raw_Data!A:O, 14),0)</f>
        <v>94</v>
      </c>
      <c r="N258" s="5">
        <f>ROUND( VLOOKUP(Z258, NPC_Raw_Data!A:O, 15),0)</f>
        <v>220</v>
      </c>
      <c r="O258" s="5">
        <f>ROUND( VLOOKUP(Z258, NPC_Raw_Data!A:Q, 16) * VLOOKUP(AA258, NPC_Scaling_Values!A:N, 14)* VLOOKUP(AB258, NPC_Scaling_Values!A:N, 14) * 1.19 ,0)</f>
        <v>267</v>
      </c>
      <c r="P258" s="2">
        <f>ROUND( VLOOKUP(Z258, NPC_Raw_Data!A:Q, 17) * VLOOKUP(AA258, NPC_Scaling_Values!A:N, 14) * VLOOKUP(AB258, NPC_Scaling_Values!A:N, 14)* 1.19 ,0)</f>
        <v>107</v>
      </c>
      <c r="Q258">
        <f> VLOOKUP(AA258, NPC_Scaling_Values!A:N, 9) * VLOOKUP(AB258, NPC_Scaling_Values!A:N, 9) * 1.19</f>
        <v>3.88654</v>
      </c>
      <c r="R258" s="1">
        <v>1.0</v>
      </c>
      <c r="S258" s="1">
        <v>-1.0</v>
      </c>
      <c r="T258" s="7" t="b">
        <v>0</v>
      </c>
      <c r="U258" s="7" t="b">
        <v>0</v>
      </c>
      <c r="V258" s="7" t="b">
        <v>0</v>
      </c>
      <c r="Z258" s="1">
        <v>339000.0</v>
      </c>
      <c r="AA258" s="1">
        <v>7013.0</v>
      </c>
      <c r="AB258" s="1">
        <v>7413.0</v>
      </c>
      <c r="AC258" s="8">
        <v>0.0</v>
      </c>
    </row>
    <row r="259">
      <c r="A259" s="9" t="s">
        <v>295</v>
      </c>
      <c r="B259" s="1" t="s">
        <v>91</v>
      </c>
      <c r="C259" s="5">
        <f>ROUND( VLOOKUP(Z259, NPC_Raw_Data!A:D, 4)*VLOOKUP(AA259, NPC_Scaling_Values!A:C, 3)*VLOOKUP(AB259, NPC_Scaling_Values!A:C, 3) * 1.19 ,0)</f>
        <v>1174</v>
      </c>
      <c r="D259" s="5">
        <f>ROUND( VLOOKUP(Z259, NPC_Raw_Data!A:E, 5) * VLOOKUP(AA259, NPC_Scaling_Values!A:D, 4) * VLOOKUP(AB259,NPC_Scaling_Values!A:D, 4) * 1.19 ,0)</f>
        <v>2142</v>
      </c>
      <c r="E259" s="5">
        <f>ROUND( VLOOKUP(Z259, NPC_Raw_Data!A:L, 6) * VLOOKUP(AA259, NPC_Scaling_Values!A:N, 5)* VLOOKUP(AB259, NPC_Scaling_Values!A:N, 5) * 1.19 ,0)</f>
        <v>502</v>
      </c>
      <c r="F259" s="5">
        <f>ROUND( VLOOKUP(Z259, NPC_Raw_Data!A:L, 7) * VLOOKUP(AA259, NPC_Scaling_Values!A:N, 6) * VLOOKUP(AB259,NPC_Scaling_Values!A:N, 6) * 1.19 ,0)</f>
        <v>351</v>
      </c>
      <c r="G259" s="5">
        <f>ROUND( VLOOKUP(Z259, NPC_Raw_Data!A:L, 8) * VLOOKUP(AA259, NPC_Scaling_Values!A:N, 7) * VLOOKUP(AB259, NPC_Scaling_Values!A:N, 7) * 1.19 ,0)</f>
        <v>1004</v>
      </c>
      <c r="H259" s="5">
        <f>ROUND( VLOOKUP(Z259, NPC_Raw_Data!A:L, 9) * VLOOKUP(AA259, NPC_Scaling_Values!A:N, 8)* VLOOKUP(AB259, NPC_Scaling_Values!A:N, 8) * 1.19 ,0)</f>
        <v>378</v>
      </c>
      <c r="I259" s="5">
        <v>25.0</v>
      </c>
      <c r="J259" s="5">
        <v>0.0</v>
      </c>
      <c r="K259" s="5">
        <v>0.0</v>
      </c>
      <c r="L259" s="5">
        <f>ROUND( VLOOKUP(Z259, NPC_Raw_Data!A:O, 13),0)</f>
        <v>94</v>
      </c>
      <c r="M259" s="5">
        <f>ROUND( VLOOKUP(Z259, NPC_Raw_Data!A:O, 14),0)</f>
        <v>94</v>
      </c>
      <c r="N259" s="5">
        <f>ROUND( VLOOKUP(Z259, NPC_Raw_Data!A:O, 15),0)</f>
        <v>220</v>
      </c>
      <c r="O259" s="5">
        <f>ROUND( VLOOKUP(Z259, NPC_Raw_Data!A:Q, 16) * VLOOKUP(AA259, NPC_Scaling_Values!A:N, 14)* VLOOKUP(AB259, NPC_Scaling_Values!A:N, 14) * 1.19 ,0)</f>
        <v>267</v>
      </c>
      <c r="P259" s="2">
        <f>ROUND( VLOOKUP(Z259, NPC_Raw_Data!A:Q, 17) * VLOOKUP(AA259, NPC_Scaling_Values!A:N, 14) * VLOOKUP(AB259, NPC_Scaling_Values!A:N, 14)* 1.19 ,0)</f>
        <v>107</v>
      </c>
      <c r="Q259">
        <f> VLOOKUP(AA259, NPC_Scaling_Values!A:N, 9) * VLOOKUP(AB259, NPC_Scaling_Values!A:N, 9) * 1.19</f>
        <v>3.88654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339001.0</v>
      </c>
      <c r="AA259" s="1">
        <v>7013.0</v>
      </c>
      <c r="AB259" s="1">
        <v>7413.0</v>
      </c>
      <c r="AC259" s="8">
        <v>0.0</v>
      </c>
    </row>
    <row r="260">
      <c r="A260" s="9" t="s">
        <v>296</v>
      </c>
      <c r="B260" s="1" t="s">
        <v>91</v>
      </c>
      <c r="C260" s="5">
        <f>ROUND( VLOOKUP(Z260, NPC_Raw_Data!A:D, 4)*VLOOKUP(AA260, NPC_Scaling_Values!A:C, 3)*VLOOKUP(AB260, NPC_Scaling_Values!A:C, 3) * 1.19 ,0)</f>
        <v>1174</v>
      </c>
      <c r="D260" s="5">
        <f>ROUND( VLOOKUP(Z260, NPC_Raw_Data!A:E, 5) * VLOOKUP(AA260, NPC_Scaling_Values!A:D, 4) * VLOOKUP(AB260,NPC_Scaling_Values!A:D, 4) * 1.19 ,0)</f>
        <v>2142</v>
      </c>
      <c r="E260" s="5">
        <f>ROUND( VLOOKUP(Z260, NPC_Raw_Data!A:L, 6) * VLOOKUP(AA260, NPC_Scaling_Values!A:N, 5)* VLOOKUP(AB260, NPC_Scaling_Values!A:N, 5) * 1.19 ,0)</f>
        <v>502</v>
      </c>
      <c r="F260" s="5">
        <f>ROUND( VLOOKUP(Z260, NPC_Raw_Data!A:L, 7) * VLOOKUP(AA260, NPC_Scaling_Values!A:N, 6) * VLOOKUP(AB260,NPC_Scaling_Values!A:N, 6) * 1.19 ,0)</f>
        <v>351</v>
      </c>
      <c r="G260" s="5">
        <f>ROUND( VLOOKUP(Z260, NPC_Raw_Data!A:L, 8) * VLOOKUP(AA260, NPC_Scaling_Values!A:N, 7) * VLOOKUP(AB260, NPC_Scaling_Values!A:N, 7) * 1.19 ,0)</f>
        <v>1004</v>
      </c>
      <c r="H260" s="5">
        <f>ROUND( VLOOKUP(Z260, NPC_Raw_Data!A:L, 9) * VLOOKUP(AA260, NPC_Scaling_Values!A:N, 8)* VLOOKUP(AB260, NPC_Scaling_Values!A:N, 8) * 1.19 ,0)</f>
        <v>378</v>
      </c>
      <c r="I260" s="5">
        <v>25.0</v>
      </c>
      <c r="J260" s="5">
        <v>0.0</v>
      </c>
      <c r="K260" s="5">
        <v>0.0</v>
      </c>
      <c r="L260" s="5">
        <f>ROUND( VLOOKUP(Z260, NPC_Raw_Data!A:O, 13),0)</f>
        <v>94</v>
      </c>
      <c r="M260" s="5">
        <f>ROUND( VLOOKUP(Z260, NPC_Raw_Data!A:O, 14),0)</f>
        <v>94</v>
      </c>
      <c r="N260" s="5">
        <f>ROUND( VLOOKUP(Z260, NPC_Raw_Data!A:O, 15),0)</f>
        <v>220</v>
      </c>
      <c r="O260" s="5">
        <f>ROUND( VLOOKUP(Z260, NPC_Raw_Data!A:Q, 16) * VLOOKUP(AA260, NPC_Scaling_Values!A:N, 14)* VLOOKUP(AB260, NPC_Scaling_Values!A:N, 14) * 1.19 ,0)</f>
        <v>267</v>
      </c>
      <c r="P260" s="2">
        <f>ROUND( VLOOKUP(Z260, NPC_Raw_Data!A:Q, 17) * VLOOKUP(AA260, NPC_Scaling_Values!A:N, 14) * VLOOKUP(AB260, NPC_Scaling_Values!A:N, 14)* 1.19 ,0)</f>
        <v>107</v>
      </c>
      <c r="Q260">
        <f> VLOOKUP(AA260, NPC_Scaling_Values!A:N, 9) * VLOOKUP(AB260, NPC_Scaling_Values!A:N, 9) * 1.19</f>
        <v>3.88654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339002.0</v>
      </c>
      <c r="AA260" s="1">
        <v>7013.0</v>
      </c>
      <c r="AB260" s="1">
        <v>7413.0</v>
      </c>
      <c r="AC260" s="8">
        <v>0.0</v>
      </c>
    </row>
    <row r="261">
      <c r="A261" s="9" t="s">
        <v>297</v>
      </c>
      <c r="B261" s="1" t="s">
        <v>91</v>
      </c>
      <c r="C261" s="5">
        <f>ROUND( VLOOKUP(Z261, NPC_Raw_Data!A:D, 4)*VLOOKUP(AA261, NPC_Scaling_Values!A:C, 3)*VLOOKUP(AB261, NPC_Scaling_Values!A:C, 3) * 1.19 ,0)</f>
        <v>1174</v>
      </c>
      <c r="D261" s="5">
        <f>ROUND( VLOOKUP(Z261, NPC_Raw_Data!A:E, 5) * VLOOKUP(AA261, NPC_Scaling_Values!A:D, 4) * VLOOKUP(AB261,NPC_Scaling_Values!A:D, 4) * 1.19 ,0)</f>
        <v>2142</v>
      </c>
      <c r="E261" s="5">
        <f>ROUND( VLOOKUP(Z261, NPC_Raw_Data!A:L, 6) * VLOOKUP(AA261, NPC_Scaling_Values!A:N, 5)* VLOOKUP(AB261, NPC_Scaling_Values!A:N, 5) * 1.19 ,0)</f>
        <v>502</v>
      </c>
      <c r="F261" s="5">
        <f>ROUND( VLOOKUP(Z261, NPC_Raw_Data!A:L, 7) * VLOOKUP(AA261, NPC_Scaling_Values!A:N, 6) * VLOOKUP(AB261,NPC_Scaling_Values!A:N, 6) * 1.19 ,0)</f>
        <v>351</v>
      </c>
      <c r="G261" s="5">
        <f>ROUND( VLOOKUP(Z261, NPC_Raw_Data!A:L, 8) * VLOOKUP(AA261, NPC_Scaling_Values!A:N, 7) * VLOOKUP(AB261, NPC_Scaling_Values!A:N, 7) * 1.19 ,0)</f>
        <v>1004</v>
      </c>
      <c r="H261" s="5">
        <f>ROUND( VLOOKUP(Z261, NPC_Raw_Data!A:L, 9) * VLOOKUP(AA261, NPC_Scaling_Values!A:N, 8)* VLOOKUP(AB261, NPC_Scaling_Values!A:N, 8) * 1.19 ,0)</f>
        <v>378</v>
      </c>
      <c r="I261" s="5">
        <v>25.0</v>
      </c>
      <c r="J261" s="5">
        <v>0.0</v>
      </c>
      <c r="K261" s="5">
        <v>0.0</v>
      </c>
      <c r="L261" s="5">
        <f>ROUND( VLOOKUP(Z261, NPC_Raw_Data!A:O, 13),0)</f>
        <v>94</v>
      </c>
      <c r="M261" s="5">
        <f>ROUND( VLOOKUP(Z261, NPC_Raw_Data!A:O, 14),0)</f>
        <v>94</v>
      </c>
      <c r="N261" s="5">
        <f>ROUND( VLOOKUP(Z261, NPC_Raw_Data!A:O, 15),0)</f>
        <v>220</v>
      </c>
      <c r="O261" s="5">
        <f>ROUND( VLOOKUP(Z261, NPC_Raw_Data!A:Q, 16) * VLOOKUP(AA261, NPC_Scaling_Values!A:N, 14)* VLOOKUP(AB261, NPC_Scaling_Values!A:N, 14) * 1.19 ,0)</f>
        <v>267</v>
      </c>
      <c r="P261" s="2">
        <f>ROUND( VLOOKUP(Z261, NPC_Raw_Data!A:Q, 17) * VLOOKUP(AA261, NPC_Scaling_Values!A:N, 14) * VLOOKUP(AB261, NPC_Scaling_Values!A:N, 14)* 1.19 ,0)</f>
        <v>107</v>
      </c>
      <c r="Q261">
        <f> VLOOKUP(AA261, NPC_Scaling_Values!A:N, 9) * VLOOKUP(AB261, NPC_Scaling_Values!A:N, 9) * 1.19</f>
        <v>3.88654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339003.0</v>
      </c>
      <c r="AA261" s="1">
        <v>7013.0</v>
      </c>
      <c r="AB261" s="1">
        <v>7413.0</v>
      </c>
      <c r="AC261" s="8">
        <v>0.0</v>
      </c>
    </row>
    <row r="262">
      <c r="A262" s="2" t="s">
        <v>173</v>
      </c>
      <c r="B262" s="1" t="s">
        <v>53</v>
      </c>
      <c r="C262" s="5">
        <f>ROUND( VLOOKUP(Z262, NPC_Raw_Data!A:D, 4)*VLOOKUP(AA262, NPC_Scaling_Values!A:C, 3)*VLOOKUP(AB262, NPC_Scaling_Values!A:C, 3) * 1.19 ,0)</f>
        <v>382</v>
      </c>
      <c r="D262" s="5">
        <f>ROUND( VLOOKUP(Z262, NPC_Raw_Data!A:E, 5) * VLOOKUP(AA262, NPC_Scaling_Values!A:D, 4) * VLOOKUP(AB262,NPC_Scaling_Values!A:D, 4) * 1.19 ,0)</f>
        <v>357</v>
      </c>
      <c r="E262" s="5">
        <f>ROUND( VLOOKUP(Z262, NPC_Raw_Data!A:L, 6) * VLOOKUP(AA262, NPC_Scaling_Values!A:N, 5)* VLOOKUP(AB262, NPC_Scaling_Values!A:N, 5) * 1.19 ,0)</f>
        <v>310</v>
      </c>
      <c r="F262" s="5">
        <f>ROUND( VLOOKUP(Z262, NPC_Raw_Data!A:L, 7) * VLOOKUP(AA262, NPC_Scaling_Values!A:N, 6) * VLOOKUP(AB262,NPC_Scaling_Values!A:N, 6) * 1.19 ,0)</f>
        <v>241</v>
      </c>
      <c r="G262" s="5">
        <f>ROUND( VLOOKUP(Z262, NPC_Raw_Data!A:L, 8) * VLOOKUP(AA262, NPC_Scaling_Values!A:N, 7) * VLOOKUP(AB262, NPC_Scaling_Values!A:N, 7) * 1.19 ,0)</f>
        <v>1711</v>
      </c>
      <c r="H262" s="5">
        <f>ROUND( VLOOKUP(Z262, NPC_Raw_Data!A:L, 9) * VLOOKUP(AA262, NPC_Scaling_Values!A:N, 8)* VLOOKUP(AB262, NPC_Scaling_Values!A:N, 8) * 1.19 ,0)</f>
        <v>257</v>
      </c>
      <c r="I262" s="5">
        <v>0.0</v>
      </c>
      <c r="J262" s="5">
        <v>0.0</v>
      </c>
      <c r="K262" s="5">
        <v>0.0</v>
      </c>
      <c r="L262" s="5">
        <f>ROUND( VLOOKUP(Z262, NPC_Raw_Data!A:O, 13),0)</f>
        <v>103</v>
      </c>
      <c r="M262" s="5">
        <f>ROUND( VLOOKUP(Z262, NPC_Raw_Data!A:O, 14),0)</f>
        <v>103</v>
      </c>
      <c r="N262" s="5">
        <f>ROUND( VLOOKUP(Z262, NPC_Raw_Data!A:O, 15),0)</f>
        <v>103</v>
      </c>
      <c r="O262" s="5">
        <f>ROUND( VLOOKUP(Z262, NPC_Raw_Data!A:Q, 16) * VLOOKUP(AA262, NPC_Scaling_Values!A:N, 14)* VLOOKUP(AB262, NPC_Scaling_Values!A:N, 14) * 1.19 ,0)</f>
        <v>238</v>
      </c>
      <c r="P262" s="2">
        <f>ROUND( VLOOKUP(Z262, NPC_Raw_Data!A:Q, 17) * VLOOKUP(AA262, NPC_Scaling_Values!A:N, 14) * VLOOKUP(AB262, NPC_Scaling_Values!A:N, 14)* 1.19 ,0)</f>
        <v>95</v>
      </c>
      <c r="Q262">
        <f> VLOOKUP(AA262, NPC_Scaling_Values!A:N, 9) * VLOOKUP(AB262, NPC_Scaling_Values!A:N, 9) * 1.19</f>
        <v>3.6414</v>
      </c>
      <c r="R262" s="1">
        <v>1.0</v>
      </c>
      <c r="S262" s="1">
        <v>6.0</v>
      </c>
      <c r="T262" s="7" t="b">
        <v>0</v>
      </c>
      <c r="U262" s="7" t="b">
        <v>0</v>
      </c>
      <c r="V262" s="7" t="b">
        <v>0</v>
      </c>
      <c r="Z262" s="1">
        <v>340000.0</v>
      </c>
      <c r="AA262" s="1">
        <v>7008.0</v>
      </c>
      <c r="AB262" s="1">
        <v>7408.0</v>
      </c>
      <c r="AC262" s="8">
        <v>0.0</v>
      </c>
    </row>
    <row r="263">
      <c r="A263" s="1" t="s">
        <v>100</v>
      </c>
      <c r="B263" s="1" t="s">
        <v>101</v>
      </c>
      <c r="C263" s="5">
        <f>ROUND( VLOOKUP(Z263, NPC_Raw_Data!A:D, 4)*VLOOKUP(AA263, NPC_Scaling_Values!A:C, 3)*VLOOKUP(AB263, NPC_Scaling_Values!A:C, 3) * 1.19 ,0)</f>
        <v>441</v>
      </c>
      <c r="D263" s="5">
        <f>ROUND( VLOOKUP(Z263, NPC_Raw_Data!A:E, 5) * VLOOKUP(AA263, NPC_Scaling_Values!A:D, 4) * VLOOKUP(AB263,NPC_Scaling_Values!A:D, 4) * 1.19 ,0)</f>
        <v>381</v>
      </c>
      <c r="E263" s="5">
        <f>ROUND( VLOOKUP(Z263, NPC_Raw_Data!A:L, 6) * VLOOKUP(AA263, NPC_Scaling_Values!A:N, 5)* VLOOKUP(AB263, NPC_Scaling_Values!A:N, 5) * 1.19 ,0)</f>
        <v>234</v>
      </c>
      <c r="F263" s="5">
        <f>ROUND( VLOOKUP(Z263, NPC_Raw_Data!A:L, 7) * VLOOKUP(AA263, NPC_Scaling_Values!A:N, 6) * VLOOKUP(AB263,NPC_Scaling_Values!A:N, 6) * 1.19 ,0)</f>
        <v>176</v>
      </c>
      <c r="G263" s="5">
        <f>ROUND( VLOOKUP(Z263, NPC_Raw_Data!A:L, 8) * VLOOKUP(AA263, NPC_Scaling_Values!A:N, 7) * VLOOKUP(AB263, NPC_Scaling_Values!A:N, 7) * 1.19 ,0)</f>
        <v>151</v>
      </c>
      <c r="H263" s="5">
        <f>ROUND( VLOOKUP(Z263, NPC_Raw_Data!A:L, 9) * VLOOKUP(AA263, NPC_Scaling_Values!A:N, 8)* VLOOKUP(AB263, NPC_Scaling_Values!A:N, 8) * 1.19 ,0)</f>
        <v>176</v>
      </c>
      <c r="I263" s="5">
        <v>-25.0</v>
      </c>
      <c r="J263" s="5">
        <v>0.0</v>
      </c>
      <c r="K263" s="5">
        <v>0.0</v>
      </c>
      <c r="L263" s="5">
        <f>ROUND( VLOOKUP(Z263, NPC_Raw_Data!A:O, 13),0)</f>
        <v>88</v>
      </c>
      <c r="M263" s="5">
        <f>ROUND( VLOOKUP(Z263, NPC_Raw_Data!A:O, 14),0)</f>
        <v>88</v>
      </c>
      <c r="N263" s="5">
        <f>ROUND( VLOOKUP(Z263, NPC_Raw_Data!A:O, 15),0)</f>
        <v>53</v>
      </c>
      <c r="O263" s="5">
        <f>ROUND( VLOOKUP(Z263, NPC_Raw_Data!A:Q, 16) * VLOOKUP(AA263, NPC_Scaling_Values!A:N, 14)* VLOOKUP(AB263, NPC_Scaling_Values!A:N, 14) * 1.19 ,0)</f>
        <v>240</v>
      </c>
      <c r="P263" s="2">
        <f>ROUND( VLOOKUP(Z263, NPC_Raw_Data!A:Q, 17) * VLOOKUP(AA263, NPC_Scaling_Values!A:N, 14) * VLOOKUP(AB263, NPC_Scaling_Values!A:N, 14)* 1.19 ,0)</f>
        <v>96</v>
      </c>
      <c r="Q263">
        <f> VLOOKUP(AA263, NPC_Scaling_Values!A:N, 9) * VLOOKUP(AB263, NPC_Scaling_Values!A:N, 9) * 1.19</f>
        <v>3.6414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341000.0</v>
      </c>
      <c r="AA263" s="1">
        <v>7005.0</v>
      </c>
      <c r="AB263" s="1">
        <v>7405.0</v>
      </c>
      <c r="AC263" s="8">
        <v>0.0</v>
      </c>
    </row>
    <row r="264">
      <c r="A264" s="2" t="s">
        <v>100</v>
      </c>
      <c r="B264" s="1" t="s">
        <v>77</v>
      </c>
      <c r="C264" s="5">
        <f>ROUND( VLOOKUP(Z264, NPC_Raw_Data!A:D, 4)*VLOOKUP(AA264, NPC_Scaling_Values!A:C, 3)*VLOOKUP(AB264, NPC_Scaling_Values!A:C, 3) * 1.19 ,0)</f>
        <v>478</v>
      </c>
      <c r="D264" s="5">
        <f>ROUND( VLOOKUP(Z264, NPC_Raw_Data!A:E, 5) * VLOOKUP(AA264, NPC_Scaling_Values!A:D, 4) * VLOOKUP(AB264,NPC_Scaling_Values!A:D, 4) * 1.19 ,0)</f>
        <v>571</v>
      </c>
      <c r="E264" s="5">
        <f>ROUND( VLOOKUP(Z264, NPC_Raw_Data!A:L, 6) * VLOOKUP(AA264, NPC_Scaling_Values!A:N, 5)* VLOOKUP(AB264, NPC_Scaling_Values!A:N, 5) * 1.19 ,0)</f>
        <v>252</v>
      </c>
      <c r="F264" s="5">
        <f>ROUND( VLOOKUP(Z264, NPC_Raw_Data!A:L, 7) * VLOOKUP(AA264, NPC_Scaling_Values!A:N, 6) * VLOOKUP(AB264,NPC_Scaling_Values!A:N, 6) * 1.19 ,0)</f>
        <v>189</v>
      </c>
      <c r="G264" s="5">
        <f>ROUND( VLOOKUP(Z264, NPC_Raw_Data!A:L, 8) * VLOOKUP(AA264, NPC_Scaling_Values!A:N, 7) * VLOOKUP(AB264, NPC_Scaling_Values!A:N, 7) * 1.19 ,0)</f>
        <v>162</v>
      </c>
      <c r="H264" s="5">
        <f>ROUND( VLOOKUP(Z264, NPC_Raw_Data!A:L, 9) * VLOOKUP(AA264, NPC_Scaling_Values!A:N, 8)* VLOOKUP(AB264, NPC_Scaling_Values!A:N, 8) * 1.19 ,0)</f>
        <v>189</v>
      </c>
      <c r="I264" s="5">
        <v>-25.0</v>
      </c>
      <c r="J264" s="5">
        <v>0.0</v>
      </c>
      <c r="K264" s="5">
        <v>0.0</v>
      </c>
      <c r="L264" s="5">
        <f>ROUND( VLOOKUP(Z264, NPC_Raw_Data!A:O, 13),0)</f>
        <v>88</v>
      </c>
      <c r="M264" s="5">
        <f>ROUND( VLOOKUP(Z264, NPC_Raw_Data!A:O, 14),0)</f>
        <v>88</v>
      </c>
      <c r="N264" s="5">
        <f>ROUND( VLOOKUP(Z264, NPC_Raw_Data!A:O, 15),0)</f>
        <v>53</v>
      </c>
      <c r="O264" s="5">
        <f>ROUND( VLOOKUP(Z264, NPC_Raw_Data!A:Q, 16) * VLOOKUP(AA264, NPC_Scaling_Values!A:N, 14)* VLOOKUP(AB264, NPC_Scaling_Values!A:N, 14) * 1.19 ,0)</f>
        <v>252</v>
      </c>
      <c r="P264" s="2">
        <f>ROUND( VLOOKUP(Z264, NPC_Raw_Data!A:Q, 17) * VLOOKUP(AA264, NPC_Scaling_Values!A:N, 14) * VLOOKUP(AB264, NPC_Scaling_Values!A:N, 14)* 1.19 ,0)</f>
        <v>101</v>
      </c>
      <c r="Q264">
        <f> VLOOKUP(AA264, NPC_Scaling_Values!A:N, 9) * VLOOKUP(AB264, NPC_Scaling_Values!A:N, 9) * 1.19</f>
        <v>3.77349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341001.0</v>
      </c>
      <c r="AA264" s="1">
        <v>7011.0</v>
      </c>
      <c r="AB264" s="1">
        <v>7411.0</v>
      </c>
      <c r="AC264" s="8">
        <v>0.0</v>
      </c>
    </row>
    <row r="265">
      <c r="A265" s="1" t="s">
        <v>161</v>
      </c>
      <c r="B265" s="1" t="s">
        <v>41</v>
      </c>
      <c r="C265" s="5">
        <f>ROUND( VLOOKUP(Z265, NPC_Raw_Data!A:D, 4)*VLOOKUP(AA265, NPC_Scaling_Values!A:C, 3)*VLOOKUP(AB265, NPC_Scaling_Values!A:C, 3) * 1.19 ,0)</f>
        <v>7389</v>
      </c>
      <c r="D265" s="5">
        <f>ROUND( VLOOKUP(Z265, NPC_Raw_Data!A:E, 5) * VLOOKUP(AA265, NPC_Scaling_Values!A:D, 4) * VLOOKUP(AB265,NPC_Scaling_Values!A:D, 4) * 1.19 ,0)</f>
        <v>11900</v>
      </c>
      <c r="E265" s="5">
        <f>ROUND( VLOOKUP(Z265, NPC_Raw_Data!A:L, 6) * VLOOKUP(AA265, NPC_Scaling_Values!A:N, 5)* VLOOKUP(AB265, NPC_Scaling_Values!A:N, 5) * 1.19 ,0)</f>
        <v>240</v>
      </c>
      <c r="F265" s="5">
        <f>ROUND( VLOOKUP(Z265, NPC_Raw_Data!A:L, 7) * VLOOKUP(AA265, NPC_Scaling_Values!A:N, 6) * VLOOKUP(AB265,NPC_Scaling_Values!A:N, 6) * 1.19 ,0)</f>
        <v>191</v>
      </c>
      <c r="G265" s="5">
        <f>ROUND( VLOOKUP(Z265, NPC_Raw_Data!A:L, 8) * VLOOKUP(AA265, NPC_Scaling_Values!A:N, 7) * VLOOKUP(AB265, NPC_Scaling_Values!A:N, 7) * 1.19 ,0)</f>
        <v>99</v>
      </c>
      <c r="H265" s="5">
        <f>ROUND( VLOOKUP(Z265, NPC_Raw_Data!A:L, 9) * VLOOKUP(AA265, NPC_Scaling_Values!A:N, 8)* VLOOKUP(AB265, NPC_Scaling_Values!A:N, 8) * 1.19 ,0)</f>
        <v>99</v>
      </c>
      <c r="I265" s="5">
        <v>0.0</v>
      </c>
      <c r="J265" s="5">
        <v>0.0</v>
      </c>
      <c r="K265" s="5">
        <v>0.0</v>
      </c>
      <c r="L265" s="5">
        <f>ROUND( VLOOKUP(Z265, NPC_Raw_Data!A:O, 13),0)</f>
        <v>999</v>
      </c>
      <c r="M265" s="5">
        <f>ROUND( VLOOKUP(Z265, NPC_Raw_Data!A:O, 14),0)</f>
        <v>999</v>
      </c>
      <c r="N265" s="5">
        <f>ROUND( VLOOKUP(Z265, NPC_Raw_Data!A:O, 15),0)</f>
        <v>122</v>
      </c>
      <c r="O265" s="5">
        <f>ROUND( VLOOKUP(Z265, NPC_Raw_Data!A:Q, 16) * VLOOKUP(AA265, NPC_Scaling_Values!A:N, 14)* VLOOKUP(AB265, NPC_Scaling_Values!A:N, 14) * 1.19 ,0)</f>
        <v>276</v>
      </c>
      <c r="P265" s="2">
        <f>ROUND( VLOOKUP(Z265, NPC_Raw_Data!A:Q, 17) * VLOOKUP(AA265, NPC_Scaling_Values!A:N, 14) * VLOOKUP(AB265, NPC_Scaling_Values!A:N, 14)* 1.19 ,0)</f>
        <v>110</v>
      </c>
      <c r="Q265">
        <f> VLOOKUP(AA265, NPC_Scaling_Values!A:N, 9) * VLOOKUP(AB265, NPC_Scaling_Values!A:N, 9) * 1.19</f>
        <v>3.96984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342000.0</v>
      </c>
      <c r="AA265" s="1">
        <v>7014.0</v>
      </c>
      <c r="AB265" s="1">
        <v>7414.0</v>
      </c>
      <c r="AC265" s="10">
        <v>5151.0</v>
      </c>
    </row>
    <row r="266">
      <c r="A266" s="1" t="s">
        <v>140</v>
      </c>
      <c r="B266" s="1" t="s">
        <v>49</v>
      </c>
      <c r="C266" s="5">
        <f>ROUND( VLOOKUP(Z266, NPC_Raw_Data!A:D, 4)*VLOOKUP(AA266, NPC_Scaling_Values!A:C, 3)*VLOOKUP(AB266, NPC_Scaling_Values!A:C, 3) * 1.19 ,0)</f>
        <v>6999</v>
      </c>
      <c r="D266" s="5">
        <f>ROUND( VLOOKUP(Z266, NPC_Raw_Data!A:E, 5) * VLOOKUP(AA266, NPC_Scaling_Values!A:D, 4) * VLOOKUP(AB266,NPC_Scaling_Values!A:D, 4) * 1.19 ,0)</f>
        <v>10710</v>
      </c>
      <c r="E266" s="5">
        <f>ROUND( VLOOKUP(Z266, NPC_Raw_Data!A:L, 6) * VLOOKUP(AA266, NPC_Scaling_Values!A:N, 5)* VLOOKUP(AB266, NPC_Scaling_Values!A:N, 5) * 1.19 ,0)</f>
        <v>225</v>
      </c>
      <c r="F266" s="5">
        <f>ROUND( VLOOKUP(Z266, NPC_Raw_Data!A:L, 7) * VLOOKUP(AA266, NPC_Scaling_Values!A:N, 6) * VLOOKUP(AB266,NPC_Scaling_Values!A:N, 6) * 1.19 ,0)</f>
        <v>179</v>
      </c>
      <c r="G266" s="5">
        <f>ROUND( VLOOKUP(Z266, NPC_Raw_Data!A:L, 8) * VLOOKUP(AA266, NPC_Scaling_Values!A:N, 7) * VLOOKUP(AB266, NPC_Scaling_Values!A:N, 7) * 1.19 ,0)</f>
        <v>93</v>
      </c>
      <c r="H266" s="5">
        <f>ROUND( VLOOKUP(Z266, NPC_Raw_Data!A:L, 9) * VLOOKUP(AA266, NPC_Scaling_Values!A:N, 8)* VLOOKUP(AB266, NPC_Scaling_Values!A:N, 8) * 1.19 ,0)</f>
        <v>93</v>
      </c>
      <c r="I266" s="5">
        <v>0.0</v>
      </c>
      <c r="J266" s="5">
        <v>0.0</v>
      </c>
      <c r="K266" s="5">
        <v>0.0</v>
      </c>
      <c r="L266" s="5">
        <f>ROUND( VLOOKUP(Z266, NPC_Raw_Data!A:O, 13),0)</f>
        <v>999</v>
      </c>
      <c r="M266" s="5">
        <f>ROUND( VLOOKUP(Z266, NPC_Raw_Data!A:O, 14),0)</f>
        <v>999</v>
      </c>
      <c r="N266" s="5">
        <f>ROUND( VLOOKUP(Z266, NPC_Raw_Data!A:O, 15),0)</f>
        <v>122</v>
      </c>
      <c r="O266" s="5">
        <f>ROUND( VLOOKUP(Z266, NPC_Raw_Data!A:Q, 16) * VLOOKUP(AA266, NPC_Scaling_Values!A:N, 14)* VLOOKUP(AB266, NPC_Scaling_Values!A:N, 14) * 1.19 ,0)</f>
        <v>252</v>
      </c>
      <c r="P266" s="2">
        <f>ROUND( VLOOKUP(Z266, NPC_Raw_Data!A:Q, 17) * VLOOKUP(AA266, NPC_Scaling_Values!A:N, 14) * VLOOKUP(AB266, NPC_Scaling_Values!A:N, 14)* 1.19 ,0)</f>
        <v>101</v>
      </c>
      <c r="Q266">
        <f> VLOOKUP(AA266, NPC_Scaling_Values!A:N, 9) * VLOOKUP(AB266, NPC_Scaling_Values!A:N, 9) * 1.19</f>
        <v>3.77349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342002.0</v>
      </c>
      <c r="AA266" s="1">
        <v>7011.0</v>
      </c>
      <c r="AB266" s="1">
        <v>7411.0</v>
      </c>
      <c r="AC266" s="10">
        <v>5151.0</v>
      </c>
    </row>
    <row r="267">
      <c r="A267" s="1" t="s">
        <v>42</v>
      </c>
      <c r="B267" s="1" t="s">
        <v>41</v>
      </c>
      <c r="C267" s="5">
        <f>ROUND( VLOOKUP(Z267, NPC_Raw_Data!A:D, 4)*VLOOKUP(AA267, NPC_Scaling_Values!A:C, 3)*VLOOKUP(AB267, NPC_Scaling_Values!A:C, 3) * 1.19 ,0)</f>
        <v>5</v>
      </c>
      <c r="D267" s="5">
        <f>ROUND( VLOOKUP(Z267, NPC_Raw_Data!A:E, 5) * VLOOKUP(AA267, NPC_Scaling_Values!A:D, 4) * VLOOKUP(AB267,NPC_Scaling_Values!A:D, 4) * 1.19 ,0)</f>
        <v>0</v>
      </c>
      <c r="E267" s="5">
        <f>ROUND( VLOOKUP(Z267, NPC_Raw_Data!A:L, 6) * VLOOKUP(AA267, NPC_Scaling_Values!A:N, 5)* VLOOKUP(AB267, NPC_Scaling_Values!A:N, 5) * 1.19 ,0)</f>
        <v>4</v>
      </c>
      <c r="F267" s="5">
        <f>ROUND( VLOOKUP(Z267, NPC_Raw_Data!A:L, 7) * VLOOKUP(AA267, NPC_Scaling_Values!A:N, 6) * VLOOKUP(AB267,NPC_Scaling_Values!A:N, 6) * 1.19 ,0)</f>
        <v>0</v>
      </c>
      <c r="G267" s="5">
        <f>ROUND( VLOOKUP(Z267, NPC_Raw_Data!A:L, 8) * VLOOKUP(AA267, NPC_Scaling_Values!A:N, 7) * VLOOKUP(AB267, NPC_Scaling_Values!A:N, 7) * 1.19 ,0)</f>
        <v>0</v>
      </c>
      <c r="H267" s="5">
        <f>ROUND( VLOOKUP(Z267, NPC_Raw_Data!A:L, 9) * VLOOKUP(AA267, NPC_Scaling_Values!A:N, 8)* VLOOKUP(AB267, NPC_Scaling_Values!A:N, 8) * 1.19 ,0)</f>
        <v>0</v>
      </c>
      <c r="I267" s="5">
        <v>0.0</v>
      </c>
      <c r="J267" s="5">
        <v>0.0</v>
      </c>
      <c r="K267" s="5">
        <v>0.0</v>
      </c>
      <c r="L267" s="5">
        <f>ROUND( VLOOKUP(Z267, NPC_Raw_Data!A:O, 13),0)</f>
        <v>999</v>
      </c>
      <c r="M267" s="5">
        <f>ROUND( VLOOKUP(Z267, NPC_Raw_Data!A:O, 14),0)</f>
        <v>999</v>
      </c>
      <c r="N267" s="5">
        <f>ROUND( VLOOKUP(Z267, NPC_Raw_Data!A:O, 15),0)</f>
        <v>75</v>
      </c>
      <c r="O267" s="5">
        <f>ROUND( VLOOKUP(Z267, NPC_Raw_Data!A:Q, 16) * VLOOKUP(AA267, NPC_Scaling_Values!A:N, 14)* VLOOKUP(AB267, NPC_Scaling_Values!A:N, 14) * 1.19 ,0)</f>
        <v>276</v>
      </c>
      <c r="P267" s="2">
        <f>ROUND( VLOOKUP(Z267, NPC_Raw_Data!A:Q, 17) * VLOOKUP(AA267, NPC_Scaling_Values!A:N, 14) * VLOOKUP(AB267, NPC_Scaling_Values!A:N, 14)* 1.19 ,0)</f>
        <v>110</v>
      </c>
      <c r="Q267">
        <f> VLOOKUP(AA267, NPC_Scaling_Values!A:N, 9) * VLOOKUP(AB267, NPC_Scaling_Values!A:N, 9) * 1.19</f>
        <v>3.96984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342100.0</v>
      </c>
      <c r="AA267" s="1">
        <v>7014.0</v>
      </c>
      <c r="AB267" s="1">
        <v>7414.0</v>
      </c>
      <c r="AC267" s="8">
        <v>0.0</v>
      </c>
    </row>
    <row r="268">
      <c r="A268" s="9" t="s">
        <v>150</v>
      </c>
      <c r="B268" s="1" t="s">
        <v>46</v>
      </c>
      <c r="C268" s="5">
        <f>ROUND( VLOOKUP(Z268, NPC_Raw_Data!A:D, 4)*VLOOKUP(AA268, NPC_Scaling_Values!A:C, 3)*VLOOKUP(AB268, NPC_Scaling_Values!A:C, 3) * 1.19 ,0)</f>
        <v>2630</v>
      </c>
      <c r="D268" s="5">
        <f>ROUND( VLOOKUP(Z268, NPC_Raw_Data!A:E, 5) * VLOOKUP(AA268, NPC_Scaling_Values!A:D, 4) * VLOOKUP(AB268,NPC_Scaling_Values!A:D, 4) * 1.19 ,0)</f>
        <v>4760</v>
      </c>
      <c r="E268" s="5">
        <f>ROUND( VLOOKUP(Z268, NPC_Raw_Data!A:L, 6) * VLOOKUP(AA268, NPC_Scaling_Values!A:N, 5)* VLOOKUP(AB268, NPC_Scaling_Values!A:N, 5) * 1.19 ,0)</f>
        <v>226</v>
      </c>
      <c r="F268" s="5">
        <f>ROUND( VLOOKUP(Z268, NPC_Raw_Data!A:L, 7) * VLOOKUP(AA268, NPC_Scaling_Values!A:N, 6) * VLOOKUP(AB268,NPC_Scaling_Values!A:N, 6) * 1.19 ,0)</f>
        <v>159</v>
      </c>
      <c r="G268" s="5">
        <f>ROUND( VLOOKUP(Z268, NPC_Raw_Data!A:L, 8) * VLOOKUP(AA268, NPC_Scaling_Values!A:N, 7) * VLOOKUP(AB268, NPC_Scaling_Values!A:N, 7) * 1.19 ,0)</f>
        <v>1131</v>
      </c>
      <c r="H268" s="5">
        <f>ROUND( VLOOKUP(Z268, NPC_Raw_Data!A:L, 9) * VLOOKUP(AA268, NPC_Scaling_Values!A:N, 8)* VLOOKUP(AB268, NPC_Scaling_Values!A:N, 8) * 1.19 ,0)</f>
        <v>99</v>
      </c>
      <c r="I268" s="5">
        <v>0.0</v>
      </c>
      <c r="J268" s="5">
        <v>0.0</v>
      </c>
      <c r="K268" s="5">
        <v>0.0</v>
      </c>
      <c r="L268" s="5">
        <f>ROUND( VLOOKUP(Z268, NPC_Raw_Data!A:O, 13),0)</f>
        <v>999</v>
      </c>
      <c r="M268" s="5">
        <f>ROUND( VLOOKUP(Z268, NPC_Raw_Data!A:O, 14),0)</f>
        <v>999</v>
      </c>
      <c r="N268" s="5">
        <f>ROUND( VLOOKUP(Z268, NPC_Raw_Data!A:O, 15),0)</f>
        <v>122</v>
      </c>
      <c r="O268" s="5">
        <f>ROUND( VLOOKUP(Z268, NPC_Raw_Data!A:Q, 16) * VLOOKUP(AA268, NPC_Scaling_Values!A:N, 14)* VLOOKUP(AB268, NPC_Scaling_Values!A:N, 14) * 1.19 ,0)</f>
        <v>276</v>
      </c>
      <c r="P268" s="2">
        <f>ROUND( VLOOKUP(Z268, NPC_Raw_Data!A:Q, 17) * VLOOKUP(AA268, NPC_Scaling_Values!A:N, 14) * VLOOKUP(AB268, NPC_Scaling_Values!A:N, 14)* 1.19 ,0)</f>
        <v>110</v>
      </c>
      <c r="Q268">
        <f> VLOOKUP(AA268, NPC_Scaling_Values!A:N, 9) * VLOOKUP(AB268, NPC_Scaling_Values!A:N, 9) * 1.19</f>
        <v>3.96984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342101.0</v>
      </c>
      <c r="AA268" s="1">
        <v>7014.0</v>
      </c>
      <c r="AB268" s="1">
        <v>7414.0</v>
      </c>
      <c r="AC268" s="8">
        <v>0.0</v>
      </c>
    </row>
    <row r="269">
      <c r="A269" s="1" t="s">
        <v>162</v>
      </c>
      <c r="B269" s="1" t="s">
        <v>41</v>
      </c>
      <c r="C269" s="5">
        <f>ROUND( VLOOKUP(Z269, NPC_Raw_Data!A:D, 4)*VLOOKUP(AA269, NPC_Scaling_Values!A:C, 3)*VLOOKUP(AB269, NPC_Scaling_Values!A:C, 3) * 1.19 ,0)</f>
        <v>5</v>
      </c>
      <c r="D269" s="5">
        <f>ROUND( VLOOKUP(Z269, NPC_Raw_Data!A:E, 5) * VLOOKUP(AA269, NPC_Scaling_Values!A:D, 4) * VLOOKUP(AB269,NPC_Scaling_Values!A:D, 4) * 1.19 ,0)</f>
        <v>0</v>
      </c>
      <c r="E269" s="5">
        <f>ROUND( VLOOKUP(Z269, NPC_Raw_Data!A:L, 6) * VLOOKUP(AA269, NPC_Scaling_Values!A:N, 5)* VLOOKUP(AB269, NPC_Scaling_Values!A:N, 5) * 1.19 ,0)</f>
        <v>240</v>
      </c>
      <c r="F269" s="5">
        <f>ROUND( VLOOKUP(Z269, NPC_Raw_Data!A:L, 7) * VLOOKUP(AA269, NPC_Scaling_Values!A:N, 6) * VLOOKUP(AB269,NPC_Scaling_Values!A:N, 6) * 1.19 ,0)</f>
        <v>191</v>
      </c>
      <c r="G269" s="5">
        <f>ROUND( VLOOKUP(Z269, NPC_Raw_Data!A:L, 8) * VLOOKUP(AA269, NPC_Scaling_Values!A:N, 7) * VLOOKUP(AB269, NPC_Scaling_Values!A:N, 7) * 1.19 ,0)</f>
        <v>99</v>
      </c>
      <c r="H269" s="5">
        <f>ROUND( VLOOKUP(Z269, NPC_Raw_Data!A:L, 9) * VLOOKUP(AA269, NPC_Scaling_Values!A:N, 8)* VLOOKUP(AB269, NPC_Scaling_Values!A:N, 8) * 1.19 ,0)</f>
        <v>99</v>
      </c>
      <c r="I269" s="5">
        <v>0.0</v>
      </c>
      <c r="J269" s="5">
        <v>0.0</v>
      </c>
      <c r="K269" s="5">
        <v>0.0</v>
      </c>
      <c r="L269" s="5">
        <f>ROUND( VLOOKUP(Z269, NPC_Raw_Data!A:O, 13),0)</f>
        <v>999</v>
      </c>
      <c r="M269" s="5">
        <f>ROUND( VLOOKUP(Z269, NPC_Raw_Data!A:O, 14),0)</f>
        <v>999</v>
      </c>
      <c r="N269" s="5">
        <f>ROUND( VLOOKUP(Z269, NPC_Raw_Data!A:O, 15),0)</f>
        <v>122</v>
      </c>
      <c r="O269" s="5">
        <f>ROUND( VLOOKUP(Z269, NPC_Raw_Data!A:Q, 16) * VLOOKUP(AA269, NPC_Scaling_Values!A:N, 14)* VLOOKUP(AB269, NPC_Scaling_Values!A:N, 14) * 1.19 ,0)</f>
        <v>276</v>
      </c>
      <c r="P269" s="2">
        <f>ROUND( VLOOKUP(Z269, NPC_Raw_Data!A:Q, 17) * VLOOKUP(AA269, NPC_Scaling_Values!A:N, 14) * VLOOKUP(AB269, NPC_Scaling_Values!A:N, 14)* 1.19 ,0)</f>
        <v>110</v>
      </c>
      <c r="Q269">
        <f> VLOOKUP(AA269, NPC_Scaling_Values!A:N, 9) * VLOOKUP(AB269, NPC_Scaling_Values!A:N, 9) * 1.19</f>
        <v>3.96984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342200.0</v>
      </c>
      <c r="AA269" s="1">
        <v>7014.0</v>
      </c>
      <c r="AB269" s="1">
        <v>7414.0</v>
      </c>
      <c r="AC269" s="8">
        <v>0.0</v>
      </c>
    </row>
    <row r="270">
      <c r="A270" s="1" t="s">
        <v>153</v>
      </c>
      <c r="B270" s="1" t="s">
        <v>27</v>
      </c>
      <c r="C270" s="5">
        <f>ROUND( VLOOKUP(Z270, NPC_Raw_Data!A:D, 4)*VLOOKUP(AA270, NPC_Scaling_Values!A:C, 3)*VLOOKUP(AB270, NPC_Scaling_Values!A:C, 3) * 1.19 ,0)</f>
        <v>6569</v>
      </c>
      <c r="D270" s="5">
        <f>ROUND( VLOOKUP(Z270, NPC_Raw_Data!A:E, 5) * VLOOKUP(AA270, NPC_Scaling_Values!A:D, 4) * VLOOKUP(AB270,NPC_Scaling_Values!A:D, 4) * 1.19 ,0)</f>
        <v>59500</v>
      </c>
      <c r="E270" s="5">
        <f>ROUND( VLOOKUP(Z270, NPC_Raw_Data!A:L, 6) * VLOOKUP(AA270, NPC_Scaling_Values!A:N, 5)* VLOOKUP(AB270, NPC_Scaling_Values!A:N, 5) * 1.19 ,0)</f>
        <v>373</v>
      </c>
      <c r="F270" s="5">
        <f>ROUND( VLOOKUP(Z270, NPC_Raw_Data!A:L, 7) * VLOOKUP(AA270, NPC_Scaling_Values!A:N, 6) * VLOOKUP(AB270,NPC_Scaling_Values!A:N, 6) * 1.19 ,0)</f>
        <v>298</v>
      </c>
      <c r="G270" s="5">
        <f>ROUND( VLOOKUP(Z270, NPC_Raw_Data!A:L, 8) * VLOOKUP(AA270, NPC_Scaling_Values!A:N, 7) * VLOOKUP(AB270, NPC_Scaling_Values!A:N, 7) * 1.19 ,0)</f>
        <v>745</v>
      </c>
      <c r="H270" s="5">
        <f>ROUND( VLOOKUP(Z270, NPC_Raw_Data!A:L, 9) * VLOOKUP(AA270, NPC_Scaling_Values!A:N, 8)* VLOOKUP(AB270, NPC_Scaling_Values!A:N, 8) * 1.19 ,0)</f>
        <v>186</v>
      </c>
      <c r="I270" s="5">
        <v>0.0</v>
      </c>
      <c r="J270" s="5">
        <v>0.0</v>
      </c>
      <c r="K270" s="5">
        <v>20.0</v>
      </c>
      <c r="L270" s="5">
        <f>ROUND( VLOOKUP(Z270, NPC_Raw_Data!A:O, 13),0)</f>
        <v>999</v>
      </c>
      <c r="M270" s="5">
        <f>ROUND( VLOOKUP(Z270, NPC_Raw_Data!A:O, 14),0)</f>
        <v>999</v>
      </c>
      <c r="N270" s="5">
        <f>ROUND( VLOOKUP(Z270, NPC_Raw_Data!A:O, 15),0)</f>
        <v>999</v>
      </c>
      <c r="O270" s="5">
        <f>ROUND( VLOOKUP(Z270, NPC_Raw_Data!A:Q, 16) * VLOOKUP(AA270, NPC_Scaling_Values!A:N, 14)* VLOOKUP(AB270, NPC_Scaling_Values!A:N, 14) * 1.19 ,0)</f>
        <v>240</v>
      </c>
      <c r="P270" s="2">
        <f>ROUND( VLOOKUP(Z270, NPC_Raw_Data!A:Q, 17) * VLOOKUP(AA270, NPC_Scaling_Values!A:N, 14) * VLOOKUP(AB270, NPC_Scaling_Values!A:N, 14)* 1.19 ,0)</f>
        <v>96</v>
      </c>
      <c r="Q270">
        <f> VLOOKUP(AA270, NPC_Scaling_Values!A:N, 9) * VLOOKUP(AB270, NPC_Scaling_Values!A:N, 9) * 1.19</f>
        <v>3.317125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343000.0</v>
      </c>
      <c r="AA270" s="1">
        <v>7003.0</v>
      </c>
      <c r="AB270" s="1">
        <v>7403.0</v>
      </c>
      <c r="AC270" s="8">
        <v>0.0</v>
      </c>
    </row>
    <row r="271">
      <c r="A271" s="1" t="s">
        <v>26</v>
      </c>
      <c r="B271" s="1" t="s">
        <v>27</v>
      </c>
      <c r="C271" s="5">
        <f>ROUND( VLOOKUP(Z271, NPC_Raw_Data!A:D, 4)*VLOOKUP(AA271, NPC_Scaling_Values!A:C, 3)*VLOOKUP(AB271, NPC_Scaling_Values!A:C, 3) * 1.19 ,0)</f>
        <v>4</v>
      </c>
      <c r="D271" s="5">
        <f>ROUND( VLOOKUP(Z271, NPC_Raw_Data!A:E, 5) * VLOOKUP(AA271, NPC_Scaling_Values!A:D, 4) * VLOOKUP(AB271,NPC_Scaling_Values!A:D, 4) * 1.19 ,0)</f>
        <v>0</v>
      </c>
      <c r="E271" s="5">
        <f>ROUND( VLOOKUP(Z271, NPC_Raw_Data!A:L, 6) * VLOOKUP(AA271, NPC_Scaling_Values!A:N, 5)* VLOOKUP(AB271, NPC_Scaling_Values!A:N, 5) * 1.19 ,0)</f>
        <v>0</v>
      </c>
      <c r="F271" s="5">
        <f>ROUND( VLOOKUP(Z271, NPC_Raw_Data!A:L, 7) * VLOOKUP(AA271, NPC_Scaling_Values!A:N, 6) * VLOOKUP(AB271,NPC_Scaling_Values!A:N, 6) * 1.19 ,0)</f>
        <v>0</v>
      </c>
      <c r="G271" s="5">
        <f>ROUND( VLOOKUP(Z271, NPC_Raw_Data!A:L, 8) * VLOOKUP(AA271, NPC_Scaling_Values!A:N, 7) * VLOOKUP(AB271, NPC_Scaling_Values!A:N, 7) * 1.19 ,0)</f>
        <v>0</v>
      </c>
      <c r="H271" s="5">
        <f>ROUND( VLOOKUP(Z271, NPC_Raw_Data!A:L, 9) * VLOOKUP(AA271, NPC_Scaling_Values!A:N, 8)* VLOOKUP(AB271, NPC_Scaling_Values!A:N, 8) * 1.19 ,0)</f>
        <v>0</v>
      </c>
      <c r="I271" s="5">
        <v>0.0</v>
      </c>
      <c r="J271" s="5">
        <v>0.0</v>
      </c>
      <c r="K271" s="5">
        <v>0.0</v>
      </c>
      <c r="L271" s="5">
        <f>ROUND( VLOOKUP(Z271, NPC_Raw_Data!A:O, 13),0)</f>
        <v>0</v>
      </c>
      <c r="M271" s="5">
        <f>ROUND( VLOOKUP(Z271, NPC_Raw_Data!A:O, 14),0)</f>
        <v>0</v>
      </c>
      <c r="N271" s="5">
        <f>ROUND( VLOOKUP(Z271, NPC_Raw_Data!A:O, 15),0)</f>
        <v>0</v>
      </c>
      <c r="O271" s="5">
        <f>ROUND( VLOOKUP(Z271, NPC_Raw_Data!A:Q, 16) * VLOOKUP(AA271, NPC_Scaling_Values!A:N, 14)* VLOOKUP(AB271, NPC_Scaling_Values!A:N, 14) * 1.19 ,0)</f>
        <v>240</v>
      </c>
      <c r="P271" s="2">
        <f>ROUND( VLOOKUP(Z271, NPC_Raw_Data!A:Q, 17) * VLOOKUP(AA271, NPC_Scaling_Values!A:N, 14) * VLOOKUP(AB271, NPC_Scaling_Values!A:N, 14)* 1.19 ,0)</f>
        <v>96</v>
      </c>
      <c r="Q271">
        <f> VLOOKUP(AA271, NPC_Scaling_Values!A:N, 9) * VLOOKUP(AB271, NPC_Scaling_Values!A:N, 9) * 1.19</f>
        <v>3.317125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343100.0</v>
      </c>
      <c r="AA271" s="1">
        <v>7003.0</v>
      </c>
      <c r="AB271" s="1">
        <v>7403.0</v>
      </c>
      <c r="AC271" s="8">
        <v>0.0</v>
      </c>
    </row>
    <row r="272">
      <c r="A272" s="9" t="s">
        <v>243</v>
      </c>
      <c r="B272" s="1" t="s">
        <v>37</v>
      </c>
      <c r="C272" s="5">
        <f>ROUND( VLOOKUP(Z272, NPC_Raw_Data!A:D, 4)*VLOOKUP(AA272, NPC_Scaling_Values!A:C, 3)*VLOOKUP(AB272, NPC_Scaling_Values!A:C, 3) * 1.19 ,0)</f>
        <v>2514</v>
      </c>
      <c r="D272" s="5">
        <f>ROUND( VLOOKUP(Z272, NPC_Raw_Data!A:E, 5) * VLOOKUP(AA272, NPC_Scaling_Values!A:D, 4) * VLOOKUP(AB272,NPC_Scaling_Values!A:D, 4) * 1.19 ,0)</f>
        <v>0</v>
      </c>
      <c r="E272" s="5">
        <f>ROUND( VLOOKUP(Z272, NPC_Raw_Data!A:L, 6) * VLOOKUP(AA272, NPC_Scaling_Values!A:N, 5)* VLOOKUP(AB272, NPC_Scaling_Values!A:N, 5) * 1.19 ,0)</f>
        <v>372</v>
      </c>
      <c r="F272" s="5">
        <f>ROUND( VLOOKUP(Z272, NPC_Raw_Data!A:L, 7) * VLOOKUP(AA272, NPC_Scaling_Values!A:N, 6) * VLOOKUP(AB272,NPC_Scaling_Values!A:N, 6) * 1.19 ,0)</f>
        <v>297</v>
      </c>
      <c r="G272" s="5">
        <f>ROUND( VLOOKUP(Z272, NPC_Raw_Data!A:L, 8) * VLOOKUP(AA272, NPC_Scaling_Values!A:N, 7) * VLOOKUP(AB272, NPC_Scaling_Values!A:N, 7) * 1.19 ,0)</f>
        <v>260</v>
      </c>
      <c r="H272" s="5">
        <f>ROUND( VLOOKUP(Z272, NPC_Raw_Data!A:L, 9) * VLOOKUP(AA272, NPC_Scaling_Values!A:N, 8)* VLOOKUP(AB272, NPC_Scaling_Values!A:N, 8) * 1.19 ,0)</f>
        <v>186</v>
      </c>
      <c r="I272" s="5">
        <v>0.0</v>
      </c>
      <c r="J272" s="5">
        <v>0.0</v>
      </c>
      <c r="K272" s="5">
        <v>0.0</v>
      </c>
      <c r="L272" s="5">
        <f>ROUND( VLOOKUP(Z272, NPC_Raw_Data!A:O, 13),0)</f>
        <v>999</v>
      </c>
      <c r="M272" s="5">
        <f>ROUND( VLOOKUP(Z272, NPC_Raw_Data!A:O, 14),0)</f>
        <v>999</v>
      </c>
      <c r="N272" s="5">
        <f>ROUND( VLOOKUP(Z272, NPC_Raw_Data!A:O, 15),0)</f>
        <v>999</v>
      </c>
      <c r="O272" s="5">
        <f>ROUND( VLOOKUP(Z272, NPC_Raw_Data!A:Q, 16) * VLOOKUP(AA272, NPC_Scaling_Values!A:N, 14)* VLOOKUP(AB272, NPC_Scaling_Values!A:N, 14) * 1.19 ,0)</f>
        <v>259</v>
      </c>
      <c r="P272" s="2">
        <f>ROUND( VLOOKUP(Z272, NPC_Raw_Data!A:Q, 17) * VLOOKUP(AA272, NPC_Scaling_Values!A:N, 14) * VLOOKUP(AB272, NPC_Scaling_Values!A:N, 14)* 1.19 ,0)</f>
        <v>104</v>
      </c>
      <c r="Q272">
        <f> VLOOKUP(AA272, NPC_Scaling_Values!A:N, 9) * VLOOKUP(AB272, NPC_Scaling_Values!A:N, 9) * 1.19</f>
        <v>3.82228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345000.0</v>
      </c>
      <c r="AA272" s="1">
        <v>7012.0</v>
      </c>
      <c r="AB272" s="1">
        <v>7412.0</v>
      </c>
      <c r="AC272" s="8">
        <v>0.0</v>
      </c>
    </row>
    <row r="273">
      <c r="A273" s="9" t="s">
        <v>36</v>
      </c>
      <c r="B273" s="1" t="s">
        <v>37</v>
      </c>
      <c r="C273" s="5">
        <f>ROUND( VLOOKUP(Z273, NPC_Raw_Data!A:D, 4)*VLOOKUP(AA273, NPC_Scaling_Values!A:C, 3)*VLOOKUP(AB273, NPC_Scaling_Values!A:C, 3) * 1.19 ,0)</f>
        <v>4</v>
      </c>
      <c r="D273" s="5">
        <f>ROUND( VLOOKUP(Z273, NPC_Raw_Data!A:E, 5) * VLOOKUP(AA273, NPC_Scaling_Values!A:D, 4) * VLOOKUP(AB273,NPC_Scaling_Values!A:D, 4) * 1.19 ,0)</f>
        <v>0</v>
      </c>
      <c r="E273" s="5">
        <f>ROUND( VLOOKUP(Z273, NPC_Raw_Data!A:L, 6) * VLOOKUP(AA273, NPC_Scaling_Values!A:N, 5)* VLOOKUP(AB273, NPC_Scaling_Values!A:N, 5) * 1.19 ,0)</f>
        <v>0</v>
      </c>
      <c r="F273" s="5">
        <f>ROUND( VLOOKUP(Z273, NPC_Raw_Data!A:L, 7) * VLOOKUP(AA273, NPC_Scaling_Values!A:N, 6) * VLOOKUP(AB273,NPC_Scaling_Values!A:N, 6) * 1.19 ,0)</f>
        <v>0</v>
      </c>
      <c r="G273" s="5">
        <f>ROUND( VLOOKUP(Z273, NPC_Raw_Data!A:L, 8) * VLOOKUP(AA273, NPC_Scaling_Values!A:N, 7) * VLOOKUP(AB273, NPC_Scaling_Values!A:N, 7) * 1.19 ,0)</f>
        <v>0</v>
      </c>
      <c r="H273" s="5">
        <f>ROUND( VLOOKUP(Z273, NPC_Raw_Data!A:L, 9) * VLOOKUP(AA273, NPC_Scaling_Values!A:N, 8)* VLOOKUP(AB273, NPC_Scaling_Values!A:N, 8) * 1.19 ,0)</f>
        <v>0</v>
      </c>
      <c r="I273" s="5">
        <v>0.0</v>
      </c>
      <c r="J273" s="5">
        <v>0.0</v>
      </c>
      <c r="K273" s="5">
        <v>0.0</v>
      </c>
      <c r="L273" s="5">
        <f>ROUND( VLOOKUP(Z273, NPC_Raw_Data!A:O, 13),0)</f>
        <v>0</v>
      </c>
      <c r="M273" s="5">
        <f>ROUND( VLOOKUP(Z273, NPC_Raw_Data!A:O, 14),0)</f>
        <v>0</v>
      </c>
      <c r="N273" s="5">
        <f>ROUND( VLOOKUP(Z273, NPC_Raw_Data!A:O, 15),0)</f>
        <v>0</v>
      </c>
      <c r="O273" s="5">
        <f>ROUND( VLOOKUP(Z273, NPC_Raw_Data!A:Q, 16) * VLOOKUP(AA273, NPC_Scaling_Values!A:N, 14)* VLOOKUP(AB273, NPC_Scaling_Values!A:N, 14) * 1.19 ,0)</f>
        <v>259</v>
      </c>
      <c r="P273" s="2">
        <f>ROUND( VLOOKUP(Z273, NPC_Raw_Data!A:Q, 17) * VLOOKUP(AA273, NPC_Scaling_Values!A:N, 14) * VLOOKUP(AB273, NPC_Scaling_Values!A:N, 14)* 1.19 ,0)</f>
        <v>104</v>
      </c>
      <c r="Q273">
        <f> VLOOKUP(AA273, NPC_Scaling_Values!A:N, 9) * VLOOKUP(AB273, NPC_Scaling_Values!A:N, 9) * 1.19</f>
        <v>3.82228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345100.0</v>
      </c>
      <c r="AA273" s="1">
        <v>7012.0</v>
      </c>
      <c r="AB273" s="1">
        <v>7412.0</v>
      </c>
      <c r="AC273" s="8">
        <v>0.0</v>
      </c>
    </row>
    <row r="274">
      <c r="A274" s="1" t="s">
        <v>253</v>
      </c>
      <c r="B274" s="1" t="s">
        <v>27</v>
      </c>
      <c r="C274" s="5">
        <f>ROUND( VLOOKUP(Z274, NPC_Raw_Data!A:D, 4)*VLOOKUP(AA274, NPC_Scaling_Values!A:C, 3)*VLOOKUP(AB274, NPC_Scaling_Values!A:C, 3) * 1.19 ,0)</f>
        <v>914</v>
      </c>
      <c r="D274" s="5">
        <f>ROUND( VLOOKUP(Z274, NPC_Raw_Data!A:E, 5) * VLOOKUP(AA274, NPC_Scaling_Values!A:D, 4) * VLOOKUP(AB274,NPC_Scaling_Values!A:D, 4) * 1.19 ,0)</f>
        <v>4463</v>
      </c>
      <c r="E274" s="5">
        <f>ROUND( VLOOKUP(Z274, NPC_Raw_Data!A:L, 6) * VLOOKUP(AA274, NPC_Scaling_Values!A:N, 5)* VLOOKUP(AB274, NPC_Scaling_Values!A:N, 5) * 1.19 ,0)</f>
        <v>592</v>
      </c>
      <c r="F274" s="5">
        <f>ROUND( VLOOKUP(Z274, NPC_Raw_Data!A:L, 7) * VLOOKUP(AA274, NPC_Scaling_Values!A:N, 6) * VLOOKUP(AB274,NPC_Scaling_Values!A:N, 6) * 1.19 ,0)</f>
        <v>568</v>
      </c>
      <c r="G274" s="5">
        <f>ROUND( VLOOKUP(Z274, NPC_Raw_Data!A:L, 8) * VLOOKUP(AA274, NPC_Scaling_Values!A:N, 7) * VLOOKUP(AB274, NPC_Scaling_Values!A:N, 7) * 1.19 ,0)</f>
        <v>425</v>
      </c>
      <c r="H274" s="5">
        <f>ROUND( VLOOKUP(Z274, NPC_Raw_Data!A:L, 9) * VLOOKUP(AA274, NPC_Scaling_Values!A:N, 8)* VLOOKUP(AB274, NPC_Scaling_Values!A:N, 8) * 1.19 ,0)</f>
        <v>81</v>
      </c>
      <c r="I274" s="5">
        <v>25.0</v>
      </c>
      <c r="J274" s="5">
        <v>-30.0</v>
      </c>
      <c r="K274" s="5">
        <v>0.0</v>
      </c>
      <c r="L274" s="5">
        <f>ROUND( VLOOKUP(Z274, NPC_Raw_Data!A:O, 13),0)</f>
        <v>75</v>
      </c>
      <c r="M274" s="5">
        <f>ROUND( VLOOKUP(Z274, NPC_Raw_Data!A:O, 14),0)</f>
        <v>75</v>
      </c>
      <c r="N274" s="5">
        <f>ROUND( VLOOKUP(Z274, NPC_Raw_Data!A:O, 15),0)</f>
        <v>999</v>
      </c>
      <c r="O274" s="5">
        <f>ROUND( VLOOKUP(Z274, NPC_Raw_Data!A:Q, 16) * VLOOKUP(AA274, NPC_Scaling_Values!A:N, 14)* VLOOKUP(AB274, NPC_Scaling_Values!A:N, 14) * 1.19 ,0)</f>
        <v>240</v>
      </c>
      <c r="P274" s="2">
        <f>ROUND( VLOOKUP(Z274, NPC_Raw_Data!A:Q, 17) * VLOOKUP(AA274, NPC_Scaling_Values!A:N, 14) * VLOOKUP(AB274, NPC_Scaling_Values!A:N, 14)* 1.19 ,0)</f>
        <v>96</v>
      </c>
      <c r="Q274">
        <f> VLOOKUP(AA274, NPC_Scaling_Values!A:N, 9) * VLOOKUP(AB274, NPC_Scaling_Values!A:N, 9) * 1.19</f>
        <v>3.317125</v>
      </c>
      <c r="R274" s="1">
        <v>3.0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346000.0</v>
      </c>
      <c r="AA274" s="1">
        <v>7003.0</v>
      </c>
      <c r="AB274" s="1">
        <v>7403.0</v>
      </c>
      <c r="AC274" s="8">
        <v>0.0</v>
      </c>
    </row>
    <row r="275">
      <c r="A275" s="1" t="s">
        <v>253</v>
      </c>
      <c r="B275" s="1" t="s">
        <v>30</v>
      </c>
      <c r="C275" s="5">
        <f>ROUND( VLOOKUP(Z275, NPC_Raw_Data!A:D, 4)*VLOOKUP(AA275, NPC_Scaling_Values!A:C, 3)*VLOOKUP(AB275, NPC_Scaling_Values!A:C, 3) * 1.19 ,0)</f>
        <v>1196</v>
      </c>
      <c r="D275" s="5">
        <f>ROUND( VLOOKUP(Z275, NPC_Raw_Data!A:E, 5) * VLOOKUP(AA275, NPC_Scaling_Values!A:D, 4) * VLOOKUP(AB275,NPC_Scaling_Values!A:D, 4) * 1.19 ,0)</f>
        <v>2380</v>
      </c>
      <c r="E275" s="5">
        <f>ROUND( VLOOKUP(Z275, NPC_Raw_Data!A:L, 6) * VLOOKUP(AA275, NPC_Scaling_Values!A:N, 5)* VLOOKUP(AB275, NPC_Scaling_Values!A:N, 5) * 1.19 ,0)</f>
        <v>877</v>
      </c>
      <c r="F275" s="5">
        <f>ROUND( VLOOKUP(Z275, NPC_Raw_Data!A:L, 7) * VLOOKUP(AA275, NPC_Scaling_Values!A:N, 6) * VLOOKUP(AB275,NPC_Scaling_Values!A:N, 6) * 1.19 ,0)</f>
        <v>841</v>
      </c>
      <c r="G275" s="5">
        <f>ROUND( VLOOKUP(Z275, NPC_Raw_Data!A:L, 8) * VLOOKUP(AA275, NPC_Scaling_Values!A:N, 7) * VLOOKUP(AB275, NPC_Scaling_Values!A:N, 7) * 1.19 ,0)</f>
        <v>629</v>
      </c>
      <c r="H275" s="5">
        <f>ROUND( VLOOKUP(Z275, NPC_Raw_Data!A:L, 9) * VLOOKUP(AA275, NPC_Scaling_Values!A:N, 8)* VLOOKUP(AB275, NPC_Scaling_Values!A:N, 8) * 1.19 ,0)</f>
        <v>120</v>
      </c>
      <c r="I275" s="5">
        <v>25.0</v>
      </c>
      <c r="J275" s="5">
        <v>-30.0</v>
      </c>
      <c r="K275" s="5">
        <v>0.0</v>
      </c>
      <c r="L275" s="5">
        <f>ROUND( VLOOKUP(Z275, NPC_Raw_Data!A:O, 13),0)</f>
        <v>75</v>
      </c>
      <c r="M275" s="5">
        <f>ROUND( VLOOKUP(Z275, NPC_Raw_Data!A:O, 14),0)</f>
        <v>75</v>
      </c>
      <c r="N275" s="5">
        <f>ROUND( VLOOKUP(Z275, NPC_Raw_Data!A:O, 15),0)</f>
        <v>999</v>
      </c>
      <c r="O275" s="5">
        <f>ROUND( VLOOKUP(Z275, NPC_Raw_Data!A:Q, 16) * VLOOKUP(AA275, NPC_Scaling_Values!A:N, 14)* VLOOKUP(AB275, NPC_Scaling_Values!A:N, 14) * 1.19 ,0)</f>
        <v>276</v>
      </c>
      <c r="P275" s="2">
        <f>ROUND( VLOOKUP(Z275, NPC_Raw_Data!A:Q, 17) * VLOOKUP(AA275, NPC_Scaling_Values!A:N, 14) * VLOOKUP(AB275, NPC_Scaling_Values!A:N, 14)* 1.19 ,0)</f>
        <v>110</v>
      </c>
      <c r="Q275">
        <f> VLOOKUP(AA275, NPC_Scaling_Values!A:N, 9) * VLOOKUP(AB275, NPC_Scaling_Values!A:N, 9) * 1.19</f>
        <v>3.96984</v>
      </c>
      <c r="R275" s="1">
        <v>3.0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346100.0</v>
      </c>
      <c r="AA275" s="1">
        <v>7014.0</v>
      </c>
      <c r="AB275" s="1">
        <v>7414.0</v>
      </c>
      <c r="AC275" s="8">
        <v>0.0</v>
      </c>
    </row>
    <row r="276">
      <c r="A276" s="9" t="s">
        <v>239</v>
      </c>
      <c r="B276" s="1" t="s">
        <v>32</v>
      </c>
      <c r="C276" s="5">
        <f>ROUND( VLOOKUP(Z276, NPC_Raw_Data!A:D, 4)*VLOOKUP(AA276, NPC_Scaling_Values!A:C, 3)*VLOOKUP(AB276, NPC_Scaling_Values!A:C, 3) * 1.19 ,0)</f>
        <v>2391</v>
      </c>
      <c r="D276" s="5">
        <f>ROUND( VLOOKUP(Z276, NPC_Raw_Data!A:E, 5) * VLOOKUP(AA276, NPC_Scaling_Values!A:D, 4) * VLOOKUP(AB276,NPC_Scaling_Values!A:D, 4) * 1.19 ,0)</f>
        <v>2380</v>
      </c>
      <c r="E276" s="5">
        <f>ROUND( VLOOKUP(Z276, NPC_Raw_Data!A:L, 6) * VLOOKUP(AA276, NPC_Scaling_Values!A:N, 5)* VLOOKUP(AB276, NPC_Scaling_Values!A:N, 5) * 1.19 ,0)</f>
        <v>353</v>
      </c>
      <c r="F276" s="5">
        <f>ROUND( VLOOKUP(Z276, NPC_Raw_Data!A:L, 7) * VLOOKUP(AA276, NPC_Scaling_Values!A:N, 6) * VLOOKUP(AB276,NPC_Scaling_Values!A:N, 6) * 1.19 ,0)</f>
        <v>0</v>
      </c>
      <c r="G276" s="5">
        <f>ROUND( VLOOKUP(Z276, NPC_Raw_Data!A:L, 8) * VLOOKUP(AA276, NPC_Scaling_Values!A:N, 7) * VLOOKUP(AB276, NPC_Scaling_Values!A:N, 7) * 1.19 ,0)</f>
        <v>0</v>
      </c>
      <c r="H276" s="5">
        <f>ROUND( VLOOKUP(Z276, NPC_Raw_Data!A:L, 9) * VLOOKUP(AA276, NPC_Scaling_Values!A:N, 8)* VLOOKUP(AB276, NPC_Scaling_Values!A:N, 8) * 1.19 ,0)</f>
        <v>177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100</v>
      </c>
      <c r="M276" s="5">
        <f>ROUND( VLOOKUP(Z276, NPC_Raw_Data!A:O, 14),0)</f>
        <v>100</v>
      </c>
      <c r="N276" s="5">
        <f>ROUND( VLOOKUP(Z276, NPC_Raw_Data!A:O, 15),0)</f>
        <v>100</v>
      </c>
      <c r="O276" s="5">
        <f>ROUND( VLOOKUP(Z276, NPC_Raw_Data!A:Q, 16) * VLOOKUP(AA276, NPC_Scaling_Values!A:N, 14)* VLOOKUP(AB276, NPC_Scaling_Values!A:N, 14) * 1.19 ,0)</f>
        <v>276</v>
      </c>
      <c r="P276" s="2">
        <f>ROUND( VLOOKUP(Z276, NPC_Raw_Data!A:Q, 17) * VLOOKUP(AA276, NPC_Scaling_Values!A:N, 14) * VLOOKUP(AB276, NPC_Scaling_Values!A:N, 14)* 1.19 ,0)</f>
        <v>110</v>
      </c>
      <c r="Q276">
        <f> VLOOKUP(AA276, NPC_Scaling_Values!A:N, 9) * VLOOKUP(AB276, NPC_Scaling_Values!A:N, 9) * 1.19</f>
        <v>3.96984</v>
      </c>
      <c r="R276" s="1">
        <v>3.0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347000.0</v>
      </c>
      <c r="AA276" s="1">
        <v>7014.0</v>
      </c>
      <c r="AB276" s="1">
        <v>7414.0</v>
      </c>
      <c r="AC276" s="8">
        <v>0.0</v>
      </c>
    </row>
    <row r="277">
      <c r="A277" s="9" t="s">
        <v>240</v>
      </c>
      <c r="B277" s="1" t="s">
        <v>32</v>
      </c>
      <c r="C277" s="5">
        <f>ROUND( VLOOKUP(Z277, NPC_Raw_Data!A:D, 4)*VLOOKUP(AA277, NPC_Scaling_Values!A:C, 3)*VLOOKUP(AB277, NPC_Scaling_Values!A:C, 3) * 1.19 ,0)</f>
        <v>4783</v>
      </c>
      <c r="D277" s="5">
        <f>ROUND( VLOOKUP(Z277, NPC_Raw_Data!A:E, 5) * VLOOKUP(AA277, NPC_Scaling_Values!A:D, 4) * VLOOKUP(AB277,NPC_Scaling_Values!A:D, 4) * 1.19 ,0)</f>
        <v>71400</v>
      </c>
      <c r="E277" s="5">
        <f>ROUND( VLOOKUP(Z277, NPC_Raw_Data!A:L, 6) * VLOOKUP(AA277, NPC_Scaling_Values!A:N, 5)* VLOOKUP(AB277, NPC_Scaling_Values!A:N, 5) * 1.19 ,0)</f>
        <v>353</v>
      </c>
      <c r="F277" s="5">
        <f>ROUND( VLOOKUP(Z277, NPC_Raw_Data!A:L, 7) * VLOOKUP(AA277, NPC_Scaling_Values!A:N, 6) * VLOOKUP(AB277,NPC_Scaling_Values!A:N, 6) * 1.19 ,0)</f>
        <v>905</v>
      </c>
      <c r="G277" s="5">
        <f>ROUND( VLOOKUP(Z277, NPC_Raw_Data!A:L, 8) * VLOOKUP(AA277, NPC_Scaling_Values!A:N, 7) * VLOOKUP(AB277, NPC_Scaling_Values!A:N, 7) * 1.19 ,0)</f>
        <v>565</v>
      </c>
      <c r="H277" s="5">
        <f>ROUND( VLOOKUP(Z277, NPC_Raw_Data!A:L, 9) * VLOOKUP(AA277, NPC_Scaling_Values!A:N, 8)* VLOOKUP(AB277, NPC_Scaling_Values!A:N, 8) * 1.19 ,0)</f>
        <v>1244</v>
      </c>
      <c r="I277" s="5">
        <v>0.0</v>
      </c>
      <c r="J277" s="5">
        <v>0.0</v>
      </c>
      <c r="K277" s="5">
        <v>0.0</v>
      </c>
      <c r="L277" s="5">
        <f>ROUND( VLOOKUP(Z277, NPC_Raw_Data!A:O, 13),0)</f>
        <v>250</v>
      </c>
      <c r="M277" s="5">
        <f>ROUND( VLOOKUP(Z277, NPC_Raw_Data!A:O, 14),0)</f>
        <v>250</v>
      </c>
      <c r="N277" s="5">
        <f>ROUND( VLOOKUP(Z277, NPC_Raw_Data!A:O, 15),0)</f>
        <v>100</v>
      </c>
      <c r="O277" s="5">
        <f>ROUND( VLOOKUP(Z277, NPC_Raw_Data!A:Q, 16) * VLOOKUP(AA277, NPC_Scaling_Values!A:N, 14)* VLOOKUP(AB277, NPC_Scaling_Values!A:N, 14) * 1.19 ,0)</f>
        <v>276</v>
      </c>
      <c r="P277" s="2">
        <f>ROUND( VLOOKUP(Z277, NPC_Raw_Data!A:Q, 17) * VLOOKUP(AA277, NPC_Scaling_Values!A:N, 14) * VLOOKUP(AB277, NPC_Scaling_Values!A:N, 14)* 1.19 ,0)</f>
        <v>110</v>
      </c>
      <c r="Q277">
        <f> VLOOKUP(AA277, NPC_Scaling_Values!A:N, 9) * VLOOKUP(AB277, NPC_Scaling_Values!A:N, 9) * 1.19</f>
        <v>3.96984</v>
      </c>
      <c r="R277" s="1">
        <v>1.0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347100.0</v>
      </c>
      <c r="AA277" s="1">
        <v>7014.0</v>
      </c>
      <c r="AB277" s="1">
        <v>7414.0</v>
      </c>
      <c r="AC277" s="10">
        <v>5151.0</v>
      </c>
    </row>
    <row r="278">
      <c r="A278" s="9" t="s">
        <v>241</v>
      </c>
      <c r="B278" s="1" t="s">
        <v>32</v>
      </c>
      <c r="C278" s="5">
        <f>ROUND( VLOOKUP(Z278, NPC_Raw_Data!A:D, 4)*VLOOKUP(AA278, NPC_Scaling_Values!A:C, 3)*VLOOKUP(AB278, NPC_Scaling_Values!A:C, 3) * 1.19 ,0)</f>
        <v>3793</v>
      </c>
      <c r="D278" s="5">
        <f>ROUND( VLOOKUP(Z278, NPC_Raw_Data!A:E, 5) * VLOOKUP(AA278, NPC_Scaling_Values!A:D, 4) * VLOOKUP(AB278,NPC_Scaling_Values!A:D, 4) * 1.19 ,0)</f>
        <v>7140</v>
      </c>
      <c r="E278" s="5">
        <f>ROUND( VLOOKUP(Z278, NPC_Raw_Data!A:L, 6) * VLOOKUP(AA278, NPC_Scaling_Values!A:N, 5)* VLOOKUP(AB278, NPC_Scaling_Values!A:N, 5) * 1.19 ,0)</f>
        <v>353</v>
      </c>
      <c r="F278" s="5">
        <f>ROUND( VLOOKUP(Z278, NPC_Raw_Data!A:L, 7) * VLOOKUP(AA278, NPC_Scaling_Values!A:N, 6) * VLOOKUP(AB278,NPC_Scaling_Values!A:N, 6) * 1.19 ,0)</f>
        <v>905</v>
      </c>
      <c r="G278" s="5">
        <f>ROUND( VLOOKUP(Z278, NPC_Raw_Data!A:L, 8) * VLOOKUP(AA278, NPC_Scaling_Values!A:N, 7) * VLOOKUP(AB278, NPC_Scaling_Values!A:N, 7) * 1.19 ,0)</f>
        <v>565</v>
      </c>
      <c r="H278" s="5">
        <f>ROUND( VLOOKUP(Z278, NPC_Raw_Data!A:L, 9) * VLOOKUP(AA278, NPC_Scaling_Values!A:N, 8)* VLOOKUP(AB278, NPC_Scaling_Values!A:N, 8) * 1.19 ,0)</f>
        <v>1244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14)* VLOOKUP(AB278, NPC_Scaling_Values!A:N, 14) * 1.19 ,0)</f>
        <v>276</v>
      </c>
      <c r="P278" s="2">
        <f>ROUND( VLOOKUP(Z278, NPC_Raw_Data!A:Q, 17) * VLOOKUP(AA278, NPC_Scaling_Values!A:N, 14) * VLOOKUP(AB278, NPC_Scaling_Values!A:N, 14)* 1.19 ,0)</f>
        <v>110</v>
      </c>
      <c r="Q278">
        <f> VLOOKUP(AA278, NPC_Scaling_Values!A:N, 9) * VLOOKUP(AB278, NPC_Scaling_Values!A:N, 9) * 1.19</f>
        <v>3.96984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347101.0</v>
      </c>
      <c r="AA278" s="1">
        <v>7014.0</v>
      </c>
      <c r="AB278" s="1">
        <v>7414.0</v>
      </c>
      <c r="AC278" s="10">
        <v>5151.0</v>
      </c>
    </row>
    <row r="279">
      <c r="A279" s="9" t="s">
        <v>31</v>
      </c>
      <c r="B279" s="1" t="s">
        <v>32</v>
      </c>
      <c r="C279" s="5">
        <f>ROUND( VLOOKUP(Z279, NPC_Raw_Data!A:D, 4)*VLOOKUP(AA279, NPC_Scaling_Values!A:C, 3)*VLOOKUP(AB279, NPC_Scaling_Values!A:C, 3) * 1.19 ,0)</f>
        <v>5</v>
      </c>
      <c r="D279" s="5">
        <f>ROUND( VLOOKUP(Z279, NPC_Raw_Data!A:E, 5) * VLOOKUP(AA279, NPC_Scaling_Values!A:D, 4) * VLOOKUP(AB279,NPC_Scaling_Values!A:D, 4) * 1.19 ,0)</f>
        <v>0</v>
      </c>
      <c r="E279" s="5">
        <f>ROUND( VLOOKUP(Z279, NPC_Raw_Data!A:L, 6) * VLOOKUP(AA279, NPC_Scaling_Values!A:N, 5)* VLOOKUP(AB279, NPC_Scaling_Values!A:N, 5) * 1.19 ,0)</f>
        <v>0</v>
      </c>
      <c r="F279" s="5">
        <f>ROUND( VLOOKUP(Z279, NPC_Raw_Data!A:L, 7) * VLOOKUP(AA279, NPC_Scaling_Values!A:N, 6) * VLOOKUP(AB279,NPC_Scaling_Values!A:N, 6) * 1.19 ,0)</f>
        <v>0</v>
      </c>
      <c r="G279" s="5">
        <f>ROUND( VLOOKUP(Z279, NPC_Raw_Data!A:L, 8) * VLOOKUP(AA279, NPC_Scaling_Values!A:N, 7) * VLOOKUP(AB279, NPC_Scaling_Values!A:N, 7) * 1.19 ,0)</f>
        <v>0</v>
      </c>
      <c r="H279" s="5">
        <f>ROUND( VLOOKUP(Z279, NPC_Raw_Data!A:L, 9) * VLOOKUP(AA279, NPC_Scaling_Values!A:N, 8)* VLOOKUP(AB279, NPC_Scaling_Values!A:N, 8) * 1.19 ,0)</f>
        <v>0</v>
      </c>
      <c r="I279" s="5">
        <v>0.0</v>
      </c>
      <c r="J279" s="5">
        <v>0.0</v>
      </c>
      <c r="K279" s="5">
        <v>0.0</v>
      </c>
      <c r="L279" s="5">
        <f>ROUND( VLOOKUP(Z279, NPC_Raw_Data!A:O, 13),0)</f>
        <v>0</v>
      </c>
      <c r="M279" s="5">
        <f>ROUND( VLOOKUP(Z279, NPC_Raw_Data!A:O, 14),0)</f>
        <v>0</v>
      </c>
      <c r="N279" s="5">
        <f>ROUND( VLOOKUP(Z279, NPC_Raw_Data!A:O, 15),0)</f>
        <v>0</v>
      </c>
      <c r="O279" s="5">
        <f>ROUND( VLOOKUP(Z279, NPC_Raw_Data!A:Q, 16) * VLOOKUP(AA279, NPC_Scaling_Values!A:N, 14)* VLOOKUP(AB279, NPC_Scaling_Values!A:N, 14) * 1.19 ,0)</f>
        <v>276</v>
      </c>
      <c r="P279" s="2">
        <f>ROUND( VLOOKUP(Z279, NPC_Raw_Data!A:Q, 17) * VLOOKUP(AA279, NPC_Scaling_Values!A:N, 14) * VLOOKUP(AB279, NPC_Scaling_Values!A:N, 14)* 1.19 ,0)</f>
        <v>110</v>
      </c>
      <c r="Q279">
        <f> VLOOKUP(AA279, NPC_Scaling_Values!A:N, 9) * VLOOKUP(AB279, NPC_Scaling_Values!A:N, 9) * 1.19</f>
        <v>3.96984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347200.0</v>
      </c>
      <c r="AA279" s="1">
        <v>7014.0</v>
      </c>
      <c r="AB279" s="1">
        <v>7414.0</v>
      </c>
      <c r="AC279" s="10">
        <v>5151.0</v>
      </c>
    </row>
    <row r="280">
      <c r="A280" s="9" t="s">
        <v>90</v>
      </c>
      <c r="B280" s="1" t="s">
        <v>91</v>
      </c>
      <c r="C280" s="5">
        <f>ROUND( VLOOKUP(Z280, NPC_Raw_Data!A:D, 4)*VLOOKUP(AA280, NPC_Scaling_Values!A:C, 3)*VLOOKUP(AB280, NPC_Scaling_Values!A:C, 3) * 1.19 ,0)</f>
        <v>151</v>
      </c>
      <c r="D280" s="5">
        <f>ROUND( VLOOKUP(Z280, NPC_Raw_Data!A:E, 5) * VLOOKUP(AA280, NPC_Scaling_Values!A:D, 4) * VLOOKUP(AB280,NPC_Scaling_Values!A:D, 4) * 1.19 ,0)</f>
        <v>71</v>
      </c>
      <c r="E280" s="5">
        <f>ROUND( VLOOKUP(Z280, NPC_Raw_Data!A:L, 6) * VLOOKUP(AA280, NPC_Scaling_Values!A:N, 5)* VLOOKUP(AB280, NPC_Scaling_Values!A:N, 5) * 1.19 ,0)</f>
        <v>162</v>
      </c>
      <c r="F280" s="5">
        <f>ROUND( VLOOKUP(Z280, NPC_Raw_Data!A:L, 7) * VLOOKUP(AA280, NPC_Scaling_Values!A:N, 6) * VLOOKUP(AB280,NPC_Scaling_Values!A:N, 6) * 1.19 ,0)</f>
        <v>96</v>
      </c>
      <c r="G280" s="5">
        <f>ROUND( VLOOKUP(Z280, NPC_Raw_Data!A:L, 8) * VLOOKUP(AA280, NPC_Scaling_Values!A:N, 7) * VLOOKUP(AB280, NPC_Scaling_Values!A:N, 7) * 1.19 ,0)</f>
        <v>808</v>
      </c>
      <c r="H280" s="5">
        <f>ROUND( VLOOKUP(Z280, NPC_Raw_Data!A:L, 9) * VLOOKUP(AA280, NPC_Scaling_Values!A:N, 8)* VLOOKUP(AB280, NPC_Scaling_Values!A:N, 8) * 1.19 ,0)</f>
        <v>162</v>
      </c>
      <c r="I280" s="5">
        <v>0.0</v>
      </c>
      <c r="J280" s="5">
        <v>0.0</v>
      </c>
      <c r="K280" s="5">
        <v>0.0</v>
      </c>
      <c r="L280" s="5">
        <f>ROUND( VLOOKUP(Z280, NPC_Raw_Data!A:O, 13),0)</f>
        <v>96</v>
      </c>
      <c r="M280" s="5">
        <f>ROUND( VLOOKUP(Z280, NPC_Raw_Data!A:O, 14),0)</f>
        <v>96</v>
      </c>
      <c r="N280" s="5">
        <f>ROUND( VLOOKUP(Z280, NPC_Raw_Data!A:O, 15),0)</f>
        <v>96</v>
      </c>
      <c r="O280" s="5">
        <f>ROUND( VLOOKUP(Z280, NPC_Raw_Data!A:Q, 16) * VLOOKUP(AA280, NPC_Scaling_Values!A:N, 14)* VLOOKUP(AB280, NPC_Scaling_Values!A:N, 14) * 1.19 ,0)</f>
        <v>534</v>
      </c>
      <c r="P280" s="2">
        <f>ROUND( VLOOKUP(Z280, NPC_Raw_Data!A:Q, 17) * VLOOKUP(AA280, NPC_Scaling_Values!A:N, 14) * VLOOKUP(AB280, NPC_Scaling_Values!A:N, 14)* 1.19 ,0)</f>
        <v>107</v>
      </c>
      <c r="Q280">
        <f> VLOOKUP(AA280, NPC_Scaling_Values!A:N, 9) * VLOOKUP(AB280, NPC_Scaling_Values!A:N, 9) * 1.19</f>
        <v>3.88654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348000.0</v>
      </c>
      <c r="AA280" s="1">
        <v>7013.0</v>
      </c>
      <c r="AB280" s="1">
        <v>7413.0</v>
      </c>
      <c r="AC280" s="8">
        <v>0.0</v>
      </c>
    </row>
    <row r="281">
      <c r="A281" s="1" t="s">
        <v>92</v>
      </c>
      <c r="B281" s="1" t="s">
        <v>91</v>
      </c>
      <c r="C281" s="5">
        <f>ROUND( VLOOKUP(Z281, NPC_Raw_Data!A:D, 4)*VLOOKUP(AA281, NPC_Scaling_Values!A:C, 3)*VLOOKUP(AB281, NPC_Scaling_Values!A:C, 3) * 1.19 ,0)</f>
        <v>151</v>
      </c>
      <c r="D281" s="5">
        <f>ROUND( VLOOKUP(Z281, NPC_Raw_Data!A:E, 5) * VLOOKUP(AA281, NPC_Scaling_Values!A:D, 4) * VLOOKUP(AB281,NPC_Scaling_Values!A:D, 4) * 1.19 ,0)</f>
        <v>238</v>
      </c>
      <c r="E281" s="5">
        <f>ROUND( VLOOKUP(Z281, NPC_Raw_Data!A:L, 6) * VLOOKUP(AA281, NPC_Scaling_Values!A:N, 5)* VLOOKUP(AB281, NPC_Scaling_Values!A:N, 5) * 1.19 ,0)</f>
        <v>162</v>
      </c>
      <c r="F281" s="5">
        <f>ROUND( VLOOKUP(Z281, NPC_Raw_Data!A:L, 7) * VLOOKUP(AA281, NPC_Scaling_Values!A:N, 6) * VLOOKUP(AB281,NPC_Scaling_Values!A:N, 6) * 1.19 ,0)</f>
        <v>96</v>
      </c>
      <c r="G281" s="5">
        <f>ROUND( VLOOKUP(Z281, NPC_Raw_Data!A:L, 8) * VLOOKUP(AA281, NPC_Scaling_Values!A:N, 7) * VLOOKUP(AB281, NPC_Scaling_Values!A:N, 7) * 1.19 ,0)</f>
        <v>808</v>
      </c>
      <c r="H281" s="5">
        <f>ROUND( VLOOKUP(Z281, NPC_Raw_Data!A:L, 9) * VLOOKUP(AA281, NPC_Scaling_Values!A:N, 8)* VLOOKUP(AB281, NPC_Scaling_Values!A:N, 8) * 1.19 ,0)</f>
        <v>162</v>
      </c>
      <c r="I281" s="5">
        <v>0.0</v>
      </c>
      <c r="J281" s="5">
        <v>0.0</v>
      </c>
      <c r="K281" s="5">
        <v>0.0</v>
      </c>
      <c r="L281" s="5">
        <f>ROUND( VLOOKUP(Z281, NPC_Raw_Data!A:O, 13),0)</f>
        <v>96</v>
      </c>
      <c r="M281" s="5">
        <f>ROUND( VLOOKUP(Z281, NPC_Raw_Data!A:O, 14),0)</f>
        <v>96</v>
      </c>
      <c r="N281" s="5">
        <f>ROUND( VLOOKUP(Z281, NPC_Raw_Data!A:O, 15),0)</f>
        <v>96</v>
      </c>
      <c r="O281" s="5">
        <f>ROUND( VLOOKUP(Z281, NPC_Raw_Data!A:Q, 16) * VLOOKUP(AA281, NPC_Scaling_Values!A:N, 14)* VLOOKUP(AB281, NPC_Scaling_Values!A:N, 14) * 1.19 ,0)</f>
        <v>534</v>
      </c>
      <c r="P281" s="2">
        <f>ROUND( VLOOKUP(Z281, NPC_Raw_Data!A:Q, 17) * VLOOKUP(AA281, NPC_Scaling_Values!A:N, 14) * VLOOKUP(AB281, NPC_Scaling_Values!A:N, 14)* 1.19 ,0)</f>
        <v>107</v>
      </c>
      <c r="Q281">
        <f> VLOOKUP(AA281, NPC_Scaling_Values!A:N, 9) * VLOOKUP(AB281, NPC_Scaling_Values!A:N, 9) * 1.19</f>
        <v>3.88654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348001.0</v>
      </c>
      <c r="AA281" s="1">
        <v>7013.0</v>
      </c>
      <c r="AB281" s="1">
        <v>7413.0</v>
      </c>
      <c r="AC281" s="8">
        <v>0.0</v>
      </c>
    </row>
    <row r="282">
      <c r="A282" s="1" t="s">
        <v>96</v>
      </c>
      <c r="B282" s="2" t="s">
        <v>97</v>
      </c>
      <c r="C282" s="5">
        <f>ROUND( VLOOKUP(Z282, NPC_Raw_Data!A:D, 4)*VLOOKUP(AA282, NPC_Scaling_Values!A:C, 3)*VLOOKUP(AB282, NPC_Scaling_Values!A:C, 3) * 1.19 ,0)</f>
        <v>199</v>
      </c>
      <c r="D282" s="5">
        <f>ROUND( VLOOKUP(Z282, NPC_Raw_Data!A:E, 5) * VLOOKUP(AA282, NPC_Scaling_Values!A:D, 4) * VLOOKUP(AB282,NPC_Scaling_Values!A:D, 4) * 1.19 ,0)</f>
        <v>595</v>
      </c>
      <c r="E282" s="5">
        <f>ROUND( VLOOKUP(Z282, NPC_Raw_Data!A:L, 6) * VLOOKUP(AA282, NPC_Scaling_Values!A:N, 5)* VLOOKUP(AB282, NPC_Scaling_Values!A:N, 5) * 1.19 ,0)</f>
        <v>275</v>
      </c>
      <c r="F282" s="5">
        <f>ROUND( VLOOKUP(Z282, NPC_Raw_Data!A:L, 7) * VLOOKUP(AA282, NPC_Scaling_Values!A:N, 6) * VLOOKUP(AB282,NPC_Scaling_Values!A:N, 6) * 1.19 ,0)</f>
        <v>206</v>
      </c>
      <c r="G282" s="5">
        <f>ROUND( VLOOKUP(Z282, NPC_Raw_Data!A:L, 8) * VLOOKUP(AA282, NPC_Scaling_Values!A:N, 7) * VLOOKUP(AB282, NPC_Scaling_Values!A:N, 7) * 1.19 ,0)</f>
        <v>192</v>
      </c>
      <c r="H282" s="5">
        <f>ROUND( VLOOKUP(Z282, NPC_Raw_Data!A:L, 9) * VLOOKUP(AA282, NPC_Scaling_Values!A:N, 8)* VLOOKUP(AB282, NPC_Scaling_Values!A:N, 8) * 1.19 ,0)</f>
        <v>275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14)* VLOOKUP(AB282, NPC_Scaling_Values!A:N, 14) * 1.19 ,0)</f>
        <v>244</v>
      </c>
      <c r="P282" s="2">
        <f>ROUND( VLOOKUP(Z282, NPC_Raw_Data!A:Q, 17) * VLOOKUP(AA282, NPC_Scaling_Values!A:N, 14) * VLOOKUP(AB282, NPC_Scaling_Values!A:N, 14)* 1.19 ,0)</f>
        <v>98</v>
      </c>
      <c r="Q282">
        <f> VLOOKUP(AA282, NPC_Scaling_Values!A:N, 9) * VLOOKUP(AB282, NPC_Scaling_Values!A:N, 9) * 1.19</f>
        <v>2.856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349000.0</v>
      </c>
      <c r="AA282" s="1">
        <v>7001.0</v>
      </c>
      <c r="AB282" s="1">
        <v>7401.0</v>
      </c>
      <c r="AC282" s="8">
        <v>0.0</v>
      </c>
    </row>
    <row r="283">
      <c r="A283" s="1" t="s">
        <v>96</v>
      </c>
      <c r="B283" s="2" t="s">
        <v>97</v>
      </c>
      <c r="C283" s="5">
        <f>ROUND( VLOOKUP(Z283, NPC_Raw_Data!A:D, 4)*VLOOKUP(AA283, NPC_Scaling_Values!A:C, 3)*VLOOKUP(AB283, NPC_Scaling_Values!A:C, 3) * 1.19 ,0)</f>
        <v>192</v>
      </c>
      <c r="D283" s="5">
        <f>ROUND( VLOOKUP(Z283, NPC_Raw_Data!A:E, 5) * VLOOKUP(AA283, NPC_Scaling_Values!A:D, 4) * VLOOKUP(AB283,NPC_Scaling_Values!A:D, 4) * 1.19 ,0)</f>
        <v>595</v>
      </c>
      <c r="E283" s="5">
        <f>ROUND( VLOOKUP(Z283, NPC_Raw_Data!A:L, 6) * VLOOKUP(AA283, NPC_Scaling_Values!A:N, 5)* VLOOKUP(AB283, NPC_Scaling_Values!A:N, 5) * 1.19 ,0)</f>
        <v>265</v>
      </c>
      <c r="F283" s="5">
        <f>ROUND( VLOOKUP(Z283, NPC_Raw_Data!A:L, 7) * VLOOKUP(AA283, NPC_Scaling_Values!A:N, 6) * VLOOKUP(AB283,NPC_Scaling_Values!A:N, 6) * 1.19 ,0)</f>
        <v>199</v>
      </c>
      <c r="G283" s="5">
        <f>ROUND( VLOOKUP(Z283, NPC_Raw_Data!A:L, 8) * VLOOKUP(AA283, NPC_Scaling_Values!A:N, 7) * VLOOKUP(AB283, NPC_Scaling_Values!A:N, 7) * 1.19 ,0)</f>
        <v>185</v>
      </c>
      <c r="H283" s="5">
        <f>ROUND( VLOOKUP(Z283, NPC_Raw_Data!A:L, 9) * VLOOKUP(AA283, NPC_Scaling_Values!A:N, 8)* VLOOKUP(AB283, NPC_Scaling_Values!A:N, 8) * 1.19 ,0)</f>
        <v>265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14)* VLOOKUP(AB283, NPC_Scaling_Values!A:N, 14) * 1.19 ,0)</f>
        <v>241</v>
      </c>
      <c r="P283" s="2">
        <f>ROUND( VLOOKUP(Z283, NPC_Raw_Data!A:Q, 17) * VLOOKUP(AA283, NPC_Scaling_Values!A:N, 14) * VLOOKUP(AB283, NPC_Scaling_Values!A:N, 14)* 1.19 ,0)</f>
        <v>97</v>
      </c>
      <c r="Q283">
        <f> VLOOKUP(AA283, NPC_Scaling_Values!A:N, 9) * VLOOKUP(AB283, NPC_Scaling_Values!A:N, 9) * 1.19</f>
        <v>3.0925125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349001.0</v>
      </c>
      <c r="AA283" s="1">
        <v>7002.0</v>
      </c>
      <c r="AB283" s="1">
        <v>7402.0</v>
      </c>
      <c r="AC283" s="8">
        <v>0.0</v>
      </c>
    </row>
    <row r="284">
      <c r="A284" s="1" t="s">
        <v>96</v>
      </c>
      <c r="B284" s="2" t="s">
        <v>97</v>
      </c>
      <c r="C284" s="5">
        <f>ROUND( VLOOKUP(Z284, NPC_Raw_Data!A:D, 4)*VLOOKUP(AA284, NPC_Scaling_Values!A:C, 3)*VLOOKUP(AB284, NPC_Scaling_Values!A:C, 3) * 1.19 ,0)</f>
        <v>221</v>
      </c>
      <c r="D284" s="5">
        <f>ROUND( VLOOKUP(Z284, NPC_Raw_Data!A:E, 5) * VLOOKUP(AA284, NPC_Scaling_Values!A:D, 4) * VLOOKUP(AB284,NPC_Scaling_Values!A:D, 4) * 1.19 ,0)</f>
        <v>595</v>
      </c>
      <c r="E284" s="5">
        <f>ROUND( VLOOKUP(Z284, NPC_Raw_Data!A:L, 6) * VLOOKUP(AA284, NPC_Scaling_Values!A:N, 5)* VLOOKUP(AB284, NPC_Scaling_Values!A:N, 5) * 1.19 ,0)</f>
        <v>325</v>
      </c>
      <c r="F284" s="5">
        <f>ROUND( VLOOKUP(Z284, NPC_Raw_Data!A:L, 7) * VLOOKUP(AA284, NPC_Scaling_Values!A:N, 6) * VLOOKUP(AB284,NPC_Scaling_Values!A:N, 6) * 1.19 ,0)</f>
        <v>244</v>
      </c>
      <c r="G284" s="5">
        <f>ROUND( VLOOKUP(Z284, NPC_Raw_Data!A:L, 8) * VLOOKUP(AA284, NPC_Scaling_Values!A:N, 7) * VLOOKUP(AB284, NPC_Scaling_Values!A:N, 7) * 1.19 ,0)</f>
        <v>227</v>
      </c>
      <c r="H284" s="5">
        <f>ROUND( VLOOKUP(Z284, NPC_Raw_Data!A:L, 9) * VLOOKUP(AA284, NPC_Scaling_Values!A:N, 8)* VLOOKUP(AB284, NPC_Scaling_Values!A:N, 8) * 1.19 ,0)</f>
        <v>325</v>
      </c>
      <c r="I284" s="5">
        <v>0.0</v>
      </c>
      <c r="J284" s="5">
        <v>0.0</v>
      </c>
      <c r="K284" s="5">
        <v>0.0</v>
      </c>
      <c r="L284" s="5">
        <f>ROUND( VLOOKUP(Z284, NPC_Raw_Data!A:O, 13),0)</f>
        <v>135</v>
      </c>
      <c r="M284" s="5">
        <f>ROUND( VLOOKUP(Z284, NPC_Raw_Data!A:O, 14),0)</f>
        <v>135</v>
      </c>
      <c r="N284" s="5">
        <f>ROUND( VLOOKUP(Z284, NPC_Raw_Data!A:O, 15),0)</f>
        <v>999</v>
      </c>
      <c r="O284" s="5">
        <f>ROUND( VLOOKUP(Z284, NPC_Raw_Data!A:Q, 16) * VLOOKUP(AA284, NPC_Scaling_Values!A:N, 14)* VLOOKUP(AB284, NPC_Scaling_Values!A:N, 14) * 1.19 ,0)</f>
        <v>240</v>
      </c>
      <c r="P284" s="2">
        <f>ROUND( VLOOKUP(Z284, NPC_Raw_Data!A:Q, 17) * VLOOKUP(AA284, NPC_Scaling_Values!A:N, 14) * VLOOKUP(AB284, NPC_Scaling_Values!A:N, 14)* 1.19 ,0)</f>
        <v>96</v>
      </c>
      <c r="Q284">
        <f> VLOOKUP(AA284, NPC_Scaling_Values!A:N, 9) * VLOOKUP(AB284, NPC_Scaling_Values!A:N, 9) * 1.19</f>
        <v>3.317125</v>
      </c>
      <c r="R284" s="1">
        <v>1.0</v>
      </c>
      <c r="S284" s="1">
        <v>-1.0</v>
      </c>
      <c r="T284" s="7" t="b">
        <v>0</v>
      </c>
      <c r="U284" s="7" t="b">
        <v>0</v>
      </c>
      <c r="V284" s="7" t="b">
        <v>0</v>
      </c>
      <c r="Z284" s="1">
        <v>349002.0</v>
      </c>
      <c r="AA284" s="1">
        <v>7003.0</v>
      </c>
      <c r="AB284" s="1">
        <v>7403.0</v>
      </c>
      <c r="AC284" s="8">
        <v>0.0</v>
      </c>
    </row>
    <row r="285">
      <c r="A285" s="1" t="s">
        <v>96</v>
      </c>
      <c r="B285" s="2" t="s">
        <v>97</v>
      </c>
      <c r="C285" s="5">
        <f>ROUND( VLOOKUP(Z285, NPC_Raw_Data!A:D, 4)*VLOOKUP(AA285, NPC_Scaling_Values!A:C, 3)*VLOOKUP(AB285, NPC_Scaling_Values!A:C, 3) * 1.19 ,0)</f>
        <v>252</v>
      </c>
      <c r="D285" s="5">
        <f>ROUND( VLOOKUP(Z285, NPC_Raw_Data!A:E, 5) * VLOOKUP(AA285, NPC_Scaling_Values!A:D, 4) * VLOOKUP(AB285,NPC_Scaling_Values!A:D, 4) * 1.19 ,0)</f>
        <v>595</v>
      </c>
      <c r="E285" s="5">
        <f>ROUND( VLOOKUP(Z285, NPC_Raw_Data!A:L, 6) * VLOOKUP(AA285, NPC_Scaling_Values!A:N, 5)* VLOOKUP(AB285, NPC_Scaling_Values!A:N, 5) * 1.19 ,0)</f>
        <v>416</v>
      </c>
      <c r="F285" s="5">
        <f>ROUND( VLOOKUP(Z285, NPC_Raw_Data!A:L, 7) * VLOOKUP(AA285, NPC_Scaling_Values!A:N, 6) * VLOOKUP(AB285,NPC_Scaling_Values!A:N, 6) * 1.19 ,0)</f>
        <v>312</v>
      </c>
      <c r="G285" s="5">
        <f>ROUND( VLOOKUP(Z285, NPC_Raw_Data!A:L, 8) * VLOOKUP(AA285, NPC_Scaling_Values!A:N, 7) * VLOOKUP(AB285, NPC_Scaling_Values!A:N, 7) * 1.19 ,0)</f>
        <v>291</v>
      </c>
      <c r="H285" s="5">
        <f>ROUND( VLOOKUP(Z285, NPC_Raw_Data!A:L, 9) * VLOOKUP(AA285, NPC_Scaling_Values!A:N, 8)* VLOOKUP(AB285, NPC_Scaling_Values!A:N, 8) * 1.19 ,0)</f>
        <v>416</v>
      </c>
      <c r="I285" s="5">
        <v>0.0</v>
      </c>
      <c r="J285" s="5">
        <v>0.0</v>
      </c>
      <c r="K285" s="5">
        <v>0.0</v>
      </c>
      <c r="L285" s="5">
        <f>ROUND( VLOOKUP(Z285, NPC_Raw_Data!A:O, 13),0)</f>
        <v>135</v>
      </c>
      <c r="M285" s="5">
        <f>ROUND( VLOOKUP(Z285, NPC_Raw_Data!A:O, 14),0)</f>
        <v>135</v>
      </c>
      <c r="N285" s="5">
        <f>ROUND( VLOOKUP(Z285, NPC_Raw_Data!A:O, 15),0)</f>
        <v>999</v>
      </c>
      <c r="O285" s="5">
        <f>ROUND( VLOOKUP(Z285, NPC_Raw_Data!A:Q, 16) * VLOOKUP(AA285, NPC_Scaling_Values!A:N, 14)* VLOOKUP(AB285, NPC_Scaling_Values!A:N, 14) * 1.19 ,0)</f>
        <v>244</v>
      </c>
      <c r="P285" s="2">
        <f>ROUND( VLOOKUP(Z285, NPC_Raw_Data!A:Q, 17) * VLOOKUP(AA285, NPC_Scaling_Values!A:N, 14) * VLOOKUP(AB285, NPC_Scaling_Values!A:N, 14)* 1.19 ,0)</f>
        <v>98</v>
      </c>
      <c r="Q285">
        <f> VLOOKUP(AA285, NPC_Scaling_Values!A:N, 9) * VLOOKUP(AB285, NPC_Scaling_Values!A:N, 9) * 1.19</f>
        <v>3.5506625</v>
      </c>
      <c r="R285" s="1">
        <v>1.0</v>
      </c>
      <c r="S285" s="1">
        <v>-1.0</v>
      </c>
      <c r="T285" s="7" t="b">
        <v>0</v>
      </c>
      <c r="U285" s="7" t="b">
        <v>0</v>
      </c>
      <c r="V285" s="7" t="b">
        <v>0</v>
      </c>
      <c r="Z285" s="1">
        <v>349003.0</v>
      </c>
      <c r="AA285" s="1">
        <v>7004.0</v>
      </c>
      <c r="AB285" s="1">
        <v>7404.0</v>
      </c>
      <c r="AC285" s="8">
        <v>0.0</v>
      </c>
    </row>
    <row r="286">
      <c r="A286" s="1" t="s">
        <v>96</v>
      </c>
      <c r="B286" s="2" t="s">
        <v>97</v>
      </c>
      <c r="C286" s="5">
        <f>ROUND( VLOOKUP(Z286, NPC_Raw_Data!A:D, 4)*VLOOKUP(AA286, NPC_Scaling_Values!A:C, 3)*VLOOKUP(AB286, NPC_Scaling_Values!A:C, 3) * 1.19 ,0)</f>
        <v>253</v>
      </c>
      <c r="D286" s="5">
        <f>ROUND( VLOOKUP(Z286, NPC_Raw_Data!A:E, 5) * VLOOKUP(AA286, NPC_Scaling_Values!A:D, 4) * VLOOKUP(AB286,NPC_Scaling_Values!A:D, 4) * 1.19 ,0)</f>
        <v>476</v>
      </c>
      <c r="E286" s="5">
        <f>ROUND( VLOOKUP(Z286, NPC_Raw_Data!A:L, 6) * VLOOKUP(AA286, NPC_Scaling_Values!A:N, 5)* VLOOKUP(AB286, NPC_Scaling_Values!A:N, 5) * 1.19 ,0)</f>
        <v>419</v>
      </c>
      <c r="F286" s="5">
        <f>ROUND( VLOOKUP(Z286, NPC_Raw_Data!A:L, 7) * VLOOKUP(AA286, NPC_Scaling_Values!A:N, 6) * VLOOKUP(AB286,NPC_Scaling_Values!A:N, 6) * 1.19 ,0)</f>
        <v>315</v>
      </c>
      <c r="G286" s="5">
        <f>ROUND( VLOOKUP(Z286, NPC_Raw_Data!A:L, 8) * VLOOKUP(AA286, NPC_Scaling_Values!A:N, 7) * VLOOKUP(AB286, NPC_Scaling_Values!A:N, 7) * 1.19 ,0)</f>
        <v>293</v>
      </c>
      <c r="H286" s="5">
        <f>ROUND( VLOOKUP(Z286, NPC_Raw_Data!A:L, 9) * VLOOKUP(AA286, NPC_Scaling_Values!A:N, 8)* VLOOKUP(AB286, NPC_Scaling_Values!A:N, 8) * 1.19 ,0)</f>
        <v>419</v>
      </c>
      <c r="I286" s="5">
        <v>0.0</v>
      </c>
      <c r="J286" s="5">
        <v>0.0</v>
      </c>
      <c r="K286" s="5">
        <v>0.0</v>
      </c>
      <c r="L286" s="5">
        <f>ROUND( VLOOKUP(Z286, NPC_Raw_Data!A:O, 13),0)</f>
        <v>135</v>
      </c>
      <c r="M286" s="5">
        <f>ROUND( VLOOKUP(Z286, NPC_Raw_Data!A:O, 14),0)</f>
        <v>135</v>
      </c>
      <c r="N286" s="5">
        <f>ROUND( VLOOKUP(Z286, NPC_Raw_Data!A:O, 15),0)</f>
        <v>999</v>
      </c>
      <c r="O286" s="5">
        <f>ROUND( VLOOKUP(Z286, NPC_Raw_Data!A:Q, 16) * VLOOKUP(AA286, NPC_Scaling_Values!A:N, 14)* VLOOKUP(AB286, NPC_Scaling_Values!A:N, 14) * 1.19 ,0)</f>
        <v>240</v>
      </c>
      <c r="P286" s="2">
        <f>ROUND( VLOOKUP(Z286, NPC_Raw_Data!A:Q, 17) * VLOOKUP(AA286, NPC_Scaling_Values!A:N, 14) * VLOOKUP(AB286, NPC_Scaling_Values!A:N, 14)* 1.19 ,0)</f>
        <v>96</v>
      </c>
      <c r="Q286">
        <f> VLOOKUP(AA286, NPC_Scaling_Values!A:N, 9) * VLOOKUP(AB286, NPC_Scaling_Values!A:N, 9) * 1.19</f>
        <v>3.6414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349004.0</v>
      </c>
      <c r="AA286" s="1">
        <v>7005.0</v>
      </c>
      <c r="AB286" s="1">
        <v>7405.0</v>
      </c>
      <c r="AC286" s="8">
        <v>0.0</v>
      </c>
    </row>
    <row r="287">
      <c r="A287" s="1" t="s">
        <v>96</v>
      </c>
      <c r="B287" s="2" t="s">
        <v>97</v>
      </c>
      <c r="C287" s="5">
        <f>ROUND( VLOOKUP(Z287, NPC_Raw_Data!A:D, 4)*VLOOKUP(AA287, NPC_Scaling_Values!A:C, 3)*VLOOKUP(AB287, NPC_Scaling_Values!A:C, 3) * 1.19 ,0)</f>
        <v>259</v>
      </c>
      <c r="D287" s="5">
        <f>ROUND( VLOOKUP(Z287, NPC_Raw_Data!A:E, 5) * VLOOKUP(AA287, NPC_Scaling_Values!A:D, 4) * VLOOKUP(AB287,NPC_Scaling_Values!A:D, 4) * 1.19 ,0)</f>
        <v>476</v>
      </c>
      <c r="E287" s="5">
        <f>ROUND( VLOOKUP(Z287, NPC_Raw_Data!A:L, 6) * VLOOKUP(AA287, NPC_Scaling_Values!A:N, 5)* VLOOKUP(AB287, NPC_Scaling_Values!A:N, 5) * 1.19 ,0)</f>
        <v>431</v>
      </c>
      <c r="F287" s="5">
        <f>ROUND( VLOOKUP(Z287, NPC_Raw_Data!A:L, 7) * VLOOKUP(AA287, NPC_Scaling_Values!A:N, 6) * VLOOKUP(AB287,NPC_Scaling_Values!A:N, 6) * 1.19 ,0)</f>
        <v>323</v>
      </c>
      <c r="G287" s="5">
        <f>ROUND( VLOOKUP(Z287, NPC_Raw_Data!A:L, 8) * VLOOKUP(AA287, NPC_Scaling_Values!A:N, 7) * VLOOKUP(AB287, NPC_Scaling_Values!A:N, 7) * 1.19 ,0)</f>
        <v>301</v>
      </c>
      <c r="H287" s="5">
        <f>ROUND( VLOOKUP(Z287, NPC_Raw_Data!A:L, 9) * VLOOKUP(AA287, NPC_Scaling_Values!A:N, 8)* VLOOKUP(AB287, NPC_Scaling_Values!A:N, 8) * 1.19 ,0)</f>
        <v>431</v>
      </c>
      <c r="I287" s="5">
        <v>0.0</v>
      </c>
      <c r="J287" s="5">
        <v>0.0</v>
      </c>
      <c r="K287" s="5">
        <v>0.0</v>
      </c>
      <c r="L287" s="5">
        <f>ROUND( VLOOKUP(Z287, NPC_Raw_Data!A:O, 13),0)</f>
        <v>135</v>
      </c>
      <c r="M287" s="5">
        <f>ROUND( VLOOKUP(Z287, NPC_Raw_Data!A:O, 14),0)</f>
        <v>135</v>
      </c>
      <c r="N287" s="5">
        <f>ROUND( VLOOKUP(Z287, NPC_Raw_Data!A:O, 15),0)</f>
        <v>999</v>
      </c>
      <c r="O287" s="5">
        <f>ROUND( VLOOKUP(Z287, NPC_Raw_Data!A:Q, 16) * VLOOKUP(AA287, NPC_Scaling_Values!A:N, 14)* VLOOKUP(AB287, NPC_Scaling_Values!A:N, 14) * 1.19 ,0)</f>
        <v>241</v>
      </c>
      <c r="P287" s="2">
        <f>ROUND( VLOOKUP(Z287, NPC_Raw_Data!A:Q, 17) * VLOOKUP(AA287, NPC_Scaling_Values!A:N, 14) * VLOOKUP(AB287, NPC_Scaling_Values!A:N, 14)* 1.19 ,0)</f>
        <v>96</v>
      </c>
      <c r="Q287">
        <f> VLOOKUP(AA287, NPC_Scaling_Values!A:N, 9) * VLOOKUP(AB287, NPC_Scaling_Values!A:N, 9) * 1.19</f>
        <v>3.69376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349005.0</v>
      </c>
      <c r="AA287" s="1">
        <v>7006.0</v>
      </c>
      <c r="AB287" s="1">
        <v>7406.0</v>
      </c>
      <c r="AC287" s="8">
        <v>0.0</v>
      </c>
    </row>
    <row r="288">
      <c r="A288" s="1" t="s">
        <v>96</v>
      </c>
      <c r="B288" s="2" t="s">
        <v>97</v>
      </c>
      <c r="C288" s="5">
        <f>ROUND( VLOOKUP(Z288, NPC_Raw_Data!A:D, 4)*VLOOKUP(AA288, NPC_Scaling_Values!A:C, 3)*VLOOKUP(AB288, NPC_Scaling_Values!A:C, 3) * 1.19 ,0)</f>
        <v>255</v>
      </c>
      <c r="D288" s="5">
        <f>ROUND( VLOOKUP(Z288, NPC_Raw_Data!A:E, 5) * VLOOKUP(AA288, NPC_Scaling_Values!A:D, 4) * VLOOKUP(AB288,NPC_Scaling_Values!A:D, 4) * 1.19 ,0)</f>
        <v>476</v>
      </c>
      <c r="E288" s="5">
        <f>ROUND( VLOOKUP(Z288, NPC_Raw_Data!A:L, 6) * VLOOKUP(AA288, NPC_Scaling_Values!A:N, 5)* VLOOKUP(AB288, NPC_Scaling_Values!A:N, 5) * 1.19 ,0)</f>
        <v>427</v>
      </c>
      <c r="F288" s="5">
        <f>ROUND( VLOOKUP(Z288, NPC_Raw_Data!A:L, 7) * VLOOKUP(AA288, NPC_Scaling_Values!A:N, 6) * VLOOKUP(AB288,NPC_Scaling_Values!A:N, 6) * 1.19 ,0)</f>
        <v>320</v>
      </c>
      <c r="G288" s="5">
        <f>ROUND( VLOOKUP(Z288, NPC_Raw_Data!A:L, 8) * VLOOKUP(AA288, NPC_Scaling_Values!A:N, 7) * VLOOKUP(AB288, NPC_Scaling_Values!A:N, 7) * 1.19 ,0)</f>
        <v>298</v>
      </c>
      <c r="H288" s="5">
        <f>ROUND( VLOOKUP(Z288, NPC_Raw_Data!A:L, 9) * VLOOKUP(AA288, NPC_Scaling_Values!A:N, 8)* VLOOKUP(AB288, NPC_Scaling_Values!A:N, 8) * 1.19 ,0)</f>
        <v>427</v>
      </c>
      <c r="I288" s="5">
        <v>0.0</v>
      </c>
      <c r="J288" s="5">
        <v>0.0</v>
      </c>
      <c r="K288" s="5">
        <v>0.0</v>
      </c>
      <c r="L288" s="5">
        <f>ROUND( VLOOKUP(Z288, NPC_Raw_Data!A:O, 13),0)</f>
        <v>135</v>
      </c>
      <c r="M288" s="5">
        <f>ROUND( VLOOKUP(Z288, NPC_Raw_Data!A:O, 14),0)</f>
        <v>135</v>
      </c>
      <c r="N288" s="5">
        <f>ROUND( VLOOKUP(Z288, NPC_Raw_Data!A:O, 15),0)</f>
        <v>999</v>
      </c>
      <c r="O288" s="5">
        <f>ROUND( VLOOKUP(Z288, NPC_Raw_Data!A:Q, 16) * VLOOKUP(AA288, NPC_Scaling_Values!A:N, 14)* VLOOKUP(AB288, NPC_Scaling_Values!A:N, 14) * 1.19 ,0)</f>
        <v>238</v>
      </c>
      <c r="P288" s="2">
        <f>ROUND( VLOOKUP(Z288, NPC_Raw_Data!A:Q, 17) * VLOOKUP(AA288, NPC_Scaling_Values!A:N, 14) * VLOOKUP(AB288, NPC_Scaling_Values!A:N, 14)* 1.19 ,0)</f>
        <v>95</v>
      </c>
      <c r="Q288">
        <f> VLOOKUP(AA288, NPC_Scaling_Values!A:N, 9) * VLOOKUP(AB288, NPC_Scaling_Values!A:N, 9) * 1.19</f>
        <v>3.6414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349006.0</v>
      </c>
      <c r="AA288" s="1">
        <v>7007.0</v>
      </c>
      <c r="AB288" s="1">
        <v>7407.0</v>
      </c>
      <c r="AC288" s="8">
        <v>0.0</v>
      </c>
    </row>
    <row r="289">
      <c r="A289" s="1" t="s">
        <v>96</v>
      </c>
      <c r="B289" s="2" t="s">
        <v>97</v>
      </c>
      <c r="C289" s="5">
        <f>ROUND( VLOOKUP(Z289, NPC_Raw_Data!A:D, 4)*VLOOKUP(AA289, NPC_Scaling_Values!A:C, 3)*VLOOKUP(AB289, NPC_Scaling_Values!A:C, 3) * 1.19 ,0)</f>
        <v>255</v>
      </c>
      <c r="D289" s="5">
        <f>ROUND( VLOOKUP(Z289, NPC_Raw_Data!A:E, 5) * VLOOKUP(AA289, NPC_Scaling_Values!A:D, 4) * VLOOKUP(AB289,NPC_Scaling_Values!A:D, 4) * 1.19 ,0)</f>
        <v>357</v>
      </c>
      <c r="E289" s="5">
        <f>ROUND( VLOOKUP(Z289, NPC_Raw_Data!A:L, 6) * VLOOKUP(AA289, NPC_Scaling_Values!A:N, 5)* VLOOKUP(AB289, NPC_Scaling_Values!A:N, 5) * 1.19 ,0)</f>
        <v>431</v>
      </c>
      <c r="F289" s="5">
        <f>ROUND( VLOOKUP(Z289, NPC_Raw_Data!A:L, 7) * VLOOKUP(AA289, NPC_Scaling_Values!A:N, 6) * VLOOKUP(AB289,NPC_Scaling_Values!A:N, 6) * 1.19 ,0)</f>
        <v>323</v>
      </c>
      <c r="G289" s="5">
        <f>ROUND( VLOOKUP(Z289, NPC_Raw_Data!A:L, 8) * VLOOKUP(AA289, NPC_Scaling_Values!A:N, 7) * VLOOKUP(AB289, NPC_Scaling_Values!A:N, 7) * 1.19 ,0)</f>
        <v>301</v>
      </c>
      <c r="H289" s="5">
        <f>ROUND( VLOOKUP(Z289, NPC_Raw_Data!A:L, 9) * VLOOKUP(AA289, NPC_Scaling_Values!A:N, 8)* VLOOKUP(AB289, NPC_Scaling_Values!A:N, 8) * 1.19 ,0)</f>
        <v>431</v>
      </c>
      <c r="I289" s="5">
        <v>0.0</v>
      </c>
      <c r="J289" s="5">
        <v>0.0</v>
      </c>
      <c r="K289" s="5">
        <v>0.0</v>
      </c>
      <c r="L289" s="5">
        <f>ROUND( VLOOKUP(Z289, NPC_Raw_Data!A:O, 13),0)</f>
        <v>135</v>
      </c>
      <c r="M289" s="5">
        <f>ROUND( VLOOKUP(Z289, NPC_Raw_Data!A:O, 14),0)</f>
        <v>135</v>
      </c>
      <c r="N289" s="5">
        <f>ROUND( VLOOKUP(Z289, NPC_Raw_Data!A:O, 15),0)</f>
        <v>999</v>
      </c>
      <c r="O289" s="5">
        <f>ROUND( VLOOKUP(Z289, NPC_Raw_Data!A:Q, 16) * VLOOKUP(AA289, NPC_Scaling_Values!A:N, 14)* VLOOKUP(AB289, NPC_Scaling_Values!A:N, 14) * 1.19 ,0)</f>
        <v>238</v>
      </c>
      <c r="P289" s="2">
        <f>ROUND( VLOOKUP(Z289, NPC_Raw_Data!A:Q, 17) * VLOOKUP(AA289, NPC_Scaling_Values!A:N, 14) * VLOOKUP(AB289, NPC_Scaling_Values!A:N, 14)* 1.19 ,0)</f>
        <v>95</v>
      </c>
      <c r="Q289">
        <f> VLOOKUP(AA289, NPC_Scaling_Values!A:N, 9) * VLOOKUP(AB289, NPC_Scaling_Values!A:N, 9) * 1.19</f>
        <v>3.6414</v>
      </c>
      <c r="R289" s="1">
        <v>1.0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349007.0</v>
      </c>
      <c r="AA289" s="1">
        <v>7008.0</v>
      </c>
      <c r="AB289" s="1">
        <v>7408.0</v>
      </c>
      <c r="AC289" s="8">
        <v>0.0</v>
      </c>
    </row>
    <row r="290">
      <c r="A290" s="1" t="s">
        <v>96</v>
      </c>
      <c r="B290" s="2" t="s">
        <v>97</v>
      </c>
      <c r="C290" s="5">
        <f>ROUND( VLOOKUP(Z290, NPC_Raw_Data!A:D, 4)*VLOOKUP(AA290, NPC_Scaling_Values!A:C, 3)*VLOOKUP(AB290, NPC_Scaling_Values!A:C, 3) * 1.19 ,0)</f>
        <v>270</v>
      </c>
      <c r="D290" s="5">
        <f>ROUND( VLOOKUP(Z290, NPC_Raw_Data!A:E, 5) * VLOOKUP(AA290, NPC_Scaling_Values!A:D, 4) * VLOOKUP(AB290,NPC_Scaling_Values!A:D, 4) * 1.19 ,0)</f>
        <v>357</v>
      </c>
      <c r="E290" s="5">
        <f>ROUND( VLOOKUP(Z290, NPC_Raw_Data!A:L, 6) * VLOOKUP(AA290, NPC_Scaling_Values!A:N, 5)* VLOOKUP(AB290, NPC_Scaling_Values!A:N, 5) * 1.19 ,0)</f>
        <v>434</v>
      </c>
      <c r="F290" s="5">
        <f>ROUND( VLOOKUP(Z290, NPC_Raw_Data!A:L, 7) * VLOOKUP(AA290, NPC_Scaling_Values!A:N, 6) * VLOOKUP(AB290,NPC_Scaling_Values!A:N, 6) * 1.19 ,0)</f>
        <v>325</v>
      </c>
      <c r="G290" s="5">
        <f>ROUND( VLOOKUP(Z290, NPC_Raw_Data!A:L, 8) * VLOOKUP(AA290, NPC_Scaling_Values!A:N, 7) * VLOOKUP(AB290, NPC_Scaling_Values!A:N, 7) * 1.19 ,0)</f>
        <v>303</v>
      </c>
      <c r="H290" s="5">
        <f>ROUND( VLOOKUP(Z290, NPC_Raw_Data!A:L, 9) * VLOOKUP(AA290, NPC_Scaling_Values!A:N, 8)* VLOOKUP(AB290, NPC_Scaling_Values!A:N, 8) * 1.19 ,0)</f>
        <v>434</v>
      </c>
      <c r="I290" s="5">
        <v>0.0</v>
      </c>
      <c r="J290" s="5">
        <v>0.0</v>
      </c>
      <c r="K290" s="5">
        <v>0.0</v>
      </c>
      <c r="L290" s="5">
        <f>ROUND( VLOOKUP(Z290, NPC_Raw_Data!A:O, 13),0)</f>
        <v>135</v>
      </c>
      <c r="M290" s="5">
        <f>ROUND( VLOOKUP(Z290, NPC_Raw_Data!A:O, 14),0)</f>
        <v>135</v>
      </c>
      <c r="N290" s="5">
        <f>ROUND( VLOOKUP(Z290, NPC_Raw_Data!A:O, 15),0)</f>
        <v>999</v>
      </c>
      <c r="O290" s="5">
        <f>ROUND( VLOOKUP(Z290, NPC_Raw_Data!A:Q, 16) * VLOOKUP(AA290, NPC_Scaling_Values!A:N, 14)* VLOOKUP(AB290, NPC_Scaling_Values!A:N, 14) * 1.19 ,0)</f>
        <v>241</v>
      </c>
      <c r="P290" s="2">
        <f>ROUND( VLOOKUP(Z290, NPC_Raw_Data!A:Q, 17) * VLOOKUP(AA290, NPC_Scaling_Values!A:N, 14) * VLOOKUP(AB290, NPC_Scaling_Values!A:N, 14)* 1.19 ,0)</f>
        <v>97</v>
      </c>
      <c r="Q290">
        <f> VLOOKUP(AA290, NPC_Scaling_Values!A:N, 9) * VLOOKUP(AB290, NPC_Scaling_Values!A:N, 9) * 1.19</f>
        <v>3.66282</v>
      </c>
      <c r="R290" s="1">
        <v>1.0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349008.0</v>
      </c>
      <c r="AA290" s="1">
        <v>7009.0</v>
      </c>
      <c r="AB290" s="1">
        <v>7409.0</v>
      </c>
      <c r="AC290" s="8">
        <v>0.0</v>
      </c>
    </row>
    <row r="291">
      <c r="A291" s="1" t="s">
        <v>96</v>
      </c>
      <c r="B291" s="2" t="s">
        <v>97</v>
      </c>
      <c r="C291" s="5">
        <f>ROUND( VLOOKUP(Z291, NPC_Raw_Data!A:D, 4)*VLOOKUP(AA291, NPC_Scaling_Values!A:C, 3)*VLOOKUP(AB291, NPC_Scaling_Values!A:C, 3) * 1.19 ,0)</f>
        <v>271</v>
      </c>
      <c r="D291" s="5">
        <f>ROUND( VLOOKUP(Z291, NPC_Raw_Data!A:E, 5) * VLOOKUP(AA291, NPC_Scaling_Values!A:D, 4) * VLOOKUP(AB291,NPC_Scaling_Values!A:D, 4) * 1.19 ,0)</f>
        <v>357</v>
      </c>
      <c r="E291" s="5">
        <f>ROUND( VLOOKUP(Z291, NPC_Raw_Data!A:L, 6) * VLOOKUP(AA291, NPC_Scaling_Values!A:N, 5)* VLOOKUP(AB291, NPC_Scaling_Values!A:N, 5) * 1.19 ,0)</f>
        <v>438</v>
      </c>
      <c r="F291" s="5">
        <f>ROUND( VLOOKUP(Z291, NPC_Raw_Data!A:L, 7) * VLOOKUP(AA291, NPC_Scaling_Values!A:N, 6) * VLOOKUP(AB291,NPC_Scaling_Values!A:N, 6) * 1.19 ,0)</f>
        <v>328</v>
      </c>
      <c r="G291" s="5">
        <f>ROUND( VLOOKUP(Z291, NPC_Raw_Data!A:L, 8) * VLOOKUP(AA291, NPC_Scaling_Values!A:N, 7) * VLOOKUP(AB291, NPC_Scaling_Values!A:N, 7) * 1.19 ,0)</f>
        <v>306</v>
      </c>
      <c r="H291" s="5">
        <f>ROUND( VLOOKUP(Z291, NPC_Raw_Data!A:L, 9) * VLOOKUP(AA291, NPC_Scaling_Values!A:N, 8)* VLOOKUP(AB291, NPC_Scaling_Values!A:N, 8) * 1.19 ,0)</f>
        <v>438</v>
      </c>
      <c r="I291" s="5">
        <v>0.0</v>
      </c>
      <c r="J291" s="5">
        <v>0.0</v>
      </c>
      <c r="K291" s="5">
        <v>0.0</v>
      </c>
      <c r="L291" s="5">
        <f>ROUND( VLOOKUP(Z291, NPC_Raw_Data!A:O, 13),0)</f>
        <v>135</v>
      </c>
      <c r="M291" s="5">
        <f>ROUND( VLOOKUP(Z291, NPC_Raw_Data!A:O, 14),0)</f>
        <v>135</v>
      </c>
      <c r="N291" s="5">
        <f>ROUND( VLOOKUP(Z291, NPC_Raw_Data!A:O, 15),0)</f>
        <v>999</v>
      </c>
      <c r="O291" s="5">
        <f>ROUND( VLOOKUP(Z291, NPC_Raw_Data!A:Q, 16) * VLOOKUP(AA291, NPC_Scaling_Values!A:N, 14)* VLOOKUP(AB291, NPC_Scaling_Values!A:N, 14) * 1.19 ,0)</f>
        <v>244</v>
      </c>
      <c r="P291" s="2">
        <f>ROUND( VLOOKUP(Z291, NPC_Raw_Data!A:Q, 17) * VLOOKUP(AA291, NPC_Scaling_Values!A:N, 14) * VLOOKUP(AB291, NPC_Scaling_Values!A:N, 14)* 1.19 ,0)</f>
        <v>97</v>
      </c>
      <c r="Q291">
        <f> VLOOKUP(AA291, NPC_Scaling_Values!A:N, 9) * VLOOKUP(AB291, NPC_Scaling_Values!A:N, 9) * 1.19</f>
        <v>3.7128</v>
      </c>
      <c r="R291" s="1">
        <v>1.0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349009.0</v>
      </c>
      <c r="AA291" s="1">
        <v>7010.0</v>
      </c>
      <c r="AB291" s="1">
        <v>7410.0</v>
      </c>
      <c r="AC291" s="8">
        <v>0.0</v>
      </c>
    </row>
    <row r="292">
      <c r="A292" s="1" t="s">
        <v>96</v>
      </c>
      <c r="B292" s="2" t="s">
        <v>97</v>
      </c>
      <c r="C292" s="5">
        <f>ROUND( VLOOKUP(Z292, NPC_Raw_Data!A:D, 4)*VLOOKUP(AA292, NPC_Scaling_Values!A:C, 3)*VLOOKUP(AB292, NPC_Scaling_Values!A:C, 3) * 1.19 ,0)</f>
        <v>274</v>
      </c>
      <c r="D292" s="5">
        <f>ROUND( VLOOKUP(Z292, NPC_Raw_Data!A:E, 5) * VLOOKUP(AA292, NPC_Scaling_Values!A:D, 4) * VLOOKUP(AB292,NPC_Scaling_Values!A:D, 4) * 1.19 ,0)</f>
        <v>357</v>
      </c>
      <c r="E292" s="5">
        <f>ROUND( VLOOKUP(Z292, NPC_Raw_Data!A:L, 6) * VLOOKUP(AA292, NPC_Scaling_Values!A:N, 5)* VLOOKUP(AB292, NPC_Scaling_Values!A:N, 5) * 1.19 ,0)</f>
        <v>450</v>
      </c>
      <c r="F292" s="5">
        <f>ROUND( VLOOKUP(Z292, NPC_Raw_Data!A:L, 7) * VLOOKUP(AA292, NPC_Scaling_Values!A:N, 6) * VLOOKUP(AB292,NPC_Scaling_Values!A:N, 6) * 1.19 ,0)</f>
        <v>338</v>
      </c>
      <c r="G292" s="5">
        <f>ROUND( VLOOKUP(Z292, NPC_Raw_Data!A:L, 8) * VLOOKUP(AA292, NPC_Scaling_Values!A:N, 7) * VLOOKUP(AB292, NPC_Scaling_Values!A:N, 7) * 1.19 ,0)</f>
        <v>315</v>
      </c>
      <c r="H292" s="5">
        <f>ROUND( VLOOKUP(Z292, NPC_Raw_Data!A:L, 9) * VLOOKUP(AA292, NPC_Scaling_Values!A:N, 8)* VLOOKUP(AB292, NPC_Scaling_Values!A:N, 8) * 1.19 ,0)</f>
        <v>450</v>
      </c>
      <c r="I292" s="5">
        <v>0.0</v>
      </c>
      <c r="J292" s="5">
        <v>0.0</v>
      </c>
      <c r="K292" s="5">
        <v>0.0</v>
      </c>
      <c r="L292" s="5">
        <f>ROUND( VLOOKUP(Z292, NPC_Raw_Data!A:O, 13),0)</f>
        <v>135</v>
      </c>
      <c r="M292" s="5">
        <f>ROUND( VLOOKUP(Z292, NPC_Raw_Data!A:O, 14),0)</f>
        <v>135</v>
      </c>
      <c r="N292" s="5">
        <f>ROUND( VLOOKUP(Z292, NPC_Raw_Data!A:O, 15),0)</f>
        <v>999</v>
      </c>
      <c r="O292" s="5">
        <f>ROUND( VLOOKUP(Z292, NPC_Raw_Data!A:Q, 16) * VLOOKUP(AA292, NPC_Scaling_Values!A:N, 14)* VLOOKUP(AB292, NPC_Scaling_Values!A:N, 14) * 1.19 ,0)</f>
        <v>252</v>
      </c>
      <c r="P292" s="2">
        <f>ROUND( VLOOKUP(Z292, NPC_Raw_Data!A:Q, 17) * VLOOKUP(AA292, NPC_Scaling_Values!A:N, 14) * VLOOKUP(AB292, NPC_Scaling_Values!A:N, 14)* 1.19 ,0)</f>
        <v>101</v>
      </c>
      <c r="Q292">
        <f> VLOOKUP(AA292, NPC_Scaling_Values!A:N, 9) * VLOOKUP(AB292, NPC_Scaling_Values!A:N, 9) * 1.19</f>
        <v>3.77349</v>
      </c>
      <c r="R292" s="1">
        <v>1.0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349010.0</v>
      </c>
      <c r="AA292" s="1">
        <v>7011.0</v>
      </c>
      <c r="AB292" s="1">
        <v>7411.0</v>
      </c>
      <c r="AC292" s="8">
        <v>0.0</v>
      </c>
    </row>
    <row r="293">
      <c r="A293" s="1" t="s">
        <v>96</v>
      </c>
      <c r="B293" s="2" t="s">
        <v>97</v>
      </c>
      <c r="C293" s="5">
        <f>ROUND( VLOOKUP(Z293, NPC_Raw_Data!A:D, 4)*VLOOKUP(AA293, NPC_Scaling_Values!A:C, 3)*VLOOKUP(AB293, NPC_Scaling_Values!A:C, 3) * 1.19 ,0)</f>
        <v>278</v>
      </c>
      <c r="D293" s="5">
        <f>ROUND( VLOOKUP(Z293, NPC_Raw_Data!A:E, 5) * VLOOKUP(AA293, NPC_Scaling_Values!A:D, 4) * VLOOKUP(AB293,NPC_Scaling_Values!A:D, 4) * 1.19 ,0)</f>
        <v>238</v>
      </c>
      <c r="E293" s="5">
        <f>ROUND( VLOOKUP(Z293, NPC_Raw_Data!A:L, 6) * VLOOKUP(AA293, NPC_Scaling_Values!A:N, 5)* VLOOKUP(AB293, NPC_Scaling_Values!A:N, 5) * 1.19 ,0)</f>
        <v>459</v>
      </c>
      <c r="F293" s="5">
        <f>ROUND( VLOOKUP(Z293, NPC_Raw_Data!A:L, 7) * VLOOKUP(AA293, NPC_Scaling_Values!A:N, 6) * VLOOKUP(AB293,NPC_Scaling_Values!A:N, 6) * 1.19 ,0)</f>
        <v>345</v>
      </c>
      <c r="G293" s="5">
        <f>ROUND( VLOOKUP(Z293, NPC_Raw_Data!A:L, 8) * VLOOKUP(AA293, NPC_Scaling_Values!A:N, 7) * VLOOKUP(AB293, NPC_Scaling_Values!A:N, 7) * 1.19 ,0)</f>
        <v>321</v>
      </c>
      <c r="H293" s="5">
        <f>ROUND( VLOOKUP(Z293, NPC_Raw_Data!A:L, 9) * VLOOKUP(AA293, NPC_Scaling_Values!A:N, 8)* VLOOKUP(AB293, NPC_Scaling_Values!A:N, 8) * 1.19 ,0)</f>
        <v>459</v>
      </c>
      <c r="I293" s="5">
        <v>0.0</v>
      </c>
      <c r="J293" s="5">
        <v>0.0</v>
      </c>
      <c r="K293" s="5">
        <v>0.0</v>
      </c>
      <c r="L293" s="5">
        <f>ROUND( VLOOKUP(Z293, NPC_Raw_Data!A:O, 13),0)</f>
        <v>135</v>
      </c>
      <c r="M293" s="5">
        <f>ROUND( VLOOKUP(Z293, NPC_Raw_Data!A:O, 14),0)</f>
        <v>135</v>
      </c>
      <c r="N293" s="5">
        <f>ROUND( VLOOKUP(Z293, NPC_Raw_Data!A:O, 15),0)</f>
        <v>999</v>
      </c>
      <c r="O293" s="5">
        <f>ROUND( VLOOKUP(Z293, NPC_Raw_Data!A:Q, 16) * VLOOKUP(AA293, NPC_Scaling_Values!A:N, 14)* VLOOKUP(AB293, NPC_Scaling_Values!A:N, 14) * 1.19 ,0)</f>
        <v>259</v>
      </c>
      <c r="P293" s="2">
        <f>ROUND( VLOOKUP(Z293, NPC_Raw_Data!A:Q, 17) * VLOOKUP(AA293, NPC_Scaling_Values!A:N, 14) * VLOOKUP(AB293, NPC_Scaling_Values!A:N, 14)* 1.19 ,0)</f>
        <v>104</v>
      </c>
      <c r="Q293">
        <f> VLOOKUP(AA293, NPC_Scaling_Values!A:N, 9) * VLOOKUP(AB293, NPC_Scaling_Values!A:N, 9) * 1.19</f>
        <v>3.82228</v>
      </c>
      <c r="R293" s="1">
        <v>1.0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349011.0</v>
      </c>
      <c r="AA293" s="1">
        <v>7012.0</v>
      </c>
      <c r="AB293" s="1">
        <v>7412.0</v>
      </c>
      <c r="AC293" s="8">
        <v>0.0</v>
      </c>
    </row>
    <row r="294">
      <c r="A294" s="1" t="s">
        <v>96</v>
      </c>
      <c r="B294" s="2" t="s">
        <v>97</v>
      </c>
      <c r="C294" s="5">
        <f>ROUND( VLOOKUP(Z294, NPC_Raw_Data!A:D, 4)*VLOOKUP(AA294, NPC_Scaling_Values!A:C, 3)*VLOOKUP(AB294, NPC_Scaling_Values!A:C, 3) * 1.19 ,0)</f>
        <v>283</v>
      </c>
      <c r="D294" s="5">
        <f>ROUND( VLOOKUP(Z294, NPC_Raw_Data!A:E, 5) * VLOOKUP(AA294, NPC_Scaling_Values!A:D, 4) * VLOOKUP(AB294,NPC_Scaling_Values!A:D, 4) * 1.19 ,0)</f>
        <v>238</v>
      </c>
      <c r="E294" s="5">
        <f>ROUND( VLOOKUP(Z294, NPC_Raw_Data!A:L, 6) * VLOOKUP(AA294, NPC_Scaling_Values!A:N, 5)* VLOOKUP(AB294, NPC_Scaling_Values!A:N, 5) * 1.19 ,0)</f>
        <v>467</v>
      </c>
      <c r="F294" s="5">
        <f>ROUND( VLOOKUP(Z294, NPC_Raw_Data!A:L, 7) * VLOOKUP(AA294, NPC_Scaling_Values!A:N, 6) * VLOOKUP(AB294,NPC_Scaling_Values!A:N, 6) * 1.19 ,0)</f>
        <v>351</v>
      </c>
      <c r="G294" s="5">
        <f>ROUND( VLOOKUP(Z294, NPC_Raw_Data!A:L, 8) * VLOOKUP(AA294, NPC_Scaling_Values!A:N, 7) * VLOOKUP(AB294, NPC_Scaling_Values!A:N, 7) * 1.19 ,0)</f>
        <v>327</v>
      </c>
      <c r="H294" s="5">
        <f>ROUND( VLOOKUP(Z294, NPC_Raw_Data!A:L, 9) * VLOOKUP(AA294, NPC_Scaling_Values!A:N, 8)* VLOOKUP(AB294, NPC_Scaling_Values!A:N, 8) * 1.19 ,0)</f>
        <v>467</v>
      </c>
      <c r="I294" s="5">
        <v>0.0</v>
      </c>
      <c r="J294" s="5">
        <v>0.0</v>
      </c>
      <c r="K294" s="5">
        <v>0.0</v>
      </c>
      <c r="L294" s="5">
        <f>ROUND( VLOOKUP(Z294, NPC_Raw_Data!A:O, 13),0)</f>
        <v>135</v>
      </c>
      <c r="M294" s="5">
        <f>ROUND( VLOOKUP(Z294, NPC_Raw_Data!A:O, 14),0)</f>
        <v>135</v>
      </c>
      <c r="N294" s="5">
        <f>ROUND( VLOOKUP(Z294, NPC_Raw_Data!A:O, 15),0)</f>
        <v>999</v>
      </c>
      <c r="O294" s="5">
        <f>ROUND( VLOOKUP(Z294, NPC_Raw_Data!A:Q, 16) * VLOOKUP(AA294, NPC_Scaling_Values!A:N, 14)* VLOOKUP(AB294, NPC_Scaling_Values!A:N, 14) * 1.19 ,0)</f>
        <v>267</v>
      </c>
      <c r="P294" s="2">
        <f>ROUND( VLOOKUP(Z294, NPC_Raw_Data!A:Q, 17) * VLOOKUP(AA294, NPC_Scaling_Values!A:N, 14) * VLOOKUP(AB294, NPC_Scaling_Values!A:N, 14)* 1.19 ,0)</f>
        <v>107</v>
      </c>
      <c r="Q294">
        <f> VLOOKUP(AA294, NPC_Scaling_Values!A:N, 9) * VLOOKUP(AB294, NPC_Scaling_Values!A:N, 9) * 1.19</f>
        <v>3.88654</v>
      </c>
      <c r="R294" s="1">
        <v>1.0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349012.0</v>
      </c>
      <c r="AA294" s="1">
        <v>7013.0</v>
      </c>
      <c r="AB294" s="1">
        <v>7413.0</v>
      </c>
      <c r="AC294" s="8">
        <v>0.0</v>
      </c>
    </row>
    <row r="295">
      <c r="A295" s="1" t="s">
        <v>96</v>
      </c>
      <c r="B295" s="2" t="s">
        <v>97</v>
      </c>
      <c r="C295" s="5">
        <f>ROUND( VLOOKUP(Z295, NPC_Raw_Data!A:D, 4)*VLOOKUP(AA295, NPC_Scaling_Values!A:C, 3)*VLOOKUP(AB295, NPC_Scaling_Values!A:C, 3) * 1.19 ,0)</f>
        <v>290</v>
      </c>
      <c r="D295" s="5">
        <f>ROUND( VLOOKUP(Z295, NPC_Raw_Data!A:E, 5) * VLOOKUP(AA295, NPC_Scaling_Values!A:D, 4) * VLOOKUP(AB295,NPC_Scaling_Values!A:D, 4) * 1.19 ,0)</f>
        <v>238</v>
      </c>
      <c r="E295" s="5">
        <f>ROUND( VLOOKUP(Z295, NPC_Raw_Data!A:L, 6) * VLOOKUP(AA295, NPC_Scaling_Values!A:N, 5)* VLOOKUP(AB295, NPC_Scaling_Values!A:N, 5) * 1.19 ,0)</f>
        <v>481</v>
      </c>
      <c r="F295" s="5">
        <f>ROUND( VLOOKUP(Z295, NPC_Raw_Data!A:L, 7) * VLOOKUP(AA295, NPC_Scaling_Values!A:N, 6) * VLOOKUP(AB295,NPC_Scaling_Values!A:N, 6) * 1.19 ,0)</f>
        <v>360</v>
      </c>
      <c r="G295" s="5">
        <f>ROUND( VLOOKUP(Z295, NPC_Raw_Data!A:L, 8) * VLOOKUP(AA295, NPC_Scaling_Values!A:N, 7) * VLOOKUP(AB295, NPC_Scaling_Values!A:N, 7) * 1.19 ,0)</f>
        <v>336</v>
      </c>
      <c r="H295" s="5">
        <f>ROUND( VLOOKUP(Z295, NPC_Raw_Data!A:L, 9) * VLOOKUP(AA295, NPC_Scaling_Values!A:N, 8)* VLOOKUP(AB295, NPC_Scaling_Values!A:N, 8) * 1.19 ,0)</f>
        <v>481</v>
      </c>
      <c r="I295" s="5">
        <v>0.0</v>
      </c>
      <c r="J295" s="5">
        <v>0.0</v>
      </c>
      <c r="K295" s="5">
        <v>0.0</v>
      </c>
      <c r="L295" s="5">
        <f>ROUND( VLOOKUP(Z295, NPC_Raw_Data!A:O, 13),0)</f>
        <v>135</v>
      </c>
      <c r="M295" s="5">
        <f>ROUND( VLOOKUP(Z295, NPC_Raw_Data!A:O, 14),0)</f>
        <v>135</v>
      </c>
      <c r="N295" s="5">
        <f>ROUND( VLOOKUP(Z295, NPC_Raw_Data!A:O, 15),0)</f>
        <v>999</v>
      </c>
      <c r="O295" s="5">
        <f>ROUND( VLOOKUP(Z295, NPC_Raw_Data!A:Q, 16) * VLOOKUP(AA295, NPC_Scaling_Values!A:N, 14)* VLOOKUP(AB295, NPC_Scaling_Values!A:N, 14) * 1.19 ,0)</f>
        <v>276</v>
      </c>
      <c r="P295" s="2">
        <f>ROUND( VLOOKUP(Z295, NPC_Raw_Data!A:Q, 17) * VLOOKUP(AA295, NPC_Scaling_Values!A:N, 14) * VLOOKUP(AB295, NPC_Scaling_Values!A:N, 14)* 1.19 ,0)</f>
        <v>110</v>
      </c>
      <c r="Q295">
        <f> VLOOKUP(AA295, NPC_Scaling_Values!A:N, 9) * VLOOKUP(AB295, NPC_Scaling_Values!A:N, 9) * 1.19</f>
        <v>3.96984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349013.0</v>
      </c>
      <c r="AA295" s="1">
        <v>7014.0</v>
      </c>
      <c r="AB295" s="1">
        <v>7414.0</v>
      </c>
      <c r="AC295" s="8">
        <v>0.0</v>
      </c>
    </row>
    <row r="296">
      <c r="A296" s="1" t="s">
        <v>96</v>
      </c>
      <c r="B296" s="2" t="s">
        <v>97</v>
      </c>
      <c r="C296" s="5">
        <f>ROUND( VLOOKUP(Z296, NPC_Raw_Data!A:D, 4)*VLOOKUP(AA296, NPC_Scaling_Values!A:C, 3)*VLOOKUP(AB296, NPC_Scaling_Values!A:C, 3) * 1.19 ,0)</f>
        <v>307</v>
      </c>
      <c r="D296" s="5">
        <f>ROUND( VLOOKUP(Z296, NPC_Raw_Data!A:E, 5) * VLOOKUP(AA296, NPC_Scaling_Values!A:D, 4) * VLOOKUP(AB296,NPC_Scaling_Values!A:D, 4) * 1.19 ,0)</f>
        <v>238</v>
      </c>
      <c r="E296" s="5">
        <f>ROUND( VLOOKUP(Z296, NPC_Raw_Data!A:L, 6) * VLOOKUP(AA296, NPC_Scaling_Values!A:N, 5)* VLOOKUP(AB296, NPC_Scaling_Values!A:N, 5) * 1.19 ,0)</f>
        <v>471</v>
      </c>
      <c r="F296" s="5">
        <f>ROUND( VLOOKUP(Z296, NPC_Raw_Data!A:L, 7) * VLOOKUP(AA296, NPC_Scaling_Values!A:N, 6) * VLOOKUP(AB296,NPC_Scaling_Values!A:N, 6) * 1.19 ,0)</f>
        <v>353</v>
      </c>
      <c r="G296" s="5">
        <f>ROUND( VLOOKUP(Z296, NPC_Raw_Data!A:L, 8) * VLOOKUP(AA296, NPC_Scaling_Values!A:N, 7) * VLOOKUP(AB296, NPC_Scaling_Values!A:N, 7) * 1.19 ,0)</f>
        <v>329</v>
      </c>
      <c r="H296" s="5">
        <f>ROUND( VLOOKUP(Z296, NPC_Raw_Data!A:L, 9) * VLOOKUP(AA296, NPC_Scaling_Values!A:N, 8)* VLOOKUP(AB296, NPC_Scaling_Values!A:N, 8) * 1.19 ,0)</f>
        <v>471</v>
      </c>
      <c r="I296" s="5">
        <v>0.0</v>
      </c>
      <c r="J296" s="5">
        <v>0.0</v>
      </c>
      <c r="K296" s="5">
        <v>0.0</v>
      </c>
      <c r="L296" s="5">
        <f>ROUND( VLOOKUP(Z296, NPC_Raw_Data!A:O, 13),0)</f>
        <v>135</v>
      </c>
      <c r="M296" s="5">
        <f>ROUND( VLOOKUP(Z296, NPC_Raw_Data!A:O, 14),0)</f>
        <v>135</v>
      </c>
      <c r="N296" s="5">
        <f>ROUND( VLOOKUP(Z296, NPC_Raw_Data!A:O, 15),0)</f>
        <v>999</v>
      </c>
      <c r="O296" s="5">
        <f>ROUND( VLOOKUP(Z296, NPC_Raw_Data!A:Q, 16) * VLOOKUP(AA296, NPC_Scaling_Values!A:N, 14)* VLOOKUP(AB296, NPC_Scaling_Values!A:N, 14) * 1.19 ,0)</f>
        <v>287</v>
      </c>
      <c r="P296" s="2">
        <f>ROUND( VLOOKUP(Z296, NPC_Raw_Data!A:Q, 17) * VLOOKUP(AA296, NPC_Scaling_Values!A:N, 14) * VLOOKUP(AB296, NPC_Scaling_Values!A:N, 14)* 1.19 ,0)</f>
        <v>115</v>
      </c>
      <c r="Q296">
        <f> VLOOKUP(AA296, NPC_Scaling_Values!A:N, 9) * VLOOKUP(AB296, NPC_Scaling_Values!A:N, 9) * 1.19</f>
        <v>4.07575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349014.0</v>
      </c>
      <c r="AA296" s="1">
        <v>7015.0</v>
      </c>
      <c r="AB296" s="1">
        <v>7415.0</v>
      </c>
      <c r="AC296" s="8">
        <v>0.0</v>
      </c>
    </row>
    <row r="297">
      <c r="A297" s="1" t="s">
        <v>98</v>
      </c>
      <c r="B297" s="2" t="s">
        <v>97</v>
      </c>
      <c r="C297" s="5">
        <f>ROUND( VLOOKUP(Z297, NPC_Raw_Data!A:D, 4)*VLOOKUP(AA297, NPC_Scaling_Values!A:C, 3)*VLOOKUP(AB297, NPC_Scaling_Values!A:C, 3) * 1.19 ,0)</f>
        <v>199</v>
      </c>
      <c r="D297" s="5">
        <f>ROUND( VLOOKUP(Z297, NPC_Raw_Data!A:E, 5) * VLOOKUP(AA297, NPC_Scaling_Values!A:D, 4) * VLOOKUP(AB297,NPC_Scaling_Values!A:D, 4) * 1.19 ,0)</f>
        <v>595</v>
      </c>
      <c r="E297" s="5">
        <f>ROUND( VLOOKUP(Z297, NPC_Raw_Data!A:L, 6) * VLOOKUP(AA297, NPC_Scaling_Values!A:N, 5)* VLOOKUP(AB297, NPC_Scaling_Values!A:N, 5) * 1.19 ,0)</f>
        <v>275</v>
      </c>
      <c r="F297" s="5">
        <f>ROUND( VLOOKUP(Z297, NPC_Raw_Data!A:L, 7) * VLOOKUP(AA297, NPC_Scaling_Values!A:N, 6) * VLOOKUP(AB297,NPC_Scaling_Values!A:N, 6) * 1.19 ,0)</f>
        <v>206</v>
      </c>
      <c r="G297" s="5">
        <f>ROUND( VLOOKUP(Z297, NPC_Raw_Data!A:L, 8) * VLOOKUP(AA297, NPC_Scaling_Values!A:N, 7) * VLOOKUP(AB297, NPC_Scaling_Values!A:N, 7) * 1.19 ,0)</f>
        <v>192</v>
      </c>
      <c r="H297" s="5">
        <f>ROUND( VLOOKUP(Z297, NPC_Raw_Data!A:L, 9) * VLOOKUP(AA297, NPC_Scaling_Values!A:N, 8)* VLOOKUP(AB297, NPC_Scaling_Values!A:N, 8) * 1.19 ,0)</f>
        <v>275</v>
      </c>
      <c r="I297" s="5">
        <v>0.0</v>
      </c>
      <c r="J297" s="5">
        <v>0.0</v>
      </c>
      <c r="K297" s="5">
        <v>0.0</v>
      </c>
      <c r="L297" s="5">
        <f>ROUND( VLOOKUP(Z297, NPC_Raw_Data!A:O, 13),0)</f>
        <v>135</v>
      </c>
      <c r="M297" s="5">
        <f>ROUND( VLOOKUP(Z297, NPC_Raw_Data!A:O, 14),0)</f>
        <v>135</v>
      </c>
      <c r="N297" s="5">
        <f>ROUND( VLOOKUP(Z297, NPC_Raw_Data!A:O, 15),0)</f>
        <v>999</v>
      </c>
      <c r="O297" s="5">
        <f>ROUND( VLOOKUP(Z297, NPC_Raw_Data!A:Q, 16) * VLOOKUP(AA297, NPC_Scaling_Values!A:N, 14)* VLOOKUP(AB297, NPC_Scaling_Values!A:N, 14) * 1.19 ,0)</f>
        <v>244</v>
      </c>
      <c r="P297" s="2">
        <f>ROUND( VLOOKUP(Z297, NPC_Raw_Data!A:Q, 17) * VLOOKUP(AA297, NPC_Scaling_Values!A:N, 14) * VLOOKUP(AB297, NPC_Scaling_Values!A:N, 14)* 1.19 ,0)</f>
        <v>98</v>
      </c>
      <c r="Q297">
        <f> VLOOKUP(AA297, NPC_Scaling_Values!A:N, 9) * VLOOKUP(AB297, NPC_Scaling_Values!A:N, 9) * 1.19</f>
        <v>2.856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349050.0</v>
      </c>
      <c r="AA297" s="1">
        <v>7001.0</v>
      </c>
      <c r="AB297" s="1">
        <v>7401.0</v>
      </c>
      <c r="AC297" s="10">
        <v>7100.0</v>
      </c>
    </row>
    <row r="298">
      <c r="A298" s="1" t="s">
        <v>98</v>
      </c>
      <c r="B298" s="2" t="s">
        <v>97</v>
      </c>
      <c r="C298" s="5">
        <f>ROUND( VLOOKUP(Z298, NPC_Raw_Data!A:D, 4)*VLOOKUP(AA298, NPC_Scaling_Values!A:C, 3)*VLOOKUP(AB298, NPC_Scaling_Values!A:C, 3) * 1.19 ,0)</f>
        <v>192</v>
      </c>
      <c r="D298" s="5">
        <f>ROUND( VLOOKUP(Z298, NPC_Raw_Data!A:E, 5) * VLOOKUP(AA298, NPC_Scaling_Values!A:D, 4) * VLOOKUP(AB298,NPC_Scaling_Values!A:D, 4) * 1.19 ,0)</f>
        <v>595</v>
      </c>
      <c r="E298" s="5">
        <f>ROUND( VLOOKUP(Z298, NPC_Raw_Data!A:L, 6) * VLOOKUP(AA298, NPC_Scaling_Values!A:N, 5)* VLOOKUP(AB298, NPC_Scaling_Values!A:N, 5) * 1.19 ,0)</f>
        <v>265</v>
      </c>
      <c r="F298" s="5">
        <f>ROUND( VLOOKUP(Z298, NPC_Raw_Data!A:L, 7) * VLOOKUP(AA298, NPC_Scaling_Values!A:N, 6) * VLOOKUP(AB298,NPC_Scaling_Values!A:N, 6) * 1.19 ,0)</f>
        <v>199</v>
      </c>
      <c r="G298" s="5">
        <f>ROUND( VLOOKUP(Z298, NPC_Raw_Data!A:L, 8) * VLOOKUP(AA298, NPC_Scaling_Values!A:N, 7) * VLOOKUP(AB298, NPC_Scaling_Values!A:N, 7) * 1.19 ,0)</f>
        <v>185</v>
      </c>
      <c r="H298" s="5">
        <f>ROUND( VLOOKUP(Z298, NPC_Raw_Data!A:L, 9) * VLOOKUP(AA298, NPC_Scaling_Values!A:N, 8)* VLOOKUP(AB298, NPC_Scaling_Values!A:N, 8) * 1.19 ,0)</f>
        <v>265</v>
      </c>
      <c r="I298" s="5">
        <v>0.0</v>
      </c>
      <c r="J298" s="5">
        <v>0.0</v>
      </c>
      <c r="K298" s="5">
        <v>0.0</v>
      </c>
      <c r="L298" s="5">
        <f>ROUND( VLOOKUP(Z298, NPC_Raw_Data!A:O, 13),0)</f>
        <v>135</v>
      </c>
      <c r="M298" s="5">
        <f>ROUND( VLOOKUP(Z298, NPC_Raw_Data!A:O, 14),0)</f>
        <v>135</v>
      </c>
      <c r="N298" s="5">
        <f>ROUND( VLOOKUP(Z298, NPC_Raw_Data!A:O, 15),0)</f>
        <v>999</v>
      </c>
      <c r="O298" s="5">
        <f>ROUND( VLOOKUP(Z298, NPC_Raw_Data!A:Q, 16) * VLOOKUP(AA298, NPC_Scaling_Values!A:N, 14)* VLOOKUP(AB298, NPC_Scaling_Values!A:N, 14) * 1.19 ,0)</f>
        <v>241</v>
      </c>
      <c r="P298" s="2">
        <f>ROUND( VLOOKUP(Z298, NPC_Raw_Data!A:Q, 17) * VLOOKUP(AA298, NPC_Scaling_Values!A:N, 14) * VLOOKUP(AB298, NPC_Scaling_Values!A:N, 14)* 1.19 ,0)</f>
        <v>97</v>
      </c>
      <c r="Q298">
        <f> VLOOKUP(AA298, NPC_Scaling_Values!A:N, 9) * VLOOKUP(AB298, NPC_Scaling_Values!A:N, 9) * 1.19</f>
        <v>3.0925125</v>
      </c>
      <c r="R298" s="1">
        <v>1.0</v>
      </c>
      <c r="S298" s="1">
        <v>-1.0</v>
      </c>
      <c r="T298" s="7" t="b">
        <v>0</v>
      </c>
      <c r="U298" s="7" t="b">
        <v>0</v>
      </c>
      <c r="V298" s="7" t="b">
        <v>0</v>
      </c>
      <c r="Z298" s="1">
        <v>349051.0</v>
      </c>
      <c r="AA298" s="1">
        <v>7002.0</v>
      </c>
      <c r="AB298" s="1">
        <v>7402.0</v>
      </c>
      <c r="AC298" s="10">
        <v>7100.0</v>
      </c>
    </row>
    <row r="299">
      <c r="A299" s="1" t="s">
        <v>98</v>
      </c>
      <c r="B299" s="2" t="s">
        <v>97</v>
      </c>
      <c r="C299" s="5">
        <f>ROUND( VLOOKUP(Z299, NPC_Raw_Data!A:D, 4)*VLOOKUP(AA299, NPC_Scaling_Values!A:C, 3)*VLOOKUP(AB299, NPC_Scaling_Values!A:C, 3) * 1.19 ,0)</f>
        <v>221</v>
      </c>
      <c r="D299" s="5">
        <f>ROUND( VLOOKUP(Z299, NPC_Raw_Data!A:E, 5) * VLOOKUP(AA299, NPC_Scaling_Values!A:D, 4) * VLOOKUP(AB299,NPC_Scaling_Values!A:D, 4) * 1.19 ,0)</f>
        <v>595</v>
      </c>
      <c r="E299" s="5">
        <f>ROUND( VLOOKUP(Z299, NPC_Raw_Data!A:L, 6) * VLOOKUP(AA299, NPC_Scaling_Values!A:N, 5)* VLOOKUP(AB299, NPC_Scaling_Values!A:N, 5) * 1.19 ,0)</f>
        <v>325</v>
      </c>
      <c r="F299" s="5">
        <f>ROUND( VLOOKUP(Z299, NPC_Raw_Data!A:L, 7) * VLOOKUP(AA299, NPC_Scaling_Values!A:N, 6) * VLOOKUP(AB299,NPC_Scaling_Values!A:N, 6) * 1.19 ,0)</f>
        <v>244</v>
      </c>
      <c r="G299" s="5">
        <f>ROUND( VLOOKUP(Z299, NPC_Raw_Data!A:L, 8) * VLOOKUP(AA299, NPC_Scaling_Values!A:N, 7) * VLOOKUP(AB299, NPC_Scaling_Values!A:N, 7) * 1.19 ,0)</f>
        <v>227</v>
      </c>
      <c r="H299" s="5">
        <f>ROUND( VLOOKUP(Z299, NPC_Raw_Data!A:L, 9) * VLOOKUP(AA299, NPC_Scaling_Values!A:N, 8)* VLOOKUP(AB299, NPC_Scaling_Values!A:N, 8) * 1.19 ,0)</f>
        <v>325</v>
      </c>
      <c r="I299" s="5">
        <v>0.0</v>
      </c>
      <c r="J299" s="5">
        <v>0.0</v>
      </c>
      <c r="K299" s="5">
        <v>0.0</v>
      </c>
      <c r="L299" s="5">
        <f>ROUND( VLOOKUP(Z299, NPC_Raw_Data!A:O, 13),0)</f>
        <v>135</v>
      </c>
      <c r="M299" s="5">
        <f>ROUND( VLOOKUP(Z299, NPC_Raw_Data!A:O, 14),0)</f>
        <v>135</v>
      </c>
      <c r="N299" s="5">
        <f>ROUND( VLOOKUP(Z299, NPC_Raw_Data!A:O, 15),0)</f>
        <v>999</v>
      </c>
      <c r="O299" s="5">
        <f>ROUND( VLOOKUP(Z299, NPC_Raw_Data!A:Q, 16) * VLOOKUP(AA299, NPC_Scaling_Values!A:N, 14)* VLOOKUP(AB299, NPC_Scaling_Values!A:N, 14) * 1.19 ,0)</f>
        <v>240</v>
      </c>
      <c r="P299" s="2">
        <f>ROUND( VLOOKUP(Z299, NPC_Raw_Data!A:Q, 17) * VLOOKUP(AA299, NPC_Scaling_Values!A:N, 14) * VLOOKUP(AB299, NPC_Scaling_Values!A:N, 14)* 1.19 ,0)</f>
        <v>96</v>
      </c>
      <c r="Q299">
        <f> VLOOKUP(AA299, NPC_Scaling_Values!A:N, 9) * VLOOKUP(AB299, NPC_Scaling_Values!A:N, 9) * 1.19</f>
        <v>3.317125</v>
      </c>
      <c r="R299" s="1">
        <v>1.0</v>
      </c>
      <c r="S299" s="1">
        <v>-1.0</v>
      </c>
      <c r="T299" s="7" t="b">
        <v>0</v>
      </c>
      <c r="U299" s="7" t="b">
        <v>0</v>
      </c>
      <c r="V299" s="7" t="b">
        <v>0</v>
      </c>
      <c r="Z299" s="1">
        <v>349052.0</v>
      </c>
      <c r="AA299" s="1">
        <v>7003.0</v>
      </c>
      <c r="AB299" s="1">
        <v>7403.0</v>
      </c>
      <c r="AC299" s="10">
        <v>7100.0</v>
      </c>
    </row>
    <row r="300">
      <c r="A300" s="1" t="s">
        <v>98</v>
      </c>
      <c r="B300" s="2" t="s">
        <v>97</v>
      </c>
      <c r="C300" s="5">
        <f>ROUND( VLOOKUP(Z300, NPC_Raw_Data!A:D, 4)*VLOOKUP(AA300, NPC_Scaling_Values!A:C, 3)*VLOOKUP(AB300, NPC_Scaling_Values!A:C, 3) * 1.19 ,0)</f>
        <v>252</v>
      </c>
      <c r="D300" s="5">
        <f>ROUND( VLOOKUP(Z300, NPC_Raw_Data!A:E, 5) * VLOOKUP(AA300, NPC_Scaling_Values!A:D, 4) * VLOOKUP(AB300,NPC_Scaling_Values!A:D, 4) * 1.19 ,0)</f>
        <v>595</v>
      </c>
      <c r="E300" s="5">
        <f>ROUND( VLOOKUP(Z300, NPC_Raw_Data!A:L, 6) * VLOOKUP(AA300, NPC_Scaling_Values!A:N, 5)* VLOOKUP(AB300, NPC_Scaling_Values!A:N, 5) * 1.19 ,0)</f>
        <v>416</v>
      </c>
      <c r="F300" s="5">
        <f>ROUND( VLOOKUP(Z300, NPC_Raw_Data!A:L, 7) * VLOOKUP(AA300, NPC_Scaling_Values!A:N, 6) * VLOOKUP(AB300,NPC_Scaling_Values!A:N, 6) * 1.19 ,0)</f>
        <v>312</v>
      </c>
      <c r="G300" s="5">
        <f>ROUND( VLOOKUP(Z300, NPC_Raw_Data!A:L, 8) * VLOOKUP(AA300, NPC_Scaling_Values!A:N, 7) * VLOOKUP(AB300, NPC_Scaling_Values!A:N, 7) * 1.19 ,0)</f>
        <v>291</v>
      </c>
      <c r="H300" s="5">
        <f>ROUND( VLOOKUP(Z300, NPC_Raw_Data!A:L, 9) * VLOOKUP(AA300, NPC_Scaling_Values!A:N, 8)* VLOOKUP(AB300, NPC_Scaling_Values!A:N, 8) * 1.19 ,0)</f>
        <v>416</v>
      </c>
      <c r="I300" s="5">
        <v>0.0</v>
      </c>
      <c r="J300" s="5">
        <v>0.0</v>
      </c>
      <c r="K300" s="5">
        <v>0.0</v>
      </c>
      <c r="L300" s="5">
        <f>ROUND( VLOOKUP(Z300, NPC_Raw_Data!A:O, 13),0)</f>
        <v>135</v>
      </c>
      <c r="M300" s="5">
        <f>ROUND( VLOOKUP(Z300, NPC_Raw_Data!A:O, 14),0)</f>
        <v>135</v>
      </c>
      <c r="N300" s="5">
        <f>ROUND( VLOOKUP(Z300, NPC_Raw_Data!A:O, 15),0)</f>
        <v>999</v>
      </c>
      <c r="O300" s="5">
        <f>ROUND( VLOOKUP(Z300, NPC_Raw_Data!A:Q, 16) * VLOOKUP(AA300, NPC_Scaling_Values!A:N, 14)* VLOOKUP(AB300, NPC_Scaling_Values!A:N, 14) * 1.19 ,0)</f>
        <v>244</v>
      </c>
      <c r="P300" s="2">
        <f>ROUND( VLOOKUP(Z300, NPC_Raw_Data!A:Q, 17) * VLOOKUP(AA300, NPC_Scaling_Values!A:N, 14) * VLOOKUP(AB300, NPC_Scaling_Values!A:N, 14)* 1.19 ,0)</f>
        <v>98</v>
      </c>
      <c r="Q300">
        <f> VLOOKUP(AA300, NPC_Scaling_Values!A:N, 9) * VLOOKUP(AB300, NPC_Scaling_Values!A:N, 9) * 1.19</f>
        <v>3.5506625</v>
      </c>
      <c r="R300" s="1">
        <v>1.0</v>
      </c>
      <c r="S300" s="1">
        <v>-1.0</v>
      </c>
      <c r="T300" s="7" t="b">
        <v>0</v>
      </c>
      <c r="U300" s="7" t="b">
        <v>0</v>
      </c>
      <c r="V300" s="7" t="b">
        <v>0</v>
      </c>
      <c r="Z300" s="1">
        <v>349053.0</v>
      </c>
      <c r="AA300" s="1">
        <v>7004.0</v>
      </c>
      <c r="AB300" s="1">
        <v>7404.0</v>
      </c>
      <c r="AC300" s="10">
        <v>7100.0</v>
      </c>
    </row>
    <row r="301">
      <c r="A301" s="1" t="s">
        <v>98</v>
      </c>
      <c r="B301" s="2" t="s">
        <v>97</v>
      </c>
      <c r="C301" s="5">
        <f>ROUND( VLOOKUP(Z301, NPC_Raw_Data!A:D, 4)*VLOOKUP(AA301, NPC_Scaling_Values!A:C, 3)*VLOOKUP(AB301, NPC_Scaling_Values!A:C, 3) * 1.19 ,0)</f>
        <v>253</v>
      </c>
      <c r="D301" s="5">
        <f>ROUND( VLOOKUP(Z301, NPC_Raw_Data!A:E, 5) * VLOOKUP(AA301, NPC_Scaling_Values!A:D, 4) * VLOOKUP(AB301,NPC_Scaling_Values!A:D, 4) * 1.19 ,0)</f>
        <v>476</v>
      </c>
      <c r="E301" s="5">
        <f>ROUND( VLOOKUP(Z301, NPC_Raw_Data!A:L, 6) * VLOOKUP(AA301, NPC_Scaling_Values!A:N, 5)* VLOOKUP(AB301, NPC_Scaling_Values!A:N, 5) * 1.19 ,0)</f>
        <v>419</v>
      </c>
      <c r="F301" s="5">
        <f>ROUND( VLOOKUP(Z301, NPC_Raw_Data!A:L, 7) * VLOOKUP(AA301, NPC_Scaling_Values!A:N, 6) * VLOOKUP(AB301,NPC_Scaling_Values!A:N, 6) * 1.19 ,0)</f>
        <v>315</v>
      </c>
      <c r="G301" s="5">
        <f>ROUND( VLOOKUP(Z301, NPC_Raw_Data!A:L, 8) * VLOOKUP(AA301, NPC_Scaling_Values!A:N, 7) * VLOOKUP(AB301, NPC_Scaling_Values!A:N, 7) * 1.19 ,0)</f>
        <v>293</v>
      </c>
      <c r="H301" s="5">
        <f>ROUND( VLOOKUP(Z301, NPC_Raw_Data!A:L, 9) * VLOOKUP(AA301, NPC_Scaling_Values!A:N, 8)* VLOOKUP(AB301, NPC_Scaling_Values!A:N, 8) * 1.19 ,0)</f>
        <v>419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14)* VLOOKUP(AB301, NPC_Scaling_Values!A:N, 14) * 1.19 ,0)</f>
        <v>240</v>
      </c>
      <c r="P301" s="2">
        <f>ROUND( VLOOKUP(Z301, NPC_Raw_Data!A:Q, 17) * VLOOKUP(AA301, NPC_Scaling_Values!A:N, 14) * VLOOKUP(AB301, NPC_Scaling_Values!A:N, 14)* 1.19 ,0)</f>
        <v>96</v>
      </c>
      <c r="Q301">
        <f> VLOOKUP(AA301, NPC_Scaling_Values!A:N, 9) * VLOOKUP(AB301, NPC_Scaling_Values!A:N, 9) * 1.19</f>
        <v>3.6414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349054.0</v>
      </c>
      <c r="AA301" s="1">
        <v>7005.0</v>
      </c>
      <c r="AB301" s="1">
        <v>7405.0</v>
      </c>
      <c r="AC301" s="10">
        <v>7100.0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3)*VLOOKUP(AB302, NPC_Scaling_Values!A:C, 3) * 1.19 ,0)</f>
        <v>259</v>
      </c>
      <c r="D302" s="5">
        <f>ROUND( VLOOKUP(Z302, NPC_Raw_Data!A:E, 5) * VLOOKUP(AA302, NPC_Scaling_Values!A:D, 4) * VLOOKUP(AB302,NPC_Scaling_Values!A:D, 4) * 1.19 ,0)</f>
        <v>476</v>
      </c>
      <c r="E302" s="5">
        <f>ROUND( VLOOKUP(Z302, NPC_Raw_Data!A:L, 6) * VLOOKUP(AA302, NPC_Scaling_Values!A:N, 5)* VLOOKUP(AB302, NPC_Scaling_Values!A:N, 5) * 1.19 ,0)</f>
        <v>431</v>
      </c>
      <c r="F302" s="5">
        <f>ROUND( VLOOKUP(Z302, NPC_Raw_Data!A:L, 7) * VLOOKUP(AA302, NPC_Scaling_Values!A:N, 6) * VLOOKUP(AB302,NPC_Scaling_Values!A:N, 6) * 1.19 ,0)</f>
        <v>323</v>
      </c>
      <c r="G302" s="5">
        <f>ROUND( VLOOKUP(Z302, NPC_Raw_Data!A:L, 8) * VLOOKUP(AA302, NPC_Scaling_Values!A:N, 7) * VLOOKUP(AB302, NPC_Scaling_Values!A:N, 7) * 1.19 ,0)</f>
        <v>301</v>
      </c>
      <c r="H302" s="5">
        <f>ROUND( VLOOKUP(Z302, NPC_Raw_Data!A:L, 9) * VLOOKUP(AA302, NPC_Scaling_Values!A:N, 8)* VLOOKUP(AB302, NPC_Scaling_Values!A:N, 8) * 1.19 ,0)</f>
        <v>431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14)* VLOOKUP(AB302, NPC_Scaling_Values!A:N, 14) * 1.19 ,0)</f>
        <v>241</v>
      </c>
      <c r="P302" s="2">
        <f>ROUND( VLOOKUP(Z302, NPC_Raw_Data!A:Q, 17) * VLOOKUP(AA302, NPC_Scaling_Values!A:N, 14) * VLOOKUP(AB302, NPC_Scaling_Values!A:N, 14)* 1.19 ,0)</f>
        <v>96</v>
      </c>
      <c r="Q302">
        <f> VLOOKUP(AA302, NPC_Scaling_Values!A:N, 9) * VLOOKUP(AB302, NPC_Scaling_Values!A:N, 9) * 1.19</f>
        <v>3.69376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349055.0</v>
      </c>
      <c r="AA302" s="1">
        <v>7006.0</v>
      </c>
      <c r="AB302" s="1">
        <v>7406.0</v>
      </c>
      <c r="AC302" s="10">
        <v>7100.0</v>
      </c>
    </row>
    <row r="303">
      <c r="A303" s="1" t="s">
        <v>98</v>
      </c>
      <c r="B303" s="2" t="s">
        <v>97</v>
      </c>
      <c r="C303" s="5">
        <f>ROUND( VLOOKUP(Z303, NPC_Raw_Data!A:D, 4)*VLOOKUP(AA303, NPC_Scaling_Values!A:C, 3)*VLOOKUP(AB303, NPC_Scaling_Values!A:C, 3) * 1.19 ,0)</f>
        <v>255</v>
      </c>
      <c r="D303" s="5">
        <f>ROUND( VLOOKUP(Z303, NPC_Raw_Data!A:E, 5) * VLOOKUP(AA303, NPC_Scaling_Values!A:D, 4) * VLOOKUP(AB303,NPC_Scaling_Values!A:D, 4) * 1.19 ,0)</f>
        <v>476</v>
      </c>
      <c r="E303" s="5">
        <f>ROUND( VLOOKUP(Z303, NPC_Raw_Data!A:L, 6) * VLOOKUP(AA303, NPC_Scaling_Values!A:N, 5)* VLOOKUP(AB303, NPC_Scaling_Values!A:N, 5) * 1.19 ,0)</f>
        <v>427</v>
      </c>
      <c r="F303" s="5">
        <f>ROUND( VLOOKUP(Z303, NPC_Raw_Data!A:L, 7) * VLOOKUP(AA303, NPC_Scaling_Values!A:N, 6) * VLOOKUP(AB303,NPC_Scaling_Values!A:N, 6) * 1.19 ,0)</f>
        <v>320</v>
      </c>
      <c r="G303" s="5">
        <f>ROUND( VLOOKUP(Z303, NPC_Raw_Data!A:L, 8) * VLOOKUP(AA303, NPC_Scaling_Values!A:N, 7) * VLOOKUP(AB303, NPC_Scaling_Values!A:N, 7) * 1.19 ,0)</f>
        <v>298</v>
      </c>
      <c r="H303" s="5">
        <f>ROUND( VLOOKUP(Z303, NPC_Raw_Data!A:L, 9) * VLOOKUP(AA303, NPC_Scaling_Values!A:N, 8)* VLOOKUP(AB303, NPC_Scaling_Values!A:N, 8) * 1.19 ,0)</f>
        <v>427</v>
      </c>
      <c r="I303" s="5">
        <v>0.0</v>
      </c>
      <c r="J303" s="5">
        <v>0.0</v>
      </c>
      <c r="K303" s="5">
        <v>0.0</v>
      </c>
      <c r="L303" s="5">
        <f>ROUND( VLOOKUP(Z303, NPC_Raw_Data!A:O, 13),0)</f>
        <v>135</v>
      </c>
      <c r="M303" s="5">
        <f>ROUND( VLOOKUP(Z303, NPC_Raw_Data!A:O, 14),0)</f>
        <v>135</v>
      </c>
      <c r="N303" s="5">
        <f>ROUND( VLOOKUP(Z303, NPC_Raw_Data!A:O, 15),0)</f>
        <v>999</v>
      </c>
      <c r="O303" s="5">
        <f>ROUND( VLOOKUP(Z303, NPC_Raw_Data!A:Q, 16) * VLOOKUP(AA303, NPC_Scaling_Values!A:N, 14)* VLOOKUP(AB303, NPC_Scaling_Values!A:N, 14) * 1.19 ,0)</f>
        <v>238</v>
      </c>
      <c r="P303" s="2">
        <f>ROUND( VLOOKUP(Z303, NPC_Raw_Data!A:Q, 17) * VLOOKUP(AA303, NPC_Scaling_Values!A:N, 14) * VLOOKUP(AB303, NPC_Scaling_Values!A:N, 14)* 1.19 ,0)</f>
        <v>95</v>
      </c>
      <c r="Q303">
        <f> VLOOKUP(AA303, NPC_Scaling_Values!A:N, 9) * VLOOKUP(AB303, NPC_Scaling_Values!A:N, 9) * 1.19</f>
        <v>3.6414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349056.0</v>
      </c>
      <c r="AA303" s="1">
        <v>7007.0</v>
      </c>
      <c r="AB303" s="1">
        <v>7407.0</v>
      </c>
      <c r="AC303" s="10">
        <v>7100.0</v>
      </c>
    </row>
    <row r="304">
      <c r="A304" s="1" t="s">
        <v>98</v>
      </c>
      <c r="B304" s="2" t="s">
        <v>97</v>
      </c>
      <c r="C304" s="5">
        <f>ROUND( VLOOKUP(Z304, NPC_Raw_Data!A:D, 4)*VLOOKUP(AA304, NPC_Scaling_Values!A:C, 3)*VLOOKUP(AB304, NPC_Scaling_Values!A:C, 3) * 1.19 ,0)</f>
        <v>255</v>
      </c>
      <c r="D304" s="5">
        <f>ROUND( VLOOKUP(Z304, NPC_Raw_Data!A:E, 5) * VLOOKUP(AA304, NPC_Scaling_Values!A:D, 4) * VLOOKUP(AB304,NPC_Scaling_Values!A:D, 4) * 1.19 ,0)</f>
        <v>357</v>
      </c>
      <c r="E304" s="5">
        <f>ROUND( VLOOKUP(Z304, NPC_Raw_Data!A:L, 6) * VLOOKUP(AA304, NPC_Scaling_Values!A:N, 5)* VLOOKUP(AB304, NPC_Scaling_Values!A:N, 5) * 1.19 ,0)</f>
        <v>431</v>
      </c>
      <c r="F304" s="5">
        <f>ROUND( VLOOKUP(Z304, NPC_Raw_Data!A:L, 7) * VLOOKUP(AA304, NPC_Scaling_Values!A:N, 6) * VLOOKUP(AB304,NPC_Scaling_Values!A:N, 6) * 1.19 ,0)</f>
        <v>323</v>
      </c>
      <c r="G304" s="5">
        <f>ROUND( VLOOKUP(Z304, NPC_Raw_Data!A:L, 8) * VLOOKUP(AA304, NPC_Scaling_Values!A:N, 7) * VLOOKUP(AB304, NPC_Scaling_Values!A:N, 7) * 1.19 ,0)</f>
        <v>301</v>
      </c>
      <c r="H304" s="5">
        <f>ROUND( VLOOKUP(Z304, NPC_Raw_Data!A:L, 9) * VLOOKUP(AA304, NPC_Scaling_Values!A:N, 8)* VLOOKUP(AB304, NPC_Scaling_Values!A:N, 8) * 1.19 ,0)</f>
        <v>431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14)* VLOOKUP(AB304, NPC_Scaling_Values!A:N, 14) * 1.19 ,0)</f>
        <v>238</v>
      </c>
      <c r="P304" s="2">
        <f>ROUND( VLOOKUP(Z304, NPC_Raw_Data!A:Q, 17) * VLOOKUP(AA304, NPC_Scaling_Values!A:N, 14) * VLOOKUP(AB304, NPC_Scaling_Values!A:N, 14)* 1.19 ,0)</f>
        <v>95</v>
      </c>
      <c r="Q304">
        <f> VLOOKUP(AA304, NPC_Scaling_Values!A:N, 9) * VLOOKUP(AB304, NPC_Scaling_Values!A:N, 9) * 1.19</f>
        <v>3.6414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349057.0</v>
      </c>
      <c r="AA304" s="1">
        <v>7008.0</v>
      </c>
      <c r="AB304" s="1">
        <v>7408.0</v>
      </c>
      <c r="AC304" s="10">
        <v>7100.0</v>
      </c>
    </row>
    <row r="305">
      <c r="A305" s="1" t="s">
        <v>98</v>
      </c>
      <c r="B305" s="2" t="s">
        <v>97</v>
      </c>
      <c r="C305" s="5">
        <f>ROUND( VLOOKUP(Z305, NPC_Raw_Data!A:D, 4)*VLOOKUP(AA305, NPC_Scaling_Values!A:C, 3)*VLOOKUP(AB305, NPC_Scaling_Values!A:C, 3) * 1.19 ,0)</f>
        <v>270</v>
      </c>
      <c r="D305" s="5">
        <f>ROUND( VLOOKUP(Z305, NPC_Raw_Data!A:E, 5) * VLOOKUP(AA305, NPC_Scaling_Values!A:D, 4) * VLOOKUP(AB305,NPC_Scaling_Values!A:D, 4) * 1.19 ,0)</f>
        <v>357</v>
      </c>
      <c r="E305" s="5">
        <f>ROUND( VLOOKUP(Z305, NPC_Raw_Data!A:L, 6) * VLOOKUP(AA305, NPC_Scaling_Values!A:N, 5)* VLOOKUP(AB305, NPC_Scaling_Values!A:N, 5) * 1.19 ,0)</f>
        <v>434</v>
      </c>
      <c r="F305" s="5">
        <f>ROUND( VLOOKUP(Z305, NPC_Raw_Data!A:L, 7) * VLOOKUP(AA305, NPC_Scaling_Values!A:N, 6) * VLOOKUP(AB305,NPC_Scaling_Values!A:N, 6) * 1.19 ,0)</f>
        <v>325</v>
      </c>
      <c r="G305" s="5">
        <f>ROUND( VLOOKUP(Z305, NPC_Raw_Data!A:L, 8) * VLOOKUP(AA305, NPC_Scaling_Values!A:N, 7) * VLOOKUP(AB305, NPC_Scaling_Values!A:N, 7) * 1.19 ,0)</f>
        <v>303</v>
      </c>
      <c r="H305" s="5">
        <f>ROUND( VLOOKUP(Z305, NPC_Raw_Data!A:L, 9) * VLOOKUP(AA305, NPC_Scaling_Values!A:N, 8)* VLOOKUP(AB305, NPC_Scaling_Values!A:N, 8) * 1.19 ,0)</f>
        <v>434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14)* VLOOKUP(AB305, NPC_Scaling_Values!A:N, 14) * 1.19 ,0)</f>
        <v>241</v>
      </c>
      <c r="P305" s="2">
        <f>ROUND( VLOOKUP(Z305, NPC_Raw_Data!A:Q, 17) * VLOOKUP(AA305, NPC_Scaling_Values!A:N, 14) * VLOOKUP(AB305, NPC_Scaling_Values!A:N, 14)* 1.19 ,0)</f>
        <v>97</v>
      </c>
      <c r="Q305">
        <f> VLOOKUP(AA305, NPC_Scaling_Values!A:N, 9) * VLOOKUP(AB305, NPC_Scaling_Values!A:N, 9) * 1.19</f>
        <v>3.66282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349058.0</v>
      </c>
      <c r="AA305" s="1">
        <v>7009.0</v>
      </c>
      <c r="AB305" s="1">
        <v>7409.0</v>
      </c>
      <c r="AC305" s="10">
        <v>7100.0</v>
      </c>
    </row>
    <row r="306">
      <c r="A306" s="1" t="s">
        <v>98</v>
      </c>
      <c r="B306" s="2" t="s">
        <v>97</v>
      </c>
      <c r="C306" s="5">
        <f>ROUND( VLOOKUP(Z306, NPC_Raw_Data!A:D, 4)*VLOOKUP(AA306, NPC_Scaling_Values!A:C, 3)*VLOOKUP(AB306, NPC_Scaling_Values!A:C, 3) * 1.19 ,0)</f>
        <v>271</v>
      </c>
      <c r="D306" s="5">
        <f>ROUND( VLOOKUP(Z306, NPC_Raw_Data!A:E, 5) * VLOOKUP(AA306, NPC_Scaling_Values!A:D, 4) * VLOOKUP(AB306,NPC_Scaling_Values!A:D, 4) * 1.19 ,0)</f>
        <v>357</v>
      </c>
      <c r="E306" s="5">
        <f>ROUND( VLOOKUP(Z306, NPC_Raw_Data!A:L, 6) * VLOOKUP(AA306, NPC_Scaling_Values!A:N, 5)* VLOOKUP(AB306, NPC_Scaling_Values!A:N, 5) * 1.19 ,0)</f>
        <v>438</v>
      </c>
      <c r="F306" s="5">
        <f>ROUND( VLOOKUP(Z306, NPC_Raw_Data!A:L, 7) * VLOOKUP(AA306, NPC_Scaling_Values!A:N, 6) * VLOOKUP(AB306,NPC_Scaling_Values!A:N, 6) * 1.19 ,0)</f>
        <v>328</v>
      </c>
      <c r="G306" s="5">
        <f>ROUND( VLOOKUP(Z306, NPC_Raw_Data!A:L, 8) * VLOOKUP(AA306, NPC_Scaling_Values!A:N, 7) * VLOOKUP(AB306, NPC_Scaling_Values!A:N, 7) * 1.19 ,0)</f>
        <v>306</v>
      </c>
      <c r="H306" s="5">
        <f>ROUND( VLOOKUP(Z306, NPC_Raw_Data!A:L, 9) * VLOOKUP(AA306, NPC_Scaling_Values!A:N, 8)* VLOOKUP(AB306, NPC_Scaling_Values!A:N, 8) * 1.19 ,0)</f>
        <v>438</v>
      </c>
      <c r="I306" s="5">
        <v>0.0</v>
      </c>
      <c r="J306" s="5">
        <v>0.0</v>
      </c>
      <c r="K306" s="5">
        <v>0.0</v>
      </c>
      <c r="L306" s="5">
        <f>ROUND( VLOOKUP(Z306, NPC_Raw_Data!A:O, 13),0)</f>
        <v>135</v>
      </c>
      <c r="M306" s="5">
        <f>ROUND( VLOOKUP(Z306, NPC_Raw_Data!A:O, 14),0)</f>
        <v>135</v>
      </c>
      <c r="N306" s="5">
        <f>ROUND( VLOOKUP(Z306, NPC_Raw_Data!A:O, 15),0)</f>
        <v>999</v>
      </c>
      <c r="O306" s="5">
        <f>ROUND( VLOOKUP(Z306, NPC_Raw_Data!A:Q, 16) * VLOOKUP(AA306, NPC_Scaling_Values!A:N, 14)* VLOOKUP(AB306, NPC_Scaling_Values!A:N, 14) * 1.19 ,0)</f>
        <v>244</v>
      </c>
      <c r="P306" s="2">
        <f>ROUND( VLOOKUP(Z306, NPC_Raw_Data!A:Q, 17) * VLOOKUP(AA306, NPC_Scaling_Values!A:N, 14) * VLOOKUP(AB306, NPC_Scaling_Values!A:N, 14)* 1.19 ,0)</f>
        <v>97</v>
      </c>
      <c r="Q306">
        <f> VLOOKUP(AA306, NPC_Scaling_Values!A:N, 9) * VLOOKUP(AB306, NPC_Scaling_Values!A:N, 9) * 1.19</f>
        <v>3.7128</v>
      </c>
      <c r="R306" s="1">
        <v>1.0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349059.0</v>
      </c>
      <c r="AA306" s="1">
        <v>7010.0</v>
      </c>
      <c r="AB306" s="1">
        <v>7410.0</v>
      </c>
      <c r="AC306" s="10">
        <v>7100.0</v>
      </c>
    </row>
    <row r="307">
      <c r="A307" s="1" t="s">
        <v>98</v>
      </c>
      <c r="B307" s="2" t="s">
        <v>97</v>
      </c>
      <c r="C307" s="5">
        <f>ROUND( VLOOKUP(Z307, NPC_Raw_Data!A:D, 4)*VLOOKUP(AA307, NPC_Scaling_Values!A:C, 3)*VLOOKUP(AB307, NPC_Scaling_Values!A:C, 3) * 1.19 ,0)</f>
        <v>274</v>
      </c>
      <c r="D307" s="5">
        <f>ROUND( VLOOKUP(Z307, NPC_Raw_Data!A:E, 5) * VLOOKUP(AA307, NPC_Scaling_Values!A:D, 4) * VLOOKUP(AB307,NPC_Scaling_Values!A:D, 4) * 1.19 ,0)</f>
        <v>357</v>
      </c>
      <c r="E307" s="5">
        <f>ROUND( VLOOKUP(Z307, NPC_Raw_Data!A:L, 6) * VLOOKUP(AA307, NPC_Scaling_Values!A:N, 5)* VLOOKUP(AB307, NPC_Scaling_Values!A:N, 5) * 1.19 ,0)</f>
        <v>450</v>
      </c>
      <c r="F307" s="5">
        <f>ROUND( VLOOKUP(Z307, NPC_Raw_Data!A:L, 7) * VLOOKUP(AA307, NPC_Scaling_Values!A:N, 6) * VLOOKUP(AB307,NPC_Scaling_Values!A:N, 6) * 1.19 ,0)</f>
        <v>338</v>
      </c>
      <c r="G307" s="5">
        <f>ROUND( VLOOKUP(Z307, NPC_Raw_Data!A:L, 8) * VLOOKUP(AA307, NPC_Scaling_Values!A:N, 7) * VLOOKUP(AB307, NPC_Scaling_Values!A:N, 7) * 1.19 ,0)</f>
        <v>315</v>
      </c>
      <c r="H307" s="5">
        <f>ROUND( VLOOKUP(Z307, NPC_Raw_Data!A:L, 9) * VLOOKUP(AA307, NPC_Scaling_Values!A:N, 8)* VLOOKUP(AB307, NPC_Scaling_Values!A:N, 8) * 1.19 ,0)</f>
        <v>450</v>
      </c>
      <c r="I307" s="5">
        <v>0.0</v>
      </c>
      <c r="J307" s="5">
        <v>0.0</v>
      </c>
      <c r="K307" s="5">
        <v>0.0</v>
      </c>
      <c r="L307" s="5">
        <f>ROUND( VLOOKUP(Z307, NPC_Raw_Data!A:O, 13),0)</f>
        <v>135</v>
      </c>
      <c r="M307" s="5">
        <f>ROUND( VLOOKUP(Z307, NPC_Raw_Data!A:O, 14),0)</f>
        <v>135</v>
      </c>
      <c r="N307" s="5">
        <f>ROUND( VLOOKUP(Z307, NPC_Raw_Data!A:O, 15),0)</f>
        <v>999</v>
      </c>
      <c r="O307" s="5">
        <f>ROUND( VLOOKUP(Z307, NPC_Raw_Data!A:Q, 16) * VLOOKUP(AA307, NPC_Scaling_Values!A:N, 14)* VLOOKUP(AB307, NPC_Scaling_Values!A:N, 14) * 1.19 ,0)</f>
        <v>252</v>
      </c>
      <c r="P307" s="2">
        <f>ROUND( VLOOKUP(Z307, NPC_Raw_Data!A:Q, 17) * VLOOKUP(AA307, NPC_Scaling_Values!A:N, 14) * VLOOKUP(AB307, NPC_Scaling_Values!A:N, 14)* 1.19 ,0)</f>
        <v>101</v>
      </c>
      <c r="Q307">
        <f> VLOOKUP(AA307, NPC_Scaling_Values!A:N, 9) * VLOOKUP(AB307, NPC_Scaling_Values!A:N, 9) * 1.19</f>
        <v>3.77349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349060.0</v>
      </c>
      <c r="AA307" s="1">
        <v>7011.0</v>
      </c>
      <c r="AB307" s="1">
        <v>7411.0</v>
      </c>
      <c r="AC307" s="10">
        <v>7100.0</v>
      </c>
    </row>
    <row r="308">
      <c r="A308" s="1" t="s">
        <v>98</v>
      </c>
      <c r="B308" s="2" t="s">
        <v>97</v>
      </c>
      <c r="C308" s="5">
        <f>ROUND( VLOOKUP(Z308, NPC_Raw_Data!A:D, 4)*VLOOKUP(AA308, NPC_Scaling_Values!A:C, 3)*VLOOKUP(AB308, NPC_Scaling_Values!A:C, 3) * 1.19 ,0)</f>
        <v>278</v>
      </c>
      <c r="D308" s="5">
        <f>ROUND( VLOOKUP(Z308, NPC_Raw_Data!A:E, 5) * VLOOKUP(AA308, NPC_Scaling_Values!A:D, 4) * VLOOKUP(AB308,NPC_Scaling_Values!A:D, 4) * 1.19 ,0)</f>
        <v>238</v>
      </c>
      <c r="E308" s="5">
        <f>ROUND( VLOOKUP(Z308, NPC_Raw_Data!A:L, 6) * VLOOKUP(AA308, NPC_Scaling_Values!A:N, 5)* VLOOKUP(AB308, NPC_Scaling_Values!A:N, 5) * 1.19 ,0)</f>
        <v>459</v>
      </c>
      <c r="F308" s="5">
        <f>ROUND( VLOOKUP(Z308, NPC_Raw_Data!A:L, 7) * VLOOKUP(AA308, NPC_Scaling_Values!A:N, 6) * VLOOKUP(AB308,NPC_Scaling_Values!A:N, 6) * 1.19 ,0)</f>
        <v>345</v>
      </c>
      <c r="G308" s="5">
        <f>ROUND( VLOOKUP(Z308, NPC_Raw_Data!A:L, 8) * VLOOKUP(AA308, NPC_Scaling_Values!A:N, 7) * VLOOKUP(AB308, NPC_Scaling_Values!A:N, 7) * 1.19 ,0)</f>
        <v>321</v>
      </c>
      <c r="H308" s="5">
        <f>ROUND( VLOOKUP(Z308, NPC_Raw_Data!A:L, 9) * VLOOKUP(AA308, NPC_Scaling_Values!A:N, 8)* VLOOKUP(AB308, NPC_Scaling_Values!A:N, 8) * 1.19 ,0)</f>
        <v>459</v>
      </c>
      <c r="I308" s="5">
        <v>0.0</v>
      </c>
      <c r="J308" s="5">
        <v>0.0</v>
      </c>
      <c r="K308" s="5">
        <v>0.0</v>
      </c>
      <c r="L308" s="5">
        <f>ROUND( VLOOKUP(Z308, NPC_Raw_Data!A:O, 13),0)</f>
        <v>135</v>
      </c>
      <c r="M308" s="5">
        <f>ROUND( VLOOKUP(Z308, NPC_Raw_Data!A:O, 14),0)</f>
        <v>135</v>
      </c>
      <c r="N308" s="5">
        <f>ROUND( VLOOKUP(Z308, NPC_Raw_Data!A:O, 15),0)</f>
        <v>999</v>
      </c>
      <c r="O308" s="5">
        <f>ROUND( VLOOKUP(Z308, NPC_Raw_Data!A:Q, 16) * VLOOKUP(AA308, NPC_Scaling_Values!A:N, 14)* VLOOKUP(AB308, NPC_Scaling_Values!A:N, 14) * 1.19 ,0)</f>
        <v>259</v>
      </c>
      <c r="P308" s="2">
        <f>ROUND( VLOOKUP(Z308, NPC_Raw_Data!A:Q, 17) * VLOOKUP(AA308, NPC_Scaling_Values!A:N, 14) * VLOOKUP(AB308, NPC_Scaling_Values!A:N, 14)* 1.19 ,0)</f>
        <v>104</v>
      </c>
      <c r="Q308">
        <f> VLOOKUP(AA308, NPC_Scaling_Values!A:N, 9) * VLOOKUP(AB308, NPC_Scaling_Values!A:N, 9) * 1.19</f>
        <v>3.82228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349061.0</v>
      </c>
      <c r="AA308" s="1">
        <v>7012.0</v>
      </c>
      <c r="AB308" s="1">
        <v>7412.0</v>
      </c>
      <c r="AC308" s="10">
        <v>7100.0</v>
      </c>
    </row>
    <row r="309">
      <c r="A309" s="1" t="s">
        <v>98</v>
      </c>
      <c r="B309" s="2" t="s">
        <v>97</v>
      </c>
      <c r="C309" s="5">
        <f>ROUND( VLOOKUP(Z309, NPC_Raw_Data!A:D, 4)*VLOOKUP(AA309, NPC_Scaling_Values!A:C, 3)*VLOOKUP(AB309, NPC_Scaling_Values!A:C, 3) * 1.19 ,0)</f>
        <v>283</v>
      </c>
      <c r="D309" s="5">
        <f>ROUND( VLOOKUP(Z309, NPC_Raw_Data!A:E, 5) * VLOOKUP(AA309, NPC_Scaling_Values!A:D, 4) * VLOOKUP(AB309,NPC_Scaling_Values!A:D, 4) * 1.19 ,0)</f>
        <v>238</v>
      </c>
      <c r="E309" s="5">
        <f>ROUND( VLOOKUP(Z309, NPC_Raw_Data!A:L, 6) * VLOOKUP(AA309, NPC_Scaling_Values!A:N, 5)* VLOOKUP(AB309, NPC_Scaling_Values!A:N, 5) * 1.19 ,0)</f>
        <v>467</v>
      </c>
      <c r="F309" s="5">
        <f>ROUND( VLOOKUP(Z309, NPC_Raw_Data!A:L, 7) * VLOOKUP(AA309, NPC_Scaling_Values!A:N, 6) * VLOOKUP(AB309,NPC_Scaling_Values!A:N, 6) * 1.19 ,0)</f>
        <v>351</v>
      </c>
      <c r="G309" s="5">
        <f>ROUND( VLOOKUP(Z309, NPC_Raw_Data!A:L, 8) * VLOOKUP(AA309, NPC_Scaling_Values!A:N, 7) * VLOOKUP(AB309, NPC_Scaling_Values!A:N, 7) * 1.19 ,0)</f>
        <v>327</v>
      </c>
      <c r="H309" s="5">
        <f>ROUND( VLOOKUP(Z309, NPC_Raw_Data!A:L, 9) * VLOOKUP(AA309, NPC_Scaling_Values!A:N, 8)* VLOOKUP(AB309, NPC_Scaling_Values!A:N, 8) * 1.19 ,0)</f>
        <v>467</v>
      </c>
      <c r="I309" s="5">
        <v>0.0</v>
      </c>
      <c r="J309" s="5">
        <v>0.0</v>
      </c>
      <c r="K309" s="5">
        <v>0.0</v>
      </c>
      <c r="L309" s="5">
        <f>ROUND( VLOOKUP(Z309, NPC_Raw_Data!A:O, 13),0)</f>
        <v>135</v>
      </c>
      <c r="M309" s="5">
        <f>ROUND( VLOOKUP(Z309, NPC_Raw_Data!A:O, 14),0)</f>
        <v>135</v>
      </c>
      <c r="N309" s="5">
        <f>ROUND( VLOOKUP(Z309, NPC_Raw_Data!A:O, 15),0)</f>
        <v>999</v>
      </c>
      <c r="O309" s="5">
        <f>ROUND( VLOOKUP(Z309, NPC_Raw_Data!A:Q, 16) * VLOOKUP(AA309, NPC_Scaling_Values!A:N, 14)* VLOOKUP(AB309, NPC_Scaling_Values!A:N, 14) * 1.19 ,0)</f>
        <v>267</v>
      </c>
      <c r="P309" s="2">
        <f>ROUND( VLOOKUP(Z309, NPC_Raw_Data!A:Q, 17) * VLOOKUP(AA309, NPC_Scaling_Values!A:N, 14) * VLOOKUP(AB309, NPC_Scaling_Values!A:N, 14)* 1.19 ,0)</f>
        <v>107</v>
      </c>
      <c r="Q309">
        <f> VLOOKUP(AA309, NPC_Scaling_Values!A:N, 9) * VLOOKUP(AB309, NPC_Scaling_Values!A:N, 9) * 1.19</f>
        <v>3.88654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349062.0</v>
      </c>
      <c r="AA309" s="1">
        <v>7013.0</v>
      </c>
      <c r="AB309" s="1">
        <v>7413.0</v>
      </c>
      <c r="AC309" s="10">
        <v>7100.0</v>
      </c>
    </row>
    <row r="310">
      <c r="A310" s="1" t="s">
        <v>98</v>
      </c>
      <c r="B310" s="2" t="s">
        <v>97</v>
      </c>
      <c r="C310" s="5">
        <f>ROUND( VLOOKUP(Z310, NPC_Raw_Data!A:D, 4)*VLOOKUP(AA310, NPC_Scaling_Values!A:C, 3)*VLOOKUP(AB310, NPC_Scaling_Values!A:C, 3) * 1.19 ,0)</f>
        <v>290</v>
      </c>
      <c r="D310" s="5">
        <f>ROUND( VLOOKUP(Z310, NPC_Raw_Data!A:E, 5) * VLOOKUP(AA310, NPC_Scaling_Values!A:D, 4) * VLOOKUP(AB310,NPC_Scaling_Values!A:D, 4) * 1.19 ,0)</f>
        <v>238</v>
      </c>
      <c r="E310" s="5">
        <f>ROUND( VLOOKUP(Z310, NPC_Raw_Data!A:L, 6) * VLOOKUP(AA310, NPC_Scaling_Values!A:N, 5)* VLOOKUP(AB310, NPC_Scaling_Values!A:N, 5) * 1.19 ,0)</f>
        <v>481</v>
      </c>
      <c r="F310" s="5">
        <f>ROUND( VLOOKUP(Z310, NPC_Raw_Data!A:L, 7) * VLOOKUP(AA310, NPC_Scaling_Values!A:N, 6) * VLOOKUP(AB310,NPC_Scaling_Values!A:N, 6) * 1.19 ,0)</f>
        <v>360</v>
      </c>
      <c r="G310" s="5">
        <f>ROUND( VLOOKUP(Z310, NPC_Raw_Data!A:L, 8) * VLOOKUP(AA310, NPC_Scaling_Values!A:N, 7) * VLOOKUP(AB310, NPC_Scaling_Values!A:N, 7) * 1.19 ,0)</f>
        <v>336</v>
      </c>
      <c r="H310" s="5">
        <f>ROUND( VLOOKUP(Z310, NPC_Raw_Data!A:L, 9) * VLOOKUP(AA310, NPC_Scaling_Values!A:N, 8)* VLOOKUP(AB310, NPC_Scaling_Values!A:N, 8) * 1.19 ,0)</f>
        <v>481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14)* VLOOKUP(AB310, NPC_Scaling_Values!A:N, 14) * 1.19 ,0)</f>
        <v>276</v>
      </c>
      <c r="P310" s="2">
        <f>ROUND( VLOOKUP(Z310, NPC_Raw_Data!A:Q, 17) * VLOOKUP(AA310, NPC_Scaling_Values!A:N, 14) * VLOOKUP(AB310, NPC_Scaling_Values!A:N, 14)* 1.19 ,0)</f>
        <v>110</v>
      </c>
      <c r="Q310">
        <f> VLOOKUP(AA310, NPC_Scaling_Values!A:N, 9) * VLOOKUP(AB310, NPC_Scaling_Values!A:N, 9) * 1.19</f>
        <v>3.96984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349063.0</v>
      </c>
      <c r="AA310" s="1">
        <v>7014.0</v>
      </c>
      <c r="AB310" s="1">
        <v>7414.0</v>
      </c>
      <c r="AC310" s="10">
        <v>7100.0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3)*VLOOKUP(AB311, NPC_Scaling_Values!A:C, 3) * 1.19 ,0)</f>
        <v>307</v>
      </c>
      <c r="D311" s="5">
        <f>ROUND( VLOOKUP(Z311, NPC_Raw_Data!A:E, 5) * VLOOKUP(AA311, NPC_Scaling_Values!A:D, 4) * VLOOKUP(AB311,NPC_Scaling_Values!A:D, 4) * 1.19 ,0)</f>
        <v>238</v>
      </c>
      <c r="E311" s="5">
        <f>ROUND( VLOOKUP(Z311, NPC_Raw_Data!A:L, 6) * VLOOKUP(AA311, NPC_Scaling_Values!A:N, 5)* VLOOKUP(AB311, NPC_Scaling_Values!A:N, 5) * 1.19 ,0)</f>
        <v>471</v>
      </c>
      <c r="F311" s="5">
        <f>ROUND( VLOOKUP(Z311, NPC_Raw_Data!A:L, 7) * VLOOKUP(AA311, NPC_Scaling_Values!A:N, 6) * VLOOKUP(AB311,NPC_Scaling_Values!A:N, 6) * 1.19 ,0)</f>
        <v>353</v>
      </c>
      <c r="G311" s="5">
        <f>ROUND( VLOOKUP(Z311, NPC_Raw_Data!A:L, 8) * VLOOKUP(AA311, NPC_Scaling_Values!A:N, 7) * VLOOKUP(AB311, NPC_Scaling_Values!A:N, 7) * 1.19 ,0)</f>
        <v>329</v>
      </c>
      <c r="H311" s="5">
        <f>ROUND( VLOOKUP(Z311, NPC_Raw_Data!A:L, 9) * VLOOKUP(AA311, NPC_Scaling_Values!A:N, 8)* VLOOKUP(AB311, NPC_Scaling_Values!A:N, 8) * 1.19 ,0)</f>
        <v>471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14)* VLOOKUP(AB311, NPC_Scaling_Values!A:N, 14) * 1.19 ,0)</f>
        <v>287</v>
      </c>
      <c r="P311" s="2">
        <f>ROUND( VLOOKUP(Z311, NPC_Raw_Data!A:Q, 17) * VLOOKUP(AA311, NPC_Scaling_Values!A:N, 14) * VLOOKUP(AB311, NPC_Scaling_Values!A:N, 14)* 1.19 ,0)</f>
        <v>115</v>
      </c>
      <c r="Q311">
        <f> VLOOKUP(AA311, NPC_Scaling_Values!A:N, 9) * VLOOKUP(AB311, NPC_Scaling_Values!A:N, 9) * 1.19</f>
        <v>4.07575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349064.0</v>
      </c>
      <c r="AA311" s="1">
        <v>7015.0</v>
      </c>
      <c r="AB311" s="1">
        <v>7415.0</v>
      </c>
      <c r="AC311" s="10">
        <v>7100.0</v>
      </c>
    </row>
    <row r="312">
      <c r="A312" s="1" t="s">
        <v>111</v>
      </c>
      <c r="B312" s="1" t="s">
        <v>97</v>
      </c>
      <c r="C312" s="5">
        <f>ROUND( VLOOKUP(Z312, NPC_Raw_Data!A:D, 4)*VLOOKUP(AA312, NPC_Scaling_Values!A:C, 3)*VLOOKUP(AB312, NPC_Scaling_Values!A:C, 3) * 1.19 ,0)</f>
        <v>238</v>
      </c>
      <c r="D312" s="5">
        <f>ROUND( VLOOKUP(Z312, NPC_Raw_Data!A:E, 5) * VLOOKUP(AA312, NPC_Scaling_Values!A:D, 4) * VLOOKUP(AB312,NPC_Scaling_Values!A:D, 4) * 1.19 ,0)</f>
        <v>595</v>
      </c>
      <c r="E312" s="5">
        <f>ROUND( VLOOKUP(Z312, NPC_Raw_Data!A:L, 6) * VLOOKUP(AA312, NPC_Scaling_Values!A:N, 5)* VLOOKUP(AB312, NPC_Scaling_Values!A:N, 5) * 1.19 ,0)</f>
        <v>295</v>
      </c>
      <c r="F312" s="5">
        <f>ROUND( VLOOKUP(Z312, NPC_Raw_Data!A:L, 7) * VLOOKUP(AA312, NPC_Scaling_Values!A:N, 6) * VLOOKUP(AB312,NPC_Scaling_Values!A:N, 6) * 1.19 ,0)</f>
        <v>223</v>
      </c>
      <c r="G312" s="5">
        <f>ROUND( VLOOKUP(Z312, NPC_Raw_Data!A:L, 8) * VLOOKUP(AA312, NPC_Scaling_Values!A:N, 7) * VLOOKUP(AB312, NPC_Scaling_Values!A:N, 7) * 1.19 ,0)</f>
        <v>206</v>
      </c>
      <c r="H312" s="5">
        <f>ROUND( VLOOKUP(Z312, NPC_Raw_Data!A:L, 9) * VLOOKUP(AA312, NPC_Scaling_Values!A:N, 8)* VLOOKUP(AB312, NPC_Scaling_Values!A:N, 8) * 1.19 ,0)</f>
        <v>295</v>
      </c>
      <c r="I312" s="5">
        <v>0.0</v>
      </c>
      <c r="J312" s="5">
        <v>0.0</v>
      </c>
      <c r="K312" s="5">
        <v>0.0</v>
      </c>
      <c r="L312" s="5">
        <f>ROUND( VLOOKUP(Z312, NPC_Raw_Data!A:O, 13),0)</f>
        <v>135</v>
      </c>
      <c r="M312" s="5">
        <f>ROUND( VLOOKUP(Z312, NPC_Raw_Data!A:O, 14),0)</f>
        <v>135</v>
      </c>
      <c r="N312" s="5">
        <f>ROUND( VLOOKUP(Z312, NPC_Raw_Data!A:O, 15),0)</f>
        <v>999</v>
      </c>
      <c r="O312" s="5">
        <f>ROUND( VLOOKUP(Z312, NPC_Raw_Data!A:Q, 16) * VLOOKUP(AA312, NPC_Scaling_Values!A:N, 14)* VLOOKUP(AB312, NPC_Scaling_Values!A:N, 14) * 1.19 ,0)</f>
        <v>244</v>
      </c>
      <c r="P312" s="2">
        <f>ROUND( VLOOKUP(Z312, NPC_Raw_Data!A:Q, 17) * VLOOKUP(AA312, NPC_Scaling_Values!A:N, 14) * VLOOKUP(AB312, NPC_Scaling_Values!A:N, 14)* 1.19 ,0)</f>
        <v>98</v>
      </c>
      <c r="Q312">
        <f> VLOOKUP(AA312, NPC_Scaling_Values!A:N, 9) * VLOOKUP(AB312, NPC_Scaling_Values!A:N, 9) * 1.19</f>
        <v>2.856</v>
      </c>
      <c r="R312" s="1">
        <v>1.0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349100.0</v>
      </c>
      <c r="AA312" s="1">
        <v>7001.0</v>
      </c>
      <c r="AB312" s="1">
        <v>7401.0</v>
      </c>
      <c r="AC312" s="8">
        <v>0.0</v>
      </c>
    </row>
    <row r="313">
      <c r="A313" s="1" t="s">
        <v>111</v>
      </c>
      <c r="B313" s="1" t="s">
        <v>97</v>
      </c>
      <c r="C313" s="5">
        <f>ROUND( VLOOKUP(Z313, NPC_Raw_Data!A:D, 4)*VLOOKUP(AA313, NPC_Scaling_Values!A:C, 3)*VLOOKUP(AB313, NPC_Scaling_Values!A:C, 3) * 1.19 ,0)</f>
        <v>229</v>
      </c>
      <c r="D313" s="5">
        <f>ROUND( VLOOKUP(Z313, NPC_Raw_Data!A:E, 5) * VLOOKUP(AA313, NPC_Scaling_Values!A:D, 4) * VLOOKUP(AB313,NPC_Scaling_Values!A:D, 4) * 1.19 ,0)</f>
        <v>595</v>
      </c>
      <c r="E313" s="5">
        <f>ROUND( VLOOKUP(Z313, NPC_Raw_Data!A:L, 6) * VLOOKUP(AA313, NPC_Scaling_Values!A:N, 5)* VLOOKUP(AB313, NPC_Scaling_Values!A:N, 5) * 1.19 ,0)</f>
        <v>285</v>
      </c>
      <c r="F313" s="5">
        <f>ROUND( VLOOKUP(Z313, NPC_Raw_Data!A:L, 7) * VLOOKUP(AA313, NPC_Scaling_Values!A:N, 6) * VLOOKUP(AB313,NPC_Scaling_Values!A:N, 6) * 1.19 ,0)</f>
        <v>215</v>
      </c>
      <c r="G313" s="5">
        <f>ROUND( VLOOKUP(Z313, NPC_Raw_Data!A:L, 8) * VLOOKUP(AA313, NPC_Scaling_Values!A:N, 7) * VLOOKUP(AB313, NPC_Scaling_Values!A:N, 7) * 1.19 ,0)</f>
        <v>199</v>
      </c>
      <c r="H313" s="5">
        <f>ROUND( VLOOKUP(Z313, NPC_Raw_Data!A:L, 9) * VLOOKUP(AA313, NPC_Scaling_Values!A:N, 8)* VLOOKUP(AB313, NPC_Scaling_Values!A:N, 8) * 1.19 ,0)</f>
        <v>285</v>
      </c>
      <c r="I313" s="5">
        <v>0.0</v>
      </c>
      <c r="J313" s="5">
        <v>0.0</v>
      </c>
      <c r="K313" s="5">
        <v>0.0</v>
      </c>
      <c r="L313" s="5">
        <f>ROUND( VLOOKUP(Z313, NPC_Raw_Data!A:O, 13),0)</f>
        <v>135</v>
      </c>
      <c r="M313" s="5">
        <f>ROUND( VLOOKUP(Z313, NPC_Raw_Data!A:O, 14),0)</f>
        <v>135</v>
      </c>
      <c r="N313" s="5">
        <f>ROUND( VLOOKUP(Z313, NPC_Raw_Data!A:O, 15),0)</f>
        <v>999</v>
      </c>
      <c r="O313" s="5">
        <f>ROUND( VLOOKUP(Z313, NPC_Raw_Data!A:Q, 16) * VLOOKUP(AA313, NPC_Scaling_Values!A:N, 14)* VLOOKUP(AB313, NPC_Scaling_Values!A:N, 14) * 1.19 ,0)</f>
        <v>241</v>
      </c>
      <c r="P313" s="2">
        <f>ROUND( VLOOKUP(Z313, NPC_Raw_Data!A:Q, 17) * VLOOKUP(AA313, NPC_Scaling_Values!A:N, 14) * VLOOKUP(AB313, NPC_Scaling_Values!A:N, 14)* 1.19 ,0)</f>
        <v>97</v>
      </c>
      <c r="Q313">
        <f> VLOOKUP(AA313, NPC_Scaling_Values!A:N, 9) * VLOOKUP(AB313, NPC_Scaling_Values!A:N, 9) * 1.19</f>
        <v>3.0925125</v>
      </c>
      <c r="R313" s="1">
        <v>1.0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349101.0</v>
      </c>
      <c r="AA313" s="1">
        <v>7002.0</v>
      </c>
      <c r="AB313" s="1">
        <v>7402.0</v>
      </c>
      <c r="AC313" s="8">
        <v>0.0</v>
      </c>
    </row>
    <row r="314">
      <c r="A314" s="1" t="s">
        <v>111</v>
      </c>
      <c r="B314" s="1" t="s">
        <v>97</v>
      </c>
      <c r="C314" s="5">
        <f>ROUND( VLOOKUP(Z314, NPC_Raw_Data!A:D, 4)*VLOOKUP(AA314, NPC_Scaling_Values!A:C, 3)*VLOOKUP(AB314, NPC_Scaling_Values!A:C, 3) * 1.19 ,0)</f>
        <v>264</v>
      </c>
      <c r="D314" s="5">
        <f>ROUND( VLOOKUP(Z314, NPC_Raw_Data!A:E, 5) * VLOOKUP(AA314, NPC_Scaling_Values!A:D, 4) * VLOOKUP(AB314,NPC_Scaling_Values!A:D, 4) * 1.19 ,0)</f>
        <v>595</v>
      </c>
      <c r="E314" s="5">
        <f>ROUND( VLOOKUP(Z314, NPC_Raw_Data!A:L, 6) * VLOOKUP(AA314, NPC_Scaling_Values!A:N, 5)* VLOOKUP(AB314, NPC_Scaling_Values!A:N, 5) * 1.19 ,0)</f>
        <v>349</v>
      </c>
      <c r="F314" s="5">
        <f>ROUND( VLOOKUP(Z314, NPC_Raw_Data!A:L, 7) * VLOOKUP(AA314, NPC_Scaling_Values!A:N, 6) * VLOOKUP(AB314,NPC_Scaling_Values!A:N, 6) * 1.19 ,0)</f>
        <v>263</v>
      </c>
      <c r="G314" s="5">
        <f>ROUND( VLOOKUP(Z314, NPC_Raw_Data!A:L, 8) * VLOOKUP(AA314, NPC_Scaling_Values!A:N, 7) * VLOOKUP(AB314, NPC_Scaling_Values!A:N, 7) * 1.19 ,0)</f>
        <v>244</v>
      </c>
      <c r="H314" s="5">
        <f>ROUND( VLOOKUP(Z314, NPC_Raw_Data!A:L, 9) * VLOOKUP(AA314, NPC_Scaling_Values!A:N, 8)* VLOOKUP(AB314, NPC_Scaling_Values!A:N, 8) * 1.19 ,0)</f>
        <v>349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135</v>
      </c>
      <c r="M314" s="5">
        <f>ROUND( VLOOKUP(Z314, NPC_Raw_Data!A:O, 14),0)</f>
        <v>135</v>
      </c>
      <c r="N314" s="5">
        <f>ROUND( VLOOKUP(Z314, NPC_Raw_Data!A:O, 15),0)</f>
        <v>999</v>
      </c>
      <c r="O314" s="5">
        <f>ROUND( VLOOKUP(Z314, NPC_Raw_Data!A:Q, 16) * VLOOKUP(AA314, NPC_Scaling_Values!A:N, 14)* VLOOKUP(AB314, NPC_Scaling_Values!A:N, 14) * 1.19 ,0)</f>
        <v>240</v>
      </c>
      <c r="P314" s="2">
        <f>ROUND( VLOOKUP(Z314, NPC_Raw_Data!A:Q, 17) * VLOOKUP(AA314, NPC_Scaling_Values!A:N, 14) * VLOOKUP(AB314, NPC_Scaling_Values!A:N, 14)* 1.19 ,0)</f>
        <v>96</v>
      </c>
      <c r="Q314">
        <f> VLOOKUP(AA314, NPC_Scaling_Values!A:N, 9) * VLOOKUP(AB314, NPC_Scaling_Values!A:N, 9) * 1.19</f>
        <v>3.317125</v>
      </c>
      <c r="R314" s="1">
        <v>1.0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349102.0</v>
      </c>
      <c r="AA314" s="1">
        <v>7003.0</v>
      </c>
      <c r="AB314" s="1">
        <v>7403.0</v>
      </c>
      <c r="AC314" s="8">
        <v>0.0</v>
      </c>
    </row>
    <row r="315">
      <c r="A315" s="1" t="s">
        <v>111</v>
      </c>
      <c r="B315" s="2" t="s">
        <v>97</v>
      </c>
      <c r="C315" s="5">
        <f>ROUND( VLOOKUP(Z315, NPC_Raw_Data!A:D, 4)*VLOOKUP(AA315, NPC_Scaling_Values!A:C, 3)*VLOOKUP(AB315, NPC_Scaling_Values!A:C, 3) * 1.19 ,0)</f>
        <v>301</v>
      </c>
      <c r="D315" s="5">
        <f>ROUND( VLOOKUP(Z315, NPC_Raw_Data!A:E, 5) * VLOOKUP(AA315, NPC_Scaling_Values!A:D, 4) * VLOOKUP(AB315,NPC_Scaling_Values!A:D, 4) * 1.19 ,0)</f>
        <v>595</v>
      </c>
      <c r="E315" s="5">
        <f>ROUND( VLOOKUP(Z315, NPC_Raw_Data!A:L, 6) * VLOOKUP(AA315, NPC_Scaling_Values!A:N, 5)* VLOOKUP(AB315, NPC_Scaling_Values!A:N, 5) * 1.19 ,0)</f>
        <v>447</v>
      </c>
      <c r="F315" s="5">
        <f>ROUND( VLOOKUP(Z315, NPC_Raw_Data!A:L, 7) * VLOOKUP(AA315, NPC_Scaling_Values!A:N, 6) * VLOOKUP(AB315,NPC_Scaling_Values!A:N, 6) * 1.19 ,0)</f>
        <v>337</v>
      </c>
      <c r="G315" s="5">
        <f>ROUND( VLOOKUP(Z315, NPC_Raw_Data!A:L, 8) * VLOOKUP(AA315, NPC_Scaling_Values!A:N, 7) * VLOOKUP(AB315, NPC_Scaling_Values!A:N, 7) * 1.19 ,0)</f>
        <v>312</v>
      </c>
      <c r="H315" s="5">
        <f>ROUND( VLOOKUP(Z315, NPC_Raw_Data!A:L, 9) * VLOOKUP(AA315, NPC_Scaling_Values!A:N, 8)* VLOOKUP(AB315, NPC_Scaling_Values!A:N, 8) * 1.19 ,0)</f>
        <v>447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14)* VLOOKUP(AB315, NPC_Scaling_Values!A:N, 14) * 1.19 ,0)</f>
        <v>244</v>
      </c>
      <c r="P315" s="2">
        <f>ROUND( VLOOKUP(Z315, NPC_Raw_Data!A:Q, 17) * VLOOKUP(AA315, NPC_Scaling_Values!A:N, 14) * VLOOKUP(AB315, NPC_Scaling_Values!A:N, 14)* 1.19 ,0)</f>
        <v>98</v>
      </c>
      <c r="Q315">
        <f> VLOOKUP(AA315, NPC_Scaling_Values!A:N, 9) * VLOOKUP(AB315, NPC_Scaling_Values!A:N, 9) * 1.19</f>
        <v>3.5506625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349103.0</v>
      </c>
      <c r="AA315" s="1">
        <v>7004.0</v>
      </c>
      <c r="AB315" s="1">
        <v>7404.0</v>
      </c>
      <c r="AC315" s="8">
        <v>0.0</v>
      </c>
    </row>
    <row r="316">
      <c r="A316" s="1" t="s">
        <v>111</v>
      </c>
      <c r="B316" s="1" t="s">
        <v>97</v>
      </c>
      <c r="C316" s="5">
        <f>ROUND( VLOOKUP(Z316, NPC_Raw_Data!A:D, 4)*VLOOKUP(AA316, NPC_Scaling_Values!A:C, 3)*VLOOKUP(AB316, NPC_Scaling_Values!A:C, 3) * 1.19 ,0)</f>
        <v>302</v>
      </c>
      <c r="D316" s="5">
        <f>ROUND( VLOOKUP(Z316, NPC_Raw_Data!A:E, 5) * VLOOKUP(AA316, NPC_Scaling_Values!A:D, 4) * VLOOKUP(AB316,NPC_Scaling_Values!A:D, 4) * 1.19 ,0)</f>
        <v>476</v>
      </c>
      <c r="E316" s="5">
        <f>ROUND( VLOOKUP(Z316, NPC_Raw_Data!A:L, 6) * VLOOKUP(AA316, NPC_Scaling_Values!A:N, 5)* VLOOKUP(AB316, NPC_Scaling_Values!A:N, 5) * 1.19 ,0)</f>
        <v>450</v>
      </c>
      <c r="F316" s="5">
        <f>ROUND( VLOOKUP(Z316, NPC_Raw_Data!A:L, 7) * VLOOKUP(AA316, NPC_Scaling_Values!A:N, 6) * VLOOKUP(AB316,NPC_Scaling_Values!A:N, 6) * 1.19 ,0)</f>
        <v>339</v>
      </c>
      <c r="G316" s="5">
        <f>ROUND( VLOOKUP(Z316, NPC_Raw_Data!A:L, 8) * VLOOKUP(AA316, NPC_Scaling_Values!A:N, 7) * VLOOKUP(AB316, NPC_Scaling_Values!A:N, 7) * 1.19 ,0)</f>
        <v>315</v>
      </c>
      <c r="H316" s="5">
        <f>ROUND( VLOOKUP(Z316, NPC_Raw_Data!A:L, 9) * VLOOKUP(AA316, NPC_Scaling_Values!A:N, 8)* VLOOKUP(AB316, NPC_Scaling_Values!A:N, 8) * 1.19 ,0)</f>
        <v>450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14)* VLOOKUP(AB316, NPC_Scaling_Values!A:N, 14) * 1.19 ,0)</f>
        <v>240</v>
      </c>
      <c r="P316" s="2">
        <f>ROUND( VLOOKUP(Z316, NPC_Raw_Data!A:Q, 17) * VLOOKUP(AA316, NPC_Scaling_Values!A:N, 14) * VLOOKUP(AB316, NPC_Scaling_Values!A:N, 14)* 1.19 ,0)</f>
        <v>96</v>
      </c>
      <c r="Q316">
        <f> VLOOKUP(AA316, NPC_Scaling_Values!A:N, 9) * VLOOKUP(AB316, NPC_Scaling_Values!A:N, 9) * 1.19</f>
        <v>3.6414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349104.0</v>
      </c>
      <c r="AA316" s="1">
        <v>7005.0</v>
      </c>
      <c r="AB316" s="1">
        <v>7405.0</v>
      </c>
      <c r="AC316" s="8">
        <v>0.0</v>
      </c>
    </row>
    <row r="317">
      <c r="A317" s="1" t="s">
        <v>111</v>
      </c>
      <c r="B317" s="1" t="s">
        <v>97</v>
      </c>
      <c r="C317" s="5">
        <f>ROUND( VLOOKUP(Z317, NPC_Raw_Data!A:D, 4)*VLOOKUP(AA317, NPC_Scaling_Values!A:C, 3)*VLOOKUP(AB317, NPC_Scaling_Values!A:C, 3) * 1.19 ,0)</f>
        <v>309</v>
      </c>
      <c r="D317" s="5">
        <f>ROUND( VLOOKUP(Z317, NPC_Raw_Data!A:E, 5) * VLOOKUP(AA317, NPC_Scaling_Values!A:D, 4) * VLOOKUP(AB317,NPC_Scaling_Values!A:D, 4) * 1.19 ,0)</f>
        <v>476</v>
      </c>
      <c r="E317" s="5">
        <f>ROUND( VLOOKUP(Z317, NPC_Raw_Data!A:L, 6) * VLOOKUP(AA317, NPC_Scaling_Values!A:N, 5)* VLOOKUP(AB317, NPC_Scaling_Values!A:N, 5) * 1.19 ,0)</f>
        <v>463</v>
      </c>
      <c r="F317" s="5">
        <f>ROUND( VLOOKUP(Z317, NPC_Raw_Data!A:L, 7) * VLOOKUP(AA317, NPC_Scaling_Values!A:N, 6) * VLOOKUP(AB317,NPC_Scaling_Values!A:N, 6) * 1.19 ,0)</f>
        <v>349</v>
      </c>
      <c r="G317" s="5">
        <f>ROUND( VLOOKUP(Z317, NPC_Raw_Data!A:L, 8) * VLOOKUP(AA317, NPC_Scaling_Values!A:N, 7) * VLOOKUP(AB317, NPC_Scaling_Values!A:N, 7) * 1.19 ,0)</f>
        <v>323</v>
      </c>
      <c r="H317" s="5">
        <f>ROUND( VLOOKUP(Z317, NPC_Raw_Data!A:L, 9) * VLOOKUP(AA317, NPC_Scaling_Values!A:N, 8)* VLOOKUP(AB317, NPC_Scaling_Values!A:N, 8) * 1.19 ,0)</f>
        <v>463</v>
      </c>
      <c r="I317" s="5">
        <v>0.0</v>
      </c>
      <c r="J317" s="5">
        <v>0.0</v>
      </c>
      <c r="K317" s="5">
        <v>0.0</v>
      </c>
      <c r="L317" s="5">
        <f>ROUND( VLOOKUP(Z317, NPC_Raw_Data!A:O, 13),0)</f>
        <v>135</v>
      </c>
      <c r="M317" s="5">
        <f>ROUND( VLOOKUP(Z317, NPC_Raw_Data!A:O, 14),0)</f>
        <v>135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 * 1.19 ,0)</f>
        <v>241</v>
      </c>
      <c r="P317" s="2">
        <f>ROUND( VLOOKUP(Z317, NPC_Raw_Data!A:Q, 17) * VLOOKUP(AA317, NPC_Scaling_Values!A:N, 14) * VLOOKUP(AB317, NPC_Scaling_Values!A:N, 14)* 1.19 ,0)</f>
        <v>96</v>
      </c>
      <c r="Q317">
        <f> VLOOKUP(AA317, NPC_Scaling_Values!A:N, 9) * VLOOKUP(AB317, NPC_Scaling_Values!A:N, 9) * 1.19</f>
        <v>3.69376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349105.0</v>
      </c>
      <c r="AA317" s="1">
        <v>7006.0</v>
      </c>
      <c r="AB317" s="1">
        <v>7406.0</v>
      </c>
      <c r="AC317" s="8">
        <v>0.0</v>
      </c>
    </row>
    <row r="318">
      <c r="A318" s="1" t="s">
        <v>111</v>
      </c>
      <c r="B318" s="1" t="s">
        <v>97</v>
      </c>
      <c r="C318" s="5">
        <f>ROUND( VLOOKUP(Z318, NPC_Raw_Data!A:D, 4)*VLOOKUP(AA318, NPC_Scaling_Values!A:C, 3)*VLOOKUP(AB318, NPC_Scaling_Values!A:C, 3) * 1.19 ,0)</f>
        <v>304</v>
      </c>
      <c r="D318" s="5">
        <f>ROUND( VLOOKUP(Z318, NPC_Raw_Data!A:E, 5) * VLOOKUP(AA318, NPC_Scaling_Values!A:D, 4) * VLOOKUP(AB318,NPC_Scaling_Values!A:D, 4) * 1.19 ,0)</f>
        <v>476</v>
      </c>
      <c r="E318" s="5">
        <f>ROUND( VLOOKUP(Z318, NPC_Raw_Data!A:L, 6) * VLOOKUP(AA318, NPC_Scaling_Values!A:N, 5)* VLOOKUP(AB318, NPC_Scaling_Values!A:N, 5) * 1.19 ,0)</f>
        <v>458</v>
      </c>
      <c r="F318" s="5">
        <f>ROUND( VLOOKUP(Z318, NPC_Raw_Data!A:L, 7) * VLOOKUP(AA318, NPC_Scaling_Values!A:N, 6) * VLOOKUP(AB318,NPC_Scaling_Values!A:N, 6) * 1.19 ,0)</f>
        <v>345</v>
      </c>
      <c r="G318" s="5">
        <f>ROUND( VLOOKUP(Z318, NPC_Raw_Data!A:L, 8) * VLOOKUP(AA318, NPC_Scaling_Values!A:N, 7) * VLOOKUP(AB318, NPC_Scaling_Values!A:N, 7) * 1.19 ,0)</f>
        <v>320</v>
      </c>
      <c r="H318" s="5">
        <f>ROUND( VLOOKUP(Z318, NPC_Raw_Data!A:L, 9) * VLOOKUP(AA318, NPC_Scaling_Values!A:N, 8)* VLOOKUP(AB318, NPC_Scaling_Values!A:N, 8) * 1.19 ,0)</f>
        <v>458</v>
      </c>
      <c r="I318" s="5">
        <v>0.0</v>
      </c>
      <c r="J318" s="5">
        <v>0.0</v>
      </c>
      <c r="K318" s="5">
        <v>0.0</v>
      </c>
      <c r="L318" s="5">
        <f>ROUND( VLOOKUP(Z318, NPC_Raw_Data!A:O, 13),0)</f>
        <v>135</v>
      </c>
      <c r="M318" s="5">
        <f>ROUND( VLOOKUP(Z318, NPC_Raw_Data!A:O, 14),0)</f>
        <v>135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 * 1.19 ,0)</f>
        <v>238</v>
      </c>
      <c r="P318" s="2">
        <f>ROUND( VLOOKUP(Z318, NPC_Raw_Data!A:Q, 17) * VLOOKUP(AA318, NPC_Scaling_Values!A:N, 14) * VLOOKUP(AB318, NPC_Scaling_Values!A:N, 14)* 1.19 ,0)</f>
        <v>95</v>
      </c>
      <c r="Q318">
        <f> VLOOKUP(AA318, NPC_Scaling_Values!A:N, 9) * VLOOKUP(AB318, NPC_Scaling_Values!A:N, 9) * 1.19</f>
        <v>3.6414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349106.0</v>
      </c>
      <c r="AA318" s="1">
        <v>7007.0</v>
      </c>
      <c r="AB318" s="1">
        <v>7407.0</v>
      </c>
      <c r="AC318" s="8">
        <v>0.0</v>
      </c>
    </row>
    <row r="319">
      <c r="A319" s="1" t="s">
        <v>111</v>
      </c>
      <c r="B319" s="1" t="s">
        <v>97</v>
      </c>
      <c r="C319" s="5">
        <f>ROUND( VLOOKUP(Z319, NPC_Raw_Data!A:D, 4)*VLOOKUP(AA319, NPC_Scaling_Values!A:C, 3)*VLOOKUP(AB319, NPC_Scaling_Values!A:C, 3) * 1.19 ,0)</f>
        <v>304</v>
      </c>
      <c r="D319" s="5">
        <f>ROUND( VLOOKUP(Z319, NPC_Raw_Data!A:E, 5) * VLOOKUP(AA319, NPC_Scaling_Values!A:D, 4) * VLOOKUP(AB319,NPC_Scaling_Values!A:D, 4) * 1.19 ,0)</f>
        <v>357</v>
      </c>
      <c r="E319" s="5">
        <f>ROUND( VLOOKUP(Z319, NPC_Raw_Data!A:L, 6) * VLOOKUP(AA319, NPC_Scaling_Values!A:N, 5)* VLOOKUP(AB319, NPC_Scaling_Values!A:N, 5) * 1.19 ,0)</f>
        <v>462</v>
      </c>
      <c r="F319" s="5">
        <f>ROUND( VLOOKUP(Z319, NPC_Raw_Data!A:L, 7) * VLOOKUP(AA319, NPC_Scaling_Values!A:N, 6) * VLOOKUP(AB319,NPC_Scaling_Values!A:N, 6) * 1.19 ,0)</f>
        <v>348</v>
      </c>
      <c r="G319" s="5">
        <f>ROUND( VLOOKUP(Z319, NPC_Raw_Data!A:L, 8) * VLOOKUP(AA319, NPC_Scaling_Values!A:N, 7) * VLOOKUP(AB319, NPC_Scaling_Values!A:N, 7) * 1.19 ,0)</f>
        <v>323</v>
      </c>
      <c r="H319" s="5">
        <f>ROUND( VLOOKUP(Z319, NPC_Raw_Data!A:L, 9) * VLOOKUP(AA319, NPC_Scaling_Values!A:N, 8)* VLOOKUP(AB319, NPC_Scaling_Values!A:N, 8) * 1.19 ,0)</f>
        <v>462</v>
      </c>
      <c r="I319" s="5">
        <v>0.0</v>
      </c>
      <c r="J319" s="5">
        <v>0.0</v>
      </c>
      <c r="K319" s="5">
        <v>0.0</v>
      </c>
      <c r="L319" s="5">
        <f>ROUND( VLOOKUP(Z319, NPC_Raw_Data!A:O, 13),0)</f>
        <v>135</v>
      </c>
      <c r="M319" s="5">
        <f>ROUND( VLOOKUP(Z319, NPC_Raw_Data!A:O, 14),0)</f>
        <v>135</v>
      </c>
      <c r="N319" s="5">
        <f>ROUND( VLOOKUP(Z319, NPC_Raw_Data!A:O, 15),0)</f>
        <v>999</v>
      </c>
      <c r="O319" s="5">
        <f>ROUND( VLOOKUP(Z319, NPC_Raw_Data!A:Q, 16) * VLOOKUP(AA319, NPC_Scaling_Values!A:N, 14)* VLOOKUP(AB319, NPC_Scaling_Values!A:N, 14) * 1.19 ,0)</f>
        <v>238</v>
      </c>
      <c r="P319" s="2">
        <f>ROUND( VLOOKUP(Z319, NPC_Raw_Data!A:Q, 17) * VLOOKUP(AA319, NPC_Scaling_Values!A:N, 14) * VLOOKUP(AB319, NPC_Scaling_Values!A:N, 14)* 1.19 ,0)</f>
        <v>95</v>
      </c>
      <c r="Q319">
        <f> VLOOKUP(AA319, NPC_Scaling_Values!A:N, 9) * VLOOKUP(AB319, NPC_Scaling_Values!A:N, 9) * 1.19</f>
        <v>3.6414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349107.0</v>
      </c>
      <c r="AA319" s="1">
        <v>7008.0</v>
      </c>
      <c r="AB319" s="1">
        <v>7408.0</v>
      </c>
      <c r="AC319" s="8">
        <v>0.0</v>
      </c>
    </row>
    <row r="320">
      <c r="A320" s="1" t="s">
        <v>111</v>
      </c>
      <c r="B320" s="1" t="s">
        <v>97</v>
      </c>
      <c r="C320" s="5">
        <f>ROUND( VLOOKUP(Z320, NPC_Raw_Data!A:D, 4)*VLOOKUP(AA320, NPC_Scaling_Values!A:C, 3)*VLOOKUP(AB320, NPC_Scaling_Values!A:C, 3) * 1.19 ,0)</f>
        <v>322</v>
      </c>
      <c r="D320" s="5">
        <f>ROUND( VLOOKUP(Z320, NPC_Raw_Data!A:E, 5) * VLOOKUP(AA320, NPC_Scaling_Values!A:D, 4) * VLOOKUP(AB320,NPC_Scaling_Values!A:D, 4) * 1.19 ,0)</f>
        <v>357</v>
      </c>
      <c r="E320" s="5">
        <f>ROUND( VLOOKUP(Z320, NPC_Raw_Data!A:L, 6) * VLOOKUP(AA320, NPC_Scaling_Values!A:N, 5)* VLOOKUP(AB320, NPC_Scaling_Values!A:N, 5) * 1.19 ,0)</f>
        <v>466</v>
      </c>
      <c r="F320" s="5">
        <f>ROUND( VLOOKUP(Z320, NPC_Raw_Data!A:L, 7) * VLOOKUP(AA320, NPC_Scaling_Values!A:N, 6) * VLOOKUP(AB320,NPC_Scaling_Values!A:N, 6) * 1.19 ,0)</f>
        <v>351</v>
      </c>
      <c r="G320" s="5">
        <f>ROUND( VLOOKUP(Z320, NPC_Raw_Data!A:L, 8) * VLOOKUP(AA320, NPC_Scaling_Values!A:N, 7) * VLOOKUP(AB320, NPC_Scaling_Values!A:N, 7) * 1.19 ,0)</f>
        <v>325</v>
      </c>
      <c r="H320" s="5">
        <f>ROUND( VLOOKUP(Z320, NPC_Raw_Data!A:L, 9) * VLOOKUP(AA320, NPC_Scaling_Values!A:N, 8)* VLOOKUP(AB320, NPC_Scaling_Values!A:N, 8) * 1.19 ,0)</f>
        <v>466</v>
      </c>
      <c r="I320" s="5">
        <v>0.0</v>
      </c>
      <c r="J320" s="5">
        <v>0.0</v>
      </c>
      <c r="K320" s="5">
        <v>0.0</v>
      </c>
      <c r="L320" s="5">
        <f>ROUND( VLOOKUP(Z320, NPC_Raw_Data!A:O, 13),0)</f>
        <v>135</v>
      </c>
      <c r="M320" s="5">
        <f>ROUND( VLOOKUP(Z320, NPC_Raw_Data!A:O, 14),0)</f>
        <v>135</v>
      </c>
      <c r="N320" s="5">
        <f>ROUND( VLOOKUP(Z320, NPC_Raw_Data!A:O, 15),0)</f>
        <v>999</v>
      </c>
      <c r="O320" s="5">
        <f>ROUND( VLOOKUP(Z320, NPC_Raw_Data!A:Q, 16) * VLOOKUP(AA320, NPC_Scaling_Values!A:N, 14)* VLOOKUP(AB320, NPC_Scaling_Values!A:N, 14) * 1.19 ,0)</f>
        <v>241</v>
      </c>
      <c r="P320" s="2">
        <f>ROUND( VLOOKUP(Z320, NPC_Raw_Data!A:Q, 17) * VLOOKUP(AA320, NPC_Scaling_Values!A:N, 14) * VLOOKUP(AB320, NPC_Scaling_Values!A:N, 14)* 1.19 ,0)</f>
        <v>97</v>
      </c>
      <c r="Q320">
        <f> VLOOKUP(AA320, NPC_Scaling_Values!A:N, 9) * VLOOKUP(AB320, NPC_Scaling_Values!A:N, 9) * 1.19</f>
        <v>3.66282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349108.0</v>
      </c>
      <c r="AA320" s="1">
        <v>7009.0</v>
      </c>
      <c r="AB320" s="1">
        <v>7409.0</v>
      </c>
      <c r="AC320" s="8">
        <v>0.0</v>
      </c>
    </row>
    <row r="321">
      <c r="A321" s="1" t="s">
        <v>111</v>
      </c>
      <c r="B321" s="1" t="s">
        <v>97</v>
      </c>
      <c r="C321" s="5">
        <f>ROUND( VLOOKUP(Z321, NPC_Raw_Data!A:D, 4)*VLOOKUP(AA321, NPC_Scaling_Values!A:C, 3)*VLOOKUP(AB321, NPC_Scaling_Values!A:C, 3) * 1.19 ,0)</f>
        <v>324</v>
      </c>
      <c r="D321" s="5">
        <f>ROUND( VLOOKUP(Z321, NPC_Raw_Data!A:E, 5) * VLOOKUP(AA321, NPC_Scaling_Values!A:D, 4) * VLOOKUP(AB321,NPC_Scaling_Values!A:D, 4) * 1.19 ,0)</f>
        <v>357</v>
      </c>
      <c r="E321" s="5">
        <f>ROUND( VLOOKUP(Z321, NPC_Raw_Data!A:L, 6) * VLOOKUP(AA321, NPC_Scaling_Values!A:N, 5)* VLOOKUP(AB321, NPC_Scaling_Values!A:N, 5) * 1.19 ,0)</f>
        <v>470</v>
      </c>
      <c r="F321" s="5">
        <f>ROUND( VLOOKUP(Z321, NPC_Raw_Data!A:L, 7) * VLOOKUP(AA321, NPC_Scaling_Values!A:N, 6) * VLOOKUP(AB321,NPC_Scaling_Values!A:N, 6) * 1.19 ,0)</f>
        <v>354</v>
      </c>
      <c r="G321" s="5">
        <f>ROUND( VLOOKUP(Z321, NPC_Raw_Data!A:L, 8) * VLOOKUP(AA321, NPC_Scaling_Values!A:N, 7) * VLOOKUP(AB321, NPC_Scaling_Values!A:N, 7) * 1.19 ,0)</f>
        <v>328</v>
      </c>
      <c r="H321" s="5">
        <f>ROUND( VLOOKUP(Z321, NPC_Raw_Data!A:L, 9) * VLOOKUP(AA321, NPC_Scaling_Values!A:N, 8)* VLOOKUP(AB321, NPC_Scaling_Values!A:N, 8) * 1.19 ,0)</f>
        <v>470</v>
      </c>
      <c r="I321" s="5">
        <v>0.0</v>
      </c>
      <c r="J321" s="5">
        <v>0.0</v>
      </c>
      <c r="K321" s="5">
        <v>0.0</v>
      </c>
      <c r="L321" s="5">
        <f>ROUND( VLOOKUP(Z321, NPC_Raw_Data!A:O, 13),0)</f>
        <v>135</v>
      </c>
      <c r="M321" s="5">
        <f>ROUND( VLOOKUP(Z321, NPC_Raw_Data!A:O, 14),0)</f>
        <v>135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 * 1.19 ,0)</f>
        <v>244</v>
      </c>
      <c r="P321" s="2">
        <f>ROUND( VLOOKUP(Z321, NPC_Raw_Data!A:Q, 17) * VLOOKUP(AA321, NPC_Scaling_Values!A:N, 14) * VLOOKUP(AB321, NPC_Scaling_Values!A:N, 14)* 1.19 ,0)</f>
        <v>97</v>
      </c>
      <c r="Q321">
        <f> VLOOKUP(AA321, NPC_Scaling_Values!A:N, 9) * VLOOKUP(AB321, NPC_Scaling_Values!A:N, 9) * 1.19</f>
        <v>3.7128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349109.0</v>
      </c>
      <c r="AA321" s="1">
        <v>7010.0</v>
      </c>
      <c r="AB321" s="1">
        <v>7410.0</v>
      </c>
      <c r="AC321" s="8">
        <v>0.0</v>
      </c>
    </row>
    <row r="322">
      <c r="A322" s="1" t="s">
        <v>111</v>
      </c>
      <c r="B322" s="1" t="s">
        <v>97</v>
      </c>
      <c r="C322" s="5">
        <f>ROUND( VLOOKUP(Z322, NPC_Raw_Data!A:D, 4)*VLOOKUP(AA322, NPC_Scaling_Values!A:C, 3)*VLOOKUP(AB322, NPC_Scaling_Values!A:C, 3) * 1.19 ,0)</f>
        <v>327</v>
      </c>
      <c r="D322" s="5">
        <f>ROUND( VLOOKUP(Z322, NPC_Raw_Data!A:E, 5) * VLOOKUP(AA322, NPC_Scaling_Values!A:D, 4) * VLOOKUP(AB322,NPC_Scaling_Values!A:D, 4) * 1.19 ,0)</f>
        <v>357</v>
      </c>
      <c r="E322" s="5">
        <f>ROUND( VLOOKUP(Z322, NPC_Raw_Data!A:L, 6) * VLOOKUP(AA322, NPC_Scaling_Values!A:N, 5)* VLOOKUP(AB322, NPC_Scaling_Values!A:N, 5) * 1.19 ,0)</f>
        <v>483</v>
      </c>
      <c r="F322" s="5">
        <f>ROUND( VLOOKUP(Z322, NPC_Raw_Data!A:L, 7) * VLOOKUP(AA322, NPC_Scaling_Values!A:N, 6) * VLOOKUP(AB322,NPC_Scaling_Values!A:N, 6) * 1.19 ,0)</f>
        <v>364</v>
      </c>
      <c r="G322" s="5">
        <f>ROUND( VLOOKUP(Z322, NPC_Raw_Data!A:L, 8) * VLOOKUP(AA322, NPC_Scaling_Values!A:N, 7) * VLOOKUP(AB322, NPC_Scaling_Values!A:N, 7) * 1.19 ,0)</f>
        <v>338</v>
      </c>
      <c r="H322" s="5">
        <f>ROUND( VLOOKUP(Z322, NPC_Raw_Data!A:L, 9) * VLOOKUP(AA322, NPC_Scaling_Values!A:N, 8)* VLOOKUP(AB322, NPC_Scaling_Values!A:N, 8) * 1.19 ,0)</f>
        <v>483</v>
      </c>
      <c r="I322" s="5">
        <v>0.0</v>
      </c>
      <c r="J322" s="5">
        <v>0.0</v>
      </c>
      <c r="K322" s="5">
        <v>0.0</v>
      </c>
      <c r="L322" s="5">
        <f>ROUND( VLOOKUP(Z322, NPC_Raw_Data!A:O, 13),0)</f>
        <v>135</v>
      </c>
      <c r="M322" s="5">
        <f>ROUND( VLOOKUP(Z322, NPC_Raw_Data!A:O, 14),0)</f>
        <v>135</v>
      </c>
      <c r="N322" s="5">
        <f>ROUND( VLOOKUP(Z322, NPC_Raw_Data!A:O, 15),0)</f>
        <v>999</v>
      </c>
      <c r="O322" s="5">
        <f>ROUND( VLOOKUP(Z322, NPC_Raw_Data!A:Q, 16) * VLOOKUP(AA322, NPC_Scaling_Values!A:N, 14)* VLOOKUP(AB322, NPC_Scaling_Values!A:N, 14) * 1.19 ,0)</f>
        <v>252</v>
      </c>
      <c r="P322" s="2">
        <f>ROUND( VLOOKUP(Z322, NPC_Raw_Data!A:Q, 17) * VLOOKUP(AA322, NPC_Scaling_Values!A:N, 14) * VLOOKUP(AB322, NPC_Scaling_Values!A:N, 14)* 1.19 ,0)</f>
        <v>101</v>
      </c>
      <c r="Q322">
        <f> VLOOKUP(AA322, NPC_Scaling_Values!A:N, 9) * VLOOKUP(AB322, NPC_Scaling_Values!A:N, 9) * 1.19</f>
        <v>3.77349</v>
      </c>
      <c r="R322" s="1">
        <v>1.0</v>
      </c>
      <c r="S322" s="1">
        <v>-1.0</v>
      </c>
      <c r="T322" s="7" t="b">
        <v>0</v>
      </c>
      <c r="U322" s="7" t="b">
        <v>0</v>
      </c>
      <c r="V322" s="7" t="b">
        <v>0</v>
      </c>
      <c r="Z322" s="1">
        <v>349110.0</v>
      </c>
      <c r="AA322" s="1">
        <v>7011.0</v>
      </c>
      <c r="AB322" s="1">
        <v>7411.0</v>
      </c>
      <c r="AC322" s="8">
        <v>0.0</v>
      </c>
    </row>
    <row r="323">
      <c r="A323" s="1" t="s">
        <v>111</v>
      </c>
      <c r="B323" s="1" t="s">
        <v>97</v>
      </c>
      <c r="C323" s="5">
        <f>ROUND( VLOOKUP(Z323, NPC_Raw_Data!A:D, 4)*VLOOKUP(AA323, NPC_Scaling_Values!A:C, 3)*VLOOKUP(AB323, NPC_Scaling_Values!A:C, 3) * 1.19 ,0)</f>
        <v>332</v>
      </c>
      <c r="D323" s="5">
        <f>ROUND( VLOOKUP(Z323, NPC_Raw_Data!A:E, 5) * VLOOKUP(AA323, NPC_Scaling_Values!A:D, 4) * VLOOKUP(AB323,NPC_Scaling_Values!A:D, 4) * 1.19 ,0)</f>
        <v>238</v>
      </c>
      <c r="E323" s="5">
        <f>ROUND( VLOOKUP(Z323, NPC_Raw_Data!A:L, 6) * VLOOKUP(AA323, NPC_Scaling_Values!A:N, 5)* VLOOKUP(AB323, NPC_Scaling_Values!A:N, 5) * 1.19 ,0)</f>
        <v>493</v>
      </c>
      <c r="F323" s="5">
        <f>ROUND( VLOOKUP(Z323, NPC_Raw_Data!A:L, 7) * VLOOKUP(AA323, NPC_Scaling_Values!A:N, 6) * VLOOKUP(AB323,NPC_Scaling_Values!A:N, 6) * 1.19 ,0)</f>
        <v>372</v>
      </c>
      <c r="G323" s="5">
        <f>ROUND( VLOOKUP(Z323, NPC_Raw_Data!A:L, 8) * VLOOKUP(AA323, NPC_Scaling_Values!A:N, 7) * VLOOKUP(AB323, NPC_Scaling_Values!A:N, 7) * 1.19 ,0)</f>
        <v>345</v>
      </c>
      <c r="H323" s="5">
        <f>ROUND( VLOOKUP(Z323, NPC_Raw_Data!A:L, 9) * VLOOKUP(AA323, NPC_Scaling_Values!A:N, 8)* VLOOKUP(AB323, NPC_Scaling_Values!A:N, 8) * 1.19 ,0)</f>
        <v>493</v>
      </c>
      <c r="I323" s="5">
        <v>0.0</v>
      </c>
      <c r="J323" s="5">
        <v>0.0</v>
      </c>
      <c r="K323" s="5">
        <v>0.0</v>
      </c>
      <c r="L323" s="5">
        <f>ROUND( VLOOKUP(Z323, NPC_Raw_Data!A:O, 13),0)</f>
        <v>135</v>
      </c>
      <c r="M323" s="5">
        <f>ROUND( VLOOKUP(Z323, NPC_Raw_Data!A:O, 14),0)</f>
        <v>135</v>
      </c>
      <c r="N323" s="5">
        <f>ROUND( VLOOKUP(Z323, NPC_Raw_Data!A:O, 15),0)</f>
        <v>999</v>
      </c>
      <c r="O323" s="5">
        <f>ROUND( VLOOKUP(Z323, NPC_Raw_Data!A:Q, 16) * VLOOKUP(AA323, NPC_Scaling_Values!A:N, 14)* VLOOKUP(AB323, NPC_Scaling_Values!A:N, 14) * 1.19 ,0)</f>
        <v>259</v>
      </c>
      <c r="P323" s="2">
        <f>ROUND( VLOOKUP(Z323, NPC_Raw_Data!A:Q, 17) * VLOOKUP(AA323, NPC_Scaling_Values!A:N, 14) * VLOOKUP(AB323, NPC_Scaling_Values!A:N, 14)* 1.19 ,0)</f>
        <v>104</v>
      </c>
      <c r="Q323">
        <f> VLOOKUP(AA323, NPC_Scaling_Values!A:N, 9) * VLOOKUP(AB323, NPC_Scaling_Values!A:N, 9) * 1.19</f>
        <v>3.82228</v>
      </c>
      <c r="R323" s="1">
        <v>1.0</v>
      </c>
      <c r="S323" s="1">
        <v>-1.0</v>
      </c>
      <c r="T323" s="7" t="b">
        <v>0</v>
      </c>
      <c r="U323" s="7" t="b">
        <v>0</v>
      </c>
      <c r="V323" s="7" t="b">
        <v>0</v>
      </c>
      <c r="Z323" s="1">
        <v>349111.0</v>
      </c>
      <c r="AA323" s="1">
        <v>7012.0</v>
      </c>
      <c r="AB323" s="1">
        <v>7412.0</v>
      </c>
      <c r="AC323" s="8">
        <v>0.0</v>
      </c>
    </row>
    <row r="324">
      <c r="A324" s="1" t="s">
        <v>111</v>
      </c>
      <c r="B324" s="1" t="s">
        <v>97</v>
      </c>
      <c r="C324" s="5">
        <f>ROUND( VLOOKUP(Z324, NPC_Raw_Data!A:D, 4)*VLOOKUP(AA324, NPC_Scaling_Values!A:C, 3)*VLOOKUP(AB324, NPC_Scaling_Values!A:C, 3) * 1.19 ,0)</f>
        <v>338</v>
      </c>
      <c r="D324" s="5">
        <f>ROUND( VLOOKUP(Z324, NPC_Raw_Data!A:E, 5) * VLOOKUP(AA324, NPC_Scaling_Values!A:D, 4) * VLOOKUP(AB324,NPC_Scaling_Values!A:D, 4) * 1.19 ,0)</f>
        <v>238</v>
      </c>
      <c r="E324" s="5">
        <f>ROUND( VLOOKUP(Z324, NPC_Raw_Data!A:L, 6) * VLOOKUP(AA324, NPC_Scaling_Values!A:N, 5)* VLOOKUP(AB324, NPC_Scaling_Values!A:N, 5) * 1.19 ,0)</f>
        <v>502</v>
      </c>
      <c r="F324" s="5">
        <f>ROUND( VLOOKUP(Z324, NPC_Raw_Data!A:L, 7) * VLOOKUP(AA324, NPC_Scaling_Values!A:N, 6) * VLOOKUP(AB324,NPC_Scaling_Values!A:N, 6) * 1.19 ,0)</f>
        <v>378</v>
      </c>
      <c r="G324" s="5">
        <f>ROUND( VLOOKUP(Z324, NPC_Raw_Data!A:L, 8) * VLOOKUP(AA324, NPC_Scaling_Values!A:N, 7) * VLOOKUP(AB324, NPC_Scaling_Values!A:N, 7) * 1.19 ,0)</f>
        <v>351</v>
      </c>
      <c r="H324" s="5">
        <f>ROUND( VLOOKUP(Z324, NPC_Raw_Data!A:L, 9) * VLOOKUP(AA324, NPC_Scaling_Values!A:N, 8)* VLOOKUP(AB324, NPC_Scaling_Values!A:N, 8) * 1.19 ,0)</f>
        <v>502</v>
      </c>
      <c r="I324" s="5">
        <v>0.0</v>
      </c>
      <c r="J324" s="5">
        <v>0.0</v>
      </c>
      <c r="K324" s="5">
        <v>0.0</v>
      </c>
      <c r="L324" s="5">
        <f>ROUND( VLOOKUP(Z324, NPC_Raw_Data!A:O, 13),0)</f>
        <v>135</v>
      </c>
      <c r="M324" s="5">
        <f>ROUND( VLOOKUP(Z324, NPC_Raw_Data!A:O, 14),0)</f>
        <v>135</v>
      </c>
      <c r="N324" s="5">
        <f>ROUND( VLOOKUP(Z324, NPC_Raw_Data!A:O, 15),0)</f>
        <v>999</v>
      </c>
      <c r="O324" s="5">
        <f>ROUND( VLOOKUP(Z324, NPC_Raw_Data!A:Q, 16) * VLOOKUP(AA324, NPC_Scaling_Values!A:N, 14)* VLOOKUP(AB324, NPC_Scaling_Values!A:N, 14) * 1.19 ,0)</f>
        <v>267</v>
      </c>
      <c r="P324" s="2">
        <f>ROUND( VLOOKUP(Z324, NPC_Raw_Data!A:Q, 17) * VLOOKUP(AA324, NPC_Scaling_Values!A:N, 14) * VLOOKUP(AB324, NPC_Scaling_Values!A:N, 14)* 1.19 ,0)</f>
        <v>107</v>
      </c>
      <c r="Q324">
        <f> VLOOKUP(AA324, NPC_Scaling_Values!A:N, 9) * VLOOKUP(AB324, NPC_Scaling_Values!A:N, 9) * 1.19</f>
        <v>3.88654</v>
      </c>
      <c r="R324" s="1">
        <v>1.0</v>
      </c>
      <c r="S324" s="1">
        <v>-1.0</v>
      </c>
      <c r="T324" s="7" t="b">
        <v>0</v>
      </c>
      <c r="U324" s="7" t="b">
        <v>0</v>
      </c>
      <c r="V324" s="7" t="b">
        <v>0</v>
      </c>
      <c r="Z324" s="1">
        <v>349112.0</v>
      </c>
      <c r="AA324" s="1">
        <v>7013.0</v>
      </c>
      <c r="AB324" s="1">
        <v>7413.0</v>
      </c>
      <c r="AC324" s="8">
        <v>0.0</v>
      </c>
    </row>
    <row r="325">
      <c r="A325" s="1" t="s">
        <v>111</v>
      </c>
      <c r="B325" s="1" t="s">
        <v>97</v>
      </c>
      <c r="C325" s="5">
        <f>ROUND( VLOOKUP(Z325, NPC_Raw_Data!A:D, 4)*VLOOKUP(AA325, NPC_Scaling_Values!A:C, 3)*VLOOKUP(AB325, NPC_Scaling_Values!A:C, 3) * 1.19 ,0)</f>
        <v>346</v>
      </c>
      <c r="D325" s="5">
        <f>ROUND( VLOOKUP(Z325, NPC_Raw_Data!A:E, 5) * VLOOKUP(AA325, NPC_Scaling_Values!A:D, 4) * VLOOKUP(AB325,NPC_Scaling_Values!A:D, 4) * 1.19 ,0)</f>
        <v>238</v>
      </c>
      <c r="E325" s="5">
        <f>ROUND( VLOOKUP(Z325, NPC_Raw_Data!A:L, 6) * VLOOKUP(AA325, NPC_Scaling_Values!A:N, 5)* VLOOKUP(AB325, NPC_Scaling_Values!A:N, 5) * 1.19 ,0)</f>
        <v>516</v>
      </c>
      <c r="F325" s="5">
        <f>ROUND( VLOOKUP(Z325, NPC_Raw_Data!A:L, 7) * VLOOKUP(AA325, NPC_Scaling_Values!A:N, 6) * VLOOKUP(AB325,NPC_Scaling_Values!A:N, 6) * 1.19 ,0)</f>
        <v>389</v>
      </c>
      <c r="G325" s="5">
        <f>ROUND( VLOOKUP(Z325, NPC_Raw_Data!A:L, 8) * VLOOKUP(AA325, NPC_Scaling_Values!A:N, 7) * VLOOKUP(AB325, NPC_Scaling_Values!A:N, 7) * 1.19 ,0)</f>
        <v>360</v>
      </c>
      <c r="H325" s="5">
        <f>ROUND( VLOOKUP(Z325, NPC_Raw_Data!A:L, 9) * VLOOKUP(AA325, NPC_Scaling_Values!A:N, 8)* VLOOKUP(AB325, NPC_Scaling_Values!A:N, 8) * 1.19 ,0)</f>
        <v>516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135</v>
      </c>
      <c r="M325" s="5">
        <f>ROUND( VLOOKUP(Z325, NPC_Raw_Data!A:O, 14),0)</f>
        <v>135</v>
      </c>
      <c r="N325" s="5">
        <f>ROUND( VLOOKUP(Z325, NPC_Raw_Data!A:O, 15),0)</f>
        <v>999</v>
      </c>
      <c r="O325" s="5">
        <f>ROUND( VLOOKUP(Z325, NPC_Raw_Data!A:Q, 16) * VLOOKUP(AA325, NPC_Scaling_Values!A:N, 14)* VLOOKUP(AB325, NPC_Scaling_Values!A:N, 14) * 1.19 ,0)</f>
        <v>276</v>
      </c>
      <c r="P325" s="2">
        <f>ROUND( VLOOKUP(Z325, NPC_Raw_Data!A:Q, 17) * VLOOKUP(AA325, NPC_Scaling_Values!A:N, 14) * VLOOKUP(AB325, NPC_Scaling_Values!A:N, 14)* 1.19 ,0)</f>
        <v>110</v>
      </c>
      <c r="Q325">
        <f> VLOOKUP(AA325, NPC_Scaling_Values!A:N, 9) * VLOOKUP(AB325, NPC_Scaling_Values!A:N, 9) * 1.19</f>
        <v>3.96984</v>
      </c>
      <c r="R325" s="1">
        <v>1.0</v>
      </c>
      <c r="S325" s="1">
        <v>-1.0</v>
      </c>
      <c r="T325" s="7" t="b">
        <v>0</v>
      </c>
      <c r="U325" s="7" t="b">
        <v>0</v>
      </c>
      <c r="V325" s="7" t="b">
        <v>0</v>
      </c>
      <c r="Z325" s="1">
        <v>349113.0</v>
      </c>
      <c r="AA325" s="1">
        <v>7014.0</v>
      </c>
      <c r="AB325" s="1">
        <v>7414.0</v>
      </c>
      <c r="AC325" s="8">
        <v>0.0</v>
      </c>
    </row>
    <row r="326">
      <c r="A326" s="1" t="s">
        <v>111</v>
      </c>
      <c r="B326" s="1" t="s">
        <v>97</v>
      </c>
      <c r="C326" s="5">
        <f>ROUND( VLOOKUP(Z326, NPC_Raw_Data!A:D, 4)*VLOOKUP(AA326, NPC_Scaling_Values!A:C, 3)*VLOOKUP(AB326, NPC_Scaling_Values!A:C, 3) * 1.19 ,0)</f>
        <v>366</v>
      </c>
      <c r="D326" s="5">
        <f>ROUND( VLOOKUP(Z326, NPC_Raw_Data!A:E, 5) * VLOOKUP(AA326, NPC_Scaling_Values!A:D, 4) * VLOOKUP(AB326,NPC_Scaling_Values!A:D, 4) * 1.19 ,0)</f>
        <v>238</v>
      </c>
      <c r="E326" s="5">
        <f>ROUND( VLOOKUP(Z326, NPC_Raw_Data!A:L, 6) * VLOOKUP(AA326, NPC_Scaling_Values!A:N, 5)* VLOOKUP(AB326, NPC_Scaling_Values!A:N, 5) * 1.19 ,0)</f>
        <v>506</v>
      </c>
      <c r="F326" s="5">
        <f>ROUND( VLOOKUP(Z326, NPC_Raw_Data!A:L, 7) * VLOOKUP(AA326, NPC_Scaling_Values!A:N, 6) * VLOOKUP(AB326,NPC_Scaling_Values!A:N, 6) * 1.19 ,0)</f>
        <v>381</v>
      </c>
      <c r="G326" s="5">
        <f>ROUND( VLOOKUP(Z326, NPC_Raw_Data!A:L, 8) * VLOOKUP(AA326, NPC_Scaling_Values!A:N, 7) * VLOOKUP(AB326, NPC_Scaling_Values!A:N, 7) * 1.19 ,0)</f>
        <v>353</v>
      </c>
      <c r="H326" s="5">
        <f>ROUND( VLOOKUP(Z326, NPC_Raw_Data!A:L, 9) * VLOOKUP(AA326, NPC_Scaling_Values!A:N, 8)* VLOOKUP(AB326, NPC_Scaling_Values!A:N, 8) * 1.19 ,0)</f>
        <v>506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14)* VLOOKUP(AB326, NPC_Scaling_Values!A:N, 14) * 1.19 ,0)</f>
        <v>287</v>
      </c>
      <c r="P326" s="2">
        <f>ROUND( VLOOKUP(Z326, NPC_Raw_Data!A:Q, 17) * VLOOKUP(AA326, NPC_Scaling_Values!A:N, 14) * VLOOKUP(AB326, NPC_Scaling_Values!A:N, 14)* 1.19 ,0)</f>
        <v>115</v>
      </c>
      <c r="Q326">
        <f> VLOOKUP(AA326, NPC_Scaling_Values!A:N, 9) * VLOOKUP(AB326, NPC_Scaling_Values!A:N, 9) * 1.19</f>
        <v>4.07575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349114.0</v>
      </c>
      <c r="AA326" s="1">
        <v>7015.0</v>
      </c>
      <c r="AB326" s="1">
        <v>7415.0</v>
      </c>
      <c r="AC326" s="8">
        <v>0.0</v>
      </c>
    </row>
    <row r="327">
      <c r="A327" s="1" t="s">
        <v>112</v>
      </c>
      <c r="B327" s="2" t="s">
        <v>97</v>
      </c>
      <c r="C327" s="5">
        <f>ROUND( VLOOKUP(Z327, NPC_Raw_Data!A:D, 4)*VLOOKUP(AA327, NPC_Scaling_Values!A:C, 3)*VLOOKUP(AB327, NPC_Scaling_Values!A:C, 3) * 1.19 ,0)</f>
        <v>238</v>
      </c>
      <c r="D327" s="5">
        <f>ROUND( VLOOKUP(Z327, NPC_Raw_Data!A:E, 5) * VLOOKUP(AA327, NPC_Scaling_Values!A:D, 4) * VLOOKUP(AB327,NPC_Scaling_Values!A:D, 4) * 1.19 ,0)</f>
        <v>595</v>
      </c>
      <c r="E327" s="5">
        <f>ROUND( VLOOKUP(Z327, NPC_Raw_Data!A:L, 6) * VLOOKUP(AA327, NPC_Scaling_Values!A:N, 5)* VLOOKUP(AB327, NPC_Scaling_Values!A:N, 5) * 1.19 ,0)</f>
        <v>295</v>
      </c>
      <c r="F327" s="5">
        <f>ROUND( VLOOKUP(Z327, NPC_Raw_Data!A:L, 7) * VLOOKUP(AA327, NPC_Scaling_Values!A:N, 6) * VLOOKUP(AB327,NPC_Scaling_Values!A:N, 6) * 1.19 ,0)</f>
        <v>223</v>
      </c>
      <c r="G327" s="5">
        <f>ROUND( VLOOKUP(Z327, NPC_Raw_Data!A:L, 8) * VLOOKUP(AA327, NPC_Scaling_Values!A:N, 7) * VLOOKUP(AB327, NPC_Scaling_Values!A:N, 7) * 1.19 ,0)</f>
        <v>206</v>
      </c>
      <c r="H327" s="5">
        <f>ROUND( VLOOKUP(Z327, NPC_Raw_Data!A:L, 9) * VLOOKUP(AA327, NPC_Scaling_Values!A:N, 8)* VLOOKUP(AB327, NPC_Scaling_Values!A:N, 8) * 1.19 ,0)</f>
        <v>295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14)* VLOOKUP(AB327, NPC_Scaling_Values!A:N, 14) * 1.19 ,0)</f>
        <v>244</v>
      </c>
      <c r="P327" s="2">
        <f>ROUND( VLOOKUP(Z327, NPC_Raw_Data!A:Q, 17) * VLOOKUP(AA327, NPC_Scaling_Values!A:N, 14) * VLOOKUP(AB327, NPC_Scaling_Values!A:N, 14)* 1.19 ,0)</f>
        <v>98</v>
      </c>
      <c r="Q327">
        <f> VLOOKUP(AA327, NPC_Scaling_Values!A:N, 9) * VLOOKUP(AB327, NPC_Scaling_Values!A:N, 9) * 1.19</f>
        <v>2.856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349200.0</v>
      </c>
      <c r="AA327" s="1">
        <v>7001.0</v>
      </c>
      <c r="AB327" s="1">
        <v>7401.0</v>
      </c>
      <c r="AC327" s="10">
        <v>7100.0</v>
      </c>
    </row>
    <row r="328">
      <c r="A328" s="1" t="s">
        <v>112</v>
      </c>
      <c r="B328" s="2" t="s">
        <v>97</v>
      </c>
      <c r="C328" s="5">
        <f>ROUND( VLOOKUP(Z328, NPC_Raw_Data!A:D, 4)*VLOOKUP(AA328, NPC_Scaling_Values!A:C, 3)*VLOOKUP(AB328, NPC_Scaling_Values!A:C, 3) * 1.19 ,0)</f>
        <v>229</v>
      </c>
      <c r="D328" s="5">
        <f>ROUND( VLOOKUP(Z328, NPC_Raw_Data!A:E, 5) * VLOOKUP(AA328, NPC_Scaling_Values!A:D, 4) * VLOOKUP(AB328,NPC_Scaling_Values!A:D, 4) * 1.19 ,0)</f>
        <v>595</v>
      </c>
      <c r="E328" s="5">
        <f>ROUND( VLOOKUP(Z328, NPC_Raw_Data!A:L, 6) * VLOOKUP(AA328, NPC_Scaling_Values!A:N, 5)* VLOOKUP(AB328, NPC_Scaling_Values!A:N, 5) * 1.19 ,0)</f>
        <v>285</v>
      </c>
      <c r="F328" s="5">
        <f>ROUND( VLOOKUP(Z328, NPC_Raw_Data!A:L, 7) * VLOOKUP(AA328, NPC_Scaling_Values!A:N, 6) * VLOOKUP(AB328,NPC_Scaling_Values!A:N, 6) * 1.19 ,0)</f>
        <v>215</v>
      </c>
      <c r="G328" s="5">
        <f>ROUND( VLOOKUP(Z328, NPC_Raw_Data!A:L, 8) * VLOOKUP(AA328, NPC_Scaling_Values!A:N, 7) * VLOOKUP(AB328, NPC_Scaling_Values!A:N, 7) * 1.19 ,0)</f>
        <v>199</v>
      </c>
      <c r="H328" s="5">
        <f>ROUND( VLOOKUP(Z328, NPC_Raw_Data!A:L, 9) * VLOOKUP(AA328, NPC_Scaling_Values!A:N, 8)* VLOOKUP(AB328, NPC_Scaling_Values!A:N, 8) * 1.19 ,0)</f>
        <v>285</v>
      </c>
      <c r="I328" s="5">
        <v>0.0</v>
      </c>
      <c r="J328" s="5">
        <v>0.0</v>
      </c>
      <c r="K328" s="5">
        <v>0.0</v>
      </c>
      <c r="L328" s="5">
        <f>ROUND( VLOOKUP(Z328, NPC_Raw_Data!A:O, 13),0)</f>
        <v>135</v>
      </c>
      <c r="M328" s="5">
        <f>ROUND( VLOOKUP(Z328, NPC_Raw_Data!A:O, 14),0)</f>
        <v>135</v>
      </c>
      <c r="N328" s="5">
        <f>ROUND( VLOOKUP(Z328, NPC_Raw_Data!A:O, 15),0)</f>
        <v>999</v>
      </c>
      <c r="O328" s="5">
        <f>ROUND( VLOOKUP(Z328, NPC_Raw_Data!A:Q, 16) * VLOOKUP(AA328, NPC_Scaling_Values!A:N, 14)* VLOOKUP(AB328, NPC_Scaling_Values!A:N, 14) * 1.19 ,0)</f>
        <v>241</v>
      </c>
      <c r="P328" s="2">
        <f>ROUND( VLOOKUP(Z328, NPC_Raw_Data!A:Q, 17) * VLOOKUP(AA328, NPC_Scaling_Values!A:N, 14) * VLOOKUP(AB328, NPC_Scaling_Values!A:N, 14)* 1.19 ,0)</f>
        <v>97</v>
      </c>
      <c r="Q328">
        <f> VLOOKUP(AA328, NPC_Scaling_Values!A:N, 9) * VLOOKUP(AB328, NPC_Scaling_Values!A:N, 9) * 1.19</f>
        <v>3.0925125</v>
      </c>
      <c r="R328" s="1">
        <v>1.0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349201.0</v>
      </c>
      <c r="AA328" s="1">
        <v>7002.0</v>
      </c>
      <c r="AB328" s="1">
        <v>7402.0</v>
      </c>
      <c r="AC328" s="10">
        <v>7100.0</v>
      </c>
    </row>
    <row r="329">
      <c r="A329" s="1" t="s">
        <v>112</v>
      </c>
      <c r="B329" s="2" t="s">
        <v>97</v>
      </c>
      <c r="C329" s="5">
        <f>ROUND( VLOOKUP(Z329, NPC_Raw_Data!A:D, 4)*VLOOKUP(AA329, NPC_Scaling_Values!A:C, 3)*VLOOKUP(AB329, NPC_Scaling_Values!A:C, 3) * 1.19 ,0)</f>
        <v>264</v>
      </c>
      <c r="D329" s="5">
        <f>ROUND( VLOOKUP(Z329, NPC_Raw_Data!A:E, 5) * VLOOKUP(AA329, NPC_Scaling_Values!A:D, 4) * VLOOKUP(AB329,NPC_Scaling_Values!A:D, 4) * 1.19 ,0)</f>
        <v>595</v>
      </c>
      <c r="E329" s="5">
        <f>ROUND( VLOOKUP(Z329, NPC_Raw_Data!A:L, 6) * VLOOKUP(AA329, NPC_Scaling_Values!A:N, 5)* VLOOKUP(AB329, NPC_Scaling_Values!A:N, 5) * 1.19 ,0)</f>
        <v>349</v>
      </c>
      <c r="F329" s="5">
        <f>ROUND( VLOOKUP(Z329, NPC_Raw_Data!A:L, 7) * VLOOKUP(AA329, NPC_Scaling_Values!A:N, 6) * VLOOKUP(AB329,NPC_Scaling_Values!A:N, 6) * 1.19 ,0)</f>
        <v>263</v>
      </c>
      <c r="G329" s="5">
        <f>ROUND( VLOOKUP(Z329, NPC_Raw_Data!A:L, 8) * VLOOKUP(AA329, NPC_Scaling_Values!A:N, 7) * VLOOKUP(AB329, NPC_Scaling_Values!A:N, 7) * 1.19 ,0)</f>
        <v>244</v>
      </c>
      <c r="H329" s="5">
        <f>ROUND( VLOOKUP(Z329, NPC_Raw_Data!A:L, 9) * VLOOKUP(AA329, NPC_Scaling_Values!A:N, 8)* VLOOKUP(AB329, NPC_Scaling_Values!A:N, 8) * 1.19 ,0)</f>
        <v>349</v>
      </c>
      <c r="I329" s="5">
        <v>0.0</v>
      </c>
      <c r="J329" s="5">
        <v>0.0</v>
      </c>
      <c r="K329" s="5">
        <v>0.0</v>
      </c>
      <c r="L329" s="5">
        <f>ROUND( VLOOKUP(Z329, NPC_Raw_Data!A:O, 13),0)</f>
        <v>135</v>
      </c>
      <c r="M329" s="5">
        <f>ROUND( VLOOKUP(Z329, NPC_Raw_Data!A:O, 14),0)</f>
        <v>135</v>
      </c>
      <c r="N329" s="5">
        <f>ROUND( VLOOKUP(Z329, NPC_Raw_Data!A:O, 15),0)</f>
        <v>999</v>
      </c>
      <c r="O329" s="5">
        <f>ROUND( VLOOKUP(Z329, NPC_Raw_Data!A:Q, 16) * VLOOKUP(AA329, NPC_Scaling_Values!A:N, 14)* VLOOKUP(AB329, NPC_Scaling_Values!A:N, 14) * 1.19 ,0)</f>
        <v>240</v>
      </c>
      <c r="P329" s="2">
        <f>ROUND( VLOOKUP(Z329, NPC_Raw_Data!A:Q, 17) * VLOOKUP(AA329, NPC_Scaling_Values!A:N, 14) * VLOOKUP(AB329, NPC_Scaling_Values!A:N, 14)* 1.19 ,0)</f>
        <v>96</v>
      </c>
      <c r="Q329">
        <f> VLOOKUP(AA329, NPC_Scaling_Values!A:N, 9) * VLOOKUP(AB329, NPC_Scaling_Values!A:N, 9) * 1.19</f>
        <v>3.317125</v>
      </c>
      <c r="R329" s="1">
        <v>1.0</v>
      </c>
      <c r="S329" s="1">
        <v>-1.0</v>
      </c>
      <c r="T329" s="7" t="b">
        <v>0</v>
      </c>
      <c r="U329" s="7" t="b">
        <v>0</v>
      </c>
      <c r="V329" s="7" t="b">
        <v>0</v>
      </c>
      <c r="Z329" s="1">
        <v>349202.0</v>
      </c>
      <c r="AA329" s="1">
        <v>7003.0</v>
      </c>
      <c r="AB329" s="1">
        <v>7403.0</v>
      </c>
      <c r="AC329" s="10">
        <v>7100.0</v>
      </c>
    </row>
    <row r="330">
      <c r="A330" s="1" t="s">
        <v>112</v>
      </c>
      <c r="B330" s="2" t="s">
        <v>97</v>
      </c>
      <c r="C330" s="5">
        <f>ROUND( VLOOKUP(Z330, NPC_Raw_Data!A:D, 4)*VLOOKUP(AA330, NPC_Scaling_Values!A:C, 3)*VLOOKUP(AB330, NPC_Scaling_Values!A:C, 3) * 1.19 ,0)</f>
        <v>301</v>
      </c>
      <c r="D330" s="5">
        <f>ROUND( VLOOKUP(Z330, NPC_Raw_Data!A:E, 5) * VLOOKUP(AA330, NPC_Scaling_Values!A:D, 4) * VLOOKUP(AB330,NPC_Scaling_Values!A:D, 4) * 1.19 ,0)</f>
        <v>595</v>
      </c>
      <c r="E330" s="5">
        <f>ROUND( VLOOKUP(Z330, NPC_Raw_Data!A:L, 6) * VLOOKUP(AA330, NPC_Scaling_Values!A:N, 5)* VLOOKUP(AB330, NPC_Scaling_Values!A:N, 5) * 1.19 ,0)</f>
        <v>447</v>
      </c>
      <c r="F330" s="5">
        <f>ROUND( VLOOKUP(Z330, NPC_Raw_Data!A:L, 7) * VLOOKUP(AA330, NPC_Scaling_Values!A:N, 6) * VLOOKUP(AB330,NPC_Scaling_Values!A:N, 6) * 1.19 ,0)</f>
        <v>337</v>
      </c>
      <c r="G330" s="5">
        <f>ROUND( VLOOKUP(Z330, NPC_Raw_Data!A:L, 8) * VLOOKUP(AA330, NPC_Scaling_Values!A:N, 7) * VLOOKUP(AB330, NPC_Scaling_Values!A:N, 7) * 1.19 ,0)</f>
        <v>312</v>
      </c>
      <c r="H330" s="5">
        <f>ROUND( VLOOKUP(Z330, NPC_Raw_Data!A:L, 9) * VLOOKUP(AA330, NPC_Scaling_Values!A:N, 8)* VLOOKUP(AB330, NPC_Scaling_Values!A:N, 8) * 1.19 ,0)</f>
        <v>447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14)* VLOOKUP(AB330, NPC_Scaling_Values!A:N, 14) * 1.19 ,0)</f>
        <v>244</v>
      </c>
      <c r="P330" s="2">
        <f>ROUND( VLOOKUP(Z330, NPC_Raw_Data!A:Q, 17) * VLOOKUP(AA330, NPC_Scaling_Values!A:N, 14) * VLOOKUP(AB330, NPC_Scaling_Values!A:N, 14)* 1.19 ,0)</f>
        <v>98</v>
      </c>
      <c r="Q330">
        <f> VLOOKUP(AA330, NPC_Scaling_Values!A:N, 9) * VLOOKUP(AB330, NPC_Scaling_Values!A:N, 9) * 1.19</f>
        <v>3.5506625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349203.0</v>
      </c>
      <c r="AA330" s="1">
        <v>7004.0</v>
      </c>
      <c r="AB330" s="1">
        <v>7404.0</v>
      </c>
      <c r="AC330" s="10">
        <v>7100.0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3)*VLOOKUP(AB331, NPC_Scaling_Values!A:C, 3) * 1.19 ,0)</f>
        <v>302</v>
      </c>
      <c r="D331" s="5">
        <f>ROUND( VLOOKUP(Z331, NPC_Raw_Data!A:E, 5) * VLOOKUP(AA331, NPC_Scaling_Values!A:D, 4) * VLOOKUP(AB331,NPC_Scaling_Values!A:D, 4) * 1.19 ,0)</f>
        <v>476</v>
      </c>
      <c r="E331" s="5">
        <f>ROUND( VLOOKUP(Z331, NPC_Raw_Data!A:L, 6) * VLOOKUP(AA331, NPC_Scaling_Values!A:N, 5)* VLOOKUP(AB331, NPC_Scaling_Values!A:N, 5) * 1.19 ,0)</f>
        <v>450</v>
      </c>
      <c r="F331" s="5">
        <f>ROUND( VLOOKUP(Z331, NPC_Raw_Data!A:L, 7) * VLOOKUP(AA331, NPC_Scaling_Values!A:N, 6) * VLOOKUP(AB331,NPC_Scaling_Values!A:N, 6) * 1.19 ,0)</f>
        <v>339</v>
      </c>
      <c r="G331" s="5">
        <f>ROUND( VLOOKUP(Z331, NPC_Raw_Data!A:L, 8) * VLOOKUP(AA331, NPC_Scaling_Values!A:N, 7) * VLOOKUP(AB331, NPC_Scaling_Values!A:N, 7) * 1.19 ,0)</f>
        <v>315</v>
      </c>
      <c r="H331" s="5">
        <f>ROUND( VLOOKUP(Z331, NPC_Raw_Data!A:L, 9) * VLOOKUP(AA331, NPC_Scaling_Values!A:N, 8)* VLOOKUP(AB331, NPC_Scaling_Values!A:N, 8) * 1.19 ,0)</f>
        <v>450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14)* VLOOKUP(AB331, NPC_Scaling_Values!A:N, 14) * 1.19 ,0)</f>
        <v>240</v>
      </c>
      <c r="P331" s="2">
        <f>ROUND( VLOOKUP(Z331, NPC_Raw_Data!A:Q, 17) * VLOOKUP(AA331, NPC_Scaling_Values!A:N, 14) * VLOOKUP(AB331, NPC_Scaling_Values!A:N, 14)* 1.19 ,0)</f>
        <v>96</v>
      </c>
      <c r="Q331">
        <f> VLOOKUP(AA331, NPC_Scaling_Values!A:N, 9) * VLOOKUP(AB331, NPC_Scaling_Values!A:N, 9) * 1.19</f>
        <v>3.6414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349204.0</v>
      </c>
      <c r="AA331" s="1">
        <v>7005.0</v>
      </c>
      <c r="AB331" s="1">
        <v>7405.0</v>
      </c>
      <c r="AC331" s="10">
        <v>7100.0</v>
      </c>
    </row>
    <row r="332">
      <c r="A332" s="1" t="s">
        <v>112</v>
      </c>
      <c r="B332" s="2" t="s">
        <v>97</v>
      </c>
      <c r="C332" s="5">
        <f>ROUND( VLOOKUP(Z332, NPC_Raw_Data!A:D, 4)*VLOOKUP(AA332, NPC_Scaling_Values!A:C, 3)*VLOOKUP(AB332, NPC_Scaling_Values!A:C, 3) * 1.19 ,0)</f>
        <v>309</v>
      </c>
      <c r="D332" s="5">
        <f>ROUND( VLOOKUP(Z332, NPC_Raw_Data!A:E, 5) * VLOOKUP(AA332, NPC_Scaling_Values!A:D, 4) * VLOOKUP(AB332,NPC_Scaling_Values!A:D, 4) * 1.19 ,0)</f>
        <v>476</v>
      </c>
      <c r="E332" s="5">
        <f>ROUND( VLOOKUP(Z332, NPC_Raw_Data!A:L, 6) * VLOOKUP(AA332, NPC_Scaling_Values!A:N, 5)* VLOOKUP(AB332, NPC_Scaling_Values!A:N, 5) * 1.19 ,0)</f>
        <v>463</v>
      </c>
      <c r="F332" s="5">
        <f>ROUND( VLOOKUP(Z332, NPC_Raw_Data!A:L, 7) * VLOOKUP(AA332, NPC_Scaling_Values!A:N, 6) * VLOOKUP(AB332,NPC_Scaling_Values!A:N, 6) * 1.19 ,0)</f>
        <v>349</v>
      </c>
      <c r="G332" s="5">
        <f>ROUND( VLOOKUP(Z332, NPC_Raw_Data!A:L, 8) * VLOOKUP(AA332, NPC_Scaling_Values!A:N, 7) * VLOOKUP(AB332, NPC_Scaling_Values!A:N, 7) * 1.19 ,0)</f>
        <v>323</v>
      </c>
      <c r="H332" s="5">
        <f>ROUND( VLOOKUP(Z332, NPC_Raw_Data!A:L, 9) * VLOOKUP(AA332, NPC_Scaling_Values!A:N, 8)* VLOOKUP(AB332, NPC_Scaling_Values!A:N, 8) * 1.19 ,0)</f>
        <v>463</v>
      </c>
      <c r="I332" s="5">
        <v>0.0</v>
      </c>
      <c r="J332" s="5">
        <v>0.0</v>
      </c>
      <c r="K332" s="5">
        <v>0.0</v>
      </c>
      <c r="L332" s="5">
        <f>ROUND( VLOOKUP(Z332, NPC_Raw_Data!A:O, 13),0)</f>
        <v>135</v>
      </c>
      <c r="M332" s="5">
        <f>ROUND( VLOOKUP(Z332, NPC_Raw_Data!A:O, 14),0)</f>
        <v>135</v>
      </c>
      <c r="N332" s="5">
        <f>ROUND( VLOOKUP(Z332, NPC_Raw_Data!A:O, 15),0)</f>
        <v>999</v>
      </c>
      <c r="O332" s="5">
        <f>ROUND( VLOOKUP(Z332, NPC_Raw_Data!A:Q, 16) * VLOOKUP(AA332, NPC_Scaling_Values!A:N, 14)* VLOOKUP(AB332, NPC_Scaling_Values!A:N, 14) * 1.19 ,0)</f>
        <v>241</v>
      </c>
      <c r="P332" s="2">
        <f>ROUND( VLOOKUP(Z332, NPC_Raw_Data!A:Q, 17) * VLOOKUP(AA332, NPC_Scaling_Values!A:N, 14) * VLOOKUP(AB332, NPC_Scaling_Values!A:N, 14)* 1.19 ,0)</f>
        <v>96</v>
      </c>
      <c r="Q332">
        <f> VLOOKUP(AA332, NPC_Scaling_Values!A:N, 9) * VLOOKUP(AB332, NPC_Scaling_Values!A:N, 9) * 1.19</f>
        <v>3.69376</v>
      </c>
      <c r="R332" s="1">
        <v>1.0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349205.0</v>
      </c>
      <c r="AA332" s="1">
        <v>7006.0</v>
      </c>
      <c r="AB332" s="1">
        <v>7406.0</v>
      </c>
      <c r="AC332" s="10">
        <v>7100.0</v>
      </c>
    </row>
    <row r="333">
      <c r="A333" s="1" t="s">
        <v>112</v>
      </c>
      <c r="B333" s="2" t="s">
        <v>97</v>
      </c>
      <c r="C333" s="5">
        <f>ROUND( VLOOKUP(Z333, NPC_Raw_Data!A:D, 4)*VLOOKUP(AA333, NPC_Scaling_Values!A:C, 3)*VLOOKUP(AB333, NPC_Scaling_Values!A:C, 3) * 1.19 ,0)</f>
        <v>304</v>
      </c>
      <c r="D333" s="5">
        <f>ROUND( VLOOKUP(Z333, NPC_Raw_Data!A:E, 5) * VLOOKUP(AA333, NPC_Scaling_Values!A:D, 4) * VLOOKUP(AB333,NPC_Scaling_Values!A:D, 4) * 1.19 ,0)</f>
        <v>476</v>
      </c>
      <c r="E333" s="5">
        <f>ROUND( VLOOKUP(Z333, NPC_Raw_Data!A:L, 6) * VLOOKUP(AA333, NPC_Scaling_Values!A:N, 5)* VLOOKUP(AB333, NPC_Scaling_Values!A:N, 5) * 1.19 ,0)</f>
        <v>458</v>
      </c>
      <c r="F333" s="5">
        <f>ROUND( VLOOKUP(Z333, NPC_Raw_Data!A:L, 7) * VLOOKUP(AA333, NPC_Scaling_Values!A:N, 6) * VLOOKUP(AB333,NPC_Scaling_Values!A:N, 6) * 1.19 ,0)</f>
        <v>345</v>
      </c>
      <c r="G333" s="5">
        <f>ROUND( VLOOKUP(Z333, NPC_Raw_Data!A:L, 8) * VLOOKUP(AA333, NPC_Scaling_Values!A:N, 7) * VLOOKUP(AB333, NPC_Scaling_Values!A:N, 7) * 1.19 ,0)</f>
        <v>320</v>
      </c>
      <c r="H333" s="5">
        <f>ROUND( VLOOKUP(Z333, NPC_Raw_Data!A:L, 9) * VLOOKUP(AA333, NPC_Scaling_Values!A:N, 8)* VLOOKUP(AB333, NPC_Scaling_Values!A:N, 8) * 1.19 ,0)</f>
        <v>458</v>
      </c>
      <c r="I333" s="5">
        <v>0.0</v>
      </c>
      <c r="J333" s="5">
        <v>0.0</v>
      </c>
      <c r="K333" s="5">
        <v>0.0</v>
      </c>
      <c r="L333" s="5">
        <f>ROUND( VLOOKUP(Z333, NPC_Raw_Data!A:O, 13),0)</f>
        <v>135</v>
      </c>
      <c r="M333" s="5">
        <f>ROUND( VLOOKUP(Z333, NPC_Raw_Data!A:O, 14),0)</f>
        <v>135</v>
      </c>
      <c r="N333" s="5">
        <f>ROUND( VLOOKUP(Z333, NPC_Raw_Data!A:O, 15),0)</f>
        <v>999</v>
      </c>
      <c r="O333" s="5">
        <f>ROUND( VLOOKUP(Z333, NPC_Raw_Data!A:Q, 16) * VLOOKUP(AA333, NPC_Scaling_Values!A:N, 14)* VLOOKUP(AB333, NPC_Scaling_Values!A:N, 14) * 1.19 ,0)</f>
        <v>238</v>
      </c>
      <c r="P333" s="2">
        <f>ROUND( VLOOKUP(Z333, NPC_Raw_Data!A:Q, 17) * VLOOKUP(AA333, NPC_Scaling_Values!A:N, 14) * VLOOKUP(AB333, NPC_Scaling_Values!A:N, 14)* 1.19 ,0)</f>
        <v>95</v>
      </c>
      <c r="Q333">
        <f> VLOOKUP(AA333, NPC_Scaling_Values!A:N, 9) * VLOOKUP(AB333, NPC_Scaling_Values!A:N, 9) * 1.19</f>
        <v>3.6414</v>
      </c>
      <c r="R333" s="1">
        <v>1.0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349206.0</v>
      </c>
      <c r="AA333" s="1">
        <v>7007.0</v>
      </c>
      <c r="AB333" s="1">
        <v>7407.0</v>
      </c>
      <c r="AC333" s="10">
        <v>7100.0</v>
      </c>
    </row>
    <row r="334">
      <c r="A334" s="1" t="s">
        <v>112</v>
      </c>
      <c r="B334" s="2" t="s">
        <v>97</v>
      </c>
      <c r="C334" s="5">
        <f>ROUND( VLOOKUP(Z334, NPC_Raw_Data!A:D, 4)*VLOOKUP(AA334, NPC_Scaling_Values!A:C, 3)*VLOOKUP(AB334, NPC_Scaling_Values!A:C, 3) * 1.19 ,0)</f>
        <v>304</v>
      </c>
      <c r="D334" s="5">
        <f>ROUND( VLOOKUP(Z334, NPC_Raw_Data!A:E, 5) * VLOOKUP(AA334, NPC_Scaling_Values!A:D, 4) * VLOOKUP(AB334,NPC_Scaling_Values!A:D, 4) * 1.19 ,0)</f>
        <v>357</v>
      </c>
      <c r="E334" s="5">
        <f>ROUND( VLOOKUP(Z334, NPC_Raw_Data!A:L, 6) * VLOOKUP(AA334, NPC_Scaling_Values!A:N, 5)* VLOOKUP(AB334, NPC_Scaling_Values!A:N, 5) * 1.19 ,0)</f>
        <v>462</v>
      </c>
      <c r="F334" s="5">
        <f>ROUND( VLOOKUP(Z334, NPC_Raw_Data!A:L, 7) * VLOOKUP(AA334, NPC_Scaling_Values!A:N, 6) * VLOOKUP(AB334,NPC_Scaling_Values!A:N, 6) * 1.19 ,0)</f>
        <v>348</v>
      </c>
      <c r="G334" s="5">
        <f>ROUND( VLOOKUP(Z334, NPC_Raw_Data!A:L, 8) * VLOOKUP(AA334, NPC_Scaling_Values!A:N, 7) * VLOOKUP(AB334, NPC_Scaling_Values!A:N, 7) * 1.19 ,0)</f>
        <v>323</v>
      </c>
      <c r="H334" s="5">
        <f>ROUND( VLOOKUP(Z334, NPC_Raw_Data!A:L, 9) * VLOOKUP(AA334, NPC_Scaling_Values!A:N, 8)* VLOOKUP(AB334, NPC_Scaling_Values!A:N, 8) * 1.19 ,0)</f>
        <v>462</v>
      </c>
      <c r="I334" s="5">
        <v>0.0</v>
      </c>
      <c r="J334" s="5">
        <v>0.0</v>
      </c>
      <c r="K334" s="5">
        <v>0.0</v>
      </c>
      <c r="L334" s="5">
        <f>ROUND( VLOOKUP(Z334, NPC_Raw_Data!A:O, 13),0)</f>
        <v>135</v>
      </c>
      <c r="M334" s="5">
        <f>ROUND( VLOOKUP(Z334, NPC_Raw_Data!A:O, 14),0)</f>
        <v>135</v>
      </c>
      <c r="N334" s="5">
        <f>ROUND( VLOOKUP(Z334, NPC_Raw_Data!A:O, 15),0)</f>
        <v>999</v>
      </c>
      <c r="O334" s="5">
        <f>ROUND( VLOOKUP(Z334, NPC_Raw_Data!A:Q, 16) * VLOOKUP(AA334, NPC_Scaling_Values!A:N, 14)* VLOOKUP(AB334, NPC_Scaling_Values!A:N, 14) * 1.19 ,0)</f>
        <v>238</v>
      </c>
      <c r="P334" s="2">
        <f>ROUND( VLOOKUP(Z334, NPC_Raw_Data!A:Q, 17) * VLOOKUP(AA334, NPC_Scaling_Values!A:N, 14) * VLOOKUP(AB334, NPC_Scaling_Values!A:N, 14)* 1.19 ,0)</f>
        <v>95</v>
      </c>
      <c r="Q334">
        <f> VLOOKUP(AA334, NPC_Scaling_Values!A:N, 9) * VLOOKUP(AB334, NPC_Scaling_Values!A:N, 9) * 1.19</f>
        <v>3.6414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0</v>
      </c>
      <c r="Z334" s="1">
        <v>349207.0</v>
      </c>
      <c r="AA334" s="1">
        <v>7008.0</v>
      </c>
      <c r="AB334" s="1">
        <v>7408.0</v>
      </c>
      <c r="AC334" s="10">
        <v>7100.0</v>
      </c>
    </row>
    <row r="335">
      <c r="A335" s="1" t="s">
        <v>112</v>
      </c>
      <c r="B335" s="2" t="s">
        <v>97</v>
      </c>
      <c r="C335" s="5">
        <f>ROUND( VLOOKUP(Z335, NPC_Raw_Data!A:D, 4)*VLOOKUP(AA335, NPC_Scaling_Values!A:C, 3)*VLOOKUP(AB335, NPC_Scaling_Values!A:C, 3) * 1.19 ,0)</f>
        <v>322</v>
      </c>
      <c r="D335" s="5">
        <f>ROUND( VLOOKUP(Z335, NPC_Raw_Data!A:E, 5) * VLOOKUP(AA335, NPC_Scaling_Values!A:D, 4) * VLOOKUP(AB335,NPC_Scaling_Values!A:D, 4) * 1.19 ,0)</f>
        <v>357</v>
      </c>
      <c r="E335" s="5">
        <f>ROUND( VLOOKUP(Z335, NPC_Raw_Data!A:L, 6) * VLOOKUP(AA335, NPC_Scaling_Values!A:N, 5)* VLOOKUP(AB335, NPC_Scaling_Values!A:N, 5) * 1.19 ,0)</f>
        <v>466</v>
      </c>
      <c r="F335" s="5">
        <f>ROUND( VLOOKUP(Z335, NPC_Raw_Data!A:L, 7) * VLOOKUP(AA335, NPC_Scaling_Values!A:N, 6) * VLOOKUP(AB335,NPC_Scaling_Values!A:N, 6) * 1.19 ,0)</f>
        <v>351</v>
      </c>
      <c r="G335" s="5">
        <f>ROUND( VLOOKUP(Z335, NPC_Raw_Data!A:L, 8) * VLOOKUP(AA335, NPC_Scaling_Values!A:N, 7) * VLOOKUP(AB335, NPC_Scaling_Values!A:N, 7) * 1.19 ,0)</f>
        <v>325</v>
      </c>
      <c r="H335" s="5">
        <f>ROUND( VLOOKUP(Z335, NPC_Raw_Data!A:L, 9) * VLOOKUP(AA335, NPC_Scaling_Values!A:N, 8)* VLOOKUP(AB335, NPC_Scaling_Values!A:N, 8) * 1.19 ,0)</f>
        <v>466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 * 1.19 ,0)</f>
        <v>241</v>
      </c>
      <c r="P335" s="2">
        <f>ROUND( VLOOKUP(Z335, NPC_Raw_Data!A:Q, 17) * VLOOKUP(AA335, NPC_Scaling_Values!A:N, 14) * VLOOKUP(AB335, NPC_Scaling_Values!A:N, 14)* 1.19 ,0)</f>
        <v>97</v>
      </c>
      <c r="Q335">
        <f> VLOOKUP(AA335, NPC_Scaling_Values!A:N, 9) * VLOOKUP(AB335, NPC_Scaling_Values!A:N, 9) * 1.19</f>
        <v>3.66282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349208.0</v>
      </c>
      <c r="AA335" s="1">
        <v>7009.0</v>
      </c>
      <c r="AB335" s="1">
        <v>7409.0</v>
      </c>
      <c r="AC335" s="10">
        <v>7100.0</v>
      </c>
    </row>
    <row r="336">
      <c r="A336" s="1" t="s">
        <v>112</v>
      </c>
      <c r="B336" s="2" t="s">
        <v>97</v>
      </c>
      <c r="C336" s="5">
        <f>ROUND( VLOOKUP(Z336, NPC_Raw_Data!A:D, 4)*VLOOKUP(AA336, NPC_Scaling_Values!A:C, 3)*VLOOKUP(AB336, NPC_Scaling_Values!A:C, 3) * 1.19 ,0)</f>
        <v>324</v>
      </c>
      <c r="D336" s="5">
        <f>ROUND( VLOOKUP(Z336, NPC_Raw_Data!A:E, 5) * VLOOKUP(AA336, NPC_Scaling_Values!A:D, 4) * VLOOKUP(AB336,NPC_Scaling_Values!A:D, 4) * 1.19 ,0)</f>
        <v>357</v>
      </c>
      <c r="E336" s="5">
        <f>ROUND( VLOOKUP(Z336, NPC_Raw_Data!A:L, 6) * VLOOKUP(AA336, NPC_Scaling_Values!A:N, 5)* VLOOKUP(AB336, NPC_Scaling_Values!A:N, 5) * 1.19 ,0)</f>
        <v>470</v>
      </c>
      <c r="F336" s="5">
        <f>ROUND( VLOOKUP(Z336, NPC_Raw_Data!A:L, 7) * VLOOKUP(AA336, NPC_Scaling_Values!A:N, 6) * VLOOKUP(AB336,NPC_Scaling_Values!A:N, 6) * 1.19 ,0)</f>
        <v>354</v>
      </c>
      <c r="G336" s="5">
        <f>ROUND( VLOOKUP(Z336, NPC_Raw_Data!A:L, 8) * VLOOKUP(AA336, NPC_Scaling_Values!A:N, 7) * VLOOKUP(AB336, NPC_Scaling_Values!A:N, 7) * 1.19 ,0)</f>
        <v>328</v>
      </c>
      <c r="H336" s="5">
        <f>ROUND( VLOOKUP(Z336, NPC_Raw_Data!A:L, 9) * VLOOKUP(AA336, NPC_Scaling_Values!A:N, 8)* VLOOKUP(AB336, NPC_Scaling_Values!A:N, 8) * 1.19 ,0)</f>
        <v>470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 * 1.19 ,0)</f>
        <v>244</v>
      </c>
      <c r="P336" s="2">
        <f>ROUND( VLOOKUP(Z336, NPC_Raw_Data!A:Q, 17) * VLOOKUP(AA336, NPC_Scaling_Values!A:N, 14) * VLOOKUP(AB336, NPC_Scaling_Values!A:N, 14)* 1.19 ,0)</f>
        <v>97</v>
      </c>
      <c r="Q336">
        <f> VLOOKUP(AA336, NPC_Scaling_Values!A:N, 9) * VLOOKUP(AB336, NPC_Scaling_Values!A:N, 9) * 1.19</f>
        <v>3.7128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349209.0</v>
      </c>
      <c r="AA336" s="1">
        <v>7010.0</v>
      </c>
      <c r="AB336" s="1">
        <v>7410.0</v>
      </c>
      <c r="AC336" s="10">
        <v>7100.0</v>
      </c>
    </row>
    <row r="337">
      <c r="A337" s="1" t="s">
        <v>112</v>
      </c>
      <c r="B337" s="2" t="s">
        <v>97</v>
      </c>
      <c r="C337" s="5">
        <f>ROUND( VLOOKUP(Z337, NPC_Raw_Data!A:D, 4)*VLOOKUP(AA337, NPC_Scaling_Values!A:C, 3)*VLOOKUP(AB337, NPC_Scaling_Values!A:C, 3) * 1.19 ,0)</f>
        <v>327</v>
      </c>
      <c r="D337" s="5">
        <f>ROUND( VLOOKUP(Z337, NPC_Raw_Data!A:E, 5) * VLOOKUP(AA337, NPC_Scaling_Values!A:D, 4) * VLOOKUP(AB337,NPC_Scaling_Values!A:D, 4) * 1.19 ,0)</f>
        <v>357</v>
      </c>
      <c r="E337" s="5">
        <f>ROUND( VLOOKUP(Z337, NPC_Raw_Data!A:L, 6) * VLOOKUP(AA337, NPC_Scaling_Values!A:N, 5)* VLOOKUP(AB337, NPC_Scaling_Values!A:N, 5) * 1.19 ,0)</f>
        <v>483</v>
      </c>
      <c r="F337" s="5">
        <f>ROUND( VLOOKUP(Z337, NPC_Raw_Data!A:L, 7) * VLOOKUP(AA337, NPC_Scaling_Values!A:N, 6) * VLOOKUP(AB337,NPC_Scaling_Values!A:N, 6) * 1.19 ,0)</f>
        <v>364</v>
      </c>
      <c r="G337" s="5">
        <f>ROUND( VLOOKUP(Z337, NPC_Raw_Data!A:L, 8) * VLOOKUP(AA337, NPC_Scaling_Values!A:N, 7) * VLOOKUP(AB337, NPC_Scaling_Values!A:N, 7) * 1.19 ,0)</f>
        <v>338</v>
      </c>
      <c r="H337" s="5">
        <f>ROUND( VLOOKUP(Z337, NPC_Raw_Data!A:L, 9) * VLOOKUP(AA337, NPC_Scaling_Values!A:N, 8)* VLOOKUP(AB337, NPC_Scaling_Values!A:N, 8) * 1.19 ,0)</f>
        <v>483</v>
      </c>
      <c r="I337" s="5">
        <v>0.0</v>
      </c>
      <c r="J337" s="5">
        <v>0.0</v>
      </c>
      <c r="K337" s="5">
        <v>0.0</v>
      </c>
      <c r="L337" s="5">
        <f>ROUND( VLOOKUP(Z337, NPC_Raw_Data!A:O, 13),0)</f>
        <v>135</v>
      </c>
      <c r="M337" s="5">
        <f>ROUND( VLOOKUP(Z337, NPC_Raw_Data!A:O, 14),0)</f>
        <v>135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 * 1.19 ,0)</f>
        <v>252</v>
      </c>
      <c r="P337" s="2">
        <f>ROUND( VLOOKUP(Z337, NPC_Raw_Data!A:Q, 17) * VLOOKUP(AA337, NPC_Scaling_Values!A:N, 14) * VLOOKUP(AB337, NPC_Scaling_Values!A:N, 14)* 1.19 ,0)</f>
        <v>101</v>
      </c>
      <c r="Q337">
        <f> VLOOKUP(AA337, NPC_Scaling_Values!A:N, 9) * VLOOKUP(AB337, NPC_Scaling_Values!A:N, 9) * 1.19</f>
        <v>3.77349</v>
      </c>
      <c r="R337" s="1">
        <v>1.0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349210.0</v>
      </c>
      <c r="AA337" s="1">
        <v>7011.0</v>
      </c>
      <c r="AB337" s="1">
        <v>7411.0</v>
      </c>
      <c r="AC337" s="10">
        <v>7100.0</v>
      </c>
    </row>
    <row r="338">
      <c r="A338" s="1" t="s">
        <v>112</v>
      </c>
      <c r="B338" s="2" t="s">
        <v>97</v>
      </c>
      <c r="C338" s="5">
        <f>ROUND( VLOOKUP(Z338, NPC_Raw_Data!A:D, 4)*VLOOKUP(AA338, NPC_Scaling_Values!A:C, 3)*VLOOKUP(AB338, NPC_Scaling_Values!A:C, 3) * 1.19 ,0)</f>
        <v>332</v>
      </c>
      <c r="D338" s="5">
        <f>ROUND( VLOOKUP(Z338, NPC_Raw_Data!A:E, 5) * VLOOKUP(AA338, NPC_Scaling_Values!A:D, 4) * VLOOKUP(AB338,NPC_Scaling_Values!A:D, 4) * 1.19 ,0)</f>
        <v>238</v>
      </c>
      <c r="E338" s="5">
        <f>ROUND( VLOOKUP(Z338, NPC_Raw_Data!A:L, 6) * VLOOKUP(AA338, NPC_Scaling_Values!A:N, 5)* VLOOKUP(AB338, NPC_Scaling_Values!A:N, 5) * 1.19 ,0)</f>
        <v>493</v>
      </c>
      <c r="F338" s="5">
        <f>ROUND( VLOOKUP(Z338, NPC_Raw_Data!A:L, 7) * VLOOKUP(AA338, NPC_Scaling_Values!A:N, 6) * VLOOKUP(AB338,NPC_Scaling_Values!A:N, 6) * 1.19 ,0)</f>
        <v>372</v>
      </c>
      <c r="G338" s="5">
        <f>ROUND( VLOOKUP(Z338, NPC_Raw_Data!A:L, 8) * VLOOKUP(AA338, NPC_Scaling_Values!A:N, 7) * VLOOKUP(AB338, NPC_Scaling_Values!A:N, 7) * 1.19 ,0)</f>
        <v>345</v>
      </c>
      <c r="H338" s="5">
        <f>ROUND( VLOOKUP(Z338, NPC_Raw_Data!A:L, 9) * VLOOKUP(AA338, NPC_Scaling_Values!A:N, 8)* VLOOKUP(AB338, NPC_Scaling_Values!A:N, 8) * 1.19 ,0)</f>
        <v>493</v>
      </c>
      <c r="I338" s="5">
        <v>0.0</v>
      </c>
      <c r="J338" s="5">
        <v>0.0</v>
      </c>
      <c r="K338" s="5">
        <v>0.0</v>
      </c>
      <c r="L338" s="5">
        <f>ROUND( VLOOKUP(Z338, NPC_Raw_Data!A:O, 13),0)</f>
        <v>135</v>
      </c>
      <c r="M338" s="5">
        <f>ROUND( VLOOKUP(Z338, NPC_Raw_Data!A:O, 14),0)</f>
        <v>135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 * 1.19 ,0)</f>
        <v>259</v>
      </c>
      <c r="P338" s="2">
        <f>ROUND( VLOOKUP(Z338, NPC_Raw_Data!A:Q, 17) * VLOOKUP(AA338, NPC_Scaling_Values!A:N, 14) * VLOOKUP(AB338, NPC_Scaling_Values!A:N, 14)* 1.19 ,0)</f>
        <v>104</v>
      </c>
      <c r="Q338">
        <f> VLOOKUP(AA338, NPC_Scaling_Values!A:N, 9) * VLOOKUP(AB338, NPC_Scaling_Values!A:N, 9) * 1.19</f>
        <v>3.82228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349211.0</v>
      </c>
      <c r="AA338" s="1">
        <v>7012.0</v>
      </c>
      <c r="AB338" s="1">
        <v>7412.0</v>
      </c>
      <c r="AC338" s="10">
        <v>7100.0</v>
      </c>
    </row>
    <row r="339">
      <c r="A339" s="1" t="s">
        <v>112</v>
      </c>
      <c r="B339" s="2" t="s">
        <v>97</v>
      </c>
      <c r="C339" s="5">
        <f>ROUND( VLOOKUP(Z339, NPC_Raw_Data!A:D, 4)*VLOOKUP(AA339, NPC_Scaling_Values!A:C, 3)*VLOOKUP(AB339, NPC_Scaling_Values!A:C, 3) * 1.19 ,0)</f>
        <v>338</v>
      </c>
      <c r="D339" s="5">
        <f>ROUND( VLOOKUP(Z339, NPC_Raw_Data!A:E, 5) * VLOOKUP(AA339, NPC_Scaling_Values!A:D, 4) * VLOOKUP(AB339,NPC_Scaling_Values!A:D, 4) * 1.19 ,0)</f>
        <v>238</v>
      </c>
      <c r="E339" s="5">
        <f>ROUND( VLOOKUP(Z339, NPC_Raw_Data!A:L, 6) * VLOOKUP(AA339, NPC_Scaling_Values!A:N, 5)* VLOOKUP(AB339, NPC_Scaling_Values!A:N, 5) * 1.19 ,0)</f>
        <v>502</v>
      </c>
      <c r="F339" s="5">
        <f>ROUND( VLOOKUP(Z339, NPC_Raw_Data!A:L, 7) * VLOOKUP(AA339, NPC_Scaling_Values!A:N, 6) * VLOOKUP(AB339,NPC_Scaling_Values!A:N, 6) * 1.19 ,0)</f>
        <v>378</v>
      </c>
      <c r="G339" s="5">
        <f>ROUND( VLOOKUP(Z339, NPC_Raw_Data!A:L, 8) * VLOOKUP(AA339, NPC_Scaling_Values!A:N, 7) * VLOOKUP(AB339, NPC_Scaling_Values!A:N, 7) * 1.19 ,0)</f>
        <v>351</v>
      </c>
      <c r="H339" s="5">
        <f>ROUND( VLOOKUP(Z339, NPC_Raw_Data!A:L, 9) * VLOOKUP(AA339, NPC_Scaling_Values!A:N, 8)* VLOOKUP(AB339, NPC_Scaling_Values!A:N, 8) * 1.19 ,0)</f>
        <v>502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 * 1.19 ,0)</f>
        <v>267</v>
      </c>
      <c r="P339" s="2">
        <f>ROUND( VLOOKUP(Z339, NPC_Raw_Data!A:Q, 17) * VLOOKUP(AA339, NPC_Scaling_Values!A:N, 14) * VLOOKUP(AB339, NPC_Scaling_Values!A:N, 14)* 1.19 ,0)</f>
        <v>107</v>
      </c>
      <c r="Q339">
        <f> VLOOKUP(AA339, NPC_Scaling_Values!A:N, 9) * VLOOKUP(AB339, NPC_Scaling_Values!A:N, 9) * 1.19</f>
        <v>3.88654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349212.0</v>
      </c>
      <c r="AA339" s="1">
        <v>7013.0</v>
      </c>
      <c r="AB339" s="1">
        <v>7413.0</v>
      </c>
      <c r="AC339" s="10">
        <v>7100.0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3)*VLOOKUP(AB340, NPC_Scaling_Values!A:C, 3) * 1.19 ,0)</f>
        <v>346</v>
      </c>
      <c r="D340" s="5">
        <f>ROUND( VLOOKUP(Z340, NPC_Raw_Data!A:E, 5) * VLOOKUP(AA340, NPC_Scaling_Values!A:D, 4) * VLOOKUP(AB340,NPC_Scaling_Values!A:D, 4) * 1.19 ,0)</f>
        <v>238</v>
      </c>
      <c r="E340" s="5">
        <f>ROUND( VLOOKUP(Z340, NPC_Raw_Data!A:L, 6) * VLOOKUP(AA340, NPC_Scaling_Values!A:N, 5)* VLOOKUP(AB340, NPC_Scaling_Values!A:N, 5) * 1.19 ,0)</f>
        <v>516</v>
      </c>
      <c r="F340" s="5">
        <f>ROUND( VLOOKUP(Z340, NPC_Raw_Data!A:L, 7) * VLOOKUP(AA340, NPC_Scaling_Values!A:N, 6) * VLOOKUP(AB340,NPC_Scaling_Values!A:N, 6) * 1.19 ,0)</f>
        <v>389</v>
      </c>
      <c r="G340" s="5">
        <f>ROUND( VLOOKUP(Z340, NPC_Raw_Data!A:L, 8) * VLOOKUP(AA340, NPC_Scaling_Values!A:N, 7) * VLOOKUP(AB340, NPC_Scaling_Values!A:N, 7) * 1.19 ,0)</f>
        <v>360</v>
      </c>
      <c r="H340" s="5">
        <f>ROUND( VLOOKUP(Z340, NPC_Raw_Data!A:L, 9) * VLOOKUP(AA340, NPC_Scaling_Values!A:N, 8)* VLOOKUP(AB340, NPC_Scaling_Values!A:N, 8) * 1.19 ,0)</f>
        <v>516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 * 1.19 ,0)</f>
        <v>276</v>
      </c>
      <c r="P340" s="2">
        <f>ROUND( VLOOKUP(Z340, NPC_Raw_Data!A:Q, 17) * VLOOKUP(AA340, NPC_Scaling_Values!A:N, 14) * VLOOKUP(AB340, NPC_Scaling_Values!A:N, 14)* 1.19 ,0)</f>
        <v>110</v>
      </c>
      <c r="Q340">
        <f> VLOOKUP(AA340, NPC_Scaling_Values!A:N, 9) * VLOOKUP(AB340, NPC_Scaling_Values!A:N, 9) * 1.19</f>
        <v>3.96984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349213.0</v>
      </c>
      <c r="AA340" s="1">
        <v>7014.0</v>
      </c>
      <c r="AB340" s="1">
        <v>7414.0</v>
      </c>
      <c r="AC340" s="10">
        <v>7100.0</v>
      </c>
    </row>
    <row r="341">
      <c r="A341" s="1" t="s">
        <v>112</v>
      </c>
      <c r="B341" s="2" t="s">
        <v>97</v>
      </c>
      <c r="C341" s="5">
        <f>ROUND( VLOOKUP(Z341, NPC_Raw_Data!A:D, 4)*VLOOKUP(AA341, NPC_Scaling_Values!A:C, 3)*VLOOKUP(AB341, NPC_Scaling_Values!A:C, 3) * 1.19 ,0)</f>
        <v>366</v>
      </c>
      <c r="D341" s="5">
        <f>ROUND( VLOOKUP(Z341, NPC_Raw_Data!A:E, 5) * VLOOKUP(AA341, NPC_Scaling_Values!A:D, 4) * VLOOKUP(AB341,NPC_Scaling_Values!A:D, 4) * 1.19 ,0)</f>
        <v>238</v>
      </c>
      <c r="E341" s="5">
        <f>ROUND( VLOOKUP(Z341, NPC_Raw_Data!A:L, 6) * VLOOKUP(AA341, NPC_Scaling_Values!A:N, 5)* VLOOKUP(AB341, NPC_Scaling_Values!A:N, 5) * 1.19 ,0)</f>
        <v>506</v>
      </c>
      <c r="F341" s="5">
        <f>ROUND( VLOOKUP(Z341, NPC_Raw_Data!A:L, 7) * VLOOKUP(AA341, NPC_Scaling_Values!A:N, 6) * VLOOKUP(AB341,NPC_Scaling_Values!A:N, 6) * 1.19 ,0)</f>
        <v>381</v>
      </c>
      <c r="G341" s="5">
        <f>ROUND( VLOOKUP(Z341, NPC_Raw_Data!A:L, 8) * VLOOKUP(AA341, NPC_Scaling_Values!A:N, 7) * VLOOKUP(AB341, NPC_Scaling_Values!A:N, 7) * 1.19 ,0)</f>
        <v>353</v>
      </c>
      <c r="H341" s="5">
        <f>ROUND( VLOOKUP(Z341, NPC_Raw_Data!A:L, 9) * VLOOKUP(AA341, NPC_Scaling_Values!A:N, 8)* VLOOKUP(AB341, NPC_Scaling_Values!A:N, 8) * 1.19 ,0)</f>
        <v>506</v>
      </c>
      <c r="I341" s="5">
        <v>0.0</v>
      </c>
      <c r="J341" s="5">
        <v>0.0</v>
      </c>
      <c r="K341" s="5">
        <v>0.0</v>
      </c>
      <c r="L341" s="5">
        <f>ROUND( VLOOKUP(Z341, NPC_Raw_Data!A:O, 13),0)</f>
        <v>135</v>
      </c>
      <c r="M341" s="5">
        <f>ROUND( VLOOKUP(Z341, NPC_Raw_Data!A:O, 14),0)</f>
        <v>135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 * 1.19 ,0)</f>
        <v>287</v>
      </c>
      <c r="P341" s="2">
        <f>ROUND( VLOOKUP(Z341, NPC_Raw_Data!A:Q, 17) * VLOOKUP(AA341, NPC_Scaling_Values!A:N, 14) * VLOOKUP(AB341, NPC_Scaling_Values!A:N, 14)* 1.19 ,0)</f>
        <v>115</v>
      </c>
      <c r="Q341">
        <f> VLOOKUP(AA341, NPC_Scaling_Values!A:N, 9) * VLOOKUP(AB341, NPC_Scaling_Values!A:N, 9) * 1.19</f>
        <v>4.07575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349214.0</v>
      </c>
      <c r="AA341" s="1">
        <v>7015.0</v>
      </c>
      <c r="AB341" s="1">
        <v>7415.0</v>
      </c>
      <c r="AC341" s="10">
        <v>7100.0</v>
      </c>
    </row>
    <row r="342">
      <c r="A342" s="9" t="s">
        <v>148</v>
      </c>
      <c r="B342" s="1" t="s">
        <v>49</v>
      </c>
      <c r="C342" s="5">
        <f>ROUND( VLOOKUP(Z342, NPC_Raw_Data!A:D, 4)*VLOOKUP(AA342, NPC_Scaling_Values!A:C, 3)*VLOOKUP(AB342, NPC_Scaling_Values!A:C, 3) * 1.19 ,0)</f>
        <v>4141</v>
      </c>
      <c r="D342" s="5">
        <f>ROUND( VLOOKUP(Z342, NPC_Raw_Data!A:E, 5) * VLOOKUP(AA342, NPC_Scaling_Values!A:D, 4) * VLOOKUP(AB342,NPC_Scaling_Values!A:D, 4) * 1.19 ,0)</f>
        <v>17850</v>
      </c>
      <c r="E342" s="5">
        <f>ROUND( VLOOKUP(Z342, NPC_Raw_Data!A:L, 6) * VLOOKUP(AA342, NPC_Scaling_Values!A:N, 5)* VLOOKUP(AB342, NPC_Scaling_Values!A:N, 5) * 1.19 ,0)</f>
        <v>242</v>
      </c>
      <c r="F342" s="5">
        <f>ROUND( VLOOKUP(Z342, NPC_Raw_Data!A:L, 7) * VLOOKUP(AA342, NPC_Scaling_Values!A:N, 6) * VLOOKUP(AB342,NPC_Scaling_Values!A:N, 6) * 1.19 ,0)</f>
        <v>182</v>
      </c>
      <c r="G342" s="5">
        <f>ROUND( VLOOKUP(Z342, NPC_Raw_Data!A:L, 8) * VLOOKUP(AA342, NPC_Scaling_Values!A:N, 7) * VLOOKUP(AB342, NPC_Scaling_Values!A:N, 7) * 1.19 ,0)</f>
        <v>156</v>
      </c>
      <c r="H342" s="5">
        <f>ROUND( VLOOKUP(Z342, NPC_Raw_Data!A:L, 9) * VLOOKUP(AA342, NPC_Scaling_Values!A:N, 8)* VLOOKUP(AB342, NPC_Scaling_Values!A:N, 8) * 1.19 ,0)</f>
        <v>182</v>
      </c>
      <c r="I342" s="5">
        <v>0.0</v>
      </c>
      <c r="J342" s="5">
        <v>25.0</v>
      </c>
      <c r="K342" s="5">
        <v>0.0</v>
      </c>
      <c r="L342" s="5">
        <f>ROUND( VLOOKUP(Z342, NPC_Raw_Data!A:O, 13),0)</f>
        <v>213</v>
      </c>
      <c r="M342" s="5">
        <f>ROUND( VLOOKUP(Z342, NPC_Raw_Data!A:O, 14),0)</f>
        <v>213</v>
      </c>
      <c r="N342" s="5">
        <f>ROUND( VLOOKUP(Z342, NPC_Raw_Data!A:O, 15),0)</f>
        <v>108</v>
      </c>
      <c r="O342" s="5">
        <f>ROUND( VLOOKUP(Z342, NPC_Raw_Data!A:Q, 16) * VLOOKUP(AA342, NPC_Scaling_Values!A:N, 14)* VLOOKUP(AB342, NPC_Scaling_Values!A:N, 14) * 1.19 ,0)</f>
        <v>504</v>
      </c>
      <c r="P342" s="2">
        <f>ROUND( VLOOKUP(Z342, NPC_Raw_Data!A:Q, 17) * VLOOKUP(AA342, NPC_Scaling_Values!A:N, 14) * VLOOKUP(AB342, NPC_Scaling_Values!A:N, 14)* 1.19 ,0)</f>
        <v>101</v>
      </c>
      <c r="Q342">
        <f> VLOOKUP(AA342, NPC_Scaling_Values!A:N, 9) * VLOOKUP(AB342, NPC_Scaling_Values!A:N, 9) * 1.19</f>
        <v>3.77349</v>
      </c>
      <c r="R342" s="1">
        <v>1.0</v>
      </c>
      <c r="S342" s="1">
        <v>50.0</v>
      </c>
      <c r="T342" s="7" t="b">
        <v>1</v>
      </c>
      <c r="U342" s="7" t="b">
        <v>0</v>
      </c>
      <c r="V342" s="7" t="b">
        <v>0</v>
      </c>
      <c r="Z342" s="1">
        <v>350000.0</v>
      </c>
      <c r="AA342" s="1">
        <v>7011.0</v>
      </c>
      <c r="AB342" s="1">
        <v>7411.0</v>
      </c>
      <c r="AC342" s="8">
        <v>0.0</v>
      </c>
    </row>
    <row r="343">
      <c r="A343" s="1" t="s">
        <v>47</v>
      </c>
      <c r="B343" s="1" t="s">
        <v>49</v>
      </c>
      <c r="C343" s="5">
        <f>ROUND( VLOOKUP(Z343, NPC_Raw_Data!A:D, 4)*VLOOKUP(AA343, NPC_Scaling_Values!A:C, 3)*VLOOKUP(AB343, NPC_Scaling_Values!A:C, 3) * 1.19 ,0)</f>
        <v>40</v>
      </c>
      <c r="D343" s="5">
        <f>ROUND( VLOOKUP(Z343, NPC_Raw_Data!A:E, 5) * VLOOKUP(AA343, NPC_Scaling_Values!A:D, 4) * VLOOKUP(AB343,NPC_Scaling_Values!A:D, 4) * 1.19 ,0)</f>
        <v>0</v>
      </c>
      <c r="E343" s="5">
        <f>ROUND( VLOOKUP(Z343, NPC_Raw_Data!A:L, 6) * VLOOKUP(AA343, NPC_Scaling_Values!A:N, 5)* VLOOKUP(AB343, NPC_Scaling_Values!A:N, 5) * 1.19 ,0)</f>
        <v>73</v>
      </c>
      <c r="F343" s="5">
        <f>ROUND( VLOOKUP(Z343, NPC_Raw_Data!A:L, 7) * VLOOKUP(AA343, NPC_Scaling_Values!A:N, 6) * VLOOKUP(AB343,NPC_Scaling_Values!A:N, 6) * 1.19 ,0)</f>
        <v>56</v>
      </c>
      <c r="G343" s="5">
        <f>ROUND( VLOOKUP(Z343, NPC_Raw_Data!A:L, 8) * VLOOKUP(AA343, NPC_Scaling_Values!A:N, 7) * VLOOKUP(AB343, NPC_Scaling_Values!A:N, 7) * 1.19 ,0)</f>
        <v>73</v>
      </c>
      <c r="H343" s="5">
        <f>ROUND( VLOOKUP(Z343, NPC_Raw_Data!A:L, 9) * VLOOKUP(AA343, NPC_Scaling_Values!A:N, 8)* VLOOKUP(AB343, NPC_Scaling_Values!A:N, 8) * 1.19 ,0)</f>
        <v>56</v>
      </c>
      <c r="I343" s="5">
        <v>0.0</v>
      </c>
      <c r="J343" s="5">
        <v>0.0</v>
      </c>
      <c r="K343" s="5">
        <v>0.0</v>
      </c>
      <c r="L343" s="5">
        <f>ROUND( VLOOKUP(Z343, NPC_Raw_Data!A:O, 13),0)</f>
        <v>999</v>
      </c>
      <c r="M343" s="5">
        <f>ROUND( VLOOKUP(Z343, NPC_Raw_Data!A:O, 14),0)</f>
        <v>999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 * 1.19 ,0)</f>
        <v>504</v>
      </c>
      <c r="P343" s="2">
        <f>ROUND( VLOOKUP(Z343, NPC_Raw_Data!A:Q, 17) * VLOOKUP(AA343, NPC_Scaling_Values!A:N, 14) * VLOOKUP(AB343, NPC_Scaling_Values!A:N, 14)* 1.19 ,0)</f>
        <v>101</v>
      </c>
      <c r="Q343">
        <f> VLOOKUP(AA343, NPC_Scaling_Values!A:N, 9) * VLOOKUP(AB343, NPC_Scaling_Values!A:N, 9) * 1.19</f>
        <v>3.77349</v>
      </c>
      <c r="R343" s="1">
        <v>1.0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350100.0</v>
      </c>
      <c r="AA343" s="1">
        <v>7011.0</v>
      </c>
      <c r="AB343" s="1">
        <v>7411.0</v>
      </c>
      <c r="AC343" s="8">
        <v>0.0</v>
      </c>
    </row>
    <row r="344">
      <c r="A344" s="1" t="s">
        <v>47</v>
      </c>
      <c r="B344" s="1" t="s">
        <v>48</v>
      </c>
      <c r="C344" s="5">
        <f>ROUND( VLOOKUP(Z344, NPC_Raw_Data!A:D, 4)*VLOOKUP(AA344, NPC_Scaling_Values!A:C, 3)*VLOOKUP(AB344, NPC_Scaling_Values!A:C, 3) * 1.19 ,0)</f>
        <v>37</v>
      </c>
      <c r="D344" s="5">
        <f>ROUND( VLOOKUP(Z344, NPC_Raw_Data!A:E, 5) * VLOOKUP(AA344, NPC_Scaling_Values!A:D, 4) * VLOOKUP(AB344,NPC_Scaling_Values!A:D, 4) * 1.19 ,0)</f>
        <v>0</v>
      </c>
      <c r="E344" s="5">
        <f>ROUND( VLOOKUP(Z344, NPC_Raw_Data!A:L, 6) * VLOOKUP(AA344, NPC_Scaling_Values!A:N, 5)* VLOOKUP(AB344, NPC_Scaling_Values!A:N, 5) * 1.19 ,0)</f>
        <v>69</v>
      </c>
      <c r="F344" s="5">
        <f>ROUND( VLOOKUP(Z344, NPC_Raw_Data!A:L, 7) * VLOOKUP(AA344, NPC_Scaling_Values!A:N, 6) * VLOOKUP(AB344,NPC_Scaling_Values!A:N, 6) * 1.19 ,0)</f>
        <v>53</v>
      </c>
      <c r="G344" s="5">
        <f>ROUND( VLOOKUP(Z344, NPC_Raw_Data!A:L, 8) * VLOOKUP(AA344, NPC_Scaling_Values!A:N, 7) * VLOOKUP(AB344, NPC_Scaling_Values!A:N, 7) * 1.19 ,0)</f>
        <v>69</v>
      </c>
      <c r="H344" s="5">
        <f>ROUND( VLOOKUP(Z344, NPC_Raw_Data!A:L, 9) * VLOOKUP(AA344, NPC_Scaling_Values!A:N, 8)* VLOOKUP(AB344, NPC_Scaling_Values!A:N, 8) * 1.19 ,0)</f>
        <v>53</v>
      </c>
      <c r="I344" s="5">
        <v>0.0</v>
      </c>
      <c r="J344" s="5">
        <v>0.0</v>
      </c>
      <c r="K344" s="5">
        <v>0.0</v>
      </c>
      <c r="L344" s="5">
        <f>ROUND( VLOOKUP(Z344, NPC_Raw_Data!A:O, 13),0)</f>
        <v>999</v>
      </c>
      <c r="M344" s="5">
        <f>ROUND( VLOOKUP(Z344, NPC_Raw_Data!A:O, 14),0)</f>
        <v>999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 * 1.19 ,0)</f>
        <v>476</v>
      </c>
      <c r="P344" s="2">
        <f>ROUND( VLOOKUP(Z344, NPC_Raw_Data!A:Q, 17) * VLOOKUP(AA344, NPC_Scaling_Values!A:N, 14) * VLOOKUP(AB344, NPC_Scaling_Values!A:N, 14)* 1.19 ,0)</f>
        <v>95</v>
      </c>
      <c r="Q344">
        <f> VLOOKUP(AA344, NPC_Scaling_Values!A:N, 9) * VLOOKUP(AB344, NPC_Scaling_Values!A:N, 9) * 1.19</f>
        <v>3.6414</v>
      </c>
      <c r="R344" s="1">
        <v>1.0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350101.0</v>
      </c>
      <c r="AA344" s="1">
        <v>7007.0</v>
      </c>
      <c r="AB344" s="1">
        <v>7407.0</v>
      </c>
      <c r="AC344" s="8">
        <v>0.0</v>
      </c>
    </row>
    <row r="345">
      <c r="A345" s="9" t="s">
        <v>67</v>
      </c>
      <c r="B345" s="11" t="s">
        <v>51</v>
      </c>
      <c r="C345" s="5">
        <f>ROUND( VLOOKUP(Z345, NPC_Raw_Data!A:D, 4)*VLOOKUP(AA345, NPC_Scaling_Values!A:C, 3)*VLOOKUP(AB345, NPC_Scaling_Values!A:C, 3) * 1.19 ,0)</f>
        <v>3589</v>
      </c>
      <c r="D345" s="5">
        <f>ROUND( VLOOKUP(Z345, NPC_Raw_Data!A:E, 5) * VLOOKUP(AA345, NPC_Scaling_Values!A:D, 4) * VLOOKUP(AB345,NPC_Scaling_Values!A:D, 4) * 1.19 ,0)</f>
        <v>29750</v>
      </c>
      <c r="E345" s="5">
        <f>ROUND( VLOOKUP(Z345, NPC_Raw_Data!A:L, 6) * VLOOKUP(AA345, NPC_Scaling_Values!A:N, 5)* VLOOKUP(AB345, NPC_Scaling_Values!A:N, 5) * 1.19 ,0)</f>
        <v>185</v>
      </c>
      <c r="F345" s="5">
        <f>ROUND( VLOOKUP(Z345, NPC_Raw_Data!A:L, 7) * VLOOKUP(AA345, NPC_Scaling_Values!A:N, 6) * VLOOKUP(AB345,NPC_Scaling_Values!A:N, 6) * 1.19 ,0)</f>
        <v>139</v>
      </c>
      <c r="G345" s="5">
        <f>ROUND( VLOOKUP(Z345, NPC_Raw_Data!A:L, 8) * VLOOKUP(AA345, NPC_Scaling_Values!A:N, 7) * VLOOKUP(AB345, NPC_Scaling_Values!A:N, 7) * 1.19 ,0)</f>
        <v>111</v>
      </c>
      <c r="H345" s="5">
        <f>ROUND( VLOOKUP(Z345, NPC_Raw_Data!A:L, 9) * VLOOKUP(AA345, NPC_Scaling_Values!A:N, 8)* VLOOKUP(AB345, NPC_Scaling_Values!A:N, 8) * 1.19 ,0)</f>
        <v>139</v>
      </c>
      <c r="I345" s="5">
        <v>0.0</v>
      </c>
      <c r="J345" s="5">
        <v>0.0</v>
      </c>
      <c r="K345" s="5">
        <v>0.0</v>
      </c>
      <c r="L345" s="5">
        <f>ROUND( VLOOKUP(Z345, NPC_Raw_Data!A:O, 13),0)</f>
        <v>999</v>
      </c>
      <c r="M345" s="5">
        <f>ROUND( VLOOKUP(Z345, NPC_Raw_Data!A:O, 14),0)</f>
        <v>999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 * 1.19 ,0)</f>
        <v>483</v>
      </c>
      <c r="P345" s="2">
        <f>ROUND( VLOOKUP(Z345, NPC_Raw_Data!A:Q, 17) * VLOOKUP(AA345, NPC_Scaling_Values!A:N, 14) * VLOOKUP(AB345, NPC_Scaling_Values!A:N, 14)* 1.19 ,0)</f>
        <v>97</v>
      </c>
      <c r="Q345">
        <f> VLOOKUP(AA345, NPC_Scaling_Values!A:N, 9) * VLOOKUP(AB345, NPC_Scaling_Values!A:N, 9) * 1.19</f>
        <v>3.0925125</v>
      </c>
      <c r="R345" s="1">
        <v>1.0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351000.0</v>
      </c>
      <c r="AA345" s="1">
        <v>7002.0</v>
      </c>
      <c r="AB345" s="1">
        <v>7402.0</v>
      </c>
      <c r="AC345" s="8">
        <v>0.0</v>
      </c>
    </row>
    <row r="346">
      <c r="A346" s="1" t="s">
        <v>252</v>
      </c>
      <c r="B346" s="1" t="s">
        <v>49</v>
      </c>
      <c r="C346" s="5">
        <f>ROUND( VLOOKUP(Z346, NPC_Raw_Data!A:D, 4)*VLOOKUP(AA346, NPC_Scaling_Values!A:C, 3)*VLOOKUP(AB346, NPC_Scaling_Values!A:C, 3) * 1.19 ,0)</f>
        <v>2318</v>
      </c>
      <c r="D346" s="5">
        <f>ROUND( VLOOKUP(Z346, NPC_Raw_Data!A:E, 5) * VLOOKUP(AA346, NPC_Scaling_Values!A:D, 4) * VLOOKUP(AB346,NPC_Scaling_Values!A:D, 4) * 1.19 ,0)</f>
        <v>3570</v>
      </c>
      <c r="E346" s="5">
        <f>ROUND( VLOOKUP(Z346, NPC_Raw_Data!A:L, 6) * VLOOKUP(AA346, NPC_Scaling_Values!A:N, 5)* VLOOKUP(AB346, NPC_Scaling_Values!A:N, 5) * 1.19 ,0)</f>
        <v>450</v>
      </c>
      <c r="F346" s="5">
        <f>ROUND( VLOOKUP(Z346, NPC_Raw_Data!A:L, 7) * VLOOKUP(AA346, NPC_Scaling_Values!A:N, 6) * VLOOKUP(AB346,NPC_Scaling_Values!A:N, 6) * 1.19 ,0)</f>
        <v>361</v>
      </c>
      <c r="G346" s="5">
        <f>ROUND( VLOOKUP(Z346, NPC_Raw_Data!A:L, 8) * VLOOKUP(AA346, NPC_Scaling_Values!A:N, 7) * VLOOKUP(AB346, NPC_Scaling_Values!A:N, 7) * 1.19 ,0)</f>
        <v>271</v>
      </c>
      <c r="H346" s="5">
        <f>ROUND( VLOOKUP(Z346, NPC_Raw_Data!A:L, 9) * VLOOKUP(AA346, NPC_Scaling_Values!A:N, 8)* VLOOKUP(AB346, NPC_Scaling_Values!A:N, 8) * 1.19 ,0)</f>
        <v>900</v>
      </c>
      <c r="I346" s="5">
        <v>0.0</v>
      </c>
      <c r="J346" s="5">
        <v>0.0</v>
      </c>
      <c r="K346" s="5">
        <v>0.0</v>
      </c>
      <c r="L346" s="5">
        <f>ROUND( VLOOKUP(Z346, NPC_Raw_Data!A:O, 13),0)</f>
        <v>242</v>
      </c>
      <c r="M346" s="5">
        <f>ROUND( VLOOKUP(Z346, NPC_Raw_Data!A:O, 14),0)</f>
        <v>242</v>
      </c>
      <c r="N346" s="5">
        <f>ROUND( VLOOKUP(Z346, NPC_Raw_Data!A:O, 15),0)</f>
        <v>120</v>
      </c>
      <c r="O346" s="5">
        <f>ROUND( VLOOKUP(Z346, NPC_Raw_Data!A:Q, 16) * VLOOKUP(AA346, NPC_Scaling_Values!A:N, 14)* VLOOKUP(AB346, NPC_Scaling_Values!A:N, 14) * 1.19 ,0)</f>
        <v>252</v>
      </c>
      <c r="P346" s="2">
        <f>ROUND( VLOOKUP(Z346, NPC_Raw_Data!A:Q, 17) * VLOOKUP(AA346, NPC_Scaling_Values!A:N, 14) * VLOOKUP(AB346, NPC_Scaling_Values!A:N, 14)* 1.19 ,0)</f>
        <v>101</v>
      </c>
      <c r="Q346">
        <f> VLOOKUP(AA346, NPC_Scaling_Values!A:N, 9) * VLOOKUP(AB346, NPC_Scaling_Values!A:N, 9) * 1.19</f>
        <v>3.77349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352002.0</v>
      </c>
      <c r="AA346" s="1">
        <v>7011.0</v>
      </c>
      <c r="AB346" s="1">
        <v>7411.0</v>
      </c>
      <c r="AC346" s="8">
        <v>0.0</v>
      </c>
    </row>
    <row r="347">
      <c r="A347" s="1" t="s">
        <v>252</v>
      </c>
      <c r="B347" s="1" t="s">
        <v>49</v>
      </c>
      <c r="C347" s="5">
        <f>ROUND( VLOOKUP(Z347, NPC_Raw_Data!A:D, 4)*VLOOKUP(AA347, NPC_Scaling_Values!A:C, 3)*VLOOKUP(AB347, NPC_Scaling_Values!A:C, 3) * 1.19 ,0)</f>
        <v>681</v>
      </c>
      <c r="D347" s="5">
        <f>ROUND( VLOOKUP(Z347, NPC_Raw_Data!A:E, 5) * VLOOKUP(AA347, NPC_Scaling_Values!A:D, 4) * VLOOKUP(AB347,NPC_Scaling_Values!A:D, 4) * 1.19 ,0)</f>
        <v>1785</v>
      </c>
      <c r="E347" s="5">
        <f>ROUND( VLOOKUP(Z347, NPC_Raw_Data!A:L, 6) * VLOOKUP(AA347, NPC_Scaling_Values!A:N, 5)* VLOOKUP(AB347, NPC_Scaling_Values!A:N, 5) * 1.19 ,0)</f>
        <v>397</v>
      </c>
      <c r="F347" s="5">
        <f>ROUND( VLOOKUP(Z347, NPC_Raw_Data!A:L, 7) * VLOOKUP(AA347, NPC_Scaling_Values!A:N, 6) * VLOOKUP(AB347,NPC_Scaling_Values!A:N, 6) * 1.19 ,0)</f>
        <v>0</v>
      </c>
      <c r="G347" s="5">
        <f>ROUND( VLOOKUP(Z347, NPC_Raw_Data!A:L, 8) * VLOOKUP(AA347, NPC_Scaling_Values!A:N, 7) * VLOOKUP(AB347, NPC_Scaling_Values!A:N, 7) * 1.19 ,0)</f>
        <v>0</v>
      </c>
      <c r="H347" s="5">
        <f>ROUND( VLOOKUP(Z347, NPC_Raw_Data!A:L, 9) * VLOOKUP(AA347, NPC_Scaling_Values!A:N, 8)* VLOOKUP(AB347, NPC_Scaling_Values!A:N, 8) * 1.19 ,0)</f>
        <v>0</v>
      </c>
      <c r="I347" s="5">
        <v>0.0</v>
      </c>
      <c r="J347" s="5">
        <v>0.0</v>
      </c>
      <c r="K347" s="5">
        <v>0.0</v>
      </c>
      <c r="L347" s="5">
        <f>ROUND( VLOOKUP(Z347, NPC_Raw_Data!A:O, 13),0)</f>
        <v>200</v>
      </c>
      <c r="M347" s="5">
        <f>ROUND( VLOOKUP(Z347, NPC_Raw_Data!A:O, 14),0)</f>
        <v>200</v>
      </c>
      <c r="N347" s="5">
        <f>ROUND( VLOOKUP(Z347, NPC_Raw_Data!A:O, 15),0)</f>
        <v>200</v>
      </c>
      <c r="O347" s="5">
        <f>ROUND( VLOOKUP(Z347, NPC_Raw_Data!A:Q, 16) * VLOOKUP(AA347, NPC_Scaling_Values!A:N, 14)* VLOOKUP(AB347, NPC_Scaling_Values!A:N, 14) * 1.19 ,0)</f>
        <v>252</v>
      </c>
      <c r="P347" s="2">
        <f>ROUND( VLOOKUP(Z347, NPC_Raw_Data!A:Q, 17) * VLOOKUP(AA347, NPC_Scaling_Values!A:N, 14) * VLOOKUP(AB347, NPC_Scaling_Values!A:N, 14)* 1.19 ,0)</f>
        <v>101</v>
      </c>
      <c r="Q347">
        <f> VLOOKUP(AA347, NPC_Scaling_Values!A:N, 9) * VLOOKUP(AB347, NPC_Scaling_Values!A:N, 9) * 1.19</f>
        <v>3.77349</v>
      </c>
      <c r="R347" s="1">
        <v>3.0</v>
      </c>
      <c r="S347" s="1">
        <v>-1.0</v>
      </c>
      <c r="T347" s="7" t="b">
        <v>0</v>
      </c>
      <c r="U347" s="7" t="b">
        <v>0</v>
      </c>
      <c r="V347" s="7" t="b">
        <v>0</v>
      </c>
      <c r="Z347" s="1">
        <v>352005.0</v>
      </c>
      <c r="AA347" s="1">
        <v>7011.0</v>
      </c>
      <c r="AB347" s="1">
        <v>7411.0</v>
      </c>
      <c r="AC347" s="8">
        <v>0.0</v>
      </c>
    </row>
    <row r="348">
      <c r="A348" s="13" t="s">
        <v>151</v>
      </c>
      <c r="B348" s="1" t="s">
        <v>37</v>
      </c>
      <c r="C348" s="5">
        <f>ROUND( VLOOKUP(Z348, NPC_Raw_Data!A:D, 4)*VLOOKUP(AA348, NPC_Scaling_Values!A:C, 3)*VLOOKUP(AB348, NPC_Scaling_Values!A:C, 3) * 1.19 ,0)</f>
        <v>7541</v>
      </c>
      <c r="D348" s="5">
        <f>ROUND( VLOOKUP(Z348, NPC_Raw_Data!A:E, 5) * VLOOKUP(AA348, NPC_Scaling_Values!A:D, 4) * VLOOKUP(AB348,NPC_Scaling_Values!A:D, 4) * 1.19 ,0)</f>
        <v>23800</v>
      </c>
      <c r="E348" s="5">
        <f>ROUND( VLOOKUP(Z348, NPC_Raw_Data!A:L, 6) * VLOOKUP(AA348, NPC_Scaling_Values!A:N, 5)* VLOOKUP(AB348, NPC_Scaling_Values!A:N, 5) * 1.19 ,0)</f>
        <v>365</v>
      </c>
      <c r="F348" s="5">
        <f>ROUND( VLOOKUP(Z348, NPC_Raw_Data!A:L, 7) * VLOOKUP(AA348, NPC_Scaling_Values!A:N, 6) * VLOOKUP(AB348,NPC_Scaling_Values!A:N, 6) * 1.19 ,0)</f>
        <v>291</v>
      </c>
      <c r="G348" s="5">
        <f>ROUND( VLOOKUP(Z348, NPC_Raw_Data!A:L, 8) * VLOOKUP(AA348, NPC_Scaling_Values!A:N, 7) * VLOOKUP(AB348, NPC_Scaling_Values!A:N, 7) * 1.19 ,0)</f>
        <v>220</v>
      </c>
      <c r="H348" s="5">
        <f>ROUND( VLOOKUP(Z348, NPC_Raw_Data!A:L, 9) * VLOOKUP(AA348, NPC_Scaling_Values!A:N, 8)* VLOOKUP(AB348, NPC_Scaling_Values!A:N, 8) * 1.19 ,0)</f>
        <v>291</v>
      </c>
      <c r="I348" s="5">
        <v>0.0</v>
      </c>
      <c r="J348" s="5">
        <v>0.0</v>
      </c>
      <c r="K348" s="5">
        <v>0.0</v>
      </c>
      <c r="L348" s="5">
        <f>ROUND( VLOOKUP(Z348, NPC_Raw_Data!A:O, 13),0)</f>
        <v>999</v>
      </c>
      <c r="M348" s="5">
        <f>ROUND( VLOOKUP(Z348, NPC_Raw_Data!A:O, 14),0)</f>
        <v>999</v>
      </c>
      <c r="N348" s="5">
        <f>ROUND( VLOOKUP(Z348, NPC_Raw_Data!A:O, 15),0)</f>
        <v>102</v>
      </c>
      <c r="O348" s="5">
        <f>ROUND( VLOOKUP(Z348, NPC_Raw_Data!A:Q, 16) * VLOOKUP(AA348, NPC_Scaling_Values!A:N, 14)* VLOOKUP(AB348, NPC_Scaling_Values!A:N, 14) * 1.19 ,0)</f>
        <v>259</v>
      </c>
      <c r="P348" s="2">
        <f>ROUND( VLOOKUP(Z348, NPC_Raw_Data!A:Q, 17) * VLOOKUP(AA348, NPC_Scaling_Values!A:N, 14) * VLOOKUP(AB348, NPC_Scaling_Values!A:N, 14)* 1.19 ,0)</f>
        <v>104</v>
      </c>
      <c r="Q348">
        <f> VLOOKUP(AA348, NPC_Scaling_Values!A:N, 9) * VLOOKUP(AB348, NPC_Scaling_Values!A:N, 9) * 1.19</f>
        <v>3.82228</v>
      </c>
      <c r="R348" s="1">
        <v>1.0</v>
      </c>
      <c r="S348" s="1">
        <v>-1.0</v>
      </c>
      <c r="T348" s="7" t="b">
        <v>0</v>
      </c>
      <c r="U348" s="7" t="b">
        <v>0</v>
      </c>
      <c r="V348" s="7" t="b">
        <v>0</v>
      </c>
      <c r="Z348" s="1">
        <v>353000.0</v>
      </c>
      <c r="AA348" s="1">
        <v>7012.0</v>
      </c>
      <c r="AB348" s="1">
        <v>7412.0</v>
      </c>
      <c r="AC348" s="10">
        <v>5151.0</v>
      </c>
    </row>
    <row r="349">
      <c r="A349" s="1" t="s">
        <v>151</v>
      </c>
      <c r="B349" s="1" t="s">
        <v>101</v>
      </c>
      <c r="C349" s="5">
        <f>ROUND( VLOOKUP(Z349, NPC_Raw_Data!A:D, 4)*VLOOKUP(AA349, NPC_Scaling_Values!A:C, 3)*VLOOKUP(AB349, NPC_Scaling_Values!A:C, 3) * 1.19 ,0)</f>
        <v>6867</v>
      </c>
      <c r="D349" s="5">
        <f>ROUND( VLOOKUP(Z349, NPC_Raw_Data!A:E, 5) * VLOOKUP(AA349, NPC_Scaling_Values!A:D, 4) * VLOOKUP(AB349,NPC_Scaling_Values!A:D, 4) * 1.19 ,0)</f>
        <v>23800</v>
      </c>
      <c r="E349" s="5">
        <f>ROUND( VLOOKUP(Z349, NPC_Raw_Data!A:L, 6) * VLOOKUP(AA349, NPC_Scaling_Values!A:N, 5)* VLOOKUP(AB349, NPC_Scaling_Values!A:N, 5) * 1.19 ,0)</f>
        <v>333</v>
      </c>
      <c r="F349" s="5">
        <f>ROUND( VLOOKUP(Z349, NPC_Raw_Data!A:L, 7) * VLOOKUP(AA349, NPC_Scaling_Values!A:N, 6) * VLOOKUP(AB349,NPC_Scaling_Values!A:N, 6) * 1.19 ,0)</f>
        <v>265</v>
      </c>
      <c r="G349" s="5">
        <f>ROUND( VLOOKUP(Z349, NPC_Raw_Data!A:L, 8) * VLOOKUP(AA349, NPC_Scaling_Values!A:N, 7) * VLOOKUP(AB349, NPC_Scaling_Values!A:N, 7) * 1.19 ,0)</f>
        <v>200</v>
      </c>
      <c r="H349" s="5">
        <f>ROUND( VLOOKUP(Z349, NPC_Raw_Data!A:L, 9) * VLOOKUP(AA349, NPC_Scaling_Values!A:N, 8)* VLOOKUP(AB349, NPC_Scaling_Values!A:N, 8) * 1.19 ,0)</f>
        <v>265</v>
      </c>
      <c r="I349" s="5">
        <v>0.0</v>
      </c>
      <c r="J349" s="5">
        <v>0.0</v>
      </c>
      <c r="K349" s="5">
        <v>0.0</v>
      </c>
      <c r="L349" s="5">
        <f>ROUND( VLOOKUP(Z349, NPC_Raw_Data!A:O, 13),0)</f>
        <v>999</v>
      </c>
      <c r="M349" s="5">
        <f>ROUND( VLOOKUP(Z349, NPC_Raw_Data!A:O, 14),0)</f>
        <v>999</v>
      </c>
      <c r="N349" s="5">
        <f>ROUND( VLOOKUP(Z349, NPC_Raw_Data!A:O, 15),0)</f>
        <v>102</v>
      </c>
      <c r="O349" s="5">
        <f>ROUND( VLOOKUP(Z349, NPC_Raw_Data!A:Q, 16) * VLOOKUP(AA349, NPC_Scaling_Values!A:N, 14)* VLOOKUP(AB349, NPC_Scaling_Values!A:N, 14) * 1.19 ,0)</f>
        <v>240</v>
      </c>
      <c r="P349" s="2">
        <f>ROUND( VLOOKUP(Z349, NPC_Raw_Data!A:Q, 17) * VLOOKUP(AA349, NPC_Scaling_Values!A:N, 14) * VLOOKUP(AB349, NPC_Scaling_Values!A:N, 14)* 1.19 ,0)</f>
        <v>96</v>
      </c>
      <c r="Q349">
        <f> VLOOKUP(AA349, NPC_Scaling_Values!A:N, 9) * VLOOKUP(AB349, NPC_Scaling_Values!A:N, 9) * 1.19</f>
        <v>3.6414</v>
      </c>
      <c r="R349" s="1">
        <v>1.0</v>
      </c>
      <c r="S349" s="1">
        <v>-1.0</v>
      </c>
      <c r="T349" s="7" t="b">
        <v>0</v>
      </c>
      <c r="U349" s="7" t="b">
        <v>0</v>
      </c>
      <c r="V349" s="7" t="b">
        <v>0</v>
      </c>
      <c r="Z349" s="1">
        <v>353001.0</v>
      </c>
      <c r="AA349" s="1">
        <v>7005.0</v>
      </c>
      <c r="AB349" s="1">
        <v>7405.0</v>
      </c>
      <c r="AC349" s="10">
        <v>5151.0</v>
      </c>
    </row>
    <row r="350">
      <c r="A350" s="9" t="s">
        <v>206</v>
      </c>
      <c r="B350" s="1" t="s">
        <v>32</v>
      </c>
      <c r="C350" s="5">
        <f>ROUND( VLOOKUP(Z350, NPC_Raw_Data!A:D, 4)*VLOOKUP(AA350, NPC_Scaling_Values!A:C, 3)*VLOOKUP(AB350, NPC_Scaling_Values!A:C, 3) * 1.19 ,0)</f>
        <v>2760</v>
      </c>
      <c r="D350" s="5">
        <f>ROUND( VLOOKUP(Z350, NPC_Raw_Data!A:E, 5) * VLOOKUP(AA350, NPC_Scaling_Values!A:D, 4) * VLOOKUP(AB350,NPC_Scaling_Values!A:D, 4) * 1.19 ,0)</f>
        <v>22622</v>
      </c>
      <c r="E350" s="5">
        <f>ROUND( VLOOKUP(Z350, NPC_Raw_Data!A:L, 6) * VLOOKUP(AA350, NPC_Scaling_Values!A:N, 5)* VLOOKUP(AB350, NPC_Scaling_Values!A:N, 5) * 1.19 ,0)</f>
        <v>300</v>
      </c>
      <c r="F350" s="5">
        <f>ROUND( VLOOKUP(Z350, NPC_Raw_Data!A:L, 7) * VLOOKUP(AA350, NPC_Scaling_Values!A:N, 6) * VLOOKUP(AB350,NPC_Scaling_Values!A:N, 6) * 1.19 ,0)</f>
        <v>544</v>
      </c>
      <c r="G350" s="5">
        <f>ROUND( VLOOKUP(Z350, NPC_Raw_Data!A:L, 8) * VLOOKUP(AA350, NPC_Scaling_Values!A:N, 7) * VLOOKUP(AB350, NPC_Scaling_Values!A:N, 7) * 1.19 ,0)</f>
        <v>438</v>
      </c>
      <c r="H350" s="5">
        <f>ROUND( VLOOKUP(Z350, NPC_Raw_Data!A:L, 9) * VLOOKUP(AA350, NPC_Scaling_Values!A:N, 8)* VLOOKUP(AB350, NPC_Scaling_Values!A:N, 8) * 1.19 ,0)</f>
        <v>650</v>
      </c>
      <c r="I350" s="5">
        <v>0.0</v>
      </c>
      <c r="J350" s="5">
        <v>0.0</v>
      </c>
      <c r="K350" s="5">
        <v>0.0</v>
      </c>
      <c r="L350" s="5">
        <f>ROUND( VLOOKUP(Z350, NPC_Raw_Data!A:O, 13),0)</f>
        <v>137</v>
      </c>
      <c r="M350" s="5">
        <f>ROUND( VLOOKUP(Z350, NPC_Raw_Data!A:O, 14),0)</f>
        <v>137</v>
      </c>
      <c r="N350" s="5">
        <f>ROUND( VLOOKUP(Z350, NPC_Raw_Data!A:O, 15),0)</f>
        <v>183</v>
      </c>
      <c r="O350" s="5">
        <f>ROUND( VLOOKUP(Z350, NPC_Raw_Data!A:Q, 16) * VLOOKUP(AA350, NPC_Scaling_Values!A:N, 14)* VLOOKUP(AB350, NPC_Scaling_Values!A:N, 14) * 1.19 ,0)</f>
        <v>276</v>
      </c>
      <c r="P350" s="2">
        <f>ROUND( VLOOKUP(Z350, NPC_Raw_Data!A:Q, 17) * VLOOKUP(AA350, NPC_Scaling_Values!A:N, 14) * VLOOKUP(AB350, NPC_Scaling_Values!A:N, 14)* 1.19 ,0)</f>
        <v>110</v>
      </c>
      <c r="Q350">
        <f> VLOOKUP(AA350, NPC_Scaling_Values!A:N, 9) * VLOOKUP(AB350, NPC_Scaling_Values!A:N, 9) * 1.19</f>
        <v>3.96984</v>
      </c>
      <c r="R350" s="1">
        <v>1.3</v>
      </c>
      <c r="S350" s="1">
        <v>-1.0</v>
      </c>
      <c r="T350" s="7" t="b">
        <v>0</v>
      </c>
      <c r="U350" s="7" t="b">
        <v>0</v>
      </c>
      <c r="V350" s="7" t="b">
        <v>0</v>
      </c>
      <c r="Z350" s="1">
        <v>409000.0</v>
      </c>
      <c r="AA350" s="1">
        <v>7014.0</v>
      </c>
      <c r="AB350" s="1">
        <v>7414.0</v>
      </c>
      <c r="AC350" s="10">
        <v>5151.0</v>
      </c>
    </row>
    <row r="351">
      <c r="A351" s="9" t="s">
        <v>207</v>
      </c>
      <c r="B351" s="1" t="s">
        <v>32</v>
      </c>
      <c r="C351" s="5">
        <f>ROUND( VLOOKUP(Z351, NPC_Raw_Data!A:D, 4)*VLOOKUP(AA351, NPC_Scaling_Values!A:C, 3)*VLOOKUP(AB351, NPC_Scaling_Values!A:C, 3) * 1.19 ,0)</f>
        <v>2760</v>
      </c>
      <c r="D351" s="5">
        <f>ROUND( VLOOKUP(Z351, NPC_Raw_Data!A:E, 5) * VLOOKUP(AA351, NPC_Scaling_Values!A:D, 4) * VLOOKUP(AB351,NPC_Scaling_Values!A:D, 4) * 1.19 ,0)</f>
        <v>22622</v>
      </c>
      <c r="E351" s="5">
        <f>ROUND( VLOOKUP(Z351, NPC_Raw_Data!A:L, 6) * VLOOKUP(AA351, NPC_Scaling_Values!A:N, 5)* VLOOKUP(AB351, NPC_Scaling_Values!A:N, 5) * 1.19 ,0)</f>
        <v>300</v>
      </c>
      <c r="F351" s="5">
        <f>ROUND( VLOOKUP(Z351, NPC_Raw_Data!A:L, 7) * VLOOKUP(AA351, NPC_Scaling_Values!A:N, 6) * VLOOKUP(AB351,NPC_Scaling_Values!A:N, 6) * 1.19 ,0)</f>
        <v>544</v>
      </c>
      <c r="G351" s="5">
        <f>ROUND( VLOOKUP(Z351, NPC_Raw_Data!A:L, 8) * VLOOKUP(AA351, NPC_Scaling_Values!A:N, 7) * VLOOKUP(AB351, NPC_Scaling_Values!A:N, 7) * 1.19 ,0)</f>
        <v>438</v>
      </c>
      <c r="H351" s="5">
        <f>ROUND( VLOOKUP(Z351, NPC_Raw_Data!A:L, 9) * VLOOKUP(AA351, NPC_Scaling_Values!A:N, 8)* VLOOKUP(AB351, NPC_Scaling_Values!A:N, 8) * 1.19 ,0)</f>
        <v>650</v>
      </c>
      <c r="I351" s="5">
        <v>0.0</v>
      </c>
      <c r="J351" s="5">
        <v>0.0</v>
      </c>
      <c r="K351" s="5">
        <v>0.0</v>
      </c>
      <c r="L351" s="5">
        <f>ROUND( VLOOKUP(Z351, NPC_Raw_Data!A:O, 13),0)</f>
        <v>137</v>
      </c>
      <c r="M351" s="5">
        <f>ROUND( VLOOKUP(Z351, NPC_Raw_Data!A:O, 14),0)</f>
        <v>137</v>
      </c>
      <c r="N351" s="5">
        <f>ROUND( VLOOKUP(Z351, NPC_Raw_Data!A:O, 15),0)</f>
        <v>183</v>
      </c>
      <c r="O351" s="5">
        <f>ROUND( VLOOKUP(Z351, NPC_Raw_Data!A:Q, 16) * VLOOKUP(AA351, NPC_Scaling_Values!A:N, 14)* VLOOKUP(AB351, NPC_Scaling_Values!A:N, 14) * 1.19 ,0)</f>
        <v>276</v>
      </c>
      <c r="P351" s="2">
        <f>ROUND( VLOOKUP(Z351, NPC_Raw_Data!A:Q, 17) * VLOOKUP(AA351, NPC_Scaling_Values!A:N, 14) * VLOOKUP(AB351, NPC_Scaling_Values!A:N, 14)* 1.19 ,0)</f>
        <v>110</v>
      </c>
      <c r="Q351">
        <f> VLOOKUP(AA351, NPC_Scaling_Values!A:N, 9) * VLOOKUP(AB351, NPC_Scaling_Values!A:N, 9) * 1.19</f>
        <v>3.96984</v>
      </c>
      <c r="R351" s="1">
        <v>1.3</v>
      </c>
      <c r="S351" s="1">
        <v>-1.0</v>
      </c>
      <c r="T351" s="7" t="b">
        <v>0</v>
      </c>
      <c r="U351" s="7" t="b">
        <v>0</v>
      </c>
      <c r="V351" s="7" t="b">
        <v>0</v>
      </c>
      <c r="Z351" s="1">
        <v>409010.0</v>
      </c>
      <c r="AA351" s="1">
        <v>7014.0</v>
      </c>
      <c r="AB351" s="1">
        <v>7414.0</v>
      </c>
      <c r="AC351" s="10">
        <v>5151.0</v>
      </c>
    </row>
    <row r="352">
      <c r="A352" s="1" t="s">
        <v>290</v>
      </c>
      <c r="B352" s="13" t="s">
        <v>32</v>
      </c>
      <c r="C352" s="5">
        <f>ROUND( VLOOKUP(Z352, NPC_Raw_Data!A:D, 4)*VLOOKUP(AA352, NPC_Scaling_Values!A:C, 3)*VLOOKUP(AB352, NPC_Scaling_Values!A:C, 3) * 1.19 ,0)</f>
        <v>7006</v>
      </c>
      <c r="D352" s="5">
        <f>ROUND( VLOOKUP(Z352, NPC_Raw_Data!A:E, 5) * VLOOKUP(AA352, NPC_Scaling_Values!A:D, 4) * VLOOKUP(AB352,NPC_Scaling_Values!A:D, 4) * 1.19 ,0)</f>
        <v>119000</v>
      </c>
      <c r="E352" s="5">
        <f>ROUND( VLOOKUP(Z352, NPC_Raw_Data!A:L, 6) * VLOOKUP(AA352, NPC_Scaling_Values!A:N, 5)* VLOOKUP(AB352, NPC_Scaling_Values!A:N, 5) * 1.19 ,0)</f>
        <v>470</v>
      </c>
      <c r="F352" s="5">
        <f>ROUND( VLOOKUP(Z352, NPC_Raw_Data!A:L, 7) * VLOOKUP(AA352, NPC_Scaling_Values!A:N, 6) * VLOOKUP(AB352,NPC_Scaling_Values!A:N, 6) * 1.19 ,0)</f>
        <v>809</v>
      </c>
      <c r="G352" s="5">
        <f>ROUND( VLOOKUP(Z352, NPC_Raw_Data!A:L, 8) * VLOOKUP(AA352, NPC_Scaling_Values!A:N, 7) * VLOOKUP(AB352, NPC_Scaling_Values!A:N, 7) * 1.19 ,0)</f>
        <v>749</v>
      </c>
      <c r="H352" s="5">
        <f>ROUND( VLOOKUP(Z352, NPC_Raw_Data!A:L, 9) * VLOOKUP(AA352, NPC_Scaling_Values!A:N, 8)* VLOOKUP(AB352, NPC_Scaling_Values!A:N, 8) * 1.19 ,0)</f>
        <v>696</v>
      </c>
      <c r="I352" s="5">
        <v>20.0</v>
      </c>
      <c r="J352" s="5">
        <v>-10.0</v>
      </c>
      <c r="K352" s="5">
        <v>20.0</v>
      </c>
      <c r="L352" s="5">
        <f>ROUND( VLOOKUP(Z352, NPC_Raw_Data!A:O, 13),0)</f>
        <v>999</v>
      </c>
      <c r="M352" s="5">
        <f>ROUND( VLOOKUP(Z352, NPC_Raw_Data!A:O, 14),0)</f>
        <v>999</v>
      </c>
      <c r="N352" s="5">
        <f>ROUND( VLOOKUP(Z352, NPC_Raw_Data!A:O, 15),0)</f>
        <v>999</v>
      </c>
      <c r="O352" s="5">
        <f>ROUND( VLOOKUP(Z352, NPC_Raw_Data!A:Q, 16) * VLOOKUP(AA352, NPC_Scaling_Values!A:N, 14)* VLOOKUP(AB352, NPC_Scaling_Values!A:N, 14) * 1.19 ,0)</f>
        <v>276</v>
      </c>
      <c r="P352" s="2">
        <f>ROUND( VLOOKUP(Z352, NPC_Raw_Data!A:Q, 17) * VLOOKUP(AA352, NPC_Scaling_Values!A:N, 14) * VLOOKUP(AB352, NPC_Scaling_Values!A:N, 14)* 1.19 ,0)</f>
        <v>110</v>
      </c>
      <c r="Q352">
        <f> VLOOKUP(AA352, NPC_Scaling_Values!A:N, 9) * VLOOKUP(AB352, NPC_Scaling_Values!A:N, 9) * 1.19</f>
        <v>3.96984</v>
      </c>
      <c r="R352" s="1">
        <v>1.1</v>
      </c>
      <c r="S352" s="1">
        <v>-1.0</v>
      </c>
      <c r="T352" s="7" t="b">
        <v>0</v>
      </c>
      <c r="U352" s="7" t="b">
        <v>0</v>
      </c>
      <c r="V352" s="7" t="b">
        <v>0</v>
      </c>
      <c r="Z352" s="1">
        <v>410000.0</v>
      </c>
      <c r="AA352" s="1">
        <v>7014.0</v>
      </c>
      <c r="AB352" s="1">
        <v>7414.0</v>
      </c>
      <c r="AC352" s="8">
        <v>0.0</v>
      </c>
    </row>
    <row r="353">
      <c r="A353" s="1" t="s">
        <v>308</v>
      </c>
      <c r="B353" s="1" t="s">
        <v>32</v>
      </c>
      <c r="C353" s="5">
        <f>ROUND( VLOOKUP(Z353, NPC_Raw_Data!A:D, 4)*VLOOKUP(AA353, NPC_Scaling_Values!A:C, 3)*VLOOKUP(AB353, NPC_Scaling_Values!A:C, 3) * 1.19 ,0)</f>
        <v>5979</v>
      </c>
      <c r="D353" s="5">
        <f>ROUND( VLOOKUP(Z353, NPC_Raw_Data!A:E, 5) * VLOOKUP(AA353, NPC_Scaling_Values!A:D, 4) * VLOOKUP(AB353,NPC_Scaling_Values!A:D, 4) * 1.19 ,0)</f>
        <v>47600</v>
      </c>
      <c r="E353" s="5">
        <f>ROUND( VLOOKUP(Z353, NPC_Raw_Data!A:L, 6) * VLOOKUP(AA353, NPC_Scaling_Values!A:N, 5)* VLOOKUP(AB353, NPC_Scaling_Values!A:N, 5) * 1.19 ,0)</f>
        <v>735</v>
      </c>
      <c r="F353" s="5">
        <f>ROUND( VLOOKUP(Z353, NPC_Raw_Data!A:L, 7) * VLOOKUP(AA353, NPC_Scaling_Values!A:N, 6) * VLOOKUP(AB353,NPC_Scaling_Values!A:N, 6) * 1.19 ,0)</f>
        <v>565</v>
      </c>
      <c r="G353" s="5">
        <f>ROUND( VLOOKUP(Z353, NPC_Raw_Data!A:L, 8) * VLOOKUP(AA353, NPC_Scaling_Values!A:N, 7) * VLOOKUP(AB353, NPC_Scaling_Values!A:N, 7) * 1.19 ,0)</f>
        <v>622</v>
      </c>
      <c r="H353" s="5">
        <f>ROUND( VLOOKUP(Z353, NPC_Raw_Data!A:L, 9) * VLOOKUP(AA353, NPC_Scaling_Values!A:N, 8)* VLOOKUP(AB353, NPC_Scaling_Values!A:N, 8) * 1.19 ,0)</f>
        <v>679</v>
      </c>
      <c r="I353" s="5">
        <v>0.0</v>
      </c>
      <c r="J353" s="5">
        <v>-4.0</v>
      </c>
      <c r="K353" s="5">
        <v>3.0</v>
      </c>
      <c r="L353" s="5">
        <f>ROUND( VLOOKUP(Z353, NPC_Raw_Data!A:O, 13),0)</f>
        <v>256</v>
      </c>
      <c r="M353" s="5">
        <f>ROUND( VLOOKUP(Z353, NPC_Raw_Data!A:O, 14),0)</f>
        <v>256</v>
      </c>
      <c r="N353" s="5">
        <f>ROUND( VLOOKUP(Z353, NPC_Raw_Data!A:O, 15),0)</f>
        <v>94</v>
      </c>
      <c r="O353" s="5">
        <f>ROUND( VLOOKUP(Z353, NPC_Raw_Data!A:Q, 16) * VLOOKUP(AA353, NPC_Scaling_Values!A:N, 14)* VLOOKUP(AB353, NPC_Scaling_Values!A:N, 14) * 1.19 ,0)</f>
        <v>276</v>
      </c>
      <c r="P353" s="2">
        <f>ROUND( VLOOKUP(Z353, NPC_Raw_Data!A:Q, 17) * VLOOKUP(AA353, NPC_Scaling_Values!A:N, 14) * VLOOKUP(AB353, NPC_Scaling_Values!A:N, 14)* 1.19 ,0)</f>
        <v>110</v>
      </c>
      <c r="Q353">
        <f> VLOOKUP(AA353, NPC_Scaling_Values!A:N, 9) * VLOOKUP(AB353, NPC_Scaling_Values!A:N, 9) * 1.19</f>
        <v>3.96984</v>
      </c>
      <c r="R353" s="1">
        <v>1.1</v>
      </c>
      <c r="S353" s="1">
        <v>-1.0</v>
      </c>
      <c r="T353" s="7" t="b">
        <v>0</v>
      </c>
      <c r="U353" s="7" t="b">
        <v>0</v>
      </c>
      <c r="V353" s="7" t="b">
        <v>0</v>
      </c>
      <c r="Z353" s="1">
        <v>411000.0</v>
      </c>
      <c r="AA353" s="1">
        <v>7014.0</v>
      </c>
      <c r="AB353" s="1">
        <v>7414.0</v>
      </c>
      <c r="AC353" s="10">
        <v>5151.0</v>
      </c>
    </row>
    <row r="354">
      <c r="A354" s="2" t="s">
        <v>310</v>
      </c>
      <c r="B354" s="1" t="s">
        <v>32</v>
      </c>
      <c r="C354" s="5">
        <f>ROUND( VLOOKUP(Z354, NPC_Raw_Data!A:D, 4)*VLOOKUP(AA354, NPC_Scaling_Values!A:C, 3)*VLOOKUP(AB354, NPC_Scaling_Values!A:C, 3) * 1.19 ,0)</f>
        <v>1046</v>
      </c>
      <c r="D354" s="5">
        <f>ROUND( VLOOKUP(Z354, NPC_Raw_Data!A:E, 5) * VLOOKUP(AA354, NPC_Scaling_Values!A:D, 4) * VLOOKUP(AB354,NPC_Scaling_Values!A:D, 4) * 1.19 ,0)</f>
        <v>2380</v>
      </c>
      <c r="E354" s="5">
        <f>ROUND( VLOOKUP(Z354, NPC_Raw_Data!A:L, 6) * VLOOKUP(AA354, NPC_Scaling_Values!A:N, 5)* VLOOKUP(AB354, NPC_Scaling_Values!A:N, 5) * 1.19 ,0)</f>
        <v>877</v>
      </c>
      <c r="F354" s="5">
        <f>ROUND( VLOOKUP(Z354, NPC_Raw_Data!A:L, 7) * VLOOKUP(AA354, NPC_Scaling_Values!A:N, 6) * VLOOKUP(AB354,NPC_Scaling_Values!A:N, 6) * 1.19 ,0)</f>
        <v>707</v>
      </c>
      <c r="G354" s="5">
        <f>ROUND( VLOOKUP(Z354, NPC_Raw_Data!A:L, 8) * VLOOKUP(AA354, NPC_Scaling_Values!A:N, 7) * VLOOKUP(AB354, NPC_Scaling_Values!A:N, 7) * 1.19 ,0)</f>
        <v>749</v>
      </c>
      <c r="H354" s="5">
        <f>ROUND( VLOOKUP(Z354, NPC_Raw_Data!A:L, 9) * VLOOKUP(AA354, NPC_Scaling_Values!A:N, 8)* VLOOKUP(AB354, NPC_Scaling_Values!A:N, 8) * 1.19 ,0)</f>
        <v>1771</v>
      </c>
      <c r="I354" s="5">
        <v>25.0</v>
      </c>
      <c r="J354" s="5">
        <v>-35.0</v>
      </c>
      <c r="K354" s="5">
        <v>20.0</v>
      </c>
      <c r="L354" s="5">
        <f>ROUND( VLOOKUP(Z354, NPC_Raw_Data!A:O, 13),0)</f>
        <v>999</v>
      </c>
      <c r="M354" s="5">
        <f>ROUND( VLOOKUP(Z354, NPC_Raw_Data!A:O, 14),0)</f>
        <v>999</v>
      </c>
      <c r="N354" s="5">
        <f>ROUND( VLOOKUP(Z354, NPC_Raw_Data!A:O, 15),0)</f>
        <v>999</v>
      </c>
      <c r="O354" s="5">
        <f>ROUND( VLOOKUP(Z354, NPC_Raw_Data!A:Q, 16) * VLOOKUP(AA354, NPC_Scaling_Values!A:N, 14)* VLOOKUP(AB354, NPC_Scaling_Values!A:N, 14) * 1.19 ,0)</f>
        <v>442</v>
      </c>
      <c r="P354" s="2">
        <f>ROUND( VLOOKUP(Z354, NPC_Raw_Data!A:Q, 17) * VLOOKUP(AA354, NPC_Scaling_Values!A:N, 14) * VLOOKUP(AB354, NPC_Scaling_Values!A:N, 14)* 1.19 ,0)</f>
        <v>110</v>
      </c>
      <c r="Q354">
        <f> VLOOKUP(AA354, NPC_Scaling_Values!A:N, 9) * VLOOKUP(AB354, NPC_Scaling_Values!A:N, 9) * 1.19</f>
        <v>3.96984</v>
      </c>
      <c r="R354" s="1">
        <v>1.1</v>
      </c>
      <c r="S354" s="1">
        <v>-1.0</v>
      </c>
      <c r="T354" s="7" t="b">
        <v>0</v>
      </c>
      <c r="U354" s="7" t="b">
        <v>0</v>
      </c>
      <c r="V354" s="7" t="b">
        <v>0</v>
      </c>
      <c r="Z354" s="1">
        <v>412000.0</v>
      </c>
      <c r="AA354" s="1">
        <v>7014.0</v>
      </c>
      <c r="AB354" s="1">
        <v>7414.0</v>
      </c>
      <c r="AC354" s="8">
        <v>0.0</v>
      </c>
    </row>
    <row r="355">
      <c r="A355" s="2" t="s">
        <v>311</v>
      </c>
      <c r="B355" s="1" t="s">
        <v>32</v>
      </c>
      <c r="C355" s="5">
        <f>ROUND( VLOOKUP(Z355, NPC_Raw_Data!A:D, 4)*VLOOKUP(AA355, NPC_Scaling_Values!A:C, 3)*VLOOKUP(AB355, NPC_Scaling_Values!A:C, 3) * 1.19 ,0)</f>
        <v>1046</v>
      </c>
      <c r="D355" s="5">
        <f>ROUND( VLOOKUP(Z355, NPC_Raw_Data!A:E, 5) * VLOOKUP(AA355, NPC_Scaling_Values!A:D, 4) * VLOOKUP(AB355,NPC_Scaling_Values!A:D, 4) * 1.19 ,0)</f>
        <v>2380</v>
      </c>
      <c r="E355" s="5">
        <f>ROUND( VLOOKUP(Z355, NPC_Raw_Data!A:L, 6) * VLOOKUP(AA355, NPC_Scaling_Values!A:N, 5)* VLOOKUP(AB355, NPC_Scaling_Values!A:N, 5) * 1.19 ,0)</f>
        <v>877</v>
      </c>
      <c r="F355" s="5">
        <f>ROUND( VLOOKUP(Z355, NPC_Raw_Data!A:L, 7) * VLOOKUP(AA355, NPC_Scaling_Values!A:N, 6) * VLOOKUP(AB355,NPC_Scaling_Values!A:N, 6) * 1.19 ,0)</f>
        <v>707</v>
      </c>
      <c r="G355" s="5">
        <f>ROUND( VLOOKUP(Z355, NPC_Raw_Data!A:L, 8) * VLOOKUP(AA355, NPC_Scaling_Values!A:N, 7) * VLOOKUP(AB355, NPC_Scaling_Values!A:N, 7) * 1.19 ,0)</f>
        <v>749</v>
      </c>
      <c r="H355" s="5">
        <f>ROUND( VLOOKUP(Z355, NPC_Raw_Data!A:L, 9) * VLOOKUP(AA355, NPC_Scaling_Values!A:N, 8)* VLOOKUP(AB355, NPC_Scaling_Values!A:N, 8) * 1.19 ,0)</f>
        <v>1771</v>
      </c>
      <c r="I355" s="5">
        <v>25.0</v>
      </c>
      <c r="J355" s="5">
        <v>-35.0</v>
      </c>
      <c r="K355" s="5">
        <v>20.0</v>
      </c>
      <c r="L355" s="5">
        <f>ROUND( VLOOKUP(Z355, NPC_Raw_Data!A:O, 13),0)</f>
        <v>999</v>
      </c>
      <c r="M355" s="5">
        <f>ROUND( VLOOKUP(Z355, NPC_Raw_Data!A:O, 14),0)</f>
        <v>999</v>
      </c>
      <c r="N355" s="5">
        <f>ROUND( VLOOKUP(Z355, NPC_Raw_Data!A:O, 15),0)</f>
        <v>999</v>
      </c>
      <c r="O355" s="5">
        <f>ROUND( VLOOKUP(Z355, NPC_Raw_Data!A:Q, 16) * VLOOKUP(AA355, NPC_Scaling_Values!A:N, 14)* VLOOKUP(AB355, NPC_Scaling_Values!A:N, 14) * 1.19 ,0)</f>
        <v>442</v>
      </c>
      <c r="P355" s="2">
        <f>ROUND( VLOOKUP(Z355, NPC_Raw_Data!A:Q, 17) * VLOOKUP(AA355, NPC_Scaling_Values!A:N, 14) * VLOOKUP(AB355, NPC_Scaling_Values!A:N, 14)* 1.19 ,0)</f>
        <v>110</v>
      </c>
      <c r="Q355">
        <f> VLOOKUP(AA355, NPC_Scaling_Values!A:N, 9) * VLOOKUP(AB355, NPC_Scaling_Values!A:N, 9) * 1.19</f>
        <v>3.96984</v>
      </c>
      <c r="R355" s="1">
        <v>1.1</v>
      </c>
      <c r="S355" s="1">
        <v>-1.0</v>
      </c>
      <c r="T355" s="7" t="b">
        <v>0</v>
      </c>
      <c r="U355" s="7" t="b">
        <v>0</v>
      </c>
      <c r="V355" s="7" t="b">
        <v>0</v>
      </c>
      <c r="Z355" s="1">
        <v>412001.0</v>
      </c>
      <c r="AA355" s="1">
        <v>7014.0</v>
      </c>
      <c r="AB355" s="1">
        <v>7414.0</v>
      </c>
      <c r="AC355" s="8">
        <v>7100.0</v>
      </c>
    </row>
    <row r="356">
      <c r="A356" s="2" t="s">
        <v>219</v>
      </c>
      <c r="B356" s="1" t="s">
        <v>32</v>
      </c>
      <c r="C356" s="5">
        <f>ROUND( VLOOKUP(Z356, NPC_Raw_Data!A:D, 4)*VLOOKUP(AA356, NPC_Scaling_Values!A:C, 3)*VLOOKUP(AB356, NPC_Scaling_Values!A:C, 3) * 1.19 ,0)</f>
        <v>598</v>
      </c>
      <c r="D356" s="5">
        <f>ROUND( VLOOKUP(Z356, NPC_Raw_Data!A:E, 5) * VLOOKUP(AA356, NPC_Scaling_Values!A:D, 4) * VLOOKUP(AB356,NPC_Scaling_Values!A:D, 4) * 1.19 ,0)</f>
        <v>476</v>
      </c>
      <c r="E356" s="5">
        <f>ROUND( VLOOKUP(Z356, NPC_Raw_Data!A:L, 6) * VLOOKUP(AA356, NPC_Scaling_Values!A:N, 5)* VLOOKUP(AB356, NPC_Scaling_Values!A:N, 5) * 1.19 ,0)</f>
        <v>311</v>
      </c>
      <c r="F356" s="5">
        <f>ROUND( VLOOKUP(Z356, NPC_Raw_Data!A:L, 7) * VLOOKUP(AA356, NPC_Scaling_Values!A:N, 6) * VLOOKUP(AB356,NPC_Scaling_Values!A:N, 6) * 1.19 ,0)</f>
        <v>283</v>
      </c>
      <c r="G356" s="5">
        <f>ROUND( VLOOKUP(Z356, NPC_Raw_Data!A:L, 8) * VLOOKUP(AA356, NPC_Scaling_Values!A:N, 7) * VLOOKUP(AB356, NPC_Scaling_Values!A:N, 7) * 1.19 ,0)</f>
        <v>141</v>
      </c>
      <c r="H356" s="5">
        <f>ROUND( VLOOKUP(Z356, NPC_Raw_Data!A:L, 9) * VLOOKUP(AA356, NPC_Scaling_Values!A:N, 8)* VLOOKUP(AB356, NPC_Scaling_Values!A:N, 8) * 1.19 ,0)</f>
        <v>389</v>
      </c>
      <c r="I356" s="5">
        <v>-10.0</v>
      </c>
      <c r="J356" s="5">
        <v>0.0</v>
      </c>
      <c r="K356" s="5">
        <v>0.0</v>
      </c>
      <c r="L356" s="5">
        <f>ROUND( VLOOKUP(Z356, NPC_Raw_Data!A:O, 13),0)</f>
        <v>77</v>
      </c>
      <c r="M356" s="5">
        <f>ROUND( VLOOKUP(Z356, NPC_Raw_Data!A:O, 14),0)</f>
        <v>77</v>
      </c>
      <c r="N356" s="5">
        <f>ROUND( VLOOKUP(Z356, NPC_Raw_Data!A:O, 15),0)</f>
        <v>999</v>
      </c>
      <c r="O356" s="5">
        <f>ROUND( VLOOKUP(Z356, NPC_Raw_Data!A:Q, 16) * VLOOKUP(AA356, NPC_Scaling_Values!A:N, 14)* VLOOKUP(AB356, NPC_Scaling_Values!A:N, 14) * 1.19 ,0)</f>
        <v>276</v>
      </c>
      <c r="P356" s="2">
        <f>ROUND( VLOOKUP(Z356, NPC_Raw_Data!A:Q, 17) * VLOOKUP(AA356, NPC_Scaling_Values!A:N, 14) * VLOOKUP(AB356, NPC_Scaling_Values!A:N, 14)* 1.19 ,0)</f>
        <v>110</v>
      </c>
      <c r="Q356">
        <f> VLOOKUP(AA356, NPC_Scaling_Values!A:N, 9) * VLOOKUP(AB356, NPC_Scaling_Values!A:N, 9) * 1.19</f>
        <v>3.96984</v>
      </c>
      <c r="R356" s="1">
        <v>1.5</v>
      </c>
      <c r="S356" s="1">
        <v>-1.0</v>
      </c>
      <c r="T356" s="7" t="b">
        <v>0</v>
      </c>
      <c r="U356" s="7" t="b">
        <v>0</v>
      </c>
      <c r="V356" s="7" t="b">
        <v>0</v>
      </c>
      <c r="Z356" s="1">
        <v>413000.0</v>
      </c>
      <c r="AA356" s="1">
        <v>7014.0</v>
      </c>
      <c r="AB356" s="1">
        <v>7414.0</v>
      </c>
      <c r="AC356" s="8">
        <v>0.0</v>
      </c>
    </row>
    <row r="357">
      <c r="A357" s="2" t="s">
        <v>219</v>
      </c>
      <c r="B357" s="1" t="s">
        <v>32</v>
      </c>
      <c r="C357" s="5">
        <f>ROUND( VLOOKUP(Z357, NPC_Raw_Data!A:D, 4)*VLOOKUP(AA357, NPC_Scaling_Values!A:C, 3)*VLOOKUP(AB357, NPC_Scaling_Values!A:C, 3) * 1.19 ,0)</f>
        <v>598</v>
      </c>
      <c r="D357" s="5">
        <f>ROUND( VLOOKUP(Z357, NPC_Raw_Data!A:E, 5) * VLOOKUP(AA357, NPC_Scaling_Values!A:D, 4) * VLOOKUP(AB357,NPC_Scaling_Values!A:D, 4) * 1.19 ,0)</f>
        <v>476</v>
      </c>
      <c r="E357" s="5">
        <f>ROUND( VLOOKUP(Z357, NPC_Raw_Data!A:L, 6) * VLOOKUP(AA357, NPC_Scaling_Values!A:N, 5)* VLOOKUP(AB357, NPC_Scaling_Values!A:N, 5) * 1.19 ,0)</f>
        <v>311</v>
      </c>
      <c r="F357" s="5">
        <f>ROUND( VLOOKUP(Z357, NPC_Raw_Data!A:L, 7) * VLOOKUP(AA357, NPC_Scaling_Values!A:N, 6) * VLOOKUP(AB357,NPC_Scaling_Values!A:N, 6) * 1.19 ,0)</f>
        <v>283</v>
      </c>
      <c r="G357" s="5">
        <f>ROUND( VLOOKUP(Z357, NPC_Raw_Data!A:L, 8) * VLOOKUP(AA357, NPC_Scaling_Values!A:N, 7) * VLOOKUP(AB357, NPC_Scaling_Values!A:N, 7) * 1.19 ,0)</f>
        <v>141</v>
      </c>
      <c r="H357" s="5">
        <f>ROUND( VLOOKUP(Z357, NPC_Raw_Data!A:L, 9) * VLOOKUP(AA357, NPC_Scaling_Values!A:N, 8)* VLOOKUP(AB357, NPC_Scaling_Values!A:N, 8) * 1.19 ,0)</f>
        <v>389</v>
      </c>
      <c r="I357" s="5">
        <v>-10.0</v>
      </c>
      <c r="J357" s="5">
        <v>0.0</v>
      </c>
      <c r="K357" s="5">
        <v>0.0</v>
      </c>
      <c r="L357" s="5">
        <f>ROUND( VLOOKUP(Z357, NPC_Raw_Data!A:O, 13),0)</f>
        <v>77</v>
      </c>
      <c r="M357" s="5">
        <f>ROUND( VLOOKUP(Z357, NPC_Raw_Data!A:O, 14),0)</f>
        <v>77</v>
      </c>
      <c r="N357" s="5">
        <f>ROUND( VLOOKUP(Z357, NPC_Raw_Data!A:O, 15),0)</f>
        <v>999</v>
      </c>
      <c r="O357" s="5">
        <f>ROUND( VLOOKUP(Z357, NPC_Raw_Data!A:Q, 16) * VLOOKUP(AA357, NPC_Scaling_Values!A:N, 14)* VLOOKUP(AB357, NPC_Scaling_Values!A:N, 14) * 1.19 ,0)</f>
        <v>276</v>
      </c>
      <c r="P357" s="2">
        <f>ROUND( VLOOKUP(Z357, NPC_Raw_Data!A:Q, 17) * VLOOKUP(AA357, NPC_Scaling_Values!A:N, 14) * VLOOKUP(AB357, NPC_Scaling_Values!A:N, 14)* 1.19 ,0)</f>
        <v>110</v>
      </c>
      <c r="Q357">
        <f> VLOOKUP(AA357, NPC_Scaling_Values!A:N, 9) * VLOOKUP(AB357, NPC_Scaling_Values!A:N, 9) * 1.19</f>
        <v>3.96984</v>
      </c>
      <c r="R357" s="1">
        <v>1.5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413001.0</v>
      </c>
      <c r="AA357" s="1">
        <v>7014.0</v>
      </c>
      <c r="AB357" s="1">
        <v>7414.0</v>
      </c>
      <c r="AC357" s="8">
        <v>0.0</v>
      </c>
    </row>
    <row r="358">
      <c r="A358" s="2" t="s">
        <v>219</v>
      </c>
      <c r="B358" s="1" t="s">
        <v>32</v>
      </c>
      <c r="C358" s="5">
        <f>ROUND( VLOOKUP(Z358, NPC_Raw_Data!A:D, 4)*VLOOKUP(AA358, NPC_Scaling_Values!A:C, 3)*VLOOKUP(AB358, NPC_Scaling_Values!A:C, 3) * 1.19 ,0)</f>
        <v>598</v>
      </c>
      <c r="D358" s="5">
        <f>ROUND( VLOOKUP(Z358, NPC_Raw_Data!A:E, 5) * VLOOKUP(AA358, NPC_Scaling_Values!A:D, 4) * VLOOKUP(AB358,NPC_Scaling_Values!A:D, 4) * 1.19 ,0)</f>
        <v>476</v>
      </c>
      <c r="E358" s="5">
        <f>ROUND( VLOOKUP(Z358, NPC_Raw_Data!A:L, 6) * VLOOKUP(AA358, NPC_Scaling_Values!A:N, 5)* VLOOKUP(AB358, NPC_Scaling_Values!A:N, 5) * 1.19 ,0)</f>
        <v>311</v>
      </c>
      <c r="F358" s="5">
        <f>ROUND( VLOOKUP(Z358, NPC_Raw_Data!A:L, 7) * VLOOKUP(AA358, NPC_Scaling_Values!A:N, 6) * VLOOKUP(AB358,NPC_Scaling_Values!A:N, 6) * 1.19 ,0)</f>
        <v>283</v>
      </c>
      <c r="G358" s="5">
        <f>ROUND( VLOOKUP(Z358, NPC_Raw_Data!A:L, 8) * VLOOKUP(AA358, NPC_Scaling_Values!A:N, 7) * VLOOKUP(AB358, NPC_Scaling_Values!A:N, 7) * 1.19 ,0)</f>
        <v>141</v>
      </c>
      <c r="H358" s="5">
        <f>ROUND( VLOOKUP(Z358, NPC_Raw_Data!A:L, 9) * VLOOKUP(AA358, NPC_Scaling_Values!A:N, 8)* VLOOKUP(AB358, NPC_Scaling_Values!A:N, 8) * 1.19 ,0)</f>
        <v>389</v>
      </c>
      <c r="I358" s="5">
        <v>-10.0</v>
      </c>
      <c r="J358" s="5">
        <v>0.0</v>
      </c>
      <c r="K358" s="5">
        <v>0.0</v>
      </c>
      <c r="L358" s="5">
        <f>ROUND( VLOOKUP(Z358, NPC_Raw_Data!A:O, 13),0)</f>
        <v>77</v>
      </c>
      <c r="M358" s="5">
        <f>ROUND( VLOOKUP(Z358, NPC_Raw_Data!A:O, 14),0)</f>
        <v>77</v>
      </c>
      <c r="N358" s="5">
        <f>ROUND( VLOOKUP(Z358, NPC_Raw_Data!A:O, 15),0)</f>
        <v>999</v>
      </c>
      <c r="O358" s="5">
        <f>ROUND( VLOOKUP(Z358, NPC_Raw_Data!A:Q, 16) * VLOOKUP(AA358, NPC_Scaling_Values!A:N, 14)* VLOOKUP(AB358, NPC_Scaling_Values!A:N, 14) * 1.19 ,0)</f>
        <v>276</v>
      </c>
      <c r="P358" s="2">
        <f>ROUND( VLOOKUP(Z358, NPC_Raw_Data!A:Q, 17) * VLOOKUP(AA358, NPC_Scaling_Values!A:N, 14) * VLOOKUP(AB358, NPC_Scaling_Values!A:N, 14)* 1.19 ,0)</f>
        <v>110</v>
      </c>
      <c r="Q358">
        <f> VLOOKUP(AA358, NPC_Scaling_Values!A:N, 9) * VLOOKUP(AB358, NPC_Scaling_Values!A:N, 9) * 1.19</f>
        <v>3.96984</v>
      </c>
      <c r="R358" s="1">
        <v>1.5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413002.0</v>
      </c>
      <c r="AA358" s="1">
        <v>7014.0</v>
      </c>
      <c r="AB358" s="1">
        <v>7414.0</v>
      </c>
      <c r="AC358" s="8">
        <v>0.0</v>
      </c>
    </row>
    <row r="359">
      <c r="A359" s="2" t="s">
        <v>219</v>
      </c>
      <c r="B359" s="1" t="s">
        <v>32</v>
      </c>
      <c r="C359" s="5">
        <f>ROUND( VLOOKUP(Z359, NPC_Raw_Data!A:D, 4)*VLOOKUP(AA359, NPC_Scaling_Values!A:C, 3)*VLOOKUP(AB359, NPC_Scaling_Values!A:C, 3) * 1.19 ,0)</f>
        <v>598</v>
      </c>
      <c r="D359" s="5">
        <f>ROUND( VLOOKUP(Z359, NPC_Raw_Data!A:E, 5) * VLOOKUP(AA359, NPC_Scaling_Values!A:D, 4) * VLOOKUP(AB359,NPC_Scaling_Values!A:D, 4) * 1.19 ,0)</f>
        <v>476</v>
      </c>
      <c r="E359" s="5">
        <f>ROUND( VLOOKUP(Z359, NPC_Raw_Data!A:L, 6) * VLOOKUP(AA359, NPC_Scaling_Values!A:N, 5)* VLOOKUP(AB359, NPC_Scaling_Values!A:N, 5) * 1.19 ,0)</f>
        <v>311</v>
      </c>
      <c r="F359" s="5">
        <f>ROUND( VLOOKUP(Z359, NPC_Raw_Data!A:L, 7) * VLOOKUP(AA359, NPC_Scaling_Values!A:N, 6) * VLOOKUP(AB359,NPC_Scaling_Values!A:N, 6) * 1.19 ,0)</f>
        <v>283</v>
      </c>
      <c r="G359" s="5">
        <f>ROUND( VLOOKUP(Z359, NPC_Raw_Data!A:L, 8) * VLOOKUP(AA359, NPC_Scaling_Values!A:N, 7) * VLOOKUP(AB359, NPC_Scaling_Values!A:N, 7) * 1.19 ,0)</f>
        <v>141</v>
      </c>
      <c r="H359" s="5">
        <f>ROUND( VLOOKUP(Z359, NPC_Raw_Data!A:L, 9) * VLOOKUP(AA359, NPC_Scaling_Values!A:N, 8)* VLOOKUP(AB359, NPC_Scaling_Values!A:N, 8) * 1.19 ,0)</f>
        <v>389</v>
      </c>
      <c r="I359" s="5">
        <v>-10.0</v>
      </c>
      <c r="J359" s="5">
        <v>0.0</v>
      </c>
      <c r="K359" s="5">
        <v>0.0</v>
      </c>
      <c r="L359" s="5">
        <f>ROUND( VLOOKUP(Z359, NPC_Raw_Data!A:O, 13),0)</f>
        <v>77</v>
      </c>
      <c r="M359" s="5">
        <f>ROUND( VLOOKUP(Z359, NPC_Raw_Data!A:O, 14),0)</f>
        <v>77</v>
      </c>
      <c r="N359" s="5">
        <f>ROUND( VLOOKUP(Z359, NPC_Raw_Data!A:O, 15),0)</f>
        <v>999</v>
      </c>
      <c r="O359" s="5">
        <f>ROUND( VLOOKUP(Z359, NPC_Raw_Data!A:Q, 16) * VLOOKUP(AA359, NPC_Scaling_Values!A:N, 14)* VLOOKUP(AB359, NPC_Scaling_Values!A:N, 14) * 1.19 ,0)</f>
        <v>276</v>
      </c>
      <c r="P359" s="2">
        <f>ROUND( VLOOKUP(Z359, NPC_Raw_Data!A:Q, 17) * VLOOKUP(AA359, NPC_Scaling_Values!A:N, 14) * VLOOKUP(AB359, NPC_Scaling_Values!A:N, 14)* 1.19 ,0)</f>
        <v>110</v>
      </c>
      <c r="Q359">
        <f> VLOOKUP(AA359, NPC_Scaling_Values!A:N, 9) * VLOOKUP(AB359, NPC_Scaling_Values!A:N, 9) * 1.19</f>
        <v>3.96984</v>
      </c>
      <c r="R359" s="1">
        <v>1.5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413003.0</v>
      </c>
      <c r="AA359" s="1">
        <v>7014.0</v>
      </c>
      <c r="AB359" s="1">
        <v>7414.0</v>
      </c>
      <c r="AC359" s="8">
        <v>0.0</v>
      </c>
    </row>
    <row r="360">
      <c r="A360" s="2" t="s">
        <v>220</v>
      </c>
      <c r="B360" s="1" t="s">
        <v>32</v>
      </c>
      <c r="C360" s="5">
        <f>ROUND( VLOOKUP(Z360, NPC_Raw_Data!A:D, 4)*VLOOKUP(AA360, NPC_Scaling_Values!A:C, 3)*VLOOKUP(AB360, NPC_Scaling_Values!A:C, 3) * 1.19 ,0)</f>
        <v>598</v>
      </c>
      <c r="D360" s="5">
        <f>ROUND( VLOOKUP(Z360, NPC_Raw_Data!A:E, 5) * VLOOKUP(AA360, NPC_Scaling_Values!A:D, 4) * VLOOKUP(AB360,NPC_Scaling_Values!A:D, 4) * 1.19 ,0)</f>
        <v>476</v>
      </c>
      <c r="E360" s="5">
        <f>ROUND( VLOOKUP(Z360, NPC_Raw_Data!A:L, 6) * VLOOKUP(AA360, NPC_Scaling_Values!A:N, 5)* VLOOKUP(AB360, NPC_Scaling_Values!A:N, 5) * 1.19 ,0)</f>
        <v>311</v>
      </c>
      <c r="F360" s="5">
        <f>ROUND( VLOOKUP(Z360, NPC_Raw_Data!A:L, 7) * VLOOKUP(AA360, NPC_Scaling_Values!A:N, 6) * VLOOKUP(AB360,NPC_Scaling_Values!A:N, 6) * 1.19 ,0)</f>
        <v>283</v>
      </c>
      <c r="G360" s="5">
        <f>ROUND( VLOOKUP(Z360, NPC_Raw_Data!A:L, 8) * VLOOKUP(AA360, NPC_Scaling_Values!A:N, 7) * VLOOKUP(AB360, NPC_Scaling_Values!A:N, 7) * 1.19 ,0)</f>
        <v>141</v>
      </c>
      <c r="H360" s="5">
        <f>ROUND( VLOOKUP(Z360, NPC_Raw_Data!A:L, 9) * VLOOKUP(AA360, NPC_Scaling_Values!A:N, 8)* VLOOKUP(AB360, NPC_Scaling_Values!A:N, 8) * 1.19 ,0)</f>
        <v>389</v>
      </c>
      <c r="I360" s="5">
        <v>-10.0</v>
      </c>
      <c r="J360" s="5">
        <v>0.0</v>
      </c>
      <c r="K360" s="5">
        <v>0.0</v>
      </c>
      <c r="L360" s="5">
        <f>ROUND( VLOOKUP(Z360, NPC_Raw_Data!A:O, 13),0)</f>
        <v>77</v>
      </c>
      <c r="M360" s="5">
        <f>ROUND( VLOOKUP(Z360, NPC_Raw_Data!A:O, 14),0)</f>
        <v>77</v>
      </c>
      <c r="N360" s="5">
        <f>ROUND( VLOOKUP(Z360, NPC_Raw_Data!A:O, 15),0)</f>
        <v>999</v>
      </c>
      <c r="O360" s="5">
        <f>ROUND( VLOOKUP(Z360, NPC_Raw_Data!A:Q, 16) * VLOOKUP(AA360, NPC_Scaling_Values!A:N, 14)* VLOOKUP(AB360, NPC_Scaling_Values!A:N, 14) * 1.19 ,0)</f>
        <v>276</v>
      </c>
      <c r="P360" s="2">
        <f>ROUND( VLOOKUP(Z360, NPC_Raw_Data!A:Q, 17) * VLOOKUP(AA360, NPC_Scaling_Values!A:N, 14) * VLOOKUP(AB360, NPC_Scaling_Values!A:N, 14)* 1.19 ,0)</f>
        <v>110</v>
      </c>
      <c r="Q360">
        <f> VLOOKUP(AA360, NPC_Scaling_Values!A:N, 9) * VLOOKUP(AB360, NPC_Scaling_Values!A:N, 9) * 1.19</f>
        <v>3.96984</v>
      </c>
      <c r="R360" s="1">
        <v>1.5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413004.0</v>
      </c>
      <c r="AA360" s="1">
        <v>7014.0</v>
      </c>
      <c r="AB360" s="1">
        <v>7414.0</v>
      </c>
      <c r="AC360" s="8">
        <v>7100.0</v>
      </c>
    </row>
    <row r="361">
      <c r="A361" s="2" t="s">
        <v>221</v>
      </c>
      <c r="B361" s="1" t="s">
        <v>32</v>
      </c>
      <c r="C361" s="5">
        <f>ROUND( VLOOKUP(Z361, NPC_Raw_Data!A:D, 4)*VLOOKUP(AA361, NPC_Scaling_Values!A:C, 3)*VLOOKUP(AB361, NPC_Scaling_Values!A:C, 3) * 1.19 ,0)</f>
        <v>598</v>
      </c>
      <c r="D361" s="5">
        <f>ROUND( VLOOKUP(Z361, NPC_Raw_Data!A:E, 5) * VLOOKUP(AA361, NPC_Scaling_Values!A:D, 4) * VLOOKUP(AB361,NPC_Scaling_Values!A:D, 4) * 1.19 ,0)</f>
        <v>476</v>
      </c>
      <c r="E361" s="5">
        <f>ROUND( VLOOKUP(Z361, NPC_Raw_Data!A:L, 6) * VLOOKUP(AA361, NPC_Scaling_Values!A:N, 5)* VLOOKUP(AB361, NPC_Scaling_Values!A:N, 5) * 1.19 ,0)</f>
        <v>311</v>
      </c>
      <c r="F361" s="5">
        <f>ROUND( VLOOKUP(Z361, NPC_Raw_Data!A:L, 7) * VLOOKUP(AA361, NPC_Scaling_Values!A:N, 6) * VLOOKUP(AB361,NPC_Scaling_Values!A:N, 6) * 1.19 ,0)</f>
        <v>283</v>
      </c>
      <c r="G361" s="5">
        <f>ROUND( VLOOKUP(Z361, NPC_Raw_Data!A:L, 8) * VLOOKUP(AA361, NPC_Scaling_Values!A:N, 7) * VLOOKUP(AB361, NPC_Scaling_Values!A:N, 7) * 1.19 ,0)</f>
        <v>141</v>
      </c>
      <c r="H361" s="5">
        <f>ROUND( VLOOKUP(Z361, NPC_Raw_Data!A:L, 9) * VLOOKUP(AA361, NPC_Scaling_Values!A:N, 8)* VLOOKUP(AB361, NPC_Scaling_Values!A:N, 8) * 1.19 ,0)</f>
        <v>389</v>
      </c>
      <c r="I361" s="5">
        <v>-10.0</v>
      </c>
      <c r="J361" s="5">
        <v>0.0</v>
      </c>
      <c r="K361" s="5">
        <v>0.0</v>
      </c>
      <c r="L361" s="5">
        <f>ROUND( VLOOKUP(Z361, NPC_Raw_Data!A:O, 13),0)</f>
        <v>77</v>
      </c>
      <c r="M361" s="5">
        <f>ROUND( VLOOKUP(Z361, NPC_Raw_Data!A:O, 14),0)</f>
        <v>77</v>
      </c>
      <c r="N361" s="5">
        <f>ROUND( VLOOKUP(Z361, NPC_Raw_Data!A:O, 15),0)</f>
        <v>999</v>
      </c>
      <c r="O361" s="5">
        <f>ROUND( VLOOKUP(Z361, NPC_Raw_Data!A:Q, 16) * VLOOKUP(AA361, NPC_Scaling_Values!A:N, 14)* VLOOKUP(AB361, NPC_Scaling_Values!A:N, 14) * 1.19 ,0)</f>
        <v>276</v>
      </c>
      <c r="P361" s="2">
        <f>ROUND( VLOOKUP(Z361, NPC_Raw_Data!A:Q, 17) * VLOOKUP(AA361, NPC_Scaling_Values!A:N, 14) * VLOOKUP(AB361, NPC_Scaling_Values!A:N, 14)* 1.19 ,0)</f>
        <v>110</v>
      </c>
      <c r="Q361">
        <f> VLOOKUP(AA361, NPC_Scaling_Values!A:N, 9) * VLOOKUP(AB361, NPC_Scaling_Values!A:N, 9) * 1.19</f>
        <v>3.96984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413010.0</v>
      </c>
      <c r="AA361" s="1">
        <v>7014.0</v>
      </c>
      <c r="AB361" s="1">
        <v>7414.0</v>
      </c>
      <c r="AC361" s="8">
        <v>0.0</v>
      </c>
    </row>
    <row r="362">
      <c r="A362" s="2" t="s">
        <v>221</v>
      </c>
      <c r="B362" s="1" t="s">
        <v>32</v>
      </c>
      <c r="C362" s="5">
        <f>ROUND( VLOOKUP(Z362, NPC_Raw_Data!A:D, 4)*VLOOKUP(AA362, NPC_Scaling_Values!A:C, 3)*VLOOKUP(AB362, NPC_Scaling_Values!A:C, 3) * 1.19 ,0)</f>
        <v>598</v>
      </c>
      <c r="D362" s="5">
        <f>ROUND( VLOOKUP(Z362, NPC_Raw_Data!A:E, 5) * VLOOKUP(AA362, NPC_Scaling_Values!A:D, 4) * VLOOKUP(AB362,NPC_Scaling_Values!A:D, 4) * 1.19 ,0)</f>
        <v>476</v>
      </c>
      <c r="E362" s="5">
        <f>ROUND( VLOOKUP(Z362, NPC_Raw_Data!A:L, 6) * VLOOKUP(AA362, NPC_Scaling_Values!A:N, 5)* VLOOKUP(AB362, NPC_Scaling_Values!A:N, 5) * 1.19 ,0)</f>
        <v>311</v>
      </c>
      <c r="F362" s="5">
        <f>ROUND( VLOOKUP(Z362, NPC_Raw_Data!A:L, 7) * VLOOKUP(AA362, NPC_Scaling_Values!A:N, 6) * VLOOKUP(AB362,NPC_Scaling_Values!A:N, 6) * 1.19 ,0)</f>
        <v>283</v>
      </c>
      <c r="G362" s="5">
        <f>ROUND( VLOOKUP(Z362, NPC_Raw_Data!A:L, 8) * VLOOKUP(AA362, NPC_Scaling_Values!A:N, 7) * VLOOKUP(AB362, NPC_Scaling_Values!A:N, 7) * 1.19 ,0)</f>
        <v>141</v>
      </c>
      <c r="H362" s="5">
        <f>ROUND( VLOOKUP(Z362, NPC_Raw_Data!A:L, 9) * VLOOKUP(AA362, NPC_Scaling_Values!A:N, 8)* VLOOKUP(AB362, NPC_Scaling_Values!A:N, 8) * 1.19 ,0)</f>
        <v>389</v>
      </c>
      <c r="I362" s="5">
        <v>-10.0</v>
      </c>
      <c r="J362" s="5">
        <v>0.0</v>
      </c>
      <c r="K362" s="5">
        <v>0.0</v>
      </c>
      <c r="L362" s="5">
        <f>ROUND( VLOOKUP(Z362, NPC_Raw_Data!A:O, 13),0)</f>
        <v>77</v>
      </c>
      <c r="M362" s="5">
        <f>ROUND( VLOOKUP(Z362, NPC_Raw_Data!A:O, 14),0)</f>
        <v>77</v>
      </c>
      <c r="N362" s="5">
        <f>ROUND( VLOOKUP(Z362, NPC_Raw_Data!A:O, 15),0)</f>
        <v>999</v>
      </c>
      <c r="O362" s="5">
        <f>ROUND( VLOOKUP(Z362, NPC_Raw_Data!A:Q, 16) * VLOOKUP(AA362, NPC_Scaling_Values!A:N, 14)* VLOOKUP(AB362, NPC_Scaling_Values!A:N, 14) * 1.19 ,0)</f>
        <v>276</v>
      </c>
      <c r="P362" s="2">
        <f>ROUND( VLOOKUP(Z362, NPC_Raw_Data!A:Q, 17) * VLOOKUP(AA362, NPC_Scaling_Values!A:N, 14) * VLOOKUP(AB362, NPC_Scaling_Values!A:N, 14)* 1.19 ,0)</f>
        <v>110</v>
      </c>
      <c r="Q362">
        <f> VLOOKUP(AA362, NPC_Scaling_Values!A:N, 9) * VLOOKUP(AB362, NPC_Scaling_Values!A:N, 9) * 1.19</f>
        <v>3.96984</v>
      </c>
      <c r="R362" s="1">
        <v>1.5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413011.0</v>
      </c>
      <c r="AA362" s="1">
        <v>7014.0</v>
      </c>
      <c r="AB362" s="1">
        <v>7414.0</v>
      </c>
      <c r="AC362" s="8">
        <v>0.0</v>
      </c>
    </row>
    <row r="363">
      <c r="A363" s="2" t="s">
        <v>219</v>
      </c>
      <c r="B363" s="1" t="s">
        <v>32</v>
      </c>
      <c r="C363" s="5">
        <f>ROUND( VLOOKUP(Z363, NPC_Raw_Data!A:D, 4)*VLOOKUP(AA363, NPC_Scaling_Values!A:C, 3)*VLOOKUP(AB363, NPC_Scaling_Values!A:C, 3) * 1.19 ,0)</f>
        <v>598</v>
      </c>
      <c r="D363" s="5">
        <f>ROUND( VLOOKUP(Z363, NPC_Raw_Data!A:E, 5) * VLOOKUP(AA363, NPC_Scaling_Values!A:D, 4) * VLOOKUP(AB363,NPC_Scaling_Values!A:D, 4) * 1.19 ,0)</f>
        <v>476</v>
      </c>
      <c r="E363" s="5">
        <f>ROUND( VLOOKUP(Z363, NPC_Raw_Data!A:L, 6) * VLOOKUP(AA363, NPC_Scaling_Values!A:N, 5)* VLOOKUP(AB363, NPC_Scaling_Values!A:N, 5) * 1.19 ,0)</f>
        <v>311</v>
      </c>
      <c r="F363" s="5">
        <f>ROUND( VLOOKUP(Z363, NPC_Raw_Data!A:L, 7) * VLOOKUP(AA363, NPC_Scaling_Values!A:N, 6) * VLOOKUP(AB363,NPC_Scaling_Values!A:N, 6) * 1.19 ,0)</f>
        <v>283</v>
      </c>
      <c r="G363" s="5">
        <f>ROUND( VLOOKUP(Z363, NPC_Raw_Data!A:L, 8) * VLOOKUP(AA363, NPC_Scaling_Values!A:N, 7) * VLOOKUP(AB363, NPC_Scaling_Values!A:N, 7) * 1.19 ,0)</f>
        <v>141</v>
      </c>
      <c r="H363" s="5">
        <f>ROUND( VLOOKUP(Z363, NPC_Raw_Data!A:L, 9) * VLOOKUP(AA363, NPC_Scaling_Values!A:N, 8)* VLOOKUP(AB363, NPC_Scaling_Values!A:N, 8) * 1.19 ,0)</f>
        <v>389</v>
      </c>
      <c r="I363" s="5">
        <v>-10.0</v>
      </c>
      <c r="J363" s="5">
        <v>0.0</v>
      </c>
      <c r="K363" s="5">
        <v>0.0</v>
      </c>
      <c r="L363" s="5">
        <f>ROUND( VLOOKUP(Z363, NPC_Raw_Data!A:O, 13),0)</f>
        <v>77</v>
      </c>
      <c r="M363" s="5">
        <f>ROUND( VLOOKUP(Z363, NPC_Raw_Data!A:O, 14),0)</f>
        <v>77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 * 1.19 ,0)</f>
        <v>276</v>
      </c>
      <c r="P363" s="2">
        <f>ROUND( VLOOKUP(Z363, NPC_Raw_Data!A:Q, 17) * VLOOKUP(AA363, NPC_Scaling_Values!A:N, 14) * VLOOKUP(AB363, NPC_Scaling_Values!A:N, 14)* 1.19 ,0)</f>
        <v>110</v>
      </c>
      <c r="Q363">
        <f> VLOOKUP(AA363, NPC_Scaling_Values!A:N, 9) * VLOOKUP(AB363, NPC_Scaling_Values!A:N, 9) * 1.19</f>
        <v>3.96984</v>
      </c>
      <c r="R363" s="1">
        <v>1.5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413012.0</v>
      </c>
      <c r="AA363" s="1">
        <v>7014.0</v>
      </c>
      <c r="AB363" s="1">
        <v>7414.0</v>
      </c>
      <c r="AC363" s="8">
        <v>0.0</v>
      </c>
    </row>
    <row r="364">
      <c r="A364" s="2" t="s">
        <v>219</v>
      </c>
      <c r="B364" s="1" t="s">
        <v>32</v>
      </c>
      <c r="C364" s="5">
        <f>ROUND( VLOOKUP(Z364, NPC_Raw_Data!A:D, 4)*VLOOKUP(AA364, NPC_Scaling_Values!A:C, 3)*VLOOKUP(AB364, NPC_Scaling_Values!A:C, 3) * 1.19 ,0)</f>
        <v>598</v>
      </c>
      <c r="D364" s="5">
        <f>ROUND( VLOOKUP(Z364, NPC_Raw_Data!A:E, 5) * VLOOKUP(AA364, NPC_Scaling_Values!A:D, 4) * VLOOKUP(AB364,NPC_Scaling_Values!A:D, 4) * 1.19 ,0)</f>
        <v>476</v>
      </c>
      <c r="E364" s="5">
        <f>ROUND( VLOOKUP(Z364, NPC_Raw_Data!A:L, 6) * VLOOKUP(AA364, NPC_Scaling_Values!A:N, 5)* VLOOKUP(AB364, NPC_Scaling_Values!A:N, 5) * 1.19 ,0)</f>
        <v>311</v>
      </c>
      <c r="F364" s="5">
        <f>ROUND( VLOOKUP(Z364, NPC_Raw_Data!A:L, 7) * VLOOKUP(AA364, NPC_Scaling_Values!A:N, 6) * VLOOKUP(AB364,NPC_Scaling_Values!A:N, 6) * 1.19 ,0)</f>
        <v>283</v>
      </c>
      <c r="G364" s="5">
        <f>ROUND( VLOOKUP(Z364, NPC_Raw_Data!A:L, 8) * VLOOKUP(AA364, NPC_Scaling_Values!A:N, 7) * VLOOKUP(AB364, NPC_Scaling_Values!A:N, 7) * 1.19 ,0)</f>
        <v>141</v>
      </c>
      <c r="H364" s="5">
        <f>ROUND( VLOOKUP(Z364, NPC_Raw_Data!A:L, 9) * VLOOKUP(AA364, NPC_Scaling_Values!A:N, 8)* VLOOKUP(AB364, NPC_Scaling_Values!A:N, 8) * 1.19 ,0)</f>
        <v>389</v>
      </c>
      <c r="I364" s="5">
        <v>-10.0</v>
      </c>
      <c r="J364" s="5">
        <v>0.0</v>
      </c>
      <c r="K364" s="5">
        <v>0.0</v>
      </c>
      <c r="L364" s="5">
        <f>ROUND( VLOOKUP(Z364, NPC_Raw_Data!A:O, 13),0)</f>
        <v>77</v>
      </c>
      <c r="M364" s="5">
        <f>ROUND( VLOOKUP(Z364, NPC_Raw_Data!A:O, 14),0)</f>
        <v>77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 * 1.19 ,0)</f>
        <v>276</v>
      </c>
      <c r="P364" s="2">
        <f>ROUND( VLOOKUP(Z364, NPC_Raw_Data!A:Q, 17) * VLOOKUP(AA364, NPC_Scaling_Values!A:N, 14) * VLOOKUP(AB364, NPC_Scaling_Values!A:N, 14)* 1.19 ,0)</f>
        <v>110</v>
      </c>
      <c r="Q364">
        <f> VLOOKUP(AA364, NPC_Scaling_Values!A:N, 9) * VLOOKUP(AB364, NPC_Scaling_Values!A:N, 9) * 1.19</f>
        <v>3.96984</v>
      </c>
      <c r="R364" s="1">
        <v>1.5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413013.0</v>
      </c>
      <c r="AA364" s="1">
        <v>7014.0</v>
      </c>
      <c r="AB364" s="1">
        <v>7414.0</v>
      </c>
      <c r="AC364" s="8">
        <v>0.0</v>
      </c>
    </row>
    <row r="365">
      <c r="A365" s="2" t="s">
        <v>222</v>
      </c>
      <c r="B365" s="1" t="s">
        <v>32</v>
      </c>
      <c r="C365" s="5">
        <f>ROUND( VLOOKUP(Z365, NPC_Raw_Data!A:D, 4)*VLOOKUP(AA365, NPC_Scaling_Values!A:C, 3)*VLOOKUP(AB365, NPC_Scaling_Values!A:C, 3) * 1.19 ,0)</f>
        <v>598</v>
      </c>
      <c r="D365" s="5">
        <f>ROUND( VLOOKUP(Z365, NPC_Raw_Data!A:E, 5) * VLOOKUP(AA365, NPC_Scaling_Values!A:D, 4) * VLOOKUP(AB365,NPC_Scaling_Values!A:D, 4) * 1.19 ,0)</f>
        <v>476</v>
      </c>
      <c r="E365" s="5">
        <f>ROUND( VLOOKUP(Z365, NPC_Raw_Data!A:L, 6) * VLOOKUP(AA365, NPC_Scaling_Values!A:N, 5)* VLOOKUP(AB365, NPC_Scaling_Values!A:N, 5) * 1.19 ,0)</f>
        <v>311</v>
      </c>
      <c r="F365" s="5">
        <f>ROUND( VLOOKUP(Z365, NPC_Raw_Data!A:L, 7) * VLOOKUP(AA365, NPC_Scaling_Values!A:N, 6) * VLOOKUP(AB365,NPC_Scaling_Values!A:N, 6) * 1.19 ,0)</f>
        <v>283</v>
      </c>
      <c r="G365" s="5">
        <f>ROUND( VLOOKUP(Z365, NPC_Raw_Data!A:L, 8) * VLOOKUP(AA365, NPC_Scaling_Values!A:N, 7) * VLOOKUP(AB365, NPC_Scaling_Values!A:N, 7) * 1.19 ,0)</f>
        <v>141</v>
      </c>
      <c r="H365" s="5">
        <f>ROUND( VLOOKUP(Z365, NPC_Raw_Data!A:L, 9) * VLOOKUP(AA365, NPC_Scaling_Values!A:N, 8)* VLOOKUP(AB365, NPC_Scaling_Values!A:N, 8) * 1.19 ,0)</f>
        <v>389</v>
      </c>
      <c r="I365" s="5">
        <v>-10.0</v>
      </c>
      <c r="J365" s="5">
        <v>0.0</v>
      </c>
      <c r="K365" s="5">
        <v>0.0</v>
      </c>
      <c r="L365" s="5">
        <f>ROUND( VLOOKUP(Z365, NPC_Raw_Data!A:O, 13),0)</f>
        <v>77</v>
      </c>
      <c r="M365" s="5">
        <f>ROUND( VLOOKUP(Z365, NPC_Raw_Data!A:O, 14),0)</f>
        <v>77</v>
      </c>
      <c r="N365" s="5">
        <f>ROUND( VLOOKUP(Z365, NPC_Raw_Data!A:O, 15),0)</f>
        <v>999</v>
      </c>
      <c r="O365" s="5">
        <f>ROUND( VLOOKUP(Z365, NPC_Raw_Data!A:Q, 16) * VLOOKUP(AA365, NPC_Scaling_Values!A:N, 14)* VLOOKUP(AB365, NPC_Scaling_Values!A:N, 14) * 1.19 ,0)</f>
        <v>276</v>
      </c>
      <c r="P365" s="2">
        <f>ROUND( VLOOKUP(Z365, NPC_Raw_Data!A:Q, 17) * VLOOKUP(AA365, NPC_Scaling_Values!A:N, 14) * VLOOKUP(AB365, NPC_Scaling_Values!A:N, 14)* 1.19 ,0)</f>
        <v>110</v>
      </c>
      <c r="Q365">
        <f> VLOOKUP(AA365, NPC_Scaling_Values!A:N, 9) * VLOOKUP(AB365, NPC_Scaling_Values!A:N, 9) * 1.19</f>
        <v>3.96984</v>
      </c>
      <c r="R365" s="1">
        <v>1.5</v>
      </c>
      <c r="S365" s="1">
        <v>-1.0</v>
      </c>
      <c r="T365" s="7" t="b">
        <v>0</v>
      </c>
      <c r="U365" s="7" t="b">
        <v>0</v>
      </c>
      <c r="V365" s="7" t="b">
        <v>0</v>
      </c>
      <c r="Z365" s="1">
        <v>413014.0</v>
      </c>
      <c r="AA365" s="1">
        <v>7014.0</v>
      </c>
      <c r="AB365" s="1">
        <v>7414.0</v>
      </c>
      <c r="AC365" s="8">
        <v>7100.0</v>
      </c>
    </row>
    <row r="366">
      <c r="A366" s="2" t="s">
        <v>188</v>
      </c>
      <c r="B366" s="1" t="s">
        <v>32</v>
      </c>
      <c r="C366" s="5">
        <f>ROUND( VLOOKUP(Z366, NPC_Raw_Data!A:D, 4)*VLOOKUP(AA366, NPC_Scaling_Values!A:C, 3)*VLOOKUP(AB366, NPC_Scaling_Values!A:C, 3) * 1.19 ,0)</f>
        <v>710</v>
      </c>
      <c r="D366" s="5">
        <f>ROUND( VLOOKUP(Z366, NPC_Raw_Data!A:E, 5) * VLOOKUP(AA366, NPC_Scaling_Values!A:D, 4) * VLOOKUP(AB366,NPC_Scaling_Values!A:D, 4) * 1.19 ,0)</f>
        <v>952</v>
      </c>
      <c r="E366" s="5">
        <f>ROUND( VLOOKUP(Z366, NPC_Raw_Data!A:L, 6) * VLOOKUP(AA366, NPC_Scaling_Values!A:N, 5)* VLOOKUP(AB366, NPC_Scaling_Values!A:N, 5) * 1.19 ,0)</f>
        <v>272</v>
      </c>
      <c r="F366" s="5">
        <f>ROUND( VLOOKUP(Z366, NPC_Raw_Data!A:L, 7) * VLOOKUP(AA366, NPC_Scaling_Values!A:N, 6) * VLOOKUP(AB366,NPC_Scaling_Values!A:N, 6) * 1.19 ,0)</f>
        <v>226</v>
      </c>
      <c r="G366" s="5">
        <f>ROUND( VLOOKUP(Z366, NPC_Raw_Data!A:L, 8) * VLOOKUP(AA366, NPC_Scaling_Values!A:N, 7) * VLOOKUP(AB366, NPC_Scaling_Values!A:N, 7) * 1.19 ,0)</f>
        <v>240</v>
      </c>
      <c r="H366" s="5">
        <f>ROUND( VLOOKUP(Z366, NPC_Raw_Data!A:L, 9) * VLOOKUP(AA366, NPC_Scaling_Values!A:N, 8)* VLOOKUP(AB366, NPC_Scaling_Values!A:N, 8) * 1.19 ,0)</f>
        <v>219</v>
      </c>
      <c r="I366" s="5">
        <v>0.0</v>
      </c>
      <c r="J366" s="5">
        <v>0.0</v>
      </c>
      <c r="K366" s="5">
        <v>0.0</v>
      </c>
      <c r="L366" s="5">
        <f>ROUND( VLOOKUP(Z366, NPC_Raw_Data!A:O, 13),0)</f>
        <v>80</v>
      </c>
      <c r="M366" s="5">
        <f>ROUND( VLOOKUP(Z366, NPC_Raw_Data!A:O, 14),0)</f>
        <v>80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 * 1.19 ,0)</f>
        <v>276</v>
      </c>
      <c r="P366" s="2">
        <f>ROUND( VLOOKUP(Z366, NPC_Raw_Data!A:Q, 17) * VLOOKUP(AA366, NPC_Scaling_Values!A:N, 14) * VLOOKUP(AB366, NPC_Scaling_Values!A:N, 14)* 1.19 ,0)</f>
        <v>110</v>
      </c>
      <c r="Q366">
        <f> VLOOKUP(AA366, NPC_Scaling_Values!A:N, 9) * VLOOKUP(AB366, NPC_Scaling_Values!A:N, 9) * 1.19</f>
        <v>3.96984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415000.0</v>
      </c>
      <c r="AA366" s="1">
        <v>7014.0</v>
      </c>
      <c r="AB366" s="1">
        <v>7414.0</v>
      </c>
      <c r="AC366" s="8">
        <v>0.0</v>
      </c>
    </row>
    <row r="367">
      <c r="A367" s="2" t="s">
        <v>189</v>
      </c>
      <c r="B367" s="1" t="s">
        <v>32</v>
      </c>
      <c r="C367" s="5">
        <f>ROUND( VLOOKUP(Z367, NPC_Raw_Data!A:D, 4)*VLOOKUP(AA367, NPC_Scaling_Values!A:C, 3)*VLOOKUP(AB367, NPC_Scaling_Values!A:C, 3) * 1.19 ,0)</f>
        <v>710</v>
      </c>
      <c r="D367" s="5">
        <f>ROUND( VLOOKUP(Z367, NPC_Raw_Data!A:E, 5) * VLOOKUP(AA367, NPC_Scaling_Values!A:D, 4) * VLOOKUP(AB367,NPC_Scaling_Values!A:D, 4) * 1.19 ,0)</f>
        <v>952</v>
      </c>
      <c r="E367" s="5">
        <f>ROUND( VLOOKUP(Z367, NPC_Raw_Data!A:L, 6) * VLOOKUP(AA367, NPC_Scaling_Values!A:N, 5)* VLOOKUP(AB367, NPC_Scaling_Values!A:N, 5) * 1.19 ,0)</f>
        <v>272</v>
      </c>
      <c r="F367" s="5">
        <f>ROUND( VLOOKUP(Z367, NPC_Raw_Data!A:L, 7) * VLOOKUP(AA367, NPC_Scaling_Values!A:N, 6) * VLOOKUP(AB367,NPC_Scaling_Values!A:N, 6) * 1.19 ,0)</f>
        <v>226</v>
      </c>
      <c r="G367" s="5">
        <f>ROUND( VLOOKUP(Z367, NPC_Raw_Data!A:L, 8) * VLOOKUP(AA367, NPC_Scaling_Values!A:N, 7) * VLOOKUP(AB367, NPC_Scaling_Values!A:N, 7) * 1.19 ,0)</f>
        <v>240</v>
      </c>
      <c r="H367" s="5">
        <f>ROUND( VLOOKUP(Z367, NPC_Raw_Data!A:L, 9) * VLOOKUP(AA367, NPC_Scaling_Values!A:N, 8)* VLOOKUP(AB367, NPC_Scaling_Values!A:N, 8) * 1.19 ,0)</f>
        <v>219</v>
      </c>
      <c r="I367" s="5">
        <v>0.0</v>
      </c>
      <c r="J367" s="5">
        <v>0.0</v>
      </c>
      <c r="K367" s="5">
        <v>0.0</v>
      </c>
      <c r="L367" s="5">
        <f>ROUND( VLOOKUP(Z367, NPC_Raw_Data!A:O, 13),0)</f>
        <v>80</v>
      </c>
      <c r="M367" s="5">
        <f>ROUND( VLOOKUP(Z367, NPC_Raw_Data!A:O, 14),0)</f>
        <v>80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 * 1.19 ,0)</f>
        <v>276</v>
      </c>
      <c r="P367" s="2">
        <f>ROUND( VLOOKUP(Z367, NPC_Raw_Data!A:Q, 17) * VLOOKUP(AA367, NPC_Scaling_Values!A:N, 14) * VLOOKUP(AB367, NPC_Scaling_Values!A:N, 14)* 1.19 ,0)</f>
        <v>110</v>
      </c>
      <c r="Q367">
        <f> VLOOKUP(AA367, NPC_Scaling_Values!A:N, 9) * VLOOKUP(AB367, NPC_Scaling_Values!A:N, 9) * 1.19</f>
        <v>3.96984</v>
      </c>
      <c r="R367" s="1">
        <v>1.3</v>
      </c>
      <c r="S367" s="1">
        <v>6.0</v>
      </c>
      <c r="T367" s="7" t="b">
        <v>0</v>
      </c>
      <c r="U367" s="7" t="b">
        <v>0</v>
      </c>
      <c r="V367" s="7" t="b">
        <v>0</v>
      </c>
      <c r="Z367" s="1">
        <v>415001.0</v>
      </c>
      <c r="AA367" s="1">
        <v>7014.0</v>
      </c>
      <c r="AB367" s="1">
        <v>7414.0</v>
      </c>
      <c r="AC367" s="10">
        <v>7100.0</v>
      </c>
    </row>
    <row r="368">
      <c r="A368" s="2" t="s">
        <v>190</v>
      </c>
      <c r="B368" s="1" t="s">
        <v>32</v>
      </c>
      <c r="C368" s="5">
        <f>ROUND( VLOOKUP(Z368, NPC_Raw_Data!A:D, 4)*VLOOKUP(AA368, NPC_Scaling_Values!A:C, 3)*VLOOKUP(AB368, NPC_Scaling_Values!A:C, 3) * 1.19 ,0)</f>
        <v>710</v>
      </c>
      <c r="D368" s="5">
        <f>ROUND( VLOOKUP(Z368, NPC_Raw_Data!A:E, 5) * VLOOKUP(AA368, NPC_Scaling_Values!A:D, 4) * VLOOKUP(AB368,NPC_Scaling_Values!A:D, 4) * 1.19 ,0)</f>
        <v>1428</v>
      </c>
      <c r="E368" s="5">
        <f>ROUND( VLOOKUP(Z368, NPC_Raw_Data!A:L, 6) * VLOOKUP(AA368, NPC_Scaling_Values!A:N, 5)* VLOOKUP(AB368, NPC_Scaling_Values!A:N, 5) * 1.19 ,0)</f>
        <v>272</v>
      </c>
      <c r="F368" s="5">
        <f>ROUND( VLOOKUP(Z368, NPC_Raw_Data!A:L, 7) * VLOOKUP(AA368, NPC_Scaling_Values!A:N, 6) * VLOOKUP(AB368,NPC_Scaling_Values!A:N, 6) * 1.19 ,0)</f>
        <v>226</v>
      </c>
      <c r="G368" s="5">
        <f>ROUND( VLOOKUP(Z368, NPC_Raw_Data!A:L, 8) * VLOOKUP(AA368, NPC_Scaling_Values!A:N, 7) * VLOOKUP(AB368, NPC_Scaling_Values!A:N, 7) * 1.19 ,0)</f>
        <v>240</v>
      </c>
      <c r="H368" s="5">
        <f>ROUND( VLOOKUP(Z368, NPC_Raw_Data!A:L, 9) * VLOOKUP(AA368, NPC_Scaling_Values!A:N, 8)* VLOOKUP(AB368, NPC_Scaling_Values!A:N, 8) * 1.19 ,0)</f>
        <v>219</v>
      </c>
      <c r="I368" s="5">
        <v>0.0</v>
      </c>
      <c r="J368" s="5">
        <v>0.0</v>
      </c>
      <c r="K368" s="5">
        <v>0.0</v>
      </c>
      <c r="L368" s="5">
        <f>ROUND( VLOOKUP(Z368, NPC_Raw_Data!A:O, 13),0)</f>
        <v>80</v>
      </c>
      <c r="M368" s="5">
        <f>ROUND( VLOOKUP(Z368, NPC_Raw_Data!A:O, 14),0)</f>
        <v>80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 * 1.19 ,0)</f>
        <v>276</v>
      </c>
      <c r="P368" s="2">
        <f>ROUND( VLOOKUP(Z368, NPC_Raw_Data!A:Q, 17) * VLOOKUP(AA368, NPC_Scaling_Values!A:N, 14) * VLOOKUP(AB368, NPC_Scaling_Values!A:N, 14)* 1.19 ,0)</f>
        <v>110</v>
      </c>
      <c r="Q368">
        <f> VLOOKUP(AA368, NPC_Scaling_Values!A:N, 9) * VLOOKUP(AB368, NPC_Scaling_Values!A:N, 9) * 1.19</f>
        <v>3.96984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415020.0</v>
      </c>
      <c r="AA368" s="1">
        <v>7014.0</v>
      </c>
      <c r="AB368" s="1">
        <v>7414.0</v>
      </c>
      <c r="AC368" s="10">
        <v>5581.0</v>
      </c>
    </row>
    <row r="369">
      <c r="A369" s="2" t="s">
        <v>170</v>
      </c>
      <c r="B369" s="13" t="s">
        <v>32</v>
      </c>
      <c r="C369" s="5">
        <f>ROUND( VLOOKUP(Z369, NPC_Raw_Data!A:D, 4)*VLOOKUP(AA369, NPC_Scaling_Values!A:C, 3)*VLOOKUP(AB369, NPC_Scaling_Values!A:C, 3) * 1.19 ,0)</f>
        <v>560</v>
      </c>
      <c r="D369" s="5">
        <f>ROUND( VLOOKUP(Z369, NPC_Raw_Data!A:E, 5) * VLOOKUP(AA369, NPC_Scaling_Values!A:D, 4) * VLOOKUP(AB369,NPC_Scaling_Values!A:D, 4) * 1.19 ,0)</f>
        <v>1666</v>
      </c>
      <c r="E369" s="5">
        <f>ROUND( VLOOKUP(Z369, NPC_Raw_Data!A:L, 6) * VLOOKUP(AA369, NPC_Scaling_Values!A:N, 5)* VLOOKUP(AB369, NPC_Scaling_Values!A:N, 5) * 1.19 ,0)</f>
        <v>254</v>
      </c>
      <c r="F369" s="5">
        <f>ROUND( VLOOKUP(Z369, NPC_Raw_Data!A:L, 7) * VLOOKUP(AA369, NPC_Scaling_Values!A:N, 6) * VLOOKUP(AB369,NPC_Scaling_Values!A:N, 6) * 1.19 ,0)</f>
        <v>339</v>
      </c>
      <c r="G369" s="5">
        <f>ROUND( VLOOKUP(Z369, NPC_Raw_Data!A:L, 8) * VLOOKUP(AA369, NPC_Scaling_Values!A:N, 7) * VLOOKUP(AB369, NPC_Scaling_Values!A:N, 7) * 1.19 ,0)</f>
        <v>226</v>
      </c>
      <c r="H369" s="5">
        <f>ROUND( VLOOKUP(Z369, NPC_Raw_Data!A:L, 9) * VLOOKUP(AA369, NPC_Scaling_Values!A:N, 8)* VLOOKUP(AB369, NPC_Scaling_Values!A:N, 8) * 1.19 ,0)</f>
        <v>233</v>
      </c>
      <c r="I369" s="5">
        <v>0.0</v>
      </c>
      <c r="J369" s="5">
        <v>0.0</v>
      </c>
      <c r="K369" s="5">
        <v>0.0</v>
      </c>
      <c r="L369" s="5">
        <f>ROUND( VLOOKUP(Z369, NPC_Raw_Data!A:O, 13),0)</f>
        <v>199</v>
      </c>
      <c r="M369" s="5">
        <f>ROUND( VLOOKUP(Z369, NPC_Raw_Data!A:O, 14),0)</f>
        <v>199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 * 1.19 ,0)</f>
        <v>276</v>
      </c>
      <c r="P369" s="2">
        <f>ROUND( VLOOKUP(Z369, NPC_Raw_Data!A:Q, 17) * VLOOKUP(AA369, NPC_Scaling_Values!A:N, 14) * VLOOKUP(AB369, NPC_Scaling_Values!A:N, 14)* 1.19 ,0)</f>
        <v>110</v>
      </c>
      <c r="Q369">
        <f> VLOOKUP(AA369, NPC_Scaling_Values!A:N, 9) * VLOOKUP(AB369, NPC_Scaling_Values!A:N, 9) * 1.19</f>
        <v>3.96984</v>
      </c>
      <c r="R369" s="1">
        <v>1.3</v>
      </c>
      <c r="S369" s="1">
        <v>6.0</v>
      </c>
      <c r="T369" s="7" t="b">
        <v>0</v>
      </c>
      <c r="U369" s="7" t="b">
        <v>0</v>
      </c>
      <c r="V369" s="7" t="b">
        <v>0</v>
      </c>
      <c r="Z369" s="1">
        <v>416000.0</v>
      </c>
      <c r="AA369" s="1">
        <v>7014.0</v>
      </c>
      <c r="AB369" s="1">
        <v>7414.0</v>
      </c>
      <c r="AC369" s="8">
        <v>0.0</v>
      </c>
    </row>
    <row r="370">
      <c r="A370" s="1" t="s">
        <v>171</v>
      </c>
      <c r="B370" s="13" t="s">
        <v>32</v>
      </c>
      <c r="C370" s="5">
        <f>ROUND( VLOOKUP(Z370, NPC_Raw_Data!A:D, 4)*VLOOKUP(AA370, NPC_Scaling_Values!A:C, 3)*VLOOKUP(AB370, NPC_Scaling_Values!A:C, 3) * 1.19 ,0)</f>
        <v>560</v>
      </c>
      <c r="D370" s="5">
        <f>ROUND( VLOOKUP(Z370, NPC_Raw_Data!A:E, 5) * VLOOKUP(AA370, NPC_Scaling_Values!A:D, 4) * VLOOKUP(AB370,NPC_Scaling_Values!A:D, 4) * 1.19 ,0)</f>
        <v>1666</v>
      </c>
      <c r="E370" s="5">
        <f>ROUND( VLOOKUP(Z370, NPC_Raw_Data!A:L, 6) * VLOOKUP(AA370, NPC_Scaling_Values!A:N, 5)* VLOOKUP(AB370, NPC_Scaling_Values!A:N, 5) * 1.19 ,0)</f>
        <v>254</v>
      </c>
      <c r="F370" s="5">
        <f>ROUND( VLOOKUP(Z370, NPC_Raw_Data!A:L, 7) * VLOOKUP(AA370, NPC_Scaling_Values!A:N, 6) * VLOOKUP(AB370,NPC_Scaling_Values!A:N, 6) * 1.19 ,0)</f>
        <v>339</v>
      </c>
      <c r="G370" s="5">
        <f>ROUND( VLOOKUP(Z370, NPC_Raw_Data!A:L, 8) * VLOOKUP(AA370, NPC_Scaling_Values!A:N, 7) * VLOOKUP(AB370, NPC_Scaling_Values!A:N, 7) * 1.19 ,0)</f>
        <v>226</v>
      </c>
      <c r="H370" s="5">
        <f>ROUND( VLOOKUP(Z370, NPC_Raw_Data!A:L, 9) * VLOOKUP(AA370, NPC_Scaling_Values!A:N, 8)* VLOOKUP(AB370, NPC_Scaling_Values!A:N, 8) * 1.19 ,0)</f>
        <v>233</v>
      </c>
      <c r="I370" s="5">
        <v>0.0</v>
      </c>
      <c r="J370" s="5">
        <v>0.0</v>
      </c>
      <c r="K370" s="5">
        <v>0.0</v>
      </c>
      <c r="L370" s="5">
        <f>ROUND( VLOOKUP(Z370, NPC_Raw_Data!A:O, 13),0)</f>
        <v>199</v>
      </c>
      <c r="M370" s="5">
        <f>ROUND( VLOOKUP(Z370, NPC_Raw_Data!A:O, 14),0)</f>
        <v>199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 * 1.19 ,0)</f>
        <v>276</v>
      </c>
      <c r="P370" s="2">
        <f>ROUND( VLOOKUP(Z370, NPC_Raw_Data!A:Q, 17) * VLOOKUP(AA370, NPC_Scaling_Values!A:N, 14) * VLOOKUP(AB370, NPC_Scaling_Values!A:N, 14)* 1.19 ,0)</f>
        <v>110</v>
      </c>
      <c r="Q370">
        <f> VLOOKUP(AA370, NPC_Scaling_Values!A:N, 9) * VLOOKUP(AB370, NPC_Scaling_Values!A:N, 9) * 1.19</f>
        <v>3.96984</v>
      </c>
      <c r="R370" s="1">
        <v>1.3</v>
      </c>
      <c r="S370" s="1">
        <v>10.0</v>
      </c>
      <c r="T370" s="7" t="b">
        <v>0</v>
      </c>
      <c r="U370" s="7" t="b">
        <v>0</v>
      </c>
      <c r="V370" s="7" t="b">
        <v>0</v>
      </c>
      <c r="Z370" s="1">
        <v>416001.0</v>
      </c>
      <c r="AA370" s="1">
        <v>7014.0</v>
      </c>
      <c r="AB370" s="1">
        <v>7414.0</v>
      </c>
      <c r="AC370" s="8">
        <v>7100.0</v>
      </c>
    </row>
    <row r="371">
      <c r="A371" s="2" t="s">
        <v>172</v>
      </c>
      <c r="B371" s="13" t="s">
        <v>32</v>
      </c>
      <c r="C371" s="5">
        <f>ROUND( VLOOKUP(Z371, NPC_Raw_Data!A:D, 4)*VLOOKUP(AA371, NPC_Scaling_Values!A:C, 3)*VLOOKUP(AB371, NPC_Scaling_Values!A:C, 3) * 1.19 ,0)</f>
        <v>560</v>
      </c>
      <c r="D371" s="5">
        <f>ROUND( VLOOKUP(Z371, NPC_Raw_Data!A:E, 5) * VLOOKUP(AA371, NPC_Scaling_Values!A:D, 4) * VLOOKUP(AB371,NPC_Scaling_Values!A:D, 4) * 1.19 ,0)</f>
        <v>2142</v>
      </c>
      <c r="E371" s="5">
        <f>ROUND( VLOOKUP(Z371, NPC_Raw_Data!A:L, 6) * VLOOKUP(AA371, NPC_Scaling_Values!A:N, 5)* VLOOKUP(AB371, NPC_Scaling_Values!A:N, 5) * 1.19 ,0)</f>
        <v>254</v>
      </c>
      <c r="F371" s="5">
        <f>ROUND( VLOOKUP(Z371, NPC_Raw_Data!A:L, 7) * VLOOKUP(AA371, NPC_Scaling_Values!A:N, 6) * VLOOKUP(AB371,NPC_Scaling_Values!A:N, 6) * 1.19 ,0)</f>
        <v>339</v>
      </c>
      <c r="G371" s="5">
        <f>ROUND( VLOOKUP(Z371, NPC_Raw_Data!A:L, 8) * VLOOKUP(AA371, NPC_Scaling_Values!A:N, 7) * VLOOKUP(AB371, NPC_Scaling_Values!A:N, 7) * 1.19 ,0)</f>
        <v>226</v>
      </c>
      <c r="H371" s="5">
        <f>ROUND( VLOOKUP(Z371, NPC_Raw_Data!A:L, 9) * VLOOKUP(AA371, NPC_Scaling_Values!A:N, 8)* VLOOKUP(AB371, NPC_Scaling_Values!A:N, 8) * 1.19 ,0)</f>
        <v>233</v>
      </c>
      <c r="I371" s="5">
        <v>0.0</v>
      </c>
      <c r="J371" s="5">
        <v>0.0</v>
      </c>
      <c r="K371" s="5">
        <v>0.0</v>
      </c>
      <c r="L371" s="5">
        <f>ROUND( VLOOKUP(Z371, NPC_Raw_Data!A:O, 13),0)</f>
        <v>199</v>
      </c>
      <c r="M371" s="5">
        <f>ROUND( VLOOKUP(Z371, NPC_Raw_Data!A:O, 14),0)</f>
        <v>199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 * 1.19 ,0)</f>
        <v>276</v>
      </c>
      <c r="P371" s="2">
        <f>ROUND( VLOOKUP(Z371, NPC_Raw_Data!A:Q, 17) * VLOOKUP(AA371, NPC_Scaling_Values!A:N, 14) * VLOOKUP(AB371, NPC_Scaling_Values!A:N, 14)* 1.19 ,0)</f>
        <v>110</v>
      </c>
      <c r="Q371">
        <f> VLOOKUP(AA371, NPC_Scaling_Values!A:N, 9) * VLOOKUP(AB371, NPC_Scaling_Values!A:N, 9) * 1.19</f>
        <v>3.96984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416020.0</v>
      </c>
      <c r="AA371" s="1">
        <v>7014.0</v>
      </c>
      <c r="AB371" s="1">
        <v>7414.0</v>
      </c>
      <c r="AC371" s="10">
        <v>5582.0</v>
      </c>
    </row>
    <row r="372">
      <c r="A372" s="2" t="s">
        <v>156</v>
      </c>
      <c r="B372" s="1" t="s">
        <v>32</v>
      </c>
      <c r="C372" s="5">
        <f>ROUND( VLOOKUP(Z372, NPC_Raw_Data!A:D, 4)*VLOOKUP(AA372, NPC_Scaling_Values!A:C, 3)*VLOOKUP(AB372, NPC_Scaling_Values!A:C, 3) * 1.19 ,0)</f>
        <v>1308</v>
      </c>
      <c r="D372" s="5">
        <f>ROUND( VLOOKUP(Z372, NPC_Raw_Data!A:E, 5) * VLOOKUP(AA372, NPC_Scaling_Values!A:D, 4) * VLOOKUP(AB372,NPC_Scaling_Values!A:D, 4) * 1.19 ,0)</f>
        <v>48</v>
      </c>
      <c r="E372" s="5">
        <f>ROUND( VLOOKUP(Z372, NPC_Raw_Data!A:L, 6) * VLOOKUP(AA372, NPC_Scaling_Values!A:N, 5)* VLOOKUP(AB372, NPC_Scaling_Values!A:N, 5) * 1.19 ,0)</f>
        <v>237</v>
      </c>
      <c r="F372" s="5">
        <f>ROUND( VLOOKUP(Z372, NPC_Raw_Data!A:L, 7) * VLOOKUP(AA372, NPC_Scaling_Values!A:N, 6) * VLOOKUP(AB372,NPC_Scaling_Values!A:N, 6) * 1.19 ,0)</f>
        <v>357</v>
      </c>
      <c r="G372" s="5">
        <f>ROUND( VLOOKUP(Z372, NPC_Raw_Data!A:L, 8) * VLOOKUP(AA372, NPC_Scaling_Values!A:N, 7) * VLOOKUP(AB372, NPC_Scaling_Values!A:N, 7) * 1.19 ,0)</f>
        <v>414</v>
      </c>
      <c r="H372" s="5">
        <f>ROUND( VLOOKUP(Z372, NPC_Raw_Data!A:L, 9) * VLOOKUP(AA372, NPC_Scaling_Values!A:N, 8)* VLOOKUP(AB372, NPC_Scaling_Values!A:N, 8) * 1.19 ,0)</f>
        <v>385</v>
      </c>
      <c r="I372" s="5">
        <v>0.0</v>
      </c>
      <c r="J372" s="5">
        <v>0.0</v>
      </c>
      <c r="K372" s="5">
        <v>0.0</v>
      </c>
      <c r="L372" s="5">
        <f>ROUND( VLOOKUP(Z372, NPC_Raw_Data!A:O, 13),0)</f>
        <v>999</v>
      </c>
      <c r="M372" s="5">
        <f>ROUND( VLOOKUP(Z372, NPC_Raw_Data!A:O, 14),0)</f>
        <v>999</v>
      </c>
      <c r="N372" s="5">
        <f>ROUND( VLOOKUP(Z372, NPC_Raw_Data!A:O, 15),0)</f>
        <v>999</v>
      </c>
      <c r="O372" s="5">
        <f>ROUND( VLOOKUP(Z372, NPC_Raw_Data!A:Q, 16) * VLOOKUP(AA372, NPC_Scaling_Values!A:N, 14)* VLOOKUP(AB372, NPC_Scaling_Values!A:N, 14) * 1.19 ,0)</f>
        <v>276</v>
      </c>
      <c r="P372" s="2">
        <f>ROUND( VLOOKUP(Z372, NPC_Raw_Data!A:Q, 17) * VLOOKUP(AA372, NPC_Scaling_Values!A:N, 14) * VLOOKUP(AB372, NPC_Scaling_Values!A:N, 14)* 1.19 ,0)</f>
        <v>110</v>
      </c>
      <c r="Q372">
        <f> VLOOKUP(AA372, NPC_Scaling_Values!A:N, 9) * VLOOKUP(AB372, NPC_Scaling_Values!A:N, 9) * 1.19</f>
        <v>3.96984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417000.0</v>
      </c>
      <c r="AA372" s="1">
        <v>7014.0</v>
      </c>
      <c r="AB372" s="1">
        <v>7414.0</v>
      </c>
      <c r="AC372" s="8">
        <v>0.0</v>
      </c>
    </row>
    <row r="373">
      <c r="A373" s="2" t="s">
        <v>157</v>
      </c>
      <c r="B373" s="1" t="s">
        <v>32</v>
      </c>
      <c r="C373" s="5">
        <f>ROUND( VLOOKUP(Z373, NPC_Raw_Data!A:D, 4)*VLOOKUP(AA373, NPC_Scaling_Values!A:C, 3)*VLOOKUP(AB373, NPC_Scaling_Values!A:C, 3) * 1.19 ,0)</f>
        <v>747</v>
      </c>
      <c r="D373" s="5">
        <f>ROUND( VLOOKUP(Z373, NPC_Raw_Data!A:E, 5) * VLOOKUP(AA373, NPC_Scaling_Values!A:D, 4) * VLOOKUP(AB373,NPC_Scaling_Values!A:D, 4) * 1.19 ,0)</f>
        <v>24</v>
      </c>
      <c r="E373" s="5">
        <f>ROUND( VLOOKUP(Z373, NPC_Raw_Data!A:L, 6) * VLOOKUP(AA373, NPC_Scaling_Values!A:N, 5)* VLOOKUP(AB373, NPC_Scaling_Values!A:N, 5) * 1.19 ,0)</f>
        <v>237</v>
      </c>
      <c r="F373" s="5">
        <f>ROUND( VLOOKUP(Z373, NPC_Raw_Data!A:L, 7) * VLOOKUP(AA373, NPC_Scaling_Values!A:N, 6) * VLOOKUP(AB373,NPC_Scaling_Values!A:N, 6) * 1.19 ,0)</f>
        <v>357</v>
      </c>
      <c r="G373" s="5">
        <f>ROUND( VLOOKUP(Z373, NPC_Raw_Data!A:L, 8) * VLOOKUP(AA373, NPC_Scaling_Values!A:N, 7) * VLOOKUP(AB373, NPC_Scaling_Values!A:N, 7) * 1.19 ,0)</f>
        <v>414</v>
      </c>
      <c r="H373" s="5">
        <f>ROUND( VLOOKUP(Z373, NPC_Raw_Data!A:L, 9) * VLOOKUP(AA373, NPC_Scaling_Values!A:N, 8)* VLOOKUP(AB373, NPC_Scaling_Values!A:N, 8) * 1.19 ,0)</f>
        <v>385</v>
      </c>
      <c r="I373" s="5">
        <v>0.0</v>
      </c>
      <c r="J373" s="5">
        <v>0.0</v>
      </c>
      <c r="K373" s="5">
        <v>0.0</v>
      </c>
      <c r="L373" s="5">
        <f>ROUND( VLOOKUP(Z373, NPC_Raw_Data!A:O, 13),0)</f>
        <v>999</v>
      </c>
      <c r="M373" s="5">
        <f>ROUND( VLOOKUP(Z373, NPC_Raw_Data!A:O, 14),0)</f>
        <v>999</v>
      </c>
      <c r="N373" s="5">
        <f>ROUND( VLOOKUP(Z373, NPC_Raw_Data!A:O, 15),0)</f>
        <v>999</v>
      </c>
      <c r="O373" s="5">
        <f>ROUND( VLOOKUP(Z373, NPC_Raw_Data!A:Q, 16) * VLOOKUP(AA373, NPC_Scaling_Values!A:N, 14)* VLOOKUP(AB373, NPC_Scaling_Values!A:N, 14) * 1.19 ,0)</f>
        <v>276</v>
      </c>
      <c r="P373" s="2">
        <f>ROUND( VLOOKUP(Z373, NPC_Raw_Data!A:Q, 17) * VLOOKUP(AA373, NPC_Scaling_Values!A:N, 14) * VLOOKUP(AB373, NPC_Scaling_Values!A:N, 14)* 1.19 ,0)</f>
        <v>110</v>
      </c>
      <c r="Q373">
        <f> VLOOKUP(AA373, NPC_Scaling_Values!A:N, 9) * VLOOKUP(AB373, NPC_Scaling_Values!A:N, 9) * 1.19</f>
        <v>3.96984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417100.0</v>
      </c>
      <c r="AA373" s="1">
        <v>7014.0</v>
      </c>
      <c r="AB373" s="1">
        <v>7414.0</v>
      </c>
      <c r="AC373" s="8">
        <v>0.0</v>
      </c>
    </row>
    <row r="374">
      <c r="A374" s="2" t="s">
        <v>158</v>
      </c>
      <c r="B374" s="1" t="s">
        <v>32</v>
      </c>
      <c r="C374" s="5">
        <f>ROUND( VLOOKUP(Z374, NPC_Raw_Data!A:D, 4)*VLOOKUP(AA374, NPC_Scaling_Values!A:C, 3)*VLOOKUP(AB374, NPC_Scaling_Values!A:C, 3) * 1.19 ,0)</f>
        <v>374</v>
      </c>
      <c r="D374" s="5">
        <f>ROUND( VLOOKUP(Z374, NPC_Raw_Data!A:E, 5) * VLOOKUP(AA374, NPC_Scaling_Values!A:D, 4) * VLOOKUP(AB374,NPC_Scaling_Values!A:D, 4) * 1.19 ,0)</f>
        <v>12</v>
      </c>
      <c r="E374" s="5">
        <f>ROUND( VLOOKUP(Z374, NPC_Raw_Data!A:L, 6) * VLOOKUP(AA374, NPC_Scaling_Values!A:N, 5)* VLOOKUP(AB374, NPC_Scaling_Values!A:N, 5) * 1.19 ,0)</f>
        <v>237</v>
      </c>
      <c r="F374" s="5">
        <f>ROUND( VLOOKUP(Z374, NPC_Raw_Data!A:L, 7) * VLOOKUP(AA374, NPC_Scaling_Values!A:N, 6) * VLOOKUP(AB374,NPC_Scaling_Values!A:N, 6) * 1.19 ,0)</f>
        <v>357</v>
      </c>
      <c r="G374" s="5">
        <f>ROUND( VLOOKUP(Z374, NPC_Raw_Data!A:L, 8) * VLOOKUP(AA374, NPC_Scaling_Values!A:N, 7) * VLOOKUP(AB374, NPC_Scaling_Values!A:N, 7) * 1.19 ,0)</f>
        <v>414</v>
      </c>
      <c r="H374" s="5">
        <f>ROUND( VLOOKUP(Z374, NPC_Raw_Data!A:L, 9) * VLOOKUP(AA374, NPC_Scaling_Values!A:N, 8)* VLOOKUP(AB374, NPC_Scaling_Values!A:N, 8) * 1.19 ,0)</f>
        <v>385</v>
      </c>
      <c r="I374" s="5">
        <v>0.0</v>
      </c>
      <c r="J374" s="5">
        <v>0.0</v>
      </c>
      <c r="K374" s="5">
        <v>0.0</v>
      </c>
      <c r="L374" s="5">
        <f>ROUND( VLOOKUP(Z374, NPC_Raw_Data!A:O, 13),0)</f>
        <v>999</v>
      </c>
      <c r="M374" s="5">
        <f>ROUND( VLOOKUP(Z374, NPC_Raw_Data!A:O, 14),0)</f>
        <v>999</v>
      </c>
      <c r="N374" s="5">
        <f>ROUND( VLOOKUP(Z374, NPC_Raw_Data!A:O, 15),0)</f>
        <v>999</v>
      </c>
      <c r="O374" s="5">
        <f>ROUND( VLOOKUP(Z374, NPC_Raw_Data!A:Q, 16) * VLOOKUP(AA374, NPC_Scaling_Values!A:N, 14)* VLOOKUP(AB374, NPC_Scaling_Values!A:N, 14) * 1.19 ,0)</f>
        <v>276</v>
      </c>
      <c r="P374" s="2">
        <f>ROUND( VLOOKUP(Z374, NPC_Raw_Data!A:Q, 17) * VLOOKUP(AA374, NPC_Scaling_Values!A:N, 14) * VLOOKUP(AB374, NPC_Scaling_Values!A:N, 14)* 1.19 ,0)</f>
        <v>110</v>
      </c>
      <c r="Q374">
        <f> VLOOKUP(AA374, NPC_Scaling_Values!A:N, 9) * VLOOKUP(AB374, NPC_Scaling_Values!A:N, 9) * 1.19</f>
        <v>3.96984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417200.0</v>
      </c>
      <c r="AA374" s="1">
        <v>7014.0</v>
      </c>
      <c r="AB374" s="1">
        <v>7414.0</v>
      </c>
      <c r="AC374" s="8">
        <v>0.0</v>
      </c>
    </row>
    <row r="375">
      <c r="A375" s="1" t="s">
        <v>280</v>
      </c>
      <c r="B375" s="1" t="s">
        <v>32</v>
      </c>
      <c r="C375" s="5">
        <f>ROUND( VLOOKUP(Z375, NPC_Raw_Data!A:D, 4)*VLOOKUP(AA375, NPC_Scaling_Values!A:C, 3)*VLOOKUP(AB375, NPC_Scaling_Values!A:C, 3) * 1.19 ,0)</f>
        <v>2391</v>
      </c>
      <c r="D375" s="5">
        <f>ROUND( VLOOKUP(Z375, NPC_Raw_Data!A:E, 5) * VLOOKUP(AA375, NPC_Scaling_Values!A:D, 4) * VLOOKUP(AB375,NPC_Scaling_Values!A:D, 4) * 1.19 ,0)</f>
        <v>2380</v>
      </c>
      <c r="E375" s="5">
        <f>ROUND( VLOOKUP(Z375, NPC_Raw_Data!A:L, 6) * VLOOKUP(AA375, NPC_Scaling_Values!A:N, 5)* VLOOKUP(AB375, NPC_Scaling_Values!A:N, 5) * 1.19 ,0)</f>
        <v>449</v>
      </c>
      <c r="F375" s="5">
        <f>ROUND( VLOOKUP(Z375, NPC_Raw_Data!A:L, 7) * VLOOKUP(AA375, NPC_Scaling_Values!A:N, 6) * VLOOKUP(AB375,NPC_Scaling_Values!A:N, 6) * 1.19 ,0)</f>
        <v>664</v>
      </c>
      <c r="G375" s="5">
        <f>ROUND( VLOOKUP(Z375, NPC_Raw_Data!A:L, 8) * VLOOKUP(AA375, NPC_Scaling_Values!A:N, 7) * VLOOKUP(AB375, NPC_Scaling_Values!A:N, 7) * 1.19 ,0)</f>
        <v>788</v>
      </c>
      <c r="H375" s="5">
        <f>ROUND( VLOOKUP(Z375, NPC_Raw_Data!A:L, 9) * VLOOKUP(AA375, NPC_Scaling_Values!A:N, 8)* VLOOKUP(AB375, NPC_Scaling_Values!A:N, 8) * 1.19 ,0)</f>
        <v>389</v>
      </c>
      <c r="I375" s="5">
        <v>25.0</v>
      </c>
      <c r="J375" s="5">
        <v>-10.0</v>
      </c>
      <c r="K375" s="5">
        <v>-30.0</v>
      </c>
      <c r="L375" s="5">
        <f>ROUND( VLOOKUP(Z375, NPC_Raw_Data!A:O, 13),0)</f>
        <v>250</v>
      </c>
      <c r="M375" s="5">
        <f>ROUND( VLOOKUP(Z375, NPC_Raw_Data!A:O, 14),0)</f>
        <v>250</v>
      </c>
      <c r="N375" s="5">
        <f>ROUND( VLOOKUP(Z375, NPC_Raw_Data!A:O, 15),0)</f>
        <v>250</v>
      </c>
      <c r="O375" s="5">
        <f>ROUND( VLOOKUP(Z375, NPC_Raw_Data!A:Q, 16) * VLOOKUP(AA375, NPC_Scaling_Values!A:N, 14)* VLOOKUP(AB375, NPC_Scaling_Values!A:N, 14) * 1.19 ,0)</f>
        <v>138</v>
      </c>
      <c r="P375" s="2">
        <f>ROUND( VLOOKUP(Z375, NPC_Raw_Data!A:Q, 17) * VLOOKUP(AA375, NPC_Scaling_Values!A:N, 14) * VLOOKUP(AB375, NPC_Scaling_Values!A:N, 14)* 1.19 ,0)</f>
        <v>110</v>
      </c>
      <c r="Q375">
        <f> VLOOKUP(AA375, NPC_Scaling_Values!A:N, 9) * VLOOKUP(AB375, NPC_Scaling_Values!A:N, 9) * 1.19</f>
        <v>3.96984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418000.0</v>
      </c>
      <c r="AA375" s="1">
        <v>7014.0</v>
      </c>
      <c r="AB375" s="1">
        <v>7414.0</v>
      </c>
      <c r="AC375" s="8">
        <v>0.0</v>
      </c>
    </row>
    <row r="376">
      <c r="A376" s="1" t="s">
        <v>281</v>
      </c>
      <c r="B376" s="1" t="s">
        <v>32</v>
      </c>
      <c r="C376" s="5">
        <f>ROUND( VLOOKUP(Z376, NPC_Raw_Data!A:D, 4)*VLOOKUP(AA376, NPC_Scaling_Values!A:C, 3)*VLOOKUP(AB376, NPC_Scaling_Values!A:C, 3) * 1.19 ,0)</f>
        <v>2391</v>
      </c>
      <c r="D376" s="5">
        <f>ROUND( VLOOKUP(Z376, NPC_Raw_Data!A:E, 5) * VLOOKUP(AA376, NPC_Scaling_Values!A:D, 4) * VLOOKUP(AB376,NPC_Scaling_Values!A:D, 4) * 1.19 ,0)</f>
        <v>2380</v>
      </c>
      <c r="E376" s="5">
        <f>ROUND( VLOOKUP(Z376, NPC_Raw_Data!A:L, 6) * VLOOKUP(AA376, NPC_Scaling_Values!A:N, 5)* VLOOKUP(AB376, NPC_Scaling_Values!A:N, 5) * 1.19 ,0)</f>
        <v>449</v>
      </c>
      <c r="F376" s="5">
        <f>ROUND( VLOOKUP(Z376, NPC_Raw_Data!A:L, 7) * VLOOKUP(AA376, NPC_Scaling_Values!A:N, 6) * VLOOKUP(AB376,NPC_Scaling_Values!A:N, 6) * 1.19 ,0)</f>
        <v>664</v>
      </c>
      <c r="G376" s="5">
        <f>ROUND( VLOOKUP(Z376, NPC_Raw_Data!A:L, 8) * VLOOKUP(AA376, NPC_Scaling_Values!A:N, 7) * VLOOKUP(AB376, NPC_Scaling_Values!A:N, 7) * 1.19 ,0)</f>
        <v>788</v>
      </c>
      <c r="H376" s="5">
        <f>ROUND( VLOOKUP(Z376, NPC_Raw_Data!A:L, 9) * VLOOKUP(AA376, NPC_Scaling_Values!A:N, 8)* VLOOKUP(AB376, NPC_Scaling_Values!A:N, 8) * 1.19 ,0)</f>
        <v>389</v>
      </c>
      <c r="I376" s="5">
        <v>25.0</v>
      </c>
      <c r="J376" s="5">
        <v>-10.0</v>
      </c>
      <c r="K376" s="5">
        <v>-30.0</v>
      </c>
      <c r="L376" s="5">
        <f>ROUND( VLOOKUP(Z376, NPC_Raw_Data!A:O, 13),0)</f>
        <v>250</v>
      </c>
      <c r="M376" s="5">
        <f>ROUND( VLOOKUP(Z376, NPC_Raw_Data!A:O, 14),0)</f>
        <v>250</v>
      </c>
      <c r="N376" s="5">
        <f>ROUND( VLOOKUP(Z376, NPC_Raw_Data!A:O, 15),0)</f>
        <v>250</v>
      </c>
      <c r="O376" s="5">
        <f>ROUND( VLOOKUP(Z376, NPC_Raw_Data!A:Q, 16) * VLOOKUP(AA376, NPC_Scaling_Values!A:N, 14)* VLOOKUP(AB376, NPC_Scaling_Values!A:N, 14) * 1.19 ,0)</f>
        <v>138</v>
      </c>
      <c r="P376" s="2">
        <f>ROUND( VLOOKUP(Z376, NPC_Raw_Data!A:Q, 17) * VLOOKUP(AA376, NPC_Scaling_Values!A:N, 14) * VLOOKUP(AB376, NPC_Scaling_Values!A:N, 14)* 1.19 ,0)</f>
        <v>110</v>
      </c>
      <c r="Q376">
        <f> VLOOKUP(AA376, NPC_Scaling_Values!A:N, 9) * VLOOKUP(AB376, NPC_Scaling_Values!A:N, 9) * 1.19</f>
        <v>3.96984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418001.0</v>
      </c>
      <c r="AA376" s="1">
        <v>7014.0</v>
      </c>
      <c r="AB376" s="1">
        <v>7414.0</v>
      </c>
      <c r="AC376" s="8">
        <v>7100.0</v>
      </c>
    </row>
    <row r="377">
      <c r="A377" s="1" t="s">
        <v>69</v>
      </c>
      <c r="B377" s="1" t="s">
        <v>32</v>
      </c>
      <c r="C377" s="5">
        <f>ROUND( VLOOKUP(Z377, NPC_Raw_Data!A:D, 4)*VLOOKUP(AA377, NPC_Scaling_Values!A:C, 3)*VLOOKUP(AB377, NPC_Scaling_Values!A:C, 3) * 1.19 ,0)</f>
        <v>392</v>
      </c>
      <c r="D377" s="5">
        <f>ROUND( VLOOKUP(Z377, NPC_Raw_Data!A:E, 5) * VLOOKUP(AA377, NPC_Scaling_Values!A:D, 4) * VLOOKUP(AB377,NPC_Scaling_Values!A:D, 4) * 1.19 ,0)</f>
        <v>714</v>
      </c>
      <c r="E377" s="5">
        <f>ROUND( VLOOKUP(Z377, NPC_Raw_Data!A:L, 6) * VLOOKUP(AA377, NPC_Scaling_Values!A:N, 5)* VLOOKUP(AB377, NPC_Scaling_Values!A:N, 5) * 1.19 ,0)</f>
        <v>279</v>
      </c>
      <c r="F377" s="5">
        <f>ROUND( VLOOKUP(Z377, NPC_Raw_Data!A:L, 7) * VLOOKUP(AA377, NPC_Scaling_Values!A:N, 6) * VLOOKUP(AB377,NPC_Scaling_Values!A:N, 6) * 1.19 ,0)</f>
        <v>209</v>
      </c>
      <c r="G377" s="5">
        <f>ROUND( VLOOKUP(Z377, NPC_Raw_Data!A:L, 8) * VLOOKUP(AA377, NPC_Scaling_Values!A:N, 7) * VLOOKUP(AB377, NPC_Scaling_Values!A:N, 7) * 1.19 ,0)</f>
        <v>166</v>
      </c>
      <c r="H377" s="5">
        <f>ROUND( VLOOKUP(Z377, NPC_Raw_Data!A:L, 9) * VLOOKUP(AA377, NPC_Scaling_Values!A:N, 8)* VLOOKUP(AB377, NPC_Scaling_Values!A:N, 8) * 1.19 ,0)</f>
        <v>209</v>
      </c>
      <c r="I377" s="5">
        <v>0.0</v>
      </c>
      <c r="J377" s="5">
        <v>0.0</v>
      </c>
      <c r="K377" s="5">
        <v>0.0</v>
      </c>
      <c r="L377" s="5">
        <f>ROUND( VLOOKUP(Z377, NPC_Raw_Data!A:O, 13),0)</f>
        <v>150</v>
      </c>
      <c r="M377" s="5">
        <f>ROUND( VLOOKUP(Z377, NPC_Raw_Data!A:O, 14),0)</f>
        <v>150</v>
      </c>
      <c r="N377" s="5">
        <f>ROUND( VLOOKUP(Z377, NPC_Raw_Data!A:O, 15),0)</f>
        <v>100</v>
      </c>
      <c r="O377" s="5">
        <f>ROUND( VLOOKUP(Z377, NPC_Raw_Data!A:Q, 16) * VLOOKUP(AA377, NPC_Scaling_Values!A:N, 14)* VLOOKUP(AB377, NPC_Scaling_Values!A:N, 14) * 1.19 ,0)</f>
        <v>276</v>
      </c>
      <c r="P377" s="2">
        <f>ROUND( VLOOKUP(Z377, NPC_Raw_Data!A:Q, 17) * VLOOKUP(AA377, NPC_Scaling_Values!A:N, 14) * VLOOKUP(AB377, NPC_Scaling_Values!A:N, 14)* 1.19 ,0)</f>
        <v>110</v>
      </c>
      <c r="Q377">
        <f> VLOOKUP(AA377, NPC_Scaling_Values!A:N, 9) * VLOOKUP(AB377, NPC_Scaling_Values!A:N, 9) * 1.19</f>
        <v>3.96984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419000.0</v>
      </c>
      <c r="AA377" s="1">
        <v>7014.0</v>
      </c>
      <c r="AB377" s="1">
        <v>7414.0</v>
      </c>
      <c r="AC377" s="8">
        <v>0.0</v>
      </c>
    </row>
    <row r="378">
      <c r="A378" s="1" t="s">
        <v>264</v>
      </c>
      <c r="B378" s="1" t="s">
        <v>32</v>
      </c>
      <c r="C378" s="5">
        <f>ROUND( VLOOKUP(Z378, NPC_Raw_Data!A:D, 4)*VLOOKUP(AA378, NPC_Scaling_Values!A:C, 3)*VLOOKUP(AB378, NPC_Scaling_Values!A:C, 3) * 1.19 ,0)</f>
        <v>12452</v>
      </c>
      <c r="D378" s="5">
        <f>ROUND( VLOOKUP(Z378, NPC_Raw_Data!A:E, 5) * VLOOKUP(AA378, NPC_Scaling_Values!A:D, 4) * VLOOKUP(AB378,NPC_Scaling_Values!A:D, 4) * 1.19 ,0)</f>
        <v>142800</v>
      </c>
      <c r="E378" s="5">
        <f>ROUND( VLOOKUP(Z378, NPC_Raw_Data!A:L, 6) * VLOOKUP(AA378, NPC_Scaling_Values!A:N, 5)* VLOOKUP(AB378, NPC_Scaling_Values!A:N, 5) * 1.19 ,0)</f>
        <v>382</v>
      </c>
      <c r="F378" s="5">
        <f>ROUND( VLOOKUP(Z378, NPC_Raw_Data!A:L, 7) * VLOOKUP(AA378, NPC_Scaling_Values!A:N, 6) * VLOOKUP(AB378,NPC_Scaling_Values!A:N, 6) * 1.19 ,0)</f>
        <v>905</v>
      </c>
      <c r="G378" s="5">
        <f>ROUND( VLOOKUP(Z378, NPC_Raw_Data!A:L, 8) * VLOOKUP(AA378, NPC_Scaling_Values!A:N, 7) * VLOOKUP(AB378, NPC_Scaling_Values!A:N, 7) * 1.19 ,0)</f>
        <v>735</v>
      </c>
      <c r="H378" s="5">
        <f>ROUND( VLOOKUP(Z378, NPC_Raw_Data!A:L, 9) * VLOOKUP(AA378, NPC_Scaling_Values!A:N, 8)* VLOOKUP(AB378, NPC_Scaling_Values!A:N, 8) * 1.19 ,0)</f>
        <v>848</v>
      </c>
      <c r="I378" s="5">
        <v>0.0</v>
      </c>
      <c r="J378" s="5">
        <v>0.0</v>
      </c>
      <c r="K378" s="5">
        <v>0.0</v>
      </c>
      <c r="L378" s="5">
        <f>ROUND( VLOOKUP(Z378, NPC_Raw_Data!A:O, 13),0)</f>
        <v>999</v>
      </c>
      <c r="M378" s="5">
        <f>ROUND( VLOOKUP(Z378, NPC_Raw_Data!A:O, 14),0)</f>
        <v>999</v>
      </c>
      <c r="N378" s="5">
        <f>ROUND( VLOOKUP(Z378, NPC_Raw_Data!A:O, 15),0)</f>
        <v>999</v>
      </c>
      <c r="O378" s="5">
        <f>ROUND( VLOOKUP(Z378, NPC_Raw_Data!A:Q, 16) * VLOOKUP(AA378, NPC_Scaling_Values!A:N, 14)* VLOOKUP(AB378, NPC_Scaling_Values!A:N, 14) * 1.19 ,0)</f>
        <v>276</v>
      </c>
      <c r="P378" s="2">
        <f>ROUND( VLOOKUP(Z378, NPC_Raw_Data!A:Q, 17) * VLOOKUP(AA378, NPC_Scaling_Values!A:N, 14) * VLOOKUP(AB378, NPC_Scaling_Values!A:N, 14)* 1.19 ,0)</f>
        <v>110</v>
      </c>
      <c r="Q378">
        <f> VLOOKUP(AA378, NPC_Scaling_Values!A:N, 9) * VLOOKUP(AB378, NPC_Scaling_Values!A:N, 9) * 1.19</f>
        <v>3.96984</v>
      </c>
      <c r="R378" s="1">
        <v>1.5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450000.0</v>
      </c>
      <c r="AA378" s="1">
        <v>7014.0</v>
      </c>
      <c r="AB378" s="1">
        <v>7414.0</v>
      </c>
      <c r="AC378" s="8">
        <v>0.0</v>
      </c>
    </row>
    <row r="379">
      <c r="A379" s="9" t="s">
        <v>306</v>
      </c>
      <c r="B379" s="1" t="s">
        <v>32</v>
      </c>
      <c r="C379" s="5">
        <f>ROUND( VLOOKUP(Z379, NPC_Raw_Data!A:D, 4)*VLOOKUP(AA379, NPC_Scaling_Values!A:C, 3)*VLOOKUP(AB379, NPC_Scaling_Values!A:C, 3) * 1.19 ,0)</f>
        <v>10089</v>
      </c>
      <c r="D379" s="5">
        <f>ROUND( VLOOKUP(Z379, NPC_Raw_Data!A:E, 5) * VLOOKUP(AA379, NPC_Scaling_Values!A:D, 4) * VLOOKUP(AB379,NPC_Scaling_Values!A:D, 4) * 1.19 ,0)</f>
        <v>142800</v>
      </c>
      <c r="E379" s="5">
        <f>ROUND( VLOOKUP(Z379, NPC_Raw_Data!A:L, 6) * VLOOKUP(AA379, NPC_Scaling_Values!A:N, 5)* VLOOKUP(AB379, NPC_Scaling_Values!A:N, 5) * 1.19 ,0)</f>
        <v>551</v>
      </c>
      <c r="F379" s="5">
        <f>ROUND( VLOOKUP(Z379, NPC_Raw_Data!A:L, 7) * VLOOKUP(AA379, NPC_Scaling_Values!A:N, 6) * VLOOKUP(AB379,NPC_Scaling_Values!A:N, 6) * 1.19 ,0)</f>
        <v>1060</v>
      </c>
      <c r="G379" s="5">
        <f>ROUND( VLOOKUP(Z379, NPC_Raw_Data!A:L, 8) * VLOOKUP(AA379, NPC_Scaling_Values!A:N, 7) * VLOOKUP(AB379, NPC_Scaling_Values!A:N, 7) * 1.19 ,0)</f>
        <v>1060</v>
      </c>
      <c r="H379" s="5">
        <f>ROUND( VLOOKUP(Z379, NPC_Raw_Data!A:L, 9) * VLOOKUP(AA379, NPC_Scaling_Values!A:N, 8)* VLOOKUP(AB379, NPC_Scaling_Values!A:N, 8) * 1.19 ,0)</f>
        <v>898</v>
      </c>
      <c r="I379" s="5">
        <v>0.0</v>
      </c>
      <c r="J379" s="5">
        <v>-20.0</v>
      </c>
      <c r="K379" s="5">
        <v>0.0</v>
      </c>
      <c r="L379" s="5">
        <f>ROUND( VLOOKUP(Z379, NPC_Raw_Data!A:O, 13),0)</f>
        <v>999</v>
      </c>
      <c r="M379" s="5">
        <f>ROUND( VLOOKUP(Z379, NPC_Raw_Data!A:O, 14),0)</f>
        <v>999</v>
      </c>
      <c r="N379" s="5">
        <f>ROUND( VLOOKUP(Z379, NPC_Raw_Data!A:O, 15),0)</f>
        <v>333</v>
      </c>
      <c r="O379" s="5">
        <f>ROUND( VLOOKUP(Z379, NPC_Raw_Data!A:Q, 16) * VLOOKUP(AA379, NPC_Scaling_Values!A:N, 14)* VLOOKUP(AB379, NPC_Scaling_Values!A:N, 14) * 1.19 ,0)</f>
        <v>292</v>
      </c>
      <c r="P379" s="2">
        <f>ROUND( VLOOKUP(Z379, NPC_Raw_Data!A:Q, 17) * VLOOKUP(AA379, NPC_Scaling_Values!A:N, 14) * VLOOKUP(AB379, NPC_Scaling_Values!A:N, 14)* 1.19 ,0)</f>
        <v>117</v>
      </c>
      <c r="Q379">
        <f> VLOOKUP(AA379, NPC_Scaling_Values!A:N, 9) * VLOOKUP(AB379, NPC_Scaling_Values!A:N, 9) * 1.19</f>
        <v>4.13525</v>
      </c>
      <c r="R379" s="1">
        <v>3.0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451000.0</v>
      </c>
      <c r="AA379" s="1">
        <v>7015.0</v>
      </c>
      <c r="AB379" s="1">
        <v>7414.0</v>
      </c>
      <c r="AC379" s="10">
        <v>5151.0</v>
      </c>
    </row>
    <row r="380">
      <c r="A380" s="9" t="s">
        <v>33</v>
      </c>
      <c r="B380" s="1" t="s">
        <v>32</v>
      </c>
      <c r="C380" s="5">
        <f>ROUND( VLOOKUP(Z380, NPC_Raw_Data!A:D, 4)*VLOOKUP(AA380, NPC_Scaling_Values!A:C, 3)*VLOOKUP(AB380, NPC_Scaling_Values!A:C, 3) * 1.19 ,0)</f>
        <v>5</v>
      </c>
      <c r="D380" s="5">
        <f>ROUND( VLOOKUP(Z380, NPC_Raw_Data!A:E, 5) * VLOOKUP(AA380, NPC_Scaling_Values!A:D, 4) * VLOOKUP(AB380,NPC_Scaling_Values!A:D, 4) * 1.19 ,0)</f>
        <v>0</v>
      </c>
      <c r="E380" s="5">
        <f>ROUND( VLOOKUP(Z380, NPC_Raw_Data!A:L, 6) * VLOOKUP(AA380, NPC_Scaling_Values!A:N, 5)* VLOOKUP(AB380, NPC_Scaling_Values!A:N, 5) * 1.19 ,0)</f>
        <v>0</v>
      </c>
      <c r="F380" s="5">
        <f>ROUND( VLOOKUP(Z380, NPC_Raw_Data!A:L, 7) * VLOOKUP(AA380, NPC_Scaling_Values!A:N, 6) * VLOOKUP(AB380,NPC_Scaling_Values!A:N, 6) * 1.19 ,0)</f>
        <v>0</v>
      </c>
      <c r="G380" s="5">
        <f>ROUND( VLOOKUP(Z380, NPC_Raw_Data!A:L, 8) * VLOOKUP(AA380, NPC_Scaling_Values!A:N, 7) * VLOOKUP(AB380, NPC_Scaling_Values!A:N, 7) * 1.19 ,0)</f>
        <v>0</v>
      </c>
      <c r="H380" s="5">
        <f>ROUND( VLOOKUP(Z380, NPC_Raw_Data!A:L, 9) * VLOOKUP(AA380, NPC_Scaling_Values!A:N, 8)* VLOOKUP(AB380, NPC_Scaling_Values!A:N, 8) * 1.19 ,0)</f>
        <v>0</v>
      </c>
      <c r="I380" s="5">
        <v>0.0</v>
      </c>
      <c r="J380" s="5">
        <v>0.0</v>
      </c>
      <c r="K380" s="5">
        <v>0.0</v>
      </c>
      <c r="L380" s="5">
        <f>ROUND( VLOOKUP(Z380, NPC_Raw_Data!A:O, 13),0)</f>
        <v>0</v>
      </c>
      <c r="M380" s="5">
        <f>ROUND( VLOOKUP(Z380, NPC_Raw_Data!A:O, 14),0)</f>
        <v>0</v>
      </c>
      <c r="N380" s="5">
        <f>ROUND( VLOOKUP(Z380, NPC_Raw_Data!A:O, 15),0)</f>
        <v>0</v>
      </c>
      <c r="O380" s="5">
        <f>ROUND( VLOOKUP(Z380, NPC_Raw_Data!A:Q, 16) * VLOOKUP(AA380, NPC_Scaling_Values!A:N, 14)* VLOOKUP(AB380, NPC_Scaling_Values!A:N, 14) * 1.19 ,0)</f>
        <v>276</v>
      </c>
      <c r="P380" s="2">
        <f>ROUND( VLOOKUP(Z380, NPC_Raw_Data!A:Q, 17) * VLOOKUP(AA380, NPC_Scaling_Values!A:N, 14) * VLOOKUP(AB380, NPC_Scaling_Values!A:N, 14)* 1.19 ,0)</f>
        <v>110</v>
      </c>
      <c r="Q380">
        <f> VLOOKUP(AA380, NPC_Scaling_Values!A:N, 9) * VLOOKUP(AB380, NPC_Scaling_Values!A:N, 9) * 1.19</f>
        <v>3.96984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451100.0</v>
      </c>
      <c r="AA380" s="1">
        <v>7014.0</v>
      </c>
      <c r="AB380" s="1">
        <v>7414.0</v>
      </c>
      <c r="AC380" s="10">
        <v>5151.0</v>
      </c>
    </row>
    <row r="381">
      <c r="A381" s="1" t="s">
        <v>242</v>
      </c>
      <c r="B381" s="1" t="s">
        <v>32</v>
      </c>
      <c r="C381" s="5">
        <f>ROUND( VLOOKUP(Z381, NPC_Raw_Data!A:D, 4)*VLOOKUP(AA381, NPC_Scaling_Values!A:C, 3)*VLOOKUP(AB381, NPC_Scaling_Values!A:C, 3) * 1.19 ,0)</f>
        <v>11210</v>
      </c>
      <c r="D381" s="5">
        <f>ROUND( VLOOKUP(Z381, NPC_Raw_Data!A:E, 5) * VLOOKUP(AA381, NPC_Scaling_Values!A:D, 4) * VLOOKUP(AB381,NPC_Scaling_Values!A:D, 4) * 1.19 ,0)</f>
        <v>0</v>
      </c>
      <c r="E381" s="5">
        <f>ROUND( VLOOKUP(Z381, NPC_Raw_Data!A:L, 6) * VLOOKUP(AA381, NPC_Scaling_Values!A:N, 5)* VLOOKUP(AB381, NPC_Scaling_Values!A:N, 5) * 1.19 ,0)</f>
        <v>353</v>
      </c>
      <c r="F381" s="5">
        <f>ROUND( VLOOKUP(Z381, NPC_Raw_Data!A:L, 7) * VLOOKUP(AA381, NPC_Scaling_Values!A:N, 6) * VLOOKUP(AB381,NPC_Scaling_Values!A:N, 6) * 1.19 ,0)</f>
        <v>495</v>
      </c>
      <c r="G381" s="5">
        <f>ROUND( VLOOKUP(Z381, NPC_Raw_Data!A:L, 8) * VLOOKUP(AA381, NPC_Scaling_Values!A:N, 7) * VLOOKUP(AB381, NPC_Scaling_Values!A:N, 7) * 1.19 ,0)</f>
        <v>247</v>
      </c>
      <c r="H381" s="5">
        <f>ROUND( VLOOKUP(Z381, NPC_Raw_Data!A:L, 9) * VLOOKUP(AA381, NPC_Scaling_Values!A:N, 8)* VLOOKUP(AB381, NPC_Scaling_Values!A:N, 8) * 1.19 ,0)</f>
        <v>265</v>
      </c>
      <c r="I381" s="5">
        <v>0.0</v>
      </c>
      <c r="J381" s="5">
        <v>0.0</v>
      </c>
      <c r="K381" s="5">
        <v>0.0</v>
      </c>
      <c r="L381" s="5">
        <f>ROUND( VLOOKUP(Z381, NPC_Raw_Data!A:O, 13),0)</f>
        <v>999</v>
      </c>
      <c r="M381" s="5">
        <f>ROUND( VLOOKUP(Z381, NPC_Raw_Data!A:O, 14),0)</f>
        <v>999</v>
      </c>
      <c r="N381" s="5">
        <f>ROUND( VLOOKUP(Z381, NPC_Raw_Data!A:O, 15),0)</f>
        <v>999</v>
      </c>
      <c r="O381" s="5">
        <f>ROUND( VLOOKUP(Z381, NPC_Raw_Data!A:Q, 16) * VLOOKUP(AA381, NPC_Scaling_Values!A:N, 14)* VLOOKUP(AB381, NPC_Scaling_Values!A:N, 14) * 1.19 ,0)</f>
        <v>276</v>
      </c>
      <c r="P381" s="2">
        <f>ROUND( VLOOKUP(Z381, NPC_Raw_Data!A:Q, 17) * VLOOKUP(AA381, NPC_Scaling_Values!A:N, 14) * VLOOKUP(AB381, NPC_Scaling_Values!A:N, 14)* 1.19 ,0)</f>
        <v>110</v>
      </c>
      <c r="Q381">
        <f> VLOOKUP(AA381, NPC_Scaling_Values!A:N, 9) * VLOOKUP(AB381, NPC_Scaling_Values!A:N, 9) * 1.19</f>
        <v>3.96984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452010.0</v>
      </c>
      <c r="AA381" s="1">
        <v>7014.0</v>
      </c>
      <c r="AB381" s="1">
        <v>7414.0</v>
      </c>
      <c r="AC381" s="10">
        <v>5151.0</v>
      </c>
    </row>
    <row r="382">
      <c r="A382" s="9" t="s">
        <v>159</v>
      </c>
      <c r="B382" s="1" t="s">
        <v>160</v>
      </c>
      <c r="C382" s="5">
        <f>ROUND( VLOOKUP(Z382, NPC_Raw_Data!A:D, 4)*VLOOKUP(AA382, NPC_Scaling_Values!A:C, 3)*VLOOKUP(AB382, NPC_Scaling_Values!A:C, 3) * 1.19 ,0)</f>
        <v>1195</v>
      </c>
      <c r="D382" s="5">
        <f>ROUND( VLOOKUP(Z382, NPC_Raw_Data!A:E, 5) * VLOOKUP(AA382, NPC_Scaling_Values!A:D, 4) * VLOOKUP(AB382,NPC_Scaling_Values!A:D, 4) * 1.19 ,0)</f>
        <v>3570</v>
      </c>
      <c r="E382" s="5">
        <f>ROUND( VLOOKUP(Z382, NPC_Raw_Data!A:L, 6) * VLOOKUP(AA382, NPC_Scaling_Values!A:N, 5)* VLOOKUP(AB382, NPC_Scaling_Values!A:N, 5) * 1.19 ,0)</f>
        <v>258</v>
      </c>
      <c r="F382" s="5">
        <f>ROUND( VLOOKUP(Z382, NPC_Raw_Data!A:L, 7) * VLOOKUP(AA382, NPC_Scaling_Values!A:N, 6) * VLOOKUP(AB382,NPC_Scaling_Values!A:N, 6) * 1.19 ,0)</f>
        <v>218</v>
      </c>
      <c r="G382" s="5">
        <f>ROUND( VLOOKUP(Z382, NPC_Raw_Data!A:L, 8) * VLOOKUP(AA382, NPC_Scaling_Values!A:N, 7) * VLOOKUP(AB382, NPC_Scaling_Values!A:N, 7) * 1.19 ,0)</f>
        <v>156</v>
      </c>
      <c r="H382" s="5">
        <f>ROUND( VLOOKUP(Z382, NPC_Raw_Data!A:L, 9) * VLOOKUP(AA382, NPC_Scaling_Values!A:N, 8)* VLOOKUP(AB382, NPC_Scaling_Values!A:N, 8) * 1.19 ,0)</f>
        <v>195</v>
      </c>
      <c r="I382" s="5">
        <v>0.0</v>
      </c>
      <c r="J382" s="5">
        <v>0.0</v>
      </c>
      <c r="K382" s="5">
        <v>0.0</v>
      </c>
      <c r="L382" s="5">
        <f>ROUND( VLOOKUP(Z382, NPC_Raw_Data!A:O, 13),0)</f>
        <v>120</v>
      </c>
      <c r="M382" s="5">
        <f>ROUND( VLOOKUP(Z382, NPC_Raw_Data!A:O, 14),0)</f>
        <v>120</v>
      </c>
      <c r="N382" s="5">
        <f>ROUND( VLOOKUP(Z382, NPC_Raw_Data!A:O, 15),0)</f>
        <v>120</v>
      </c>
      <c r="O382" s="5">
        <f>ROUND( VLOOKUP(Z382, NPC_Raw_Data!A:Q, 16) * VLOOKUP(AA382, NPC_Scaling_Values!A:N, 14)* VLOOKUP(AB382, NPC_Scaling_Values!A:N, 14) * 1.19 ,0)</f>
        <v>252</v>
      </c>
      <c r="P382" s="2">
        <f>ROUND( VLOOKUP(Z382, NPC_Raw_Data!A:Q, 17) * VLOOKUP(AA382, NPC_Scaling_Values!A:N, 14) * VLOOKUP(AB382, NPC_Scaling_Values!A:N, 14)* 1.19 ,0)</f>
        <v>101</v>
      </c>
      <c r="Q382">
        <f> VLOOKUP(AA382, NPC_Scaling_Values!A:N, 9) * VLOOKUP(AB382, NPC_Scaling_Values!A:N, 9) * 1.19</f>
        <v>3.77349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453100.0</v>
      </c>
      <c r="AA382" s="1">
        <v>7011.0</v>
      </c>
      <c r="AB382" s="1">
        <v>7411.0</v>
      </c>
      <c r="AC382" s="10">
        <v>5151.0</v>
      </c>
    </row>
    <row r="383">
      <c r="A383" s="9" t="s">
        <v>225</v>
      </c>
      <c r="B383" s="1" t="s">
        <v>91</v>
      </c>
      <c r="C383" s="5">
        <f>ROUND( VLOOKUP(Z383, NPC_Raw_Data!A:D, 4)*VLOOKUP(AA383, NPC_Scaling_Values!A:C, 3)*VLOOKUP(AB383, NPC_Scaling_Values!A:C, 3) * 1.19 ,0)</f>
        <v>6535</v>
      </c>
      <c r="D383" s="5">
        <f>ROUND( VLOOKUP(Z383, NPC_Raw_Data!A:E, 5) * VLOOKUP(AA383, NPC_Scaling_Values!A:D, 4) * VLOOKUP(AB383,NPC_Scaling_Values!A:D, 4) * 1.19 ,0)</f>
        <v>95200</v>
      </c>
      <c r="E383" s="5">
        <f>ROUND( VLOOKUP(Z383, NPC_Raw_Data!A:L, 6) * VLOOKUP(AA383, NPC_Scaling_Values!A:N, 5)* VLOOKUP(AB383, NPC_Scaling_Values!A:N, 5) * 1.19 ,0)</f>
        <v>323</v>
      </c>
      <c r="F383" s="5">
        <f>ROUND( VLOOKUP(Z383, NPC_Raw_Data!A:L, 7) * VLOOKUP(AA383, NPC_Scaling_Values!A:N, 6) * VLOOKUP(AB383,NPC_Scaling_Values!A:N, 6) * 1.19 ,0)</f>
        <v>210</v>
      </c>
      <c r="G383" s="5">
        <f>ROUND( VLOOKUP(Z383, NPC_Raw_Data!A:L, 8) * VLOOKUP(AA383, NPC_Scaling_Values!A:N, 7) * VLOOKUP(AB383, NPC_Scaling_Values!A:N, 7) * 1.19 ,0)</f>
        <v>34371</v>
      </c>
      <c r="H383" s="5">
        <f>ROUND( VLOOKUP(Z383, NPC_Raw_Data!A:L, 9) * VLOOKUP(AA383, NPC_Scaling_Values!A:N, 8)* VLOOKUP(AB383, NPC_Scaling_Values!A:N, 8) * 1.19 ,0)</f>
        <v>258</v>
      </c>
      <c r="I383" s="5">
        <v>0.0</v>
      </c>
      <c r="J383" s="5">
        <v>0.0</v>
      </c>
      <c r="K383" s="5">
        <v>0.0</v>
      </c>
      <c r="L383" s="5">
        <f>ROUND( VLOOKUP(Z383, NPC_Raw_Data!A:O, 13),0)</f>
        <v>230</v>
      </c>
      <c r="M383" s="5">
        <f>ROUND( VLOOKUP(Z383, NPC_Raw_Data!A:O, 14),0)</f>
        <v>230</v>
      </c>
      <c r="N383" s="5">
        <f>ROUND( VLOOKUP(Z383, NPC_Raw_Data!A:O, 15),0)</f>
        <v>195</v>
      </c>
      <c r="O383" s="5">
        <f>ROUND( VLOOKUP(Z383, NPC_Raw_Data!A:Q, 16) * VLOOKUP(AA383, NPC_Scaling_Values!A:N, 14)* VLOOKUP(AB383, NPC_Scaling_Values!A:N, 14) * 1.19 ,0)</f>
        <v>267</v>
      </c>
      <c r="P383" s="2">
        <f>ROUND( VLOOKUP(Z383, NPC_Raw_Data!A:Q, 17) * VLOOKUP(AA383, NPC_Scaling_Values!A:N, 14) * VLOOKUP(AB383, NPC_Scaling_Values!A:N, 14)* 1.19 ,0)</f>
        <v>107</v>
      </c>
      <c r="Q383">
        <f> VLOOKUP(AA383, NPC_Scaling_Values!A:N, 9) * VLOOKUP(AB383, NPC_Scaling_Values!A:N, 9) * 1.19</f>
        <v>3.88654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520000.0</v>
      </c>
      <c r="AA383" s="1">
        <v>7013.0</v>
      </c>
      <c r="AB383" s="1">
        <v>7413.0</v>
      </c>
      <c r="AC383" s="10">
        <v>5151.0</v>
      </c>
    </row>
    <row r="384">
      <c r="A384" s="9" t="s">
        <v>199</v>
      </c>
      <c r="B384" s="1" t="s">
        <v>91</v>
      </c>
      <c r="C384" s="5">
        <f>ROUND( VLOOKUP(Z384, NPC_Raw_Data!A:D, 4)*VLOOKUP(AA384, NPC_Scaling_Values!A:C, 3)*VLOOKUP(AB384, NPC_Scaling_Values!A:C, 3) * 1.19 ,0)</f>
        <v>685</v>
      </c>
      <c r="D384" s="5">
        <f>ROUND( VLOOKUP(Z384, NPC_Raw_Data!A:E, 5) * VLOOKUP(AA384, NPC_Scaling_Values!A:D, 4) * VLOOKUP(AB384,NPC_Scaling_Values!A:D, 4) * 1.19 ,0)</f>
        <v>2380</v>
      </c>
      <c r="E384" s="5">
        <f>ROUND( VLOOKUP(Z384, NPC_Raw_Data!A:L, 6) * VLOOKUP(AA384, NPC_Scaling_Values!A:N, 5)* VLOOKUP(AB384, NPC_Scaling_Values!A:N, 5) * 1.19 ,0)</f>
        <v>296</v>
      </c>
      <c r="F384" s="5">
        <f>ROUND( VLOOKUP(Z384, NPC_Raw_Data!A:L, 7) * VLOOKUP(AA384, NPC_Scaling_Values!A:N, 6) * VLOOKUP(AB384,NPC_Scaling_Values!A:N, 6) * 1.19 ,0)</f>
        <v>192</v>
      </c>
      <c r="G384" s="5">
        <f>ROUND( VLOOKUP(Z384, NPC_Raw_Data!A:L, 8) * VLOOKUP(AA384, NPC_Scaling_Values!A:N, 7) * VLOOKUP(AB384, NPC_Scaling_Values!A:N, 7) * 1.19 ,0)</f>
        <v>34371</v>
      </c>
      <c r="H384" s="5">
        <f>ROUND( VLOOKUP(Z384, NPC_Raw_Data!A:L, 9) * VLOOKUP(AA384, NPC_Scaling_Values!A:N, 8)* VLOOKUP(AB384, NPC_Scaling_Values!A:N, 8) * 1.19 ,0)</f>
        <v>237</v>
      </c>
      <c r="I384" s="5">
        <v>0.0</v>
      </c>
      <c r="J384" s="5">
        <v>0.0</v>
      </c>
      <c r="K384" s="5">
        <v>0.0</v>
      </c>
      <c r="L384" s="5">
        <f>ROUND( VLOOKUP(Z384, NPC_Raw_Data!A:O, 13),0)</f>
        <v>230</v>
      </c>
      <c r="M384" s="5">
        <f>ROUND( VLOOKUP(Z384, NPC_Raw_Data!A:O, 14),0)</f>
        <v>230</v>
      </c>
      <c r="N384" s="5">
        <f>ROUND( VLOOKUP(Z384, NPC_Raw_Data!A:O, 15),0)</f>
        <v>195</v>
      </c>
      <c r="O384" s="5">
        <f>ROUND( VLOOKUP(Z384, NPC_Raw_Data!A:Q, 16) * VLOOKUP(AA384, NPC_Scaling_Values!A:N, 14)* VLOOKUP(AB384, NPC_Scaling_Values!A:N, 14) * 1.19 ,0)</f>
        <v>267</v>
      </c>
      <c r="P384" s="2">
        <f>ROUND( VLOOKUP(Z384, NPC_Raw_Data!A:Q, 17) * VLOOKUP(AA384, NPC_Scaling_Values!A:N, 14) * VLOOKUP(AB384, NPC_Scaling_Values!A:N, 14)* 1.19 ,0)</f>
        <v>107</v>
      </c>
      <c r="Q384">
        <f> VLOOKUP(AA384, NPC_Scaling_Values!A:N, 9) * VLOOKUP(AB384, NPC_Scaling_Values!A:N, 9) * 1.19</f>
        <v>3.88654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520100.0</v>
      </c>
      <c r="AA384" s="1">
        <v>7013.0</v>
      </c>
      <c r="AB384" s="1">
        <v>7413.0</v>
      </c>
      <c r="AC384" s="10">
        <v>5151.0</v>
      </c>
    </row>
    <row r="385">
      <c r="A385" s="9" t="s">
        <v>200</v>
      </c>
      <c r="B385" s="1" t="s">
        <v>91</v>
      </c>
      <c r="C385" s="5">
        <f>ROUND( VLOOKUP(Z385, NPC_Raw_Data!A:D, 4)*VLOOKUP(AA385, NPC_Scaling_Values!A:C, 3)*VLOOKUP(AB385, NPC_Scaling_Values!A:C, 3) * 1.19 ,0)</f>
        <v>603</v>
      </c>
      <c r="D385" s="5">
        <f>ROUND( VLOOKUP(Z385, NPC_Raw_Data!A:E, 5) * VLOOKUP(AA385, NPC_Scaling_Values!A:D, 4) * VLOOKUP(AB385,NPC_Scaling_Values!A:D, 4) * 1.19 ,0)</f>
        <v>0</v>
      </c>
      <c r="E385" s="5">
        <f>ROUND( VLOOKUP(Z385, NPC_Raw_Data!A:L, 6) * VLOOKUP(AA385, NPC_Scaling_Values!A:N, 5)* VLOOKUP(AB385, NPC_Scaling_Values!A:N, 5) * 1.19 ,0)</f>
        <v>296</v>
      </c>
      <c r="F385" s="5">
        <f>ROUND( VLOOKUP(Z385, NPC_Raw_Data!A:L, 7) * VLOOKUP(AA385, NPC_Scaling_Values!A:N, 6) * VLOOKUP(AB385,NPC_Scaling_Values!A:N, 6) * 1.19 ,0)</f>
        <v>192</v>
      </c>
      <c r="G385" s="5">
        <f>ROUND( VLOOKUP(Z385, NPC_Raw_Data!A:L, 8) * VLOOKUP(AA385, NPC_Scaling_Values!A:N, 7) * VLOOKUP(AB385, NPC_Scaling_Values!A:N, 7) * 1.19 ,0)</f>
        <v>34371</v>
      </c>
      <c r="H385" s="5">
        <f>ROUND( VLOOKUP(Z385, NPC_Raw_Data!A:L, 9) * VLOOKUP(AA385, NPC_Scaling_Values!A:N, 8)* VLOOKUP(AB385, NPC_Scaling_Values!A:N, 8) * 1.19 ,0)</f>
        <v>237</v>
      </c>
      <c r="I385" s="5">
        <v>0.0</v>
      </c>
      <c r="J385" s="5">
        <v>0.0</v>
      </c>
      <c r="K385" s="5">
        <v>0.0</v>
      </c>
      <c r="L385" s="5">
        <f>ROUND( VLOOKUP(Z385, NPC_Raw_Data!A:O, 13),0)</f>
        <v>230</v>
      </c>
      <c r="M385" s="5">
        <f>ROUND( VLOOKUP(Z385, NPC_Raw_Data!A:O, 14),0)</f>
        <v>230</v>
      </c>
      <c r="N385" s="5">
        <f>ROUND( VLOOKUP(Z385, NPC_Raw_Data!A:O, 15),0)</f>
        <v>195</v>
      </c>
      <c r="O385" s="5">
        <f>ROUND( VLOOKUP(Z385, NPC_Raw_Data!A:Q, 16) * VLOOKUP(AA385, NPC_Scaling_Values!A:N, 14)* VLOOKUP(AB385, NPC_Scaling_Values!A:N, 14) * 1.19 ,0)</f>
        <v>267</v>
      </c>
      <c r="P385" s="2">
        <f>ROUND( VLOOKUP(Z385, NPC_Raw_Data!A:Q, 17) * VLOOKUP(AA385, NPC_Scaling_Values!A:N, 14) * VLOOKUP(AB385, NPC_Scaling_Values!A:N, 14)* 1.19 ,0)</f>
        <v>107</v>
      </c>
      <c r="Q385">
        <f> VLOOKUP(AA385, NPC_Scaling_Values!A:N, 9) * VLOOKUP(AB385, NPC_Scaling_Values!A:N, 9) * 1.19</f>
        <v>3.88654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520200.0</v>
      </c>
      <c r="AA385" s="1">
        <v>7013.0</v>
      </c>
      <c r="AB385" s="1">
        <v>7413.0</v>
      </c>
      <c r="AC385" s="10">
        <v>5151.0</v>
      </c>
    </row>
    <row r="386">
      <c r="A386" s="9" t="s">
        <v>212</v>
      </c>
      <c r="B386" s="1" t="s">
        <v>77</v>
      </c>
      <c r="C386" s="5">
        <f>ROUND( VLOOKUP(Z386, NPC_Raw_Data!A:D, 4)*VLOOKUP(AA386, NPC_Scaling_Values!A:C, 3)*VLOOKUP(AB386, NPC_Scaling_Values!A:C, 3) * 1.19 ,0)</f>
        <v>6902</v>
      </c>
      <c r="D386" s="5">
        <f>ROUND( VLOOKUP(Z386, NPC_Raw_Data!A:E, 5) * VLOOKUP(AA386, NPC_Scaling_Values!A:D, 4) * VLOOKUP(AB386,NPC_Scaling_Values!A:D, 4) * 1.19 ,0)</f>
        <v>142800</v>
      </c>
      <c r="E386" s="5">
        <f>ROUND( VLOOKUP(Z386, NPC_Raw_Data!A:L, 6) * VLOOKUP(AA386, NPC_Scaling_Values!A:N, 5)* VLOOKUP(AB386, NPC_Scaling_Values!A:N, 5) * 1.19 ,0)</f>
        <v>331</v>
      </c>
      <c r="F386" s="5">
        <f>ROUND( VLOOKUP(Z386, NPC_Raw_Data!A:L, 7) * VLOOKUP(AA386, NPC_Scaling_Values!A:N, 6) * VLOOKUP(AB386,NPC_Scaling_Values!A:N, 6) * 1.19 ,0)</f>
        <v>248</v>
      </c>
      <c r="G386" s="5">
        <f>ROUND( VLOOKUP(Z386, NPC_Raw_Data!A:L, 8) * VLOOKUP(AA386, NPC_Scaling_Values!A:N, 7) * VLOOKUP(AB386, NPC_Scaling_Values!A:N, 7) * 1.19 ,0)</f>
        <v>232</v>
      </c>
      <c r="H386" s="5">
        <f>ROUND( VLOOKUP(Z386, NPC_Raw_Data!A:L, 9) * VLOOKUP(AA386, NPC_Scaling_Values!A:N, 8)* VLOOKUP(AB386, NPC_Scaling_Values!A:N, 8) * 1.19 ,0)</f>
        <v>248</v>
      </c>
      <c r="I386" s="5">
        <v>0.0</v>
      </c>
      <c r="J386" s="5">
        <v>0.0</v>
      </c>
      <c r="K386" s="5">
        <v>0.0</v>
      </c>
      <c r="L386" s="5">
        <f>ROUND( VLOOKUP(Z386, NPC_Raw_Data!A:O, 13),0)</f>
        <v>320</v>
      </c>
      <c r="M386" s="5">
        <f>ROUND( VLOOKUP(Z386, NPC_Raw_Data!A:O, 14),0)</f>
        <v>320</v>
      </c>
      <c r="N386" s="5">
        <f>ROUND( VLOOKUP(Z386, NPC_Raw_Data!A:O, 15),0)</f>
        <v>200</v>
      </c>
      <c r="O386" s="5">
        <f>ROUND( VLOOKUP(Z386, NPC_Raw_Data!A:Q, 16) * VLOOKUP(AA386, NPC_Scaling_Values!A:N, 14)* VLOOKUP(AB386, NPC_Scaling_Values!A:N, 14) * 1.19 ,0)</f>
        <v>252</v>
      </c>
      <c r="P386" s="2">
        <f>ROUND( VLOOKUP(Z386, NPC_Raw_Data!A:Q, 17) * VLOOKUP(AA386, NPC_Scaling_Values!A:N, 14) * VLOOKUP(AB386, NPC_Scaling_Values!A:N, 14)* 1.19 ,0)</f>
        <v>101</v>
      </c>
      <c r="Q386">
        <f> VLOOKUP(AA386, NPC_Scaling_Values!A:N, 9) * VLOOKUP(AB386, NPC_Scaling_Values!A:N, 9) * 1.19</f>
        <v>3.77349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521000.0</v>
      </c>
      <c r="AA386" s="1">
        <v>7011.0</v>
      </c>
      <c r="AB386" s="1">
        <v>7411.0</v>
      </c>
      <c r="AC386" s="10">
        <v>5151.0</v>
      </c>
    </row>
    <row r="387">
      <c r="A387" s="9" t="s">
        <v>261</v>
      </c>
      <c r="B387" s="1" t="s">
        <v>164</v>
      </c>
      <c r="C387" s="5">
        <f>ROUND( VLOOKUP(Z387, NPC_Raw_Data!A:D, 4)*VLOOKUP(AA387, NPC_Scaling_Values!A:C, 3)*VLOOKUP(AB387, NPC_Scaling_Values!A:C, 3) * 1.19 ,0)</f>
        <v>8425</v>
      </c>
      <c r="D387" s="5">
        <f>ROUND( VLOOKUP(Z387, NPC_Raw_Data!A:E, 5) * VLOOKUP(AA387, NPC_Scaling_Values!A:D, 4) * VLOOKUP(AB387,NPC_Scaling_Values!A:D, 4) * 1.19 ,0)</f>
        <v>142800</v>
      </c>
      <c r="E387" s="5">
        <f>ROUND( VLOOKUP(Z387, NPC_Raw_Data!A:L, 6) * VLOOKUP(AA387, NPC_Scaling_Values!A:N, 5)* VLOOKUP(AB387, NPC_Scaling_Values!A:N, 5) * 1.19 ,0)</f>
        <v>392</v>
      </c>
      <c r="F387" s="5">
        <f>ROUND( VLOOKUP(Z387, NPC_Raw_Data!A:L, 7) * VLOOKUP(AA387, NPC_Scaling_Values!A:N, 6) * VLOOKUP(AB387,NPC_Scaling_Values!A:N, 6) * 1.19 ,0)</f>
        <v>294</v>
      </c>
      <c r="G387" s="5">
        <f>ROUND( VLOOKUP(Z387, NPC_Raw_Data!A:L, 8) * VLOOKUP(AA387, NPC_Scaling_Values!A:N, 7) * VLOOKUP(AB387, NPC_Scaling_Values!A:N, 7) * 1.19 ,0)</f>
        <v>274</v>
      </c>
      <c r="H387" s="5">
        <f>ROUND( VLOOKUP(Z387, NPC_Raw_Data!A:L, 9) * VLOOKUP(AA387, NPC_Scaling_Values!A:N, 8)* VLOOKUP(AB387, NPC_Scaling_Values!A:N, 8) * 1.19 ,0)</f>
        <v>392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14)* VLOOKUP(AB387, NPC_Scaling_Values!A:N, 14) * 1.19 ,0)</f>
        <v>259</v>
      </c>
      <c r="P387" s="2">
        <f>ROUND( VLOOKUP(Z387, NPC_Raw_Data!A:Q, 17) * VLOOKUP(AA387, NPC_Scaling_Values!A:N, 14) * VLOOKUP(AB387, NPC_Scaling_Values!A:N, 14)* 1.19 ,0)</f>
        <v>104</v>
      </c>
      <c r="Q387">
        <f> VLOOKUP(AA387, NPC_Scaling_Values!A:N, 9) * VLOOKUP(AB387, NPC_Scaling_Values!A:N, 9) * 1.19</f>
        <v>3.82228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522000.0</v>
      </c>
      <c r="AA387" s="1">
        <v>7012.0</v>
      </c>
      <c r="AB387" s="1">
        <v>7412.0</v>
      </c>
      <c r="AC387" s="8">
        <v>0.0</v>
      </c>
    </row>
    <row r="388">
      <c r="A388" s="2" t="s">
        <v>201</v>
      </c>
      <c r="B388" s="1" t="s">
        <v>53</v>
      </c>
      <c r="C388" s="5">
        <f>ROUND( VLOOKUP(Z388, NPC_Raw_Data!A:D, 4)*VLOOKUP(AA388, NPC_Scaling_Values!A:C, 3)*VLOOKUP(AB388, NPC_Scaling_Values!A:C, 3) * 1.19 ,0)</f>
        <v>1357</v>
      </c>
      <c r="D388" s="5">
        <f>ROUND( VLOOKUP(Z388, NPC_Raw_Data!A:E, 5) * VLOOKUP(AA388, NPC_Scaling_Values!A:D, 4) * VLOOKUP(AB388,NPC_Scaling_Values!A:D, 4) * 1.19 ,0)</f>
        <v>3570</v>
      </c>
      <c r="E388" s="5">
        <f>ROUND( VLOOKUP(Z388, NPC_Raw_Data!A:L, 6) * VLOOKUP(AA388, NPC_Scaling_Values!A:N, 5)* VLOOKUP(AB388, NPC_Scaling_Values!A:N, 5) * 1.19 ,0)</f>
        <v>355</v>
      </c>
      <c r="F388" s="5">
        <f>ROUND( VLOOKUP(Z388, NPC_Raw_Data!A:L, 7) * VLOOKUP(AA388, NPC_Scaling_Values!A:N, 6) * VLOOKUP(AB388,NPC_Scaling_Values!A:N, 6) * 1.19 ,0)</f>
        <v>212</v>
      </c>
      <c r="G388" s="5">
        <f>ROUND( VLOOKUP(Z388, NPC_Raw_Data!A:L, 8) * VLOOKUP(AA388, NPC_Scaling_Values!A:N, 7) * VLOOKUP(AB388, NPC_Scaling_Values!A:N, 7) * 1.19 ,0)</f>
        <v>355</v>
      </c>
      <c r="H388" s="5">
        <f>ROUND( VLOOKUP(Z388, NPC_Raw_Data!A:L, 9) * VLOOKUP(AA388, NPC_Scaling_Values!A:N, 8)* VLOOKUP(AB388, NPC_Scaling_Values!A:N, 8) * 1.19 ,0)</f>
        <v>212</v>
      </c>
      <c r="I388" s="5">
        <v>-25.0</v>
      </c>
      <c r="J388" s="5">
        <v>25.0</v>
      </c>
      <c r="K388" s="5">
        <v>0.0</v>
      </c>
      <c r="L388" s="5">
        <f>ROUND( VLOOKUP(Z388, NPC_Raw_Data!A:O, 13),0)</f>
        <v>156</v>
      </c>
      <c r="M388" s="5">
        <f>ROUND( VLOOKUP(Z388, NPC_Raw_Data!A:O, 14),0)</f>
        <v>156</v>
      </c>
      <c r="N388" s="5">
        <f>ROUND( VLOOKUP(Z388, NPC_Raw_Data!A:O, 15),0)</f>
        <v>73</v>
      </c>
      <c r="O388" s="5">
        <f>ROUND( VLOOKUP(Z388, NPC_Raw_Data!A:Q, 16) * VLOOKUP(AA388, NPC_Scaling_Values!A:N, 14)* VLOOKUP(AB388, NPC_Scaling_Values!A:N, 14) * 1.19 ,0)</f>
        <v>238</v>
      </c>
      <c r="P388" s="2">
        <f>ROUND( VLOOKUP(Z388, NPC_Raw_Data!A:Q, 17) * VLOOKUP(AA388, NPC_Scaling_Values!A:N, 14) * VLOOKUP(AB388, NPC_Scaling_Values!A:N, 14)* 1.19 ,0)</f>
        <v>95</v>
      </c>
      <c r="Q388">
        <f> VLOOKUP(AA388, NPC_Scaling_Values!A:N, 9) * VLOOKUP(AB388, NPC_Scaling_Values!A:N, 9) * 1.19</f>
        <v>3.6414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524000.0</v>
      </c>
      <c r="AA388" s="1">
        <v>7008.0</v>
      </c>
      <c r="AB388" s="1">
        <v>7408.0</v>
      </c>
      <c r="AC388" s="8">
        <v>0.0</v>
      </c>
    </row>
    <row r="389">
      <c r="A389" s="9" t="s">
        <v>255</v>
      </c>
      <c r="B389" s="1" t="s">
        <v>91</v>
      </c>
      <c r="C389" s="5">
        <f>ROUND( VLOOKUP(Z389, NPC_Raw_Data!A:D, 4)*VLOOKUP(AA389, NPC_Scaling_Values!A:C, 3)*VLOOKUP(AB389, NPC_Scaling_Values!A:C, 3) * 1.19 ,0)</f>
        <v>7997</v>
      </c>
      <c r="D389" s="5">
        <f>ROUND( VLOOKUP(Z389, NPC_Raw_Data!A:E, 5) * VLOOKUP(AA389, NPC_Scaling_Values!A:D, 4) * VLOOKUP(AB389,NPC_Scaling_Values!A:D, 4) * 1.19 ,0)</f>
        <v>47600</v>
      </c>
      <c r="E389" s="5">
        <f>ROUND( VLOOKUP(Z389, NPC_Raw_Data!A:L, 6) * VLOOKUP(AA389, NPC_Scaling_Values!A:N, 5)* VLOOKUP(AB389, NPC_Scaling_Values!A:N, 5) * 1.19 ,0)</f>
        <v>378</v>
      </c>
      <c r="F389" s="5">
        <f>ROUND( VLOOKUP(Z389, NPC_Raw_Data!A:L, 7) * VLOOKUP(AA389, NPC_Scaling_Values!A:N, 6) * VLOOKUP(AB389,NPC_Scaling_Values!A:N, 6) * 1.19 ,0)</f>
        <v>265</v>
      </c>
      <c r="G389" s="5">
        <f>ROUND( VLOOKUP(Z389, NPC_Raw_Data!A:L, 8) * VLOOKUP(AA389, NPC_Scaling_Values!A:N, 7) * VLOOKUP(AB389, NPC_Scaling_Values!A:N, 7) * 1.19 ,0)</f>
        <v>34371</v>
      </c>
      <c r="H389" s="5">
        <f>ROUND( VLOOKUP(Z389, NPC_Raw_Data!A:L, 9) * VLOOKUP(AA389, NPC_Scaling_Values!A:N, 8)* VLOOKUP(AB389, NPC_Scaling_Values!A:N, 8) * 1.19 ,0)</f>
        <v>302</v>
      </c>
      <c r="I389" s="5">
        <v>0.0</v>
      </c>
      <c r="J389" s="5">
        <v>0.0</v>
      </c>
      <c r="K389" s="5">
        <v>0.0</v>
      </c>
      <c r="L389" s="5">
        <f>ROUND( VLOOKUP(Z389, NPC_Raw_Data!A:O, 13),0)</f>
        <v>999</v>
      </c>
      <c r="M389" s="5">
        <f>ROUND( VLOOKUP(Z389, NPC_Raw_Data!A:O, 14),0)</f>
        <v>999</v>
      </c>
      <c r="N389" s="5">
        <f>ROUND( VLOOKUP(Z389, NPC_Raw_Data!A:O, 15),0)</f>
        <v>999</v>
      </c>
      <c r="O389" s="5">
        <f>ROUND( VLOOKUP(Z389, NPC_Raw_Data!A:Q, 16) * VLOOKUP(AA389, NPC_Scaling_Values!A:N, 14)* VLOOKUP(AB389, NPC_Scaling_Values!A:N, 14) * 1.19 ,0)</f>
        <v>267</v>
      </c>
      <c r="P389" s="2">
        <f>ROUND( VLOOKUP(Z389, NPC_Raw_Data!A:Q, 17) * VLOOKUP(AA389, NPC_Scaling_Values!A:N, 14) * VLOOKUP(AB389, NPC_Scaling_Values!A:N, 14)* 1.19 ,0)</f>
        <v>107</v>
      </c>
      <c r="Q389">
        <f> VLOOKUP(AA389, NPC_Scaling_Values!A:N, 9) * VLOOKUP(AB389, NPC_Scaling_Values!A:N, 9) * 1.19</f>
        <v>3.88654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525000.0</v>
      </c>
      <c r="AA389" s="1">
        <v>7013.0</v>
      </c>
      <c r="AB389" s="1">
        <v>7413.0</v>
      </c>
      <c r="AC389" s="10">
        <v>5132.0</v>
      </c>
    </row>
    <row r="390">
      <c r="A390" s="9" t="s">
        <v>135</v>
      </c>
      <c r="B390" s="1" t="s">
        <v>35</v>
      </c>
      <c r="C390" s="5">
        <f>ROUND( VLOOKUP(Z390, NPC_Raw_Data!A:D, 4)*VLOOKUP(AA390, NPC_Scaling_Values!A:C, 3)*VLOOKUP(AB390, NPC_Scaling_Values!A:C, 3) * 1.19 ,0)</f>
        <v>10648</v>
      </c>
      <c r="D390" s="5">
        <f>ROUND( VLOOKUP(Z390, NPC_Raw_Data!A:E, 5) * VLOOKUP(AA390, NPC_Scaling_Values!A:D, 4) * VLOOKUP(AB390,NPC_Scaling_Values!A:D, 4) * 1.19 ,0)</f>
        <v>89250</v>
      </c>
      <c r="E390" s="5">
        <f>ROUND( VLOOKUP(Z390, NPC_Raw_Data!A:L, 6) * VLOOKUP(AA390, NPC_Scaling_Values!A:N, 5)* VLOOKUP(AB390, NPC_Scaling_Values!A:N, 5) * 1.19 ,0)</f>
        <v>241</v>
      </c>
      <c r="F390" s="5">
        <f>ROUND( VLOOKUP(Z390, NPC_Raw_Data!A:L, 7) * VLOOKUP(AA390, NPC_Scaling_Values!A:N, 6) * VLOOKUP(AB390,NPC_Scaling_Values!A:N, 6) * 1.19 ,0)</f>
        <v>168</v>
      </c>
      <c r="G390" s="5">
        <f>ROUND( VLOOKUP(Z390, NPC_Raw_Data!A:L, 8) * VLOOKUP(AA390, NPC_Scaling_Values!A:N, 7) * VLOOKUP(AB390, NPC_Scaling_Values!A:N, 7) * 1.19 ,0)</f>
        <v>155</v>
      </c>
      <c r="H390" s="5">
        <f>ROUND( VLOOKUP(Z390, NPC_Raw_Data!A:L, 9) * VLOOKUP(AA390, NPC_Scaling_Values!A:N, 8)* VLOOKUP(AB390, NPC_Scaling_Values!A:N, 8) * 1.19 ,0)</f>
        <v>120</v>
      </c>
      <c r="I390" s="5">
        <v>0.0</v>
      </c>
      <c r="J390" s="5">
        <v>0.0</v>
      </c>
      <c r="K390" s="5">
        <v>0.0</v>
      </c>
      <c r="L390" s="5">
        <f>ROUND( VLOOKUP(Z390, NPC_Raw_Data!A:O, 13),0)</f>
        <v>999</v>
      </c>
      <c r="M390" s="5">
        <f>ROUND( VLOOKUP(Z390, NPC_Raw_Data!A:O, 14),0)</f>
        <v>999</v>
      </c>
      <c r="N390" s="5">
        <f>ROUND( VLOOKUP(Z390, NPC_Raw_Data!A:O, 15),0)</f>
        <v>118</v>
      </c>
      <c r="O390" s="5">
        <f>ROUND( VLOOKUP(Z390, NPC_Raw_Data!A:Q, 16) * VLOOKUP(AA390, NPC_Scaling_Values!A:N, 14)* VLOOKUP(AB390, NPC_Scaling_Values!A:N, 14) * 1.19 ,0)</f>
        <v>238</v>
      </c>
      <c r="P390" s="2">
        <f>ROUND( VLOOKUP(Z390, NPC_Raw_Data!A:Q, 17) * VLOOKUP(AA390, NPC_Scaling_Values!A:N, 14) * VLOOKUP(AB390, NPC_Scaling_Values!A:N, 14)* 1.19 ,0)</f>
        <v>95</v>
      </c>
      <c r="Q390">
        <f> VLOOKUP(AA390, NPC_Scaling_Values!A:N, 9) * VLOOKUP(AB390, NPC_Scaling_Values!A:N, 9) * 1.19</f>
        <v>3.6414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526000.0</v>
      </c>
      <c r="AA390" s="1">
        <v>7008.0</v>
      </c>
      <c r="AB390" s="1">
        <v>7408.0</v>
      </c>
      <c r="AC390" s="10">
        <v>5151.0</v>
      </c>
    </row>
    <row r="391">
      <c r="A391" s="9" t="s">
        <v>34</v>
      </c>
      <c r="B391" s="1" t="s">
        <v>35</v>
      </c>
      <c r="C391" s="5">
        <f>ROUND( VLOOKUP(Z391, NPC_Raw_Data!A:D, 4)*VLOOKUP(AA391, NPC_Scaling_Values!A:C, 3)*VLOOKUP(AB391, NPC_Scaling_Values!A:C, 3) * 1.19 ,0)</f>
        <v>4</v>
      </c>
      <c r="D391" s="5">
        <f>ROUND( VLOOKUP(Z391, NPC_Raw_Data!A:E, 5) * VLOOKUP(AA391, NPC_Scaling_Values!A:D, 4) * VLOOKUP(AB391,NPC_Scaling_Values!A:D, 4) * 1.19 ,0)</f>
        <v>0</v>
      </c>
      <c r="E391" s="5">
        <f>ROUND( VLOOKUP(Z391, NPC_Raw_Data!A:L, 6) * VLOOKUP(AA391, NPC_Scaling_Values!A:N, 5)* VLOOKUP(AB391, NPC_Scaling_Values!A:N, 5) * 1.19 ,0)</f>
        <v>0</v>
      </c>
      <c r="F391" s="5">
        <f>ROUND( VLOOKUP(Z391, NPC_Raw_Data!A:L, 7) * VLOOKUP(AA391, NPC_Scaling_Values!A:N, 6) * VLOOKUP(AB391,NPC_Scaling_Values!A:N, 6) * 1.19 ,0)</f>
        <v>0</v>
      </c>
      <c r="G391" s="5">
        <f>ROUND( VLOOKUP(Z391, NPC_Raw_Data!A:L, 8) * VLOOKUP(AA391, NPC_Scaling_Values!A:N, 7) * VLOOKUP(AB391, NPC_Scaling_Values!A:N, 7) * 1.19 ,0)</f>
        <v>0</v>
      </c>
      <c r="H391" s="5">
        <f>ROUND( VLOOKUP(Z391, NPC_Raw_Data!A:L, 9) * VLOOKUP(AA391, NPC_Scaling_Values!A:N, 8)* VLOOKUP(AB391, NPC_Scaling_Values!A:N, 8) * 1.19 ,0)</f>
        <v>0</v>
      </c>
      <c r="I391" s="5">
        <v>0.0</v>
      </c>
      <c r="J391" s="5">
        <v>0.0</v>
      </c>
      <c r="K391" s="5">
        <v>0.0</v>
      </c>
      <c r="L391" s="5">
        <f>ROUND( VLOOKUP(Z391, NPC_Raw_Data!A:O, 13),0)</f>
        <v>0</v>
      </c>
      <c r="M391" s="5">
        <f>ROUND( VLOOKUP(Z391, NPC_Raw_Data!A:O, 14),0)</f>
        <v>0</v>
      </c>
      <c r="N391" s="5">
        <f>ROUND( VLOOKUP(Z391, NPC_Raw_Data!A:O, 15),0)</f>
        <v>0</v>
      </c>
      <c r="O391" s="5">
        <f>ROUND( VLOOKUP(Z391, NPC_Raw_Data!A:Q, 16) * VLOOKUP(AA391, NPC_Scaling_Values!A:N, 14)* VLOOKUP(AB391, NPC_Scaling_Values!A:N, 14) * 1.19 ,0)</f>
        <v>238</v>
      </c>
      <c r="P391" s="2">
        <f>ROUND( VLOOKUP(Z391, NPC_Raw_Data!A:Q, 17) * VLOOKUP(AA391, NPC_Scaling_Values!A:N, 14) * VLOOKUP(AB391, NPC_Scaling_Values!A:N, 14)* 1.19 ,0)</f>
        <v>95</v>
      </c>
      <c r="Q391">
        <f> VLOOKUP(AA391, NPC_Scaling_Values!A:N, 9) * VLOOKUP(AB391, NPC_Scaling_Values!A:N, 9) * 1.19</f>
        <v>3.6414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526100.0</v>
      </c>
      <c r="AA391" s="1">
        <v>7008.0</v>
      </c>
      <c r="AB391" s="1">
        <v>7408.0</v>
      </c>
      <c r="AC391" s="8">
        <v>0.0</v>
      </c>
    </row>
    <row r="392">
      <c r="A392" s="1" t="s">
        <v>273</v>
      </c>
      <c r="B392" s="1" t="s">
        <v>39</v>
      </c>
      <c r="C392" s="5">
        <f>ROUND( VLOOKUP(Z392, NPC_Raw_Data!A:D, 4)*VLOOKUP(AA392, NPC_Scaling_Values!A:C, 3)*VLOOKUP(AB392, NPC_Scaling_Values!A:C, 3) * 1.19 ,0)</f>
        <v>3420</v>
      </c>
      <c r="D392" s="5">
        <f>ROUND( VLOOKUP(Z392, NPC_Raw_Data!A:E, 5) * VLOOKUP(AA392, NPC_Scaling_Values!A:D, 4) * VLOOKUP(AB392,NPC_Scaling_Values!A:D, 4) * 1.19 ,0)</f>
        <v>178500</v>
      </c>
      <c r="E392" s="5">
        <f>ROUND( VLOOKUP(Z392, NPC_Raw_Data!A:L, 6) * VLOOKUP(AA392, NPC_Scaling_Values!A:N, 5)* VLOOKUP(AB392, NPC_Scaling_Values!A:N, 5) * 1.19 ,0)</f>
        <v>457</v>
      </c>
      <c r="F392" s="5">
        <f>ROUND( VLOOKUP(Z392, NPC_Raw_Data!A:L, 7) * VLOOKUP(AA392, NPC_Scaling_Values!A:N, 6) * VLOOKUP(AB392,NPC_Scaling_Values!A:N, 6) * 1.19 ,0)</f>
        <v>296</v>
      </c>
      <c r="G392" s="5">
        <f>ROUND( VLOOKUP(Z392, NPC_Raw_Data!A:L, 8) * VLOOKUP(AA392, NPC_Scaling_Values!A:N, 7) * VLOOKUP(AB392, NPC_Scaling_Values!A:N, 7) * 1.19 ,0)</f>
        <v>345</v>
      </c>
      <c r="H392" s="5">
        <f>ROUND( VLOOKUP(Z392, NPC_Raw_Data!A:L, 9) * VLOOKUP(AA392, NPC_Scaling_Values!A:N, 8)* VLOOKUP(AB392, NPC_Scaling_Values!A:N, 8) * 1.19 ,0)</f>
        <v>2286</v>
      </c>
      <c r="I392" s="5">
        <v>0.0</v>
      </c>
      <c r="J392" s="5">
        <v>0.0</v>
      </c>
      <c r="K392" s="5">
        <v>0.0</v>
      </c>
      <c r="L392" s="5">
        <f>ROUND( VLOOKUP(Z392, NPC_Raw_Data!A:O, 13),0)</f>
        <v>130</v>
      </c>
      <c r="M392" s="5">
        <f>ROUND( VLOOKUP(Z392, NPC_Raw_Data!A:O, 14),0)</f>
        <v>130</v>
      </c>
      <c r="N392" s="5">
        <f>ROUND( VLOOKUP(Z392, NPC_Raw_Data!A:O, 15),0)</f>
        <v>240</v>
      </c>
      <c r="O392" s="5">
        <f>ROUND( VLOOKUP(Z392, NPC_Raw_Data!A:Q, 16) * VLOOKUP(AA392, NPC_Scaling_Values!A:N, 14)* VLOOKUP(AB392, NPC_Scaling_Values!A:N, 14) * 1.19 ,0)</f>
        <v>244</v>
      </c>
      <c r="P392" s="2">
        <f>ROUND( VLOOKUP(Z392, NPC_Raw_Data!A:Q, 17) * VLOOKUP(AA392, NPC_Scaling_Values!A:N, 14) * VLOOKUP(AB392, NPC_Scaling_Values!A:N, 14)* 1.19 ,0)</f>
        <v>97</v>
      </c>
      <c r="Q392">
        <f> VLOOKUP(AA392, NPC_Scaling_Values!A:N, 9) * VLOOKUP(AB392, NPC_Scaling_Values!A:N, 9) * 1.19</f>
        <v>3.7128</v>
      </c>
      <c r="R392" s="1">
        <v>1.1</v>
      </c>
      <c r="S392" s="1">
        <v>-1.0</v>
      </c>
      <c r="T392" s="7" t="b">
        <v>0</v>
      </c>
      <c r="U392" s="7" t="b">
        <v>1</v>
      </c>
      <c r="V392" s="7" t="b">
        <v>0</v>
      </c>
      <c r="Z392" s="1">
        <v>527000.0</v>
      </c>
      <c r="AA392" s="1">
        <v>7010.0</v>
      </c>
      <c r="AB392" s="1">
        <v>7410.0</v>
      </c>
      <c r="AC392" s="10">
        <v>5151.0</v>
      </c>
    </row>
    <row r="393">
      <c r="A393" s="1" t="s">
        <v>315</v>
      </c>
      <c r="B393" s="1" t="s">
        <v>39</v>
      </c>
      <c r="C393" s="5">
        <f>ROUND( VLOOKUP(Z393, NPC_Raw_Data!A:D, 4)*VLOOKUP(AA393, NPC_Scaling_Values!A:C, 3)*VLOOKUP(AB393, NPC_Scaling_Values!A:C, 3) * 1.19 ,0)</f>
        <v>6210</v>
      </c>
      <c r="D393" s="5">
        <f>ROUND( VLOOKUP(Z393, NPC_Raw_Data!A:E, 5) * VLOOKUP(AA393, NPC_Scaling_Values!A:D, 4) * VLOOKUP(AB393,NPC_Scaling_Values!A:D, 4) * 1.19 ,0)</f>
        <v>178500</v>
      </c>
      <c r="E393" s="5">
        <f>ROUND( VLOOKUP(Z393, NPC_Raw_Data!A:L, 6) * VLOOKUP(AA393, NPC_Scaling_Values!A:N, 5)* VLOOKUP(AB393, NPC_Scaling_Values!A:N, 5) * 1.19 ,0)</f>
        <v>444</v>
      </c>
      <c r="F393" s="5">
        <f>ROUND( VLOOKUP(Z393, NPC_Raw_Data!A:L, 7) * VLOOKUP(AA393, NPC_Scaling_Values!A:N, 6) * VLOOKUP(AB393,NPC_Scaling_Values!A:N, 6) * 1.19 ,0)</f>
        <v>290</v>
      </c>
      <c r="G393" s="5">
        <f>ROUND( VLOOKUP(Z393, NPC_Raw_Data!A:L, 8) * VLOOKUP(AA393, NPC_Scaling_Values!A:N, 7) * VLOOKUP(AB393, NPC_Scaling_Values!A:N, 7) * 1.19 ,0)</f>
        <v>335</v>
      </c>
      <c r="H393" s="5">
        <f>ROUND( VLOOKUP(Z393, NPC_Raw_Data!A:L, 9) * VLOOKUP(AA393, NPC_Scaling_Values!A:N, 8)* VLOOKUP(AB393, NPC_Scaling_Values!A:N, 8) * 1.19 ,0)</f>
        <v>2222</v>
      </c>
      <c r="I393" s="5">
        <v>0.0</v>
      </c>
      <c r="J393" s="5">
        <v>0.0</v>
      </c>
      <c r="K393" s="5">
        <v>0.0</v>
      </c>
      <c r="L393" s="5">
        <f>ROUND( VLOOKUP(Z393, NPC_Raw_Data!A:O, 13),0)</f>
        <v>130</v>
      </c>
      <c r="M393" s="5">
        <f>ROUND( VLOOKUP(Z393, NPC_Raw_Data!A:O, 14),0)</f>
        <v>130</v>
      </c>
      <c r="N393" s="5">
        <f>ROUND( VLOOKUP(Z393, NPC_Raw_Data!A:O, 15),0)</f>
        <v>240</v>
      </c>
      <c r="O393" s="5">
        <f>ROUND( VLOOKUP(Z393, NPC_Raw_Data!A:Q, 16) * VLOOKUP(AA393, NPC_Scaling_Values!A:N, 14)* VLOOKUP(AB393, NPC_Scaling_Values!A:N, 14) * 1.19 ,0)</f>
        <v>244</v>
      </c>
      <c r="P393" s="2">
        <f>ROUND( VLOOKUP(Z393, NPC_Raw_Data!A:Q, 17) * VLOOKUP(AA393, NPC_Scaling_Values!A:N, 14) * VLOOKUP(AB393, NPC_Scaling_Values!A:N, 14)* 1.19 ,0)</f>
        <v>97</v>
      </c>
      <c r="Q393">
        <f> VLOOKUP(AA393, NPC_Scaling_Values!A:N, 9) * VLOOKUP(AB393, NPC_Scaling_Values!A:N, 9) * 1.19</f>
        <v>3.7128</v>
      </c>
      <c r="R393" s="1">
        <v>1.0</v>
      </c>
      <c r="S393" s="1">
        <v>-1.0</v>
      </c>
      <c r="T393" s="7" t="b">
        <v>0</v>
      </c>
      <c r="U393" s="7" t="b">
        <v>1</v>
      </c>
      <c r="V393" s="7" t="b">
        <v>0</v>
      </c>
      <c r="Z393" s="1">
        <v>527100.0</v>
      </c>
      <c r="AA393" s="1">
        <v>7010.0</v>
      </c>
      <c r="AB393" s="1">
        <v>7410.0</v>
      </c>
      <c r="AC393" s="10">
        <v>5151.0</v>
      </c>
    </row>
    <row r="394">
      <c r="A394" s="9" t="s">
        <v>209</v>
      </c>
      <c r="B394" s="1" t="s">
        <v>53</v>
      </c>
      <c r="C394" s="5">
        <f>ROUND( VLOOKUP(Z394, NPC_Raw_Data!A:D, 4)*VLOOKUP(AA394, NPC_Scaling_Values!A:C, 3)*VLOOKUP(AB394, NPC_Scaling_Values!A:C, 3) * 1.19 ,0)</f>
        <v>7172</v>
      </c>
      <c r="D394" s="5">
        <f>ROUND( VLOOKUP(Z394, NPC_Raw_Data!A:E, 5) * VLOOKUP(AA394, NPC_Scaling_Values!A:D, 4) * VLOOKUP(AB394,NPC_Scaling_Values!A:D, 4) * 1.19 ,0)</f>
        <v>71400</v>
      </c>
      <c r="E394" s="5">
        <f>ROUND( VLOOKUP(Z394, NPC_Raw_Data!A:L, 6) * VLOOKUP(AA394, NPC_Scaling_Values!A:N, 5)* VLOOKUP(AB394, NPC_Scaling_Values!A:N, 5) * 1.19 ,0)</f>
        <v>367</v>
      </c>
      <c r="F394" s="5">
        <f>ROUND( VLOOKUP(Z394, NPC_Raw_Data!A:L, 7) * VLOOKUP(AA394, NPC_Scaling_Values!A:N, 6) * VLOOKUP(AB394,NPC_Scaling_Values!A:N, 6) * 1.19 ,0)</f>
        <v>329</v>
      </c>
      <c r="G394" s="5">
        <f>ROUND( VLOOKUP(Z394, NPC_Raw_Data!A:L, 8) * VLOOKUP(AA394, NPC_Scaling_Values!A:N, 7) * VLOOKUP(AB394, NPC_Scaling_Values!A:N, 7) * 1.19 ,0)</f>
        <v>31675</v>
      </c>
      <c r="H394" s="5">
        <f>ROUND( VLOOKUP(Z394, NPC_Raw_Data!A:L, 9) * VLOOKUP(AA394, NPC_Scaling_Values!A:N, 8)* VLOOKUP(AB394, NPC_Scaling_Values!A:N, 8) * 1.19 ,0)</f>
        <v>295</v>
      </c>
      <c r="I394" s="5">
        <v>0.0</v>
      </c>
      <c r="J394" s="5">
        <v>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110</v>
      </c>
      <c r="O394" s="5">
        <f>ROUND( VLOOKUP(Z394, NPC_Raw_Data!A:Q, 16) * VLOOKUP(AA394, NPC_Scaling_Values!A:N, 14)* VLOOKUP(AB394, NPC_Scaling_Values!A:N, 14) * 1.19 ,0)</f>
        <v>238</v>
      </c>
      <c r="P394" s="2">
        <f>ROUND( VLOOKUP(Z394, NPC_Raw_Data!A:Q, 17) * VLOOKUP(AA394, NPC_Scaling_Values!A:N, 14) * VLOOKUP(AB394, NPC_Scaling_Values!A:N, 14)* 1.19 ,0)</f>
        <v>95</v>
      </c>
      <c r="Q394">
        <f> VLOOKUP(AA394, NPC_Scaling_Values!A:N, 9) * VLOOKUP(AB394, NPC_Scaling_Values!A:N, 9) * 1.19</f>
        <v>3.6414</v>
      </c>
      <c r="R394" s="1">
        <v>1.0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528000.0</v>
      </c>
      <c r="AA394" s="1">
        <v>7008.0</v>
      </c>
      <c r="AB394" s="1">
        <v>7408.0</v>
      </c>
      <c r="AC394" s="10">
        <v>5151.0</v>
      </c>
    </row>
    <row r="395">
      <c r="A395" s="1" t="s">
        <v>270</v>
      </c>
      <c r="B395" s="1" t="s">
        <v>30</v>
      </c>
      <c r="C395" s="5">
        <f>ROUND( VLOOKUP(Z395, NPC_Raw_Data!A:D, 4)*VLOOKUP(AA395, NPC_Scaling_Values!A:C, 3)*VLOOKUP(AB395, NPC_Scaling_Values!A:C, 3) * 1.19 ,0)</f>
        <v>10322</v>
      </c>
      <c r="D395" s="5">
        <f>ROUND( VLOOKUP(Z395, NPC_Raw_Data!A:E, 5) * VLOOKUP(AA395, NPC_Scaling_Values!A:D, 4) * VLOOKUP(AB395,NPC_Scaling_Values!A:D, 4) * 1.19 ,0)</f>
        <v>142800</v>
      </c>
      <c r="E395" s="5">
        <f>ROUND( VLOOKUP(Z395, NPC_Raw_Data!A:L, 6) * VLOOKUP(AA395, NPC_Scaling_Values!A:N, 5)* VLOOKUP(AB395, NPC_Scaling_Values!A:N, 5) * 1.19 ,0)</f>
        <v>406</v>
      </c>
      <c r="F395" s="5">
        <f>ROUND( VLOOKUP(Z395, NPC_Raw_Data!A:L, 7) * VLOOKUP(AA395, NPC_Scaling_Values!A:N, 6) * VLOOKUP(AB395,NPC_Scaling_Values!A:N, 6) * 1.19 ,0)</f>
        <v>813</v>
      </c>
      <c r="G395" s="5">
        <f>ROUND( VLOOKUP(Z395, NPC_Raw_Data!A:L, 8) * VLOOKUP(AA395, NPC_Scaling_Values!A:N, 7) * VLOOKUP(AB395, NPC_Scaling_Values!A:N, 7) * 1.19 ,0)</f>
        <v>244</v>
      </c>
      <c r="H395" s="5">
        <f>ROUND( VLOOKUP(Z395, NPC_Raw_Data!A:L, 9) * VLOOKUP(AA395, NPC_Scaling_Values!A:N, 8)* VLOOKUP(AB395, NPC_Scaling_Values!A:N, 8) * 1.19 ,0)</f>
        <v>244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14)* VLOOKUP(AB395, NPC_Scaling_Values!A:N, 14) * 1.19 ,0)</f>
        <v>276</v>
      </c>
      <c r="P395" s="2">
        <f>ROUND( VLOOKUP(Z395, NPC_Raw_Data!A:Q, 17) * VLOOKUP(AA395, NPC_Scaling_Values!A:N, 14) * VLOOKUP(AB395, NPC_Scaling_Values!A:N, 14)* 1.19 ,0)</f>
        <v>110</v>
      </c>
      <c r="Q395">
        <f> VLOOKUP(AA395, NPC_Scaling_Values!A:N, 9) * VLOOKUP(AB395, NPC_Scaling_Values!A:N, 9) * 1.19</f>
        <v>3.96984</v>
      </c>
      <c r="R395" s="1">
        <v>1.5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529000.0</v>
      </c>
      <c r="AA395" s="1">
        <v>7014.0</v>
      </c>
      <c r="AB395" s="1">
        <v>7414.0</v>
      </c>
      <c r="AC395" s="8">
        <v>0.0</v>
      </c>
    </row>
    <row r="396">
      <c r="A396" s="9" t="s">
        <v>29</v>
      </c>
      <c r="B396" s="1" t="s">
        <v>30</v>
      </c>
      <c r="C396" s="5">
        <f>ROUND( VLOOKUP(Z396, NPC_Raw_Data!A:D, 4)*VLOOKUP(AA396, NPC_Scaling_Values!A:C, 3)*VLOOKUP(AB396, NPC_Scaling_Values!A:C, 3) * 1.19 ,0)</f>
        <v>5</v>
      </c>
      <c r="D396" s="5">
        <f>ROUND( VLOOKUP(Z396, NPC_Raw_Data!A:E, 5) * VLOOKUP(AA396, NPC_Scaling_Values!A:D, 4) * VLOOKUP(AB396,NPC_Scaling_Values!A:D, 4) * 1.19 ,0)</f>
        <v>0</v>
      </c>
      <c r="E396" s="5">
        <f>ROUND( VLOOKUP(Z396, NPC_Raw_Data!A:L, 6) * VLOOKUP(AA396, NPC_Scaling_Values!A:N, 5)* VLOOKUP(AB396, NPC_Scaling_Values!A:N, 5) * 1.19 ,0)</f>
        <v>0</v>
      </c>
      <c r="F396" s="5">
        <f>ROUND( VLOOKUP(Z396, NPC_Raw_Data!A:L, 7) * VLOOKUP(AA396, NPC_Scaling_Values!A:N, 6) * VLOOKUP(AB396,NPC_Scaling_Values!A:N, 6) * 1.19 ,0)</f>
        <v>0</v>
      </c>
      <c r="G396" s="5">
        <f>ROUND( VLOOKUP(Z396, NPC_Raw_Data!A:L, 8) * VLOOKUP(AA396, NPC_Scaling_Values!A:N, 7) * VLOOKUP(AB396, NPC_Scaling_Values!A:N, 7) * 1.19 ,0)</f>
        <v>0</v>
      </c>
      <c r="H396" s="5">
        <f>ROUND( VLOOKUP(Z396, NPC_Raw_Data!A:L, 9) * VLOOKUP(AA396, NPC_Scaling_Values!A:N, 8)* VLOOKUP(AB396, NPC_Scaling_Values!A:N, 8) * 1.19 ,0)</f>
        <v>0</v>
      </c>
      <c r="I396" s="5">
        <v>0.0</v>
      </c>
      <c r="J396" s="5">
        <v>0.0</v>
      </c>
      <c r="K396" s="5">
        <v>0.0</v>
      </c>
      <c r="L396" s="5">
        <f>ROUND( VLOOKUP(Z396, NPC_Raw_Data!A:O, 13),0)</f>
        <v>0</v>
      </c>
      <c r="M396" s="5">
        <f>ROUND( VLOOKUP(Z396, NPC_Raw_Data!A:O, 14),0)</f>
        <v>0</v>
      </c>
      <c r="N396" s="5">
        <f>ROUND( VLOOKUP(Z396, NPC_Raw_Data!A:O, 15),0)</f>
        <v>0</v>
      </c>
      <c r="O396" s="5">
        <f>ROUND( VLOOKUP(Z396, NPC_Raw_Data!A:Q, 16) * VLOOKUP(AA396, NPC_Scaling_Values!A:N, 14)* VLOOKUP(AB396, NPC_Scaling_Values!A:N, 14) * 1.19 ,0)</f>
        <v>276</v>
      </c>
      <c r="P396" s="2">
        <f>ROUND( VLOOKUP(Z396, NPC_Raw_Data!A:Q, 17) * VLOOKUP(AA396, NPC_Scaling_Values!A:N, 14) * VLOOKUP(AB396, NPC_Scaling_Values!A:N, 14)* 1.19 ,0)</f>
        <v>110</v>
      </c>
      <c r="Q396">
        <f> VLOOKUP(AA396, NPC_Scaling_Values!A:N, 9) * VLOOKUP(AB396, NPC_Scaling_Values!A:N, 9) * 1.19</f>
        <v>3.96984</v>
      </c>
      <c r="R396" s="1">
        <v>1.0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529100.0</v>
      </c>
      <c r="AA396" s="1">
        <v>7014.0</v>
      </c>
      <c r="AB396" s="1">
        <v>7414.0</v>
      </c>
      <c r="AC396" s="8">
        <v>0.0</v>
      </c>
    </row>
    <row r="397">
      <c r="A397" s="9" t="s">
        <v>95</v>
      </c>
      <c r="B397" s="1" t="s">
        <v>39</v>
      </c>
      <c r="C397" s="5">
        <f>ROUND( VLOOKUP(Z397, NPC_Raw_Data!A:D, 4)*VLOOKUP(AA397, NPC_Scaling_Values!A:C, 3)*VLOOKUP(AB397, NPC_Scaling_Values!A:C, 3) * 1.19 ,0)</f>
        <v>4</v>
      </c>
      <c r="D397" s="5">
        <f>ROUND( VLOOKUP(Z397, NPC_Raw_Data!A:E, 5) * VLOOKUP(AA397, NPC_Scaling_Values!A:D, 4) * VLOOKUP(AB397,NPC_Scaling_Values!A:D, 4) * 1.19 ,0)</f>
        <v>0</v>
      </c>
      <c r="E397" s="5">
        <f>ROUND( VLOOKUP(Z397, NPC_Raw_Data!A:L, 6) * VLOOKUP(AA397, NPC_Scaling_Values!A:N, 5)* VLOOKUP(AB397, NPC_Scaling_Values!A:N, 5) * 1.19 ,0)</f>
        <v>177</v>
      </c>
      <c r="F397" s="5">
        <f>ROUND( VLOOKUP(Z397, NPC_Raw_Data!A:L, 7) * VLOOKUP(AA397, NPC_Scaling_Values!A:N, 6) * VLOOKUP(AB397,NPC_Scaling_Values!A:N, 6) * 1.19 ,0)</f>
        <v>132</v>
      </c>
      <c r="G397" s="5">
        <f>ROUND( VLOOKUP(Z397, NPC_Raw_Data!A:L, 8) * VLOOKUP(AA397, NPC_Scaling_Values!A:N, 7) * VLOOKUP(AB397, NPC_Scaling_Values!A:N, 7) * 1.19 ,0)</f>
        <v>126</v>
      </c>
      <c r="H397" s="5">
        <f>ROUND( VLOOKUP(Z397, NPC_Raw_Data!A:L, 9) * VLOOKUP(AA397, NPC_Scaling_Values!A:N, 8)* VLOOKUP(AB397, NPC_Scaling_Values!A:N, 8) * 1.19 ,0)</f>
        <v>132</v>
      </c>
      <c r="I397" s="5">
        <v>0.0</v>
      </c>
      <c r="J397" s="5">
        <v>0.0</v>
      </c>
      <c r="K397" s="5">
        <v>0.0</v>
      </c>
      <c r="L397" s="5">
        <f>ROUND( VLOOKUP(Z397, NPC_Raw_Data!A:O, 13),0)</f>
        <v>999</v>
      </c>
      <c r="M397" s="5">
        <f>ROUND( VLOOKUP(Z397, NPC_Raw_Data!A:O, 14),0)</f>
        <v>999</v>
      </c>
      <c r="N397" s="5">
        <f>ROUND( VLOOKUP(Z397, NPC_Raw_Data!A:O, 15),0)</f>
        <v>999</v>
      </c>
      <c r="O397" s="5">
        <f>ROUND( VLOOKUP(Z397, NPC_Raw_Data!A:Q, 16) * VLOOKUP(AA397, NPC_Scaling_Values!A:N, 14)* VLOOKUP(AB397, NPC_Scaling_Values!A:N, 14) * 1.19 ,0)</f>
        <v>244</v>
      </c>
      <c r="P397" s="2">
        <f>ROUND( VLOOKUP(Z397, NPC_Raw_Data!A:Q, 17) * VLOOKUP(AA397, NPC_Scaling_Values!A:N, 14) * VLOOKUP(AB397, NPC_Scaling_Values!A:N, 14)* 1.19 ,0)</f>
        <v>97</v>
      </c>
      <c r="Q397">
        <f> VLOOKUP(AA397, NPC_Scaling_Values!A:N, 9) * VLOOKUP(AB397, NPC_Scaling_Values!A:N, 9) * 1.19</f>
        <v>3.7128</v>
      </c>
      <c r="R397" s="1">
        <v>1.0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531000.0</v>
      </c>
      <c r="AA397" s="1">
        <v>7010.0</v>
      </c>
      <c r="AB397" s="1">
        <v>7410.0</v>
      </c>
      <c r="AC397" s="8">
        <v>0.0</v>
      </c>
    </row>
    <row r="398">
      <c r="A398" s="1" t="s">
        <v>205</v>
      </c>
      <c r="B398" s="1" t="s">
        <v>39</v>
      </c>
      <c r="C398" s="5">
        <f>ROUND( VLOOKUP(Z398, NPC_Raw_Data!A:D, 4)*VLOOKUP(AA398, NPC_Scaling_Values!A:C, 3)*VLOOKUP(AB398, NPC_Scaling_Values!A:C, 3) * 1.19 ,0)</f>
        <v>4190</v>
      </c>
      <c r="D398" s="5">
        <f>ROUND( VLOOKUP(Z398, NPC_Raw_Data!A:E, 5) * VLOOKUP(AA398, NPC_Scaling_Values!A:D, 4) * VLOOKUP(AB398,NPC_Scaling_Values!A:D, 4) * 1.19 ,0)</f>
        <v>142800</v>
      </c>
      <c r="E398" s="5">
        <f>ROUND( VLOOKUP(Z398, NPC_Raw_Data!A:L, 6) * VLOOKUP(AA398, NPC_Scaling_Values!A:N, 5)* VLOOKUP(AB398, NPC_Scaling_Values!A:N, 5) * 1.19 ,0)</f>
        <v>328</v>
      </c>
      <c r="F398" s="5">
        <f>ROUND( VLOOKUP(Z398, NPC_Raw_Data!A:L, 7) * VLOOKUP(AA398, NPC_Scaling_Values!A:N, 6) * VLOOKUP(AB398,NPC_Scaling_Values!A:N, 6) * 1.19 ,0)</f>
        <v>328</v>
      </c>
      <c r="G398" s="5">
        <f>ROUND( VLOOKUP(Z398, NPC_Raw_Data!A:L, 8) * VLOOKUP(AA398, NPC_Scaling_Values!A:N, 7) * VLOOKUP(AB398, NPC_Scaling_Values!A:N, 7) * 1.19 ,0)</f>
        <v>203</v>
      </c>
      <c r="H398" s="5">
        <f>ROUND( VLOOKUP(Z398, NPC_Raw_Data!A:L, 9) * VLOOKUP(AA398, NPC_Scaling_Values!A:N, 8)* VLOOKUP(AB398, NPC_Scaling_Values!A:N, 8) * 1.19 ,0)</f>
        <v>328</v>
      </c>
      <c r="I398" s="5">
        <v>0.0</v>
      </c>
      <c r="J398" s="5">
        <v>0.0</v>
      </c>
      <c r="K398" s="5">
        <v>0.0</v>
      </c>
      <c r="L398" s="5">
        <f>ROUND( VLOOKUP(Z398, NPC_Raw_Data!A:O, 13),0)</f>
        <v>318</v>
      </c>
      <c r="M398" s="5">
        <f>ROUND( VLOOKUP(Z398, NPC_Raw_Data!A:O, 14),0)</f>
        <v>318</v>
      </c>
      <c r="N398" s="5">
        <f>ROUND( VLOOKUP(Z398, NPC_Raw_Data!A:O, 15),0)</f>
        <v>160</v>
      </c>
      <c r="O398" s="5">
        <f>ROUND( VLOOKUP(Z398, NPC_Raw_Data!A:Q, 16) * VLOOKUP(AA398, NPC_Scaling_Values!A:N, 14)* VLOOKUP(AB398, NPC_Scaling_Values!A:N, 14) * 1.19 ,0)</f>
        <v>244</v>
      </c>
      <c r="P398" s="2">
        <f>ROUND( VLOOKUP(Z398, NPC_Raw_Data!A:Q, 17) * VLOOKUP(AA398, NPC_Scaling_Values!A:N, 14) * VLOOKUP(AB398, NPC_Scaling_Values!A:N, 14)* 1.19 ,0)</f>
        <v>97</v>
      </c>
      <c r="Q398">
        <f> VLOOKUP(AA398, NPC_Scaling_Values!A:N, 9) * VLOOKUP(AB398, NPC_Scaling_Values!A:N, 9) * 1.19</f>
        <v>3.7128</v>
      </c>
      <c r="R398" s="1">
        <v>1.3</v>
      </c>
      <c r="S398" s="1">
        <v>-1.0</v>
      </c>
      <c r="T398" s="7" t="b">
        <v>0</v>
      </c>
      <c r="U398" s="7" t="b">
        <v>1</v>
      </c>
      <c r="V398" s="7" t="b">
        <v>0</v>
      </c>
      <c r="Z398" s="1">
        <v>532000.0</v>
      </c>
      <c r="AA398" s="1">
        <v>7010.0</v>
      </c>
      <c r="AB398" s="1">
        <v>7410.0</v>
      </c>
      <c r="AC398" s="10">
        <v>5151.0</v>
      </c>
    </row>
    <row r="399">
      <c r="A399" s="9" t="s">
        <v>104</v>
      </c>
      <c r="B399" s="1" t="s">
        <v>51</v>
      </c>
      <c r="C399" s="5">
        <f>ROUND( VLOOKUP(Z399, NPC_Raw_Data!A:D, 4)*VLOOKUP(AA399, NPC_Scaling_Values!A:C, 3)*VLOOKUP(AB399, NPC_Scaling_Values!A:C, 3) * 1.19 ,0)</f>
        <v>34405</v>
      </c>
      <c r="D399" s="5">
        <f>ROUND( VLOOKUP(Z399, NPC_Raw_Data!A:E, 5) * VLOOKUP(AA399, NPC_Scaling_Values!A:D, 4) * VLOOKUP(AB399,NPC_Scaling_Values!A:D, 4) * 1.19 ,0)</f>
        <v>29750</v>
      </c>
      <c r="E399" s="5">
        <f>ROUND( VLOOKUP(Z399, NPC_Raw_Data!A:L, 6) * VLOOKUP(AA399, NPC_Scaling_Values!A:N, 5)* VLOOKUP(AB399, NPC_Scaling_Values!A:N, 5) * 1.19 ,0)</f>
        <v>273</v>
      </c>
      <c r="F399" s="5">
        <f>ROUND( VLOOKUP(Z399, NPC_Raw_Data!A:L, 7) * VLOOKUP(AA399, NPC_Scaling_Values!A:N, 6) * VLOOKUP(AB399,NPC_Scaling_Values!A:N, 6) * 1.19 ,0)</f>
        <v>205</v>
      </c>
      <c r="G399" s="5">
        <f>ROUND( VLOOKUP(Z399, NPC_Raw_Data!A:L, 8) * VLOOKUP(AA399, NPC_Scaling_Values!A:N, 7) * VLOOKUP(AB399, NPC_Scaling_Values!A:N, 7) * 1.19 ,0)</f>
        <v>191</v>
      </c>
      <c r="H399" s="5">
        <f>ROUND( VLOOKUP(Z399, NPC_Raw_Data!A:L, 9) * VLOOKUP(AA399, NPC_Scaling_Values!A:N, 8)* VLOOKUP(AB399, NPC_Scaling_Values!A:N, 8) * 1.19 ,0)</f>
        <v>205</v>
      </c>
      <c r="I399" s="5">
        <v>0.0</v>
      </c>
      <c r="J399" s="5">
        <v>0.0</v>
      </c>
      <c r="K399" s="5">
        <v>0.0</v>
      </c>
      <c r="L399" s="5">
        <f>ROUND( VLOOKUP(Z399, NPC_Raw_Data!A:O, 13),0)</f>
        <v>999</v>
      </c>
      <c r="M399" s="5">
        <f>ROUND( VLOOKUP(Z399, NPC_Raw_Data!A:O, 14),0)</f>
        <v>999</v>
      </c>
      <c r="N399" s="5">
        <f>ROUND( VLOOKUP(Z399, NPC_Raw_Data!A:O, 15),0)</f>
        <v>999</v>
      </c>
      <c r="O399" s="5">
        <f>ROUND( VLOOKUP(Z399, NPC_Raw_Data!A:Q, 16) * VLOOKUP(AA399, NPC_Scaling_Values!A:N, 14)* VLOOKUP(AB399, NPC_Scaling_Values!A:N, 14) * 1.19 ,0)</f>
        <v>241</v>
      </c>
      <c r="P399" s="2">
        <f>ROUND( VLOOKUP(Z399, NPC_Raw_Data!A:Q, 17) * VLOOKUP(AA399, NPC_Scaling_Values!A:N, 14) * VLOOKUP(AB399, NPC_Scaling_Values!A:N, 14)* 1.19 ,0)</f>
        <v>97</v>
      </c>
      <c r="Q399">
        <f> VLOOKUP(AA399, NPC_Scaling_Values!A:N, 9) * VLOOKUP(AB399, NPC_Scaling_Values!A:N, 9) * 1.19</f>
        <v>3.0925125</v>
      </c>
      <c r="R399" s="1">
        <v>1.0</v>
      </c>
      <c r="S399" s="1">
        <v>-1.0</v>
      </c>
      <c r="T399" s="7" t="b">
        <v>0</v>
      </c>
      <c r="U399" s="7" t="b">
        <v>0</v>
      </c>
      <c r="V399" s="7" t="b">
        <v>1</v>
      </c>
      <c r="Z399" s="1">
        <v>533000.0</v>
      </c>
      <c r="AA399" s="1">
        <v>7002.0</v>
      </c>
      <c r="AB399" s="1">
        <v>7402.0</v>
      </c>
      <c r="AC399" s="8">
        <v>0.0</v>
      </c>
    </row>
    <row r="400">
      <c r="A400" s="9" t="s">
        <v>278</v>
      </c>
      <c r="B400" s="1" t="s">
        <v>49</v>
      </c>
      <c r="C400" s="5">
        <f>ROUND( VLOOKUP(Z400, NPC_Raw_Data!A:D, 4)*VLOOKUP(AA400, NPC_Scaling_Values!A:C, 3)*VLOOKUP(AB400, NPC_Scaling_Values!A:C, 3) * 1.19 ,0)</f>
        <v>49200</v>
      </c>
      <c r="D400" s="5">
        <f>ROUND( VLOOKUP(Z400, NPC_Raw_Data!A:E, 5) * VLOOKUP(AA400, NPC_Scaling_Values!A:D, 4) * VLOOKUP(AB400,NPC_Scaling_Values!A:D, 4) * 1.19 ,0)</f>
        <v>17850</v>
      </c>
      <c r="E400" s="5">
        <f>ROUND( VLOOKUP(Z400, NPC_Raw_Data!A:L, 6) * VLOOKUP(AA400, NPC_Scaling_Values!A:N, 5)* VLOOKUP(AB400, NPC_Scaling_Values!A:N, 5) * 1.19 ,0)</f>
        <v>463</v>
      </c>
      <c r="F400" s="5">
        <f>ROUND( VLOOKUP(Z400, NPC_Raw_Data!A:L, 7) * VLOOKUP(AA400, NPC_Scaling_Values!A:N, 6) * VLOOKUP(AB400,NPC_Scaling_Values!A:N, 6) * 1.19 ,0)</f>
        <v>348</v>
      </c>
      <c r="G400" s="5">
        <f>ROUND( VLOOKUP(Z400, NPC_Raw_Data!A:L, 8) * VLOOKUP(AA400, NPC_Scaling_Values!A:N, 7) * VLOOKUP(AB400, NPC_Scaling_Values!A:N, 7) * 1.19 ,0)</f>
        <v>324</v>
      </c>
      <c r="H400" s="5">
        <f>ROUND( VLOOKUP(Z400, NPC_Raw_Data!A:L, 9) * VLOOKUP(AA400, NPC_Scaling_Values!A:N, 8)* VLOOKUP(AB400, NPC_Scaling_Values!A:N, 8) * 1.19 ,0)</f>
        <v>348</v>
      </c>
      <c r="I400" s="5">
        <v>0.0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14)* VLOOKUP(AB400, NPC_Scaling_Values!A:N, 14) * 1.19 ,0)</f>
        <v>252</v>
      </c>
      <c r="P400" s="2">
        <f>ROUND( VLOOKUP(Z400, NPC_Raw_Data!A:Q, 17) * VLOOKUP(AA400, NPC_Scaling_Values!A:N, 14) * VLOOKUP(AB400, NPC_Scaling_Values!A:N, 14)* 1.19 ,0)</f>
        <v>101</v>
      </c>
      <c r="Q400">
        <f> VLOOKUP(AA400, NPC_Scaling_Values!A:N, 9) * VLOOKUP(AB400, NPC_Scaling_Values!A:N, 9) * 1.19</f>
        <v>3.77349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1</v>
      </c>
      <c r="Z400" s="1">
        <v>533001.0</v>
      </c>
      <c r="AA400" s="1">
        <v>7011.0</v>
      </c>
      <c r="AB400" s="1">
        <v>7411.0</v>
      </c>
      <c r="AC400" s="8">
        <v>0.0</v>
      </c>
    </row>
    <row r="401">
      <c r="A401" s="9" t="s">
        <v>103</v>
      </c>
      <c r="B401" s="1" t="s">
        <v>53</v>
      </c>
      <c r="C401" s="5">
        <f>ROUND( VLOOKUP(Z401, NPC_Raw_Data!A:D, 4)*VLOOKUP(AA401, NPC_Scaling_Values!A:C, 3)*VLOOKUP(AB401, NPC_Scaling_Values!A:C, 3) * 1.19 ,0)</f>
        <v>617</v>
      </c>
      <c r="D401" s="5">
        <f>ROUND( VLOOKUP(Z401, NPC_Raw_Data!A:E, 5) * VLOOKUP(AA401, NPC_Scaling_Values!A:D, 4) * VLOOKUP(AB401,NPC_Scaling_Values!A:D, 4) * 1.19 ,0)</f>
        <v>17850</v>
      </c>
      <c r="E401" s="5">
        <f>ROUND( VLOOKUP(Z401, NPC_Raw_Data!A:L, 6) * VLOOKUP(AA401, NPC_Scaling_Values!A:N, 5)* VLOOKUP(AB401, NPC_Scaling_Values!A:N, 5) * 1.19 ,0)</f>
        <v>200</v>
      </c>
      <c r="F401" s="5">
        <f>ROUND( VLOOKUP(Z401, NPC_Raw_Data!A:L, 7) * VLOOKUP(AA401, NPC_Scaling_Values!A:N, 6) * VLOOKUP(AB401,NPC_Scaling_Values!A:N, 6) * 1.19 ,0)</f>
        <v>149</v>
      </c>
      <c r="G401" s="5">
        <f>ROUND( VLOOKUP(Z401, NPC_Raw_Data!A:L, 8) * VLOOKUP(AA401, NPC_Scaling_Values!A:N, 7) * VLOOKUP(AB401, NPC_Scaling_Values!A:N, 7) * 1.19 ,0)</f>
        <v>399</v>
      </c>
      <c r="H401" s="5">
        <f>ROUND( VLOOKUP(Z401, NPC_Raw_Data!A:L, 9) * VLOOKUP(AA401, NPC_Scaling_Values!A:N, 8)* VLOOKUP(AB401, NPC_Scaling_Values!A:N, 8) * 1.19 ,0)</f>
        <v>158</v>
      </c>
      <c r="I401" s="5">
        <v>0.0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110</v>
      </c>
      <c r="O401" s="5">
        <f>ROUND( VLOOKUP(Z401, NPC_Raw_Data!A:Q, 16) * VLOOKUP(AA401, NPC_Scaling_Values!A:N, 14)* VLOOKUP(AB401, NPC_Scaling_Values!A:N, 14) * 1.19 ,0)</f>
        <v>238</v>
      </c>
      <c r="P401" s="2">
        <f>ROUND( VLOOKUP(Z401, NPC_Raw_Data!A:Q, 17) * VLOOKUP(AA401, NPC_Scaling_Values!A:N, 14) * VLOOKUP(AB401, NPC_Scaling_Values!A:N, 14)* 1.19 ,0)</f>
        <v>95</v>
      </c>
      <c r="Q401">
        <f> VLOOKUP(AA401, NPC_Scaling_Values!A:N, 9) * VLOOKUP(AB401, NPC_Scaling_Values!A:N, 9) * 1.19</f>
        <v>3.6414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534000.0</v>
      </c>
      <c r="AA401" s="1">
        <v>7008.0</v>
      </c>
      <c r="AB401" s="1">
        <v>7408.0</v>
      </c>
      <c r="AC401" s="10">
        <v>5151.0</v>
      </c>
    </row>
    <row r="402">
      <c r="A402" s="9" t="s">
        <v>88</v>
      </c>
      <c r="B402" s="1" t="s">
        <v>27</v>
      </c>
      <c r="C402" s="5">
        <f>ROUND( VLOOKUP(Z402, NPC_Raw_Data!A:D, 4)*VLOOKUP(AA402, NPC_Scaling_Values!A:C, 3)*VLOOKUP(AB402, NPC_Scaling_Values!A:C, 3) * 1.19 ,0)</f>
        <v>2974</v>
      </c>
      <c r="D402" s="5">
        <f>ROUND( VLOOKUP(Z402, NPC_Raw_Data!A:E, 5) * VLOOKUP(AA402, NPC_Scaling_Values!A:D, 4) * VLOOKUP(AB402,NPC_Scaling_Values!A:D, 4) * 1.19 ,0)</f>
        <v>59500</v>
      </c>
      <c r="E402" s="5">
        <f>ROUND( VLOOKUP(Z402, NPC_Raw_Data!A:L, 6) * VLOOKUP(AA402, NPC_Scaling_Values!A:N, 5)* VLOOKUP(AB402, NPC_Scaling_Values!A:N, 5) * 1.19 ,0)</f>
        <v>251</v>
      </c>
      <c r="F402" s="5">
        <f>ROUND( VLOOKUP(Z402, NPC_Raw_Data!A:L, 7) * VLOOKUP(AA402, NPC_Scaling_Values!A:N, 6) * VLOOKUP(AB402,NPC_Scaling_Values!A:N, 6) * 1.19 ,0)</f>
        <v>193</v>
      </c>
      <c r="G402" s="5">
        <f>ROUND( VLOOKUP(Z402, NPC_Raw_Data!A:L, 8) * VLOOKUP(AA402, NPC_Scaling_Values!A:N, 7) * VLOOKUP(AB402, NPC_Scaling_Values!A:N, 7) * 1.19 ,0)</f>
        <v>184</v>
      </c>
      <c r="H402" s="5">
        <f>ROUND( VLOOKUP(Z402, NPC_Raw_Data!A:L, 9) * VLOOKUP(AA402, NPC_Scaling_Values!A:N, 8)* VLOOKUP(AB402, NPC_Scaling_Values!A:N, 8) * 1.19 ,0)</f>
        <v>196</v>
      </c>
      <c r="I402" s="5">
        <v>0.0</v>
      </c>
      <c r="J402" s="5">
        <v>0.0</v>
      </c>
      <c r="K402" s="5">
        <v>0.0</v>
      </c>
      <c r="L402" s="5">
        <f>ROUND( VLOOKUP(Z402, NPC_Raw_Data!A:O, 13),0)</f>
        <v>260</v>
      </c>
      <c r="M402" s="5">
        <f>ROUND( VLOOKUP(Z402, NPC_Raw_Data!A:O, 14),0)</f>
        <v>260</v>
      </c>
      <c r="N402" s="5">
        <f>ROUND( VLOOKUP(Z402, NPC_Raw_Data!A:O, 15),0)</f>
        <v>230</v>
      </c>
      <c r="O402" s="5">
        <f>ROUND( VLOOKUP(Z402, NPC_Raw_Data!A:Q, 16) * VLOOKUP(AA402, NPC_Scaling_Values!A:N, 14)* VLOOKUP(AB402, NPC_Scaling_Values!A:N, 14) * 1.19 ,0)</f>
        <v>240</v>
      </c>
      <c r="P402" s="2">
        <f>ROUND( VLOOKUP(Z402, NPC_Raw_Data!A:Q, 17) * VLOOKUP(AA402, NPC_Scaling_Values!A:N, 14) * VLOOKUP(AB402, NPC_Scaling_Values!A:N, 14)* 1.19 ,0)</f>
        <v>96</v>
      </c>
      <c r="Q402">
        <f> VLOOKUP(AA402, NPC_Scaling_Values!A:N, 9) * VLOOKUP(AB402, NPC_Scaling_Values!A:N, 9) * 1.19</f>
        <v>3.317125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535000.0</v>
      </c>
      <c r="AA402" s="1">
        <v>7003.0</v>
      </c>
      <c r="AB402" s="1">
        <v>7403.0</v>
      </c>
      <c r="AC402" s="10">
        <v>5151.0</v>
      </c>
    </row>
    <row r="403">
      <c r="A403" s="9" t="s">
        <v>89</v>
      </c>
      <c r="B403" s="1" t="s">
        <v>27</v>
      </c>
      <c r="C403" s="5">
        <f>ROUND( VLOOKUP(Z403, NPC_Raw_Data!A:D, 4)*VLOOKUP(AA403, NPC_Scaling_Values!A:C, 3)*VLOOKUP(AB403, NPC_Scaling_Values!A:C, 3) * 1.19 ,0)</f>
        <v>1428</v>
      </c>
      <c r="D403" s="5">
        <f>ROUND( VLOOKUP(Z403, NPC_Raw_Data!A:E, 5) * VLOOKUP(AA403, NPC_Scaling_Values!A:D, 4) * VLOOKUP(AB403,NPC_Scaling_Values!A:D, 4) * 1.19 ,0)</f>
        <v>59500</v>
      </c>
      <c r="E403" s="5">
        <f>ROUND( VLOOKUP(Z403, NPC_Raw_Data!A:L, 6) * VLOOKUP(AA403, NPC_Scaling_Values!A:N, 5)* VLOOKUP(AB403, NPC_Scaling_Values!A:N, 5) * 1.19 ,0)</f>
        <v>251</v>
      </c>
      <c r="F403" s="5">
        <f>ROUND( VLOOKUP(Z403, NPC_Raw_Data!A:L, 7) * VLOOKUP(AA403, NPC_Scaling_Values!A:N, 6) * VLOOKUP(AB403,NPC_Scaling_Values!A:N, 6) * 1.19 ,0)</f>
        <v>193</v>
      </c>
      <c r="G403" s="5">
        <f>ROUND( VLOOKUP(Z403, NPC_Raw_Data!A:L, 8) * VLOOKUP(AA403, NPC_Scaling_Values!A:N, 7) * VLOOKUP(AB403, NPC_Scaling_Values!A:N, 7) * 1.19 ,0)</f>
        <v>184</v>
      </c>
      <c r="H403" s="5">
        <f>ROUND( VLOOKUP(Z403, NPC_Raw_Data!A:L, 9) * VLOOKUP(AA403, NPC_Scaling_Values!A:N, 8)* VLOOKUP(AB403, NPC_Scaling_Values!A:N, 8) * 1.19 ,0)</f>
        <v>196</v>
      </c>
      <c r="I403" s="5">
        <v>0.0</v>
      </c>
      <c r="J403" s="5">
        <v>0.0</v>
      </c>
      <c r="K403" s="5">
        <v>0.0</v>
      </c>
      <c r="L403" s="5">
        <f>ROUND( VLOOKUP(Z403, NPC_Raw_Data!A:O, 13),0)</f>
        <v>260</v>
      </c>
      <c r="M403" s="5">
        <f>ROUND( VLOOKUP(Z403, NPC_Raw_Data!A:O, 14),0)</f>
        <v>260</v>
      </c>
      <c r="N403" s="5">
        <f>ROUND( VLOOKUP(Z403, NPC_Raw_Data!A:O, 15),0)</f>
        <v>230</v>
      </c>
      <c r="O403" s="5">
        <f>ROUND( VLOOKUP(Z403, NPC_Raw_Data!A:Q, 16) * VLOOKUP(AA403, NPC_Scaling_Values!A:N, 14)* VLOOKUP(AB403, NPC_Scaling_Values!A:N, 14) * 1.19 ,0)</f>
        <v>240</v>
      </c>
      <c r="P403" s="2">
        <f>ROUND( VLOOKUP(Z403, NPC_Raw_Data!A:Q, 17) * VLOOKUP(AA403, NPC_Scaling_Values!A:N, 14) * VLOOKUP(AB403, NPC_Scaling_Values!A:N, 14)* 1.19 ,0)</f>
        <v>96</v>
      </c>
      <c r="Q403">
        <f> VLOOKUP(AA403, NPC_Scaling_Values!A:N, 9) * VLOOKUP(AB403, NPC_Scaling_Values!A:N, 9) * 1.19</f>
        <v>3.317125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535001.0</v>
      </c>
      <c r="AA403" s="1">
        <v>7003.0</v>
      </c>
      <c r="AB403" s="1">
        <v>7403.0</v>
      </c>
      <c r="AC403" s="10">
        <v>5151.0</v>
      </c>
    </row>
    <row r="404">
      <c r="A404" s="1" t="s">
        <v>211</v>
      </c>
      <c r="B404" s="1" t="s">
        <v>39</v>
      </c>
      <c r="C404" s="5">
        <f>ROUND( VLOOKUP(Z404, NPC_Raw_Data!A:D, 4)*VLOOKUP(AA404, NPC_Scaling_Values!A:C, 3)*VLOOKUP(AB404, NPC_Scaling_Values!A:C, 3) * 1.19 ,0)</f>
        <v>2331</v>
      </c>
      <c r="D404" s="5">
        <f>ROUND( VLOOKUP(Z404, NPC_Raw_Data!A:E, 5) * VLOOKUP(AA404, NPC_Scaling_Values!A:D, 4) * VLOOKUP(AB404,NPC_Scaling_Values!A:D, 4) * 1.19 ,0)</f>
        <v>8925</v>
      </c>
      <c r="E404" s="5">
        <f>ROUND( VLOOKUP(Z404, NPC_Raw_Data!A:L, 6) * VLOOKUP(AA404, NPC_Scaling_Values!A:N, 5)* VLOOKUP(AB404, NPC_Scaling_Values!A:N, 5) * 1.19 ,0)</f>
        <v>338</v>
      </c>
      <c r="F404" s="5">
        <f>ROUND( VLOOKUP(Z404, NPC_Raw_Data!A:L, 7) * VLOOKUP(AA404, NPC_Scaling_Values!A:N, 6) * VLOOKUP(AB404,NPC_Scaling_Values!A:N, 6) * 1.19 ,0)</f>
        <v>261</v>
      </c>
      <c r="G404" s="5">
        <f>ROUND( VLOOKUP(Z404, NPC_Raw_Data!A:L, 8) * VLOOKUP(AA404, NPC_Scaling_Values!A:N, 7) * VLOOKUP(AB404, NPC_Scaling_Values!A:N, 7) * 1.19 ,0)</f>
        <v>213</v>
      </c>
      <c r="H404" s="5">
        <f>ROUND( VLOOKUP(Z404, NPC_Raw_Data!A:L, 9) * VLOOKUP(AA404, NPC_Scaling_Values!A:N, 8)* VLOOKUP(AB404, NPC_Scaling_Values!A:N, 8) * 1.19 ,0)</f>
        <v>328</v>
      </c>
      <c r="I404" s="5">
        <v>0.0</v>
      </c>
      <c r="J404" s="5">
        <v>0.0</v>
      </c>
      <c r="K404" s="5">
        <v>0.0</v>
      </c>
      <c r="L404" s="5">
        <f>ROUND( VLOOKUP(Z404, NPC_Raw_Data!A:O, 13),0)</f>
        <v>220</v>
      </c>
      <c r="M404" s="5">
        <f>ROUND( VLOOKUP(Z404, NPC_Raw_Data!A:O, 14),0)</f>
        <v>220</v>
      </c>
      <c r="N404" s="5">
        <f>ROUND( VLOOKUP(Z404, NPC_Raw_Data!A:O, 15),0)</f>
        <v>210</v>
      </c>
      <c r="O404" s="5">
        <f>ROUND( VLOOKUP(Z404, NPC_Raw_Data!A:Q, 16) * VLOOKUP(AA404, NPC_Scaling_Values!A:N, 14)* VLOOKUP(AB404, NPC_Scaling_Values!A:N, 14) * 1.19 ,0)</f>
        <v>244</v>
      </c>
      <c r="P404" s="2">
        <f>ROUND( VLOOKUP(Z404, NPC_Raw_Data!A:Q, 17) * VLOOKUP(AA404, NPC_Scaling_Values!A:N, 14) * VLOOKUP(AB404, NPC_Scaling_Values!A:N, 14)* 1.19 ,0)</f>
        <v>97</v>
      </c>
      <c r="Q404">
        <f> VLOOKUP(AA404, NPC_Scaling_Values!A:N, 9) * VLOOKUP(AB404, NPC_Scaling_Values!A:N, 9) * 1.19</f>
        <v>3.7128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535100.0</v>
      </c>
      <c r="AA404" s="1">
        <v>7010.0</v>
      </c>
      <c r="AB404" s="1">
        <v>7410.0</v>
      </c>
      <c r="AC404" s="10">
        <v>5151.0</v>
      </c>
    </row>
    <row r="405">
      <c r="A405" s="9" t="s">
        <v>28</v>
      </c>
      <c r="B405" s="1" t="s">
        <v>27</v>
      </c>
      <c r="C405" s="5">
        <f>ROUND( VLOOKUP(Z405, NPC_Raw_Data!A:D, 4)*VLOOKUP(AA405, NPC_Scaling_Values!A:C, 3)*VLOOKUP(AB405, NPC_Scaling_Values!A:C, 3) * 1.19 ,0)</f>
        <v>4</v>
      </c>
      <c r="D405" s="5">
        <f>ROUND( VLOOKUP(Z405, NPC_Raw_Data!A:E, 5) * VLOOKUP(AA405, NPC_Scaling_Values!A:D, 4) * VLOOKUP(AB405,NPC_Scaling_Values!A:D, 4) * 1.19 ,0)</f>
        <v>0</v>
      </c>
      <c r="E405" s="5">
        <f>ROUND( VLOOKUP(Z405, NPC_Raw_Data!A:L, 6) * VLOOKUP(AA405, NPC_Scaling_Values!A:N, 5)* VLOOKUP(AB405, NPC_Scaling_Values!A:N, 5) * 1.19 ,0)</f>
        <v>0</v>
      </c>
      <c r="F405" s="5">
        <f>ROUND( VLOOKUP(Z405, NPC_Raw_Data!A:L, 7) * VLOOKUP(AA405, NPC_Scaling_Values!A:N, 6) * VLOOKUP(AB405,NPC_Scaling_Values!A:N, 6) * 1.19 ,0)</f>
        <v>0</v>
      </c>
      <c r="G405" s="5">
        <f>ROUND( VLOOKUP(Z405, NPC_Raw_Data!A:L, 8) * VLOOKUP(AA405, NPC_Scaling_Values!A:N, 7) * VLOOKUP(AB405, NPC_Scaling_Values!A:N, 7) * 1.19 ,0)</f>
        <v>0</v>
      </c>
      <c r="H405" s="5">
        <f>ROUND( VLOOKUP(Z405, NPC_Raw_Data!A:L, 9) * VLOOKUP(AA405, NPC_Scaling_Values!A:N, 8)* VLOOKUP(AB405, NPC_Scaling_Values!A:N, 8) * 1.19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 * 1.19 ,0)</f>
        <v>240</v>
      </c>
      <c r="P405" s="2">
        <f>ROUND( VLOOKUP(Z405, NPC_Raw_Data!A:Q, 17) * VLOOKUP(AA405, NPC_Scaling_Values!A:N, 14) * VLOOKUP(AB405, NPC_Scaling_Values!A:N, 14)* 1.19 ,0)</f>
        <v>96</v>
      </c>
      <c r="Q405">
        <f> VLOOKUP(AA405, NPC_Scaling_Values!A:N, 9) * VLOOKUP(AB405, NPC_Scaling_Values!A:N, 9) * 1.19</f>
        <v>3.317125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535200.0</v>
      </c>
      <c r="AA405" s="1">
        <v>7003.0</v>
      </c>
      <c r="AB405" s="1">
        <v>7403.0</v>
      </c>
      <c r="AC405" s="8">
        <v>0.0</v>
      </c>
    </row>
    <row r="406">
      <c r="A406" s="1" t="s">
        <v>38</v>
      </c>
      <c r="B406" s="1" t="s">
        <v>39</v>
      </c>
      <c r="C406" s="5">
        <f>ROUND( VLOOKUP(Z406, NPC_Raw_Data!A:D, 4)*VLOOKUP(AA406, NPC_Scaling_Values!A:C, 3)*VLOOKUP(AB406, NPC_Scaling_Values!A:C, 3) * 1.19 ,0)</f>
        <v>4</v>
      </c>
      <c r="D406" s="5">
        <f>ROUND( VLOOKUP(Z406, NPC_Raw_Data!A:E, 5) * VLOOKUP(AA406, NPC_Scaling_Values!A:D, 4) * VLOOKUP(AB406,NPC_Scaling_Values!A:D, 4) * 1.19 ,0)</f>
        <v>0</v>
      </c>
      <c r="E406" s="5">
        <f>ROUND( VLOOKUP(Z406, NPC_Raw_Data!A:L, 6) * VLOOKUP(AA406, NPC_Scaling_Values!A:N, 5)* VLOOKUP(AB406, NPC_Scaling_Values!A:N, 5) * 1.19 ,0)</f>
        <v>0</v>
      </c>
      <c r="F406" s="5">
        <f>ROUND( VLOOKUP(Z406, NPC_Raw_Data!A:L, 7) * VLOOKUP(AA406, NPC_Scaling_Values!A:N, 6) * VLOOKUP(AB406,NPC_Scaling_Values!A:N, 6) * 1.19 ,0)</f>
        <v>0</v>
      </c>
      <c r="G406" s="5">
        <f>ROUND( VLOOKUP(Z406, NPC_Raw_Data!A:L, 8) * VLOOKUP(AA406, NPC_Scaling_Values!A:N, 7) * VLOOKUP(AB406, NPC_Scaling_Values!A:N, 7) * 1.19 ,0)</f>
        <v>0</v>
      </c>
      <c r="H406" s="5">
        <f>ROUND( VLOOKUP(Z406, NPC_Raw_Data!A:L, 9) * VLOOKUP(AA406, NPC_Scaling_Values!A:N, 8)* VLOOKUP(AB406, NPC_Scaling_Values!A:N, 8) * 1.19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 * 1.19 ,0)</f>
        <v>244</v>
      </c>
      <c r="P406" s="2">
        <f>ROUND( VLOOKUP(Z406, NPC_Raw_Data!A:Q, 17) * VLOOKUP(AA406, NPC_Scaling_Values!A:N, 14) * VLOOKUP(AB406, NPC_Scaling_Values!A:N, 14)* 1.19 ,0)</f>
        <v>97</v>
      </c>
      <c r="Q406">
        <f> VLOOKUP(AA406, NPC_Scaling_Values!A:N, 9) * VLOOKUP(AB406, NPC_Scaling_Values!A:N, 9) * 1.19</f>
        <v>3.7128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535300.0</v>
      </c>
      <c r="AA406" s="1">
        <v>7010.0</v>
      </c>
      <c r="AB406" s="1">
        <v>7410.0</v>
      </c>
      <c r="AC406" s="8">
        <v>0.0</v>
      </c>
    </row>
    <row r="407">
      <c r="A407" s="9" t="s">
        <v>149</v>
      </c>
      <c r="B407" s="1" t="s">
        <v>77</v>
      </c>
      <c r="C407" s="5">
        <f>ROUND( VLOOKUP(Z407, NPC_Raw_Data!A:D, 4)*VLOOKUP(AA407, NPC_Scaling_Values!A:C, 3)*VLOOKUP(AB407, NPC_Scaling_Values!A:C, 3) * 1.19 ,0)</f>
        <v>2947</v>
      </c>
      <c r="D407" s="5">
        <f>ROUND( VLOOKUP(Z407, NPC_Raw_Data!A:E, 5) * VLOOKUP(AA407, NPC_Scaling_Values!A:D, 4) * VLOOKUP(AB407,NPC_Scaling_Values!A:D, 4) * 1.19 ,0)</f>
        <v>7140</v>
      </c>
      <c r="E407" s="5">
        <f>ROUND( VLOOKUP(Z407, NPC_Raw_Data!A:L, 6) * VLOOKUP(AA407, NPC_Scaling_Values!A:N, 5)* VLOOKUP(AB407, NPC_Scaling_Values!A:N, 5) * 1.19 ,0)</f>
        <v>242</v>
      </c>
      <c r="F407" s="5">
        <f>ROUND( VLOOKUP(Z407, NPC_Raw_Data!A:L, 7) * VLOOKUP(AA407, NPC_Scaling_Values!A:N, 6) * VLOOKUP(AB407,NPC_Scaling_Values!A:N, 6) * 1.19 ,0)</f>
        <v>205</v>
      </c>
      <c r="G407" s="5">
        <f>ROUND( VLOOKUP(Z407, NPC_Raw_Data!A:L, 8) * VLOOKUP(AA407, NPC_Scaling_Values!A:N, 7) * VLOOKUP(AB407, NPC_Scaling_Values!A:N, 7) * 1.19 ,0)</f>
        <v>146</v>
      </c>
      <c r="H407" s="5">
        <f>ROUND( VLOOKUP(Z407, NPC_Raw_Data!A:L, 9) * VLOOKUP(AA407, NPC_Scaling_Values!A:N, 8)* VLOOKUP(AB407, NPC_Scaling_Values!A:N, 8) * 1.19 ,0)</f>
        <v>182</v>
      </c>
      <c r="I407" s="5">
        <v>0.0</v>
      </c>
      <c r="J407" s="5">
        <v>0.0</v>
      </c>
      <c r="K407" s="5">
        <v>0.0</v>
      </c>
      <c r="L407" s="5">
        <f>ROUND( VLOOKUP(Z407, NPC_Raw_Data!A:O, 13),0)</f>
        <v>135</v>
      </c>
      <c r="M407" s="5">
        <f>ROUND( VLOOKUP(Z407, NPC_Raw_Data!A:O, 14),0)</f>
        <v>135</v>
      </c>
      <c r="N407" s="5">
        <f>ROUND( VLOOKUP(Z407, NPC_Raw_Data!A:O, 15),0)</f>
        <v>135</v>
      </c>
      <c r="O407" s="5">
        <f>ROUND( VLOOKUP(Z407, NPC_Raw_Data!A:Q, 16) * VLOOKUP(AA407, NPC_Scaling_Values!A:N, 14)* VLOOKUP(AB407, NPC_Scaling_Values!A:N, 14) * 1.19 ,0)</f>
        <v>252</v>
      </c>
      <c r="P407" s="2">
        <f>ROUND( VLOOKUP(Z407, NPC_Raw_Data!A:Q, 17) * VLOOKUP(AA407, NPC_Scaling_Values!A:N, 14) * VLOOKUP(AB407, NPC_Scaling_Values!A:N, 14)* 1.19 ,0)</f>
        <v>101</v>
      </c>
      <c r="Q407">
        <f> VLOOKUP(AA407, NPC_Scaling_Values!A:N, 9) * VLOOKUP(AB407, NPC_Scaling_Values!A:N, 9) * 1.19</f>
        <v>3.77349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536000.0</v>
      </c>
      <c r="AA407" s="1">
        <v>7011.0</v>
      </c>
      <c r="AB407" s="1">
        <v>7411.0</v>
      </c>
      <c r="AC407" s="8">
        <v>0.0</v>
      </c>
    </row>
    <row r="408">
      <c r="A408" s="9" t="s">
        <v>159</v>
      </c>
      <c r="B408" s="1" t="s">
        <v>77</v>
      </c>
      <c r="C408" s="5">
        <f>ROUND( VLOOKUP(Z408, NPC_Raw_Data!A:D, 4)*VLOOKUP(AA408, NPC_Scaling_Values!A:C, 3)*VLOOKUP(AB408, NPC_Scaling_Values!A:C, 3) * 1.19 ,0)</f>
        <v>1195</v>
      </c>
      <c r="D408" s="5">
        <f>ROUND( VLOOKUP(Z408, NPC_Raw_Data!A:E, 5) * VLOOKUP(AA408, NPC_Scaling_Values!A:D, 4) * VLOOKUP(AB408,NPC_Scaling_Values!A:D, 4) * 1.19 ,0)</f>
        <v>3570</v>
      </c>
      <c r="E408" s="5">
        <f>ROUND( VLOOKUP(Z408, NPC_Raw_Data!A:L, 6) * VLOOKUP(AA408, NPC_Scaling_Values!A:N, 5)* VLOOKUP(AB408, NPC_Scaling_Values!A:N, 5) * 1.19 ,0)</f>
        <v>258</v>
      </c>
      <c r="F408" s="5">
        <f>ROUND( VLOOKUP(Z408, NPC_Raw_Data!A:L, 7) * VLOOKUP(AA408, NPC_Scaling_Values!A:N, 6) * VLOOKUP(AB408,NPC_Scaling_Values!A:N, 6) * 1.19 ,0)</f>
        <v>218</v>
      </c>
      <c r="G408" s="5">
        <f>ROUND( VLOOKUP(Z408, NPC_Raw_Data!A:L, 8) * VLOOKUP(AA408, NPC_Scaling_Values!A:N, 7) * VLOOKUP(AB408, NPC_Scaling_Values!A:N, 7) * 1.19 ,0)</f>
        <v>156</v>
      </c>
      <c r="H408" s="5">
        <f>ROUND( VLOOKUP(Z408, NPC_Raw_Data!A:L, 9) * VLOOKUP(AA408, NPC_Scaling_Values!A:N, 8)* VLOOKUP(AB408, NPC_Scaling_Values!A:N, 8) * 1.19 ,0)</f>
        <v>195</v>
      </c>
      <c r="I408" s="5">
        <v>0.0</v>
      </c>
      <c r="J408" s="5">
        <v>0.0</v>
      </c>
      <c r="K408" s="5">
        <v>0.0</v>
      </c>
      <c r="L408" s="5">
        <f>ROUND( VLOOKUP(Z408, NPC_Raw_Data!A:O, 13),0)</f>
        <v>120</v>
      </c>
      <c r="M408" s="5">
        <f>ROUND( VLOOKUP(Z408, NPC_Raw_Data!A:O, 14),0)</f>
        <v>120</v>
      </c>
      <c r="N408" s="5">
        <f>ROUND( VLOOKUP(Z408, NPC_Raw_Data!A:O, 15),0)</f>
        <v>120</v>
      </c>
      <c r="O408" s="5">
        <f>ROUND( VLOOKUP(Z408, NPC_Raw_Data!A:Q, 16) * VLOOKUP(AA408, NPC_Scaling_Values!A:N, 14)* VLOOKUP(AB408, NPC_Scaling_Values!A:N, 14) * 1.19 ,0)</f>
        <v>252</v>
      </c>
      <c r="P408" s="2">
        <f>ROUND( VLOOKUP(Z408, NPC_Raw_Data!A:Q, 17) * VLOOKUP(AA408, NPC_Scaling_Values!A:N, 14) * VLOOKUP(AB408, NPC_Scaling_Values!A:N, 14)* 1.19 ,0)</f>
        <v>101</v>
      </c>
      <c r="Q408">
        <f> VLOOKUP(AA408, NPC_Scaling_Values!A:N, 9) * VLOOKUP(AB408, NPC_Scaling_Values!A:N, 9) * 1.19</f>
        <v>3.77349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536100.0</v>
      </c>
      <c r="AA408" s="1">
        <v>7011.0</v>
      </c>
      <c r="AB408" s="1">
        <v>7411.0</v>
      </c>
      <c r="AC408" s="10">
        <v>5151.0</v>
      </c>
    </row>
    <row r="409">
      <c r="A409" s="9" t="s">
        <v>274</v>
      </c>
      <c r="B409" s="1" t="s">
        <v>275</v>
      </c>
      <c r="C409" s="5">
        <f>ROUND( VLOOKUP(Z409, NPC_Raw_Data!A:D, 4)*VLOOKUP(AA409, NPC_Scaling_Values!A:C, 3)*VLOOKUP(AB409, NPC_Scaling_Values!A:C, 3) * 1.19 ,0)</f>
        <v>7669</v>
      </c>
      <c r="D409" s="5">
        <f>ROUND( VLOOKUP(Z409, NPC_Raw_Data!A:E, 5) * VLOOKUP(AA409, NPC_Scaling_Values!A:D, 4) * VLOOKUP(AB409,NPC_Scaling_Values!A:D, 4) * 1.19 ,0)</f>
        <v>166600</v>
      </c>
      <c r="E409" s="5">
        <f>ROUND( VLOOKUP(Z409, NPC_Raw_Data!A:L, 6) * VLOOKUP(AA409, NPC_Scaling_Values!A:N, 5)* VLOOKUP(AB409, NPC_Scaling_Values!A:N, 5) * 1.19 ,0)</f>
        <v>409</v>
      </c>
      <c r="F409" s="5">
        <f>ROUND( VLOOKUP(Z409, NPC_Raw_Data!A:L, 7) * VLOOKUP(AA409, NPC_Scaling_Values!A:N, 6) * VLOOKUP(AB409,NPC_Scaling_Values!A:N, 6) * 1.19 ,0)</f>
        <v>308</v>
      </c>
      <c r="G409" s="5">
        <f>ROUND( VLOOKUP(Z409, NPC_Raw_Data!A:L, 8) * VLOOKUP(AA409, NPC_Scaling_Values!A:N, 7) * VLOOKUP(AB409, NPC_Scaling_Values!A:N, 7) * 1.19 ,0)</f>
        <v>287</v>
      </c>
      <c r="H409" s="5">
        <f>ROUND( VLOOKUP(Z409, NPC_Raw_Data!A:L, 9) * VLOOKUP(AA409, NPC_Scaling_Values!A:N, 8)* VLOOKUP(AB409, NPC_Scaling_Values!A:N, 8) * 1.19 ,0)</f>
        <v>2043</v>
      </c>
      <c r="I409" s="5">
        <v>0.0</v>
      </c>
      <c r="J409" s="5">
        <v>0.0</v>
      </c>
      <c r="K409" s="5">
        <v>0.0</v>
      </c>
      <c r="L409" s="5">
        <f>ROUND( VLOOKUP(Z409, NPC_Raw_Data!A:O, 13),0)</f>
        <v>999</v>
      </c>
      <c r="M409" s="5">
        <f>ROUND( VLOOKUP(Z409, NPC_Raw_Data!A:O, 14),0)</f>
        <v>999</v>
      </c>
      <c r="N409" s="5">
        <f>ROUND( VLOOKUP(Z409, NPC_Raw_Data!A:O, 15),0)</f>
        <v>240</v>
      </c>
      <c r="O409" s="5">
        <f>ROUND( VLOOKUP(Z409, NPC_Raw_Data!A:Q, 16) * VLOOKUP(AA409, NPC_Scaling_Values!A:N, 14)* VLOOKUP(AB409, NPC_Scaling_Values!A:N, 14) * 1.19 ,0)</f>
        <v>287</v>
      </c>
      <c r="P409" s="2">
        <f>ROUND( VLOOKUP(Z409, NPC_Raw_Data!A:Q, 17) * VLOOKUP(AA409, NPC_Scaling_Values!A:N, 14) * VLOOKUP(AB409, NPC_Scaling_Values!A:N, 14)* 1.19 ,0)</f>
        <v>115</v>
      </c>
      <c r="Q409">
        <f> VLOOKUP(AA409, NPC_Scaling_Values!A:N, 9) * VLOOKUP(AB409, NPC_Scaling_Values!A:N, 9) * 1.19</f>
        <v>4.07575</v>
      </c>
      <c r="R409" s="1">
        <v>1.0</v>
      </c>
      <c r="S409" s="1">
        <v>-1.0</v>
      </c>
      <c r="T409" s="7" t="b">
        <v>0</v>
      </c>
      <c r="U409" s="7" t="b">
        <v>1</v>
      </c>
      <c r="V409" s="7" t="b">
        <v>0</v>
      </c>
      <c r="Z409" s="1">
        <v>537000.0</v>
      </c>
      <c r="AA409" s="1">
        <v>7015.0</v>
      </c>
      <c r="AB409" s="1">
        <v>7415.0</v>
      </c>
      <c r="AC409" s="10">
        <v>5151.0</v>
      </c>
    </row>
    <row r="410">
      <c r="A410" s="1" t="s">
        <v>235</v>
      </c>
      <c r="B410" s="1" t="s">
        <v>49</v>
      </c>
      <c r="C410" s="5">
        <f>ROUND( VLOOKUP(Z410, NPC_Raw_Data!A:D, 4)*VLOOKUP(AA410, NPC_Scaling_Values!A:C, 3)*VLOOKUP(AB410, NPC_Scaling_Values!A:C, 3) * 1.19 ,0)</f>
        <v>19113</v>
      </c>
      <c r="D410" s="5">
        <f>ROUND( VLOOKUP(Z410, NPC_Raw_Data!A:E, 5) * VLOOKUP(AA410, NPC_Scaling_Values!A:D, 4) * VLOOKUP(AB410,NPC_Scaling_Values!A:D, 4) * 1.19 ,0)</f>
        <v>0</v>
      </c>
      <c r="E410" s="5">
        <f>ROUND( VLOOKUP(Z410, NPC_Raw_Data!A:L, 6) * VLOOKUP(AA410, NPC_Scaling_Values!A:N, 5)* VLOOKUP(AB410, NPC_Scaling_Values!A:N, 5) * 1.19 ,0)</f>
        <v>381</v>
      </c>
      <c r="F410" s="5">
        <f>ROUND( VLOOKUP(Z410, NPC_Raw_Data!A:L, 7) * VLOOKUP(AA410, NPC_Scaling_Values!A:N, 6) * VLOOKUP(AB410,NPC_Scaling_Values!A:N, 6) * 1.19 ,0)</f>
        <v>262</v>
      </c>
      <c r="G410" s="5">
        <f>ROUND( VLOOKUP(Z410, NPC_Raw_Data!A:L, 8) * VLOOKUP(AA410, NPC_Scaling_Values!A:N, 7) * VLOOKUP(AB410, NPC_Scaling_Values!A:N, 7) * 1.19 ,0)</f>
        <v>245</v>
      </c>
      <c r="H410" s="5">
        <f>ROUND( VLOOKUP(Z410, NPC_Raw_Data!A:L, 9) * VLOOKUP(AA410, NPC_Scaling_Values!A:N, 8)* VLOOKUP(AB410, NPC_Scaling_Values!A:N, 8) * 1.19 ,0)</f>
        <v>225</v>
      </c>
      <c r="I410" s="5">
        <v>0.0</v>
      </c>
      <c r="J410" s="5">
        <v>0.0</v>
      </c>
      <c r="K410" s="5">
        <v>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14)* VLOOKUP(AB410, NPC_Scaling_Values!A:N, 14) * 1.19 ,0)</f>
        <v>252</v>
      </c>
      <c r="P410" s="2">
        <f>ROUND( VLOOKUP(Z410, NPC_Raw_Data!A:Q, 17) * VLOOKUP(AA410, NPC_Scaling_Values!A:N, 14) * VLOOKUP(AB410, NPC_Scaling_Values!A:N, 14)* 1.19 ,0)</f>
        <v>101</v>
      </c>
      <c r="Q410">
        <f> VLOOKUP(AA410, NPC_Scaling_Values!A:N, 9) * VLOOKUP(AB410, NPC_Scaling_Values!A:N, 9) * 1.19</f>
        <v>3.77349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1</v>
      </c>
      <c r="Z410" s="1">
        <v>539000.0</v>
      </c>
      <c r="AA410" s="1">
        <v>7011.0</v>
      </c>
      <c r="AB410" s="1">
        <v>7411.0</v>
      </c>
      <c r="AC410" s="8">
        <v>0.0</v>
      </c>
    </row>
    <row r="411">
      <c r="A411" s="1" t="s">
        <v>236</v>
      </c>
      <c r="B411" s="1" t="s">
        <v>49</v>
      </c>
      <c r="C411" s="5">
        <f>ROUND( VLOOKUP(Z411, NPC_Raw_Data!A:D, 4)*VLOOKUP(AA411, NPC_Scaling_Values!A:C, 3)*VLOOKUP(AB411, NPC_Scaling_Values!A:C, 3) * 1.19 ,0)</f>
        <v>4778</v>
      </c>
      <c r="D411" s="5">
        <f>ROUND( VLOOKUP(Z411, NPC_Raw_Data!A:E, 5) * VLOOKUP(AA411, NPC_Scaling_Values!A:D, 4) * VLOOKUP(AB411,NPC_Scaling_Values!A:D, 4) * 1.19 ,0)</f>
        <v>214200</v>
      </c>
      <c r="E411" s="5">
        <f>ROUND( VLOOKUP(Z411, NPC_Raw_Data!A:L, 6) * VLOOKUP(AA411, NPC_Scaling_Values!A:N, 5)* VLOOKUP(AB411, NPC_Scaling_Values!A:N, 5) * 1.19 ,0)</f>
        <v>381</v>
      </c>
      <c r="F411" s="5">
        <f>ROUND( VLOOKUP(Z411, NPC_Raw_Data!A:L, 7) * VLOOKUP(AA411, NPC_Scaling_Values!A:N, 6) * VLOOKUP(AB411,NPC_Scaling_Values!A:N, 6) * 1.19 ,0)</f>
        <v>262</v>
      </c>
      <c r="G411" s="5">
        <f>ROUND( VLOOKUP(Z411, NPC_Raw_Data!A:L, 8) * VLOOKUP(AA411, NPC_Scaling_Values!A:N, 7) * VLOOKUP(AB411, NPC_Scaling_Values!A:N, 7) * 1.19 ,0)</f>
        <v>245</v>
      </c>
      <c r="H411" s="5">
        <f>ROUND( VLOOKUP(Z411, NPC_Raw_Data!A:L, 9) * VLOOKUP(AA411, NPC_Scaling_Values!A:N, 8)* VLOOKUP(AB411, NPC_Scaling_Values!A:N, 8) * 1.19 ,0)</f>
        <v>225</v>
      </c>
      <c r="I411" s="5">
        <v>0.0</v>
      </c>
      <c r="J411" s="5">
        <v>0.0</v>
      </c>
      <c r="K411" s="5">
        <v>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14)* VLOOKUP(AB411, NPC_Scaling_Values!A:N, 14) * 1.19 ,0)</f>
        <v>252</v>
      </c>
      <c r="P411" s="2">
        <f>ROUND( VLOOKUP(Z411, NPC_Raw_Data!A:Q, 17) * VLOOKUP(AA411, NPC_Scaling_Values!A:N, 14) * VLOOKUP(AB411, NPC_Scaling_Values!A:N, 14)* 1.19 ,0)</f>
        <v>101</v>
      </c>
      <c r="Q411">
        <f> VLOOKUP(AA411, NPC_Scaling_Values!A:N, 9) * VLOOKUP(AB411, NPC_Scaling_Values!A:N, 9) * 1.19</f>
        <v>3.77349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1</v>
      </c>
      <c r="Z411" s="1">
        <v>539001.0</v>
      </c>
      <c r="AA411" s="1">
        <v>7011.0</v>
      </c>
      <c r="AB411" s="1">
        <v>7411.0</v>
      </c>
      <c r="AC411" s="8">
        <v>0.0</v>
      </c>
    </row>
    <row r="412">
      <c r="A412" s="2" t="s">
        <v>45</v>
      </c>
      <c r="B412" s="1" t="s">
        <v>46</v>
      </c>
      <c r="C412" s="5">
        <f>ROUND( VLOOKUP(Z412, NPC_Raw_Data!A:D, 4)*VLOOKUP(AA412, NPC_Scaling_Values!A:C, 3)*VLOOKUP(AB412, NPC_Scaling_Values!A:C, 3) * 1.19 ,0)</f>
        <v>5</v>
      </c>
      <c r="D412" s="5">
        <f>ROUND( VLOOKUP(Z412, NPC_Raw_Data!A:E, 5) * VLOOKUP(AA412, NPC_Scaling_Values!A:D, 4) * VLOOKUP(AB412,NPC_Scaling_Values!A:D, 4) * 1.19 ,0)</f>
        <v>142800</v>
      </c>
      <c r="E412" s="5">
        <f>ROUND( VLOOKUP(Z412, NPC_Raw_Data!A:L, 6) * VLOOKUP(AA412, NPC_Scaling_Values!A:N, 5)* VLOOKUP(AB412, NPC_Scaling_Values!A:N, 5) * 1.19 ,0)</f>
        <v>35</v>
      </c>
      <c r="F412" s="5">
        <f>ROUND( VLOOKUP(Z412, NPC_Raw_Data!A:L, 7) * VLOOKUP(AA412, NPC_Scaling_Values!A:N, 6) * VLOOKUP(AB412,NPC_Scaling_Values!A:N, 6) * 1.19 ,0)</f>
        <v>28</v>
      </c>
      <c r="G412" s="5">
        <f>ROUND( VLOOKUP(Z412, NPC_Raw_Data!A:L, 8) * VLOOKUP(AA412, NPC_Scaling_Values!A:N, 7) * VLOOKUP(AB412, NPC_Scaling_Values!A:N, 7) * 1.19 ,0)</f>
        <v>71</v>
      </c>
      <c r="H412" s="5">
        <f>ROUND( VLOOKUP(Z412, NPC_Raw_Data!A:L, 9) * VLOOKUP(AA412, NPC_Scaling_Values!A:N, 8)* VLOOKUP(AB412, NPC_Scaling_Values!A:N, 8) * 1.19 ,0)</f>
        <v>28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14)* VLOOKUP(AB412, NPC_Scaling_Values!A:N, 14) * 1.19 ,0)</f>
        <v>276</v>
      </c>
      <c r="P412" s="2">
        <f>ROUND( VLOOKUP(Z412, NPC_Raw_Data!A:Q, 17) * VLOOKUP(AA412, NPC_Scaling_Values!A:N, 14) * VLOOKUP(AB412, NPC_Scaling_Values!A:N, 14)* 1.19 ,0)</f>
        <v>110</v>
      </c>
      <c r="Q412">
        <f> VLOOKUP(AA412, NPC_Scaling_Values!A:N, 9) * VLOOKUP(AB412, NPC_Scaling_Values!A:N, 9) * 1.19</f>
        <v>3.96984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540100.0</v>
      </c>
      <c r="AA412" s="1">
        <v>7014.0</v>
      </c>
      <c r="AB412" s="1">
        <v>7414.0</v>
      </c>
      <c r="AC412" s="10">
        <v>5400.0</v>
      </c>
    </row>
    <row r="413">
      <c r="A413" s="2"/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Z413" s="1"/>
      <c r="AA413" s="1"/>
      <c r="AB413" s="1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21.0"/>
    <col customWidth="1" min="3" max="4" width="7.38"/>
    <col customWidth="1" min="5" max="16" width="8.13"/>
    <col customWidth="1" min="17" max="17" width="11.63"/>
    <col customWidth="1" min="18" max="22" width="7.63"/>
    <col customWidth="1" min="26" max="26" width="10.38"/>
    <col customWidth="1" min="27" max="27" width="7.13"/>
    <col customWidth="1" min="28" max="29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313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2" t="s">
        <v>314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</row>
    <row r="2">
      <c r="A2" s="1" t="s">
        <v>50</v>
      </c>
      <c r="B2" s="1" t="s">
        <v>35</v>
      </c>
      <c r="C2" s="5">
        <f>ROUND( VLOOKUP(Z2, NPC_Raw_Data!A:D, 4)*VLOOKUP(AA2, NPC_Scaling_Values!A:C, 3)*VLOOKUP(AB2, NPC_Scaling_Values!A:C, 3) * 1.25 ,0)</f>
        <v>427</v>
      </c>
      <c r="D2" s="5">
        <f>ROUND( VLOOKUP(Z2, NPC_Raw_Data!A:E, 5) * VLOOKUP(AA2, NPC_Scaling_Values!A:D, 4) * VLOOKUP(AB2,NPC_Scaling_Values!A:D, 4) * 1.25 ,0)</f>
        <v>625</v>
      </c>
      <c r="E2" s="5">
        <f>ROUND( VLOOKUP(Z2, NPC_Raw_Data!A:L, 6) * VLOOKUP(AA2, NPC_Scaling_Values!A:N, 5)* VLOOKUP(AB2, NPC_Scaling_Values!A:N, 5) * 1.25 ,0)</f>
        <v>231</v>
      </c>
      <c r="F2" s="5">
        <f>ROUND( VLOOKUP(Z2, NPC_Raw_Data!A:L, 7) * VLOOKUP(AA2, NPC_Scaling_Values!A:N, 6) * VLOOKUP(AB2,NPC_Scaling_Values!A:N, 6) * 1.25 ,0)</f>
        <v>174</v>
      </c>
      <c r="G2" s="5">
        <f>ROUND( VLOOKUP(Z2, NPC_Raw_Data!A:L, 8) * VLOOKUP(AA2, NPC_Scaling_Values!A:N, 7) * VLOOKUP(AB2, NPC_Scaling_Values!A:N, 7) * 1.25 ,0)</f>
        <v>138</v>
      </c>
      <c r="H2" s="5">
        <f>ROUND( VLOOKUP(Z2, NPC_Raw_Data!A:L, 9) * VLOOKUP(AA2, NPC_Scaling_Values!A:N, 8)* VLOOKUP(AB2, NPC_Scaling_Values!A:N, 8) * 1.25 ,0)</f>
        <v>174</v>
      </c>
      <c r="I2" s="5">
        <v>-25.0</v>
      </c>
      <c r="J2" s="5">
        <v>0.0</v>
      </c>
      <c r="K2" s="5">
        <v>0.0</v>
      </c>
      <c r="L2" s="5">
        <f>ROUND( VLOOKUP(Z2, NPC_Raw_Data!A:O, 13),0)</f>
        <v>190</v>
      </c>
      <c r="M2" s="5">
        <f>ROUND( VLOOKUP(Z2, NPC_Raw_Data!A:O, 14),0)</f>
        <v>190</v>
      </c>
      <c r="N2" s="5">
        <f>ROUND( VLOOKUP(Z2, NPC_Raw_Data!A:O, 15),0)</f>
        <v>60</v>
      </c>
      <c r="O2" s="5">
        <f>ROUND( VLOOKUP(Z2, NPC_Raw_Data!A:Q, 16) * VLOOKUP(AA2, NPC_Scaling_Values!A:N, 14)* VLOOKUP(AB2, NPC_Scaling_Values!A:N, 14) * 1.25 ,0)</f>
        <v>257</v>
      </c>
      <c r="P2" s="2">
        <f>ROUND( VLOOKUP(Z2, NPC_Raw_Data!A:Q, 17) * VLOOKUP(AA2, NPC_Scaling_Values!A:N, 14) * VLOOKUP(AB2, NPC_Scaling_Values!A:N, 14)* 1.25 ,0)</f>
        <v>103</v>
      </c>
      <c r="Q2">
        <f> VLOOKUP(AA2, NPC_Scaling_Values!A:N, 9) * VLOOKUP(AB2, NPC_Scaling_Values!A:N, 9) * 1.25</f>
        <v>3.7296875</v>
      </c>
      <c r="R2" s="1">
        <v>1.0</v>
      </c>
      <c r="S2" s="1">
        <v>-1.0</v>
      </c>
      <c r="T2" s="7" t="b">
        <v>0</v>
      </c>
      <c r="U2" s="7" t="b">
        <v>0</v>
      </c>
      <c r="V2" s="7" t="b">
        <v>0</v>
      </c>
      <c r="Z2" s="1">
        <v>120000.0</v>
      </c>
      <c r="AA2" s="1">
        <v>7004.0</v>
      </c>
      <c r="AB2" s="1">
        <v>7404.0</v>
      </c>
      <c r="AC2" s="8">
        <v>0.0</v>
      </c>
    </row>
    <row r="3">
      <c r="A3" s="1" t="s">
        <v>50</v>
      </c>
      <c r="B3" s="1" t="s">
        <v>51</v>
      </c>
      <c r="C3" s="5">
        <f>ROUND( VLOOKUP(Z3, NPC_Raw_Data!A:D, 4)*VLOOKUP(AA3, NPC_Scaling_Values!A:C, 3)*VLOOKUP(AB3, NPC_Scaling_Values!A:C, 3) * 1.25 ,0)</f>
        <v>260</v>
      </c>
      <c r="D3" s="5">
        <f>ROUND( VLOOKUP(Z3, NPC_Raw_Data!A:E, 5) * VLOOKUP(AA3, NPC_Scaling_Values!A:D, 4) * VLOOKUP(AB3,NPC_Scaling_Values!A:D, 4) * 1.25 ,0)</f>
        <v>125</v>
      </c>
      <c r="E3" s="5">
        <f>ROUND( VLOOKUP(Z3, NPC_Raw_Data!A:L, 6) * VLOOKUP(AA3, NPC_Scaling_Values!A:N, 5)* VLOOKUP(AB3, NPC_Scaling_Values!A:N, 5) * 1.25 ,0)</f>
        <v>139</v>
      </c>
      <c r="F3" s="5">
        <f>ROUND( VLOOKUP(Z3, NPC_Raw_Data!A:L, 7) * VLOOKUP(AA3, NPC_Scaling_Values!A:N, 6) * VLOOKUP(AB3,NPC_Scaling_Values!A:N, 6) * 1.25 ,0)</f>
        <v>105</v>
      </c>
      <c r="G3" s="5">
        <f>ROUND( VLOOKUP(Z3, NPC_Raw_Data!A:L, 8) * VLOOKUP(AA3, NPC_Scaling_Values!A:N, 7) * VLOOKUP(AB3, NPC_Scaling_Values!A:N, 7) * 1.25 ,0)</f>
        <v>84</v>
      </c>
      <c r="H3" s="5">
        <f>ROUND( VLOOKUP(Z3, NPC_Raw_Data!A:L, 9) * VLOOKUP(AA3, NPC_Scaling_Values!A:N, 8)* VLOOKUP(AB3, NPC_Scaling_Values!A:N, 8) * 1.25 ,0)</f>
        <v>105</v>
      </c>
      <c r="I3" s="5">
        <v>-25.0</v>
      </c>
      <c r="J3" s="5">
        <v>0.0</v>
      </c>
      <c r="K3" s="5">
        <v>0.0</v>
      </c>
      <c r="L3" s="5">
        <f>ROUND( VLOOKUP(Z3, NPC_Raw_Data!A:O, 13),0)</f>
        <v>190</v>
      </c>
      <c r="M3" s="5">
        <f>ROUND( VLOOKUP(Z3, NPC_Raw_Data!A:O, 14),0)</f>
        <v>190</v>
      </c>
      <c r="N3" s="5">
        <f>ROUND( VLOOKUP(Z3, NPC_Raw_Data!A:O, 15),0)</f>
        <v>60</v>
      </c>
      <c r="O3" s="5">
        <f>ROUND( VLOOKUP(Z3, NPC_Raw_Data!A:Q, 16) * VLOOKUP(AA3, NPC_Scaling_Values!A:N, 14)* VLOOKUP(AB3, NPC_Scaling_Values!A:N, 14) * 1.25 ,0)</f>
        <v>254</v>
      </c>
      <c r="P3" s="2">
        <f>ROUND( VLOOKUP(Z3, NPC_Raw_Data!A:Q, 17) * VLOOKUP(AA3, NPC_Scaling_Values!A:N, 14) * VLOOKUP(AB3, NPC_Scaling_Values!A:N, 14)* 1.25 ,0)</f>
        <v>101</v>
      </c>
      <c r="Q3">
        <f> VLOOKUP(AA3, NPC_Scaling_Values!A:N, 9) * VLOOKUP(AB3, NPC_Scaling_Values!A:N, 9) * 1.25</f>
        <v>3.2484375</v>
      </c>
      <c r="R3" s="1">
        <v>1.0</v>
      </c>
      <c r="S3" s="1">
        <v>-1.0</v>
      </c>
      <c r="T3" s="7" t="b">
        <v>0</v>
      </c>
      <c r="U3" s="7" t="b">
        <v>0</v>
      </c>
      <c r="V3" s="7" t="b">
        <v>0</v>
      </c>
      <c r="Z3" s="1">
        <v>120100.0</v>
      </c>
      <c r="AA3" s="1">
        <v>7002.0</v>
      </c>
      <c r="AB3" s="1">
        <v>7402.0</v>
      </c>
      <c r="AC3" s="8">
        <v>0.0</v>
      </c>
    </row>
    <row r="4">
      <c r="A4" s="9" t="s">
        <v>50</v>
      </c>
      <c r="B4" s="1" t="s">
        <v>27</v>
      </c>
      <c r="C4" s="5">
        <f>ROUND( VLOOKUP(Z4, NPC_Raw_Data!A:D, 4)*VLOOKUP(AA4, NPC_Scaling_Values!A:C, 3)*VLOOKUP(AB4, NPC_Scaling_Values!A:C, 3) * 1.25 ,0)</f>
        <v>300</v>
      </c>
      <c r="D4" s="5">
        <f>ROUND( VLOOKUP(Z4, NPC_Raw_Data!A:E, 5) * VLOOKUP(AA4, NPC_Scaling_Values!A:D, 4) * VLOOKUP(AB4,NPC_Scaling_Values!A:D, 4) * 1.25 ,0)</f>
        <v>125</v>
      </c>
      <c r="E4" s="5">
        <f>ROUND( VLOOKUP(Z4, NPC_Raw_Data!A:L, 6) * VLOOKUP(AA4, NPC_Scaling_Values!A:N, 5)* VLOOKUP(AB4, NPC_Scaling_Values!A:N, 5) * 1.25 ,0)</f>
        <v>171</v>
      </c>
      <c r="F4" s="5">
        <f>ROUND( VLOOKUP(Z4, NPC_Raw_Data!A:L, 7) * VLOOKUP(AA4, NPC_Scaling_Values!A:N, 6) * VLOOKUP(AB4,NPC_Scaling_Values!A:N, 6) * 1.25 ,0)</f>
        <v>128</v>
      </c>
      <c r="G4" s="5">
        <f>ROUND( VLOOKUP(Z4, NPC_Raw_Data!A:L, 8) * VLOOKUP(AA4, NPC_Scaling_Values!A:N, 7) * VLOOKUP(AB4, NPC_Scaling_Values!A:N, 7) * 1.25 ,0)</f>
        <v>103</v>
      </c>
      <c r="H4" s="5">
        <f>ROUND( VLOOKUP(Z4, NPC_Raw_Data!A:L, 9) * VLOOKUP(AA4, NPC_Scaling_Values!A:N, 8)* VLOOKUP(AB4, NPC_Scaling_Values!A:N, 8) * 1.25 ,0)</f>
        <v>128</v>
      </c>
      <c r="I4" s="5">
        <v>-25.0</v>
      </c>
      <c r="J4" s="5">
        <v>0.0</v>
      </c>
      <c r="K4" s="5">
        <v>0.0</v>
      </c>
      <c r="L4" s="5">
        <f>ROUND( VLOOKUP(Z4, NPC_Raw_Data!A:O, 13),0)</f>
        <v>190</v>
      </c>
      <c r="M4" s="5">
        <f>ROUND( VLOOKUP(Z4, NPC_Raw_Data!A:O, 14),0)</f>
        <v>190</v>
      </c>
      <c r="N4" s="5">
        <f>ROUND( VLOOKUP(Z4, NPC_Raw_Data!A:O, 15),0)</f>
        <v>60</v>
      </c>
      <c r="O4" s="5">
        <f>ROUND( VLOOKUP(Z4, NPC_Raw_Data!A:Q, 16) * VLOOKUP(AA4, NPC_Scaling_Values!A:N, 14)* VLOOKUP(AB4, NPC_Scaling_Values!A:N, 14) * 1.25 ,0)</f>
        <v>252</v>
      </c>
      <c r="P4" s="2">
        <f>ROUND( VLOOKUP(Z4, NPC_Raw_Data!A:Q, 17) * VLOOKUP(AA4, NPC_Scaling_Values!A:N, 14) * VLOOKUP(AB4, NPC_Scaling_Values!A:N, 14)* 1.25 ,0)</f>
        <v>101</v>
      </c>
      <c r="Q4">
        <f> VLOOKUP(AA4, NPC_Scaling_Values!A:N, 9) * VLOOKUP(AB4, NPC_Scaling_Values!A:N, 9) * 1.25</f>
        <v>3.484375</v>
      </c>
      <c r="R4" s="1">
        <v>1.0</v>
      </c>
      <c r="S4" s="1">
        <v>-1.0</v>
      </c>
      <c r="T4" s="7" t="b">
        <v>0</v>
      </c>
      <c r="U4" s="7" t="b">
        <v>0</v>
      </c>
      <c r="V4" s="7" t="b">
        <v>0</v>
      </c>
      <c r="Z4" s="1">
        <v>120101.0</v>
      </c>
      <c r="AA4" s="1">
        <v>7003.0</v>
      </c>
      <c r="AB4" s="1">
        <v>7403.0</v>
      </c>
      <c r="AC4" s="8">
        <v>0.0</v>
      </c>
    </row>
    <row r="5">
      <c r="A5" s="1" t="s">
        <v>79</v>
      </c>
      <c r="B5" s="1" t="s">
        <v>35</v>
      </c>
      <c r="C5" s="5">
        <f>ROUND( VLOOKUP(Z5, NPC_Raw_Data!A:D, 4)*VLOOKUP(AA5, NPC_Scaling_Values!A:C, 3)*VLOOKUP(AB5, NPC_Scaling_Values!A:C, 3) * 1.25 ,0)</f>
        <v>342</v>
      </c>
      <c r="D5" s="5">
        <f>ROUND( VLOOKUP(Z5, NPC_Raw_Data!A:E, 5) * VLOOKUP(AA5, NPC_Scaling_Values!A:D, 4) * VLOOKUP(AB5,NPC_Scaling_Values!A:D, 4) * 1.25 ,0)</f>
        <v>375</v>
      </c>
      <c r="E5" s="5">
        <f>ROUND( VLOOKUP(Z5, NPC_Raw_Data!A:L, 6) * VLOOKUP(AA5, NPC_Scaling_Values!A:N, 5)* VLOOKUP(AB5, NPC_Scaling_Values!A:N, 5) * 1.25 ,0)</f>
        <v>219</v>
      </c>
      <c r="F5" s="5">
        <f>ROUND( VLOOKUP(Z5, NPC_Raw_Data!A:L, 7) * VLOOKUP(AA5, NPC_Scaling_Values!A:N, 6) * VLOOKUP(AB5,NPC_Scaling_Values!A:N, 6) * 1.25 ,0)</f>
        <v>164</v>
      </c>
      <c r="G5" s="5">
        <f>ROUND( VLOOKUP(Z5, NPC_Raw_Data!A:L, 8) * VLOOKUP(AA5, NPC_Scaling_Values!A:N, 7) * VLOOKUP(AB5, NPC_Scaling_Values!A:N, 7) * 1.25 ,0)</f>
        <v>132</v>
      </c>
      <c r="H5" s="5">
        <f>ROUND( VLOOKUP(Z5, NPC_Raw_Data!A:L, 9) * VLOOKUP(AA5, NPC_Scaling_Values!A:N, 8)* VLOOKUP(AB5, NPC_Scaling_Values!A:N, 8) * 1.25 ,0)</f>
        <v>164</v>
      </c>
      <c r="I5" s="5">
        <v>-25.0</v>
      </c>
      <c r="J5" s="5">
        <v>0.0</v>
      </c>
      <c r="K5" s="5">
        <v>0.0</v>
      </c>
      <c r="L5" s="5">
        <f>ROUND( VLOOKUP(Z5, NPC_Raw_Data!A:O, 13),0)</f>
        <v>190</v>
      </c>
      <c r="M5" s="5">
        <f>ROUND( VLOOKUP(Z5, NPC_Raw_Data!A:O, 14),0)</f>
        <v>190</v>
      </c>
      <c r="N5" s="5">
        <f>ROUND( VLOOKUP(Z5, NPC_Raw_Data!A:O, 15),0)</f>
        <v>60</v>
      </c>
      <c r="O5" s="5">
        <f>ROUND( VLOOKUP(Z5, NPC_Raw_Data!A:Q, 16) * VLOOKUP(AA5, NPC_Scaling_Values!A:N, 14)* VLOOKUP(AB5, NPC_Scaling_Values!A:N, 14) * 1.25 ,0)</f>
        <v>257</v>
      </c>
      <c r="P5" s="2">
        <f>ROUND( VLOOKUP(Z5, NPC_Raw_Data!A:Q, 17) * VLOOKUP(AA5, NPC_Scaling_Values!A:N, 14) * VLOOKUP(AB5, NPC_Scaling_Values!A:N, 14)* 1.25 ,0)</f>
        <v>103</v>
      </c>
      <c r="Q5">
        <f> VLOOKUP(AA5, NPC_Scaling_Values!A:N, 9) * VLOOKUP(AB5, NPC_Scaling_Values!A:N, 9) * 1.25</f>
        <v>3.7296875</v>
      </c>
      <c r="R5" s="1">
        <v>1.0</v>
      </c>
      <c r="S5" s="1">
        <v>-1.0</v>
      </c>
      <c r="T5" s="7" t="b">
        <v>0</v>
      </c>
      <c r="U5" s="7" t="b">
        <v>0</v>
      </c>
      <c r="V5" s="7" t="b">
        <v>0</v>
      </c>
      <c r="Z5" s="1">
        <v>120102.0</v>
      </c>
      <c r="AA5" s="1">
        <v>7004.0</v>
      </c>
      <c r="AB5" s="1">
        <v>7404.0</v>
      </c>
      <c r="AC5" s="8">
        <v>0.0</v>
      </c>
    </row>
    <row r="6">
      <c r="A6" s="1" t="s">
        <v>50</v>
      </c>
      <c r="B6" s="1" t="s">
        <v>41</v>
      </c>
      <c r="C6" s="5">
        <f>ROUND( VLOOKUP(Z6, NPC_Raw_Data!A:D, 4)*VLOOKUP(AA6, NPC_Scaling_Values!A:C, 3)*VLOOKUP(AB6, NPC_Scaling_Values!A:C, 3) * 1.25 ,0)</f>
        <v>393</v>
      </c>
      <c r="D6" s="5">
        <f>ROUND( VLOOKUP(Z6, NPC_Raw_Data!A:E, 5) * VLOOKUP(AA6, NPC_Scaling_Values!A:D, 4) * VLOOKUP(AB6,NPC_Scaling_Values!A:D, 4) * 1.25 ,0)</f>
        <v>500</v>
      </c>
      <c r="E6" s="5">
        <f>ROUND( VLOOKUP(Z6, NPC_Raw_Data!A:L, 6) * VLOOKUP(AA6, NPC_Scaling_Values!A:N, 5)* VLOOKUP(AB6, NPC_Scaling_Values!A:N, 5) * 1.25 ,0)</f>
        <v>252</v>
      </c>
      <c r="F6" s="5">
        <f>ROUND( VLOOKUP(Z6, NPC_Raw_Data!A:L, 7) * VLOOKUP(AA6, NPC_Scaling_Values!A:N, 6) * VLOOKUP(AB6,NPC_Scaling_Values!A:N, 6) * 1.25 ,0)</f>
        <v>189</v>
      </c>
      <c r="G6" s="5">
        <f>ROUND( VLOOKUP(Z6, NPC_Raw_Data!A:L, 8) * VLOOKUP(AA6, NPC_Scaling_Values!A:N, 7) * VLOOKUP(AB6, NPC_Scaling_Values!A:N, 7) * 1.25 ,0)</f>
        <v>152</v>
      </c>
      <c r="H6" s="5">
        <f>ROUND( VLOOKUP(Z6, NPC_Raw_Data!A:L, 9) * VLOOKUP(AA6, NPC_Scaling_Values!A:N, 8)* VLOOKUP(AB6, NPC_Scaling_Values!A:N, 8) * 1.25 ,0)</f>
        <v>189</v>
      </c>
      <c r="I6" s="5">
        <v>-25.0</v>
      </c>
      <c r="J6" s="5">
        <v>0.0</v>
      </c>
      <c r="K6" s="5">
        <v>0.0</v>
      </c>
      <c r="L6" s="5">
        <f>ROUND( VLOOKUP(Z6, NPC_Raw_Data!A:O, 13),0)</f>
        <v>190</v>
      </c>
      <c r="M6" s="5">
        <f>ROUND( VLOOKUP(Z6, NPC_Raw_Data!A:O, 14),0)</f>
        <v>190</v>
      </c>
      <c r="N6" s="5">
        <f>ROUND( VLOOKUP(Z6, NPC_Raw_Data!A:O, 15),0)</f>
        <v>60</v>
      </c>
      <c r="O6" s="5">
        <f>ROUND( VLOOKUP(Z6, NPC_Raw_Data!A:Q, 16) * VLOOKUP(AA6, NPC_Scaling_Values!A:N, 14)* VLOOKUP(AB6, NPC_Scaling_Values!A:N, 14) * 1.25 ,0)</f>
        <v>290</v>
      </c>
      <c r="P6" s="2">
        <f>ROUND( VLOOKUP(Z6, NPC_Raw_Data!A:Q, 17) * VLOOKUP(AA6, NPC_Scaling_Values!A:N, 14) * VLOOKUP(AB6, NPC_Scaling_Values!A:N, 14)* 1.25 ,0)</f>
        <v>116</v>
      </c>
      <c r="Q6">
        <f> VLOOKUP(AA6, NPC_Scaling_Values!A:N, 9) * VLOOKUP(AB6, NPC_Scaling_Values!A:N, 9) * 1.25</f>
        <v>4.17</v>
      </c>
      <c r="R6" s="1">
        <v>1.0</v>
      </c>
      <c r="S6" s="1">
        <v>-1.0</v>
      </c>
      <c r="T6" s="7" t="b">
        <v>0</v>
      </c>
      <c r="U6" s="7" t="b">
        <v>0</v>
      </c>
      <c r="V6" s="7" t="b">
        <v>0</v>
      </c>
      <c r="Z6" s="1">
        <v>120103.0</v>
      </c>
      <c r="AA6" s="1">
        <v>7014.0</v>
      </c>
      <c r="AB6" s="1">
        <v>7414.0</v>
      </c>
      <c r="AC6" s="8">
        <v>0.0</v>
      </c>
    </row>
    <row r="7">
      <c r="A7" s="1" t="s">
        <v>80</v>
      </c>
      <c r="B7" s="1" t="s">
        <v>35</v>
      </c>
      <c r="C7" s="5">
        <f>ROUND( VLOOKUP(Z7, NPC_Raw_Data!A:D, 4)*VLOOKUP(AA7, NPC_Scaling_Values!A:C, 3)*VLOOKUP(AB7, NPC_Scaling_Values!A:C, 3) * 1.25 ,0)</f>
        <v>342</v>
      </c>
      <c r="D7" s="5">
        <f>ROUND( VLOOKUP(Z7, NPC_Raw_Data!A:E, 5) * VLOOKUP(AA7, NPC_Scaling_Values!A:D, 4) * VLOOKUP(AB7,NPC_Scaling_Values!A:D, 4) * 1.25 ,0)</f>
        <v>375</v>
      </c>
      <c r="E7" s="5">
        <f>ROUND( VLOOKUP(Z7, NPC_Raw_Data!A:L, 6) * VLOOKUP(AA7, NPC_Scaling_Values!A:N, 5)* VLOOKUP(AB7, NPC_Scaling_Values!A:N, 5) * 1.25 ,0)</f>
        <v>219</v>
      </c>
      <c r="F7" s="5">
        <f>ROUND( VLOOKUP(Z7, NPC_Raw_Data!A:L, 7) * VLOOKUP(AA7, NPC_Scaling_Values!A:N, 6) * VLOOKUP(AB7,NPC_Scaling_Values!A:N, 6) * 1.25 ,0)</f>
        <v>164</v>
      </c>
      <c r="G7" s="5">
        <f>ROUND( VLOOKUP(Z7, NPC_Raw_Data!A:L, 8) * VLOOKUP(AA7, NPC_Scaling_Values!A:N, 7) * VLOOKUP(AB7, NPC_Scaling_Values!A:N, 7) * 1.25 ,0)</f>
        <v>132</v>
      </c>
      <c r="H7" s="5">
        <f>ROUND( VLOOKUP(Z7, NPC_Raw_Data!A:L, 9) * VLOOKUP(AA7, NPC_Scaling_Values!A:N, 8)* VLOOKUP(AB7, NPC_Scaling_Values!A:N, 8) * 1.25 ,0)</f>
        <v>164</v>
      </c>
      <c r="I7" s="5">
        <v>-25.0</v>
      </c>
      <c r="J7" s="5">
        <v>0.0</v>
      </c>
      <c r="K7" s="5">
        <v>0.0</v>
      </c>
      <c r="L7" s="5">
        <f>ROUND( VLOOKUP(Z7, NPC_Raw_Data!A:O, 13),0)</f>
        <v>190</v>
      </c>
      <c r="M7" s="5">
        <f>ROUND( VLOOKUP(Z7, NPC_Raw_Data!A:O, 14),0)</f>
        <v>190</v>
      </c>
      <c r="N7" s="5">
        <f>ROUND( VLOOKUP(Z7, NPC_Raw_Data!A:O, 15),0)</f>
        <v>60</v>
      </c>
      <c r="O7" s="5">
        <f>ROUND( VLOOKUP(Z7, NPC_Raw_Data!A:Q, 16) * VLOOKUP(AA7, NPC_Scaling_Values!A:N, 14)* VLOOKUP(AB7, NPC_Scaling_Values!A:N, 14) * 1.25 ,0)</f>
        <v>257</v>
      </c>
      <c r="P7" s="2">
        <f>ROUND( VLOOKUP(Z7, NPC_Raw_Data!A:Q, 17) * VLOOKUP(AA7, NPC_Scaling_Values!A:N, 14) * VLOOKUP(AB7, NPC_Scaling_Values!A:N, 14)* 1.25 ,0)</f>
        <v>103</v>
      </c>
      <c r="Q7">
        <f> VLOOKUP(AA7, NPC_Scaling_Values!A:N, 9) * VLOOKUP(AB7, NPC_Scaling_Values!A:N, 9) * 1.25</f>
        <v>3.7296875</v>
      </c>
      <c r="R7" s="1">
        <v>1.0</v>
      </c>
      <c r="S7" s="1">
        <v>-1.0</v>
      </c>
      <c r="T7" s="7" t="b">
        <v>0</v>
      </c>
      <c r="U7" s="7" t="b">
        <v>0</v>
      </c>
      <c r="V7" s="7" t="b">
        <v>0</v>
      </c>
      <c r="Z7" s="1">
        <v>120104.0</v>
      </c>
      <c r="AA7" s="1">
        <v>7004.0</v>
      </c>
      <c r="AB7" s="1">
        <v>7404.0</v>
      </c>
      <c r="AC7" s="10">
        <v>7100.0</v>
      </c>
    </row>
    <row r="8">
      <c r="A8" s="1" t="s">
        <v>85</v>
      </c>
      <c r="B8" s="1" t="s">
        <v>35</v>
      </c>
      <c r="C8" s="5">
        <f>ROUND( VLOOKUP(Z8, NPC_Raw_Data!A:D, 4)*VLOOKUP(AA8, NPC_Scaling_Values!A:C, 3)*VLOOKUP(AB8, NPC_Scaling_Values!A:C, 3) * 1.25 ,0)</f>
        <v>2114</v>
      </c>
      <c r="D8" s="5">
        <f>ROUND( VLOOKUP(Z8, NPC_Raw_Data!A:E, 5) * VLOOKUP(AA8, NPC_Scaling_Values!A:D, 4) * VLOOKUP(AB8,NPC_Scaling_Values!A:D, 4) * 1.25 ,0)</f>
        <v>6250</v>
      </c>
      <c r="E8" s="5">
        <f>ROUND( VLOOKUP(Z8, NPC_Raw_Data!A:L, 6) * VLOOKUP(AA8, NPC_Scaling_Values!A:N, 5)* VLOOKUP(AB8, NPC_Scaling_Values!A:N, 5) * 1.25 ,0)</f>
        <v>251</v>
      </c>
      <c r="F8" s="5">
        <f>ROUND( VLOOKUP(Z8, NPC_Raw_Data!A:L, 7) * VLOOKUP(AA8, NPC_Scaling_Values!A:N, 6) * VLOOKUP(AB8,NPC_Scaling_Values!A:N, 6) * 1.25 ,0)</f>
        <v>190</v>
      </c>
      <c r="G8" s="5">
        <f>ROUND( VLOOKUP(Z8, NPC_Raw_Data!A:L, 8) * VLOOKUP(AA8, NPC_Scaling_Values!A:N, 7) * VLOOKUP(AB8, NPC_Scaling_Values!A:N, 7) * 1.25 ,0)</f>
        <v>151</v>
      </c>
      <c r="H8" s="5">
        <f>ROUND( VLOOKUP(Z8, NPC_Raw_Data!A:L, 9) * VLOOKUP(AA8, NPC_Scaling_Values!A:N, 8)* VLOOKUP(AB8, NPC_Scaling_Values!A:N, 8) * 1.25 ,0)</f>
        <v>190</v>
      </c>
      <c r="I8" s="5">
        <v>-25.0</v>
      </c>
      <c r="J8" s="5">
        <v>0.0</v>
      </c>
      <c r="K8" s="5">
        <v>0.0</v>
      </c>
      <c r="L8" s="5">
        <f>ROUND( VLOOKUP(Z8, NPC_Raw_Data!A:O, 13),0)</f>
        <v>280</v>
      </c>
      <c r="M8" s="5">
        <f>ROUND( VLOOKUP(Z8, NPC_Raw_Data!A:O, 14),0)</f>
        <v>280</v>
      </c>
      <c r="N8" s="5">
        <f>ROUND( VLOOKUP(Z8, NPC_Raw_Data!A:O, 15),0)</f>
        <v>72</v>
      </c>
      <c r="O8" s="5">
        <f>ROUND( VLOOKUP(Z8, NPC_Raw_Data!A:Q, 16) * VLOOKUP(AA8, NPC_Scaling_Values!A:N, 14)* VLOOKUP(AB8, NPC_Scaling_Values!A:N, 14) * 1.25 ,0)</f>
        <v>257</v>
      </c>
      <c r="P8" s="2">
        <f>ROUND( VLOOKUP(Z8, NPC_Raw_Data!A:Q, 17) * VLOOKUP(AA8, NPC_Scaling_Values!A:N, 14) * VLOOKUP(AB8, NPC_Scaling_Values!A:N, 14)* 1.25 ,0)</f>
        <v>103</v>
      </c>
      <c r="Q8">
        <f> VLOOKUP(AA8, NPC_Scaling_Values!A:N, 9) * VLOOKUP(AB8, NPC_Scaling_Values!A:N, 9) * 1.25</f>
        <v>3.7296875</v>
      </c>
      <c r="R8" s="1">
        <v>1.0</v>
      </c>
      <c r="S8" s="1">
        <v>-1.0</v>
      </c>
      <c r="T8" s="7" t="b">
        <v>0</v>
      </c>
      <c r="U8" s="7" t="b">
        <v>0</v>
      </c>
      <c r="V8" s="7" t="b">
        <v>0</v>
      </c>
      <c r="Z8" s="1">
        <v>120200.0</v>
      </c>
      <c r="AA8" s="1">
        <v>7004.0</v>
      </c>
      <c r="AB8" s="1">
        <v>7404.0</v>
      </c>
      <c r="AC8" s="8">
        <v>0.0</v>
      </c>
    </row>
    <row r="9">
      <c r="A9" s="1" t="s">
        <v>177</v>
      </c>
      <c r="B9" s="1" t="s">
        <v>41</v>
      </c>
      <c r="C9" s="5">
        <f>ROUND( VLOOKUP(Z9, NPC_Raw_Data!A:D, 4)*VLOOKUP(AA9, NPC_Scaling_Values!A:C, 3)*VLOOKUP(AB9, NPC_Scaling_Values!A:C, 3) * 1.25 ,0)</f>
        <v>466</v>
      </c>
      <c r="D9" s="5">
        <f>ROUND( VLOOKUP(Z9, NPC_Raw_Data!A:E, 5) * VLOOKUP(AA9, NPC_Scaling_Values!A:D, 4) * VLOOKUP(AB9,NPC_Scaling_Values!A:D, 4) * 1.25 ,0)</f>
        <v>1000</v>
      </c>
      <c r="E9" s="5">
        <f>ROUND( VLOOKUP(Z9, NPC_Raw_Data!A:L, 6) * VLOOKUP(AA9, NPC_Scaling_Values!A:N, 5)* VLOOKUP(AB9, NPC_Scaling_Values!A:N, 5) * 1.25 ,0)</f>
        <v>275</v>
      </c>
      <c r="F9" s="5">
        <f>ROUND( VLOOKUP(Z9, NPC_Raw_Data!A:L, 7) * VLOOKUP(AA9, NPC_Scaling_Values!A:N, 6) * VLOOKUP(AB9,NPC_Scaling_Values!A:N, 6) * 1.25 ,0)</f>
        <v>208</v>
      </c>
      <c r="G9" s="5">
        <f>ROUND( VLOOKUP(Z9, NPC_Raw_Data!A:L, 8) * VLOOKUP(AA9, NPC_Scaling_Values!A:N, 7) * VLOOKUP(AB9, NPC_Scaling_Values!A:N, 7) * 1.25 ,0)</f>
        <v>163</v>
      </c>
      <c r="H9" s="5">
        <f>ROUND( VLOOKUP(Z9, NPC_Raw_Data!A:L, 9) * VLOOKUP(AA9, NPC_Scaling_Values!A:N, 8)* VLOOKUP(AB9, NPC_Scaling_Values!A:N, 8) * 1.25 ,0)</f>
        <v>208</v>
      </c>
      <c r="I9" s="5">
        <v>-25.0</v>
      </c>
      <c r="J9" s="5">
        <v>0.0</v>
      </c>
      <c r="K9" s="5">
        <v>0.0</v>
      </c>
      <c r="L9" s="5">
        <f>ROUND( VLOOKUP(Z9, NPC_Raw_Data!A:O, 13),0)</f>
        <v>340</v>
      </c>
      <c r="M9" s="5">
        <f>ROUND( VLOOKUP(Z9, NPC_Raw_Data!A:O, 14),0)</f>
        <v>340</v>
      </c>
      <c r="N9" s="5">
        <f>ROUND( VLOOKUP(Z9, NPC_Raw_Data!A:O, 15),0)</f>
        <v>60</v>
      </c>
      <c r="O9" s="5">
        <f>ROUND( VLOOKUP(Z9, NPC_Raw_Data!A:Q, 16) * VLOOKUP(AA9, NPC_Scaling_Values!A:N, 14)* VLOOKUP(AB9, NPC_Scaling_Values!A:N, 14) * 1.25 ,0)</f>
        <v>290</v>
      </c>
      <c r="P9" s="2">
        <f>ROUND( VLOOKUP(Z9, NPC_Raw_Data!A:Q, 17) * VLOOKUP(AA9, NPC_Scaling_Values!A:N, 14) * VLOOKUP(AB9, NPC_Scaling_Values!A:N, 14)* 1.25 ,0)</f>
        <v>116</v>
      </c>
      <c r="Q9">
        <f> VLOOKUP(AA9, NPC_Scaling_Values!A:N, 9) * VLOOKUP(AB9, NPC_Scaling_Values!A:N, 9) * 1.25</f>
        <v>4.17</v>
      </c>
      <c r="R9" s="1">
        <v>1.0</v>
      </c>
      <c r="S9" s="1">
        <v>-1.0</v>
      </c>
      <c r="T9" s="7" t="b">
        <v>0</v>
      </c>
      <c r="U9" s="7" t="b">
        <v>0</v>
      </c>
      <c r="V9" s="7" t="b">
        <v>0</v>
      </c>
      <c r="Z9" s="1">
        <v>120300.0</v>
      </c>
      <c r="AA9" s="1">
        <v>7014.0</v>
      </c>
      <c r="AB9" s="1">
        <v>7414.0</v>
      </c>
      <c r="AC9" s="8">
        <v>0.0</v>
      </c>
    </row>
    <row r="10">
      <c r="A10" s="2" t="s">
        <v>121</v>
      </c>
      <c r="B10" s="1" t="s">
        <v>53</v>
      </c>
      <c r="C10" s="5">
        <f>ROUND( VLOOKUP(Z10, NPC_Raw_Data!A:D, 4)*VLOOKUP(AA10, NPC_Scaling_Values!A:C, 3)*VLOOKUP(AB10, NPC_Scaling_Values!A:C, 3) * 1.25 ,0)</f>
        <v>877</v>
      </c>
      <c r="D10" s="5">
        <f>ROUND( VLOOKUP(Z10, NPC_Raw_Data!A:E, 5) * VLOOKUP(AA10, NPC_Scaling_Values!A:D, 4) * VLOOKUP(AB10,NPC_Scaling_Values!A:D, 4) * 1.25 ,0)</f>
        <v>563</v>
      </c>
      <c r="E10" s="5">
        <f>ROUND( VLOOKUP(Z10, NPC_Raw_Data!A:L, 6) * VLOOKUP(AA10, NPC_Scaling_Values!A:N, 5)* VLOOKUP(AB10, NPC_Scaling_Values!A:N, 5) * 1.25 ,0)</f>
        <v>236</v>
      </c>
      <c r="F10" s="5">
        <f>ROUND( VLOOKUP(Z10, NPC_Raw_Data!A:L, 7) * VLOOKUP(AA10, NPC_Scaling_Values!A:N, 6) * VLOOKUP(AB10,NPC_Scaling_Values!A:N, 6) * 1.25 ,0)</f>
        <v>176</v>
      </c>
      <c r="G10" s="5">
        <f>ROUND( VLOOKUP(Z10, NPC_Raw_Data!A:L, 8) * VLOOKUP(AA10, NPC_Scaling_Values!A:N, 7) * VLOOKUP(AB10, NPC_Scaling_Values!A:N, 7) * 1.25 ,0)</f>
        <v>190</v>
      </c>
      <c r="H10" s="5">
        <f>ROUND( VLOOKUP(Z10, NPC_Raw_Data!A:L, 9) * VLOOKUP(AA10, NPC_Scaling_Values!A:N, 8)* VLOOKUP(AB10, NPC_Scaling_Values!A:N, 8) * 1.25 ,0)</f>
        <v>176</v>
      </c>
      <c r="I10" s="5">
        <v>-25.0</v>
      </c>
      <c r="J10" s="5">
        <v>0.0</v>
      </c>
      <c r="K10" s="5">
        <v>0.0</v>
      </c>
      <c r="L10" s="5">
        <f>ROUND( VLOOKUP(Z10, NPC_Raw_Data!A:O, 13),0)</f>
        <v>105</v>
      </c>
      <c r="M10" s="5">
        <f>ROUND( VLOOKUP(Z10, NPC_Raw_Data!A:O, 14),0)</f>
        <v>105</v>
      </c>
      <c r="N10" s="5">
        <f>ROUND( VLOOKUP(Z10, NPC_Raw_Data!A:O, 15),0)</f>
        <v>75</v>
      </c>
      <c r="O10" s="5">
        <f>ROUND( VLOOKUP(Z10, NPC_Raw_Data!A:Q, 16) * VLOOKUP(AA10, NPC_Scaling_Values!A:N, 14)* VLOOKUP(AB10, NPC_Scaling_Values!A:N, 14) * 1.25 ,0)</f>
        <v>250</v>
      </c>
      <c r="P10" s="2">
        <f>ROUND( VLOOKUP(Z10, NPC_Raw_Data!A:Q, 17) * VLOOKUP(AA10, NPC_Scaling_Values!A:N, 14) * VLOOKUP(AB10, NPC_Scaling_Values!A:N, 14)* 1.25 ,0)</f>
        <v>100</v>
      </c>
      <c r="Q10">
        <f> VLOOKUP(AA10, NPC_Scaling_Values!A:N, 9) * VLOOKUP(AB10, NPC_Scaling_Values!A:N, 9) * 1.25</f>
        <v>3.825</v>
      </c>
      <c r="R10" s="1">
        <v>1.5</v>
      </c>
      <c r="S10" s="1">
        <v>3.0</v>
      </c>
      <c r="T10" s="7" t="b">
        <v>0</v>
      </c>
      <c r="U10" s="7" t="b">
        <v>0</v>
      </c>
      <c r="V10" s="7" t="b">
        <v>0</v>
      </c>
      <c r="Z10" s="1">
        <v>206000.0</v>
      </c>
      <c r="AA10" s="1">
        <v>7008.0</v>
      </c>
      <c r="AB10" s="1">
        <v>7408.0</v>
      </c>
      <c r="AC10" s="8">
        <v>0.0</v>
      </c>
    </row>
    <row r="11">
      <c r="A11" s="2" t="s">
        <v>122</v>
      </c>
      <c r="B11" s="1" t="s">
        <v>53</v>
      </c>
      <c r="C11" s="5">
        <f>ROUND( VLOOKUP(Z11, NPC_Raw_Data!A:D, 4)*VLOOKUP(AA11, NPC_Scaling_Values!A:C, 3)*VLOOKUP(AB11, NPC_Scaling_Values!A:C, 3) * 1.25 ,0)</f>
        <v>877</v>
      </c>
      <c r="D11" s="5">
        <f>ROUND( VLOOKUP(Z11, NPC_Raw_Data!A:E, 5) * VLOOKUP(AA11, NPC_Scaling_Values!A:D, 4) * VLOOKUP(AB11,NPC_Scaling_Values!A:D, 4) * 1.25 ,0)</f>
        <v>563</v>
      </c>
      <c r="E11" s="5">
        <f>ROUND( VLOOKUP(Z11, NPC_Raw_Data!A:L, 6) * VLOOKUP(AA11, NPC_Scaling_Values!A:N, 5)* VLOOKUP(AB11, NPC_Scaling_Values!A:N, 5) * 1.25 ,0)</f>
        <v>236</v>
      </c>
      <c r="F11" s="5">
        <f>ROUND( VLOOKUP(Z11, NPC_Raw_Data!A:L, 7) * VLOOKUP(AA11, NPC_Scaling_Values!A:N, 6) * VLOOKUP(AB11,NPC_Scaling_Values!A:N, 6) * 1.25 ,0)</f>
        <v>176</v>
      </c>
      <c r="G11" s="5">
        <f>ROUND( VLOOKUP(Z11, NPC_Raw_Data!A:L, 8) * VLOOKUP(AA11, NPC_Scaling_Values!A:N, 7) * VLOOKUP(AB11, NPC_Scaling_Values!A:N, 7) * 1.25 ,0)</f>
        <v>190</v>
      </c>
      <c r="H11" s="5">
        <f>ROUND( VLOOKUP(Z11, NPC_Raw_Data!A:L, 9) * VLOOKUP(AA11, NPC_Scaling_Values!A:N, 8)* VLOOKUP(AB11, NPC_Scaling_Values!A:N, 8) * 1.25 ,0)</f>
        <v>176</v>
      </c>
      <c r="I11" s="5">
        <v>-25.0</v>
      </c>
      <c r="J11" s="5">
        <v>0.0</v>
      </c>
      <c r="K11" s="5">
        <v>0.0</v>
      </c>
      <c r="L11" s="5">
        <f>ROUND( VLOOKUP(Z11, NPC_Raw_Data!A:O, 13),0)</f>
        <v>105</v>
      </c>
      <c r="M11" s="5">
        <f>ROUND( VLOOKUP(Z11, NPC_Raw_Data!A:O, 14),0)</f>
        <v>105</v>
      </c>
      <c r="N11" s="5">
        <f>ROUND( VLOOKUP(Z11, NPC_Raw_Data!A:O, 15),0)</f>
        <v>75</v>
      </c>
      <c r="O11" s="5">
        <f>ROUND( VLOOKUP(Z11, NPC_Raw_Data!A:Q, 16) * VLOOKUP(AA11, NPC_Scaling_Values!A:N, 14)* VLOOKUP(AB11, NPC_Scaling_Values!A:N, 14) * 1.25 ,0)</f>
        <v>250</v>
      </c>
      <c r="P11" s="2">
        <f>ROUND( VLOOKUP(Z11, NPC_Raw_Data!A:Q, 17) * VLOOKUP(AA11, NPC_Scaling_Values!A:N, 14) * VLOOKUP(AB11, NPC_Scaling_Values!A:N, 14)* 1.25 ,0)</f>
        <v>100</v>
      </c>
      <c r="Q11">
        <f> VLOOKUP(AA11, NPC_Scaling_Values!A:N, 9) * VLOOKUP(AB11, NPC_Scaling_Values!A:N, 9) * 1.25</f>
        <v>3.825</v>
      </c>
      <c r="R11" s="1">
        <v>1.5</v>
      </c>
      <c r="S11" s="1">
        <v>3.0</v>
      </c>
      <c r="T11" s="7" t="b">
        <v>0</v>
      </c>
      <c r="U11" s="7" t="b">
        <v>0</v>
      </c>
      <c r="V11" s="7" t="b">
        <v>0</v>
      </c>
      <c r="Z11" s="1">
        <v>206001.0</v>
      </c>
      <c r="AA11" s="1">
        <v>7008.0</v>
      </c>
      <c r="AB11" s="1">
        <v>7408.0</v>
      </c>
      <c r="AC11" s="8">
        <v>0.0</v>
      </c>
    </row>
    <row r="12">
      <c r="A12" s="2" t="s">
        <v>123</v>
      </c>
      <c r="B12" s="1" t="s">
        <v>53</v>
      </c>
      <c r="C12" s="5">
        <f>ROUND( VLOOKUP(Z12, NPC_Raw_Data!A:D, 4)*VLOOKUP(AA12, NPC_Scaling_Values!A:C, 3)*VLOOKUP(AB12, NPC_Scaling_Values!A:C, 3) * 1.25 ,0)</f>
        <v>877</v>
      </c>
      <c r="D12" s="5">
        <f>ROUND( VLOOKUP(Z12, NPC_Raw_Data!A:E, 5) * VLOOKUP(AA12, NPC_Scaling_Values!A:D, 4) * VLOOKUP(AB12,NPC_Scaling_Values!A:D, 4) * 1.25 ,0)</f>
        <v>563</v>
      </c>
      <c r="E12" s="5">
        <f>ROUND( VLOOKUP(Z12, NPC_Raw_Data!A:L, 6) * VLOOKUP(AA12, NPC_Scaling_Values!A:N, 5)* VLOOKUP(AB12, NPC_Scaling_Values!A:N, 5) * 1.25 ,0)</f>
        <v>236</v>
      </c>
      <c r="F12" s="5">
        <f>ROUND( VLOOKUP(Z12, NPC_Raw_Data!A:L, 7) * VLOOKUP(AA12, NPC_Scaling_Values!A:N, 6) * VLOOKUP(AB12,NPC_Scaling_Values!A:N, 6) * 1.25 ,0)</f>
        <v>176</v>
      </c>
      <c r="G12" s="5">
        <f>ROUND( VLOOKUP(Z12, NPC_Raw_Data!A:L, 8) * VLOOKUP(AA12, NPC_Scaling_Values!A:N, 7) * VLOOKUP(AB12, NPC_Scaling_Values!A:N, 7) * 1.25 ,0)</f>
        <v>190</v>
      </c>
      <c r="H12" s="5">
        <f>ROUND( VLOOKUP(Z12, NPC_Raw_Data!A:L, 9) * VLOOKUP(AA12, NPC_Scaling_Values!A:N, 8)* VLOOKUP(AB12, NPC_Scaling_Values!A:N, 8) * 1.25 ,0)</f>
        <v>176</v>
      </c>
      <c r="I12" s="5">
        <v>-25.0</v>
      </c>
      <c r="J12" s="5">
        <v>0.0</v>
      </c>
      <c r="K12" s="5">
        <v>0.0</v>
      </c>
      <c r="L12" s="5">
        <f>ROUND( VLOOKUP(Z12, NPC_Raw_Data!A:O, 13),0)</f>
        <v>105</v>
      </c>
      <c r="M12" s="5">
        <f>ROUND( VLOOKUP(Z12, NPC_Raw_Data!A:O, 14),0)</f>
        <v>105</v>
      </c>
      <c r="N12" s="5">
        <f>ROUND( VLOOKUP(Z12, NPC_Raw_Data!A:O, 15),0)</f>
        <v>75</v>
      </c>
      <c r="O12" s="5">
        <f>ROUND( VLOOKUP(Z12, NPC_Raw_Data!A:Q, 16) * VLOOKUP(AA12, NPC_Scaling_Values!A:N, 14)* VLOOKUP(AB12, NPC_Scaling_Values!A:N, 14) * 1.25 ,0)</f>
        <v>250</v>
      </c>
      <c r="P12" s="2">
        <f>ROUND( VLOOKUP(Z12, NPC_Raw_Data!A:Q, 17) * VLOOKUP(AA12, NPC_Scaling_Values!A:N, 14) * VLOOKUP(AB12, NPC_Scaling_Values!A:N, 14)* 1.25 ,0)</f>
        <v>100</v>
      </c>
      <c r="Q12">
        <f> VLOOKUP(AA12, NPC_Scaling_Values!A:N, 9) * VLOOKUP(AB12, NPC_Scaling_Values!A:N, 9) * 1.25</f>
        <v>3.825</v>
      </c>
      <c r="R12" s="1">
        <v>1.5</v>
      </c>
      <c r="S12" s="1">
        <v>3.0</v>
      </c>
      <c r="T12" s="7" t="b">
        <v>0</v>
      </c>
      <c r="U12" s="7" t="b">
        <v>0</v>
      </c>
      <c r="V12" s="7" t="b">
        <v>0</v>
      </c>
      <c r="Z12" s="1">
        <v>206002.0</v>
      </c>
      <c r="AA12" s="1">
        <v>7008.0</v>
      </c>
      <c r="AB12" s="1">
        <v>7408.0</v>
      </c>
      <c r="AC12" s="8">
        <v>0.0</v>
      </c>
    </row>
    <row r="13">
      <c r="A13" s="2" t="s">
        <v>124</v>
      </c>
      <c r="B13" s="1" t="s">
        <v>53</v>
      </c>
      <c r="C13" s="5">
        <f>ROUND( VLOOKUP(Z13, NPC_Raw_Data!A:D, 4)*VLOOKUP(AA13, NPC_Scaling_Values!A:C, 3)*VLOOKUP(AB13, NPC_Scaling_Values!A:C, 3) * 1.25 ,0)</f>
        <v>877</v>
      </c>
      <c r="D13" s="5">
        <f>ROUND( VLOOKUP(Z13, NPC_Raw_Data!A:E, 5) * VLOOKUP(AA13, NPC_Scaling_Values!A:D, 4) * VLOOKUP(AB13,NPC_Scaling_Values!A:D, 4) * 1.25 ,0)</f>
        <v>563</v>
      </c>
      <c r="E13" s="5">
        <f>ROUND( VLOOKUP(Z13, NPC_Raw_Data!A:L, 6) * VLOOKUP(AA13, NPC_Scaling_Values!A:N, 5)* VLOOKUP(AB13, NPC_Scaling_Values!A:N, 5) * 1.25 ,0)</f>
        <v>236</v>
      </c>
      <c r="F13" s="5">
        <f>ROUND( VLOOKUP(Z13, NPC_Raw_Data!A:L, 7) * VLOOKUP(AA13, NPC_Scaling_Values!A:N, 6) * VLOOKUP(AB13,NPC_Scaling_Values!A:N, 6) * 1.25 ,0)</f>
        <v>176</v>
      </c>
      <c r="G13" s="5">
        <f>ROUND( VLOOKUP(Z13, NPC_Raw_Data!A:L, 8) * VLOOKUP(AA13, NPC_Scaling_Values!A:N, 7) * VLOOKUP(AB13, NPC_Scaling_Values!A:N, 7) * 1.25 ,0)</f>
        <v>190</v>
      </c>
      <c r="H13" s="5">
        <f>ROUND( VLOOKUP(Z13, NPC_Raw_Data!A:L, 9) * VLOOKUP(AA13, NPC_Scaling_Values!A:N, 8)* VLOOKUP(AB13, NPC_Scaling_Values!A:N, 8) * 1.25 ,0)</f>
        <v>176</v>
      </c>
      <c r="I13" s="5">
        <v>-25.0</v>
      </c>
      <c r="J13" s="5">
        <v>0.0</v>
      </c>
      <c r="K13" s="5">
        <v>0.0</v>
      </c>
      <c r="L13" s="5">
        <f>ROUND( VLOOKUP(Z13, NPC_Raw_Data!A:O, 13),0)</f>
        <v>105</v>
      </c>
      <c r="M13" s="5">
        <f>ROUND( VLOOKUP(Z13, NPC_Raw_Data!A:O, 14),0)</f>
        <v>105</v>
      </c>
      <c r="N13" s="5">
        <f>ROUND( VLOOKUP(Z13, NPC_Raw_Data!A:O, 15),0)</f>
        <v>75</v>
      </c>
      <c r="O13" s="5">
        <f>ROUND( VLOOKUP(Z13, NPC_Raw_Data!A:Q, 16) * VLOOKUP(AA13, NPC_Scaling_Values!A:N, 14)* VLOOKUP(AB13, NPC_Scaling_Values!A:N, 14) * 1.25 ,0)</f>
        <v>250</v>
      </c>
      <c r="P13" s="2">
        <f>ROUND( VLOOKUP(Z13, NPC_Raw_Data!A:Q, 17) * VLOOKUP(AA13, NPC_Scaling_Values!A:N, 14) * VLOOKUP(AB13, NPC_Scaling_Values!A:N, 14)* 1.25 ,0)</f>
        <v>100</v>
      </c>
      <c r="Q13">
        <f> VLOOKUP(AA13, NPC_Scaling_Values!A:N, 9) * VLOOKUP(AB13, NPC_Scaling_Values!A:N, 9) * 1.25</f>
        <v>3.825</v>
      </c>
      <c r="R13" s="1">
        <v>1.5</v>
      </c>
      <c r="S13" s="1">
        <v>6.0</v>
      </c>
      <c r="T13" s="7" t="b">
        <v>0</v>
      </c>
      <c r="U13" s="7" t="b">
        <v>0</v>
      </c>
      <c r="V13" s="7" t="b">
        <v>0</v>
      </c>
      <c r="Z13" s="1">
        <v>206003.0</v>
      </c>
      <c r="AA13" s="1">
        <v>7008.0</v>
      </c>
      <c r="AB13" s="1">
        <v>7408.0</v>
      </c>
      <c r="AC13" s="10">
        <v>7100.0</v>
      </c>
    </row>
    <row r="14">
      <c r="A14" s="2" t="s">
        <v>125</v>
      </c>
      <c r="B14" s="1" t="s">
        <v>53</v>
      </c>
      <c r="C14" s="5">
        <f>ROUND( VLOOKUP(Z14, NPC_Raw_Data!A:D, 4)*VLOOKUP(AA14, NPC_Scaling_Values!A:C, 3)*VLOOKUP(AB14, NPC_Scaling_Values!A:C, 3) * 1.25 ,0)</f>
        <v>877</v>
      </c>
      <c r="D14" s="5">
        <f>ROUND( VLOOKUP(Z14, NPC_Raw_Data!A:E, 5) * VLOOKUP(AA14, NPC_Scaling_Values!A:D, 4) * VLOOKUP(AB14,NPC_Scaling_Values!A:D, 4) * 1.25 ,0)</f>
        <v>563</v>
      </c>
      <c r="E14" s="5">
        <f>ROUND( VLOOKUP(Z14, NPC_Raw_Data!A:L, 6) * VLOOKUP(AA14, NPC_Scaling_Values!A:N, 5)* VLOOKUP(AB14, NPC_Scaling_Values!A:N, 5) * 1.25 ,0)</f>
        <v>236</v>
      </c>
      <c r="F14" s="5">
        <f>ROUND( VLOOKUP(Z14, NPC_Raw_Data!A:L, 7) * VLOOKUP(AA14, NPC_Scaling_Values!A:N, 6) * VLOOKUP(AB14,NPC_Scaling_Values!A:N, 6) * 1.25 ,0)</f>
        <v>176</v>
      </c>
      <c r="G14" s="5">
        <f>ROUND( VLOOKUP(Z14, NPC_Raw_Data!A:L, 8) * VLOOKUP(AA14, NPC_Scaling_Values!A:N, 7) * VLOOKUP(AB14, NPC_Scaling_Values!A:N, 7) * 1.25 ,0)</f>
        <v>190</v>
      </c>
      <c r="H14" s="5">
        <f>ROUND( VLOOKUP(Z14, NPC_Raw_Data!A:L, 9) * VLOOKUP(AA14, NPC_Scaling_Values!A:N, 8)* VLOOKUP(AB14, NPC_Scaling_Values!A:N, 8) * 1.25 ,0)</f>
        <v>176</v>
      </c>
      <c r="I14" s="5">
        <v>-25.0</v>
      </c>
      <c r="J14" s="5">
        <v>0.0</v>
      </c>
      <c r="K14" s="5">
        <v>0.0</v>
      </c>
      <c r="L14" s="5">
        <f>ROUND( VLOOKUP(Z14, NPC_Raw_Data!A:O, 13),0)</f>
        <v>105</v>
      </c>
      <c r="M14" s="5">
        <f>ROUND( VLOOKUP(Z14, NPC_Raw_Data!A:O, 14),0)</f>
        <v>105</v>
      </c>
      <c r="N14" s="5">
        <f>ROUND( VLOOKUP(Z14, NPC_Raw_Data!A:O, 15),0)</f>
        <v>75</v>
      </c>
      <c r="O14" s="5">
        <f>ROUND( VLOOKUP(Z14, NPC_Raw_Data!A:Q, 16) * VLOOKUP(AA14, NPC_Scaling_Values!A:N, 14)* VLOOKUP(AB14, NPC_Scaling_Values!A:N, 14) * 1.25 ,0)</f>
        <v>250</v>
      </c>
      <c r="P14" s="2">
        <f>ROUND( VLOOKUP(Z14, NPC_Raw_Data!A:Q, 17) * VLOOKUP(AA14, NPC_Scaling_Values!A:N, 14) * VLOOKUP(AB14, NPC_Scaling_Values!A:N, 14)* 1.25 ,0)</f>
        <v>100</v>
      </c>
      <c r="Q14">
        <f> VLOOKUP(AA14, NPC_Scaling_Values!A:N, 9) * VLOOKUP(AB14, NPC_Scaling_Values!A:N, 9) * 1.25</f>
        <v>3.825</v>
      </c>
      <c r="R14" s="1">
        <v>1.5</v>
      </c>
      <c r="S14" s="1">
        <v>6.0</v>
      </c>
      <c r="T14" s="7" t="b">
        <v>0</v>
      </c>
      <c r="U14" s="7" t="b">
        <v>0</v>
      </c>
      <c r="V14" s="7" t="b">
        <v>0</v>
      </c>
      <c r="Z14" s="1">
        <v>206004.0</v>
      </c>
      <c r="AA14" s="1">
        <v>7008.0</v>
      </c>
      <c r="AB14" s="1">
        <v>7408.0</v>
      </c>
      <c r="AC14" s="10">
        <v>7100.0</v>
      </c>
    </row>
    <row r="15">
      <c r="A15" s="2" t="s">
        <v>126</v>
      </c>
      <c r="B15" s="1" t="s">
        <v>53</v>
      </c>
      <c r="C15" s="5">
        <f>ROUND( VLOOKUP(Z15, NPC_Raw_Data!A:D, 4)*VLOOKUP(AA15, NPC_Scaling_Values!A:C, 3)*VLOOKUP(AB15, NPC_Scaling_Values!A:C, 3) * 1.25 ,0)</f>
        <v>877</v>
      </c>
      <c r="D15" s="5">
        <f>ROUND( VLOOKUP(Z15, NPC_Raw_Data!A:E, 5) * VLOOKUP(AA15, NPC_Scaling_Values!A:D, 4) * VLOOKUP(AB15,NPC_Scaling_Values!A:D, 4) * 1.25 ,0)</f>
        <v>563</v>
      </c>
      <c r="E15" s="5">
        <f>ROUND( VLOOKUP(Z15, NPC_Raw_Data!A:L, 6) * VLOOKUP(AA15, NPC_Scaling_Values!A:N, 5)* VLOOKUP(AB15, NPC_Scaling_Values!A:N, 5) * 1.25 ,0)</f>
        <v>236</v>
      </c>
      <c r="F15" s="5">
        <f>ROUND( VLOOKUP(Z15, NPC_Raw_Data!A:L, 7) * VLOOKUP(AA15, NPC_Scaling_Values!A:N, 6) * VLOOKUP(AB15,NPC_Scaling_Values!A:N, 6) * 1.25 ,0)</f>
        <v>176</v>
      </c>
      <c r="G15" s="5">
        <f>ROUND( VLOOKUP(Z15, NPC_Raw_Data!A:L, 8) * VLOOKUP(AA15, NPC_Scaling_Values!A:N, 7) * VLOOKUP(AB15, NPC_Scaling_Values!A:N, 7) * 1.25 ,0)</f>
        <v>190</v>
      </c>
      <c r="H15" s="5">
        <f>ROUND( VLOOKUP(Z15, NPC_Raw_Data!A:L, 9) * VLOOKUP(AA15, NPC_Scaling_Values!A:N, 8)* VLOOKUP(AB15, NPC_Scaling_Values!A:N, 8) * 1.25 ,0)</f>
        <v>176</v>
      </c>
      <c r="I15" s="5">
        <v>-25.0</v>
      </c>
      <c r="J15" s="5">
        <v>0.0</v>
      </c>
      <c r="K15" s="5">
        <v>0.0</v>
      </c>
      <c r="L15" s="5">
        <f>ROUND( VLOOKUP(Z15, NPC_Raw_Data!A:O, 13),0)</f>
        <v>105</v>
      </c>
      <c r="M15" s="5">
        <f>ROUND( VLOOKUP(Z15, NPC_Raw_Data!A:O, 14),0)</f>
        <v>105</v>
      </c>
      <c r="N15" s="5">
        <f>ROUND( VLOOKUP(Z15, NPC_Raw_Data!A:O, 15),0)</f>
        <v>75</v>
      </c>
      <c r="O15" s="5">
        <f>ROUND( VLOOKUP(Z15, NPC_Raw_Data!A:Q, 16) * VLOOKUP(AA15, NPC_Scaling_Values!A:N, 14)* VLOOKUP(AB15, NPC_Scaling_Values!A:N, 14) * 1.25 ,0)</f>
        <v>250</v>
      </c>
      <c r="P15" s="2">
        <f>ROUND( VLOOKUP(Z15, NPC_Raw_Data!A:Q, 17) * VLOOKUP(AA15, NPC_Scaling_Values!A:N, 14) * VLOOKUP(AB15, NPC_Scaling_Values!A:N, 14)* 1.25 ,0)</f>
        <v>100</v>
      </c>
      <c r="Q15">
        <f> VLOOKUP(AA15, NPC_Scaling_Values!A:N, 9) * VLOOKUP(AB15, NPC_Scaling_Values!A:N, 9) * 1.25</f>
        <v>3.825</v>
      </c>
      <c r="R15" s="1">
        <v>1.5</v>
      </c>
      <c r="S15" s="1">
        <v>6.0</v>
      </c>
      <c r="T15" s="7" t="b">
        <v>0</v>
      </c>
      <c r="U15" s="7" t="b">
        <v>0</v>
      </c>
      <c r="V15" s="7" t="b">
        <v>0</v>
      </c>
      <c r="Z15" s="1">
        <v>206005.0</v>
      </c>
      <c r="AA15" s="1">
        <v>7008.0</v>
      </c>
      <c r="AB15" s="1">
        <v>7408.0</v>
      </c>
      <c r="AC15" s="10">
        <v>7100.0</v>
      </c>
    </row>
    <row r="16">
      <c r="A16" s="1" t="s">
        <v>210</v>
      </c>
      <c r="B16" s="1" t="s">
        <v>128</v>
      </c>
      <c r="C16" s="5">
        <f>ROUND( VLOOKUP(Z16, NPC_Raw_Data!A:D, 4)*VLOOKUP(AA16, NPC_Scaling_Values!A:C, 3)*VLOOKUP(AB16, NPC_Scaling_Values!A:C, 3) * 1.25 ,0)</f>
        <v>10303</v>
      </c>
      <c r="D16" s="5">
        <f>ROUND( VLOOKUP(Z16, NPC_Raw_Data!A:E, 5) * VLOOKUP(AA16, NPC_Scaling_Values!A:D, 4) * VLOOKUP(AB16,NPC_Scaling_Values!A:D, 4) * 1.25 ,0)</f>
        <v>50000</v>
      </c>
      <c r="E16" s="5">
        <f>ROUND( VLOOKUP(Z16, NPC_Raw_Data!A:L, 6) * VLOOKUP(AA16, NPC_Scaling_Values!A:N, 5)* VLOOKUP(AB16, NPC_Scaling_Values!A:N, 5) * 1.25 ,0)</f>
        <v>319</v>
      </c>
      <c r="F16" s="5">
        <f>ROUND( VLOOKUP(Z16, NPC_Raw_Data!A:L, 7) * VLOOKUP(AA16, NPC_Scaling_Values!A:N, 6) * VLOOKUP(AB16,NPC_Scaling_Values!A:N, 6) * 1.25 ,0)</f>
        <v>241</v>
      </c>
      <c r="G16" s="5">
        <f>ROUND( VLOOKUP(Z16, NPC_Raw_Data!A:L, 8) * VLOOKUP(AA16, NPC_Scaling_Values!A:N, 7) * VLOOKUP(AB16, NPC_Scaling_Values!A:N, 7) * 1.25 ,0)</f>
        <v>256</v>
      </c>
      <c r="H16" s="5">
        <f>ROUND( VLOOKUP(Z16, NPC_Raw_Data!A:L, 9) * VLOOKUP(AA16, NPC_Scaling_Values!A:N, 8)* VLOOKUP(AB16, NPC_Scaling_Values!A:N, 8) * 1.25 ,0)</f>
        <v>208</v>
      </c>
      <c r="I16" s="5">
        <v>-25.0</v>
      </c>
      <c r="J16" s="5">
        <v>25.0</v>
      </c>
      <c r="K16" s="5">
        <v>0.0</v>
      </c>
      <c r="L16" s="5">
        <f>ROUND( VLOOKUP(Z16, NPC_Raw_Data!A:O, 13),0)</f>
        <v>104</v>
      </c>
      <c r="M16" s="5">
        <f>ROUND( VLOOKUP(Z16, NPC_Raw_Data!A:O, 14),0)</f>
        <v>104</v>
      </c>
      <c r="N16" s="5">
        <f>ROUND( VLOOKUP(Z16, NPC_Raw_Data!A:O, 15),0)</f>
        <v>75</v>
      </c>
      <c r="O16" s="5">
        <f>ROUND( VLOOKUP(Z16, NPC_Raw_Data!A:Q, 16) * VLOOKUP(AA16, NPC_Scaling_Values!A:N, 14)* VLOOKUP(AB16, NPC_Scaling_Values!A:N, 14) * 1.25 ,0)</f>
        <v>290</v>
      </c>
      <c r="P16" s="2">
        <f>ROUND( VLOOKUP(Z16, NPC_Raw_Data!A:Q, 17) * VLOOKUP(AA16, NPC_Scaling_Values!A:N, 14) * VLOOKUP(AB16, NPC_Scaling_Values!A:N, 14)* 1.25 ,0)</f>
        <v>116</v>
      </c>
      <c r="Q16">
        <f> VLOOKUP(AA16, NPC_Scaling_Values!A:N, 9) * VLOOKUP(AB16, NPC_Scaling_Values!A:N, 9) * 1.25</f>
        <v>4.17</v>
      </c>
      <c r="R16" s="1">
        <v>1.0</v>
      </c>
      <c r="S16" s="1">
        <v>-1.0</v>
      </c>
      <c r="T16" s="7" t="b">
        <v>0</v>
      </c>
      <c r="U16" s="7" t="b">
        <v>0</v>
      </c>
      <c r="V16" s="7" t="b">
        <v>0</v>
      </c>
      <c r="Z16" s="1">
        <v>223000.0</v>
      </c>
      <c r="AA16" s="1">
        <v>7014.0</v>
      </c>
      <c r="AB16" s="1">
        <v>7414.0</v>
      </c>
      <c r="AC16" s="10">
        <v>5151.0</v>
      </c>
    </row>
    <row r="17">
      <c r="A17" s="9" t="s">
        <v>208</v>
      </c>
      <c r="B17" s="1" t="s">
        <v>91</v>
      </c>
      <c r="C17" s="5">
        <f>ROUND( VLOOKUP(Z17, NPC_Raw_Data!A:D, 4)*VLOOKUP(AA17, NPC_Scaling_Values!A:C, 3)*VLOOKUP(AB17, NPC_Scaling_Values!A:C, 3) * 1.25 ,0)</f>
        <v>10896</v>
      </c>
      <c r="D17" s="5">
        <f>ROUND( VLOOKUP(Z17, NPC_Raw_Data!A:E, 5) * VLOOKUP(AA17, NPC_Scaling_Values!A:D, 4) * VLOOKUP(AB17,NPC_Scaling_Values!A:D, 4) * 1.25 ,0)</f>
        <v>50000</v>
      </c>
      <c r="E17" s="5">
        <f>ROUND( VLOOKUP(Z17, NPC_Raw_Data!A:L, 6) * VLOOKUP(AA17, NPC_Scaling_Values!A:N, 5)* VLOOKUP(AB17, NPC_Scaling_Values!A:N, 5) * 1.25 ,0)</f>
        <v>321</v>
      </c>
      <c r="F17" s="5">
        <f>ROUND( VLOOKUP(Z17, NPC_Raw_Data!A:L, 7) * VLOOKUP(AA17, NPC_Scaling_Values!A:N, 6) * VLOOKUP(AB17,NPC_Scaling_Values!A:N, 6) * 1.25 ,0)</f>
        <v>242</v>
      </c>
      <c r="G17" s="5">
        <f>ROUND( VLOOKUP(Z17, NPC_Raw_Data!A:L, 8) * VLOOKUP(AA17, NPC_Scaling_Values!A:N, 7) * VLOOKUP(AB17, NPC_Scaling_Values!A:N, 7) * 1.25 ,0)</f>
        <v>256</v>
      </c>
      <c r="H17" s="5">
        <f>ROUND( VLOOKUP(Z17, NPC_Raw_Data!A:L, 9) * VLOOKUP(AA17, NPC_Scaling_Values!A:N, 8)* VLOOKUP(AB17, NPC_Scaling_Values!A:N, 8) * 1.25 ,0)</f>
        <v>209</v>
      </c>
      <c r="I17" s="5">
        <v>-25.0</v>
      </c>
      <c r="J17" s="5">
        <v>25.0</v>
      </c>
      <c r="K17" s="5">
        <v>0.0</v>
      </c>
      <c r="L17" s="5">
        <f>ROUND( VLOOKUP(Z17, NPC_Raw_Data!A:O, 13),0)</f>
        <v>104</v>
      </c>
      <c r="M17" s="5">
        <f>ROUND( VLOOKUP(Z17, NPC_Raw_Data!A:O, 14),0)</f>
        <v>104</v>
      </c>
      <c r="N17" s="5">
        <f>ROUND( VLOOKUP(Z17, NPC_Raw_Data!A:O, 15),0)</f>
        <v>75</v>
      </c>
      <c r="O17" s="5">
        <f>ROUND( VLOOKUP(Z17, NPC_Raw_Data!A:Q, 16) * VLOOKUP(AA17, NPC_Scaling_Values!A:N, 14)* VLOOKUP(AB17, NPC_Scaling_Values!A:N, 14) * 1.25 ,0)</f>
        <v>281</v>
      </c>
      <c r="P17" s="2">
        <f>ROUND( VLOOKUP(Z17, NPC_Raw_Data!A:Q, 17) * VLOOKUP(AA17, NPC_Scaling_Values!A:N, 14) * VLOOKUP(AB17, NPC_Scaling_Values!A:N, 14)* 1.25 ,0)</f>
        <v>112</v>
      </c>
      <c r="Q17">
        <f> VLOOKUP(AA17, NPC_Scaling_Values!A:N, 9) * VLOOKUP(AB17, NPC_Scaling_Values!A:N, 9) * 1.25</f>
        <v>4.0825</v>
      </c>
      <c r="R17" s="1">
        <v>1.0</v>
      </c>
      <c r="S17" s="1">
        <v>-1.0</v>
      </c>
      <c r="T17" s="7" t="b">
        <v>0</v>
      </c>
      <c r="U17" s="7" t="b">
        <v>0</v>
      </c>
      <c r="V17" s="7" t="b">
        <v>0</v>
      </c>
      <c r="Z17" s="1">
        <v>223100.0</v>
      </c>
      <c r="AA17" s="1">
        <v>7013.0</v>
      </c>
      <c r="AB17" s="1">
        <v>7413.0</v>
      </c>
      <c r="AC17" s="10">
        <v>5151.0</v>
      </c>
    </row>
    <row r="18">
      <c r="A18" s="1" t="s">
        <v>60</v>
      </c>
      <c r="B18" s="1" t="s">
        <v>44</v>
      </c>
      <c r="C18" s="5">
        <f>ROUND( VLOOKUP(Z18, NPC_Raw_Data!A:D, 4)*VLOOKUP(AA18, NPC_Scaling_Values!A:C, 3)*VLOOKUP(AB18, NPC_Scaling_Values!A:C, 3) * 1.25 ,0)</f>
        <v>2744</v>
      </c>
      <c r="D18" s="5">
        <f>ROUND( VLOOKUP(Z18, NPC_Raw_Data!A:E, 5) * VLOOKUP(AA18, NPC_Scaling_Values!A:D, 4) * VLOOKUP(AB18,NPC_Scaling_Values!A:D, 4) * 1.25 ,0)</f>
        <v>12500</v>
      </c>
      <c r="E18" s="5">
        <f>ROUND( VLOOKUP(Z18, NPC_Raw_Data!A:L, 6) * VLOOKUP(AA18, NPC_Scaling_Values!A:N, 5)* VLOOKUP(AB18, NPC_Scaling_Values!A:N, 5) * 1.25 ,0)</f>
        <v>176</v>
      </c>
      <c r="F18" s="5">
        <f>ROUND( VLOOKUP(Z18, NPC_Raw_Data!A:L, 7) * VLOOKUP(AA18, NPC_Scaling_Values!A:N, 6) * VLOOKUP(AB18,NPC_Scaling_Values!A:N, 6) * 1.25 ,0)</f>
        <v>132</v>
      </c>
      <c r="G18" s="5">
        <f>ROUND( VLOOKUP(Z18, NPC_Raw_Data!A:L, 8) * VLOOKUP(AA18, NPC_Scaling_Values!A:N, 7) * VLOOKUP(AB18, NPC_Scaling_Values!A:N, 7) * 1.25 ,0)</f>
        <v>140</v>
      </c>
      <c r="H18" s="5">
        <f>ROUND( VLOOKUP(Z18, NPC_Raw_Data!A:L, 9) * VLOOKUP(AA18, NPC_Scaling_Values!A:N, 8)* VLOOKUP(AB18, NPC_Scaling_Values!A:N, 8) * 1.25 ,0)</f>
        <v>115</v>
      </c>
      <c r="I18" s="5">
        <v>0.0</v>
      </c>
      <c r="J18" s="5">
        <v>0.0</v>
      </c>
      <c r="K18" s="5">
        <v>0.0</v>
      </c>
      <c r="L18" s="5">
        <f>ROUND( VLOOKUP(Z18, NPC_Raw_Data!A:O, 13),0)</f>
        <v>104</v>
      </c>
      <c r="M18" s="5">
        <f>ROUND( VLOOKUP(Z18, NPC_Raw_Data!A:O, 14),0)</f>
        <v>104</v>
      </c>
      <c r="N18" s="5">
        <f>ROUND( VLOOKUP(Z18, NPC_Raw_Data!A:O, 15),0)</f>
        <v>75</v>
      </c>
      <c r="O18" s="5">
        <f>ROUND( VLOOKUP(Z18, NPC_Raw_Data!A:Q, 16) * VLOOKUP(AA18, NPC_Scaling_Values!A:N, 14)* VLOOKUP(AB18, NPC_Scaling_Values!A:N, 14) * 1.25 ,0)</f>
        <v>256</v>
      </c>
      <c r="P18" s="2">
        <f>ROUND( VLOOKUP(Z18, NPC_Raw_Data!A:Q, 17) * VLOOKUP(AA18, NPC_Scaling_Values!A:N, 14) * VLOOKUP(AB18, NPC_Scaling_Values!A:N, 14)* 1.25 ,0)</f>
        <v>103</v>
      </c>
      <c r="Q18">
        <f> VLOOKUP(AA18, NPC_Scaling_Values!A:N, 9) * VLOOKUP(AB18, NPC_Scaling_Values!A:N, 9) * 1.25</f>
        <v>3</v>
      </c>
      <c r="R18" s="1">
        <v>1.0</v>
      </c>
      <c r="S18" s="1">
        <v>-1.0</v>
      </c>
      <c r="T18" s="7" t="b">
        <v>0</v>
      </c>
      <c r="U18" s="7" t="b">
        <v>0</v>
      </c>
      <c r="V18" s="7" t="b">
        <v>0</v>
      </c>
      <c r="Z18" s="1">
        <v>223200.0</v>
      </c>
      <c r="AA18" s="1">
        <v>7001.0</v>
      </c>
      <c r="AB18" s="1">
        <v>7401.0</v>
      </c>
      <c r="AC18" s="10">
        <v>5151.0</v>
      </c>
    </row>
    <row r="19">
      <c r="A19" s="9" t="s">
        <v>127</v>
      </c>
      <c r="B19" s="1" t="s">
        <v>27</v>
      </c>
      <c r="C19" s="5">
        <f>ROUND( VLOOKUP(Z19, NPC_Raw_Data!A:D, 4)*VLOOKUP(AA19, NPC_Scaling_Values!A:C, 3)*VLOOKUP(AB19, NPC_Scaling_Values!A:C, 3) * 1.25 ,0)</f>
        <v>3675</v>
      </c>
      <c r="D19" s="5">
        <f>ROUND( VLOOKUP(Z19, NPC_Raw_Data!A:E, 5) * VLOOKUP(AA19, NPC_Scaling_Values!A:D, 4) * VLOOKUP(AB19,NPC_Scaling_Values!A:D, 4) * 1.25 ,0)</f>
        <v>37500</v>
      </c>
      <c r="E19" s="5">
        <f>ROUND( VLOOKUP(Z19, NPC_Raw_Data!A:L, 6) * VLOOKUP(AA19, NPC_Scaling_Values!A:N, 5)* VLOOKUP(AB19, NPC_Scaling_Values!A:N, 5) * 1.25 ,0)</f>
        <v>314</v>
      </c>
      <c r="F19" s="5">
        <f>ROUND( VLOOKUP(Z19, NPC_Raw_Data!A:L, 7) * VLOOKUP(AA19, NPC_Scaling_Values!A:N, 6) * VLOOKUP(AB19,NPC_Scaling_Values!A:N, 6) * 1.25 ,0)</f>
        <v>236</v>
      </c>
      <c r="G19" s="5">
        <f>ROUND( VLOOKUP(Z19, NPC_Raw_Data!A:L, 8) * VLOOKUP(AA19, NPC_Scaling_Values!A:N, 7) * VLOOKUP(AB19, NPC_Scaling_Values!A:N, 7) * 1.25 ,0)</f>
        <v>251</v>
      </c>
      <c r="H19" s="5">
        <f>ROUND( VLOOKUP(Z19, NPC_Raw_Data!A:L, 9) * VLOOKUP(AA19, NPC_Scaling_Values!A:N, 8)* VLOOKUP(AB19, NPC_Scaling_Values!A:N, 8) * 1.25 ,0)</f>
        <v>203</v>
      </c>
      <c r="I19" s="5">
        <v>0.0</v>
      </c>
      <c r="J19" s="5">
        <v>0.0</v>
      </c>
      <c r="K19" s="5">
        <v>0.0</v>
      </c>
      <c r="L19" s="5">
        <f>ROUND( VLOOKUP(Z19, NPC_Raw_Data!A:O, 13),0)</f>
        <v>220</v>
      </c>
      <c r="M19" s="5">
        <f>ROUND( VLOOKUP(Z19, NPC_Raw_Data!A:O, 14),0)</f>
        <v>220</v>
      </c>
      <c r="N19" s="5">
        <f>ROUND( VLOOKUP(Z19, NPC_Raw_Data!A:O, 15),0)</f>
        <v>220</v>
      </c>
      <c r="O19" s="5">
        <f>ROUND( VLOOKUP(Z19, NPC_Raw_Data!A:Q, 16) * VLOOKUP(AA19, NPC_Scaling_Values!A:N, 14)* VLOOKUP(AB19, NPC_Scaling_Values!A:N, 14) * 1.25 ,0)</f>
        <v>252</v>
      </c>
      <c r="P19" s="2">
        <f>ROUND( VLOOKUP(Z19, NPC_Raw_Data!A:Q, 17) * VLOOKUP(AA19, NPC_Scaling_Values!A:N, 14) * VLOOKUP(AB19, NPC_Scaling_Values!A:N, 14)* 1.25 ,0)</f>
        <v>101</v>
      </c>
      <c r="Q19">
        <f> VLOOKUP(AA19, NPC_Scaling_Values!A:N, 9) * VLOOKUP(AB19, NPC_Scaling_Values!A:N, 9) * 1.25</f>
        <v>3.484375</v>
      </c>
      <c r="R19" s="1">
        <v>1.5</v>
      </c>
      <c r="S19" s="1">
        <v>-1.0</v>
      </c>
      <c r="T19" s="7" t="b">
        <v>0</v>
      </c>
      <c r="U19" s="7" t="b">
        <v>0</v>
      </c>
      <c r="V19" s="7" t="b">
        <v>0</v>
      </c>
      <c r="Z19" s="1">
        <v>224000.0</v>
      </c>
      <c r="AA19" s="1">
        <v>7003.0</v>
      </c>
      <c r="AB19" s="1">
        <v>7403.0</v>
      </c>
      <c r="AC19" s="10">
        <v>5151.0</v>
      </c>
    </row>
    <row r="20">
      <c r="A20" s="1" t="s">
        <v>237</v>
      </c>
      <c r="B20" s="1" t="s">
        <v>91</v>
      </c>
      <c r="C20" s="5">
        <f>ROUND( VLOOKUP(Z20, NPC_Raw_Data!A:D, 4)*VLOOKUP(AA20, NPC_Scaling_Values!A:C, 3)*VLOOKUP(AB20, NPC_Scaling_Values!A:C, 3) * 1.25 ,0)</f>
        <v>1246</v>
      </c>
      <c r="D20" s="5">
        <f>ROUND( VLOOKUP(Z20, NPC_Raw_Data!A:E, 5) * VLOOKUP(AA20, NPC_Scaling_Values!A:D, 4) * VLOOKUP(AB20,NPC_Scaling_Values!A:D, 4) * 1.25 ,0)</f>
        <v>3000</v>
      </c>
      <c r="E20" s="5">
        <f>ROUND( VLOOKUP(Z20, NPC_Raw_Data!A:L, 6) * VLOOKUP(AA20, NPC_Scaling_Values!A:N, 5)* VLOOKUP(AB20, NPC_Scaling_Values!A:N, 5) * 1.25 ,0)</f>
        <v>400</v>
      </c>
      <c r="F20" s="5">
        <f>ROUND( VLOOKUP(Z20, NPC_Raw_Data!A:L, 7) * VLOOKUP(AA20, NPC_Scaling_Values!A:N, 6) * VLOOKUP(AB20,NPC_Scaling_Values!A:N, 6) * 1.25 ,0)</f>
        <v>261</v>
      </c>
      <c r="G20" s="5">
        <f>ROUND( VLOOKUP(Z20, NPC_Raw_Data!A:L, 8) * VLOOKUP(AA20, NPC_Scaling_Values!A:N, 7) * VLOOKUP(AB20, NPC_Scaling_Values!A:N, 7) * 1.25 ,0)</f>
        <v>341</v>
      </c>
      <c r="H20" s="5">
        <f>ROUND( VLOOKUP(Z20, NPC_Raw_Data!A:L, 9) * VLOOKUP(AA20, NPC_Scaling_Values!A:N, 8)* VLOOKUP(AB20, NPC_Scaling_Values!A:N, 8) * 1.25 ,0)</f>
        <v>261</v>
      </c>
      <c r="I20" s="5">
        <v>0.0</v>
      </c>
      <c r="J20" s="5">
        <v>0.0</v>
      </c>
      <c r="K20" s="5">
        <v>0.0</v>
      </c>
      <c r="L20" s="5">
        <f>ROUND( VLOOKUP(Z20, NPC_Raw_Data!A:O, 13),0)</f>
        <v>130</v>
      </c>
      <c r="M20" s="5">
        <f>ROUND( VLOOKUP(Z20, NPC_Raw_Data!A:O, 14),0)</f>
        <v>130</v>
      </c>
      <c r="N20" s="5">
        <f>ROUND( VLOOKUP(Z20, NPC_Raw_Data!A:O, 15),0)</f>
        <v>130</v>
      </c>
      <c r="O20" s="5">
        <f>ROUND( VLOOKUP(Z20, NPC_Raw_Data!A:Q, 16) * VLOOKUP(AA20, NPC_Scaling_Values!A:N, 14)* VLOOKUP(AB20, NPC_Scaling_Values!A:N, 14) * 1.25 ,0)</f>
        <v>264</v>
      </c>
      <c r="P20" s="2">
        <f>ROUND( VLOOKUP(Z20, NPC_Raw_Data!A:Q, 17) * VLOOKUP(AA20, NPC_Scaling_Values!A:N, 14) * VLOOKUP(AB20, NPC_Scaling_Values!A:N, 14)* 1.25 ,0)</f>
        <v>106</v>
      </c>
      <c r="Q20">
        <f> VLOOKUP(AA20, NPC_Scaling_Values!A:N, 9) * VLOOKUP(AB20, NPC_Scaling_Values!A:N, 9) * 1.25</f>
        <v>3.96375</v>
      </c>
      <c r="R20" s="1">
        <v>1.5</v>
      </c>
      <c r="S20" s="1">
        <v>-1.0</v>
      </c>
      <c r="T20" s="7" t="b">
        <v>0</v>
      </c>
      <c r="U20" s="7" t="b">
        <v>0</v>
      </c>
      <c r="V20" s="7" t="b">
        <v>0</v>
      </c>
      <c r="Z20" s="1">
        <v>224001.0</v>
      </c>
      <c r="AA20" s="1">
        <v>7011.0</v>
      </c>
      <c r="AB20" s="1">
        <v>7411.0</v>
      </c>
      <c r="AC20" s="8">
        <v>0.0</v>
      </c>
    </row>
    <row r="21">
      <c r="A21" s="1" t="s">
        <v>238</v>
      </c>
      <c r="B21" s="1" t="s">
        <v>91</v>
      </c>
      <c r="C21" s="5">
        <f>ROUND( VLOOKUP(Z21, NPC_Raw_Data!A:D, 4)*VLOOKUP(AA21, NPC_Scaling_Values!A:C, 3)*VLOOKUP(AB21, NPC_Scaling_Values!A:C, 3) * 1.25 ,0)</f>
        <v>1246</v>
      </c>
      <c r="D21" s="5">
        <f>ROUND( VLOOKUP(Z21, NPC_Raw_Data!A:E, 5) * VLOOKUP(AA21, NPC_Scaling_Values!A:D, 4) * VLOOKUP(AB21,NPC_Scaling_Values!A:D, 4) * 1.25 ,0)</f>
        <v>3000</v>
      </c>
      <c r="E21" s="5">
        <f>ROUND( VLOOKUP(Z21, NPC_Raw_Data!A:L, 6) * VLOOKUP(AA21, NPC_Scaling_Values!A:N, 5)* VLOOKUP(AB21, NPC_Scaling_Values!A:N, 5) * 1.25 ,0)</f>
        <v>400</v>
      </c>
      <c r="F21" s="5">
        <f>ROUND( VLOOKUP(Z21, NPC_Raw_Data!A:L, 7) * VLOOKUP(AA21, NPC_Scaling_Values!A:N, 6) * VLOOKUP(AB21,NPC_Scaling_Values!A:N, 6) * 1.25 ,0)</f>
        <v>261</v>
      </c>
      <c r="G21" s="5">
        <f>ROUND( VLOOKUP(Z21, NPC_Raw_Data!A:L, 8) * VLOOKUP(AA21, NPC_Scaling_Values!A:N, 7) * VLOOKUP(AB21, NPC_Scaling_Values!A:N, 7) * 1.25 ,0)</f>
        <v>341</v>
      </c>
      <c r="H21" s="5">
        <f>ROUND( VLOOKUP(Z21, NPC_Raw_Data!A:L, 9) * VLOOKUP(AA21, NPC_Scaling_Values!A:N, 8)* VLOOKUP(AB21, NPC_Scaling_Values!A:N, 8) * 1.25 ,0)</f>
        <v>261</v>
      </c>
      <c r="I21" s="5">
        <v>0.0</v>
      </c>
      <c r="J21" s="5">
        <v>0.0</v>
      </c>
      <c r="K21" s="5">
        <v>0.0</v>
      </c>
      <c r="L21" s="5">
        <f>ROUND( VLOOKUP(Z21, NPC_Raw_Data!A:O, 13),0)</f>
        <v>130</v>
      </c>
      <c r="M21" s="5">
        <f>ROUND( VLOOKUP(Z21, NPC_Raw_Data!A:O, 14),0)</f>
        <v>130</v>
      </c>
      <c r="N21" s="5">
        <f>ROUND( VLOOKUP(Z21, NPC_Raw_Data!A:O, 15),0)</f>
        <v>130</v>
      </c>
      <c r="O21" s="5">
        <f>ROUND( VLOOKUP(Z21, NPC_Raw_Data!A:Q, 16) * VLOOKUP(AA21, NPC_Scaling_Values!A:N, 14)* VLOOKUP(AB21, NPC_Scaling_Values!A:N, 14) * 1.25 ,0)</f>
        <v>264</v>
      </c>
      <c r="P21" s="2">
        <f>ROUND( VLOOKUP(Z21, NPC_Raw_Data!A:Q, 17) * VLOOKUP(AA21, NPC_Scaling_Values!A:N, 14) * VLOOKUP(AB21, NPC_Scaling_Values!A:N, 14)* 1.25 ,0)</f>
        <v>106</v>
      </c>
      <c r="Q21">
        <f> VLOOKUP(AA21, NPC_Scaling_Values!A:N, 9) * VLOOKUP(AB21, NPC_Scaling_Values!A:N, 9) * 1.25</f>
        <v>3.96375</v>
      </c>
      <c r="R21" s="1">
        <v>1.5</v>
      </c>
      <c r="S21" s="1">
        <v>-1.0</v>
      </c>
      <c r="T21" s="7" t="b">
        <v>0</v>
      </c>
      <c r="U21" s="7" t="b">
        <v>0</v>
      </c>
      <c r="V21" s="7" t="b">
        <v>0</v>
      </c>
      <c r="Z21" s="1">
        <v>224002.0</v>
      </c>
      <c r="AA21" s="1">
        <v>7011.0</v>
      </c>
      <c r="AB21" s="1">
        <v>7411.0</v>
      </c>
      <c r="AC21" s="10">
        <v>7100.0</v>
      </c>
    </row>
    <row r="22">
      <c r="A22" s="1" t="s">
        <v>71</v>
      </c>
      <c r="B22" s="1" t="s">
        <v>55</v>
      </c>
      <c r="C22" s="5">
        <f>ROUND( VLOOKUP(Z22, NPC_Raw_Data!A:D, 4)*VLOOKUP(AA22, NPC_Scaling_Values!A:C, 3)*VLOOKUP(AB22, NPC_Scaling_Values!A:C, 3) * 1.25 ,0)</f>
        <v>3949</v>
      </c>
      <c r="D22" s="5">
        <f>ROUND( VLOOKUP(Z22, NPC_Raw_Data!A:E, 5) * VLOOKUP(AA22, NPC_Scaling_Values!A:D, 4) * VLOOKUP(AB22,NPC_Scaling_Values!A:D, 4) * 1.25 ,0)</f>
        <v>12500</v>
      </c>
      <c r="E22" s="5">
        <f>ROUND( VLOOKUP(Z22, NPC_Raw_Data!A:L, 6) * VLOOKUP(AA22, NPC_Scaling_Values!A:N, 5)* VLOOKUP(AB22, NPC_Scaling_Values!A:N, 5) * 1.25 ,0)</f>
        <v>211</v>
      </c>
      <c r="F22" s="5">
        <f>ROUND( VLOOKUP(Z22, NPC_Raw_Data!A:L, 7) * VLOOKUP(AA22, NPC_Scaling_Values!A:N, 6) * VLOOKUP(AB22,NPC_Scaling_Values!A:N, 6) * 1.25 ,0)</f>
        <v>158</v>
      </c>
      <c r="G22" s="5">
        <f>ROUND( VLOOKUP(Z22, NPC_Raw_Data!A:L, 8) * VLOOKUP(AA22, NPC_Scaling_Values!A:N, 7) * VLOOKUP(AB22, NPC_Scaling_Values!A:N, 7) * 1.25 ,0)</f>
        <v>180</v>
      </c>
      <c r="H22" s="5">
        <f>ROUND( VLOOKUP(Z22, NPC_Raw_Data!A:L, 9) * VLOOKUP(AA22, NPC_Scaling_Values!A:N, 8)* VLOOKUP(AB22, NPC_Scaling_Values!A:N, 8) * 1.25 ,0)</f>
        <v>137</v>
      </c>
      <c r="I22" s="5">
        <v>0.0</v>
      </c>
      <c r="J22" s="5">
        <v>0.0</v>
      </c>
      <c r="K22" s="5">
        <v>0.0</v>
      </c>
      <c r="L22" s="5">
        <f>ROUND( VLOOKUP(Z22, NPC_Raw_Data!A:O, 13),0)</f>
        <v>150</v>
      </c>
      <c r="M22" s="5">
        <f>ROUND( VLOOKUP(Z22, NPC_Raw_Data!A:O, 14),0)</f>
        <v>150</v>
      </c>
      <c r="N22" s="5">
        <f>ROUND( VLOOKUP(Z22, NPC_Raw_Data!A:O, 15),0)</f>
        <v>150</v>
      </c>
      <c r="O22" s="5">
        <f>ROUND( VLOOKUP(Z22, NPC_Raw_Data!A:Q, 16) * VLOOKUP(AA22, NPC_Scaling_Values!A:N, 14)* VLOOKUP(AB22, NPC_Scaling_Values!A:N, 14) * 1.25 ,0)</f>
        <v>254</v>
      </c>
      <c r="P22" s="2">
        <f>ROUND( VLOOKUP(Z22, NPC_Raw_Data!A:Q, 17) * VLOOKUP(AA22, NPC_Scaling_Values!A:N, 14) * VLOOKUP(AB22, NPC_Scaling_Values!A:N, 14)* 1.25 ,0)</f>
        <v>101</v>
      </c>
      <c r="Q22">
        <f> VLOOKUP(AA22, NPC_Scaling_Values!A:N, 9) * VLOOKUP(AB22, NPC_Scaling_Values!A:N, 9) * 1.25</f>
        <v>3.2484375</v>
      </c>
      <c r="R22" s="1">
        <v>1.0</v>
      </c>
      <c r="S22" s="1">
        <v>-1.0</v>
      </c>
      <c r="T22" s="7" t="b">
        <v>0</v>
      </c>
      <c r="U22" s="7" t="b">
        <v>0</v>
      </c>
      <c r="V22" s="7" t="b">
        <v>0</v>
      </c>
      <c r="Z22" s="1">
        <v>225000.0</v>
      </c>
      <c r="AA22" s="1">
        <v>7002.0</v>
      </c>
      <c r="AB22" s="1">
        <v>7402.0</v>
      </c>
      <c r="AC22" s="10">
        <v>5151.0</v>
      </c>
    </row>
    <row r="23">
      <c r="A23" s="9" t="s">
        <v>228</v>
      </c>
      <c r="B23" s="1" t="s">
        <v>91</v>
      </c>
      <c r="C23" s="5">
        <f>ROUND( VLOOKUP(Z23, NPC_Raw_Data!A:D, 4)*VLOOKUP(AA23, NPC_Scaling_Values!A:C, 3)*VLOOKUP(AB23, NPC_Scaling_Values!A:C, 3) * 1.25 ,0)</f>
        <v>1800</v>
      </c>
      <c r="D23" s="5">
        <f>ROUND( VLOOKUP(Z23, NPC_Raw_Data!A:E, 5) * VLOOKUP(AA23, NPC_Scaling_Values!A:D, 4) * VLOOKUP(AB23,NPC_Scaling_Values!A:D, 4) * 1.25 ,0)</f>
        <v>3000</v>
      </c>
      <c r="E23" s="5">
        <f>ROUND( VLOOKUP(Z23, NPC_Raw_Data!A:L, 6) * VLOOKUP(AA23, NPC_Scaling_Values!A:N, 5)* VLOOKUP(AB23, NPC_Scaling_Values!A:N, 5) * 1.25 ,0)</f>
        <v>354</v>
      </c>
      <c r="F23" s="5">
        <f>ROUND( VLOOKUP(Z23, NPC_Raw_Data!A:L, 7) * VLOOKUP(AA23, NPC_Scaling_Values!A:N, 6) * VLOOKUP(AB23,NPC_Scaling_Values!A:N, 6) * 1.25 ,0)</f>
        <v>231</v>
      </c>
      <c r="G23" s="5">
        <f>ROUND( VLOOKUP(Z23, NPC_Raw_Data!A:L, 8) * VLOOKUP(AA23, NPC_Scaling_Values!A:N, 7) * VLOOKUP(AB23, NPC_Scaling_Values!A:N, 7) * 1.25 ,0)</f>
        <v>300</v>
      </c>
      <c r="H23" s="5">
        <f>ROUND( VLOOKUP(Z23, NPC_Raw_Data!A:L, 9) * VLOOKUP(AA23, NPC_Scaling_Values!A:N, 8)* VLOOKUP(AB23, NPC_Scaling_Values!A:N, 8) * 1.25 ,0)</f>
        <v>231</v>
      </c>
      <c r="I23" s="5">
        <v>0.0</v>
      </c>
      <c r="J23" s="5">
        <v>0.0</v>
      </c>
      <c r="K23" s="5">
        <v>0.0</v>
      </c>
      <c r="L23" s="5">
        <f>ROUND( VLOOKUP(Z23, NPC_Raw_Data!A:O, 13),0)</f>
        <v>110</v>
      </c>
      <c r="M23" s="5">
        <f>ROUND( VLOOKUP(Z23, NPC_Raw_Data!A:O, 14),0)</f>
        <v>110</v>
      </c>
      <c r="N23" s="5">
        <f>ROUND( VLOOKUP(Z23, NPC_Raw_Data!A:O, 15),0)</f>
        <v>110</v>
      </c>
      <c r="O23" s="5">
        <f>ROUND( VLOOKUP(Z23, NPC_Raw_Data!A:Q, 16) * VLOOKUP(AA23, NPC_Scaling_Values!A:N, 14)* VLOOKUP(AB23, NPC_Scaling_Values!A:N, 14) * 1.25 ,0)</f>
        <v>281</v>
      </c>
      <c r="P23" s="2">
        <f>ROUND( VLOOKUP(Z23, NPC_Raw_Data!A:Q, 17) * VLOOKUP(AA23, NPC_Scaling_Values!A:N, 14) * VLOOKUP(AB23, NPC_Scaling_Values!A:N, 14)* 1.25 ,0)</f>
        <v>112</v>
      </c>
      <c r="Q23">
        <f> VLOOKUP(AA23, NPC_Scaling_Values!A:N, 9) * VLOOKUP(AB23, NPC_Scaling_Values!A:N, 9) * 1.25</f>
        <v>4.0825</v>
      </c>
      <c r="R23" s="1">
        <v>1.0</v>
      </c>
      <c r="S23" s="1">
        <v>-1.0</v>
      </c>
      <c r="T23" s="7" t="b">
        <v>0</v>
      </c>
      <c r="U23" s="7" t="b">
        <v>0</v>
      </c>
      <c r="V23" s="7" t="b">
        <v>0</v>
      </c>
      <c r="Z23" s="1">
        <v>225002.0</v>
      </c>
      <c r="AA23" s="1">
        <v>7013.0</v>
      </c>
      <c r="AB23" s="1">
        <v>7413.0</v>
      </c>
      <c r="AC23" s="8">
        <v>0.0</v>
      </c>
    </row>
    <row r="24">
      <c r="A24" s="9" t="s">
        <v>230</v>
      </c>
      <c r="B24" s="1" t="s">
        <v>91</v>
      </c>
      <c r="C24" s="5">
        <f>ROUND( VLOOKUP(Z24, NPC_Raw_Data!A:D, 4)*VLOOKUP(AA24, NPC_Scaling_Values!A:C, 3)*VLOOKUP(AB24, NPC_Scaling_Values!A:C, 3) * 1.25 ,0)</f>
        <v>2469</v>
      </c>
      <c r="D24" s="5">
        <f>ROUND( VLOOKUP(Z24, NPC_Raw_Data!A:E, 5) * VLOOKUP(AA24, NPC_Scaling_Values!A:D, 4) * VLOOKUP(AB24,NPC_Scaling_Values!A:D, 4) * 1.25 ,0)</f>
        <v>3000</v>
      </c>
      <c r="E24" s="5">
        <f>ROUND( VLOOKUP(Z24, NPC_Raw_Data!A:L, 6) * VLOOKUP(AA24, NPC_Scaling_Values!A:N, 5)* VLOOKUP(AB24, NPC_Scaling_Values!A:N, 5) * 1.25 ,0)</f>
        <v>356</v>
      </c>
      <c r="F24" s="5">
        <f>ROUND( VLOOKUP(Z24, NPC_Raw_Data!A:L, 7) * VLOOKUP(AA24, NPC_Scaling_Values!A:N, 6) * VLOOKUP(AB24,NPC_Scaling_Values!A:N, 6) * 1.25 ,0)</f>
        <v>233</v>
      </c>
      <c r="G24" s="5">
        <f>ROUND( VLOOKUP(Z24, NPC_Raw_Data!A:L, 8) * VLOOKUP(AA24, NPC_Scaling_Values!A:N, 7) * VLOOKUP(AB24, NPC_Scaling_Values!A:N, 7) * 1.25 ,0)</f>
        <v>302</v>
      </c>
      <c r="H24" s="5">
        <f>ROUND( VLOOKUP(Z24, NPC_Raw_Data!A:L, 9) * VLOOKUP(AA24, NPC_Scaling_Values!A:N, 8)* VLOOKUP(AB24, NPC_Scaling_Values!A:N, 8) * 1.25 ,0)</f>
        <v>233</v>
      </c>
      <c r="I24" s="5">
        <v>0.0</v>
      </c>
      <c r="J24" s="5">
        <v>0.0</v>
      </c>
      <c r="K24" s="5">
        <v>0.0</v>
      </c>
      <c r="L24" s="5">
        <f>ROUND( VLOOKUP(Z24, NPC_Raw_Data!A:O, 13),0)</f>
        <v>110</v>
      </c>
      <c r="M24" s="5">
        <f>ROUND( VLOOKUP(Z24, NPC_Raw_Data!A:O, 14),0)</f>
        <v>110</v>
      </c>
      <c r="N24" s="5">
        <f>ROUND( VLOOKUP(Z24, NPC_Raw_Data!A:O, 15),0)</f>
        <v>110</v>
      </c>
      <c r="O24" s="5">
        <f>ROUND( VLOOKUP(Z24, NPC_Raw_Data!A:Q, 16) * VLOOKUP(AA24, NPC_Scaling_Values!A:N, 14)* VLOOKUP(AB24, NPC_Scaling_Values!A:N, 14) * 1.25 ,0)</f>
        <v>301</v>
      </c>
      <c r="P24" s="2">
        <f>ROUND( VLOOKUP(Z24, NPC_Raw_Data!A:Q, 17) * VLOOKUP(AA24, NPC_Scaling_Values!A:N, 14) * VLOOKUP(AB24, NPC_Scaling_Values!A:N, 14)* 1.25 ,0)</f>
        <v>121</v>
      </c>
      <c r="Q24">
        <f> VLOOKUP(AA24, NPC_Scaling_Values!A:N, 9) * VLOOKUP(AB24, NPC_Scaling_Values!A:N, 9) * 1.25</f>
        <v>4.28125</v>
      </c>
      <c r="R24" s="1">
        <v>1.0</v>
      </c>
      <c r="S24" s="1">
        <v>-1.0</v>
      </c>
      <c r="T24" s="7" t="b">
        <v>0</v>
      </c>
      <c r="U24" s="7" t="b">
        <v>0</v>
      </c>
      <c r="V24" s="7" t="b">
        <v>0</v>
      </c>
      <c r="Z24" s="1">
        <v>225003.0</v>
      </c>
      <c r="AA24" s="1">
        <v>7015.0</v>
      </c>
      <c r="AB24" s="1">
        <v>7415.0</v>
      </c>
      <c r="AC24" s="8">
        <v>0.0</v>
      </c>
    </row>
    <row r="25">
      <c r="A25" s="9" t="s">
        <v>179</v>
      </c>
      <c r="B25" s="1" t="s">
        <v>39</v>
      </c>
      <c r="C25" s="5">
        <f>ROUND( VLOOKUP(Z25, NPC_Raw_Data!A:D, 4)*VLOOKUP(AA25, NPC_Scaling_Values!A:C, 3)*VLOOKUP(AB25, NPC_Scaling_Values!A:C, 3) * 1.25 ,0)</f>
        <v>919</v>
      </c>
      <c r="D25" s="5">
        <f>ROUND( VLOOKUP(Z25, NPC_Raw_Data!A:E, 5) * VLOOKUP(AA25, NPC_Scaling_Values!A:D, 4) * VLOOKUP(AB25,NPC_Scaling_Values!A:D, 4) * 1.25 ,0)</f>
        <v>1875</v>
      </c>
      <c r="E25" s="5">
        <f>ROUND( VLOOKUP(Z25, NPC_Raw_Data!A:L, 6) * VLOOKUP(AA25, NPC_Scaling_Values!A:N, 5)* VLOOKUP(AB25, NPC_Scaling_Values!A:N, 5) * 1.25 ,0)</f>
        <v>311</v>
      </c>
      <c r="F25" s="5">
        <f>ROUND( VLOOKUP(Z25, NPC_Raw_Data!A:L, 7) * VLOOKUP(AA25, NPC_Scaling_Values!A:N, 6) * VLOOKUP(AB25,NPC_Scaling_Values!A:N, 6) * 1.25 ,0)</f>
        <v>298</v>
      </c>
      <c r="G25" s="5">
        <f>ROUND( VLOOKUP(Z25, NPC_Raw_Data!A:L, 8) * VLOOKUP(AA25, NPC_Scaling_Values!A:N, 7) * VLOOKUP(AB25, NPC_Scaling_Values!A:N, 7) * 1.25 ,0)</f>
        <v>230</v>
      </c>
      <c r="H25" s="5">
        <f>ROUND( VLOOKUP(Z25, NPC_Raw_Data!A:L, 9) * VLOOKUP(AA25, NPC_Scaling_Values!A:N, 8)* VLOOKUP(AB25, NPC_Scaling_Values!A:N, 8) * 1.25 ,0)</f>
        <v>704</v>
      </c>
      <c r="I25" s="5">
        <v>0.0</v>
      </c>
      <c r="J25" s="5">
        <v>0.0</v>
      </c>
      <c r="K25" s="5">
        <v>0.0</v>
      </c>
      <c r="L25" s="5">
        <f>ROUND( VLOOKUP(Z25, NPC_Raw_Data!A:O, 13),0)</f>
        <v>100</v>
      </c>
      <c r="M25" s="5">
        <f>ROUND( VLOOKUP(Z25, NPC_Raw_Data!A:O, 14),0)</f>
        <v>100</v>
      </c>
      <c r="N25" s="5">
        <f>ROUND( VLOOKUP(Z25, NPC_Raw_Data!A:O, 15),0)</f>
        <v>100</v>
      </c>
      <c r="O25" s="5">
        <f>ROUND( VLOOKUP(Z25, NPC_Raw_Data!A:Q, 16) * VLOOKUP(AA25, NPC_Scaling_Values!A:N, 14)* VLOOKUP(AB25, NPC_Scaling_Values!A:N, 14) * 1.25 ,0)</f>
        <v>256</v>
      </c>
      <c r="P25" s="2">
        <f>ROUND( VLOOKUP(Z25, NPC_Raw_Data!A:Q, 17) * VLOOKUP(AA25, NPC_Scaling_Values!A:N, 14) * VLOOKUP(AB25, NPC_Scaling_Values!A:N, 14)* 1.25 ,0)</f>
        <v>102</v>
      </c>
      <c r="Q25">
        <f> VLOOKUP(AA25, NPC_Scaling_Values!A:N, 9) * VLOOKUP(AB25, NPC_Scaling_Values!A:N, 9) * 1.25</f>
        <v>3.9</v>
      </c>
      <c r="R25" s="1">
        <v>1.5</v>
      </c>
      <c r="S25" s="1">
        <v>-1.0</v>
      </c>
      <c r="T25" s="7" t="b">
        <v>0</v>
      </c>
      <c r="U25" s="7" t="b">
        <v>0</v>
      </c>
      <c r="V25" s="7" t="b">
        <v>0</v>
      </c>
      <c r="Z25" s="1">
        <v>226000.0</v>
      </c>
      <c r="AA25" s="1">
        <v>7010.0</v>
      </c>
      <c r="AB25" s="1">
        <v>7410.0</v>
      </c>
      <c r="AC25" s="8">
        <v>0.0</v>
      </c>
    </row>
    <row r="26">
      <c r="A26" s="2" t="s">
        <v>179</v>
      </c>
      <c r="B26" s="1" t="s">
        <v>77</v>
      </c>
      <c r="C26" s="5">
        <f>ROUND( VLOOKUP(Z26, NPC_Raw_Data!A:D, 4)*VLOOKUP(AA26, NPC_Scaling_Values!A:C, 3)*VLOOKUP(AB26, NPC_Scaling_Values!A:C, 3) * 1.25 ,0)</f>
        <v>930</v>
      </c>
      <c r="D26" s="5">
        <f>ROUND( VLOOKUP(Z26, NPC_Raw_Data!A:E, 5) * VLOOKUP(AA26, NPC_Scaling_Values!A:D, 4) * VLOOKUP(AB26,NPC_Scaling_Values!A:D, 4) * 1.25 ,0)</f>
        <v>1875</v>
      </c>
      <c r="E26" s="5">
        <f>ROUND( VLOOKUP(Z26, NPC_Raw_Data!A:L, 6) * VLOOKUP(AA26, NPC_Scaling_Values!A:N, 5)* VLOOKUP(AB26, NPC_Scaling_Values!A:N, 5) * 1.25 ,0)</f>
        <v>320</v>
      </c>
      <c r="F26" s="5">
        <f>ROUND( VLOOKUP(Z26, NPC_Raw_Data!A:L, 7) * VLOOKUP(AA26, NPC_Scaling_Values!A:N, 6) * VLOOKUP(AB26,NPC_Scaling_Values!A:N, 6) * 1.25 ,0)</f>
        <v>306</v>
      </c>
      <c r="G26" s="5">
        <f>ROUND( VLOOKUP(Z26, NPC_Raw_Data!A:L, 8) * VLOOKUP(AA26, NPC_Scaling_Values!A:N, 7) * VLOOKUP(AB26, NPC_Scaling_Values!A:N, 7) * 1.25 ,0)</f>
        <v>236</v>
      </c>
      <c r="H26" s="5">
        <f>ROUND( VLOOKUP(Z26, NPC_Raw_Data!A:L, 9) * VLOOKUP(AA26, NPC_Scaling_Values!A:N, 8)* VLOOKUP(AB26, NPC_Scaling_Values!A:N, 8) * 1.25 ,0)</f>
        <v>723</v>
      </c>
      <c r="I26" s="5">
        <v>0.0</v>
      </c>
      <c r="J26" s="5">
        <v>0.0</v>
      </c>
      <c r="K26" s="5">
        <v>0.0</v>
      </c>
      <c r="L26" s="5">
        <f>ROUND( VLOOKUP(Z26, NPC_Raw_Data!A:O, 13),0)</f>
        <v>100</v>
      </c>
      <c r="M26" s="5">
        <f>ROUND( VLOOKUP(Z26, NPC_Raw_Data!A:O, 14),0)</f>
        <v>100</v>
      </c>
      <c r="N26" s="5">
        <f>ROUND( VLOOKUP(Z26, NPC_Raw_Data!A:O, 15),0)</f>
        <v>100</v>
      </c>
      <c r="O26" s="5">
        <f>ROUND( VLOOKUP(Z26, NPC_Raw_Data!A:Q, 16) * VLOOKUP(AA26, NPC_Scaling_Values!A:N, 14)* VLOOKUP(AB26, NPC_Scaling_Values!A:N, 14) * 1.25 ,0)</f>
        <v>264</v>
      </c>
      <c r="P26" s="2">
        <f>ROUND( VLOOKUP(Z26, NPC_Raw_Data!A:Q, 17) * VLOOKUP(AA26, NPC_Scaling_Values!A:N, 14) * VLOOKUP(AB26, NPC_Scaling_Values!A:N, 14)* 1.25 ,0)</f>
        <v>106</v>
      </c>
      <c r="Q26">
        <f> VLOOKUP(AA26, NPC_Scaling_Values!A:N, 9) * VLOOKUP(AB26, NPC_Scaling_Values!A:N, 9) * 1.25</f>
        <v>3.96375</v>
      </c>
      <c r="R26" s="1">
        <v>1.5</v>
      </c>
      <c r="S26" s="1">
        <v>-1.0</v>
      </c>
      <c r="T26" s="7" t="b">
        <v>0</v>
      </c>
      <c r="U26" s="7" t="b">
        <v>0</v>
      </c>
      <c r="V26" s="7" t="b">
        <v>0</v>
      </c>
      <c r="Z26" s="1">
        <v>226001.0</v>
      </c>
      <c r="AA26" s="1">
        <v>7011.0</v>
      </c>
      <c r="AB26" s="1">
        <v>7411.0</v>
      </c>
      <c r="AC26" s="8">
        <v>0.0</v>
      </c>
    </row>
    <row r="27">
      <c r="A27" s="1" t="s">
        <v>113</v>
      </c>
      <c r="B27" s="1" t="s">
        <v>77</v>
      </c>
      <c r="C27" s="5">
        <f>ROUND( VLOOKUP(Z27, NPC_Raw_Data!A:D, 4)*VLOOKUP(AA27, NPC_Scaling_Values!A:C, 3)*VLOOKUP(AB27, NPC_Scaling_Values!A:C, 3) * 1.25 ,0)</f>
        <v>5019</v>
      </c>
      <c r="D27" s="5">
        <f>ROUND( VLOOKUP(Z27, NPC_Raw_Data!A:E, 5) * VLOOKUP(AA27, NPC_Scaling_Values!A:D, 4) * VLOOKUP(AB27,NPC_Scaling_Values!A:D, 4) * 1.25 ,0)</f>
        <v>3750</v>
      </c>
      <c r="E27" s="5">
        <f>ROUND( VLOOKUP(Z27, NPC_Raw_Data!A:L, 6) * VLOOKUP(AA27, NPC_Scaling_Values!A:N, 5)* VLOOKUP(AB27, NPC_Scaling_Values!A:N, 5) * 1.25 ,0)</f>
        <v>198</v>
      </c>
      <c r="F27" s="5">
        <f>ROUND( VLOOKUP(Z27, NPC_Raw_Data!A:L, 7) * VLOOKUP(AA27, NPC_Scaling_Values!A:N, 6) * VLOOKUP(AB27,NPC_Scaling_Values!A:N, 6) * 1.25 ,0)</f>
        <v>177</v>
      </c>
      <c r="G27" s="5">
        <f>ROUND( VLOOKUP(Z27, NPC_Raw_Data!A:L, 8) * VLOOKUP(AA27, NPC_Scaling_Values!A:N, 7) * VLOOKUP(AB27, NPC_Scaling_Values!A:N, 7) * 1.25 ,0)</f>
        <v>118</v>
      </c>
      <c r="H27" s="5">
        <f>ROUND( VLOOKUP(Z27, NPC_Raw_Data!A:L, 9) * VLOOKUP(AA27, NPC_Scaling_Values!A:N, 8)* VLOOKUP(AB27, NPC_Scaling_Values!A:N, 8) * 1.25 ,0)</f>
        <v>396</v>
      </c>
      <c r="I27" s="5">
        <v>-25.0</v>
      </c>
      <c r="J27" s="5">
        <v>25.0</v>
      </c>
      <c r="K27" s="5">
        <v>0.0</v>
      </c>
      <c r="L27" s="5">
        <f>ROUND( VLOOKUP(Z27, NPC_Raw_Data!A:O, 13),0)</f>
        <v>212</v>
      </c>
      <c r="M27" s="5">
        <f>ROUND( VLOOKUP(Z27, NPC_Raw_Data!A:O, 14),0)</f>
        <v>212</v>
      </c>
      <c r="N27" s="5">
        <f>ROUND( VLOOKUP(Z27, NPC_Raw_Data!A:O, 15),0)</f>
        <v>212</v>
      </c>
      <c r="O27" s="5">
        <f>ROUND( VLOOKUP(Z27, NPC_Raw_Data!A:Q, 16) * VLOOKUP(AA27, NPC_Scaling_Values!A:N, 14)* VLOOKUP(AB27, NPC_Scaling_Values!A:N, 14) * 1.25 ,0)</f>
        <v>264</v>
      </c>
      <c r="P27" s="2">
        <f>ROUND( VLOOKUP(Z27, NPC_Raw_Data!A:Q, 17) * VLOOKUP(AA27, NPC_Scaling_Values!A:N, 14) * VLOOKUP(AB27, NPC_Scaling_Values!A:N, 14)* 1.25 ,0)</f>
        <v>106</v>
      </c>
      <c r="Q27">
        <f> VLOOKUP(AA27, NPC_Scaling_Values!A:N, 9) * VLOOKUP(AB27, NPC_Scaling_Values!A:N, 9) * 1.25</f>
        <v>3.96375</v>
      </c>
      <c r="R27" s="1">
        <v>1.0</v>
      </c>
      <c r="S27" s="1">
        <v>-1.0</v>
      </c>
      <c r="T27" s="7" t="b">
        <v>0</v>
      </c>
      <c r="U27" s="7" t="b">
        <v>0</v>
      </c>
      <c r="V27" s="7" t="b">
        <v>0</v>
      </c>
      <c r="Z27" s="1">
        <v>227000.0</v>
      </c>
      <c r="AA27" s="1">
        <v>7011.0</v>
      </c>
      <c r="AB27" s="1">
        <v>7411.0</v>
      </c>
      <c r="AC27" s="10">
        <v>5151.0</v>
      </c>
    </row>
    <row r="28">
      <c r="A28" s="9" t="s">
        <v>113</v>
      </c>
      <c r="B28" s="1" t="s">
        <v>37</v>
      </c>
      <c r="C28" s="5">
        <f>ROUND( VLOOKUP(Z28, NPC_Raw_Data!A:D, 4)*VLOOKUP(AA28, NPC_Scaling_Values!A:C, 3)*VLOOKUP(AB28, NPC_Scaling_Values!A:C, 3) * 1.25 ,0)</f>
        <v>5092</v>
      </c>
      <c r="D28" s="5">
        <f>ROUND( VLOOKUP(Z28, NPC_Raw_Data!A:E, 5) * VLOOKUP(AA28, NPC_Scaling_Values!A:D, 4) * VLOOKUP(AB28,NPC_Scaling_Values!A:D, 4) * 1.25 ,0)</f>
        <v>2500</v>
      </c>
      <c r="E28" s="5">
        <f>ROUND( VLOOKUP(Z28, NPC_Raw_Data!A:L, 6) * VLOOKUP(AA28, NPC_Scaling_Values!A:N, 5)* VLOOKUP(AB28, NPC_Scaling_Values!A:N, 5) * 1.25 ,0)</f>
        <v>202</v>
      </c>
      <c r="F28" s="5">
        <f>ROUND( VLOOKUP(Z28, NPC_Raw_Data!A:L, 7) * VLOOKUP(AA28, NPC_Scaling_Values!A:N, 6) * VLOOKUP(AB28,NPC_Scaling_Values!A:N, 6) * 1.25 ,0)</f>
        <v>181</v>
      </c>
      <c r="G28" s="5">
        <f>ROUND( VLOOKUP(Z28, NPC_Raw_Data!A:L, 8) * VLOOKUP(AA28, NPC_Scaling_Values!A:N, 7) * VLOOKUP(AB28, NPC_Scaling_Values!A:N, 7) * 1.25 ,0)</f>
        <v>121</v>
      </c>
      <c r="H28" s="5">
        <f>ROUND( VLOOKUP(Z28, NPC_Raw_Data!A:L, 9) * VLOOKUP(AA28, NPC_Scaling_Values!A:N, 8)* VLOOKUP(AB28, NPC_Scaling_Values!A:N, 8) * 1.25 ,0)</f>
        <v>405</v>
      </c>
      <c r="I28" s="5">
        <v>-25.0</v>
      </c>
      <c r="J28" s="5">
        <v>25.0</v>
      </c>
      <c r="K28" s="5">
        <v>0.0</v>
      </c>
      <c r="L28" s="5">
        <f>ROUND( VLOOKUP(Z28, NPC_Raw_Data!A:O, 13),0)</f>
        <v>212</v>
      </c>
      <c r="M28" s="5">
        <f>ROUND( VLOOKUP(Z28, NPC_Raw_Data!A:O, 14),0)</f>
        <v>212</v>
      </c>
      <c r="N28" s="5">
        <f>ROUND( VLOOKUP(Z28, NPC_Raw_Data!A:O, 15),0)</f>
        <v>212</v>
      </c>
      <c r="O28" s="5">
        <f>ROUND( VLOOKUP(Z28, NPC_Raw_Data!A:Q, 16) * VLOOKUP(AA28, NPC_Scaling_Values!A:N, 14)* VLOOKUP(AB28, NPC_Scaling_Values!A:N, 14) * 1.25 ,0)</f>
        <v>272</v>
      </c>
      <c r="P28" s="2">
        <f>ROUND( VLOOKUP(Z28, NPC_Raw_Data!A:Q, 17) * VLOOKUP(AA28, NPC_Scaling_Values!A:N, 14) * VLOOKUP(AB28, NPC_Scaling_Values!A:N, 14)* 1.25 ,0)</f>
        <v>109</v>
      </c>
      <c r="Q28">
        <f> VLOOKUP(AA28, NPC_Scaling_Values!A:N, 9) * VLOOKUP(AB28, NPC_Scaling_Values!A:N, 9) * 1.25</f>
        <v>4.015</v>
      </c>
      <c r="R28" s="1">
        <v>1.0</v>
      </c>
      <c r="S28" s="1">
        <v>-1.0</v>
      </c>
      <c r="T28" s="7" t="b">
        <v>0</v>
      </c>
      <c r="U28" s="7" t="b">
        <v>0</v>
      </c>
      <c r="V28" s="7" t="b">
        <v>0</v>
      </c>
      <c r="Z28" s="1">
        <v>227001.0</v>
      </c>
      <c r="AA28" s="1">
        <v>7012.0</v>
      </c>
      <c r="AB28" s="1">
        <v>7412.0</v>
      </c>
      <c r="AC28" s="10">
        <v>5151.0</v>
      </c>
    </row>
    <row r="29">
      <c r="A29" s="1" t="s">
        <v>114</v>
      </c>
      <c r="B29" s="1" t="s">
        <v>77</v>
      </c>
      <c r="C29" s="5">
        <f>ROUND( VLOOKUP(Z29, NPC_Raw_Data!A:D, 4)*VLOOKUP(AA29, NPC_Scaling_Values!A:C, 3)*VLOOKUP(AB29, NPC_Scaling_Values!A:C, 3) * 1.25 ,0)</f>
        <v>5019</v>
      </c>
      <c r="D29" s="5">
        <f>ROUND( VLOOKUP(Z29, NPC_Raw_Data!A:E, 5) * VLOOKUP(AA29, NPC_Scaling_Values!A:D, 4) * VLOOKUP(AB29,NPC_Scaling_Values!A:D, 4) * 1.25 ,0)</f>
        <v>3750</v>
      </c>
      <c r="E29" s="5">
        <f>ROUND( VLOOKUP(Z29, NPC_Raw_Data!A:L, 6) * VLOOKUP(AA29, NPC_Scaling_Values!A:N, 5)* VLOOKUP(AB29, NPC_Scaling_Values!A:N, 5) * 1.25 ,0)</f>
        <v>198</v>
      </c>
      <c r="F29" s="5">
        <f>ROUND( VLOOKUP(Z29, NPC_Raw_Data!A:L, 7) * VLOOKUP(AA29, NPC_Scaling_Values!A:N, 6) * VLOOKUP(AB29,NPC_Scaling_Values!A:N, 6) * 1.25 ,0)</f>
        <v>177</v>
      </c>
      <c r="G29" s="5">
        <f>ROUND( VLOOKUP(Z29, NPC_Raw_Data!A:L, 8) * VLOOKUP(AA29, NPC_Scaling_Values!A:N, 7) * VLOOKUP(AB29, NPC_Scaling_Values!A:N, 7) * 1.25 ,0)</f>
        <v>118</v>
      </c>
      <c r="H29" s="5">
        <f>ROUND( VLOOKUP(Z29, NPC_Raw_Data!A:L, 9) * VLOOKUP(AA29, NPC_Scaling_Values!A:N, 8)* VLOOKUP(AB29, NPC_Scaling_Values!A:N, 8) * 1.25 ,0)</f>
        <v>396</v>
      </c>
      <c r="I29" s="5">
        <v>-25.0</v>
      </c>
      <c r="J29" s="5">
        <v>25.0</v>
      </c>
      <c r="K29" s="5">
        <v>0.0</v>
      </c>
      <c r="L29" s="5">
        <f>ROUND( VLOOKUP(Z29, NPC_Raw_Data!A:O, 13),0)</f>
        <v>212</v>
      </c>
      <c r="M29" s="5">
        <f>ROUND( VLOOKUP(Z29, NPC_Raw_Data!A:O, 14),0)</f>
        <v>212</v>
      </c>
      <c r="N29" s="5">
        <f>ROUND( VLOOKUP(Z29, NPC_Raw_Data!A:O, 15),0)</f>
        <v>212</v>
      </c>
      <c r="O29" s="5">
        <f>ROUND( VLOOKUP(Z29, NPC_Raw_Data!A:Q, 16) * VLOOKUP(AA29, NPC_Scaling_Values!A:N, 14)* VLOOKUP(AB29, NPC_Scaling_Values!A:N, 14) * 1.25 ,0)</f>
        <v>264</v>
      </c>
      <c r="P29" s="2">
        <f>ROUND( VLOOKUP(Z29, NPC_Raw_Data!A:Q, 17) * VLOOKUP(AA29, NPC_Scaling_Values!A:N, 14) * VLOOKUP(AB29, NPC_Scaling_Values!A:N, 14)* 1.25 ,0)</f>
        <v>106</v>
      </c>
      <c r="Q29">
        <f> VLOOKUP(AA29, NPC_Scaling_Values!A:N, 9) * VLOOKUP(AB29, NPC_Scaling_Values!A:N, 9) * 1.25</f>
        <v>3.96375</v>
      </c>
      <c r="R29" s="1">
        <v>1.0</v>
      </c>
      <c r="S29" s="1">
        <v>-1.0</v>
      </c>
      <c r="T29" s="7" t="b">
        <v>0</v>
      </c>
      <c r="U29" s="7" t="b">
        <v>0</v>
      </c>
      <c r="V29" s="7" t="b">
        <v>0</v>
      </c>
      <c r="Z29" s="1">
        <v>227002.0</v>
      </c>
      <c r="AA29" s="1">
        <v>7011.0</v>
      </c>
      <c r="AB29" s="1">
        <v>7411.0</v>
      </c>
      <c r="AC29" s="10">
        <v>5151.0</v>
      </c>
    </row>
    <row r="30">
      <c r="A30" s="2" t="s">
        <v>76</v>
      </c>
      <c r="B30" s="1" t="s">
        <v>77</v>
      </c>
      <c r="C30" s="5">
        <f>ROUND( VLOOKUP(Z30, NPC_Raw_Data!A:D, 4)*VLOOKUP(AA30, NPC_Scaling_Values!A:C, 3)*VLOOKUP(AB30, NPC_Scaling_Values!A:C, 3) * 1.25 ,0)</f>
        <v>1338</v>
      </c>
      <c r="D30" s="5">
        <f>ROUND( VLOOKUP(Z30, NPC_Raw_Data!A:E, 5) * VLOOKUP(AA30, NPC_Scaling_Values!A:D, 4) * VLOOKUP(AB30,NPC_Scaling_Values!A:D, 4) * 1.25 ,0)</f>
        <v>188</v>
      </c>
      <c r="E30" s="5">
        <f>ROUND( VLOOKUP(Z30, NPC_Raw_Data!A:L, 6) * VLOOKUP(AA30, NPC_Scaling_Values!A:N, 5)* VLOOKUP(AB30, NPC_Scaling_Values!A:N, 5) * 1.25 ,0)</f>
        <v>150</v>
      </c>
      <c r="F30" s="5">
        <f>ROUND( VLOOKUP(Z30, NPC_Raw_Data!A:L, 7) * VLOOKUP(AA30, NPC_Scaling_Values!A:N, 6) * VLOOKUP(AB30,NPC_Scaling_Values!A:N, 6) * 1.25 ,0)</f>
        <v>136</v>
      </c>
      <c r="G30" s="5">
        <f>ROUND( VLOOKUP(Z30, NPC_Raw_Data!A:L, 8) * VLOOKUP(AA30, NPC_Scaling_Values!A:N, 7) * VLOOKUP(AB30, NPC_Scaling_Values!A:N, 7) * 1.25 ,0)</f>
        <v>90</v>
      </c>
      <c r="H30" s="5">
        <f>ROUND( VLOOKUP(Z30, NPC_Raw_Data!A:L, 9) * VLOOKUP(AA30, NPC_Scaling_Values!A:N, 8)* VLOOKUP(AB30, NPC_Scaling_Values!A:N, 8) * 1.25 ,0)</f>
        <v>299</v>
      </c>
      <c r="I30" s="5">
        <v>-25.0</v>
      </c>
      <c r="J30" s="5">
        <v>25.0</v>
      </c>
      <c r="K30" s="5">
        <v>0.0</v>
      </c>
      <c r="L30" s="5">
        <f>ROUND( VLOOKUP(Z30, NPC_Raw_Data!A:O, 13),0)</f>
        <v>173</v>
      </c>
      <c r="M30" s="5">
        <f>ROUND( VLOOKUP(Z30, NPC_Raw_Data!A:O, 14),0)</f>
        <v>173</v>
      </c>
      <c r="N30" s="5">
        <f>ROUND( VLOOKUP(Z30, NPC_Raw_Data!A:O, 15),0)</f>
        <v>173</v>
      </c>
      <c r="O30" s="5">
        <f>ROUND( VLOOKUP(Z30, NPC_Raw_Data!A:Q, 16) * VLOOKUP(AA30, NPC_Scaling_Values!A:N, 14)* VLOOKUP(AB30, NPC_Scaling_Values!A:N, 14) * 1.25 ,0)</f>
        <v>264</v>
      </c>
      <c r="P30" s="2">
        <f>ROUND( VLOOKUP(Z30, NPC_Raw_Data!A:Q, 17) * VLOOKUP(AA30, NPC_Scaling_Values!A:N, 14) * VLOOKUP(AB30, NPC_Scaling_Values!A:N, 14)* 1.25 ,0)</f>
        <v>106</v>
      </c>
      <c r="Q30">
        <f> VLOOKUP(AA30, NPC_Scaling_Values!A:N, 9) * VLOOKUP(AB30, NPC_Scaling_Values!A:N, 9) * 1.25</f>
        <v>3.96375</v>
      </c>
      <c r="R30" s="1">
        <v>1.0</v>
      </c>
      <c r="S30" s="1">
        <v>-1.0</v>
      </c>
      <c r="T30" s="7" t="b">
        <v>0</v>
      </c>
      <c r="U30" s="7" t="b">
        <v>0</v>
      </c>
      <c r="V30" s="7" t="b">
        <v>0</v>
      </c>
      <c r="Z30" s="1">
        <v>228000.0</v>
      </c>
      <c r="AA30" s="1">
        <v>7011.0</v>
      </c>
      <c r="AB30" s="1">
        <v>7411.0</v>
      </c>
      <c r="AC30" s="8">
        <v>0.0</v>
      </c>
    </row>
    <row r="31">
      <c r="A31" s="9" t="s">
        <v>76</v>
      </c>
      <c r="B31" s="1" t="s">
        <v>37</v>
      </c>
      <c r="C31" s="5">
        <f>ROUND( VLOOKUP(Z31, NPC_Raw_Data!A:D, 4)*VLOOKUP(AA31, NPC_Scaling_Values!A:C, 3)*VLOOKUP(AB31, NPC_Scaling_Values!A:C, 3) * 1.25 ,0)</f>
        <v>1358</v>
      </c>
      <c r="D31" s="5">
        <f>ROUND( VLOOKUP(Z31, NPC_Raw_Data!A:E, 5) * VLOOKUP(AA31, NPC_Scaling_Values!A:D, 4) * VLOOKUP(AB31,NPC_Scaling_Values!A:D, 4) * 1.25 ,0)</f>
        <v>125</v>
      </c>
      <c r="E31" s="5">
        <f>ROUND( VLOOKUP(Z31, NPC_Raw_Data!A:L, 6) * VLOOKUP(AA31, NPC_Scaling_Values!A:N, 5)* VLOOKUP(AB31, NPC_Scaling_Values!A:N, 5) * 1.25 ,0)</f>
        <v>153</v>
      </c>
      <c r="F31" s="5">
        <f>ROUND( VLOOKUP(Z31, NPC_Raw_Data!A:L, 7) * VLOOKUP(AA31, NPC_Scaling_Values!A:N, 6) * VLOOKUP(AB31,NPC_Scaling_Values!A:N, 6) * 1.25 ,0)</f>
        <v>138</v>
      </c>
      <c r="G31" s="5">
        <f>ROUND( VLOOKUP(Z31, NPC_Raw_Data!A:L, 8) * VLOOKUP(AA31, NPC_Scaling_Values!A:N, 7) * VLOOKUP(AB31, NPC_Scaling_Values!A:N, 7) * 1.25 ,0)</f>
        <v>92</v>
      </c>
      <c r="H31" s="5">
        <f>ROUND( VLOOKUP(Z31, NPC_Raw_Data!A:L, 9) * VLOOKUP(AA31, NPC_Scaling_Values!A:N, 8)* VLOOKUP(AB31, NPC_Scaling_Values!A:N, 8) * 1.25 ,0)</f>
        <v>305</v>
      </c>
      <c r="I31" s="5">
        <v>-25.0</v>
      </c>
      <c r="J31" s="5">
        <v>25.0</v>
      </c>
      <c r="K31" s="5">
        <v>0.0</v>
      </c>
      <c r="L31" s="5">
        <f>ROUND( VLOOKUP(Z31, NPC_Raw_Data!A:O, 13),0)</f>
        <v>173</v>
      </c>
      <c r="M31" s="5">
        <f>ROUND( VLOOKUP(Z31, NPC_Raw_Data!A:O, 14),0)</f>
        <v>173</v>
      </c>
      <c r="N31" s="5">
        <f>ROUND( VLOOKUP(Z31, NPC_Raw_Data!A:O, 15),0)</f>
        <v>173</v>
      </c>
      <c r="O31" s="5">
        <f>ROUND( VLOOKUP(Z31, NPC_Raw_Data!A:Q, 16) * VLOOKUP(AA31, NPC_Scaling_Values!A:N, 14)* VLOOKUP(AB31, NPC_Scaling_Values!A:N, 14) * 1.25 ,0)</f>
        <v>272</v>
      </c>
      <c r="P31" s="2">
        <f>ROUND( VLOOKUP(Z31, NPC_Raw_Data!A:Q, 17) * VLOOKUP(AA31, NPC_Scaling_Values!A:N, 14) * VLOOKUP(AB31, NPC_Scaling_Values!A:N, 14)* 1.25 ,0)</f>
        <v>109</v>
      </c>
      <c r="Q31">
        <f> VLOOKUP(AA31, NPC_Scaling_Values!A:N, 9) * VLOOKUP(AB31, NPC_Scaling_Values!A:N, 9) * 1.25</f>
        <v>4.015</v>
      </c>
      <c r="R31" s="1">
        <v>1.0</v>
      </c>
      <c r="S31" s="1">
        <v>-1.0</v>
      </c>
      <c r="T31" s="7" t="b">
        <v>0</v>
      </c>
      <c r="U31" s="7" t="b">
        <v>0</v>
      </c>
      <c r="V31" s="7" t="b">
        <v>0</v>
      </c>
      <c r="Z31" s="1">
        <v>228001.0</v>
      </c>
      <c r="AA31" s="1">
        <v>7012.0</v>
      </c>
      <c r="AB31" s="1">
        <v>7412.0</v>
      </c>
      <c r="AC31" s="8">
        <v>0.0</v>
      </c>
    </row>
    <row r="32">
      <c r="A32" s="2" t="s">
        <v>78</v>
      </c>
      <c r="B32" s="1" t="s">
        <v>77</v>
      </c>
      <c r="C32" s="5">
        <f>ROUND( VLOOKUP(Z32, NPC_Raw_Data!A:D, 4)*VLOOKUP(AA32, NPC_Scaling_Values!A:C, 3)*VLOOKUP(AB32, NPC_Scaling_Values!A:C, 3) * 1.25 ,0)</f>
        <v>1338</v>
      </c>
      <c r="D32" s="5">
        <f>ROUND( VLOOKUP(Z32, NPC_Raw_Data!A:E, 5) * VLOOKUP(AA32, NPC_Scaling_Values!A:D, 4) * VLOOKUP(AB32,NPC_Scaling_Values!A:D, 4) * 1.25 ,0)</f>
        <v>188</v>
      </c>
      <c r="E32" s="5">
        <f>ROUND( VLOOKUP(Z32, NPC_Raw_Data!A:L, 6) * VLOOKUP(AA32, NPC_Scaling_Values!A:N, 5)* VLOOKUP(AB32, NPC_Scaling_Values!A:N, 5) * 1.25 ,0)</f>
        <v>150</v>
      </c>
      <c r="F32" s="5">
        <f>ROUND( VLOOKUP(Z32, NPC_Raw_Data!A:L, 7) * VLOOKUP(AA32, NPC_Scaling_Values!A:N, 6) * VLOOKUP(AB32,NPC_Scaling_Values!A:N, 6) * 1.25 ,0)</f>
        <v>136</v>
      </c>
      <c r="G32" s="5">
        <f>ROUND( VLOOKUP(Z32, NPC_Raw_Data!A:L, 8) * VLOOKUP(AA32, NPC_Scaling_Values!A:N, 7) * VLOOKUP(AB32, NPC_Scaling_Values!A:N, 7) * 1.25 ,0)</f>
        <v>90</v>
      </c>
      <c r="H32" s="5">
        <f>ROUND( VLOOKUP(Z32, NPC_Raw_Data!A:L, 9) * VLOOKUP(AA32, NPC_Scaling_Values!A:N, 8)* VLOOKUP(AB32, NPC_Scaling_Values!A:N, 8) * 1.25 ,0)</f>
        <v>299</v>
      </c>
      <c r="I32" s="5">
        <v>-25.0</v>
      </c>
      <c r="J32" s="5">
        <v>25.0</v>
      </c>
      <c r="K32" s="5">
        <v>0.0</v>
      </c>
      <c r="L32" s="5">
        <f>ROUND( VLOOKUP(Z32, NPC_Raw_Data!A:O, 13),0)</f>
        <v>173</v>
      </c>
      <c r="M32" s="5">
        <f>ROUND( VLOOKUP(Z32, NPC_Raw_Data!A:O, 14),0)</f>
        <v>173</v>
      </c>
      <c r="N32" s="5">
        <f>ROUND( VLOOKUP(Z32, NPC_Raw_Data!A:O, 15),0)</f>
        <v>173</v>
      </c>
      <c r="O32" s="5">
        <f>ROUND( VLOOKUP(Z32, NPC_Raw_Data!A:Q, 16) * VLOOKUP(AA32, NPC_Scaling_Values!A:N, 14)* VLOOKUP(AB32, NPC_Scaling_Values!A:N, 14) * 1.25 ,0)</f>
        <v>264</v>
      </c>
      <c r="P32" s="2">
        <f>ROUND( VLOOKUP(Z32, NPC_Raw_Data!A:Q, 17) * VLOOKUP(AA32, NPC_Scaling_Values!A:N, 14) * VLOOKUP(AB32, NPC_Scaling_Values!A:N, 14)* 1.25 ,0)</f>
        <v>106</v>
      </c>
      <c r="Q32">
        <f> VLOOKUP(AA32, NPC_Scaling_Values!A:N, 9) * VLOOKUP(AB32, NPC_Scaling_Values!A:N, 9) * 1.25</f>
        <v>3.96375</v>
      </c>
      <c r="R32" s="1">
        <v>1.0</v>
      </c>
      <c r="S32" s="1">
        <v>-1.0</v>
      </c>
      <c r="T32" s="7" t="b">
        <v>0</v>
      </c>
      <c r="U32" s="7" t="b">
        <v>0</v>
      </c>
      <c r="V32" s="7" t="b">
        <v>0</v>
      </c>
      <c r="Z32" s="1">
        <v>228002.0</v>
      </c>
      <c r="AA32" s="1">
        <v>7011.0</v>
      </c>
      <c r="AB32" s="1">
        <v>7411.0</v>
      </c>
      <c r="AC32" s="10">
        <v>7100.0</v>
      </c>
    </row>
    <row r="33">
      <c r="A33" s="9" t="s">
        <v>168</v>
      </c>
      <c r="B33" s="1" t="s">
        <v>48</v>
      </c>
      <c r="C33" s="5">
        <f>ROUND( VLOOKUP(Z33, NPC_Raw_Data!A:D, 4)*VLOOKUP(AA33, NPC_Scaling_Values!A:C, 3)*VLOOKUP(AB33, NPC_Scaling_Values!A:C, 3) * 1.25 ,0)</f>
        <v>5414</v>
      </c>
      <c r="D33" s="5">
        <f>ROUND( VLOOKUP(Z33, NPC_Raw_Data!A:E, 5) * VLOOKUP(AA33, NPC_Scaling_Values!A:D, 4) * VLOOKUP(AB33,NPC_Scaling_Values!A:D, 4) * 1.25 ,0)</f>
        <v>10000</v>
      </c>
      <c r="E33" s="5">
        <f>ROUND( VLOOKUP(Z33, NPC_Raw_Data!A:L, 6) * VLOOKUP(AA33, NPC_Scaling_Values!A:N, 5)* VLOOKUP(AB33, NPC_Scaling_Values!A:N, 5) * 1.25 ,0)</f>
        <v>554</v>
      </c>
      <c r="F33" s="5">
        <f>ROUND( VLOOKUP(Z33, NPC_Raw_Data!A:L, 7) * VLOOKUP(AA33, NPC_Scaling_Values!A:N, 6) * VLOOKUP(AB33,NPC_Scaling_Values!A:N, 6) * 1.25 ,0)</f>
        <v>396</v>
      </c>
      <c r="G33" s="5">
        <f>ROUND( VLOOKUP(Z33, NPC_Raw_Data!A:L, 8) * VLOOKUP(AA33, NPC_Scaling_Values!A:N, 7) * VLOOKUP(AB33, NPC_Scaling_Values!A:N, 7) * 1.25 ,0)</f>
        <v>396</v>
      </c>
      <c r="H33" s="5">
        <f>ROUND( VLOOKUP(Z33, NPC_Raw_Data!A:L, 9) * VLOOKUP(AA33, NPC_Scaling_Values!A:N, 8)* VLOOKUP(AB33, NPC_Scaling_Values!A:N, 8) * 1.25 ,0)</f>
        <v>349</v>
      </c>
      <c r="I33" s="5">
        <v>0.0</v>
      </c>
      <c r="J33" s="5">
        <v>0.0</v>
      </c>
      <c r="K33" s="5">
        <v>0.0</v>
      </c>
      <c r="L33" s="5">
        <f>ROUND( VLOOKUP(Z33, NPC_Raw_Data!A:O, 13),0)</f>
        <v>999</v>
      </c>
      <c r="M33" s="5">
        <f>ROUND( VLOOKUP(Z33, NPC_Raw_Data!A:O, 14),0)</f>
        <v>999</v>
      </c>
      <c r="N33" s="5">
        <f>ROUND( VLOOKUP(Z33, NPC_Raw_Data!A:O, 15),0)</f>
        <v>999</v>
      </c>
      <c r="O33" s="5">
        <f>ROUND( VLOOKUP(Z33, NPC_Raw_Data!A:Q, 16) * VLOOKUP(AA33, NPC_Scaling_Values!A:N, 14)* VLOOKUP(AB33, NPC_Scaling_Values!A:N, 14) * 1.25 ,0)</f>
        <v>250</v>
      </c>
      <c r="P33" s="2">
        <f>ROUND( VLOOKUP(Z33, NPC_Raw_Data!A:Q, 17) * VLOOKUP(AA33, NPC_Scaling_Values!A:N, 14) * VLOOKUP(AB33, NPC_Scaling_Values!A:N, 14)* 1.25 ,0)</f>
        <v>100</v>
      </c>
      <c r="Q33">
        <f> VLOOKUP(AA33, NPC_Scaling_Values!A:N, 9) * VLOOKUP(AB33, NPC_Scaling_Values!A:N, 9) * 1.25</f>
        <v>3.825</v>
      </c>
      <c r="R33" s="1">
        <v>1.0</v>
      </c>
      <c r="S33" s="1">
        <v>-1.0</v>
      </c>
      <c r="T33" s="7" t="b">
        <v>0</v>
      </c>
      <c r="U33" s="7" t="b">
        <v>0</v>
      </c>
      <c r="V33" s="7" t="b">
        <v>0</v>
      </c>
      <c r="Z33" s="1">
        <v>230000.0</v>
      </c>
      <c r="AA33" s="1">
        <v>7007.0</v>
      </c>
      <c r="AB33" s="1">
        <v>7407.0</v>
      </c>
      <c r="AC33" s="8">
        <v>0.0</v>
      </c>
    </row>
    <row r="34">
      <c r="A34" s="9" t="s">
        <v>168</v>
      </c>
      <c r="B34" s="1" t="s">
        <v>27</v>
      </c>
      <c r="C34" s="5">
        <f>ROUND( VLOOKUP(Z34, NPC_Raw_Data!A:D, 4)*VLOOKUP(AA34, NPC_Scaling_Values!A:C, 3)*VLOOKUP(AB34, NPC_Scaling_Values!A:C, 3) * 1.25 ,0)</f>
        <v>4706</v>
      </c>
      <c r="D34" s="5">
        <f>ROUND( VLOOKUP(Z34, NPC_Raw_Data!A:E, 5) * VLOOKUP(AA34, NPC_Scaling_Values!A:D, 4) * VLOOKUP(AB34,NPC_Scaling_Values!A:D, 4) * 1.25 ,0)</f>
        <v>12500</v>
      </c>
      <c r="E34" s="5">
        <f>ROUND( VLOOKUP(Z34, NPC_Raw_Data!A:L, 6) * VLOOKUP(AA34, NPC_Scaling_Values!A:N, 5)* VLOOKUP(AB34, NPC_Scaling_Values!A:N, 5) * 1.25 ,0)</f>
        <v>421</v>
      </c>
      <c r="F34" s="5">
        <f>ROUND( VLOOKUP(Z34, NPC_Raw_Data!A:L, 7) * VLOOKUP(AA34, NPC_Scaling_Values!A:N, 6) * VLOOKUP(AB34,NPC_Scaling_Values!A:N, 6) * 1.25 ,0)</f>
        <v>301</v>
      </c>
      <c r="G34" s="5">
        <f>ROUND( VLOOKUP(Z34, NPC_Raw_Data!A:L, 8) * VLOOKUP(AA34, NPC_Scaling_Values!A:N, 7) * VLOOKUP(AB34, NPC_Scaling_Values!A:N, 7) * 1.25 ,0)</f>
        <v>301</v>
      </c>
      <c r="H34" s="5">
        <f>ROUND( VLOOKUP(Z34, NPC_Raw_Data!A:L, 9) * VLOOKUP(AA34, NPC_Scaling_Values!A:N, 8)* VLOOKUP(AB34, NPC_Scaling_Values!A:N, 8) * 1.25 ,0)</f>
        <v>266</v>
      </c>
      <c r="I34" s="5">
        <v>0.0</v>
      </c>
      <c r="J34" s="5">
        <v>0.0</v>
      </c>
      <c r="K34" s="5">
        <v>0.0</v>
      </c>
      <c r="L34" s="5">
        <f>ROUND( VLOOKUP(Z34, NPC_Raw_Data!A:O, 13),0)</f>
        <v>999</v>
      </c>
      <c r="M34" s="5">
        <f>ROUND( VLOOKUP(Z34, NPC_Raw_Data!A:O, 14),0)</f>
        <v>999</v>
      </c>
      <c r="N34" s="5">
        <f>ROUND( VLOOKUP(Z34, NPC_Raw_Data!A:O, 15),0)</f>
        <v>999</v>
      </c>
      <c r="O34" s="5">
        <f>ROUND( VLOOKUP(Z34, NPC_Raw_Data!A:Q, 16) * VLOOKUP(AA34, NPC_Scaling_Values!A:N, 14)* VLOOKUP(AB34, NPC_Scaling_Values!A:N, 14) * 1.25 ,0)</f>
        <v>252</v>
      </c>
      <c r="P34" s="2">
        <f>ROUND( VLOOKUP(Z34, NPC_Raw_Data!A:Q, 17) * VLOOKUP(AA34, NPC_Scaling_Values!A:N, 14) * VLOOKUP(AB34, NPC_Scaling_Values!A:N, 14)* 1.25 ,0)</f>
        <v>101</v>
      </c>
      <c r="Q34">
        <f> VLOOKUP(AA34, NPC_Scaling_Values!A:N, 9) * VLOOKUP(AB34, NPC_Scaling_Values!A:N, 9) * 1.25</f>
        <v>3.484375</v>
      </c>
      <c r="R34" s="1">
        <v>1.0</v>
      </c>
      <c r="S34" s="1">
        <v>-1.0</v>
      </c>
      <c r="T34" s="7" t="b">
        <v>0</v>
      </c>
      <c r="U34" s="7" t="b">
        <v>0</v>
      </c>
      <c r="V34" s="7" t="b">
        <v>0</v>
      </c>
      <c r="Z34" s="1">
        <v>230001.0</v>
      </c>
      <c r="AA34" s="1">
        <v>7003.0</v>
      </c>
      <c r="AB34" s="1">
        <v>7403.0</v>
      </c>
      <c r="AC34" s="8">
        <v>0.0</v>
      </c>
    </row>
    <row r="35">
      <c r="A35" s="9" t="s">
        <v>168</v>
      </c>
      <c r="B35" s="1" t="s">
        <v>166</v>
      </c>
      <c r="C35" s="5">
        <f>ROUND( VLOOKUP(Z35, NPC_Raw_Data!A:D, 4)*VLOOKUP(AA35, NPC_Scaling_Values!A:C, 3)*VLOOKUP(AB35, NPC_Scaling_Values!A:C, 3) * 1.25 ,0)</f>
        <v>5742</v>
      </c>
      <c r="D35" s="5">
        <f>ROUND( VLOOKUP(Z35, NPC_Raw_Data!A:E, 5) * VLOOKUP(AA35, NPC_Scaling_Values!A:D, 4) * VLOOKUP(AB35,NPC_Scaling_Values!A:D, 4) * 1.25 ,0)</f>
        <v>11250</v>
      </c>
      <c r="E35" s="5">
        <f>ROUND( VLOOKUP(Z35, NPC_Raw_Data!A:L, 6) * VLOOKUP(AA35, NPC_Scaling_Values!A:N, 5)* VLOOKUP(AB35, NPC_Scaling_Values!A:N, 5) * 1.25 ,0)</f>
        <v>563</v>
      </c>
      <c r="F35" s="5">
        <f>ROUND( VLOOKUP(Z35, NPC_Raw_Data!A:L, 7) * VLOOKUP(AA35, NPC_Scaling_Values!A:N, 6) * VLOOKUP(AB35,NPC_Scaling_Values!A:N, 6) * 1.25 ,0)</f>
        <v>402</v>
      </c>
      <c r="G35" s="5">
        <f>ROUND( VLOOKUP(Z35, NPC_Raw_Data!A:L, 8) * VLOOKUP(AA35, NPC_Scaling_Values!A:N, 7) * VLOOKUP(AB35, NPC_Scaling_Values!A:N, 7) * 1.25 ,0)</f>
        <v>402</v>
      </c>
      <c r="H35" s="5">
        <f>ROUND( VLOOKUP(Z35, NPC_Raw_Data!A:L, 9) * VLOOKUP(AA35, NPC_Scaling_Values!A:N, 8)* VLOOKUP(AB35, NPC_Scaling_Values!A:N, 8) * 1.25 ,0)</f>
        <v>355</v>
      </c>
      <c r="I35" s="5">
        <v>0.0</v>
      </c>
      <c r="J35" s="5">
        <v>0.0</v>
      </c>
      <c r="K35" s="5">
        <v>0.0</v>
      </c>
      <c r="L35" s="5">
        <f>ROUND( VLOOKUP(Z35, NPC_Raw_Data!A:O, 13),0)</f>
        <v>999</v>
      </c>
      <c r="M35" s="5">
        <f>ROUND( VLOOKUP(Z35, NPC_Raw_Data!A:O, 14),0)</f>
        <v>999</v>
      </c>
      <c r="N35" s="5">
        <f>ROUND( VLOOKUP(Z35, NPC_Raw_Data!A:O, 15),0)</f>
        <v>999</v>
      </c>
      <c r="O35" s="5">
        <f>ROUND( VLOOKUP(Z35, NPC_Raw_Data!A:Q, 16) * VLOOKUP(AA35, NPC_Scaling_Values!A:N, 14)* VLOOKUP(AB35, NPC_Scaling_Values!A:N, 14) * 1.25 ,0)</f>
        <v>254</v>
      </c>
      <c r="P35" s="2">
        <f>ROUND( VLOOKUP(Z35, NPC_Raw_Data!A:Q, 17) * VLOOKUP(AA35, NPC_Scaling_Values!A:N, 14) * VLOOKUP(AB35, NPC_Scaling_Values!A:N, 14)* 1.25 ,0)</f>
        <v>101</v>
      </c>
      <c r="Q35">
        <f> VLOOKUP(AA35, NPC_Scaling_Values!A:N, 9) * VLOOKUP(AB35, NPC_Scaling_Values!A:N, 9) * 1.25</f>
        <v>3.8475</v>
      </c>
      <c r="R35" s="1">
        <v>1.0</v>
      </c>
      <c r="S35" s="1">
        <v>-1.0</v>
      </c>
      <c r="T35" s="7" t="b">
        <v>0</v>
      </c>
      <c r="U35" s="7" t="b">
        <v>0</v>
      </c>
      <c r="V35" s="7" t="b">
        <v>0</v>
      </c>
      <c r="Z35" s="1">
        <v>230002.0</v>
      </c>
      <c r="AA35" s="1">
        <v>7009.0</v>
      </c>
      <c r="AB35" s="1">
        <v>7409.0</v>
      </c>
      <c r="AC35" s="8">
        <v>0.0</v>
      </c>
    </row>
    <row r="36">
      <c r="A36" s="9" t="s">
        <v>168</v>
      </c>
      <c r="B36" s="1" t="s">
        <v>166</v>
      </c>
      <c r="C36" s="5">
        <f>ROUND( VLOOKUP(Z36, NPC_Raw_Data!A:D, 4)*VLOOKUP(AA36, NPC_Scaling_Values!A:C, 3)*VLOOKUP(AB36, NPC_Scaling_Values!A:C, 3) * 1.25 ,0)</f>
        <v>5742</v>
      </c>
      <c r="D36" s="5">
        <f>ROUND( VLOOKUP(Z36, NPC_Raw_Data!A:E, 5) * VLOOKUP(AA36, NPC_Scaling_Values!A:D, 4) * VLOOKUP(AB36,NPC_Scaling_Values!A:D, 4) * 1.25 ,0)</f>
        <v>11250</v>
      </c>
      <c r="E36" s="5">
        <f>ROUND( VLOOKUP(Z36, NPC_Raw_Data!A:L, 6) * VLOOKUP(AA36, NPC_Scaling_Values!A:N, 5)* VLOOKUP(AB36, NPC_Scaling_Values!A:N, 5) * 1.25 ,0)</f>
        <v>563</v>
      </c>
      <c r="F36" s="5">
        <f>ROUND( VLOOKUP(Z36, NPC_Raw_Data!A:L, 7) * VLOOKUP(AA36, NPC_Scaling_Values!A:N, 6) * VLOOKUP(AB36,NPC_Scaling_Values!A:N, 6) * 1.25 ,0)</f>
        <v>402</v>
      </c>
      <c r="G36" s="5">
        <f>ROUND( VLOOKUP(Z36, NPC_Raw_Data!A:L, 8) * VLOOKUP(AA36, NPC_Scaling_Values!A:N, 7) * VLOOKUP(AB36, NPC_Scaling_Values!A:N, 7) * 1.25 ,0)</f>
        <v>402</v>
      </c>
      <c r="H36" s="5">
        <f>ROUND( VLOOKUP(Z36, NPC_Raw_Data!A:L, 9) * VLOOKUP(AA36, NPC_Scaling_Values!A:N, 8)* VLOOKUP(AB36, NPC_Scaling_Values!A:N, 8) * 1.25 ,0)</f>
        <v>355</v>
      </c>
      <c r="I36" s="5">
        <v>0.0</v>
      </c>
      <c r="J36" s="5">
        <v>0.0</v>
      </c>
      <c r="K36" s="5">
        <v>0.0</v>
      </c>
      <c r="L36" s="5">
        <f>ROUND( VLOOKUP(Z36, NPC_Raw_Data!A:O, 13),0)</f>
        <v>999</v>
      </c>
      <c r="M36" s="5">
        <f>ROUND( VLOOKUP(Z36, NPC_Raw_Data!A:O, 14),0)</f>
        <v>999</v>
      </c>
      <c r="N36" s="5">
        <f>ROUND( VLOOKUP(Z36, NPC_Raw_Data!A:O, 15),0)</f>
        <v>999</v>
      </c>
      <c r="O36" s="5">
        <f>ROUND( VLOOKUP(Z36, NPC_Raw_Data!A:Q, 16) * VLOOKUP(AA36, NPC_Scaling_Values!A:N, 14)* VLOOKUP(AB36, NPC_Scaling_Values!A:N, 14) * 1.25 ,0)</f>
        <v>254</v>
      </c>
      <c r="P36" s="2">
        <f>ROUND( VLOOKUP(Z36, NPC_Raw_Data!A:Q, 17) * VLOOKUP(AA36, NPC_Scaling_Values!A:N, 14) * VLOOKUP(AB36, NPC_Scaling_Values!A:N, 14)* 1.25 ,0)</f>
        <v>101</v>
      </c>
      <c r="Q36">
        <f> VLOOKUP(AA36, NPC_Scaling_Values!A:N, 9) * VLOOKUP(AB36, NPC_Scaling_Values!A:N, 9) * 1.25</f>
        <v>3.8475</v>
      </c>
      <c r="R36" s="1">
        <v>1.0</v>
      </c>
      <c r="S36" s="1">
        <v>-1.0</v>
      </c>
      <c r="T36" s="7" t="b">
        <v>0</v>
      </c>
      <c r="U36" s="7" t="b">
        <v>0</v>
      </c>
      <c r="V36" s="7" t="b">
        <v>0</v>
      </c>
      <c r="Z36" s="1">
        <v>230003.0</v>
      </c>
      <c r="AA36" s="1">
        <v>7009.0</v>
      </c>
      <c r="AB36" s="1">
        <v>7409.0</v>
      </c>
      <c r="AC36" s="8">
        <v>0.0</v>
      </c>
    </row>
    <row r="37">
      <c r="A37" s="9" t="s">
        <v>168</v>
      </c>
      <c r="B37" s="1" t="s">
        <v>39</v>
      </c>
      <c r="C37" s="5">
        <f>ROUND( VLOOKUP(Z37, NPC_Raw_Data!A:D, 4)*VLOOKUP(AA37, NPC_Scaling_Values!A:C, 3)*VLOOKUP(AB37, NPC_Scaling_Values!A:C, 3) * 1.25 ,0)</f>
        <v>5765</v>
      </c>
      <c r="D37" s="5">
        <f>ROUND( VLOOKUP(Z37, NPC_Raw_Data!A:E, 5) * VLOOKUP(AA37, NPC_Scaling_Values!A:D, 4) * VLOOKUP(AB37,NPC_Scaling_Values!A:D, 4) * 1.25 ,0)</f>
        <v>18750</v>
      </c>
      <c r="E37" s="5">
        <f>ROUND( VLOOKUP(Z37, NPC_Raw_Data!A:L, 6) * VLOOKUP(AA37, NPC_Scaling_Values!A:N, 5)* VLOOKUP(AB37, NPC_Scaling_Values!A:N, 5) * 1.25 ,0)</f>
        <v>568</v>
      </c>
      <c r="F37" s="5">
        <f>ROUND( VLOOKUP(Z37, NPC_Raw_Data!A:L, 7) * VLOOKUP(AA37, NPC_Scaling_Values!A:N, 6) * VLOOKUP(AB37,NPC_Scaling_Values!A:N, 6) * 1.25 ,0)</f>
        <v>406</v>
      </c>
      <c r="G37" s="5">
        <f>ROUND( VLOOKUP(Z37, NPC_Raw_Data!A:L, 8) * VLOOKUP(AA37, NPC_Scaling_Values!A:N, 7) * VLOOKUP(AB37, NPC_Scaling_Values!A:N, 7) * 1.25 ,0)</f>
        <v>406</v>
      </c>
      <c r="H37" s="5">
        <f>ROUND( VLOOKUP(Z37, NPC_Raw_Data!A:L, 9) * VLOOKUP(AA37, NPC_Scaling_Values!A:N, 8)* VLOOKUP(AB37, NPC_Scaling_Values!A:N, 8) * 1.25 ,0)</f>
        <v>359</v>
      </c>
      <c r="I37" s="5">
        <v>0.0</v>
      </c>
      <c r="J37" s="5">
        <v>0.0</v>
      </c>
      <c r="K37" s="5">
        <v>0.0</v>
      </c>
      <c r="L37" s="5">
        <f>ROUND( VLOOKUP(Z37, NPC_Raw_Data!A:O, 13),0)</f>
        <v>999</v>
      </c>
      <c r="M37" s="5">
        <f>ROUND( VLOOKUP(Z37, NPC_Raw_Data!A:O, 14),0)</f>
        <v>999</v>
      </c>
      <c r="N37" s="5">
        <f>ROUND( VLOOKUP(Z37, NPC_Raw_Data!A:O, 15),0)</f>
        <v>999</v>
      </c>
      <c r="O37" s="5">
        <f>ROUND( VLOOKUP(Z37, NPC_Raw_Data!A:Q, 16) * VLOOKUP(AA37, NPC_Scaling_Values!A:N, 14)* VLOOKUP(AB37, NPC_Scaling_Values!A:N, 14) * 1.25 ,0)</f>
        <v>256</v>
      </c>
      <c r="P37" s="2">
        <f>ROUND( VLOOKUP(Z37, NPC_Raw_Data!A:Q, 17) * VLOOKUP(AA37, NPC_Scaling_Values!A:N, 14) * VLOOKUP(AB37, NPC_Scaling_Values!A:N, 14)* 1.25 ,0)</f>
        <v>102</v>
      </c>
      <c r="Q37">
        <f> VLOOKUP(AA37, NPC_Scaling_Values!A:N, 9) * VLOOKUP(AB37, NPC_Scaling_Values!A:N, 9) * 1.25</f>
        <v>3.9</v>
      </c>
      <c r="R37" s="1">
        <v>1.0</v>
      </c>
      <c r="S37" s="1">
        <v>-1.0</v>
      </c>
      <c r="T37" s="7" t="b">
        <v>0</v>
      </c>
      <c r="U37" s="7" t="b">
        <v>0</v>
      </c>
      <c r="V37" s="7" t="b">
        <v>0</v>
      </c>
      <c r="Z37" s="1">
        <v>230004.0</v>
      </c>
      <c r="AA37" s="1">
        <v>7010.0</v>
      </c>
      <c r="AB37" s="1">
        <v>7410.0</v>
      </c>
      <c r="AC37" s="8">
        <v>0.0</v>
      </c>
    </row>
    <row r="38">
      <c r="A38" s="9" t="s">
        <v>168</v>
      </c>
      <c r="B38" s="1" t="s">
        <v>46</v>
      </c>
      <c r="C38" s="5">
        <f>ROUND( VLOOKUP(Z38, NPC_Raw_Data!A:D, 4)*VLOOKUP(AA38, NPC_Scaling_Values!A:C, 3)*VLOOKUP(AB38, NPC_Scaling_Values!A:C, 3) * 1.25 ,0)</f>
        <v>6157</v>
      </c>
      <c r="D38" s="5">
        <f>ROUND( VLOOKUP(Z38, NPC_Raw_Data!A:E, 5) * VLOOKUP(AA38, NPC_Scaling_Values!A:D, 4) * VLOOKUP(AB38,NPC_Scaling_Values!A:D, 4) * 1.25 ,0)</f>
        <v>12500</v>
      </c>
      <c r="E38" s="5">
        <f>ROUND( VLOOKUP(Z38, NPC_Raw_Data!A:L, 6) * VLOOKUP(AA38, NPC_Scaling_Values!A:N, 5)* VLOOKUP(AB38, NPC_Scaling_Values!A:N, 5) * 1.25 ,0)</f>
        <v>624</v>
      </c>
      <c r="F38" s="5">
        <f>ROUND( VLOOKUP(Z38, NPC_Raw_Data!A:L, 7) * VLOOKUP(AA38, NPC_Scaling_Values!A:N, 6) * VLOOKUP(AB38,NPC_Scaling_Values!A:N, 6) * 1.25 ,0)</f>
        <v>446</v>
      </c>
      <c r="G38" s="5">
        <f>ROUND( VLOOKUP(Z38, NPC_Raw_Data!A:L, 8) * VLOOKUP(AA38, NPC_Scaling_Values!A:N, 7) * VLOOKUP(AB38, NPC_Scaling_Values!A:N, 7) * 1.25 ,0)</f>
        <v>446</v>
      </c>
      <c r="H38" s="5">
        <f>ROUND( VLOOKUP(Z38, NPC_Raw_Data!A:L, 9) * VLOOKUP(AA38, NPC_Scaling_Values!A:N, 8)* VLOOKUP(AB38, NPC_Scaling_Values!A:N, 8) * 1.25 ,0)</f>
        <v>394</v>
      </c>
      <c r="I38" s="5">
        <v>0.0</v>
      </c>
      <c r="J38" s="5">
        <v>0.0</v>
      </c>
      <c r="K38" s="5">
        <v>0.0</v>
      </c>
      <c r="L38" s="5">
        <f>ROUND( VLOOKUP(Z38, NPC_Raw_Data!A:O, 13),0)</f>
        <v>999</v>
      </c>
      <c r="M38" s="5">
        <f>ROUND( VLOOKUP(Z38, NPC_Raw_Data!A:O, 14),0)</f>
        <v>999</v>
      </c>
      <c r="N38" s="5">
        <f>ROUND( VLOOKUP(Z38, NPC_Raw_Data!A:O, 15),0)</f>
        <v>999</v>
      </c>
      <c r="O38" s="5">
        <f>ROUND( VLOOKUP(Z38, NPC_Raw_Data!A:Q, 16) * VLOOKUP(AA38, NPC_Scaling_Values!A:N, 14)* VLOOKUP(AB38, NPC_Scaling_Values!A:N, 14) * 1.25 ,0)</f>
        <v>290</v>
      </c>
      <c r="P38" s="2">
        <f>ROUND( VLOOKUP(Z38, NPC_Raw_Data!A:Q, 17) * VLOOKUP(AA38, NPC_Scaling_Values!A:N, 14) * VLOOKUP(AB38, NPC_Scaling_Values!A:N, 14)* 1.25 ,0)</f>
        <v>116</v>
      </c>
      <c r="Q38">
        <f> VLOOKUP(AA38, NPC_Scaling_Values!A:N, 9) * VLOOKUP(AB38, NPC_Scaling_Values!A:N, 9) * 1.25</f>
        <v>4.17</v>
      </c>
      <c r="R38" s="1">
        <v>1.0</v>
      </c>
      <c r="S38" s="1">
        <v>-1.0</v>
      </c>
      <c r="T38" s="7" t="b">
        <v>0</v>
      </c>
      <c r="U38" s="7" t="b">
        <v>0</v>
      </c>
      <c r="V38" s="7" t="b">
        <v>0</v>
      </c>
      <c r="Z38" s="1">
        <v>230005.0</v>
      </c>
      <c r="AA38" s="1">
        <v>7014.0</v>
      </c>
      <c r="AB38" s="1">
        <v>7414.0</v>
      </c>
      <c r="AC38" s="8">
        <v>0.0</v>
      </c>
    </row>
    <row r="39">
      <c r="A39" s="9" t="s">
        <v>247</v>
      </c>
      <c r="B39" s="1" t="s">
        <v>41</v>
      </c>
      <c r="C39" s="5">
        <f>ROUND( VLOOKUP(Z39, NPC_Raw_Data!A:D, 4)*VLOOKUP(AA39, NPC_Scaling_Values!A:C, 3)*VLOOKUP(AB39, NPC_Scaling_Values!A:C, 3) * 1.25 ,0)</f>
        <v>1825</v>
      </c>
      <c r="D39" s="5">
        <f>ROUND( VLOOKUP(Z39, NPC_Raw_Data!A:E, 5) * VLOOKUP(AA39, NPC_Scaling_Values!A:D, 4) * VLOOKUP(AB39,NPC_Scaling_Values!A:D, 4) * 1.25 ,0)</f>
        <v>2500</v>
      </c>
      <c r="E39" s="5">
        <f>ROUND( VLOOKUP(Z39, NPC_Raw_Data!A:L, 6) * VLOOKUP(AA39, NPC_Scaling_Values!A:N, 5)* VLOOKUP(AB39, NPC_Scaling_Values!A:N, 5) * 1.25 ,0)</f>
        <v>379</v>
      </c>
      <c r="F39" s="5">
        <f>ROUND( VLOOKUP(Z39, NPC_Raw_Data!A:L, 7) * VLOOKUP(AA39, NPC_Scaling_Values!A:N, 6) * VLOOKUP(AB39,NPC_Scaling_Values!A:N, 6) * 1.25 ,0)</f>
        <v>286</v>
      </c>
      <c r="G39" s="5">
        <f>ROUND( VLOOKUP(Z39, NPC_Raw_Data!A:L, 8) * VLOOKUP(AA39, NPC_Scaling_Values!A:N, 7) * VLOOKUP(AB39, NPC_Scaling_Values!A:N, 7) * 1.25 ,0)</f>
        <v>226</v>
      </c>
      <c r="H39" s="5">
        <f>ROUND( VLOOKUP(Z39, NPC_Raw_Data!A:L, 9) * VLOOKUP(AA39, NPC_Scaling_Values!A:N, 8)* VLOOKUP(AB39, NPC_Scaling_Values!A:N, 8) * 1.25 ,0)</f>
        <v>286</v>
      </c>
      <c r="I39" s="5">
        <v>-25.0</v>
      </c>
      <c r="J39" s="5">
        <v>0.0</v>
      </c>
      <c r="K39" s="5">
        <v>0.0</v>
      </c>
      <c r="L39" s="5">
        <f>ROUND( VLOOKUP(Z39, NPC_Raw_Data!A:O, 13),0)</f>
        <v>120</v>
      </c>
      <c r="M39" s="5">
        <f>ROUND( VLOOKUP(Z39, NPC_Raw_Data!A:O, 14),0)</f>
        <v>120</v>
      </c>
      <c r="N39" s="5">
        <f>ROUND( VLOOKUP(Z39, NPC_Raw_Data!A:O, 15),0)</f>
        <v>73</v>
      </c>
      <c r="O39" s="5">
        <f>ROUND( VLOOKUP(Z39, NPC_Raw_Data!A:Q, 16) * VLOOKUP(AA39, NPC_Scaling_Values!A:N, 14)* VLOOKUP(AB39, NPC_Scaling_Values!A:N, 14) * 1.25 ,0)</f>
        <v>290</v>
      </c>
      <c r="P39" s="2">
        <f>ROUND( VLOOKUP(Z39, NPC_Raw_Data!A:Q, 17) * VLOOKUP(AA39, NPC_Scaling_Values!A:N, 14) * VLOOKUP(AB39, NPC_Scaling_Values!A:N, 14)* 1.25 ,0)</f>
        <v>116</v>
      </c>
      <c r="Q39">
        <f> VLOOKUP(AA39, NPC_Scaling_Values!A:N, 9) * VLOOKUP(AB39, NPC_Scaling_Values!A:N, 9) * 1.25</f>
        <v>4.17</v>
      </c>
      <c r="R39" s="1">
        <v>1.5</v>
      </c>
      <c r="S39" s="1">
        <v>20.0</v>
      </c>
      <c r="T39" s="7" t="b">
        <v>1</v>
      </c>
      <c r="U39" s="7" t="b">
        <v>0</v>
      </c>
      <c r="V39" s="7" t="b">
        <v>0</v>
      </c>
      <c r="Z39" s="1">
        <v>231000.0</v>
      </c>
      <c r="AA39" s="1">
        <v>7014.0</v>
      </c>
      <c r="AB39" s="1">
        <v>7414.0</v>
      </c>
      <c r="AC39" s="8">
        <v>0.0</v>
      </c>
    </row>
    <row r="40">
      <c r="A40" s="1" t="s">
        <v>293</v>
      </c>
      <c r="B40" s="1" t="s">
        <v>166</v>
      </c>
      <c r="C40" s="5">
        <f>ROUND( VLOOKUP(Z40, NPC_Raw_Data!A:D, 4)*VLOOKUP(AA40, NPC_Scaling_Values!A:C, 3)*VLOOKUP(AB40, NPC_Scaling_Values!A:C, 3) * 1.25 ,0)</f>
        <v>6588</v>
      </c>
      <c r="D40" s="5">
        <f>ROUND( VLOOKUP(Z40, NPC_Raw_Data!A:E, 5) * VLOOKUP(AA40, NPC_Scaling_Values!A:D, 4) * VLOOKUP(AB40,NPC_Scaling_Values!A:D, 4) * 1.25 ,0)</f>
        <v>150000</v>
      </c>
      <c r="E40" s="5">
        <f>ROUND( VLOOKUP(Z40, NPC_Raw_Data!A:L, 6) * VLOOKUP(AA40, NPC_Scaling_Values!A:N, 5)* VLOOKUP(AB40, NPC_Scaling_Values!A:N, 5) * 1.25 ,0)</f>
        <v>586</v>
      </c>
      <c r="F40" s="5">
        <f>ROUND( VLOOKUP(Z40, NPC_Raw_Data!A:L, 7) * VLOOKUP(AA40, NPC_Scaling_Values!A:N, 6) * VLOOKUP(AB40,NPC_Scaling_Values!A:N, 6) * 1.25 ,0)</f>
        <v>469</v>
      </c>
      <c r="G40" s="5">
        <f>ROUND( VLOOKUP(Z40, NPC_Raw_Data!A:L, 8) * VLOOKUP(AA40, NPC_Scaling_Values!A:N, 7) * VLOOKUP(AB40, NPC_Scaling_Values!A:N, 7) * 1.25 ,0)</f>
        <v>439</v>
      </c>
      <c r="H40" s="5">
        <f>ROUND( VLOOKUP(Z40, NPC_Raw_Data!A:L, 9) * VLOOKUP(AA40, NPC_Scaling_Values!A:N, 8)* VLOOKUP(AB40, NPC_Scaling_Values!A:N, 8) * 1.25 ,0)</f>
        <v>352</v>
      </c>
      <c r="I40" s="5">
        <v>25.0</v>
      </c>
      <c r="J40" s="5">
        <v>-25.0</v>
      </c>
      <c r="K40" s="5">
        <v>0.0</v>
      </c>
      <c r="L40" s="5">
        <f>ROUND( VLOOKUP(Z40, NPC_Raw_Data!A:O, 13),0)</f>
        <v>999</v>
      </c>
      <c r="M40" s="5">
        <f>ROUND( VLOOKUP(Z40, NPC_Raw_Data!A:O, 14),0)</f>
        <v>999</v>
      </c>
      <c r="N40" s="5">
        <f>ROUND( VLOOKUP(Z40, NPC_Raw_Data!A:O, 15),0)</f>
        <v>999</v>
      </c>
      <c r="O40" s="5">
        <f>ROUND( VLOOKUP(Z40, NPC_Raw_Data!A:Q, 16) * VLOOKUP(AA40, NPC_Scaling_Values!A:N, 14)* VLOOKUP(AB40, NPC_Scaling_Values!A:N, 14) * 1.25 ,0)</f>
        <v>254</v>
      </c>
      <c r="P40" s="2">
        <f>ROUND( VLOOKUP(Z40, NPC_Raw_Data!A:Q, 17) * VLOOKUP(AA40, NPC_Scaling_Values!A:N, 14) * VLOOKUP(AB40, NPC_Scaling_Values!A:N, 14)* 1.25 ,0)</f>
        <v>101</v>
      </c>
      <c r="Q40">
        <f> VLOOKUP(AA40, NPC_Scaling_Values!A:N, 9) * VLOOKUP(AB40, NPC_Scaling_Values!A:N, 9) * 1.25</f>
        <v>3.8475</v>
      </c>
      <c r="R40" s="1">
        <v>1.0</v>
      </c>
      <c r="S40" s="1">
        <v>-1.0</v>
      </c>
      <c r="T40" s="7" t="b">
        <v>0</v>
      </c>
      <c r="U40" s="7" t="b">
        <v>0</v>
      </c>
      <c r="V40" s="7" t="b">
        <v>0</v>
      </c>
      <c r="Z40" s="1">
        <v>232000.0</v>
      </c>
      <c r="AA40" s="1">
        <v>7009.0</v>
      </c>
      <c r="AB40" s="1">
        <v>7409.0</v>
      </c>
      <c r="AC40" s="8">
        <v>0.0</v>
      </c>
    </row>
    <row r="41">
      <c r="A41" s="2" t="s">
        <v>139</v>
      </c>
      <c r="B41" s="1" t="s">
        <v>101</v>
      </c>
      <c r="C41" s="5">
        <f>ROUND( VLOOKUP(Z41, NPC_Raw_Data!A:D, 4)*VLOOKUP(AA41, NPC_Scaling_Values!A:C, 3)*VLOOKUP(AB41, NPC_Scaling_Values!A:C, 3) * 1.25 ,0)</f>
        <v>554</v>
      </c>
      <c r="D41" s="5">
        <f>ROUND( VLOOKUP(Z41, NPC_Raw_Data!A:E, 5) * VLOOKUP(AA41, NPC_Scaling_Values!A:D, 4) * VLOOKUP(AB41,NPC_Scaling_Values!A:D, 4) * 1.25 ,0)</f>
        <v>500</v>
      </c>
      <c r="E41" s="5">
        <f>ROUND( VLOOKUP(Z41, NPC_Raw_Data!A:L, 6) * VLOOKUP(AA41, NPC_Scaling_Values!A:N, 5)* VLOOKUP(AB41, NPC_Scaling_Values!A:N, 5) * 1.25 ,0)</f>
        <v>311</v>
      </c>
      <c r="F41" s="5">
        <f>ROUND( VLOOKUP(Z41, NPC_Raw_Data!A:L, 7) * VLOOKUP(AA41, NPC_Scaling_Values!A:N, 6) * VLOOKUP(AB41,NPC_Scaling_Values!A:N, 6) * 1.25 ,0)</f>
        <v>249</v>
      </c>
      <c r="G41" s="5">
        <f>ROUND( VLOOKUP(Z41, NPC_Raw_Data!A:L, 8) * VLOOKUP(AA41, NPC_Scaling_Values!A:N, 7) * VLOOKUP(AB41, NPC_Scaling_Values!A:N, 7) * 1.25 ,0)</f>
        <v>123</v>
      </c>
      <c r="H41" s="5">
        <f>ROUND( VLOOKUP(Z41, NPC_Raw_Data!A:L, 9) * VLOOKUP(AA41, NPC_Scaling_Values!A:N, 8)* VLOOKUP(AB41, NPC_Scaling_Values!A:N, 8) * 1.25 ,0)</f>
        <v>279</v>
      </c>
      <c r="I41" s="5">
        <v>0.0</v>
      </c>
      <c r="J41" s="5">
        <v>0.0</v>
      </c>
      <c r="K41" s="5">
        <v>-25.0</v>
      </c>
      <c r="L41" s="5">
        <f>ROUND( VLOOKUP(Z41, NPC_Raw_Data!A:O, 13),0)</f>
        <v>88</v>
      </c>
      <c r="M41" s="5">
        <f>ROUND( VLOOKUP(Z41, NPC_Raw_Data!A:O, 14),0)</f>
        <v>88</v>
      </c>
      <c r="N41" s="5">
        <f>ROUND( VLOOKUP(Z41, NPC_Raw_Data!A:O, 15),0)</f>
        <v>999</v>
      </c>
      <c r="O41" s="5">
        <f>ROUND( VLOOKUP(Z41, NPC_Raw_Data!A:Q, 16) * VLOOKUP(AA41, NPC_Scaling_Values!A:N, 14)* VLOOKUP(AB41, NPC_Scaling_Values!A:N, 14) * 1.25 ,0)</f>
        <v>252</v>
      </c>
      <c r="P41" s="2">
        <f>ROUND( VLOOKUP(Z41, NPC_Raw_Data!A:Q, 17) * VLOOKUP(AA41, NPC_Scaling_Values!A:N, 14) * VLOOKUP(AB41, NPC_Scaling_Values!A:N, 14)* 1.25 ,0)</f>
        <v>101</v>
      </c>
      <c r="Q41">
        <f> VLOOKUP(AA41, NPC_Scaling_Values!A:N, 9) * VLOOKUP(AB41, NPC_Scaling_Values!A:N, 9) * 1.25</f>
        <v>3.825</v>
      </c>
      <c r="R41" s="1">
        <v>1.0</v>
      </c>
      <c r="S41" s="1">
        <v>-1.0</v>
      </c>
      <c r="T41" s="7" t="b">
        <v>0</v>
      </c>
      <c r="U41" s="7" t="b">
        <v>0</v>
      </c>
      <c r="V41" s="7" t="b">
        <v>0</v>
      </c>
      <c r="Z41" s="1">
        <v>233000.0</v>
      </c>
      <c r="AA41" s="1">
        <v>7005.0</v>
      </c>
      <c r="AB41" s="1">
        <v>7405.0</v>
      </c>
      <c r="AC41" s="8">
        <v>0.0</v>
      </c>
    </row>
    <row r="42">
      <c r="A42" s="2" t="s">
        <v>139</v>
      </c>
      <c r="B42" s="1" t="s">
        <v>77</v>
      </c>
      <c r="C42" s="5">
        <f>ROUND( VLOOKUP(Z42, NPC_Raw_Data!A:D, 4)*VLOOKUP(AA42, NPC_Scaling_Values!A:C, 3)*VLOOKUP(AB42, NPC_Scaling_Values!A:C, 3) * 1.25 ,0)</f>
        <v>600</v>
      </c>
      <c r="D42" s="5">
        <f>ROUND( VLOOKUP(Z42, NPC_Raw_Data!A:E, 5) * VLOOKUP(AA42, NPC_Scaling_Values!A:D, 4) * VLOOKUP(AB42,NPC_Scaling_Values!A:D, 4) * 1.25 ,0)</f>
        <v>375</v>
      </c>
      <c r="E42" s="5">
        <f>ROUND( VLOOKUP(Z42, NPC_Raw_Data!A:L, 6) * VLOOKUP(AA42, NPC_Scaling_Values!A:N, 5)* VLOOKUP(AB42, NPC_Scaling_Values!A:N, 5) * 1.25 ,0)</f>
        <v>334</v>
      </c>
      <c r="F42" s="5">
        <f>ROUND( VLOOKUP(Z42, NPC_Raw_Data!A:L, 7) * VLOOKUP(AA42, NPC_Scaling_Values!A:N, 6) * VLOOKUP(AB42,NPC_Scaling_Values!A:N, 6) * 1.25 ,0)</f>
        <v>268</v>
      </c>
      <c r="G42" s="5">
        <f>ROUND( VLOOKUP(Z42, NPC_Raw_Data!A:L, 8) * VLOOKUP(AA42, NPC_Scaling_Values!A:N, 7) * VLOOKUP(AB42, NPC_Scaling_Values!A:N, 7) * 1.25 ,0)</f>
        <v>132</v>
      </c>
      <c r="H42" s="5">
        <f>ROUND( VLOOKUP(Z42, NPC_Raw_Data!A:L, 9) * VLOOKUP(AA42, NPC_Scaling_Values!A:N, 8)* VLOOKUP(AB42, NPC_Scaling_Values!A:N, 8) * 1.25 ,0)</f>
        <v>299</v>
      </c>
      <c r="I42" s="5">
        <v>0.0</v>
      </c>
      <c r="J42" s="5">
        <v>0.0</v>
      </c>
      <c r="K42" s="5">
        <v>-25.0</v>
      </c>
      <c r="L42" s="5">
        <f>ROUND( VLOOKUP(Z42, NPC_Raw_Data!A:O, 13),0)</f>
        <v>88</v>
      </c>
      <c r="M42" s="5">
        <f>ROUND( VLOOKUP(Z42, NPC_Raw_Data!A:O, 14),0)</f>
        <v>88</v>
      </c>
      <c r="N42" s="5">
        <f>ROUND( VLOOKUP(Z42, NPC_Raw_Data!A:O, 15),0)</f>
        <v>999</v>
      </c>
      <c r="O42" s="5">
        <f>ROUND( VLOOKUP(Z42, NPC_Raw_Data!A:Q, 16) * VLOOKUP(AA42, NPC_Scaling_Values!A:N, 14)* VLOOKUP(AB42, NPC_Scaling_Values!A:N, 14) * 1.25 ,0)</f>
        <v>264</v>
      </c>
      <c r="P42" s="2">
        <f>ROUND( VLOOKUP(Z42, NPC_Raw_Data!A:Q, 17) * VLOOKUP(AA42, NPC_Scaling_Values!A:N, 14) * VLOOKUP(AB42, NPC_Scaling_Values!A:N, 14)* 1.25 ,0)</f>
        <v>106</v>
      </c>
      <c r="Q42">
        <f> VLOOKUP(AA42, NPC_Scaling_Values!A:N, 9) * VLOOKUP(AB42, NPC_Scaling_Values!A:N, 9) * 1.25</f>
        <v>3.96375</v>
      </c>
      <c r="R42" s="1">
        <v>1.0</v>
      </c>
      <c r="S42" s="1">
        <v>-1.0</v>
      </c>
      <c r="T42" s="7" t="b">
        <v>0</v>
      </c>
      <c r="U42" s="7" t="b">
        <v>0</v>
      </c>
      <c r="V42" s="7" t="b">
        <v>0</v>
      </c>
      <c r="Z42" s="1">
        <v>233001.0</v>
      </c>
      <c r="AA42" s="1">
        <v>7011.0</v>
      </c>
      <c r="AB42" s="1">
        <v>7411.0</v>
      </c>
      <c r="AC42" s="8">
        <v>0.0</v>
      </c>
    </row>
    <row r="43">
      <c r="A43" s="1" t="s">
        <v>142</v>
      </c>
      <c r="B43" s="1" t="s">
        <v>39</v>
      </c>
      <c r="C43" s="5">
        <f>ROUND( VLOOKUP(Z43, NPC_Raw_Data!A:D, 4)*VLOOKUP(AA43, NPC_Scaling_Values!A:C, 3)*VLOOKUP(AB43, NPC_Scaling_Values!A:C, 3) * 1.25 ,0)</f>
        <v>5788</v>
      </c>
      <c r="D43" s="5">
        <f>ROUND( VLOOKUP(Z43, NPC_Raw_Data!A:E, 5) * VLOOKUP(AA43, NPC_Scaling_Values!A:D, 4) * VLOOKUP(AB43,NPC_Scaling_Values!A:D, 4) * 1.25 ,0)</f>
        <v>187500</v>
      </c>
      <c r="E43" s="5">
        <f>ROUND( VLOOKUP(Z43, NPC_Raw_Data!A:L, 6) * VLOOKUP(AA43, NPC_Scaling_Values!A:N, 5)* VLOOKUP(AB43, NPC_Scaling_Values!A:N, 5) * 1.25 ,0)</f>
        <v>247</v>
      </c>
      <c r="F43" s="5">
        <f>ROUND( VLOOKUP(Z43, NPC_Raw_Data!A:L, 7) * VLOOKUP(AA43, NPC_Scaling_Values!A:N, 6) * VLOOKUP(AB43,NPC_Scaling_Values!A:N, 6) * 1.25 ,0)</f>
        <v>210</v>
      </c>
      <c r="G43" s="5">
        <f>ROUND( VLOOKUP(Z43, NPC_Raw_Data!A:L, 8) * VLOOKUP(AA43, NPC_Scaling_Values!A:N, 7) * VLOOKUP(AB43, NPC_Scaling_Values!A:N, 7) * 1.25 ,0)</f>
        <v>173</v>
      </c>
      <c r="H43" s="5">
        <f>ROUND( VLOOKUP(Z43, NPC_Raw_Data!A:L, 9) * VLOOKUP(AA43, NPC_Scaling_Values!A:N, 8)* VLOOKUP(AB43, NPC_Scaling_Values!A:N, 8) * 1.25 ,0)</f>
        <v>149</v>
      </c>
      <c r="I43" s="5">
        <v>0.0</v>
      </c>
      <c r="J43" s="5">
        <v>25.0</v>
      </c>
      <c r="K43" s="5">
        <v>0.0</v>
      </c>
      <c r="L43" s="5">
        <f>ROUND( VLOOKUP(Z43, NPC_Raw_Data!A:O, 13),0)</f>
        <v>120</v>
      </c>
      <c r="M43" s="5">
        <f>ROUND( VLOOKUP(Z43, NPC_Raw_Data!A:O, 14),0)</f>
        <v>120</v>
      </c>
      <c r="N43" s="5">
        <f>ROUND( VLOOKUP(Z43, NPC_Raw_Data!A:O, 15),0)</f>
        <v>120</v>
      </c>
      <c r="O43" s="5">
        <f>ROUND( VLOOKUP(Z43, NPC_Raw_Data!A:Q, 16) * VLOOKUP(AA43, NPC_Scaling_Values!A:N, 14)* VLOOKUP(AB43, NPC_Scaling_Values!A:N, 14) * 1.25 ,0)</f>
        <v>256</v>
      </c>
      <c r="P43" s="2">
        <f>ROUND( VLOOKUP(Z43, NPC_Raw_Data!A:Q, 17) * VLOOKUP(AA43, NPC_Scaling_Values!A:N, 14) * VLOOKUP(AB43, NPC_Scaling_Values!A:N, 14)* 1.25 ,0)</f>
        <v>102</v>
      </c>
      <c r="Q43">
        <f> VLOOKUP(AA43, NPC_Scaling_Values!A:N, 9) * VLOOKUP(AB43, NPC_Scaling_Values!A:N, 9) * 1.25</f>
        <v>3.9</v>
      </c>
      <c r="R43" s="1">
        <v>1.0</v>
      </c>
      <c r="S43" s="1">
        <v>-1.0</v>
      </c>
      <c r="T43" s="7" t="b">
        <v>0</v>
      </c>
      <c r="U43" s="7" t="b">
        <v>0</v>
      </c>
      <c r="V43" s="7" t="b">
        <v>0</v>
      </c>
      <c r="Z43" s="1">
        <v>236000.0</v>
      </c>
      <c r="AA43" s="1">
        <v>7010.0</v>
      </c>
      <c r="AB43" s="1">
        <v>7410.0</v>
      </c>
      <c r="AC43" s="10">
        <v>5151.0</v>
      </c>
    </row>
    <row r="44">
      <c r="A44" s="1" t="s">
        <v>143</v>
      </c>
      <c r="B44" s="1" t="s">
        <v>39</v>
      </c>
      <c r="C44" s="5">
        <f>ROUND( VLOOKUP(Z44, NPC_Raw_Data!A:D, 4)*VLOOKUP(AA44, NPC_Scaling_Values!A:C, 3)*VLOOKUP(AB44, NPC_Scaling_Values!A:C, 3) * 1.25 ,0)</f>
        <v>8958</v>
      </c>
      <c r="D44" s="5">
        <f>ROUND( VLOOKUP(Z44, NPC_Raw_Data!A:E, 5) * VLOOKUP(AA44, NPC_Scaling_Values!A:D, 4) * VLOOKUP(AB44,NPC_Scaling_Values!A:D, 4) * 1.25 ,0)</f>
        <v>187500</v>
      </c>
      <c r="E44" s="5">
        <f>ROUND( VLOOKUP(Z44, NPC_Raw_Data!A:L, 6) * VLOOKUP(AA44, NPC_Scaling_Values!A:N, 5)* VLOOKUP(AB44, NPC_Scaling_Values!A:N, 5) * 1.25 ,0)</f>
        <v>247</v>
      </c>
      <c r="F44" s="5">
        <f>ROUND( VLOOKUP(Z44, NPC_Raw_Data!A:L, 7) * VLOOKUP(AA44, NPC_Scaling_Values!A:N, 6) * VLOOKUP(AB44,NPC_Scaling_Values!A:N, 6) * 1.25 ,0)</f>
        <v>210</v>
      </c>
      <c r="G44" s="5">
        <f>ROUND( VLOOKUP(Z44, NPC_Raw_Data!A:L, 8) * VLOOKUP(AA44, NPC_Scaling_Values!A:N, 7) * VLOOKUP(AB44, NPC_Scaling_Values!A:N, 7) * 1.25 ,0)</f>
        <v>173</v>
      </c>
      <c r="H44" s="5">
        <f>ROUND( VLOOKUP(Z44, NPC_Raw_Data!A:L, 9) * VLOOKUP(AA44, NPC_Scaling_Values!A:N, 8)* VLOOKUP(AB44, NPC_Scaling_Values!A:N, 8) * 1.25 ,0)</f>
        <v>494</v>
      </c>
      <c r="I44" s="5">
        <v>0.0</v>
      </c>
      <c r="J44" s="5">
        <v>25.0</v>
      </c>
      <c r="K44" s="5">
        <v>0.0</v>
      </c>
      <c r="L44" s="5">
        <f>ROUND( VLOOKUP(Z44, NPC_Raw_Data!A:O, 13),0)</f>
        <v>240</v>
      </c>
      <c r="M44" s="5">
        <f>ROUND( VLOOKUP(Z44, NPC_Raw_Data!A:O, 14),0)</f>
        <v>240</v>
      </c>
      <c r="N44" s="5">
        <f>ROUND( VLOOKUP(Z44, NPC_Raw_Data!A:O, 15),0)</f>
        <v>120</v>
      </c>
      <c r="O44" s="5">
        <f>ROUND( VLOOKUP(Z44, NPC_Raw_Data!A:Q, 16) * VLOOKUP(AA44, NPC_Scaling_Values!A:N, 14)* VLOOKUP(AB44, NPC_Scaling_Values!A:N, 14) * 1.25 ,0)</f>
        <v>256</v>
      </c>
      <c r="P44" s="2">
        <f>ROUND( VLOOKUP(Z44, NPC_Raw_Data!A:Q, 17) * VLOOKUP(AA44, NPC_Scaling_Values!A:N, 14) * VLOOKUP(AB44, NPC_Scaling_Values!A:N, 14)* 1.25 ,0)</f>
        <v>102</v>
      </c>
      <c r="Q44">
        <f> VLOOKUP(AA44, NPC_Scaling_Values!A:N, 9) * VLOOKUP(AB44, NPC_Scaling_Values!A:N, 9) * 1.25</f>
        <v>3.9</v>
      </c>
      <c r="R44" s="1">
        <v>1.0</v>
      </c>
      <c r="S44" s="1">
        <v>-1.0</v>
      </c>
      <c r="T44" s="7" t="b">
        <v>0</v>
      </c>
      <c r="U44" s="7" t="b">
        <v>0</v>
      </c>
      <c r="V44" s="7" t="b">
        <v>0</v>
      </c>
      <c r="Z44" s="1">
        <v>236001.0</v>
      </c>
      <c r="AA44" s="1">
        <v>7010.0</v>
      </c>
      <c r="AB44" s="1">
        <v>7410.0</v>
      </c>
      <c r="AC44" s="10">
        <v>5151.0</v>
      </c>
    </row>
    <row r="45">
      <c r="A45" s="9" t="s">
        <v>129</v>
      </c>
      <c r="B45" s="1" t="s">
        <v>27</v>
      </c>
      <c r="C45" s="5">
        <f>ROUND( VLOOKUP(Z45, NPC_Raw_Data!A:D, 4)*VLOOKUP(AA45, NPC_Scaling_Values!A:C, 3)*VLOOKUP(AB45, NPC_Scaling_Values!A:C, 3) * 1.25 ,0)</f>
        <v>581</v>
      </c>
      <c r="D45" s="5">
        <f>ROUND( VLOOKUP(Z45, NPC_Raw_Data!A:E, 5) * VLOOKUP(AA45, NPC_Scaling_Values!A:D, 4) * VLOOKUP(AB45,NPC_Scaling_Values!A:D, 4) * 1.25 ,0)</f>
        <v>6250</v>
      </c>
      <c r="E45" s="5">
        <f>ROUND( VLOOKUP(Z45, NPC_Raw_Data!A:L, 6) * VLOOKUP(AA45, NPC_Scaling_Values!A:N, 5)* VLOOKUP(AB45, NPC_Scaling_Values!A:N, 5) * 1.25 ,0)</f>
        <v>321</v>
      </c>
      <c r="F45" s="5">
        <f>ROUND( VLOOKUP(Z45, NPC_Raw_Data!A:L, 7) * VLOOKUP(AA45, NPC_Scaling_Values!A:N, 6) * VLOOKUP(AB45,NPC_Scaling_Values!A:N, 6) * 1.25 ,0)</f>
        <v>642</v>
      </c>
      <c r="G45" s="5">
        <f>ROUND( VLOOKUP(Z45, NPC_Raw_Data!A:L, 8) * VLOOKUP(AA45, NPC_Scaling_Values!A:N, 7) * VLOOKUP(AB45, NPC_Scaling_Values!A:N, 7) * 1.25 ,0)</f>
        <v>193</v>
      </c>
      <c r="H45" s="5">
        <f>ROUND( VLOOKUP(Z45, NPC_Raw_Data!A:L, 9) * VLOOKUP(AA45, NPC_Scaling_Values!A:N, 8)* VLOOKUP(AB45, NPC_Scaling_Values!A:N, 8) * 1.25 ,0)</f>
        <v>193</v>
      </c>
      <c r="I45" s="5">
        <v>0.0</v>
      </c>
      <c r="J45" s="5">
        <v>0.0</v>
      </c>
      <c r="K45" s="5">
        <v>0.0</v>
      </c>
      <c r="L45" s="5">
        <f>ROUND( VLOOKUP(Z45, NPC_Raw_Data!A:O, 13),0)</f>
        <v>107</v>
      </c>
      <c r="M45" s="5">
        <f>ROUND( VLOOKUP(Z45, NPC_Raw_Data!A:O, 14),0)</f>
        <v>107</v>
      </c>
      <c r="N45" s="5">
        <f>ROUND( VLOOKUP(Z45, NPC_Raw_Data!A:O, 15),0)</f>
        <v>107</v>
      </c>
      <c r="O45" s="5">
        <f>ROUND( VLOOKUP(Z45, NPC_Raw_Data!A:Q, 16) * VLOOKUP(AA45, NPC_Scaling_Values!A:N, 14)* VLOOKUP(AB45, NPC_Scaling_Values!A:N, 14) * 1.25 ,0)</f>
        <v>252</v>
      </c>
      <c r="P45" s="2">
        <f>ROUND( VLOOKUP(Z45, NPC_Raw_Data!A:Q, 17) * VLOOKUP(AA45, NPC_Scaling_Values!A:N, 14) * VLOOKUP(AB45, NPC_Scaling_Values!A:N, 14)* 1.25 ,0)</f>
        <v>101</v>
      </c>
      <c r="Q45">
        <f> VLOOKUP(AA45, NPC_Scaling_Values!A:N, 9) * VLOOKUP(AB45, NPC_Scaling_Values!A:N, 9) * 1.25</f>
        <v>3.484375</v>
      </c>
      <c r="R45" s="1">
        <v>1.5</v>
      </c>
      <c r="S45" s="1">
        <v>-1.0</v>
      </c>
      <c r="T45" s="7" t="b">
        <v>0</v>
      </c>
      <c r="U45" s="7" t="b">
        <v>0</v>
      </c>
      <c r="V45" s="7" t="b">
        <v>0</v>
      </c>
      <c r="Z45" s="1">
        <v>237000.0</v>
      </c>
      <c r="AA45" s="1">
        <v>7003.0</v>
      </c>
      <c r="AB45" s="1">
        <v>7403.0</v>
      </c>
      <c r="AC45" s="8">
        <v>0.0</v>
      </c>
    </row>
    <row r="46">
      <c r="A46" s="9" t="s">
        <v>129</v>
      </c>
      <c r="B46" s="1" t="s">
        <v>30</v>
      </c>
      <c r="C46" s="5">
        <f>ROUND( VLOOKUP(Z46, NPC_Raw_Data!A:D, 4)*VLOOKUP(AA46, NPC_Scaling_Values!A:C, 3)*VLOOKUP(AB46, NPC_Scaling_Values!A:C, 3) * 1.25 ,0)</f>
        <v>760</v>
      </c>
      <c r="D46" s="5">
        <f>ROUND( VLOOKUP(Z46, NPC_Raw_Data!A:E, 5) * VLOOKUP(AA46, NPC_Scaling_Values!A:D, 4) * VLOOKUP(AB46,NPC_Scaling_Values!A:D, 4) * 1.25 ,0)</f>
        <v>2000</v>
      </c>
      <c r="E46" s="5">
        <f>ROUND( VLOOKUP(Z46, NPC_Raw_Data!A:L, 6) * VLOOKUP(AA46, NPC_Scaling_Values!A:N, 5)* VLOOKUP(AB46, NPC_Scaling_Values!A:N, 5) * 1.25 ,0)</f>
        <v>475</v>
      </c>
      <c r="F46" s="5">
        <f>ROUND( VLOOKUP(Z46, NPC_Raw_Data!A:L, 7) * VLOOKUP(AA46, NPC_Scaling_Values!A:N, 6) * VLOOKUP(AB46,NPC_Scaling_Values!A:N, 6) * 1.25 ,0)</f>
        <v>950</v>
      </c>
      <c r="G46" s="5">
        <f>ROUND( VLOOKUP(Z46, NPC_Raw_Data!A:L, 8) * VLOOKUP(AA46, NPC_Scaling_Values!A:N, 7) * VLOOKUP(AB46, NPC_Scaling_Values!A:N, 7) * 1.25 ,0)</f>
        <v>286</v>
      </c>
      <c r="H46" s="5">
        <f>ROUND( VLOOKUP(Z46, NPC_Raw_Data!A:L, 9) * VLOOKUP(AA46, NPC_Scaling_Values!A:N, 8)* VLOOKUP(AB46, NPC_Scaling_Values!A:N, 8) * 1.25 ,0)</f>
        <v>286</v>
      </c>
      <c r="I46" s="5">
        <v>0.0</v>
      </c>
      <c r="J46" s="5">
        <v>0.0</v>
      </c>
      <c r="K46" s="5">
        <v>0.0</v>
      </c>
      <c r="L46" s="5">
        <f>ROUND( VLOOKUP(Z46, NPC_Raw_Data!A:O, 13),0)</f>
        <v>107</v>
      </c>
      <c r="M46" s="5">
        <f>ROUND( VLOOKUP(Z46, NPC_Raw_Data!A:O, 14),0)</f>
        <v>107</v>
      </c>
      <c r="N46" s="5">
        <f>ROUND( VLOOKUP(Z46, NPC_Raw_Data!A:O, 15),0)</f>
        <v>107</v>
      </c>
      <c r="O46" s="5">
        <f>ROUND( VLOOKUP(Z46, NPC_Raw_Data!A:Q, 16) * VLOOKUP(AA46, NPC_Scaling_Values!A:N, 14)* VLOOKUP(AB46, NPC_Scaling_Values!A:N, 14) * 1.25 ,0)</f>
        <v>290</v>
      </c>
      <c r="P46" s="2">
        <f>ROUND( VLOOKUP(Z46, NPC_Raw_Data!A:Q, 17) * VLOOKUP(AA46, NPC_Scaling_Values!A:N, 14) * VLOOKUP(AB46, NPC_Scaling_Values!A:N, 14)* 1.25 ,0)</f>
        <v>116</v>
      </c>
      <c r="Q46">
        <f> VLOOKUP(AA46, NPC_Scaling_Values!A:N, 9) * VLOOKUP(AB46, NPC_Scaling_Values!A:N, 9) * 1.25</f>
        <v>4.17</v>
      </c>
      <c r="R46" s="1">
        <v>1.5</v>
      </c>
      <c r="S46" s="1">
        <v>-1.0</v>
      </c>
      <c r="T46" s="7" t="b">
        <v>0</v>
      </c>
      <c r="U46" s="7" t="b">
        <v>0</v>
      </c>
      <c r="V46" s="7" t="b">
        <v>0</v>
      </c>
      <c r="Z46" s="1">
        <v>237001.0</v>
      </c>
      <c r="AA46" s="1">
        <v>7014.0</v>
      </c>
      <c r="AB46" s="1">
        <v>7414.0</v>
      </c>
      <c r="AC46" s="8">
        <v>0.0</v>
      </c>
    </row>
    <row r="47">
      <c r="A47" s="9" t="s">
        <v>129</v>
      </c>
      <c r="B47" s="1" t="s">
        <v>35</v>
      </c>
      <c r="C47" s="5">
        <f>ROUND( VLOOKUP(Z47, NPC_Raw_Data!A:D, 4)*VLOOKUP(AA47, NPC_Scaling_Values!A:C, 3)*VLOOKUP(AB47, NPC_Scaling_Values!A:C, 3) * 1.25 ,0)</f>
        <v>662</v>
      </c>
      <c r="D47" s="5">
        <f>ROUND( VLOOKUP(Z47, NPC_Raw_Data!A:E, 5) * VLOOKUP(AA47, NPC_Scaling_Values!A:D, 4) * VLOOKUP(AB47,NPC_Scaling_Values!A:D, 4) * 1.25 ,0)</f>
        <v>6250</v>
      </c>
      <c r="E47" s="5">
        <f>ROUND( VLOOKUP(Z47, NPC_Raw_Data!A:L, 6) * VLOOKUP(AA47, NPC_Scaling_Values!A:N, 5)* VLOOKUP(AB47, NPC_Scaling_Values!A:N, 5) * 1.25 ,0)</f>
        <v>411</v>
      </c>
      <c r="F47" s="5">
        <f>ROUND( VLOOKUP(Z47, NPC_Raw_Data!A:L, 7) * VLOOKUP(AA47, NPC_Scaling_Values!A:N, 6) * VLOOKUP(AB47,NPC_Scaling_Values!A:N, 6) * 1.25 ,0)</f>
        <v>823</v>
      </c>
      <c r="G47" s="5">
        <f>ROUND( VLOOKUP(Z47, NPC_Raw_Data!A:L, 8) * VLOOKUP(AA47, NPC_Scaling_Values!A:N, 7) * VLOOKUP(AB47, NPC_Scaling_Values!A:N, 7) * 1.25 ,0)</f>
        <v>248</v>
      </c>
      <c r="H47" s="5">
        <f>ROUND( VLOOKUP(Z47, NPC_Raw_Data!A:L, 9) * VLOOKUP(AA47, NPC_Scaling_Values!A:N, 8)* VLOOKUP(AB47, NPC_Scaling_Values!A:N, 8) * 1.25 ,0)</f>
        <v>248</v>
      </c>
      <c r="I47" s="5">
        <v>0.0</v>
      </c>
      <c r="J47" s="5">
        <v>0.0</v>
      </c>
      <c r="K47" s="5">
        <v>0.0</v>
      </c>
      <c r="L47" s="5">
        <f>ROUND( VLOOKUP(Z47, NPC_Raw_Data!A:O, 13),0)</f>
        <v>107</v>
      </c>
      <c r="M47" s="5">
        <f>ROUND( VLOOKUP(Z47, NPC_Raw_Data!A:O, 14),0)</f>
        <v>107</v>
      </c>
      <c r="N47" s="5">
        <f>ROUND( VLOOKUP(Z47, NPC_Raw_Data!A:O, 15),0)</f>
        <v>107</v>
      </c>
      <c r="O47" s="5">
        <f>ROUND( VLOOKUP(Z47, NPC_Raw_Data!A:Q, 16) * VLOOKUP(AA47, NPC_Scaling_Values!A:N, 14)* VLOOKUP(AB47, NPC_Scaling_Values!A:N, 14) * 1.25 ,0)</f>
        <v>257</v>
      </c>
      <c r="P47" s="2">
        <f>ROUND( VLOOKUP(Z47, NPC_Raw_Data!A:Q, 17) * VLOOKUP(AA47, NPC_Scaling_Values!A:N, 14) * VLOOKUP(AB47, NPC_Scaling_Values!A:N, 14)* 1.25 ,0)</f>
        <v>103</v>
      </c>
      <c r="Q47">
        <f> VLOOKUP(AA47, NPC_Scaling_Values!A:N, 9) * VLOOKUP(AB47, NPC_Scaling_Values!A:N, 9) * 1.25</f>
        <v>3.7296875</v>
      </c>
      <c r="R47" s="1">
        <v>1.5</v>
      </c>
      <c r="S47" s="1">
        <v>-1.0</v>
      </c>
      <c r="T47" s="7" t="b">
        <v>0</v>
      </c>
      <c r="U47" s="7" t="b">
        <v>0</v>
      </c>
      <c r="V47" s="7" t="b">
        <v>0</v>
      </c>
      <c r="Z47" s="1">
        <v>237002.0</v>
      </c>
      <c r="AA47" s="1">
        <v>7004.0</v>
      </c>
      <c r="AB47" s="1">
        <v>7404.0</v>
      </c>
      <c r="AC47" s="8">
        <v>0.0</v>
      </c>
    </row>
    <row r="48">
      <c r="A48" s="9" t="s">
        <v>129</v>
      </c>
      <c r="B48" s="1" t="s">
        <v>30</v>
      </c>
      <c r="C48" s="5">
        <f>ROUND( VLOOKUP(Z48, NPC_Raw_Data!A:D, 4)*VLOOKUP(AA48, NPC_Scaling_Values!A:C, 3)*VLOOKUP(AB48, NPC_Scaling_Values!A:C, 3) * 1.25 ,0)</f>
        <v>760</v>
      </c>
      <c r="D48" s="5">
        <f>ROUND( VLOOKUP(Z48, NPC_Raw_Data!A:E, 5) * VLOOKUP(AA48, NPC_Scaling_Values!A:D, 4) * VLOOKUP(AB48,NPC_Scaling_Values!A:D, 4) * 1.25 ,0)</f>
        <v>2000</v>
      </c>
      <c r="E48" s="5">
        <f>ROUND( VLOOKUP(Z48, NPC_Raw_Data!A:L, 6) * VLOOKUP(AA48, NPC_Scaling_Values!A:N, 5)* VLOOKUP(AB48, NPC_Scaling_Values!A:N, 5) * 1.25 ,0)</f>
        <v>475</v>
      </c>
      <c r="F48" s="5">
        <f>ROUND( VLOOKUP(Z48, NPC_Raw_Data!A:L, 7) * VLOOKUP(AA48, NPC_Scaling_Values!A:N, 6) * VLOOKUP(AB48,NPC_Scaling_Values!A:N, 6) * 1.25 ,0)</f>
        <v>950</v>
      </c>
      <c r="G48" s="5">
        <f>ROUND( VLOOKUP(Z48, NPC_Raw_Data!A:L, 8) * VLOOKUP(AA48, NPC_Scaling_Values!A:N, 7) * VLOOKUP(AB48, NPC_Scaling_Values!A:N, 7) * 1.25 ,0)</f>
        <v>286</v>
      </c>
      <c r="H48" s="5">
        <f>ROUND( VLOOKUP(Z48, NPC_Raw_Data!A:L, 9) * VLOOKUP(AA48, NPC_Scaling_Values!A:N, 8)* VLOOKUP(AB48, NPC_Scaling_Values!A:N, 8) * 1.25 ,0)</f>
        <v>286</v>
      </c>
      <c r="I48" s="5">
        <v>0.0</v>
      </c>
      <c r="J48" s="5">
        <v>0.0</v>
      </c>
      <c r="K48" s="5">
        <v>0.0</v>
      </c>
      <c r="L48" s="5">
        <f>ROUND( VLOOKUP(Z48, NPC_Raw_Data!A:O, 13),0)</f>
        <v>107</v>
      </c>
      <c r="M48" s="5">
        <f>ROUND( VLOOKUP(Z48, NPC_Raw_Data!A:O, 14),0)</f>
        <v>107</v>
      </c>
      <c r="N48" s="5">
        <f>ROUND( VLOOKUP(Z48, NPC_Raw_Data!A:O, 15),0)</f>
        <v>107</v>
      </c>
      <c r="O48" s="5">
        <f>ROUND( VLOOKUP(Z48, NPC_Raw_Data!A:Q, 16) * VLOOKUP(AA48, NPC_Scaling_Values!A:N, 14)* VLOOKUP(AB48, NPC_Scaling_Values!A:N, 14) * 1.25 ,0)</f>
        <v>290</v>
      </c>
      <c r="P48" s="2">
        <f>ROUND( VLOOKUP(Z48, NPC_Raw_Data!A:Q, 17) * VLOOKUP(AA48, NPC_Scaling_Values!A:N, 14) * VLOOKUP(AB48, NPC_Scaling_Values!A:N, 14)* 1.25 ,0)</f>
        <v>116</v>
      </c>
      <c r="Q48">
        <f> VLOOKUP(AA48, NPC_Scaling_Values!A:N, 9) * VLOOKUP(AB48, NPC_Scaling_Values!A:N, 9) * 1.25</f>
        <v>4.17</v>
      </c>
      <c r="R48" s="1">
        <v>1.5</v>
      </c>
      <c r="S48" s="1">
        <v>-1.0</v>
      </c>
      <c r="T48" s="7" t="b">
        <v>0</v>
      </c>
      <c r="U48" s="7" t="b">
        <v>0</v>
      </c>
      <c r="V48" s="7" t="b">
        <v>0</v>
      </c>
      <c r="Z48" s="1">
        <v>237003.0</v>
      </c>
      <c r="AA48" s="1">
        <v>7014.0</v>
      </c>
      <c r="AB48" s="1">
        <v>7414.0</v>
      </c>
      <c r="AC48" s="10">
        <v>7100.0</v>
      </c>
    </row>
    <row r="49">
      <c r="A49" s="1" t="s">
        <v>303</v>
      </c>
      <c r="B49" s="1" t="s">
        <v>101</v>
      </c>
      <c r="C49" s="5">
        <f>ROUND( VLOOKUP(Z49, NPC_Raw_Data!A:D, 4)*VLOOKUP(AA49, NPC_Scaling_Values!A:C, 3)*VLOOKUP(AB49, NPC_Scaling_Values!A:C, 3) * 1.25 ,0)</f>
        <v>545</v>
      </c>
      <c r="D49" s="5">
        <f>ROUND( VLOOKUP(Z49, NPC_Raw_Data!A:E, 5) * VLOOKUP(AA49, NPC_Scaling_Values!A:D, 4) * VLOOKUP(AB49,NPC_Scaling_Values!A:D, 4) * 1.25 ,0)</f>
        <v>3000</v>
      </c>
      <c r="E49" s="5">
        <f>ROUND( VLOOKUP(Z49, NPC_Raw_Data!A:L, 6) * VLOOKUP(AA49, NPC_Scaling_Values!A:N, 5)* VLOOKUP(AB49, NPC_Scaling_Values!A:N, 5) * 1.25 ,0)</f>
        <v>804</v>
      </c>
      <c r="F49" s="5">
        <f>ROUND( VLOOKUP(Z49, NPC_Raw_Data!A:L, 7) * VLOOKUP(AA49, NPC_Scaling_Values!A:N, 6) * VLOOKUP(AB49,NPC_Scaling_Values!A:N, 6) * 1.25 ,0)</f>
        <v>642</v>
      </c>
      <c r="G49" s="5">
        <f>ROUND( VLOOKUP(Z49, NPC_Raw_Data!A:L, 8) * VLOOKUP(AA49, NPC_Scaling_Values!A:N, 7) * VLOOKUP(AB49, NPC_Scaling_Values!A:N, 7) * 1.25 ,0)</f>
        <v>642</v>
      </c>
      <c r="H49" s="5">
        <f>ROUND( VLOOKUP(Z49, NPC_Raw_Data!A:L, 9) * VLOOKUP(AA49, NPC_Scaling_Values!A:N, 8)* VLOOKUP(AB49, NPC_Scaling_Values!A:N, 8) * 1.25 ,0)</f>
        <v>1607</v>
      </c>
      <c r="I49" s="5">
        <v>25.0</v>
      </c>
      <c r="J49" s="5">
        <v>-60.0</v>
      </c>
      <c r="K49" s="5">
        <v>0.0</v>
      </c>
      <c r="L49" s="5">
        <f>ROUND( VLOOKUP(Z49, NPC_Raw_Data!A:O, 13),0)</f>
        <v>999</v>
      </c>
      <c r="M49" s="5">
        <f>ROUND( VLOOKUP(Z49, NPC_Raw_Data!A:O, 14),0)</f>
        <v>999</v>
      </c>
      <c r="N49" s="5">
        <f>ROUND( VLOOKUP(Z49, NPC_Raw_Data!A:O, 15),0)</f>
        <v>999</v>
      </c>
      <c r="O49" s="5">
        <f>ROUND( VLOOKUP(Z49, NPC_Raw_Data!A:Q, 16) * VLOOKUP(AA49, NPC_Scaling_Values!A:N, 14)* VLOOKUP(AB49, NPC_Scaling_Values!A:N, 14) * 1.25 ,0)</f>
        <v>404</v>
      </c>
      <c r="P49" s="2">
        <f>ROUND( VLOOKUP(Z49, NPC_Raw_Data!A:Q, 17) * VLOOKUP(AA49, NPC_Scaling_Values!A:N, 14) * VLOOKUP(AB49, NPC_Scaling_Values!A:N, 14)* 1.25 ,0)</f>
        <v>101</v>
      </c>
      <c r="Q49">
        <f> VLOOKUP(AA49, NPC_Scaling_Values!A:N, 9) * VLOOKUP(AB49, NPC_Scaling_Values!A:N, 9) * 1.25</f>
        <v>3.825</v>
      </c>
      <c r="R49" s="1">
        <v>3.0</v>
      </c>
      <c r="S49" s="1">
        <v>-1.0</v>
      </c>
      <c r="T49" s="7" t="b">
        <v>0</v>
      </c>
      <c r="U49" s="7" t="b">
        <v>0</v>
      </c>
      <c r="V49" s="7" t="b">
        <v>0</v>
      </c>
      <c r="Z49" s="1">
        <v>238000.0</v>
      </c>
      <c r="AA49" s="1">
        <v>7005.0</v>
      </c>
      <c r="AB49" s="1">
        <v>7405.0</v>
      </c>
      <c r="AC49" s="8">
        <v>0.0</v>
      </c>
    </row>
    <row r="50">
      <c r="A50" s="1" t="s">
        <v>303</v>
      </c>
      <c r="B50" s="1" t="s">
        <v>77</v>
      </c>
      <c r="C50" s="5">
        <f>ROUND( VLOOKUP(Z50, NPC_Raw_Data!A:D, 4)*VLOOKUP(AA50, NPC_Scaling_Values!A:C, 3)*VLOOKUP(AB50, NPC_Scaling_Values!A:C, 3) * 1.25 ,0)</f>
        <v>590</v>
      </c>
      <c r="D50" s="5">
        <f>ROUND( VLOOKUP(Z50, NPC_Raw_Data!A:E, 5) * VLOOKUP(AA50, NPC_Scaling_Values!A:D, 4) * VLOOKUP(AB50,NPC_Scaling_Values!A:D, 4) * 1.25 ,0)</f>
        <v>3375</v>
      </c>
      <c r="E50" s="5">
        <f>ROUND( VLOOKUP(Z50, NPC_Raw_Data!A:L, 6) * VLOOKUP(AA50, NPC_Scaling_Values!A:N, 5)* VLOOKUP(AB50, NPC_Scaling_Values!A:N, 5) * 1.25 ,0)</f>
        <v>862</v>
      </c>
      <c r="F50" s="5">
        <f>ROUND( VLOOKUP(Z50, NPC_Raw_Data!A:L, 7) * VLOOKUP(AA50, NPC_Scaling_Values!A:N, 6) * VLOOKUP(AB50,NPC_Scaling_Values!A:N, 6) * 1.25 ,0)</f>
        <v>689</v>
      </c>
      <c r="G50" s="5">
        <f>ROUND( VLOOKUP(Z50, NPC_Raw_Data!A:L, 8) * VLOOKUP(AA50, NPC_Scaling_Values!A:N, 7) * VLOOKUP(AB50, NPC_Scaling_Values!A:N, 7) * 1.25 ,0)</f>
        <v>689</v>
      </c>
      <c r="H50" s="5">
        <f>ROUND( VLOOKUP(Z50, NPC_Raw_Data!A:L, 9) * VLOOKUP(AA50, NPC_Scaling_Values!A:N, 8)* VLOOKUP(AB50, NPC_Scaling_Values!A:N, 8) * 1.25 ,0)</f>
        <v>1725</v>
      </c>
      <c r="I50" s="5">
        <v>25.0</v>
      </c>
      <c r="J50" s="5">
        <v>-60.0</v>
      </c>
      <c r="K50" s="5">
        <v>0.0</v>
      </c>
      <c r="L50" s="5">
        <f>ROUND( VLOOKUP(Z50, NPC_Raw_Data!A:O, 13),0)</f>
        <v>999</v>
      </c>
      <c r="M50" s="5">
        <f>ROUND( VLOOKUP(Z50, NPC_Raw_Data!A:O, 14),0)</f>
        <v>999</v>
      </c>
      <c r="N50" s="5">
        <f>ROUND( VLOOKUP(Z50, NPC_Raw_Data!A:O, 15),0)</f>
        <v>999</v>
      </c>
      <c r="O50" s="5">
        <f>ROUND( VLOOKUP(Z50, NPC_Raw_Data!A:Q, 16) * VLOOKUP(AA50, NPC_Scaling_Values!A:N, 14)* VLOOKUP(AB50, NPC_Scaling_Values!A:N, 14) * 1.25 ,0)</f>
        <v>423</v>
      </c>
      <c r="P50" s="2">
        <f>ROUND( VLOOKUP(Z50, NPC_Raw_Data!A:Q, 17) * VLOOKUP(AA50, NPC_Scaling_Values!A:N, 14) * VLOOKUP(AB50, NPC_Scaling_Values!A:N, 14)* 1.25 ,0)</f>
        <v>106</v>
      </c>
      <c r="Q50">
        <f> VLOOKUP(AA50, NPC_Scaling_Values!A:N, 9) * VLOOKUP(AB50, NPC_Scaling_Values!A:N, 9) * 1.25</f>
        <v>3.96375</v>
      </c>
      <c r="R50" s="1">
        <v>3.0</v>
      </c>
      <c r="S50" s="1">
        <v>-1.0</v>
      </c>
      <c r="T50" s="7" t="b">
        <v>0</v>
      </c>
      <c r="U50" s="7" t="b">
        <v>0</v>
      </c>
      <c r="V50" s="7" t="b">
        <v>0</v>
      </c>
      <c r="Z50" s="1">
        <v>238001.0</v>
      </c>
      <c r="AA50" s="1">
        <v>7011.0</v>
      </c>
      <c r="AB50" s="1">
        <v>7411.0</v>
      </c>
      <c r="AC50" s="8">
        <v>0.0</v>
      </c>
    </row>
    <row r="51">
      <c r="A51" s="1" t="s">
        <v>304</v>
      </c>
      <c r="B51" s="1" t="s">
        <v>101</v>
      </c>
      <c r="C51" s="5">
        <f>ROUND( VLOOKUP(Z51, NPC_Raw_Data!A:D, 4)*VLOOKUP(AA51, NPC_Scaling_Values!A:C, 3)*VLOOKUP(AB51, NPC_Scaling_Values!A:C, 3) * 1.25 ,0)</f>
        <v>545</v>
      </c>
      <c r="D51" s="5">
        <f>ROUND( VLOOKUP(Z51, NPC_Raw_Data!A:E, 5) * VLOOKUP(AA51, NPC_Scaling_Values!A:D, 4) * VLOOKUP(AB51,NPC_Scaling_Values!A:D, 4) * 1.25 ,0)</f>
        <v>3000</v>
      </c>
      <c r="E51" s="5">
        <f>ROUND( VLOOKUP(Z51, NPC_Raw_Data!A:L, 6) * VLOOKUP(AA51, NPC_Scaling_Values!A:N, 5)* VLOOKUP(AB51, NPC_Scaling_Values!A:N, 5) * 1.25 ,0)</f>
        <v>804</v>
      </c>
      <c r="F51" s="5">
        <f>ROUND( VLOOKUP(Z51, NPC_Raw_Data!A:L, 7) * VLOOKUP(AA51, NPC_Scaling_Values!A:N, 6) * VLOOKUP(AB51,NPC_Scaling_Values!A:N, 6) * 1.25 ,0)</f>
        <v>642</v>
      </c>
      <c r="G51" s="5">
        <f>ROUND( VLOOKUP(Z51, NPC_Raw_Data!A:L, 8) * VLOOKUP(AA51, NPC_Scaling_Values!A:N, 7) * VLOOKUP(AB51, NPC_Scaling_Values!A:N, 7) * 1.25 ,0)</f>
        <v>642</v>
      </c>
      <c r="H51" s="5">
        <f>ROUND( VLOOKUP(Z51, NPC_Raw_Data!A:L, 9) * VLOOKUP(AA51, NPC_Scaling_Values!A:N, 8)* VLOOKUP(AB51, NPC_Scaling_Values!A:N, 8) * 1.25 ,0)</f>
        <v>1607</v>
      </c>
      <c r="I51" s="5">
        <v>25.0</v>
      </c>
      <c r="J51" s="5">
        <v>-60.0</v>
      </c>
      <c r="K51" s="5">
        <v>0.0</v>
      </c>
      <c r="L51" s="5">
        <f>ROUND( VLOOKUP(Z51, NPC_Raw_Data!A:O, 13),0)</f>
        <v>999</v>
      </c>
      <c r="M51" s="5">
        <f>ROUND( VLOOKUP(Z51, NPC_Raw_Data!A:O, 14),0)</f>
        <v>999</v>
      </c>
      <c r="N51" s="5">
        <f>ROUND( VLOOKUP(Z51, NPC_Raw_Data!A:O, 15),0)</f>
        <v>999</v>
      </c>
      <c r="O51" s="5">
        <f>ROUND( VLOOKUP(Z51, NPC_Raw_Data!A:Q, 16) * VLOOKUP(AA51, NPC_Scaling_Values!A:N, 14)* VLOOKUP(AB51, NPC_Scaling_Values!A:N, 14) * 1.25 ,0)</f>
        <v>404</v>
      </c>
      <c r="P51" s="2">
        <f>ROUND( VLOOKUP(Z51, NPC_Raw_Data!A:Q, 17) * VLOOKUP(AA51, NPC_Scaling_Values!A:N, 14) * VLOOKUP(AB51, NPC_Scaling_Values!A:N, 14)* 1.25 ,0)</f>
        <v>101</v>
      </c>
      <c r="Q51">
        <f> VLOOKUP(AA51, NPC_Scaling_Values!A:N, 9) * VLOOKUP(AB51, NPC_Scaling_Values!A:N, 9) * 1.25</f>
        <v>3.825</v>
      </c>
      <c r="R51" s="1">
        <v>3.0</v>
      </c>
      <c r="S51" s="1">
        <v>-1.0</v>
      </c>
      <c r="T51" s="7" t="b">
        <v>0</v>
      </c>
      <c r="U51" s="7" t="b">
        <v>0</v>
      </c>
      <c r="V51" s="7" t="b">
        <v>0</v>
      </c>
      <c r="Z51" s="1">
        <v>238002.0</v>
      </c>
      <c r="AA51" s="1">
        <v>7005.0</v>
      </c>
      <c r="AB51" s="1">
        <v>7405.0</v>
      </c>
      <c r="AC51" s="10">
        <v>7100.0</v>
      </c>
    </row>
    <row r="52">
      <c r="A52" s="1" t="s">
        <v>250</v>
      </c>
      <c r="B52" s="1" t="s">
        <v>49</v>
      </c>
      <c r="C52" s="5">
        <f>ROUND( VLOOKUP(Z52, NPC_Raw_Data!A:D, 4)*VLOOKUP(AA52, NPC_Scaling_Values!A:C, 3)*VLOOKUP(AB52, NPC_Scaling_Values!A:C, 3) * 1.25 ,0)</f>
        <v>1111</v>
      </c>
      <c r="D52" s="5">
        <f>ROUND( VLOOKUP(Z52, NPC_Raw_Data!A:E, 5) * VLOOKUP(AA52, NPC_Scaling_Values!A:D, 4) * VLOOKUP(AB52,NPC_Scaling_Values!A:D, 4) * 1.25 ,0)</f>
        <v>4500</v>
      </c>
      <c r="E52" s="5">
        <f>ROUND( VLOOKUP(Z52, NPC_Raw_Data!A:L, 6) * VLOOKUP(AA52, NPC_Scaling_Values!A:N, 5)* VLOOKUP(AB52, NPC_Scaling_Values!A:N, 5) * 1.25 ,0)</f>
        <v>414</v>
      </c>
      <c r="F52" s="5">
        <f>ROUND( VLOOKUP(Z52, NPC_Raw_Data!A:L, 7) * VLOOKUP(AA52, NPC_Scaling_Values!A:N, 6) * VLOOKUP(AB52,NPC_Scaling_Values!A:N, 6) * 1.25 ,0)</f>
        <v>309</v>
      </c>
      <c r="G52" s="5">
        <f>ROUND( VLOOKUP(Z52, NPC_Raw_Data!A:L, 8) * VLOOKUP(AA52, NPC_Scaling_Values!A:N, 7) * VLOOKUP(AB52, NPC_Scaling_Values!A:N, 7) * 1.25 ,0)</f>
        <v>268</v>
      </c>
      <c r="H52" s="5">
        <f>ROUND( VLOOKUP(Z52, NPC_Raw_Data!A:L, 9) * VLOOKUP(AA52, NPC_Scaling_Values!A:N, 8)* VLOOKUP(AB52, NPC_Scaling_Values!A:N, 8) * 1.25 ,0)</f>
        <v>289</v>
      </c>
      <c r="I52" s="5">
        <v>0.0</v>
      </c>
      <c r="J52" s="5">
        <v>0.0</v>
      </c>
      <c r="K52" s="5">
        <v>0.0</v>
      </c>
      <c r="L52" s="5">
        <f>ROUND( VLOOKUP(Z52, NPC_Raw_Data!A:O, 13),0)</f>
        <v>200</v>
      </c>
      <c r="M52" s="5">
        <f>ROUND( VLOOKUP(Z52, NPC_Raw_Data!A:O, 14),0)</f>
        <v>200</v>
      </c>
      <c r="N52" s="5">
        <f>ROUND( VLOOKUP(Z52, NPC_Raw_Data!A:O, 15),0)</f>
        <v>200</v>
      </c>
      <c r="O52" s="5">
        <f>ROUND( VLOOKUP(Z52, NPC_Raw_Data!A:Q, 16) * VLOOKUP(AA52, NPC_Scaling_Values!A:N, 14)* VLOOKUP(AB52, NPC_Scaling_Values!A:N, 14) * 1.25 ,0)</f>
        <v>317</v>
      </c>
      <c r="P52" s="2">
        <f>ROUND( VLOOKUP(Z52, NPC_Raw_Data!A:Q, 17) * VLOOKUP(AA52, NPC_Scaling_Values!A:N, 14) * VLOOKUP(AB52, NPC_Scaling_Values!A:N, 14)* 1.25 ,0)</f>
        <v>106</v>
      </c>
      <c r="Q52">
        <f> VLOOKUP(AA52, NPC_Scaling_Values!A:N, 9) * VLOOKUP(AB52, NPC_Scaling_Values!A:N, 9) * 1.25</f>
        <v>3.96375</v>
      </c>
      <c r="R52" s="1">
        <v>1.3</v>
      </c>
      <c r="S52" s="1">
        <v>10.0</v>
      </c>
      <c r="T52" s="7" t="b">
        <v>0</v>
      </c>
      <c r="U52" s="7" t="b">
        <v>0</v>
      </c>
      <c r="V52" s="7" t="b">
        <v>1</v>
      </c>
      <c r="Z52" s="1">
        <v>239000.0</v>
      </c>
      <c r="AA52" s="1">
        <v>7011.0</v>
      </c>
      <c r="AB52" s="1">
        <v>7411.0</v>
      </c>
      <c r="AC52" s="8">
        <v>0.0</v>
      </c>
    </row>
    <row r="53">
      <c r="A53" s="1" t="s">
        <v>251</v>
      </c>
      <c r="B53" s="1" t="s">
        <v>49</v>
      </c>
      <c r="C53" s="5">
        <f>ROUND( VLOOKUP(Z53, NPC_Raw_Data!A:D, 4)*VLOOKUP(AA53, NPC_Scaling_Values!A:C, 3)*VLOOKUP(AB53, NPC_Scaling_Values!A:C, 3) * 1.25 ,0)</f>
        <v>1111</v>
      </c>
      <c r="D53" s="5">
        <f>ROUND( VLOOKUP(Z53, NPC_Raw_Data!A:E, 5) * VLOOKUP(AA53, NPC_Scaling_Values!A:D, 4) * VLOOKUP(AB53,NPC_Scaling_Values!A:D, 4) * 1.25 ,0)</f>
        <v>4500</v>
      </c>
      <c r="E53" s="5">
        <f>ROUND( VLOOKUP(Z53, NPC_Raw_Data!A:L, 6) * VLOOKUP(AA53, NPC_Scaling_Values!A:N, 5)* VLOOKUP(AB53, NPC_Scaling_Values!A:N, 5) * 1.25 ,0)</f>
        <v>414</v>
      </c>
      <c r="F53" s="5">
        <f>ROUND( VLOOKUP(Z53, NPC_Raw_Data!A:L, 7) * VLOOKUP(AA53, NPC_Scaling_Values!A:N, 6) * VLOOKUP(AB53,NPC_Scaling_Values!A:N, 6) * 1.25 ,0)</f>
        <v>309</v>
      </c>
      <c r="G53" s="5">
        <f>ROUND( VLOOKUP(Z53, NPC_Raw_Data!A:L, 8) * VLOOKUP(AA53, NPC_Scaling_Values!A:N, 7) * VLOOKUP(AB53, NPC_Scaling_Values!A:N, 7) * 1.25 ,0)</f>
        <v>268</v>
      </c>
      <c r="H53" s="5">
        <f>ROUND( VLOOKUP(Z53, NPC_Raw_Data!A:L, 9) * VLOOKUP(AA53, NPC_Scaling_Values!A:N, 8)* VLOOKUP(AB53, NPC_Scaling_Values!A:N, 8) * 1.25 ,0)</f>
        <v>289</v>
      </c>
      <c r="I53" s="5">
        <v>0.0</v>
      </c>
      <c r="J53" s="5">
        <v>0.0</v>
      </c>
      <c r="K53" s="5">
        <v>0.0</v>
      </c>
      <c r="L53" s="5">
        <f>ROUND( VLOOKUP(Z53, NPC_Raw_Data!A:O, 13),0)</f>
        <v>200</v>
      </c>
      <c r="M53" s="5">
        <f>ROUND( VLOOKUP(Z53, NPC_Raw_Data!A:O, 14),0)</f>
        <v>200</v>
      </c>
      <c r="N53" s="5">
        <f>ROUND( VLOOKUP(Z53, NPC_Raw_Data!A:O, 15),0)</f>
        <v>200</v>
      </c>
      <c r="O53" s="5">
        <f>ROUND( VLOOKUP(Z53, NPC_Raw_Data!A:Q, 16) * VLOOKUP(AA53, NPC_Scaling_Values!A:N, 14)* VLOOKUP(AB53, NPC_Scaling_Values!A:N, 14) * 1.25 ,0)</f>
        <v>317</v>
      </c>
      <c r="P53" s="2">
        <f>ROUND( VLOOKUP(Z53, NPC_Raw_Data!A:Q, 17) * VLOOKUP(AA53, NPC_Scaling_Values!A:N, 14) * VLOOKUP(AB53, NPC_Scaling_Values!A:N, 14)* 1.25 ,0)</f>
        <v>106</v>
      </c>
      <c r="Q53">
        <f> VLOOKUP(AA53, NPC_Scaling_Values!A:N, 9) * VLOOKUP(AB53, NPC_Scaling_Values!A:N, 9) * 1.25</f>
        <v>3.96375</v>
      </c>
      <c r="R53" s="1">
        <v>1.3</v>
      </c>
      <c r="S53" s="1">
        <v>20.0</v>
      </c>
      <c r="T53" s="7" t="b">
        <v>0</v>
      </c>
      <c r="U53" s="7" t="b">
        <v>0</v>
      </c>
      <c r="V53" s="7" t="b">
        <v>1</v>
      </c>
      <c r="Z53" s="1">
        <v>239003.0</v>
      </c>
      <c r="AA53" s="1">
        <v>7011.0</v>
      </c>
      <c r="AB53" s="1">
        <v>7411.0</v>
      </c>
      <c r="AC53" s="10">
        <v>7100.0</v>
      </c>
    </row>
    <row r="54">
      <c r="A54" s="9" t="s">
        <v>193</v>
      </c>
      <c r="B54" s="1" t="s">
        <v>39</v>
      </c>
      <c r="C54" s="5">
        <f>ROUND( VLOOKUP(Z54, NPC_Raw_Data!A:D, 4)*VLOOKUP(AA54, NPC_Scaling_Values!A:C, 3)*VLOOKUP(AB54, NPC_Scaling_Values!A:C, 3) * 1.25 ,0)</f>
        <v>505</v>
      </c>
      <c r="D54" s="5">
        <f>ROUND( VLOOKUP(Z54, NPC_Raw_Data!A:E, 5) * VLOOKUP(AA54, NPC_Scaling_Values!A:D, 4) * VLOOKUP(AB54,NPC_Scaling_Values!A:D, 4) * 1.25 ,0)</f>
        <v>1125</v>
      </c>
      <c r="E54" s="5">
        <f>ROUND( VLOOKUP(Z54, NPC_Raw_Data!A:L, 6) * VLOOKUP(AA54, NPC_Scaling_Values!A:N, 5)* VLOOKUP(AB54, NPC_Scaling_Values!A:N, 5) * 1.25 ,0)</f>
        <v>328</v>
      </c>
      <c r="F54" s="5">
        <f>ROUND( VLOOKUP(Z54, NPC_Raw_Data!A:L, 7) * VLOOKUP(AA54, NPC_Scaling_Values!A:N, 6) * VLOOKUP(AB54,NPC_Scaling_Values!A:N, 6) * 1.25 ,0)</f>
        <v>264</v>
      </c>
      <c r="G54" s="5">
        <f>ROUND( VLOOKUP(Z54, NPC_Raw_Data!A:L, 8) * VLOOKUP(AA54, NPC_Scaling_Values!A:N, 7) * VLOOKUP(AB54, NPC_Scaling_Values!A:N, 7) * 1.25 ,0)</f>
        <v>220</v>
      </c>
      <c r="H54" s="5">
        <f>ROUND( VLOOKUP(Z54, NPC_Raw_Data!A:L, 9) * VLOOKUP(AA54, NPC_Scaling_Values!A:N, 8)* VLOOKUP(AB54, NPC_Scaling_Values!A:N, 8) * 1.25 ,0)</f>
        <v>247</v>
      </c>
      <c r="I54" s="5">
        <v>0.0</v>
      </c>
      <c r="J54" s="5">
        <v>0.0</v>
      </c>
      <c r="K54" s="5">
        <v>0.0</v>
      </c>
      <c r="L54" s="5">
        <f>ROUND( VLOOKUP(Z54, NPC_Raw_Data!A:O, 13),0)</f>
        <v>115</v>
      </c>
      <c r="M54" s="5">
        <f>ROUND( VLOOKUP(Z54, NPC_Raw_Data!A:O, 14),0)</f>
        <v>115</v>
      </c>
      <c r="N54" s="5">
        <f>ROUND( VLOOKUP(Z54, NPC_Raw_Data!A:O, 15),0)</f>
        <v>95</v>
      </c>
      <c r="O54" s="5">
        <f>ROUND( VLOOKUP(Z54, NPC_Raw_Data!A:Q, 16) * VLOOKUP(AA54, NPC_Scaling_Values!A:N, 14)* VLOOKUP(AB54, NPC_Scaling_Values!A:N, 14) * 1.25 ,0)</f>
        <v>256</v>
      </c>
      <c r="P54" s="2">
        <f>ROUND( VLOOKUP(Z54, NPC_Raw_Data!A:Q, 17) * VLOOKUP(AA54, NPC_Scaling_Values!A:N, 14) * VLOOKUP(AB54, NPC_Scaling_Values!A:N, 14)* 1.25 ,0)</f>
        <v>102</v>
      </c>
      <c r="Q54">
        <f> VLOOKUP(AA54, NPC_Scaling_Values!A:N, 9) * VLOOKUP(AB54, NPC_Scaling_Values!A:N, 9) * 1.25</f>
        <v>3.9</v>
      </c>
      <c r="R54" s="1">
        <v>1.5</v>
      </c>
      <c r="S54" s="1">
        <v>6.0</v>
      </c>
      <c r="T54" s="7" t="b">
        <v>0</v>
      </c>
      <c r="U54" s="7" t="b">
        <v>0</v>
      </c>
      <c r="V54" s="7" t="b">
        <v>0</v>
      </c>
      <c r="Z54" s="1">
        <v>240000.0</v>
      </c>
      <c r="AA54" s="1">
        <v>7010.0</v>
      </c>
      <c r="AB54" s="1">
        <v>7410.0</v>
      </c>
      <c r="AC54" s="8">
        <v>0.0</v>
      </c>
    </row>
    <row r="55">
      <c r="A55" s="1" t="s">
        <v>256</v>
      </c>
      <c r="B55" s="1" t="s">
        <v>39</v>
      </c>
      <c r="C55" s="5">
        <f>ROUND( VLOOKUP(Z55, NPC_Raw_Data!A:D, 4)*VLOOKUP(AA55, NPC_Scaling_Values!A:C, 3)*VLOOKUP(AB55, NPC_Scaling_Values!A:C, 3) * 1.25 ,0)</f>
        <v>1015</v>
      </c>
      <c r="D55" s="5">
        <f>ROUND( VLOOKUP(Z55, NPC_Raw_Data!A:E, 5) * VLOOKUP(AA55, NPC_Scaling_Values!A:D, 4) * VLOOKUP(AB55,NPC_Scaling_Values!A:D, 4) * 1.25 ,0)</f>
        <v>3750</v>
      </c>
      <c r="E55" s="5">
        <f>ROUND( VLOOKUP(Z55, NPC_Raw_Data!A:L, 6) * VLOOKUP(AA55, NPC_Scaling_Values!A:N, 5)* VLOOKUP(AB55, NPC_Scaling_Values!A:N, 5) * 1.25 ,0)</f>
        <v>433</v>
      </c>
      <c r="F55" s="5">
        <f>ROUND( VLOOKUP(Z55, NPC_Raw_Data!A:L, 7) * VLOOKUP(AA55, NPC_Scaling_Values!A:N, 6) * VLOOKUP(AB55,NPC_Scaling_Values!A:N, 6) * 1.25 ,0)</f>
        <v>345</v>
      </c>
      <c r="G55" s="5">
        <f>ROUND( VLOOKUP(Z55, NPC_Raw_Data!A:L, 8) * VLOOKUP(AA55, NPC_Scaling_Values!A:N, 7) * VLOOKUP(AB55, NPC_Scaling_Values!A:N, 7) * 1.25 ,0)</f>
        <v>291</v>
      </c>
      <c r="H55" s="5">
        <f>ROUND( VLOOKUP(Z55, NPC_Raw_Data!A:L, 9) * VLOOKUP(AA55, NPC_Scaling_Values!A:N, 8)* VLOOKUP(AB55, NPC_Scaling_Values!A:N, 8) * 1.25 ,0)</f>
        <v>433</v>
      </c>
      <c r="I55" s="5">
        <v>25.0</v>
      </c>
      <c r="J55" s="5">
        <v>0.0</v>
      </c>
      <c r="K55" s="5">
        <v>0.0</v>
      </c>
      <c r="L55" s="5">
        <f>ROUND( VLOOKUP(Z55, NPC_Raw_Data!A:O, 13),0)</f>
        <v>95</v>
      </c>
      <c r="M55" s="5">
        <f>ROUND( VLOOKUP(Z55, NPC_Raw_Data!A:O, 14),0)</f>
        <v>95</v>
      </c>
      <c r="N55" s="5">
        <f>ROUND( VLOOKUP(Z55, NPC_Raw_Data!A:O, 15),0)</f>
        <v>160</v>
      </c>
      <c r="O55" s="5">
        <f>ROUND( VLOOKUP(Z55, NPC_Raw_Data!A:Q, 16) * VLOOKUP(AA55, NPC_Scaling_Values!A:N, 14)* VLOOKUP(AB55, NPC_Scaling_Values!A:N, 14) * 1.25 ,0)</f>
        <v>410</v>
      </c>
      <c r="P55" s="2">
        <f>ROUND( VLOOKUP(Z55, NPC_Raw_Data!A:Q, 17) * VLOOKUP(AA55, NPC_Scaling_Values!A:N, 14) * VLOOKUP(AB55, NPC_Scaling_Values!A:N, 14)* 1.25 ,0)</f>
        <v>102</v>
      </c>
      <c r="Q55">
        <f> VLOOKUP(AA55, NPC_Scaling_Values!A:N, 9) * VLOOKUP(AB55, NPC_Scaling_Values!A:N, 9) * 1.25</f>
        <v>3.9</v>
      </c>
      <c r="R55" s="1">
        <v>1.1</v>
      </c>
      <c r="S55" s="1">
        <v>-1.0</v>
      </c>
      <c r="T55" s="7" t="b">
        <v>0</v>
      </c>
      <c r="U55" s="7" t="b">
        <v>1</v>
      </c>
      <c r="V55" s="7" t="b">
        <v>0</v>
      </c>
      <c r="Z55" s="1">
        <v>241000.0</v>
      </c>
      <c r="AA55" s="1">
        <v>7010.0</v>
      </c>
      <c r="AB55" s="1">
        <v>7410.0</v>
      </c>
      <c r="AC55" s="8">
        <v>0.0</v>
      </c>
    </row>
    <row r="56">
      <c r="A56" s="1" t="s">
        <v>257</v>
      </c>
      <c r="B56" s="1" t="s">
        <v>39</v>
      </c>
      <c r="C56" s="5">
        <f>ROUND( VLOOKUP(Z56, NPC_Raw_Data!A:D, 4)*VLOOKUP(AA56, NPC_Scaling_Values!A:C, 3)*VLOOKUP(AB56, NPC_Scaling_Values!A:C, 3) * 1.25 ,0)</f>
        <v>1015</v>
      </c>
      <c r="D56" s="5">
        <f>ROUND( VLOOKUP(Z56, NPC_Raw_Data!A:E, 5) * VLOOKUP(AA56, NPC_Scaling_Values!A:D, 4) * VLOOKUP(AB56,NPC_Scaling_Values!A:D, 4) * 1.25 ,0)</f>
        <v>3750</v>
      </c>
      <c r="E56" s="5">
        <f>ROUND( VLOOKUP(Z56, NPC_Raw_Data!A:L, 6) * VLOOKUP(AA56, NPC_Scaling_Values!A:N, 5)* VLOOKUP(AB56, NPC_Scaling_Values!A:N, 5) * 1.25 ,0)</f>
        <v>433</v>
      </c>
      <c r="F56" s="5">
        <f>ROUND( VLOOKUP(Z56, NPC_Raw_Data!A:L, 7) * VLOOKUP(AA56, NPC_Scaling_Values!A:N, 6) * VLOOKUP(AB56,NPC_Scaling_Values!A:N, 6) * 1.25 ,0)</f>
        <v>345</v>
      </c>
      <c r="G56" s="5">
        <f>ROUND( VLOOKUP(Z56, NPC_Raw_Data!A:L, 8) * VLOOKUP(AA56, NPC_Scaling_Values!A:N, 7) * VLOOKUP(AB56, NPC_Scaling_Values!A:N, 7) * 1.25 ,0)</f>
        <v>291</v>
      </c>
      <c r="H56" s="5">
        <f>ROUND( VLOOKUP(Z56, NPC_Raw_Data!A:L, 9) * VLOOKUP(AA56, NPC_Scaling_Values!A:N, 8)* VLOOKUP(AB56, NPC_Scaling_Values!A:N, 8) * 1.25 ,0)</f>
        <v>433</v>
      </c>
      <c r="I56" s="5">
        <v>25.0</v>
      </c>
      <c r="J56" s="5">
        <v>0.0</v>
      </c>
      <c r="K56" s="5">
        <v>0.0</v>
      </c>
      <c r="L56" s="5">
        <f>ROUND( VLOOKUP(Z56, NPC_Raw_Data!A:O, 13),0)</f>
        <v>95</v>
      </c>
      <c r="M56" s="5">
        <f>ROUND( VLOOKUP(Z56, NPC_Raw_Data!A:O, 14),0)</f>
        <v>95</v>
      </c>
      <c r="N56" s="5">
        <f>ROUND( VLOOKUP(Z56, NPC_Raw_Data!A:O, 15),0)</f>
        <v>160</v>
      </c>
      <c r="O56" s="5">
        <f>ROUND( VLOOKUP(Z56, NPC_Raw_Data!A:Q, 16) * VLOOKUP(AA56, NPC_Scaling_Values!A:N, 14)* VLOOKUP(AB56, NPC_Scaling_Values!A:N, 14) * 1.25 ,0)</f>
        <v>410</v>
      </c>
      <c r="P56" s="2">
        <f>ROUND( VLOOKUP(Z56, NPC_Raw_Data!A:Q, 17) * VLOOKUP(AA56, NPC_Scaling_Values!A:N, 14) * VLOOKUP(AB56, NPC_Scaling_Values!A:N, 14)* 1.25 ,0)</f>
        <v>102</v>
      </c>
      <c r="Q56">
        <f> VLOOKUP(AA56, NPC_Scaling_Values!A:N, 9) * VLOOKUP(AB56, NPC_Scaling_Values!A:N, 9) * 1.25</f>
        <v>3.9</v>
      </c>
      <c r="R56" s="1">
        <v>1.1</v>
      </c>
      <c r="S56" s="1">
        <v>-1.0</v>
      </c>
      <c r="T56" s="7" t="b">
        <v>0</v>
      </c>
      <c r="U56" s="7" t="b">
        <v>1</v>
      </c>
      <c r="V56" s="7" t="b">
        <v>0</v>
      </c>
      <c r="Z56" s="1">
        <v>241003.0</v>
      </c>
      <c r="AA56" s="1">
        <v>7010.0</v>
      </c>
      <c r="AB56" s="1">
        <v>7410.0</v>
      </c>
      <c r="AC56" s="8">
        <v>0.0</v>
      </c>
    </row>
    <row r="57">
      <c r="A57" s="1" t="s">
        <v>258</v>
      </c>
      <c r="B57" s="1" t="s">
        <v>39</v>
      </c>
      <c r="C57" s="5">
        <f>ROUND( VLOOKUP(Z57, NPC_Raw_Data!A:D, 4)*VLOOKUP(AA57, NPC_Scaling_Values!A:C, 3)*VLOOKUP(AB57, NPC_Scaling_Values!A:C, 3) * 1.25 ,0)</f>
        <v>1015</v>
      </c>
      <c r="D57" s="5">
        <f>ROUND( VLOOKUP(Z57, NPC_Raw_Data!A:E, 5) * VLOOKUP(AA57, NPC_Scaling_Values!A:D, 4) * VLOOKUP(AB57,NPC_Scaling_Values!A:D, 4) * 1.25 ,0)</f>
        <v>4875</v>
      </c>
      <c r="E57" s="5">
        <f>ROUND( VLOOKUP(Z57, NPC_Raw_Data!A:L, 6) * VLOOKUP(AA57, NPC_Scaling_Values!A:N, 5)* VLOOKUP(AB57, NPC_Scaling_Values!A:N, 5) * 1.25 ,0)</f>
        <v>433</v>
      </c>
      <c r="F57" s="5">
        <f>ROUND( VLOOKUP(Z57, NPC_Raw_Data!A:L, 7) * VLOOKUP(AA57, NPC_Scaling_Values!A:N, 6) * VLOOKUP(AB57,NPC_Scaling_Values!A:N, 6) * 1.25 ,0)</f>
        <v>345</v>
      </c>
      <c r="G57" s="5">
        <f>ROUND( VLOOKUP(Z57, NPC_Raw_Data!A:L, 8) * VLOOKUP(AA57, NPC_Scaling_Values!A:N, 7) * VLOOKUP(AB57, NPC_Scaling_Values!A:N, 7) * 1.25 ,0)</f>
        <v>291</v>
      </c>
      <c r="H57" s="5">
        <f>ROUND( VLOOKUP(Z57, NPC_Raw_Data!A:L, 9) * VLOOKUP(AA57, NPC_Scaling_Values!A:N, 8)* VLOOKUP(AB57, NPC_Scaling_Values!A:N, 8) * 1.25 ,0)</f>
        <v>433</v>
      </c>
      <c r="I57" s="5">
        <v>25.0</v>
      </c>
      <c r="J57" s="5">
        <v>0.0</v>
      </c>
      <c r="K57" s="5">
        <v>0.0</v>
      </c>
      <c r="L57" s="5">
        <f>ROUND( VLOOKUP(Z57, NPC_Raw_Data!A:O, 13),0)</f>
        <v>95</v>
      </c>
      <c r="M57" s="5">
        <f>ROUND( VLOOKUP(Z57, NPC_Raw_Data!A:O, 14),0)</f>
        <v>95</v>
      </c>
      <c r="N57" s="5">
        <f>ROUND( VLOOKUP(Z57, NPC_Raw_Data!A:O, 15),0)</f>
        <v>160</v>
      </c>
      <c r="O57" s="5">
        <f>ROUND( VLOOKUP(Z57, NPC_Raw_Data!A:Q, 16) * VLOOKUP(AA57, NPC_Scaling_Values!A:N, 14)* VLOOKUP(AB57, NPC_Scaling_Values!A:N, 14) * 1.25 ,0)</f>
        <v>410</v>
      </c>
      <c r="P57" s="2">
        <f>ROUND( VLOOKUP(Z57, NPC_Raw_Data!A:Q, 17) * VLOOKUP(AA57, NPC_Scaling_Values!A:N, 14) * VLOOKUP(AB57, NPC_Scaling_Values!A:N, 14)* 1.25 ,0)</f>
        <v>102</v>
      </c>
      <c r="Q57">
        <f> VLOOKUP(AA57, NPC_Scaling_Values!A:N, 9) * VLOOKUP(AB57, NPC_Scaling_Values!A:N, 9) * 1.25</f>
        <v>3.9</v>
      </c>
      <c r="R57" s="1">
        <v>1.1</v>
      </c>
      <c r="S57" s="1">
        <v>-1.0</v>
      </c>
      <c r="T57" s="7" t="b">
        <v>0</v>
      </c>
      <c r="U57" s="7" t="b">
        <v>1</v>
      </c>
      <c r="V57" s="7" t="b">
        <v>0</v>
      </c>
      <c r="Z57" s="1">
        <v>241004.0</v>
      </c>
      <c r="AA57" s="1">
        <v>7010.0</v>
      </c>
      <c r="AB57" s="1">
        <v>7410.0</v>
      </c>
      <c r="AC57" s="8">
        <v>0.0</v>
      </c>
    </row>
    <row r="58">
      <c r="A58" s="1" t="s">
        <v>259</v>
      </c>
      <c r="B58" s="1" t="s">
        <v>39</v>
      </c>
      <c r="C58" s="5">
        <f>ROUND( VLOOKUP(Z58, NPC_Raw_Data!A:D, 4)*VLOOKUP(AA58, NPC_Scaling_Values!A:C, 3)*VLOOKUP(AB58, NPC_Scaling_Values!A:C, 3) * 1.25 ,0)</f>
        <v>1015</v>
      </c>
      <c r="D58" s="5">
        <f>ROUND( VLOOKUP(Z58, NPC_Raw_Data!A:E, 5) * VLOOKUP(AA58, NPC_Scaling_Values!A:D, 4) * VLOOKUP(AB58,NPC_Scaling_Values!A:D, 4) * 1.25 ,0)</f>
        <v>3750</v>
      </c>
      <c r="E58" s="5">
        <f>ROUND( VLOOKUP(Z58, NPC_Raw_Data!A:L, 6) * VLOOKUP(AA58, NPC_Scaling_Values!A:N, 5)* VLOOKUP(AB58, NPC_Scaling_Values!A:N, 5) * 1.25 ,0)</f>
        <v>433</v>
      </c>
      <c r="F58" s="5">
        <f>ROUND( VLOOKUP(Z58, NPC_Raw_Data!A:L, 7) * VLOOKUP(AA58, NPC_Scaling_Values!A:N, 6) * VLOOKUP(AB58,NPC_Scaling_Values!A:N, 6) * 1.25 ,0)</f>
        <v>345</v>
      </c>
      <c r="G58" s="5">
        <f>ROUND( VLOOKUP(Z58, NPC_Raw_Data!A:L, 8) * VLOOKUP(AA58, NPC_Scaling_Values!A:N, 7) * VLOOKUP(AB58, NPC_Scaling_Values!A:N, 7) * 1.25 ,0)</f>
        <v>291</v>
      </c>
      <c r="H58" s="5">
        <f>ROUND( VLOOKUP(Z58, NPC_Raw_Data!A:L, 9) * VLOOKUP(AA58, NPC_Scaling_Values!A:N, 8)* VLOOKUP(AB58, NPC_Scaling_Values!A:N, 8) * 1.25 ,0)</f>
        <v>433</v>
      </c>
      <c r="I58" s="5">
        <v>25.0</v>
      </c>
      <c r="J58" s="5">
        <v>0.0</v>
      </c>
      <c r="K58" s="5">
        <v>0.0</v>
      </c>
      <c r="L58" s="5">
        <f>ROUND( VLOOKUP(Z58, NPC_Raw_Data!A:O, 13),0)</f>
        <v>95</v>
      </c>
      <c r="M58" s="5">
        <f>ROUND( VLOOKUP(Z58, NPC_Raw_Data!A:O, 14),0)</f>
        <v>95</v>
      </c>
      <c r="N58" s="5">
        <f>ROUND( VLOOKUP(Z58, NPC_Raw_Data!A:O, 15),0)</f>
        <v>160</v>
      </c>
      <c r="O58" s="5">
        <f>ROUND( VLOOKUP(Z58, NPC_Raw_Data!A:Q, 16) * VLOOKUP(AA58, NPC_Scaling_Values!A:N, 14)* VLOOKUP(AB58, NPC_Scaling_Values!A:N, 14) * 1.25 ,0)</f>
        <v>410</v>
      </c>
      <c r="P58" s="2">
        <f>ROUND( VLOOKUP(Z58, NPC_Raw_Data!A:Q, 17) * VLOOKUP(AA58, NPC_Scaling_Values!A:N, 14) * VLOOKUP(AB58, NPC_Scaling_Values!A:N, 14)* 1.25 ,0)</f>
        <v>102</v>
      </c>
      <c r="Q58">
        <f> VLOOKUP(AA58, NPC_Scaling_Values!A:N, 9) * VLOOKUP(AB58, NPC_Scaling_Values!A:N, 9) * 1.25</f>
        <v>3.9</v>
      </c>
      <c r="R58" s="1">
        <v>1.1</v>
      </c>
      <c r="S58" s="1">
        <v>-1.0</v>
      </c>
      <c r="T58" s="7" t="b">
        <v>0</v>
      </c>
      <c r="U58" s="7" t="b">
        <v>1</v>
      </c>
      <c r="V58" s="7" t="b">
        <v>0</v>
      </c>
      <c r="Z58" s="1">
        <v>241005.0</v>
      </c>
      <c r="AA58" s="1">
        <v>7010.0</v>
      </c>
      <c r="AB58" s="1">
        <v>7410.0</v>
      </c>
      <c r="AC58" s="10">
        <v>7100.0</v>
      </c>
    </row>
    <row r="59">
      <c r="A59" s="1" t="s">
        <v>260</v>
      </c>
      <c r="B59" s="1" t="s">
        <v>39</v>
      </c>
      <c r="C59" s="5">
        <f>ROUND( VLOOKUP(Z59, NPC_Raw_Data!A:D, 4)*VLOOKUP(AA59, NPC_Scaling_Values!A:C, 3)*VLOOKUP(AB59, NPC_Scaling_Values!A:C, 3) * 1.25 ,0)</f>
        <v>1015</v>
      </c>
      <c r="D59" s="5">
        <f>ROUND( VLOOKUP(Z59, NPC_Raw_Data!A:E, 5) * VLOOKUP(AA59, NPC_Scaling_Values!A:D, 4) * VLOOKUP(AB59,NPC_Scaling_Values!A:D, 4) * 1.25 ,0)</f>
        <v>3750</v>
      </c>
      <c r="E59" s="5">
        <f>ROUND( VLOOKUP(Z59, NPC_Raw_Data!A:L, 6) * VLOOKUP(AA59, NPC_Scaling_Values!A:N, 5)* VLOOKUP(AB59, NPC_Scaling_Values!A:N, 5) * 1.25 ,0)</f>
        <v>433</v>
      </c>
      <c r="F59" s="5">
        <f>ROUND( VLOOKUP(Z59, NPC_Raw_Data!A:L, 7) * VLOOKUP(AA59, NPC_Scaling_Values!A:N, 6) * VLOOKUP(AB59,NPC_Scaling_Values!A:N, 6) * 1.25 ,0)</f>
        <v>345</v>
      </c>
      <c r="G59" s="5">
        <f>ROUND( VLOOKUP(Z59, NPC_Raw_Data!A:L, 8) * VLOOKUP(AA59, NPC_Scaling_Values!A:N, 7) * VLOOKUP(AB59, NPC_Scaling_Values!A:N, 7) * 1.25 ,0)</f>
        <v>291</v>
      </c>
      <c r="H59" s="5">
        <f>ROUND( VLOOKUP(Z59, NPC_Raw_Data!A:L, 9) * VLOOKUP(AA59, NPC_Scaling_Values!A:N, 8)* VLOOKUP(AB59, NPC_Scaling_Values!A:N, 8) * 1.25 ,0)</f>
        <v>433</v>
      </c>
      <c r="I59" s="5">
        <v>25.0</v>
      </c>
      <c r="J59" s="5">
        <v>0.0</v>
      </c>
      <c r="K59" s="5">
        <v>0.0</v>
      </c>
      <c r="L59" s="5">
        <f>ROUND( VLOOKUP(Z59, NPC_Raw_Data!A:O, 13),0)</f>
        <v>95</v>
      </c>
      <c r="M59" s="5">
        <f>ROUND( VLOOKUP(Z59, NPC_Raw_Data!A:O, 14),0)</f>
        <v>95</v>
      </c>
      <c r="N59" s="5">
        <f>ROUND( VLOOKUP(Z59, NPC_Raw_Data!A:O, 15),0)</f>
        <v>160</v>
      </c>
      <c r="O59" s="5">
        <f>ROUND( VLOOKUP(Z59, NPC_Raw_Data!A:Q, 16) * VLOOKUP(AA59, NPC_Scaling_Values!A:N, 14)* VLOOKUP(AB59, NPC_Scaling_Values!A:N, 14) * 1.25 ,0)</f>
        <v>410</v>
      </c>
      <c r="P59" s="2">
        <f>ROUND( VLOOKUP(Z59, NPC_Raw_Data!A:Q, 17) * VLOOKUP(AA59, NPC_Scaling_Values!A:N, 14) * VLOOKUP(AB59, NPC_Scaling_Values!A:N, 14)* 1.25 ,0)</f>
        <v>102</v>
      </c>
      <c r="Q59">
        <f> VLOOKUP(AA59, NPC_Scaling_Values!A:N, 9) * VLOOKUP(AB59, NPC_Scaling_Values!A:N, 9) * 1.25</f>
        <v>3.9</v>
      </c>
      <c r="R59" s="1">
        <v>1.1</v>
      </c>
      <c r="S59" s="1">
        <v>-1.0</v>
      </c>
      <c r="T59" s="7" t="b">
        <v>0</v>
      </c>
      <c r="U59" s="7" t="b">
        <v>1</v>
      </c>
      <c r="V59" s="7" t="b">
        <v>0</v>
      </c>
      <c r="Z59" s="1">
        <v>241006.0</v>
      </c>
      <c r="AA59" s="1">
        <v>7010.0</v>
      </c>
      <c r="AB59" s="1">
        <v>7410.0</v>
      </c>
      <c r="AC59" s="10">
        <v>7100.0</v>
      </c>
    </row>
    <row r="60">
      <c r="A60" s="9" t="s">
        <v>301</v>
      </c>
      <c r="B60" s="1" t="s">
        <v>91</v>
      </c>
      <c r="C60" s="5">
        <f>ROUND( VLOOKUP(Z60, NPC_Raw_Data!A:D, 4)*VLOOKUP(AA60, NPC_Scaling_Values!A:C, 3)*VLOOKUP(AB60, NPC_Scaling_Values!A:C, 3) * 1.25 ,0)</f>
        <v>394</v>
      </c>
      <c r="D60" s="5">
        <f>ROUND( VLOOKUP(Z60, NPC_Raw_Data!A:E, 5) * VLOOKUP(AA60, NPC_Scaling_Values!A:D, 4) * VLOOKUP(AB60,NPC_Scaling_Values!A:D, 4) * 1.25 ,0)</f>
        <v>750</v>
      </c>
      <c r="E60" s="5">
        <f>ROUND( VLOOKUP(Z60, NPC_Raw_Data!A:L, 6) * VLOOKUP(AA60, NPC_Scaling_Values!A:N, 5)* VLOOKUP(AB60, NPC_Scaling_Values!A:N, 5) * 1.25 ,0)</f>
        <v>549</v>
      </c>
      <c r="F60" s="5">
        <f>ROUND( VLOOKUP(Z60, NPC_Raw_Data!A:L, 7) * VLOOKUP(AA60, NPC_Scaling_Values!A:N, 6) * VLOOKUP(AB60,NPC_Scaling_Values!A:N, 6) * 1.25 ,0)</f>
        <v>357</v>
      </c>
      <c r="G60" s="5">
        <f>ROUND( VLOOKUP(Z60, NPC_Raw_Data!A:L, 8) * VLOOKUP(AA60, NPC_Scaling_Values!A:N, 7) * VLOOKUP(AB60, NPC_Scaling_Values!A:N, 7) * 1.25 ,0)</f>
        <v>1098</v>
      </c>
      <c r="H60" s="5">
        <f>ROUND( VLOOKUP(Z60, NPC_Raw_Data!A:L, 9) * VLOOKUP(AA60, NPC_Scaling_Values!A:N, 8)* VLOOKUP(AB60, NPC_Scaling_Values!A:N, 8) * 1.25 ,0)</f>
        <v>1098</v>
      </c>
      <c r="I60" s="5">
        <v>0.0</v>
      </c>
      <c r="J60" s="5">
        <v>0.0</v>
      </c>
      <c r="K60" s="5">
        <v>0.0</v>
      </c>
      <c r="L60" s="5">
        <f>ROUND( VLOOKUP(Z60, NPC_Raw_Data!A:O, 13),0)</f>
        <v>999</v>
      </c>
      <c r="M60" s="5">
        <f>ROUND( VLOOKUP(Z60, NPC_Raw_Data!A:O, 14),0)</f>
        <v>999</v>
      </c>
      <c r="N60" s="5">
        <f>ROUND( VLOOKUP(Z60, NPC_Raw_Data!A:O, 15),0)</f>
        <v>999</v>
      </c>
      <c r="O60" s="5">
        <f>ROUND( VLOOKUP(Z60, NPC_Raw_Data!A:Q, 16) * VLOOKUP(AA60, NPC_Scaling_Values!A:N, 14)* VLOOKUP(AB60, NPC_Scaling_Values!A:N, 14) * 1.25 ,0)</f>
        <v>281</v>
      </c>
      <c r="P60" s="2">
        <f>ROUND( VLOOKUP(Z60, NPC_Raw_Data!A:Q, 17) * VLOOKUP(AA60, NPC_Scaling_Values!A:N, 14) * VLOOKUP(AB60, NPC_Scaling_Values!A:N, 14)* 1.25 ,0)</f>
        <v>112</v>
      </c>
      <c r="Q60">
        <f> VLOOKUP(AA60, NPC_Scaling_Values!A:N, 9) * VLOOKUP(AB60, NPC_Scaling_Values!A:N, 9) * 1.25</f>
        <v>4.0825</v>
      </c>
      <c r="R60" s="1">
        <v>1.0</v>
      </c>
      <c r="S60" s="1">
        <v>-1.0</v>
      </c>
      <c r="T60" s="7" t="b">
        <v>0</v>
      </c>
      <c r="U60" s="7" t="b">
        <v>0</v>
      </c>
      <c r="V60" s="7" t="b">
        <v>0</v>
      </c>
      <c r="Z60" s="1">
        <v>243000.0</v>
      </c>
      <c r="AA60" s="1">
        <v>7013.0</v>
      </c>
      <c r="AB60" s="1">
        <v>7413.0</v>
      </c>
      <c r="AC60" s="8">
        <v>0.0</v>
      </c>
    </row>
    <row r="61">
      <c r="A61" s="9" t="s">
        <v>301</v>
      </c>
      <c r="B61" s="1" t="s">
        <v>46</v>
      </c>
      <c r="C61" s="5">
        <f>ROUND( VLOOKUP(Z61, NPC_Raw_Data!A:D, 4)*VLOOKUP(AA61, NPC_Scaling_Values!A:C, 3)*VLOOKUP(AB61, NPC_Scaling_Values!A:C, 3) * 1.25 ,0)</f>
        <v>402</v>
      </c>
      <c r="D61" s="5">
        <f>ROUND( VLOOKUP(Z61, NPC_Raw_Data!A:E, 5) * VLOOKUP(AA61, NPC_Scaling_Values!A:D, 4) * VLOOKUP(AB61,NPC_Scaling_Values!A:D, 4) * 1.25 ,0)</f>
        <v>750</v>
      </c>
      <c r="E61" s="5">
        <f>ROUND( VLOOKUP(Z61, NPC_Raw_Data!A:L, 6) * VLOOKUP(AA61, NPC_Scaling_Values!A:N, 5)* VLOOKUP(AB61, NPC_Scaling_Values!A:N, 5) * 1.25 ,0)</f>
        <v>564</v>
      </c>
      <c r="F61" s="5">
        <f>ROUND( VLOOKUP(Z61, NPC_Raw_Data!A:L, 7) * VLOOKUP(AA61, NPC_Scaling_Values!A:N, 6) * VLOOKUP(AB61,NPC_Scaling_Values!A:N, 6) * 1.25 ,0)</f>
        <v>368</v>
      </c>
      <c r="G61" s="5">
        <f>ROUND( VLOOKUP(Z61, NPC_Raw_Data!A:L, 8) * VLOOKUP(AA61, NPC_Scaling_Values!A:N, 7) * VLOOKUP(AB61, NPC_Scaling_Values!A:N, 7) * 1.25 ,0)</f>
        <v>1129</v>
      </c>
      <c r="H61" s="5">
        <f>ROUND( VLOOKUP(Z61, NPC_Raw_Data!A:L, 9) * VLOOKUP(AA61, NPC_Scaling_Values!A:N, 8)* VLOOKUP(AB61, NPC_Scaling_Values!A:N, 8) * 1.25 ,0)</f>
        <v>1129</v>
      </c>
      <c r="I61" s="5">
        <v>0.0</v>
      </c>
      <c r="J61" s="5">
        <v>0.0</v>
      </c>
      <c r="K61" s="5">
        <v>0.0</v>
      </c>
      <c r="L61" s="5">
        <f>ROUND( VLOOKUP(Z61, NPC_Raw_Data!A:O, 13),0)</f>
        <v>999</v>
      </c>
      <c r="M61" s="5">
        <f>ROUND( VLOOKUP(Z61, NPC_Raw_Data!A:O, 14),0)</f>
        <v>999</v>
      </c>
      <c r="N61" s="5">
        <f>ROUND( VLOOKUP(Z61, NPC_Raw_Data!A:O, 15),0)</f>
        <v>999</v>
      </c>
      <c r="O61" s="5">
        <f>ROUND( VLOOKUP(Z61, NPC_Raw_Data!A:Q, 16) * VLOOKUP(AA61, NPC_Scaling_Values!A:N, 14)* VLOOKUP(AB61, NPC_Scaling_Values!A:N, 14) * 1.25 ,0)</f>
        <v>290</v>
      </c>
      <c r="P61" s="2">
        <f>ROUND( VLOOKUP(Z61, NPC_Raw_Data!A:Q, 17) * VLOOKUP(AA61, NPC_Scaling_Values!A:N, 14) * VLOOKUP(AB61, NPC_Scaling_Values!A:N, 14)* 1.25 ,0)</f>
        <v>116</v>
      </c>
      <c r="Q61">
        <f> VLOOKUP(AA61, NPC_Scaling_Values!A:N, 9) * VLOOKUP(AB61, NPC_Scaling_Values!A:N, 9) * 1.25</f>
        <v>4.17</v>
      </c>
      <c r="R61" s="1">
        <v>1.0</v>
      </c>
      <c r="S61" s="1">
        <v>-1.0</v>
      </c>
      <c r="T61" s="7" t="b">
        <v>0</v>
      </c>
      <c r="U61" s="7" t="b">
        <v>0</v>
      </c>
      <c r="V61" s="7" t="b">
        <v>0</v>
      </c>
      <c r="Z61" s="1">
        <v>243001.0</v>
      </c>
      <c r="AA61" s="1">
        <v>7014.0</v>
      </c>
      <c r="AB61" s="1">
        <v>7414.0</v>
      </c>
      <c r="AC61" s="8">
        <v>0.0</v>
      </c>
    </row>
    <row r="62">
      <c r="A62" s="1" t="s">
        <v>54</v>
      </c>
      <c r="B62" s="1" t="s">
        <v>55</v>
      </c>
      <c r="C62" s="5">
        <f>ROUND( VLOOKUP(Z62, NPC_Raw_Data!A:D, 4)*VLOOKUP(AA62, NPC_Scaling_Values!A:C, 3)*VLOOKUP(AB62, NPC_Scaling_Values!A:C, 3) * 1.25 ,0)</f>
        <v>172</v>
      </c>
      <c r="D62" s="5">
        <f>ROUND( VLOOKUP(Z62, NPC_Raw_Data!A:E, 5) * VLOOKUP(AA62, NPC_Scaling_Values!A:D, 4) * VLOOKUP(AB62,NPC_Scaling_Values!A:D, 4) * 1.25 ,0)</f>
        <v>125</v>
      </c>
      <c r="E62" s="5">
        <f>ROUND( VLOOKUP(Z62, NPC_Raw_Data!A:L, 6) * VLOOKUP(AA62, NPC_Scaling_Values!A:N, 5)* VLOOKUP(AB62, NPC_Scaling_Values!A:N, 5) * 1.25 ,0)</f>
        <v>158</v>
      </c>
      <c r="F62" s="5">
        <f>ROUND( VLOOKUP(Z62, NPC_Raw_Data!A:L, 7) * VLOOKUP(AA62, NPC_Scaling_Values!A:N, 6) * VLOOKUP(AB62,NPC_Scaling_Values!A:N, 6) * 1.25 ,0)</f>
        <v>119</v>
      </c>
      <c r="G62" s="5">
        <f>ROUND( VLOOKUP(Z62, NPC_Raw_Data!A:L, 8) * VLOOKUP(AA62, NPC_Scaling_Values!A:N, 7) * VLOOKUP(AB62, NPC_Scaling_Values!A:N, 7) * 1.25 ,0)</f>
        <v>111</v>
      </c>
      <c r="H62" s="5">
        <f>ROUND( VLOOKUP(Z62, NPC_Raw_Data!A:L, 9) * VLOOKUP(AA62, NPC_Scaling_Values!A:N, 8)* VLOOKUP(AB62, NPC_Scaling_Values!A:N, 8) * 1.25 ,0)</f>
        <v>119</v>
      </c>
      <c r="I62" s="5">
        <v>0.0</v>
      </c>
      <c r="J62" s="5">
        <v>0.0</v>
      </c>
      <c r="K62" s="5">
        <v>0.0</v>
      </c>
      <c r="L62" s="5">
        <f>ROUND( VLOOKUP(Z62, NPC_Raw_Data!A:O, 13),0)</f>
        <v>66</v>
      </c>
      <c r="M62" s="5">
        <f>ROUND( VLOOKUP(Z62, NPC_Raw_Data!A:O, 14),0)</f>
        <v>66</v>
      </c>
      <c r="N62" s="5">
        <f>ROUND( VLOOKUP(Z62, NPC_Raw_Data!A:O, 15),0)</f>
        <v>66</v>
      </c>
      <c r="O62" s="5">
        <f>ROUND( VLOOKUP(Z62, NPC_Raw_Data!A:Q, 16) * VLOOKUP(AA62, NPC_Scaling_Values!A:N, 14)* VLOOKUP(AB62, NPC_Scaling_Values!A:N, 14) * 1.25 ,0)</f>
        <v>127</v>
      </c>
      <c r="P62" s="2">
        <f>ROUND( VLOOKUP(Z62, NPC_Raw_Data!A:Q, 17) * VLOOKUP(AA62, NPC_Scaling_Values!A:N, 14) * VLOOKUP(AB62, NPC_Scaling_Values!A:N, 14)* 1.25 ,0)</f>
        <v>101</v>
      </c>
      <c r="Q62">
        <f> VLOOKUP(AA62, NPC_Scaling_Values!A:N, 9) * VLOOKUP(AB62, NPC_Scaling_Values!A:N, 9) * 1.25</f>
        <v>3.2484375</v>
      </c>
      <c r="R62" s="1">
        <v>1.5</v>
      </c>
      <c r="S62" s="1">
        <v>2.0</v>
      </c>
      <c r="T62" s="7" t="b">
        <v>0</v>
      </c>
      <c r="U62" s="7" t="b">
        <v>0</v>
      </c>
      <c r="V62" s="7" t="b">
        <v>0</v>
      </c>
      <c r="Z62" s="1">
        <v>250000.0</v>
      </c>
      <c r="AA62" s="1">
        <v>7002.0</v>
      </c>
      <c r="AB62" s="1">
        <v>7402.0</v>
      </c>
      <c r="AC62" s="8">
        <v>0.0</v>
      </c>
    </row>
    <row r="63">
      <c r="A63" s="1" t="s">
        <v>56</v>
      </c>
      <c r="B63" s="1" t="s">
        <v>55</v>
      </c>
      <c r="C63" s="5">
        <f>ROUND( VLOOKUP(Z63, NPC_Raw_Data!A:D, 4)*VLOOKUP(AA63, NPC_Scaling_Values!A:C, 3)*VLOOKUP(AB63, NPC_Scaling_Values!A:C, 3) * 1.25 ,0)</f>
        <v>172</v>
      </c>
      <c r="D63" s="5">
        <f>ROUND( VLOOKUP(Z63, NPC_Raw_Data!A:E, 5) * VLOOKUP(AA63, NPC_Scaling_Values!A:D, 4) * VLOOKUP(AB63,NPC_Scaling_Values!A:D, 4) * 1.25 ,0)</f>
        <v>125</v>
      </c>
      <c r="E63" s="5">
        <f>ROUND( VLOOKUP(Z63, NPC_Raw_Data!A:L, 6) * VLOOKUP(AA63, NPC_Scaling_Values!A:N, 5)* VLOOKUP(AB63, NPC_Scaling_Values!A:N, 5) * 1.25 ,0)</f>
        <v>158</v>
      </c>
      <c r="F63" s="5">
        <f>ROUND( VLOOKUP(Z63, NPC_Raw_Data!A:L, 7) * VLOOKUP(AA63, NPC_Scaling_Values!A:N, 6) * VLOOKUP(AB63,NPC_Scaling_Values!A:N, 6) * 1.25 ,0)</f>
        <v>119</v>
      </c>
      <c r="G63" s="5">
        <f>ROUND( VLOOKUP(Z63, NPC_Raw_Data!A:L, 8) * VLOOKUP(AA63, NPC_Scaling_Values!A:N, 7) * VLOOKUP(AB63, NPC_Scaling_Values!A:N, 7) * 1.25 ,0)</f>
        <v>127</v>
      </c>
      <c r="H63" s="5">
        <f>ROUND( VLOOKUP(Z63, NPC_Raw_Data!A:L, 9) * VLOOKUP(AA63, NPC_Scaling_Values!A:N, 8)* VLOOKUP(AB63, NPC_Scaling_Values!A:N, 8) * 1.25 ,0)</f>
        <v>119</v>
      </c>
      <c r="I63" s="5">
        <v>0.0</v>
      </c>
      <c r="J63" s="5">
        <v>0.0</v>
      </c>
      <c r="K63" s="5">
        <v>0.0</v>
      </c>
      <c r="L63" s="5">
        <f>ROUND( VLOOKUP(Z63, NPC_Raw_Data!A:O, 13),0)</f>
        <v>66</v>
      </c>
      <c r="M63" s="5">
        <f>ROUND( VLOOKUP(Z63, NPC_Raw_Data!A:O, 14),0)</f>
        <v>66</v>
      </c>
      <c r="N63" s="5">
        <f>ROUND( VLOOKUP(Z63, NPC_Raw_Data!A:O, 15),0)</f>
        <v>66</v>
      </c>
      <c r="O63" s="5">
        <f>ROUND( VLOOKUP(Z63, NPC_Raw_Data!A:Q, 16) * VLOOKUP(AA63, NPC_Scaling_Values!A:N, 14)* VLOOKUP(AB63, NPC_Scaling_Values!A:N, 14) * 1.25 ,0)</f>
        <v>127</v>
      </c>
      <c r="P63" s="2">
        <f>ROUND( VLOOKUP(Z63, NPC_Raw_Data!A:Q, 17) * VLOOKUP(AA63, NPC_Scaling_Values!A:N, 14) * VLOOKUP(AB63, NPC_Scaling_Values!A:N, 14)* 1.25 ,0)</f>
        <v>101</v>
      </c>
      <c r="Q63">
        <f> VLOOKUP(AA63, NPC_Scaling_Values!A:N, 9) * VLOOKUP(AB63, NPC_Scaling_Values!A:N, 9) * 1.25</f>
        <v>3.2484375</v>
      </c>
      <c r="R63" s="1">
        <v>1.5</v>
      </c>
      <c r="S63" s="1">
        <v>2.0</v>
      </c>
      <c r="T63" s="7" t="b">
        <v>0</v>
      </c>
      <c r="U63" s="7" t="b">
        <v>0</v>
      </c>
      <c r="V63" s="7" t="b">
        <v>0</v>
      </c>
      <c r="Z63" s="1">
        <v>250001.0</v>
      </c>
      <c r="AA63" s="1">
        <v>7002.0</v>
      </c>
      <c r="AB63" s="1">
        <v>7402.0</v>
      </c>
      <c r="AC63" s="8">
        <v>0.0</v>
      </c>
    </row>
    <row r="64">
      <c r="A64" s="1" t="s">
        <v>54</v>
      </c>
      <c r="B64" s="1" t="s">
        <v>41</v>
      </c>
      <c r="C64" s="5">
        <f>ROUND( VLOOKUP(Z64, NPC_Raw_Data!A:D, 4)*VLOOKUP(AA64, NPC_Scaling_Values!A:C, 3)*VLOOKUP(AB64, NPC_Scaling_Values!A:C, 3) * 1.25 ,0)</f>
        <v>260</v>
      </c>
      <c r="D64" s="5">
        <f>ROUND( VLOOKUP(Z64, NPC_Raw_Data!A:E, 5) * VLOOKUP(AA64, NPC_Scaling_Values!A:D, 4) * VLOOKUP(AB64,NPC_Scaling_Values!A:D, 4) * 1.25 ,0)</f>
        <v>750</v>
      </c>
      <c r="E64" s="5">
        <f>ROUND( VLOOKUP(Z64, NPC_Raw_Data!A:L, 6) * VLOOKUP(AA64, NPC_Scaling_Values!A:N, 5)* VLOOKUP(AB64, NPC_Scaling_Values!A:N, 5) * 1.25 ,0)</f>
        <v>286</v>
      </c>
      <c r="F64" s="5">
        <f>ROUND( VLOOKUP(Z64, NPC_Raw_Data!A:L, 7) * VLOOKUP(AA64, NPC_Scaling_Values!A:N, 6) * VLOOKUP(AB64,NPC_Scaling_Values!A:N, 6) * 1.25 ,0)</f>
        <v>215</v>
      </c>
      <c r="G64" s="5">
        <f>ROUND( VLOOKUP(Z64, NPC_Raw_Data!A:L, 8) * VLOOKUP(AA64, NPC_Scaling_Values!A:N, 7) * VLOOKUP(AB64, NPC_Scaling_Values!A:N, 7) * 1.25 ,0)</f>
        <v>200</v>
      </c>
      <c r="H64" s="5">
        <f>ROUND( VLOOKUP(Z64, NPC_Raw_Data!A:L, 9) * VLOOKUP(AA64, NPC_Scaling_Values!A:N, 8)* VLOOKUP(AB64, NPC_Scaling_Values!A:N, 8) * 1.25 ,0)</f>
        <v>215</v>
      </c>
      <c r="I64" s="5">
        <v>0.0</v>
      </c>
      <c r="J64" s="5">
        <v>0.0</v>
      </c>
      <c r="K64" s="5">
        <v>0.0</v>
      </c>
      <c r="L64" s="5">
        <f>ROUND( VLOOKUP(Z64, NPC_Raw_Data!A:O, 13),0)</f>
        <v>66</v>
      </c>
      <c r="M64" s="5">
        <f>ROUND( VLOOKUP(Z64, NPC_Raw_Data!A:O, 14),0)</f>
        <v>66</v>
      </c>
      <c r="N64" s="5">
        <f>ROUND( VLOOKUP(Z64, NPC_Raw_Data!A:O, 15),0)</f>
        <v>66</v>
      </c>
      <c r="O64" s="5">
        <f>ROUND( VLOOKUP(Z64, NPC_Raw_Data!A:Q, 16) * VLOOKUP(AA64, NPC_Scaling_Values!A:N, 14)* VLOOKUP(AB64, NPC_Scaling_Values!A:N, 14) * 1.25 ,0)</f>
        <v>145</v>
      </c>
      <c r="P64" s="2">
        <f>ROUND( VLOOKUP(Z64, NPC_Raw_Data!A:Q, 17) * VLOOKUP(AA64, NPC_Scaling_Values!A:N, 14) * VLOOKUP(AB64, NPC_Scaling_Values!A:N, 14)* 1.25 ,0)</f>
        <v>116</v>
      </c>
      <c r="Q64">
        <f> VLOOKUP(AA64, NPC_Scaling_Values!A:N, 9) * VLOOKUP(AB64, NPC_Scaling_Values!A:N, 9) * 1.25</f>
        <v>4.17</v>
      </c>
      <c r="R64" s="1">
        <v>1.5</v>
      </c>
      <c r="S64" s="1">
        <v>2.0</v>
      </c>
      <c r="T64" s="7" t="b">
        <v>0</v>
      </c>
      <c r="U64" s="7" t="b">
        <v>0</v>
      </c>
      <c r="V64" s="7" t="b">
        <v>0</v>
      </c>
      <c r="Z64" s="1">
        <v>250010.0</v>
      </c>
      <c r="AA64" s="1">
        <v>7014.0</v>
      </c>
      <c r="AB64" s="1">
        <v>7414.0</v>
      </c>
      <c r="AC64" s="8">
        <v>0.0</v>
      </c>
    </row>
    <row r="65">
      <c r="A65" s="1" t="s">
        <v>56</v>
      </c>
      <c r="B65" s="1" t="s">
        <v>41</v>
      </c>
      <c r="C65" s="5">
        <f>ROUND( VLOOKUP(Z65, NPC_Raw_Data!A:D, 4)*VLOOKUP(AA65, NPC_Scaling_Values!A:C, 3)*VLOOKUP(AB65, NPC_Scaling_Values!A:C, 3) * 1.25 ,0)</f>
        <v>260</v>
      </c>
      <c r="D65" s="5">
        <f>ROUND( VLOOKUP(Z65, NPC_Raw_Data!A:E, 5) * VLOOKUP(AA65, NPC_Scaling_Values!A:D, 4) * VLOOKUP(AB65,NPC_Scaling_Values!A:D, 4) * 1.25 ,0)</f>
        <v>750</v>
      </c>
      <c r="E65" s="5">
        <f>ROUND( VLOOKUP(Z65, NPC_Raw_Data!A:L, 6) * VLOOKUP(AA65, NPC_Scaling_Values!A:N, 5)* VLOOKUP(AB65, NPC_Scaling_Values!A:N, 5) * 1.25 ,0)</f>
        <v>286</v>
      </c>
      <c r="F65" s="5">
        <f>ROUND( VLOOKUP(Z65, NPC_Raw_Data!A:L, 7) * VLOOKUP(AA65, NPC_Scaling_Values!A:N, 6) * VLOOKUP(AB65,NPC_Scaling_Values!A:N, 6) * 1.25 ,0)</f>
        <v>215</v>
      </c>
      <c r="G65" s="5">
        <f>ROUND( VLOOKUP(Z65, NPC_Raw_Data!A:L, 8) * VLOOKUP(AA65, NPC_Scaling_Values!A:N, 7) * VLOOKUP(AB65, NPC_Scaling_Values!A:N, 7) * 1.25 ,0)</f>
        <v>230</v>
      </c>
      <c r="H65" s="5">
        <f>ROUND( VLOOKUP(Z65, NPC_Raw_Data!A:L, 9) * VLOOKUP(AA65, NPC_Scaling_Values!A:N, 8)* VLOOKUP(AB65, NPC_Scaling_Values!A:N, 8) * 1.25 ,0)</f>
        <v>215</v>
      </c>
      <c r="I65" s="5">
        <v>0.0</v>
      </c>
      <c r="J65" s="5">
        <v>0.0</v>
      </c>
      <c r="K65" s="5">
        <v>0.0</v>
      </c>
      <c r="L65" s="5">
        <f>ROUND( VLOOKUP(Z65, NPC_Raw_Data!A:O, 13),0)</f>
        <v>66</v>
      </c>
      <c r="M65" s="5">
        <f>ROUND( VLOOKUP(Z65, NPC_Raw_Data!A:O, 14),0)</f>
        <v>66</v>
      </c>
      <c r="N65" s="5">
        <f>ROUND( VLOOKUP(Z65, NPC_Raw_Data!A:O, 15),0)</f>
        <v>66</v>
      </c>
      <c r="O65" s="5">
        <f>ROUND( VLOOKUP(Z65, NPC_Raw_Data!A:Q, 16) * VLOOKUP(AA65, NPC_Scaling_Values!A:N, 14)* VLOOKUP(AB65, NPC_Scaling_Values!A:N, 14) * 1.25 ,0)</f>
        <v>145</v>
      </c>
      <c r="P65" s="2">
        <f>ROUND( VLOOKUP(Z65, NPC_Raw_Data!A:Q, 17) * VLOOKUP(AA65, NPC_Scaling_Values!A:N, 14) * VLOOKUP(AB65, NPC_Scaling_Values!A:N, 14)* 1.25 ,0)</f>
        <v>116</v>
      </c>
      <c r="Q65">
        <f> VLOOKUP(AA65, NPC_Scaling_Values!A:N, 9) * VLOOKUP(AB65, NPC_Scaling_Values!A:N, 9) * 1.25</f>
        <v>4.17</v>
      </c>
      <c r="R65" s="1">
        <v>1.5</v>
      </c>
      <c r="S65" s="1">
        <v>2.0</v>
      </c>
      <c r="T65" s="7" t="b">
        <v>0</v>
      </c>
      <c r="U65" s="7" t="b">
        <v>0</v>
      </c>
      <c r="V65" s="7" t="b">
        <v>0</v>
      </c>
      <c r="Z65" s="1">
        <v>250011.0</v>
      </c>
      <c r="AA65" s="1">
        <v>7014.0</v>
      </c>
      <c r="AB65" s="1">
        <v>7414.0</v>
      </c>
      <c r="AC65" s="8">
        <v>0.0</v>
      </c>
    </row>
    <row r="66">
      <c r="A66" s="1" t="s">
        <v>58</v>
      </c>
      <c r="B66" s="1" t="s">
        <v>41</v>
      </c>
      <c r="C66" s="5">
        <f>ROUND( VLOOKUP(Z66, NPC_Raw_Data!A:D, 4)*VLOOKUP(AA66, NPC_Scaling_Values!A:C, 3)*VLOOKUP(AB66, NPC_Scaling_Values!A:C, 3) * 1.25 ,0)</f>
        <v>260</v>
      </c>
      <c r="D66" s="5">
        <f>ROUND( VLOOKUP(Z66, NPC_Raw_Data!A:E, 5) * VLOOKUP(AA66, NPC_Scaling_Values!A:D, 4) * VLOOKUP(AB66,NPC_Scaling_Values!A:D, 4) * 1.25 ,0)</f>
        <v>750</v>
      </c>
      <c r="E66" s="5">
        <f>ROUND( VLOOKUP(Z66, NPC_Raw_Data!A:L, 6) * VLOOKUP(AA66, NPC_Scaling_Values!A:N, 5)* VLOOKUP(AB66, NPC_Scaling_Values!A:N, 5) * 1.25 ,0)</f>
        <v>286</v>
      </c>
      <c r="F66" s="5">
        <f>ROUND( VLOOKUP(Z66, NPC_Raw_Data!A:L, 7) * VLOOKUP(AA66, NPC_Scaling_Values!A:N, 6) * VLOOKUP(AB66,NPC_Scaling_Values!A:N, 6) * 1.25 ,0)</f>
        <v>215</v>
      </c>
      <c r="G66" s="5">
        <f>ROUND( VLOOKUP(Z66, NPC_Raw_Data!A:L, 8) * VLOOKUP(AA66, NPC_Scaling_Values!A:N, 7) * VLOOKUP(AB66, NPC_Scaling_Values!A:N, 7) * 1.25 ,0)</f>
        <v>200</v>
      </c>
      <c r="H66" s="5">
        <f>ROUND( VLOOKUP(Z66, NPC_Raw_Data!A:L, 9) * VLOOKUP(AA66, NPC_Scaling_Values!A:N, 8)* VLOOKUP(AB66, NPC_Scaling_Values!A:N, 8) * 1.25 ,0)</f>
        <v>215</v>
      </c>
      <c r="I66" s="5">
        <v>0.0</v>
      </c>
      <c r="J66" s="5">
        <v>0.0</v>
      </c>
      <c r="K66" s="5">
        <v>0.0</v>
      </c>
      <c r="L66" s="5">
        <f>ROUND( VLOOKUP(Z66, NPC_Raw_Data!A:O, 13),0)</f>
        <v>66</v>
      </c>
      <c r="M66" s="5">
        <f>ROUND( VLOOKUP(Z66, NPC_Raw_Data!A:O, 14),0)</f>
        <v>66</v>
      </c>
      <c r="N66" s="5">
        <f>ROUND( VLOOKUP(Z66, NPC_Raw_Data!A:O, 15),0)</f>
        <v>66</v>
      </c>
      <c r="O66" s="5">
        <f>ROUND( VLOOKUP(Z66, NPC_Raw_Data!A:Q, 16) * VLOOKUP(AA66, NPC_Scaling_Values!A:N, 14)* VLOOKUP(AB66, NPC_Scaling_Values!A:N, 14) * 1.25 ,0)</f>
        <v>145</v>
      </c>
      <c r="P66" s="2">
        <f>ROUND( VLOOKUP(Z66, NPC_Raw_Data!A:Q, 17) * VLOOKUP(AA66, NPC_Scaling_Values!A:N, 14) * VLOOKUP(AB66, NPC_Scaling_Values!A:N, 14)* 1.25 ,0)</f>
        <v>116</v>
      </c>
      <c r="Q66">
        <f> VLOOKUP(AA66, NPC_Scaling_Values!A:N, 9) * VLOOKUP(AB66, NPC_Scaling_Values!A:N, 9) * 1.25</f>
        <v>4.17</v>
      </c>
      <c r="R66" s="1">
        <v>1.5</v>
      </c>
      <c r="S66" s="1">
        <v>2.0</v>
      </c>
      <c r="T66" s="7" t="b">
        <v>0</v>
      </c>
      <c r="U66" s="7" t="b">
        <v>0</v>
      </c>
      <c r="V66" s="7" t="b">
        <v>0</v>
      </c>
      <c r="Z66" s="1">
        <v>250012.0</v>
      </c>
      <c r="AA66" s="1">
        <v>7014.0</v>
      </c>
      <c r="AB66" s="1">
        <v>7414.0</v>
      </c>
      <c r="AC66" s="8">
        <v>0.0</v>
      </c>
    </row>
    <row r="67">
      <c r="A67" s="1" t="s">
        <v>43</v>
      </c>
      <c r="B67" s="1" t="s">
        <v>44</v>
      </c>
      <c r="C67" s="5">
        <f>ROUND( VLOOKUP(Z67, NPC_Raw_Data!A:D, 4)*VLOOKUP(AA67, NPC_Scaling_Values!A:C, 3)*VLOOKUP(AB67, NPC_Scaling_Values!A:C, 3) * 1.25 ,0)</f>
        <v>149</v>
      </c>
      <c r="D67" s="5">
        <f>ROUND( VLOOKUP(Z67, NPC_Raw_Data!A:E, 5) * VLOOKUP(AA67, NPC_Scaling_Values!A:D, 4) * VLOOKUP(AB67,NPC_Scaling_Values!A:D, 4) * 1.25 ,0)</f>
        <v>125</v>
      </c>
      <c r="E67" s="5">
        <f>ROUND( VLOOKUP(Z67, NPC_Raw_Data!A:L, 6) * VLOOKUP(AA67, NPC_Scaling_Values!A:N, 5)* VLOOKUP(AB67, NPC_Scaling_Values!A:N, 5) * 1.25 ,0)</f>
        <v>21</v>
      </c>
      <c r="F67" s="5">
        <f>ROUND( VLOOKUP(Z67, NPC_Raw_Data!A:L, 7) * VLOOKUP(AA67, NPC_Scaling_Values!A:N, 6) * VLOOKUP(AB67,NPC_Scaling_Values!A:N, 6) * 1.25 ,0)</f>
        <v>17</v>
      </c>
      <c r="G67" s="5">
        <f>ROUND( VLOOKUP(Z67, NPC_Raw_Data!A:L, 8) * VLOOKUP(AA67, NPC_Scaling_Values!A:N, 7) * VLOOKUP(AB67, NPC_Scaling_Values!A:N, 7) * 1.25 ,0)</f>
        <v>15</v>
      </c>
      <c r="H67" s="5">
        <f>ROUND( VLOOKUP(Z67, NPC_Raw_Data!A:L, 9) * VLOOKUP(AA67, NPC_Scaling_Values!A:N, 8)* VLOOKUP(AB67, NPC_Scaling_Values!A:N, 8) * 1.25 ,0)</f>
        <v>17</v>
      </c>
      <c r="I67" s="5">
        <v>0.0</v>
      </c>
      <c r="J67" s="5">
        <v>0.0</v>
      </c>
      <c r="K67" s="5">
        <v>0.0</v>
      </c>
      <c r="L67" s="5">
        <f>ROUND( VLOOKUP(Z67, NPC_Raw_Data!A:O, 13),0)</f>
        <v>66</v>
      </c>
      <c r="M67" s="5">
        <f>ROUND( VLOOKUP(Z67, NPC_Raw_Data!A:O, 14),0)</f>
        <v>66</v>
      </c>
      <c r="N67" s="5">
        <f>ROUND( VLOOKUP(Z67, NPC_Raw_Data!A:O, 15),0)</f>
        <v>66</v>
      </c>
      <c r="O67" s="5">
        <f>ROUND( VLOOKUP(Z67, NPC_Raw_Data!A:Q, 16) * VLOOKUP(AA67, NPC_Scaling_Values!A:N, 14)* VLOOKUP(AB67, NPC_Scaling_Values!A:N, 14) * 1.25 ,0)</f>
        <v>128</v>
      </c>
      <c r="P67" s="2">
        <f>ROUND( VLOOKUP(Z67, NPC_Raw_Data!A:Q, 17) * VLOOKUP(AA67, NPC_Scaling_Values!A:N, 14) * VLOOKUP(AB67, NPC_Scaling_Values!A:N, 14)* 1.25 ,0)</f>
        <v>103</v>
      </c>
      <c r="Q67">
        <f> VLOOKUP(AA67, NPC_Scaling_Values!A:N, 9) * VLOOKUP(AB67, NPC_Scaling_Values!A:N, 9) * 1.25</f>
        <v>3</v>
      </c>
      <c r="R67" s="1">
        <v>1.5</v>
      </c>
      <c r="S67" s="1">
        <v>2.0</v>
      </c>
      <c r="T67" s="7" t="b">
        <v>0</v>
      </c>
      <c r="U67" s="7" t="b">
        <v>0</v>
      </c>
      <c r="V67" s="7" t="b">
        <v>0</v>
      </c>
      <c r="Z67" s="1">
        <v>250020.0</v>
      </c>
      <c r="AA67" s="1">
        <v>7001.0</v>
      </c>
      <c r="AB67" s="1">
        <v>7401.0</v>
      </c>
      <c r="AC67" s="8">
        <v>0.0</v>
      </c>
    </row>
    <row r="68">
      <c r="A68" s="1" t="s">
        <v>58</v>
      </c>
      <c r="B68" s="1" t="s">
        <v>44</v>
      </c>
      <c r="C68" s="5">
        <f>ROUND( VLOOKUP(Z68, NPC_Raw_Data!A:D, 4)*VLOOKUP(AA68, NPC_Scaling_Values!A:C, 3)*VLOOKUP(AB68, NPC_Scaling_Values!A:C, 3) * 1.25 ,0)</f>
        <v>233</v>
      </c>
      <c r="D68" s="5">
        <f>ROUND( VLOOKUP(Z68, NPC_Raw_Data!A:E, 5) * VLOOKUP(AA68, NPC_Scaling_Values!A:D, 4) * VLOOKUP(AB68,NPC_Scaling_Values!A:D, 4) * 1.25 ,0)</f>
        <v>125</v>
      </c>
      <c r="E68" s="5">
        <f>ROUND( VLOOKUP(Z68, NPC_Raw_Data!A:L, 6) * VLOOKUP(AA68, NPC_Scaling_Values!A:N, 5)* VLOOKUP(AB68, NPC_Scaling_Values!A:N, 5) * 1.25 ,0)</f>
        <v>164</v>
      </c>
      <c r="F68" s="5">
        <f>ROUND( VLOOKUP(Z68, NPC_Raw_Data!A:L, 7) * VLOOKUP(AA68, NPC_Scaling_Values!A:N, 6) * VLOOKUP(AB68,NPC_Scaling_Values!A:N, 6) * 1.25 ,0)</f>
        <v>123</v>
      </c>
      <c r="G68" s="5">
        <f>ROUND( VLOOKUP(Z68, NPC_Raw_Data!A:L, 8) * VLOOKUP(AA68, NPC_Scaling_Values!A:N, 7) * VLOOKUP(AB68, NPC_Scaling_Values!A:N, 7) * 1.25 ,0)</f>
        <v>115</v>
      </c>
      <c r="H68" s="5">
        <f>ROUND( VLOOKUP(Z68, NPC_Raw_Data!A:L, 9) * VLOOKUP(AA68, NPC_Scaling_Values!A:N, 8)* VLOOKUP(AB68, NPC_Scaling_Values!A:N, 8) * 1.25 ,0)</f>
        <v>123</v>
      </c>
      <c r="I68" s="5">
        <v>0.0</v>
      </c>
      <c r="J68" s="5">
        <v>0.0</v>
      </c>
      <c r="K68" s="5">
        <v>0.0</v>
      </c>
      <c r="L68" s="5">
        <f>ROUND( VLOOKUP(Z68, NPC_Raw_Data!A:O, 13),0)</f>
        <v>66</v>
      </c>
      <c r="M68" s="5">
        <f>ROUND( VLOOKUP(Z68, NPC_Raw_Data!A:O, 14),0)</f>
        <v>66</v>
      </c>
      <c r="N68" s="5">
        <f>ROUND( VLOOKUP(Z68, NPC_Raw_Data!A:O, 15),0)</f>
        <v>66</v>
      </c>
      <c r="O68" s="5">
        <f>ROUND( VLOOKUP(Z68, NPC_Raw_Data!A:Q, 16) * VLOOKUP(AA68, NPC_Scaling_Values!A:N, 14)* VLOOKUP(AB68, NPC_Scaling_Values!A:N, 14) * 1.25 ,0)</f>
        <v>128</v>
      </c>
      <c r="P68" s="2">
        <f>ROUND( VLOOKUP(Z68, NPC_Raw_Data!A:Q, 17) * VLOOKUP(AA68, NPC_Scaling_Values!A:N, 14) * VLOOKUP(AB68, NPC_Scaling_Values!A:N, 14)* 1.25 ,0)</f>
        <v>103</v>
      </c>
      <c r="Q68">
        <f> VLOOKUP(AA68, NPC_Scaling_Values!A:N, 9) * VLOOKUP(AB68, NPC_Scaling_Values!A:N, 9) * 1.25</f>
        <v>3</v>
      </c>
      <c r="R68" s="1">
        <v>1.5</v>
      </c>
      <c r="S68" s="1">
        <v>2.0</v>
      </c>
      <c r="T68" s="7" t="b">
        <v>0</v>
      </c>
      <c r="U68" s="7" t="b">
        <v>0</v>
      </c>
      <c r="V68" s="7" t="b">
        <v>0</v>
      </c>
      <c r="Z68" s="1">
        <v>250021.0</v>
      </c>
      <c r="AA68" s="1">
        <v>7001.0</v>
      </c>
      <c r="AB68" s="1">
        <v>7401.0</v>
      </c>
      <c r="AC68" s="8">
        <v>0.0</v>
      </c>
    </row>
    <row r="69">
      <c r="A69" s="1" t="s">
        <v>54</v>
      </c>
      <c r="B69" s="1" t="s">
        <v>44</v>
      </c>
      <c r="C69" s="5">
        <f>ROUND( VLOOKUP(Z69, NPC_Raw_Data!A:D, 4)*VLOOKUP(AA69, NPC_Scaling_Values!A:C, 3)*VLOOKUP(AB69, NPC_Scaling_Values!A:C, 3) * 1.25 ,0)</f>
        <v>233</v>
      </c>
      <c r="D69" s="5">
        <f>ROUND( VLOOKUP(Z69, NPC_Raw_Data!A:E, 5) * VLOOKUP(AA69, NPC_Scaling_Values!A:D, 4) * VLOOKUP(AB69,NPC_Scaling_Values!A:D, 4) * 1.25 ,0)</f>
        <v>125</v>
      </c>
      <c r="E69" s="5">
        <f>ROUND( VLOOKUP(Z69, NPC_Raw_Data!A:L, 6) * VLOOKUP(AA69, NPC_Scaling_Values!A:N, 5)* VLOOKUP(AB69, NPC_Scaling_Values!A:N, 5) * 1.25 ,0)</f>
        <v>164</v>
      </c>
      <c r="F69" s="5">
        <f>ROUND( VLOOKUP(Z69, NPC_Raw_Data!A:L, 7) * VLOOKUP(AA69, NPC_Scaling_Values!A:N, 6) * VLOOKUP(AB69,NPC_Scaling_Values!A:N, 6) * 1.25 ,0)</f>
        <v>123</v>
      </c>
      <c r="G69" s="5">
        <f>ROUND( VLOOKUP(Z69, NPC_Raw_Data!A:L, 8) * VLOOKUP(AA69, NPC_Scaling_Values!A:N, 7) * VLOOKUP(AB69, NPC_Scaling_Values!A:N, 7) * 1.25 ,0)</f>
        <v>115</v>
      </c>
      <c r="H69" s="5">
        <f>ROUND( VLOOKUP(Z69, NPC_Raw_Data!A:L, 9) * VLOOKUP(AA69, NPC_Scaling_Values!A:N, 8)* VLOOKUP(AB69, NPC_Scaling_Values!A:N, 8) * 1.25 ,0)</f>
        <v>123</v>
      </c>
      <c r="I69" s="5">
        <v>0.0</v>
      </c>
      <c r="J69" s="5">
        <v>0.0</v>
      </c>
      <c r="K69" s="5">
        <v>0.0</v>
      </c>
      <c r="L69" s="5">
        <f>ROUND( VLOOKUP(Z69, NPC_Raw_Data!A:O, 13),0)</f>
        <v>66</v>
      </c>
      <c r="M69" s="5">
        <f>ROUND( VLOOKUP(Z69, NPC_Raw_Data!A:O, 14),0)</f>
        <v>66</v>
      </c>
      <c r="N69" s="5">
        <f>ROUND( VLOOKUP(Z69, NPC_Raw_Data!A:O, 15),0)</f>
        <v>66</v>
      </c>
      <c r="O69" s="5">
        <f>ROUND( VLOOKUP(Z69, NPC_Raw_Data!A:Q, 16) * VLOOKUP(AA69, NPC_Scaling_Values!A:N, 14)* VLOOKUP(AB69, NPC_Scaling_Values!A:N, 14) * 1.25 ,0)</f>
        <v>128</v>
      </c>
      <c r="P69" s="2">
        <f>ROUND( VLOOKUP(Z69, NPC_Raw_Data!A:Q, 17) * VLOOKUP(AA69, NPC_Scaling_Values!A:N, 14) * VLOOKUP(AB69, NPC_Scaling_Values!A:N, 14)* 1.25 ,0)</f>
        <v>103</v>
      </c>
      <c r="Q69">
        <f> VLOOKUP(AA69, NPC_Scaling_Values!A:N, 9) * VLOOKUP(AB69, NPC_Scaling_Values!A:N, 9) * 1.25</f>
        <v>3</v>
      </c>
      <c r="R69" s="1">
        <v>1.5</v>
      </c>
      <c r="S69" s="1">
        <v>2.0</v>
      </c>
      <c r="T69" s="7" t="b">
        <v>0</v>
      </c>
      <c r="U69" s="7" t="b">
        <v>0</v>
      </c>
      <c r="V69" s="7" t="b">
        <v>0</v>
      </c>
      <c r="Z69" s="1">
        <v>250022.0</v>
      </c>
      <c r="AA69" s="1">
        <v>7001.0</v>
      </c>
      <c r="AB69" s="1">
        <v>7401.0</v>
      </c>
      <c r="AC69" s="8">
        <v>0.0</v>
      </c>
    </row>
    <row r="70">
      <c r="A70" s="1" t="s">
        <v>56</v>
      </c>
      <c r="B70" s="1" t="s">
        <v>128</v>
      </c>
      <c r="C70" s="5">
        <f>ROUND( VLOOKUP(Z70, NPC_Raw_Data!A:D, 4)*VLOOKUP(AA70, NPC_Scaling_Values!A:C, 3)*VLOOKUP(AB70, NPC_Scaling_Values!A:C, 3) * 1.25 ,0)</f>
        <v>229</v>
      </c>
      <c r="D70" s="5">
        <f>ROUND( VLOOKUP(Z70, NPC_Raw_Data!A:E, 5) * VLOOKUP(AA70, NPC_Scaling_Values!A:D, 4) * VLOOKUP(AB70,NPC_Scaling_Values!A:D, 4) * 1.25 ,0)</f>
        <v>500</v>
      </c>
      <c r="E70" s="5">
        <f>ROUND( VLOOKUP(Z70, NPC_Raw_Data!A:L, 6) * VLOOKUP(AA70, NPC_Scaling_Values!A:N, 5)* VLOOKUP(AB70, NPC_Scaling_Values!A:N, 5) * 1.25 ,0)</f>
        <v>254</v>
      </c>
      <c r="F70" s="5">
        <f>ROUND( VLOOKUP(Z70, NPC_Raw_Data!A:L, 7) * VLOOKUP(AA70, NPC_Scaling_Values!A:N, 6) * VLOOKUP(AB70,NPC_Scaling_Values!A:N, 6) * 1.25 ,0)</f>
        <v>191</v>
      </c>
      <c r="G70" s="5">
        <f>ROUND( VLOOKUP(Z70, NPC_Raw_Data!A:L, 8) * VLOOKUP(AA70, NPC_Scaling_Values!A:N, 7) * VLOOKUP(AB70, NPC_Scaling_Values!A:N, 7) * 1.25 ,0)</f>
        <v>204</v>
      </c>
      <c r="H70" s="5">
        <f>ROUND( VLOOKUP(Z70, NPC_Raw_Data!A:L, 9) * VLOOKUP(AA70, NPC_Scaling_Values!A:N, 8)* VLOOKUP(AB70, NPC_Scaling_Values!A:N, 8) * 1.25 ,0)</f>
        <v>191</v>
      </c>
      <c r="I70" s="5">
        <v>0.0</v>
      </c>
      <c r="J70" s="5">
        <v>0.0</v>
      </c>
      <c r="K70" s="5">
        <v>0.0</v>
      </c>
      <c r="L70" s="5">
        <f>ROUND( VLOOKUP(Z70, NPC_Raw_Data!A:O, 13),0)</f>
        <v>66</v>
      </c>
      <c r="M70" s="5">
        <f>ROUND( VLOOKUP(Z70, NPC_Raw_Data!A:O, 14),0)</f>
        <v>66</v>
      </c>
      <c r="N70" s="5">
        <f>ROUND( VLOOKUP(Z70, NPC_Raw_Data!A:O, 15),0)</f>
        <v>66</v>
      </c>
      <c r="O70" s="5">
        <f>ROUND( VLOOKUP(Z70, NPC_Raw_Data!A:Q, 16) * VLOOKUP(AA70, NPC_Scaling_Values!A:N, 14)* VLOOKUP(AB70, NPC_Scaling_Values!A:N, 14) * 1.25 ,0)</f>
        <v>125</v>
      </c>
      <c r="P70" s="2">
        <f>ROUND( VLOOKUP(Z70, NPC_Raw_Data!A:Q, 17) * VLOOKUP(AA70, NPC_Scaling_Values!A:N, 14) * VLOOKUP(AB70, NPC_Scaling_Values!A:N, 14)* 1.25 ,0)</f>
        <v>100</v>
      </c>
      <c r="Q70">
        <f> VLOOKUP(AA70, NPC_Scaling_Values!A:N, 9) * VLOOKUP(AB70, NPC_Scaling_Values!A:N, 9) * 1.25</f>
        <v>3.825</v>
      </c>
      <c r="R70" s="1">
        <v>1.5</v>
      </c>
      <c r="S70" s="1">
        <v>-1.0</v>
      </c>
      <c r="T70" s="7" t="b">
        <v>0</v>
      </c>
      <c r="U70" s="7" t="b">
        <v>0</v>
      </c>
      <c r="V70" s="7" t="b">
        <v>0</v>
      </c>
      <c r="Z70" s="1">
        <v>250023.0</v>
      </c>
      <c r="AA70" s="1">
        <v>7007.0</v>
      </c>
      <c r="AB70" s="1">
        <v>7407.0</v>
      </c>
      <c r="AC70" s="8">
        <v>0.0</v>
      </c>
    </row>
    <row r="71">
      <c r="A71" s="1" t="s">
        <v>58</v>
      </c>
      <c r="B71" s="1" t="s">
        <v>128</v>
      </c>
      <c r="C71" s="5">
        <f>ROUND( VLOOKUP(Z71, NPC_Raw_Data!A:D, 4)*VLOOKUP(AA71, NPC_Scaling_Values!A:C, 3)*VLOOKUP(AB71, NPC_Scaling_Values!A:C, 3) * 1.25 ,0)</f>
        <v>229</v>
      </c>
      <c r="D71" s="5">
        <f>ROUND( VLOOKUP(Z71, NPC_Raw_Data!A:E, 5) * VLOOKUP(AA71, NPC_Scaling_Values!A:D, 4) * VLOOKUP(AB71,NPC_Scaling_Values!A:D, 4) * 1.25 ,0)</f>
        <v>500</v>
      </c>
      <c r="E71" s="5">
        <f>ROUND( VLOOKUP(Z71, NPC_Raw_Data!A:L, 6) * VLOOKUP(AA71, NPC_Scaling_Values!A:N, 5)* VLOOKUP(AB71, NPC_Scaling_Values!A:N, 5) * 1.25 ,0)</f>
        <v>254</v>
      </c>
      <c r="F71" s="5">
        <f>ROUND( VLOOKUP(Z71, NPC_Raw_Data!A:L, 7) * VLOOKUP(AA71, NPC_Scaling_Values!A:N, 6) * VLOOKUP(AB71,NPC_Scaling_Values!A:N, 6) * 1.25 ,0)</f>
        <v>191</v>
      </c>
      <c r="G71" s="5">
        <f>ROUND( VLOOKUP(Z71, NPC_Raw_Data!A:L, 8) * VLOOKUP(AA71, NPC_Scaling_Values!A:N, 7) * VLOOKUP(AB71, NPC_Scaling_Values!A:N, 7) * 1.25 ,0)</f>
        <v>178</v>
      </c>
      <c r="H71" s="5">
        <f>ROUND( VLOOKUP(Z71, NPC_Raw_Data!A:L, 9) * VLOOKUP(AA71, NPC_Scaling_Values!A:N, 8)* VLOOKUP(AB71, NPC_Scaling_Values!A:N, 8) * 1.25 ,0)</f>
        <v>191</v>
      </c>
      <c r="I71" s="5">
        <v>0.0</v>
      </c>
      <c r="J71" s="5">
        <v>0.0</v>
      </c>
      <c r="K71" s="5">
        <v>0.0</v>
      </c>
      <c r="L71" s="5">
        <f>ROUND( VLOOKUP(Z71, NPC_Raw_Data!A:O, 13),0)</f>
        <v>66</v>
      </c>
      <c r="M71" s="5">
        <f>ROUND( VLOOKUP(Z71, NPC_Raw_Data!A:O, 14),0)</f>
        <v>66</v>
      </c>
      <c r="N71" s="5">
        <f>ROUND( VLOOKUP(Z71, NPC_Raw_Data!A:O, 15),0)</f>
        <v>66</v>
      </c>
      <c r="O71" s="5">
        <f>ROUND( VLOOKUP(Z71, NPC_Raw_Data!A:Q, 16) * VLOOKUP(AA71, NPC_Scaling_Values!A:N, 14)* VLOOKUP(AB71, NPC_Scaling_Values!A:N, 14) * 1.25 ,0)</f>
        <v>125</v>
      </c>
      <c r="P71" s="2">
        <f>ROUND( VLOOKUP(Z71, NPC_Raw_Data!A:Q, 17) * VLOOKUP(AA71, NPC_Scaling_Values!A:N, 14) * VLOOKUP(AB71, NPC_Scaling_Values!A:N, 14)* 1.25 ,0)</f>
        <v>100</v>
      </c>
      <c r="Q71">
        <f> VLOOKUP(AA71, NPC_Scaling_Values!A:N, 9) * VLOOKUP(AB71, NPC_Scaling_Values!A:N, 9) * 1.25</f>
        <v>3.825</v>
      </c>
      <c r="R71" s="1">
        <v>1.5</v>
      </c>
      <c r="S71" s="1">
        <v>-1.0</v>
      </c>
      <c r="T71" s="7" t="b">
        <v>0</v>
      </c>
      <c r="U71" s="7" t="b">
        <v>0</v>
      </c>
      <c r="V71" s="7" t="b">
        <v>0</v>
      </c>
      <c r="Z71" s="1">
        <v>250024.0</v>
      </c>
      <c r="AA71" s="1">
        <v>7007.0</v>
      </c>
      <c r="AB71" s="1">
        <v>7407.0</v>
      </c>
      <c r="AC71" s="8">
        <v>0.0</v>
      </c>
    </row>
    <row r="72">
      <c r="A72" s="1" t="s">
        <v>54</v>
      </c>
      <c r="B72" s="1" t="s">
        <v>128</v>
      </c>
      <c r="C72" s="5">
        <f>ROUND( VLOOKUP(Z72, NPC_Raw_Data!A:D, 4)*VLOOKUP(AA72, NPC_Scaling_Values!A:C, 3)*VLOOKUP(AB72, NPC_Scaling_Values!A:C, 3) * 1.25 ,0)</f>
        <v>229</v>
      </c>
      <c r="D72" s="5">
        <f>ROUND( VLOOKUP(Z72, NPC_Raw_Data!A:E, 5) * VLOOKUP(AA72, NPC_Scaling_Values!A:D, 4) * VLOOKUP(AB72,NPC_Scaling_Values!A:D, 4) * 1.25 ,0)</f>
        <v>500</v>
      </c>
      <c r="E72" s="5">
        <f>ROUND( VLOOKUP(Z72, NPC_Raw_Data!A:L, 6) * VLOOKUP(AA72, NPC_Scaling_Values!A:N, 5)* VLOOKUP(AB72, NPC_Scaling_Values!A:N, 5) * 1.25 ,0)</f>
        <v>254</v>
      </c>
      <c r="F72" s="5">
        <f>ROUND( VLOOKUP(Z72, NPC_Raw_Data!A:L, 7) * VLOOKUP(AA72, NPC_Scaling_Values!A:N, 6) * VLOOKUP(AB72,NPC_Scaling_Values!A:N, 6) * 1.25 ,0)</f>
        <v>191</v>
      </c>
      <c r="G72" s="5">
        <f>ROUND( VLOOKUP(Z72, NPC_Raw_Data!A:L, 8) * VLOOKUP(AA72, NPC_Scaling_Values!A:N, 7) * VLOOKUP(AB72, NPC_Scaling_Values!A:N, 7) * 1.25 ,0)</f>
        <v>178</v>
      </c>
      <c r="H72" s="5">
        <f>ROUND( VLOOKUP(Z72, NPC_Raw_Data!A:L, 9) * VLOOKUP(AA72, NPC_Scaling_Values!A:N, 8)* VLOOKUP(AB72, NPC_Scaling_Values!A:N, 8) * 1.25 ,0)</f>
        <v>191</v>
      </c>
      <c r="I72" s="5">
        <v>0.0</v>
      </c>
      <c r="J72" s="5">
        <v>0.0</v>
      </c>
      <c r="K72" s="5">
        <v>0.0</v>
      </c>
      <c r="L72" s="5">
        <f>ROUND( VLOOKUP(Z72, NPC_Raw_Data!A:O, 13),0)</f>
        <v>66</v>
      </c>
      <c r="M72" s="5">
        <f>ROUND( VLOOKUP(Z72, NPC_Raw_Data!A:O, 14),0)</f>
        <v>66</v>
      </c>
      <c r="N72" s="5">
        <f>ROUND( VLOOKUP(Z72, NPC_Raw_Data!A:O, 15),0)</f>
        <v>66</v>
      </c>
      <c r="O72" s="5">
        <f>ROUND( VLOOKUP(Z72, NPC_Raw_Data!A:Q, 16) * VLOOKUP(AA72, NPC_Scaling_Values!A:N, 14)* VLOOKUP(AB72, NPC_Scaling_Values!A:N, 14) * 1.25 ,0)</f>
        <v>125</v>
      </c>
      <c r="P72" s="2">
        <f>ROUND( VLOOKUP(Z72, NPC_Raw_Data!A:Q, 17) * VLOOKUP(AA72, NPC_Scaling_Values!A:N, 14) * VLOOKUP(AB72, NPC_Scaling_Values!A:N, 14)* 1.25 ,0)</f>
        <v>100</v>
      </c>
      <c r="Q72">
        <f> VLOOKUP(AA72, NPC_Scaling_Values!A:N, 9) * VLOOKUP(AB72, NPC_Scaling_Values!A:N, 9) * 1.25</f>
        <v>3.825</v>
      </c>
      <c r="R72" s="1">
        <v>1.5</v>
      </c>
      <c r="S72" s="1">
        <v>-1.0</v>
      </c>
      <c r="T72" s="7" t="b">
        <v>0</v>
      </c>
      <c r="U72" s="7" t="b">
        <v>0</v>
      </c>
      <c r="V72" s="7" t="b">
        <v>0</v>
      </c>
      <c r="Z72" s="1">
        <v>250025.0</v>
      </c>
      <c r="AA72" s="1">
        <v>7007.0</v>
      </c>
      <c r="AB72" s="1">
        <v>7407.0</v>
      </c>
      <c r="AC72" s="8">
        <v>0.0</v>
      </c>
    </row>
    <row r="73">
      <c r="A73" s="1" t="s">
        <v>54</v>
      </c>
      <c r="B73" s="1" t="s">
        <v>35</v>
      </c>
      <c r="C73" s="5">
        <f>ROUND( VLOOKUP(Z73, NPC_Raw_Data!A:D, 4)*VLOOKUP(AA73, NPC_Scaling_Values!A:C, 3)*VLOOKUP(AB73, NPC_Scaling_Values!A:C, 3) * 1.25 ,0)</f>
        <v>226</v>
      </c>
      <c r="D73" s="5">
        <f>ROUND( VLOOKUP(Z73, NPC_Raw_Data!A:E, 5) * VLOOKUP(AA73, NPC_Scaling_Values!A:D, 4) * VLOOKUP(AB73,NPC_Scaling_Values!A:D, 4) * 1.25 ,0)</f>
        <v>313</v>
      </c>
      <c r="E73" s="5">
        <f>ROUND( VLOOKUP(Z73, NPC_Raw_Data!A:L, 6) * VLOOKUP(AA73, NPC_Scaling_Values!A:N, 5)* VLOOKUP(AB73, NPC_Scaling_Values!A:N, 5) * 1.25 ,0)</f>
        <v>248</v>
      </c>
      <c r="F73" s="5">
        <f>ROUND( VLOOKUP(Z73, NPC_Raw_Data!A:L, 7) * VLOOKUP(AA73, NPC_Scaling_Values!A:N, 6) * VLOOKUP(AB73,NPC_Scaling_Values!A:N, 6) * 1.25 ,0)</f>
        <v>186</v>
      </c>
      <c r="G73" s="5">
        <f>ROUND( VLOOKUP(Z73, NPC_Raw_Data!A:L, 8) * VLOOKUP(AA73, NPC_Scaling_Values!A:N, 7) * VLOOKUP(AB73, NPC_Scaling_Values!A:N, 7) * 1.25 ,0)</f>
        <v>174</v>
      </c>
      <c r="H73" s="5">
        <f>ROUND( VLOOKUP(Z73, NPC_Raw_Data!A:L, 9) * VLOOKUP(AA73, NPC_Scaling_Values!A:N, 8)* VLOOKUP(AB73, NPC_Scaling_Values!A:N, 8) * 1.25 ,0)</f>
        <v>186</v>
      </c>
      <c r="I73" s="5">
        <v>0.0</v>
      </c>
      <c r="J73" s="5">
        <v>0.0</v>
      </c>
      <c r="K73" s="5">
        <v>0.0</v>
      </c>
      <c r="L73" s="5">
        <f>ROUND( VLOOKUP(Z73, NPC_Raw_Data!A:O, 13),0)</f>
        <v>66</v>
      </c>
      <c r="M73" s="5">
        <f>ROUND( VLOOKUP(Z73, NPC_Raw_Data!A:O, 14),0)</f>
        <v>66</v>
      </c>
      <c r="N73" s="5">
        <f>ROUND( VLOOKUP(Z73, NPC_Raw_Data!A:O, 15),0)</f>
        <v>66</v>
      </c>
      <c r="O73" s="5">
        <f>ROUND( VLOOKUP(Z73, NPC_Raw_Data!A:Q, 16) * VLOOKUP(AA73, NPC_Scaling_Values!A:N, 14)* VLOOKUP(AB73, NPC_Scaling_Values!A:N, 14) * 1.25 ,0)</f>
        <v>128</v>
      </c>
      <c r="P73" s="2">
        <f>ROUND( VLOOKUP(Z73, NPC_Raw_Data!A:Q, 17) * VLOOKUP(AA73, NPC_Scaling_Values!A:N, 14) * VLOOKUP(AB73, NPC_Scaling_Values!A:N, 14)* 1.25 ,0)</f>
        <v>103</v>
      </c>
      <c r="Q73">
        <f> VLOOKUP(AA73, NPC_Scaling_Values!A:N, 9) * VLOOKUP(AB73, NPC_Scaling_Values!A:N, 9) * 1.25</f>
        <v>3.7296875</v>
      </c>
      <c r="R73" s="1">
        <v>1.5</v>
      </c>
      <c r="S73" s="1">
        <v>6.0</v>
      </c>
      <c r="T73" s="7" t="b">
        <v>0</v>
      </c>
      <c r="U73" s="7" t="b">
        <v>0</v>
      </c>
      <c r="V73" s="7" t="b">
        <v>0</v>
      </c>
      <c r="Z73" s="1">
        <v>250030.0</v>
      </c>
      <c r="AA73" s="1">
        <v>7004.0</v>
      </c>
      <c r="AB73" s="1">
        <v>7404.0</v>
      </c>
      <c r="AC73" s="8">
        <v>0.0</v>
      </c>
    </row>
    <row r="74">
      <c r="A74" s="1" t="s">
        <v>56</v>
      </c>
      <c r="B74" s="1" t="s">
        <v>35</v>
      </c>
      <c r="C74" s="5">
        <f>ROUND( VLOOKUP(Z74, NPC_Raw_Data!A:D, 4)*VLOOKUP(AA74, NPC_Scaling_Values!A:C, 3)*VLOOKUP(AB74, NPC_Scaling_Values!A:C, 3) * 1.25 ,0)</f>
        <v>226</v>
      </c>
      <c r="D74" s="5">
        <f>ROUND( VLOOKUP(Z74, NPC_Raw_Data!A:E, 5) * VLOOKUP(AA74, NPC_Scaling_Values!A:D, 4) * VLOOKUP(AB74,NPC_Scaling_Values!A:D, 4) * 1.25 ,0)</f>
        <v>313</v>
      </c>
      <c r="E74" s="5">
        <f>ROUND( VLOOKUP(Z74, NPC_Raw_Data!A:L, 6) * VLOOKUP(AA74, NPC_Scaling_Values!A:N, 5)* VLOOKUP(AB74, NPC_Scaling_Values!A:N, 5) * 1.25 ,0)</f>
        <v>248</v>
      </c>
      <c r="F74" s="5">
        <f>ROUND( VLOOKUP(Z74, NPC_Raw_Data!A:L, 7) * VLOOKUP(AA74, NPC_Scaling_Values!A:N, 6) * VLOOKUP(AB74,NPC_Scaling_Values!A:N, 6) * 1.25 ,0)</f>
        <v>186</v>
      </c>
      <c r="G74" s="5">
        <f>ROUND( VLOOKUP(Z74, NPC_Raw_Data!A:L, 8) * VLOOKUP(AA74, NPC_Scaling_Values!A:N, 7) * VLOOKUP(AB74, NPC_Scaling_Values!A:N, 7) * 1.25 ,0)</f>
        <v>199</v>
      </c>
      <c r="H74" s="5">
        <f>ROUND( VLOOKUP(Z74, NPC_Raw_Data!A:L, 9) * VLOOKUP(AA74, NPC_Scaling_Values!A:N, 8)* VLOOKUP(AB74, NPC_Scaling_Values!A:N, 8) * 1.25 ,0)</f>
        <v>186</v>
      </c>
      <c r="I74" s="5">
        <v>0.0</v>
      </c>
      <c r="J74" s="5">
        <v>0.0</v>
      </c>
      <c r="K74" s="5">
        <v>0.0</v>
      </c>
      <c r="L74" s="5">
        <f>ROUND( VLOOKUP(Z74, NPC_Raw_Data!A:O, 13),0)</f>
        <v>66</v>
      </c>
      <c r="M74" s="5">
        <f>ROUND( VLOOKUP(Z74, NPC_Raw_Data!A:O, 14),0)</f>
        <v>66</v>
      </c>
      <c r="N74" s="5">
        <f>ROUND( VLOOKUP(Z74, NPC_Raw_Data!A:O, 15),0)</f>
        <v>66</v>
      </c>
      <c r="O74" s="5">
        <f>ROUND( VLOOKUP(Z74, NPC_Raw_Data!A:Q, 16) * VLOOKUP(AA74, NPC_Scaling_Values!A:N, 14)* VLOOKUP(AB74, NPC_Scaling_Values!A:N, 14) * 1.25 ,0)</f>
        <v>128</v>
      </c>
      <c r="P74" s="2">
        <f>ROUND( VLOOKUP(Z74, NPC_Raw_Data!A:Q, 17) * VLOOKUP(AA74, NPC_Scaling_Values!A:N, 14) * VLOOKUP(AB74, NPC_Scaling_Values!A:N, 14)* 1.25 ,0)</f>
        <v>103</v>
      </c>
      <c r="Q74">
        <f> VLOOKUP(AA74, NPC_Scaling_Values!A:N, 9) * VLOOKUP(AB74, NPC_Scaling_Values!A:N, 9) * 1.25</f>
        <v>3.7296875</v>
      </c>
      <c r="R74" s="1">
        <v>1.5</v>
      </c>
      <c r="S74" s="1">
        <v>6.0</v>
      </c>
      <c r="T74" s="7" t="b">
        <v>0</v>
      </c>
      <c r="U74" s="7" t="b">
        <v>0</v>
      </c>
      <c r="V74" s="7" t="b">
        <v>0</v>
      </c>
      <c r="Z74" s="1">
        <v>250031.0</v>
      </c>
      <c r="AA74" s="1">
        <v>7004.0</v>
      </c>
      <c r="AB74" s="1">
        <v>7404.0</v>
      </c>
      <c r="AC74" s="8">
        <v>0.0</v>
      </c>
    </row>
    <row r="75">
      <c r="A75" s="1" t="s">
        <v>68</v>
      </c>
      <c r="B75" s="1" t="s">
        <v>35</v>
      </c>
      <c r="C75" s="5">
        <f>ROUND( VLOOKUP(Z75, NPC_Raw_Data!A:D, 4)*VLOOKUP(AA75, NPC_Scaling_Values!A:C, 3)*VLOOKUP(AB75, NPC_Scaling_Values!A:C, 3) * 1.25 ,0)</f>
        <v>226</v>
      </c>
      <c r="D75" s="5">
        <f>ROUND( VLOOKUP(Z75, NPC_Raw_Data!A:E, 5) * VLOOKUP(AA75, NPC_Scaling_Values!A:D, 4) * VLOOKUP(AB75,NPC_Scaling_Values!A:D, 4) * 1.25 ,0)</f>
        <v>313</v>
      </c>
      <c r="E75" s="5">
        <f>ROUND( VLOOKUP(Z75, NPC_Raw_Data!A:L, 6) * VLOOKUP(AA75, NPC_Scaling_Values!A:N, 5)* VLOOKUP(AB75, NPC_Scaling_Values!A:N, 5) * 1.25 ,0)</f>
        <v>248</v>
      </c>
      <c r="F75" s="5">
        <f>ROUND( VLOOKUP(Z75, NPC_Raw_Data!A:L, 7) * VLOOKUP(AA75, NPC_Scaling_Values!A:N, 6) * VLOOKUP(AB75,NPC_Scaling_Values!A:N, 6) * 1.25 ,0)</f>
        <v>186</v>
      </c>
      <c r="G75" s="5">
        <f>ROUND( VLOOKUP(Z75, NPC_Raw_Data!A:L, 8) * VLOOKUP(AA75, NPC_Scaling_Values!A:N, 7) * VLOOKUP(AB75, NPC_Scaling_Values!A:N, 7) * 1.25 ,0)</f>
        <v>174</v>
      </c>
      <c r="H75" s="5">
        <f>ROUND( VLOOKUP(Z75, NPC_Raw_Data!A:L, 9) * VLOOKUP(AA75, NPC_Scaling_Values!A:N, 8)* VLOOKUP(AB75, NPC_Scaling_Values!A:N, 8) * 1.25 ,0)</f>
        <v>186</v>
      </c>
      <c r="I75" s="5">
        <v>0.0</v>
      </c>
      <c r="J75" s="5">
        <v>0.0</v>
      </c>
      <c r="K75" s="5">
        <v>0.0</v>
      </c>
      <c r="L75" s="5">
        <f>ROUND( VLOOKUP(Z75, NPC_Raw_Data!A:O, 13),0)</f>
        <v>66</v>
      </c>
      <c r="M75" s="5">
        <f>ROUND( VLOOKUP(Z75, NPC_Raw_Data!A:O, 14),0)</f>
        <v>66</v>
      </c>
      <c r="N75" s="5">
        <f>ROUND( VLOOKUP(Z75, NPC_Raw_Data!A:O, 15),0)</f>
        <v>66</v>
      </c>
      <c r="O75" s="5">
        <f>ROUND( VLOOKUP(Z75, NPC_Raw_Data!A:Q, 16) * VLOOKUP(AA75, NPC_Scaling_Values!A:N, 14)* VLOOKUP(AB75, NPC_Scaling_Values!A:N, 14) * 1.25 ,0)</f>
        <v>128</v>
      </c>
      <c r="P75" s="2">
        <f>ROUND( VLOOKUP(Z75, NPC_Raw_Data!A:Q, 17) * VLOOKUP(AA75, NPC_Scaling_Values!A:N, 14) * VLOOKUP(AB75, NPC_Scaling_Values!A:N, 14)* 1.25 ,0)</f>
        <v>103</v>
      </c>
      <c r="Q75">
        <f> VLOOKUP(AA75, NPC_Scaling_Values!A:N, 9) * VLOOKUP(AB75, NPC_Scaling_Values!A:N, 9) * 1.25</f>
        <v>3.7296875</v>
      </c>
      <c r="R75" s="1">
        <v>1.5</v>
      </c>
      <c r="S75" s="1">
        <v>10.0</v>
      </c>
      <c r="T75" s="7" t="b">
        <v>0</v>
      </c>
      <c r="U75" s="7" t="b">
        <v>0</v>
      </c>
      <c r="V75" s="7" t="b">
        <v>0</v>
      </c>
      <c r="Z75" s="1">
        <v>250032.0</v>
      </c>
      <c r="AA75" s="1">
        <v>7004.0</v>
      </c>
      <c r="AB75" s="1">
        <v>7404.0</v>
      </c>
      <c r="AC75" s="10">
        <v>7100.0</v>
      </c>
    </row>
    <row r="76">
      <c r="A76" s="1" t="s">
        <v>84</v>
      </c>
      <c r="B76" s="1" t="s">
        <v>35</v>
      </c>
      <c r="C76" s="5">
        <f>ROUND( VLOOKUP(Z76, NPC_Raw_Data!A:D, 4)*VLOOKUP(AA76, NPC_Scaling_Values!A:C, 3)*VLOOKUP(AB76, NPC_Scaling_Values!A:C, 3) * 1.25 ,0)</f>
        <v>226</v>
      </c>
      <c r="D76" s="5">
        <f>ROUND( VLOOKUP(Z76, NPC_Raw_Data!A:E, 5) * VLOOKUP(AA76, NPC_Scaling_Values!A:D, 4) * VLOOKUP(AB76,NPC_Scaling_Values!A:D, 4) * 1.25 ,0)</f>
        <v>313</v>
      </c>
      <c r="E76" s="5">
        <f>ROUND( VLOOKUP(Z76, NPC_Raw_Data!A:L, 6) * VLOOKUP(AA76, NPC_Scaling_Values!A:N, 5)* VLOOKUP(AB76, NPC_Scaling_Values!A:N, 5) * 1.25 ,0)</f>
        <v>248</v>
      </c>
      <c r="F76" s="5">
        <f>ROUND( VLOOKUP(Z76, NPC_Raw_Data!A:L, 7) * VLOOKUP(AA76, NPC_Scaling_Values!A:N, 6) * VLOOKUP(AB76,NPC_Scaling_Values!A:N, 6) * 1.25 ,0)</f>
        <v>186</v>
      </c>
      <c r="G76" s="5">
        <f>ROUND( VLOOKUP(Z76, NPC_Raw_Data!A:L, 8) * VLOOKUP(AA76, NPC_Scaling_Values!A:N, 7) * VLOOKUP(AB76, NPC_Scaling_Values!A:N, 7) * 1.25 ,0)</f>
        <v>199</v>
      </c>
      <c r="H76" s="5">
        <f>ROUND( VLOOKUP(Z76, NPC_Raw_Data!A:L, 9) * VLOOKUP(AA76, NPC_Scaling_Values!A:N, 8)* VLOOKUP(AB76, NPC_Scaling_Values!A:N, 8) * 1.25 ,0)</f>
        <v>186</v>
      </c>
      <c r="I76" s="5">
        <v>0.0</v>
      </c>
      <c r="J76" s="5">
        <v>0.0</v>
      </c>
      <c r="K76" s="5">
        <v>0.0</v>
      </c>
      <c r="L76" s="5">
        <f>ROUND( VLOOKUP(Z76, NPC_Raw_Data!A:O, 13),0)</f>
        <v>66</v>
      </c>
      <c r="M76" s="5">
        <f>ROUND( VLOOKUP(Z76, NPC_Raw_Data!A:O, 14),0)</f>
        <v>66</v>
      </c>
      <c r="N76" s="5">
        <f>ROUND( VLOOKUP(Z76, NPC_Raw_Data!A:O, 15),0)</f>
        <v>66</v>
      </c>
      <c r="O76" s="5">
        <f>ROUND( VLOOKUP(Z76, NPC_Raw_Data!A:Q, 16) * VLOOKUP(AA76, NPC_Scaling_Values!A:N, 14)* VLOOKUP(AB76, NPC_Scaling_Values!A:N, 14) * 1.25 ,0)</f>
        <v>128</v>
      </c>
      <c r="P76" s="2">
        <f>ROUND( VLOOKUP(Z76, NPC_Raw_Data!A:Q, 17) * VLOOKUP(AA76, NPC_Scaling_Values!A:N, 14) * VLOOKUP(AB76, NPC_Scaling_Values!A:N, 14)* 1.25 ,0)</f>
        <v>103</v>
      </c>
      <c r="Q76">
        <f> VLOOKUP(AA76, NPC_Scaling_Values!A:N, 9) * VLOOKUP(AB76, NPC_Scaling_Values!A:N, 9) * 1.25</f>
        <v>3.7296875</v>
      </c>
      <c r="R76" s="1">
        <v>1.5</v>
      </c>
      <c r="S76" s="1">
        <v>10.0</v>
      </c>
      <c r="T76" s="7" t="b">
        <v>0</v>
      </c>
      <c r="U76" s="7" t="b">
        <v>0</v>
      </c>
      <c r="V76" s="7" t="b">
        <v>0</v>
      </c>
      <c r="Z76" s="1">
        <v>250033.0</v>
      </c>
      <c r="AA76" s="1">
        <v>7004.0</v>
      </c>
      <c r="AB76" s="1">
        <v>7404.0</v>
      </c>
      <c r="AC76" s="10">
        <v>7100.0</v>
      </c>
    </row>
    <row r="77">
      <c r="A77" s="9" t="s">
        <v>54</v>
      </c>
      <c r="B77" s="1" t="s">
        <v>49</v>
      </c>
      <c r="C77" s="5">
        <f>ROUND( VLOOKUP(Z77, NPC_Raw_Data!A:D, 4)*VLOOKUP(AA77, NPC_Scaling_Values!A:C, 3)*VLOOKUP(AB77, NPC_Scaling_Values!A:C, 3) * 1.25 ,0)</f>
        <v>199</v>
      </c>
      <c r="D77" s="5">
        <f>ROUND( VLOOKUP(Z77, NPC_Raw_Data!A:E, 5) * VLOOKUP(AA77, NPC_Scaling_Values!A:D, 4) * VLOOKUP(AB77,NPC_Scaling_Values!A:D, 4) * 1.25 ,0)</f>
        <v>125</v>
      </c>
      <c r="E77" s="5">
        <f>ROUND( VLOOKUP(Z77, NPC_Raw_Data!A:L, 6) * VLOOKUP(AA77, NPC_Scaling_Values!A:N, 5)* VLOOKUP(AB77, NPC_Scaling_Values!A:N, 5) * 1.25 ,0)</f>
        <v>193</v>
      </c>
      <c r="F77" s="5">
        <f>ROUND( VLOOKUP(Z77, NPC_Raw_Data!A:L, 7) * VLOOKUP(AA77, NPC_Scaling_Values!A:N, 6) * VLOOKUP(AB77,NPC_Scaling_Values!A:N, 6) * 1.25 ,0)</f>
        <v>145</v>
      </c>
      <c r="G77" s="5">
        <f>ROUND( VLOOKUP(Z77, NPC_Raw_Data!A:L, 8) * VLOOKUP(AA77, NPC_Scaling_Values!A:N, 7) * VLOOKUP(AB77, NPC_Scaling_Values!A:N, 7) * 1.25 ,0)</f>
        <v>135</v>
      </c>
      <c r="H77" s="5">
        <f>ROUND( VLOOKUP(Z77, NPC_Raw_Data!A:L, 9) * VLOOKUP(AA77, NPC_Scaling_Values!A:N, 8)* VLOOKUP(AB77, NPC_Scaling_Values!A:N, 8) * 1.25 ,0)</f>
        <v>145</v>
      </c>
      <c r="I77" s="5">
        <v>0.0</v>
      </c>
      <c r="J77" s="5">
        <v>0.0</v>
      </c>
      <c r="K77" s="5">
        <v>0.0</v>
      </c>
      <c r="L77" s="5">
        <f>ROUND( VLOOKUP(Z77, NPC_Raw_Data!A:O, 13),0)</f>
        <v>66</v>
      </c>
      <c r="M77" s="5">
        <f>ROUND( VLOOKUP(Z77, NPC_Raw_Data!A:O, 14),0)</f>
        <v>66</v>
      </c>
      <c r="N77" s="5">
        <f>ROUND( VLOOKUP(Z77, NPC_Raw_Data!A:O, 15),0)</f>
        <v>66</v>
      </c>
      <c r="O77" s="5">
        <f>ROUND( VLOOKUP(Z77, NPC_Raw_Data!A:Q, 16) * VLOOKUP(AA77, NPC_Scaling_Values!A:N, 14)* VLOOKUP(AB77, NPC_Scaling_Values!A:N, 14) * 1.25 ,0)</f>
        <v>126</v>
      </c>
      <c r="P77" s="2">
        <f>ROUND( VLOOKUP(Z77, NPC_Raw_Data!A:Q, 17) * VLOOKUP(AA77, NPC_Scaling_Values!A:N, 14) * VLOOKUP(AB77, NPC_Scaling_Values!A:N, 14)* 1.25 ,0)</f>
        <v>101</v>
      </c>
      <c r="Q77">
        <f> VLOOKUP(AA77, NPC_Scaling_Values!A:N, 9) * VLOOKUP(AB77, NPC_Scaling_Values!A:N, 9) * 1.25</f>
        <v>3.484375</v>
      </c>
      <c r="R77" s="1">
        <v>1.5</v>
      </c>
      <c r="S77" s="1">
        <v>2.0</v>
      </c>
      <c r="T77" s="7" t="b">
        <v>0</v>
      </c>
      <c r="U77" s="7" t="b">
        <v>0</v>
      </c>
      <c r="V77" s="7" t="b">
        <v>0</v>
      </c>
      <c r="Z77" s="1">
        <v>250040.0</v>
      </c>
      <c r="AA77" s="1">
        <v>7003.0</v>
      </c>
      <c r="AB77" s="1">
        <v>7403.0</v>
      </c>
      <c r="AC77" s="8">
        <v>0.0</v>
      </c>
    </row>
    <row r="78">
      <c r="A78" s="1" t="s">
        <v>54</v>
      </c>
      <c r="B78" s="1" t="s">
        <v>27</v>
      </c>
      <c r="C78" s="5">
        <f>ROUND( VLOOKUP(Z78, NPC_Raw_Data!A:D, 4)*VLOOKUP(AA78, NPC_Scaling_Values!A:C, 3)*VLOOKUP(AB78, NPC_Scaling_Values!A:C, 3) * 1.25 ,0)</f>
        <v>199</v>
      </c>
      <c r="D78" s="5">
        <f>ROUND( VLOOKUP(Z78, NPC_Raw_Data!A:E, 5) * VLOOKUP(AA78, NPC_Scaling_Values!A:D, 4) * VLOOKUP(AB78,NPC_Scaling_Values!A:D, 4) * 1.25 ,0)</f>
        <v>125</v>
      </c>
      <c r="E78" s="5">
        <f>ROUND( VLOOKUP(Z78, NPC_Raw_Data!A:L, 6) * VLOOKUP(AA78, NPC_Scaling_Values!A:N, 5)* VLOOKUP(AB78, NPC_Scaling_Values!A:N, 5) * 1.25 ,0)</f>
        <v>193</v>
      </c>
      <c r="F78" s="5">
        <f>ROUND( VLOOKUP(Z78, NPC_Raw_Data!A:L, 7) * VLOOKUP(AA78, NPC_Scaling_Values!A:N, 6) * VLOOKUP(AB78,NPC_Scaling_Values!A:N, 6) * 1.25 ,0)</f>
        <v>145</v>
      </c>
      <c r="G78" s="5">
        <f>ROUND( VLOOKUP(Z78, NPC_Raw_Data!A:L, 8) * VLOOKUP(AA78, NPC_Scaling_Values!A:N, 7) * VLOOKUP(AB78, NPC_Scaling_Values!A:N, 7) * 1.25 ,0)</f>
        <v>135</v>
      </c>
      <c r="H78" s="5">
        <f>ROUND( VLOOKUP(Z78, NPC_Raw_Data!A:L, 9) * VLOOKUP(AA78, NPC_Scaling_Values!A:N, 8)* VLOOKUP(AB78, NPC_Scaling_Values!A:N, 8) * 1.25 ,0)</f>
        <v>145</v>
      </c>
      <c r="I78" s="5">
        <v>0.0</v>
      </c>
      <c r="J78" s="5">
        <v>0.0</v>
      </c>
      <c r="K78" s="5">
        <v>0.0</v>
      </c>
      <c r="L78" s="5">
        <f>ROUND( VLOOKUP(Z78, NPC_Raw_Data!A:O, 13),0)</f>
        <v>66</v>
      </c>
      <c r="M78" s="5">
        <f>ROUND( VLOOKUP(Z78, NPC_Raw_Data!A:O, 14),0)</f>
        <v>66</v>
      </c>
      <c r="N78" s="5">
        <f>ROUND( VLOOKUP(Z78, NPC_Raw_Data!A:O, 15),0)</f>
        <v>66</v>
      </c>
      <c r="O78" s="5">
        <f>ROUND( VLOOKUP(Z78, NPC_Raw_Data!A:Q, 16) * VLOOKUP(AA78, NPC_Scaling_Values!A:N, 14)* VLOOKUP(AB78, NPC_Scaling_Values!A:N, 14) * 1.25 ,0)</f>
        <v>126</v>
      </c>
      <c r="P78" s="2">
        <f>ROUND( VLOOKUP(Z78, NPC_Raw_Data!A:Q, 17) * VLOOKUP(AA78, NPC_Scaling_Values!A:N, 14) * VLOOKUP(AB78, NPC_Scaling_Values!A:N, 14)* 1.25 ,0)</f>
        <v>101</v>
      </c>
      <c r="Q78">
        <f> VLOOKUP(AA78, NPC_Scaling_Values!A:N, 9) * VLOOKUP(AB78, NPC_Scaling_Values!A:N, 9) * 1.25</f>
        <v>3.484375</v>
      </c>
      <c r="R78" s="1">
        <v>1.5</v>
      </c>
      <c r="S78" s="1">
        <v>2.0</v>
      </c>
      <c r="T78" s="7" t="b">
        <v>0</v>
      </c>
      <c r="U78" s="7" t="b">
        <v>0</v>
      </c>
      <c r="V78" s="7" t="b">
        <v>0</v>
      </c>
      <c r="Z78" s="1">
        <v>250050.0</v>
      </c>
      <c r="AA78" s="1">
        <v>7003.0</v>
      </c>
      <c r="AB78" s="1">
        <v>7403.0</v>
      </c>
      <c r="AC78" s="8">
        <v>0.0</v>
      </c>
    </row>
    <row r="79">
      <c r="A79" s="1" t="s">
        <v>56</v>
      </c>
      <c r="B79" s="1" t="s">
        <v>27</v>
      </c>
      <c r="C79" s="5">
        <f>ROUND( VLOOKUP(Z79, NPC_Raw_Data!A:D, 4)*VLOOKUP(AA79, NPC_Scaling_Values!A:C, 3)*VLOOKUP(AB79, NPC_Scaling_Values!A:C, 3) * 1.25 ,0)</f>
        <v>199</v>
      </c>
      <c r="D79" s="5">
        <f>ROUND( VLOOKUP(Z79, NPC_Raw_Data!A:E, 5) * VLOOKUP(AA79, NPC_Scaling_Values!A:D, 4) * VLOOKUP(AB79,NPC_Scaling_Values!A:D, 4) * 1.25 ,0)</f>
        <v>125</v>
      </c>
      <c r="E79" s="5">
        <f>ROUND( VLOOKUP(Z79, NPC_Raw_Data!A:L, 6) * VLOOKUP(AA79, NPC_Scaling_Values!A:N, 5)* VLOOKUP(AB79, NPC_Scaling_Values!A:N, 5) * 1.25 ,0)</f>
        <v>193</v>
      </c>
      <c r="F79" s="5">
        <f>ROUND( VLOOKUP(Z79, NPC_Raw_Data!A:L, 7) * VLOOKUP(AA79, NPC_Scaling_Values!A:N, 6) * VLOOKUP(AB79,NPC_Scaling_Values!A:N, 6) * 1.25 ,0)</f>
        <v>145</v>
      </c>
      <c r="G79" s="5">
        <f>ROUND( VLOOKUP(Z79, NPC_Raw_Data!A:L, 8) * VLOOKUP(AA79, NPC_Scaling_Values!A:N, 7) * VLOOKUP(AB79, NPC_Scaling_Values!A:N, 7) * 1.25 ,0)</f>
        <v>156</v>
      </c>
      <c r="H79" s="5">
        <f>ROUND( VLOOKUP(Z79, NPC_Raw_Data!A:L, 9) * VLOOKUP(AA79, NPC_Scaling_Values!A:N, 8)* VLOOKUP(AB79, NPC_Scaling_Values!A:N, 8) * 1.25 ,0)</f>
        <v>145</v>
      </c>
      <c r="I79" s="5">
        <v>0.0</v>
      </c>
      <c r="J79" s="5">
        <v>0.0</v>
      </c>
      <c r="K79" s="5">
        <v>0.0</v>
      </c>
      <c r="L79" s="5">
        <f>ROUND( VLOOKUP(Z79, NPC_Raw_Data!A:O, 13),0)</f>
        <v>66</v>
      </c>
      <c r="M79" s="5">
        <f>ROUND( VLOOKUP(Z79, NPC_Raw_Data!A:O, 14),0)</f>
        <v>66</v>
      </c>
      <c r="N79" s="5">
        <f>ROUND( VLOOKUP(Z79, NPC_Raw_Data!A:O, 15),0)</f>
        <v>66</v>
      </c>
      <c r="O79" s="5">
        <f>ROUND( VLOOKUP(Z79, NPC_Raw_Data!A:Q, 16) * VLOOKUP(AA79, NPC_Scaling_Values!A:N, 14)* VLOOKUP(AB79, NPC_Scaling_Values!A:N, 14) * 1.25 ,0)</f>
        <v>126</v>
      </c>
      <c r="P79" s="2">
        <f>ROUND( VLOOKUP(Z79, NPC_Raw_Data!A:Q, 17) * VLOOKUP(AA79, NPC_Scaling_Values!A:N, 14) * VLOOKUP(AB79, NPC_Scaling_Values!A:N, 14)* 1.25 ,0)</f>
        <v>101</v>
      </c>
      <c r="Q79">
        <f> VLOOKUP(AA79, NPC_Scaling_Values!A:N, 9) * VLOOKUP(AB79, NPC_Scaling_Values!A:N, 9) * 1.25</f>
        <v>3.484375</v>
      </c>
      <c r="R79" s="1">
        <v>1.5</v>
      </c>
      <c r="S79" s="1">
        <v>2.0</v>
      </c>
      <c r="T79" s="7" t="b">
        <v>0</v>
      </c>
      <c r="U79" s="7" t="b">
        <v>0</v>
      </c>
      <c r="V79" s="7" t="b">
        <v>0</v>
      </c>
      <c r="Z79" s="1">
        <v>250051.0</v>
      </c>
      <c r="AA79" s="1">
        <v>7003.0</v>
      </c>
      <c r="AB79" s="1">
        <v>7403.0</v>
      </c>
      <c r="AC79" s="8">
        <v>0.0</v>
      </c>
    </row>
    <row r="80">
      <c r="A80" s="1" t="s">
        <v>58</v>
      </c>
      <c r="B80" s="1" t="s">
        <v>27</v>
      </c>
      <c r="C80" s="5">
        <f>ROUND( VLOOKUP(Z80, NPC_Raw_Data!A:D, 4)*VLOOKUP(AA80, NPC_Scaling_Values!A:C, 3)*VLOOKUP(AB80, NPC_Scaling_Values!A:C, 3) * 1.25 ,0)</f>
        <v>199</v>
      </c>
      <c r="D80" s="5">
        <f>ROUND( VLOOKUP(Z80, NPC_Raw_Data!A:E, 5) * VLOOKUP(AA80, NPC_Scaling_Values!A:D, 4) * VLOOKUP(AB80,NPC_Scaling_Values!A:D, 4) * 1.25 ,0)</f>
        <v>125</v>
      </c>
      <c r="E80" s="5">
        <f>ROUND( VLOOKUP(Z80, NPC_Raw_Data!A:L, 6) * VLOOKUP(AA80, NPC_Scaling_Values!A:N, 5)* VLOOKUP(AB80, NPC_Scaling_Values!A:N, 5) * 1.25 ,0)</f>
        <v>193</v>
      </c>
      <c r="F80" s="5">
        <f>ROUND( VLOOKUP(Z80, NPC_Raw_Data!A:L, 7) * VLOOKUP(AA80, NPC_Scaling_Values!A:N, 6) * VLOOKUP(AB80,NPC_Scaling_Values!A:N, 6) * 1.25 ,0)</f>
        <v>145</v>
      </c>
      <c r="G80" s="5">
        <f>ROUND( VLOOKUP(Z80, NPC_Raw_Data!A:L, 8) * VLOOKUP(AA80, NPC_Scaling_Values!A:N, 7) * VLOOKUP(AB80, NPC_Scaling_Values!A:N, 7) * 1.25 ,0)</f>
        <v>135</v>
      </c>
      <c r="H80" s="5">
        <f>ROUND( VLOOKUP(Z80, NPC_Raw_Data!A:L, 9) * VLOOKUP(AA80, NPC_Scaling_Values!A:N, 8)* VLOOKUP(AB80, NPC_Scaling_Values!A:N, 8) * 1.25 ,0)</f>
        <v>145</v>
      </c>
      <c r="I80" s="5">
        <v>0.0</v>
      </c>
      <c r="J80" s="5">
        <v>0.0</v>
      </c>
      <c r="K80" s="5">
        <v>0.0</v>
      </c>
      <c r="L80" s="5">
        <f>ROUND( VLOOKUP(Z80, NPC_Raw_Data!A:O, 13),0)</f>
        <v>66</v>
      </c>
      <c r="M80" s="5">
        <f>ROUND( VLOOKUP(Z80, NPC_Raw_Data!A:O, 14),0)</f>
        <v>66</v>
      </c>
      <c r="N80" s="5">
        <f>ROUND( VLOOKUP(Z80, NPC_Raw_Data!A:O, 15),0)</f>
        <v>66</v>
      </c>
      <c r="O80" s="5">
        <f>ROUND( VLOOKUP(Z80, NPC_Raw_Data!A:Q, 16) * VLOOKUP(AA80, NPC_Scaling_Values!A:N, 14)* VLOOKUP(AB80, NPC_Scaling_Values!A:N, 14) * 1.25 ,0)</f>
        <v>126</v>
      </c>
      <c r="P80" s="2">
        <f>ROUND( VLOOKUP(Z80, NPC_Raw_Data!A:Q, 17) * VLOOKUP(AA80, NPC_Scaling_Values!A:N, 14) * VLOOKUP(AB80, NPC_Scaling_Values!A:N, 14)* 1.25 ,0)</f>
        <v>101</v>
      </c>
      <c r="Q80">
        <f> VLOOKUP(AA80, NPC_Scaling_Values!A:N, 9) * VLOOKUP(AB80, NPC_Scaling_Values!A:N, 9) * 1.25</f>
        <v>3.484375</v>
      </c>
      <c r="R80" s="1">
        <v>1.5</v>
      </c>
      <c r="S80" s="1">
        <v>2.0</v>
      </c>
      <c r="T80" s="7" t="b">
        <v>0</v>
      </c>
      <c r="U80" s="7" t="b">
        <v>0</v>
      </c>
      <c r="V80" s="7" t="b">
        <v>0</v>
      </c>
      <c r="Z80" s="1">
        <v>250052.0</v>
      </c>
      <c r="AA80" s="1">
        <v>7003.0</v>
      </c>
      <c r="AB80" s="1">
        <v>7403.0</v>
      </c>
      <c r="AC80" s="8">
        <v>0.0</v>
      </c>
    </row>
    <row r="81">
      <c r="A81" s="1" t="s">
        <v>68</v>
      </c>
      <c r="B81" s="1" t="s">
        <v>27</v>
      </c>
      <c r="C81" s="5">
        <f>ROUND( VLOOKUP(Z81, NPC_Raw_Data!A:D, 4)*VLOOKUP(AA81, NPC_Scaling_Values!A:C, 3)*VLOOKUP(AB81, NPC_Scaling_Values!A:C, 3) * 1.25 ,0)</f>
        <v>199</v>
      </c>
      <c r="D81" s="5">
        <f>ROUND( VLOOKUP(Z81, NPC_Raw_Data!A:E, 5) * VLOOKUP(AA81, NPC_Scaling_Values!A:D, 4) * VLOOKUP(AB81,NPC_Scaling_Values!A:D, 4) * 1.25 ,0)</f>
        <v>125</v>
      </c>
      <c r="E81" s="5">
        <f>ROUND( VLOOKUP(Z81, NPC_Raw_Data!A:L, 6) * VLOOKUP(AA81, NPC_Scaling_Values!A:N, 5)* VLOOKUP(AB81, NPC_Scaling_Values!A:N, 5) * 1.25 ,0)</f>
        <v>193</v>
      </c>
      <c r="F81" s="5">
        <f>ROUND( VLOOKUP(Z81, NPC_Raw_Data!A:L, 7) * VLOOKUP(AA81, NPC_Scaling_Values!A:N, 6) * VLOOKUP(AB81,NPC_Scaling_Values!A:N, 6) * 1.25 ,0)</f>
        <v>145</v>
      </c>
      <c r="G81" s="5">
        <f>ROUND( VLOOKUP(Z81, NPC_Raw_Data!A:L, 8) * VLOOKUP(AA81, NPC_Scaling_Values!A:N, 7) * VLOOKUP(AB81, NPC_Scaling_Values!A:N, 7) * 1.25 ,0)</f>
        <v>135</v>
      </c>
      <c r="H81" s="5">
        <f>ROUND( VLOOKUP(Z81, NPC_Raw_Data!A:L, 9) * VLOOKUP(AA81, NPC_Scaling_Values!A:N, 8)* VLOOKUP(AB81, NPC_Scaling_Values!A:N, 8) * 1.25 ,0)</f>
        <v>145</v>
      </c>
      <c r="I81" s="5">
        <v>0.0</v>
      </c>
      <c r="J81" s="5">
        <v>0.0</v>
      </c>
      <c r="K81" s="5">
        <v>0.0</v>
      </c>
      <c r="L81" s="5">
        <f>ROUND( VLOOKUP(Z81, NPC_Raw_Data!A:O, 13),0)</f>
        <v>66</v>
      </c>
      <c r="M81" s="5">
        <f>ROUND( VLOOKUP(Z81, NPC_Raw_Data!A:O, 14),0)</f>
        <v>66</v>
      </c>
      <c r="N81" s="5">
        <f>ROUND( VLOOKUP(Z81, NPC_Raw_Data!A:O, 15),0)</f>
        <v>66</v>
      </c>
      <c r="O81" s="5">
        <f>ROUND( VLOOKUP(Z81, NPC_Raw_Data!A:Q, 16) * VLOOKUP(AA81, NPC_Scaling_Values!A:N, 14)* VLOOKUP(AB81, NPC_Scaling_Values!A:N, 14) * 1.25 ,0)</f>
        <v>126</v>
      </c>
      <c r="P81" s="2">
        <f>ROUND( VLOOKUP(Z81, NPC_Raw_Data!A:Q, 17) * VLOOKUP(AA81, NPC_Scaling_Values!A:N, 14) * VLOOKUP(AB81, NPC_Scaling_Values!A:N, 14)* 1.25 ,0)</f>
        <v>101</v>
      </c>
      <c r="Q81">
        <f> VLOOKUP(AA81, NPC_Scaling_Values!A:N, 9) * VLOOKUP(AB81, NPC_Scaling_Values!A:N, 9) * 1.25</f>
        <v>3.484375</v>
      </c>
      <c r="R81" s="1">
        <v>1.5</v>
      </c>
      <c r="S81" s="1">
        <v>3.0</v>
      </c>
      <c r="T81" s="7" t="b">
        <v>0</v>
      </c>
      <c r="U81" s="7" t="b">
        <v>0</v>
      </c>
      <c r="V81" s="7" t="b">
        <v>0</v>
      </c>
      <c r="Z81" s="1">
        <v>250053.0</v>
      </c>
      <c r="AA81" s="1">
        <v>7003.0</v>
      </c>
      <c r="AB81" s="1">
        <v>7403.0</v>
      </c>
      <c r="AC81" s="10">
        <v>7100.0</v>
      </c>
    </row>
    <row r="82">
      <c r="A82" s="1" t="s">
        <v>59</v>
      </c>
      <c r="B82" s="1" t="s">
        <v>51</v>
      </c>
      <c r="C82" s="5">
        <f>ROUND( VLOOKUP(Z82, NPC_Raw_Data!A:D, 4)*VLOOKUP(AA82, NPC_Scaling_Values!A:C, 3)*VLOOKUP(AB82, NPC_Scaling_Values!A:C, 3) * 1.25 ,0)</f>
        <v>1365</v>
      </c>
      <c r="D82" s="5">
        <f>ROUND( VLOOKUP(Z82, NPC_Raw_Data!A:E, 5) * VLOOKUP(AA82, NPC_Scaling_Values!A:D, 4) * VLOOKUP(AB82,NPC_Scaling_Values!A:D, 4) * 1.25 ,0)</f>
        <v>313</v>
      </c>
      <c r="E82" s="5">
        <f>ROUND( VLOOKUP(Z82, NPC_Raw_Data!A:L, 6) * VLOOKUP(AA82, NPC_Scaling_Values!A:N, 5)* VLOOKUP(AB82, NPC_Scaling_Values!A:N, 5) * 1.25 ,0)</f>
        <v>158</v>
      </c>
      <c r="F82" s="5">
        <f>ROUND( VLOOKUP(Z82, NPC_Raw_Data!A:L, 7) * VLOOKUP(AA82, NPC_Scaling_Values!A:N, 6) * VLOOKUP(AB82,NPC_Scaling_Values!A:N, 6) * 1.25 ,0)</f>
        <v>119</v>
      </c>
      <c r="G82" s="5">
        <f>ROUND( VLOOKUP(Z82, NPC_Raw_Data!A:L, 8) * VLOOKUP(AA82, NPC_Scaling_Values!A:N, 7) * VLOOKUP(AB82, NPC_Scaling_Values!A:N, 7) * 1.25 ,0)</f>
        <v>94</v>
      </c>
      <c r="H82" s="5">
        <f>ROUND( VLOOKUP(Z82, NPC_Raw_Data!A:L, 9) * VLOOKUP(AA82, NPC_Scaling_Values!A:N, 8)* VLOOKUP(AB82, NPC_Scaling_Values!A:N, 8) * 1.25 ,0)</f>
        <v>119</v>
      </c>
      <c r="I82" s="5">
        <v>0.0</v>
      </c>
      <c r="J82" s="5">
        <v>0.0</v>
      </c>
      <c r="K82" s="5">
        <v>0.0</v>
      </c>
      <c r="L82" s="5">
        <f>ROUND( VLOOKUP(Z82, NPC_Raw_Data!A:O, 13),0)</f>
        <v>66</v>
      </c>
      <c r="M82" s="5">
        <f>ROUND( VLOOKUP(Z82, NPC_Raw_Data!A:O, 14),0)</f>
        <v>66</v>
      </c>
      <c r="N82" s="5">
        <f>ROUND( VLOOKUP(Z82, NPC_Raw_Data!A:O, 15),0)</f>
        <v>66</v>
      </c>
      <c r="O82" s="5">
        <f>ROUND( VLOOKUP(Z82, NPC_Raw_Data!A:Q, 16) * VLOOKUP(AA82, NPC_Scaling_Values!A:N, 14)* VLOOKUP(AB82, NPC_Scaling_Values!A:N, 14) * 1.25 ,0)</f>
        <v>127</v>
      </c>
      <c r="P82" s="2">
        <f>ROUND( VLOOKUP(Z82, NPC_Raw_Data!A:Q, 17) * VLOOKUP(AA82, NPC_Scaling_Values!A:N, 14) * VLOOKUP(AB82, NPC_Scaling_Values!A:N, 14)* 1.25 ,0)</f>
        <v>101</v>
      </c>
      <c r="Q82">
        <f> VLOOKUP(AA82, NPC_Scaling_Values!A:N, 9) * VLOOKUP(AB82, NPC_Scaling_Values!A:N, 9) * 1.25</f>
        <v>3.2484375</v>
      </c>
      <c r="R82" s="1">
        <v>1.5</v>
      </c>
      <c r="S82" s="1">
        <v>50.0</v>
      </c>
      <c r="T82" s="7" t="b">
        <v>0</v>
      </c>
      <c r="U82" s="7" t="b">
        <v>0</v>
      </c>
      <c r="V82" s="7" t="b">
        <v>0</v>
      </c>
      <c r="Z82" s="1">
        <v>251000.0</v>
      </c>
      <c r="AA82" s="1">
        <v>7002.0</v>
      </c>
      <c r="AB82" s="1">
        <v>7402.0</v>
      </c>
      <c r="AC82" s="8">
        <v>0.0</v>
      </c>
    </row>
    <row r="83">
      <c r="A83" s="1" t="s">
        <v>57</v>
      </c>
      <c r="B83" s="1" t="s">
        <v>55</v>
      </c>
      <c r="C83" s="5">
        <f>ROUND( VLOOKUP(Z83, NPC_Raw_Data!A:D, 4)*VLOOKUP(AA83, NPC_Scaling_Values!A:C, 3)*VLOOKUP(AB83, NPC_Scaling_Values!A:C, 3) * 1.25 ,0)</f>
        <v>1170</v>
      </c>
      <c r="D83" s="5">
        <f>ROUND( VLOOKUP(Z83, NPC_Raw_Data!A:E, 5) * VLOOKUP(AA83, NPC_Scaling_Values!A:D, 4) * VLOOKUP(AB83,NPC_Scaling_Values!A:D, 4) * 1.25 ,0)</f>
        <v>313</v>
      </c>
      <c r="E83" s="5">
        <f>ROUND( VLOOKUP(Z83, NPC_Raw_Data!A:L, 6) * VLOOKUP(AA83, NPC_Scaling_Values!A:N, 5)* VLOOKUP(AB83, NPC_Scaling_Values!A:N, 5) * 1.25 ,0)</f>
        <v>158</v>
      </c>
      <c r="F83" s="5">
        <f>ROUND( VLOOKUP(Z83, NPC_Raw_Data!A:L, 7) * VLOOKUP(AA83, NPC_Scaling_Values!A:N, 6) * VLOOKUP(AB83,NPC_Scaling_Values!A:N, 6) * 1.25 ,0)</f>
        <v>119</v>
      </c>
      <c r="G83" s="5">
        <f>ROUND( VLOOKUP(Z83, NPC_Raw_Data!A:L, 8) * VLOOKUP(AA83, NPC_Scaling_Values!A:N, 7) * VLOOKUP(AB83, NPC_Scaling_Values!A:N, 7) * 1.25 ,0)</f>
        <v>94</v>
      </c>
      <c r="H83" s="5">
        <f>ROUND( VLOOKUP(Z83, NPC_Raw_Data!A:L, 9) * VLOOKUP(AA83, NPC_Scaling_Values!A:N, 8)* VLOOKUP(AB83, NPC_Scaling_Values!A:N, 8) * 1.25 ,0)</f>
        <v>119</v>
      </c>
      <c r="I83" s="5">
        <v>0.0</v>
      </c>
      <c r="J83" s="5">
        <v>0.0</v>
      </c>
      <c r="K83" s="5">
        <v>0.0</v>
      </c>
      <c r="L83" s="5">
        <f>ROUND( VLOOKUP(Z83, NPC_Raw_Data!A:O, 13),0)</f>
        <v>66</v>
      </c>
      <c r="M83" s="5">
        <f>ROUND( VLOOKUP(Z83, NPC_Raw_Data!A:O, 14),0)</f>
        <v>66</v>
      </c>
      <c r="N83" s="5">
        <f>ROUND( VLOOKUP(Z83, NPC_Raw_Data!A:O, 15),0)</f>
        <v>66</v>
      </c>
      <c r="O83" s="5">
        <f>ROUND( VLOOKUP(Z83, NPC_Raw_Data!A:Q, 16) * VLOOKUP(AA83, NPC_Scaling_Values!A:N, 14)* VLOOKUP(AB83, NPC_Scaling_Values!A:N, 14) * 1.25 ,0)</f>
        <v>127</v>
      </c>
      <c r="P83" s="2">
        <f>ROUND( VLOOKUP(Z83, NPC_Raw_Data!A:Q, 17) * VLOOKUP(AA83, NPC_Scaling_Values!A:N, 14) * VLOOKUP(AB83, NPC_Scaling_Values!A:N, 14)* 1.25 ,0)</f>
        <v>101</v>
      </c>
      <c r="Q83">
        <f> VLOOKUP(AA83, NPC_Scaling_Values!A:N, 9) * VLOOKUP(AB83, NPC_Scaling_Values!A:N, 9) * 1.25</f>
        <v>3.2484375</v>
      </c>
      <c r="R83" s="1">
        <v>1.5</v>
      </c>
      <c r="S83" s="1">
        <v>50.0</v>
      </c>
      <c r="T83" s="7" t="b">
        <v>0</v>
      </c>
      <c r="U83" s="7" t="b">
        <v>0</v>
      </c>
      <c r="V83" s="7" t="b">
        <v>0</v>
      </c>
      <c r="Z83" s="1">
        <v>251001.0</v>
      </c>
      <c r="AA83" s="1">
        <v>7002.0</v>
      </c>
      <c r="AB83" s="1">
        <v>7402.0</v>
      </c>
      <c r="AC83" s="8">
        <v>0.0</v>
      </c>
    </row>
    <row r="84">
      <c r="A84" s="1" t="s">
        <v>81</v>
      </c>
      <c r="B84" s="1" t="s">
        <v>27</v>
      </c>
      <c r="C84" s="5">
        <f>ROUND( VLOOKUP(Z84, NPC_Raw_Data!A:D, 4)*VLOOKUP(AA84, NPC_Scaling_Values!A:C, 3)*VLOOKUP(AB84, NPC_Scaling_Values!A:C, 3) * 1.25 ,0)</f>
        <v>431</v>
      </c>
      <c r="D84" s="5">
        <f>ROUND( VLOOKUP(Z84, NPC_Raw_Data!A:E, 5) * VLOOKUP(AA84, NPC_Scaling_Values!A:D, 4) * VLOOKUP(AB84,NPC_Scaling_Values!A:D, 4) * 1.25 ,0)</f>
        <v>625</v>
      </c>
      <c r="E84" s="5">
        <f>ROUND( VLOOKUP(Z84, NPC_Raw_Data!A:L, 6) * VLOOKUP(AA84, NPC_Scaling_Values!A:N, 5)* VLOOKUP(AB84, NPC_Scaling_Values!A:N, 5) * 1.25 ,0)</f>
        <v>238</v>
      </c>
      <c r="F84" s="5">
        <f>ROUND( VLOOKUP(Z84, NPC_Raw_Data!A:L, 7) * VLOOKUP(AA84, NPC_Scaling_Values!A:N, 6) * VLOOKUP(AB84,NPC_Scaling_Values!A:N, 6) * 1.25 ,0)</f>
        <v>178</v>
      </c>
      <c r="G84" s="5">
        <f>ROUND( VLOOKUP(Z84, NPC_Raw_Data!A:L, 8) * VLOOKUP(AA84, NPC_Scaling_Values!A:N, 7) * VLOOKUP(AB84, NPC_Scaling_Values!A:N, 7) * 1.25 ,0)</f>
        <v>156</v>
      </c>
      <c r="H84" s="5">
        <f>ROUND( VLOOKUP(Z84, NPC_Raw_Data!A:L, 9) * VLOOKUP(AA84, NPC_Scaling_Values!A:N, 8)* VLOOKUP(AB84, NPC_Scaling_Values!A:N, 8) * 1.25 ,0)</f>
        <v>178</v>
      </c>
      <c r="I84" s="5">
        <v>0.0</v>
      </c>
      <c r="J84" s="5">
        <v>0.0</v>
      </c>
      <c r="K84" s="5">
        <v>0.0</v>
      </c>
      <c r="L84" s="5">
        <f>ROUND( VLOOKUP(Z84, NPC_Raw_Data!A:O, 13),0)</f>
        <v>125</v>
      </c>
      <c r="M84" s="5">
        <f>ROUND( VLOOKUP(Z84, NPC_Raw_Data!A:O, 14),0)</f>
        <v>125</v>
      </c>
      <c r="N84" s="5">
        <f>ROUND( VLOOKUP(Z84, NPC_Raw_Data!A:O, 15),0)</f>
        <v>98</v>
      </c>
      <c r="O84" s="5">
        <f>ROUND( VLOOKUP(Z84, NPC_Raw_Data!A:Q, 16) * VLOOKUP(AA84, NPC_Scaling_Values!A:N, 14)* VLOOKUP(AB84, NPC_Scaling_Values!A:N, 14) * 1.25 ,0)</f>
        <v>126</v>
      </c>
      <c r="P84" s="2">
        <f>ROUND( VLOOKUP(Z84, NPC_Raw_Data!A:Q, 17) * VLOOKUP(AA84, NPC_Scaling_Values!A:N, 14) * VLOOKUP(AB84, NPC_Scaling_Values!A:N, 14)* 1.25 ,0)</f>
        <v>101</v>
      </c>
      <c r="Q84">
        <f> VLOOKUP(AA84, NPC_Scaling_Values!A:N, 9) * VLOOKUP(AB84, NPC_Scaling_Values!A:N, 9) * 1.25</f>
        <v>3.484375</v>
      </c>
      <c r="R84" s="1">
        <v>1.5</v>
      </c>
      <c r="S84" s="1">
        <v>3.0</v>
      </c>
      <c r="T84" s="7" t="b">
        <v>0</v>
      </c>
      <c r="U84" s="7" t="b">
        <v>0</v>
      </c>
      <c r="V84" s="7" t="b">
        <v>0</v>
      </c>
      <c r="Z84" s="1">
        <v>252000.0</v>
      </c>
      <c r="AA84" s="1">
        <v>7003.0</v>
      </c>
      <c r="AB84" s="1">
        <v>7403.0</v>
      </c>
      <c r="AC84" s="8">
        <v>0.0</v>
      </c>
    </row>
    <row r="85">
      <c r="A85" s="1" t="s">
        <v>82</v>
      </c>
      <c r="B85" s="1" t="s">
        <v>27</v>
      </c>
      <c r="C85" s="5">
        <f>ROUND( VLOOKUP(Z85, NPC_Raw_Data!A:D, 4)*VLOOKUP(AA85, NPC_Scaling_Values!A:C, 3)*VLOOKUP(AB85, NPC_Scaling_Values!A:C, 3) * 1.25 ,0)</f>
        <v>431</v>
      </c>
      <c r="D85" s="5">
        <f>ROUND( VLOOKUP(Z85, NPC_Raw_Data!A:E, 5) * VLOOKUP(AA85, NPC_Scaling_Values!A:D, 4) * VLOOKUP(AB85,NPC_Scaling_Values!A:D, 4) * 1.25 ,0)</f>
        <v>625</v>
      </c>
      <c r="E85" s="5">
        <f>ROUND( VLOOKUP(Z85, NPC_Raw_Data!A:L, 6) * VLOOKUP(AA85, NPC_Scaling_Values!A:N, 5)* VLOOKUP(AB85, NPC_Scaling_Values!A:N, 5) * 1.25 ,0)</f>
        <v>238</v>
      </c>
      <c r="F85" s="5">
        <f>ROUND( VLOOKUP(Z85, NPC_Raw_Data!A:L, 7) * VLOOKUP(AA85, NPC_Scaling_Values!A:N, 6) * VLOOKUP(AB85,NPC_Scaling_Values!A:N, 6) * 1.25 ,0)</f>
        <v>178</v>
      </c>
      <c r="G85" s="5">
        <f>ROUND( VLOOKUP(Z85, NPC_Raw_Data!A:L, 8) * VLOOKUP(AA85, NPC_Scaling_Values!A:N, 7) * VLOOKUP(AB85, NPC_Scaling_Values!A:N, 7) * 1.25 ,0)</f>
        <v>156</v>
      </c>
      <c r="H85" s="5">
        <f>ROUND( VLOOKUP(Z85, NPC_Raw_Data!A:L, 9) * VLOOKUP(AA85, NPC_Scaling_Values!A:N, 8)* VLOOKUP(AB85, NPC_Scaling_Values!A:N, 8) * 1.25 ,0)</f>
        <v>178</v>
      </c>
      <c r="I85" s="5">
        <v>0.0</v>
      </c>
      <c r="J85" s="5">
        <v>0.0</v>
      </c>
      <c r="K85" s="5">
        <v>0.0</v>
      </c>
      <c r="L85" s="5">
        <f>ROUND( VLOOKUP(Z85, NPC_Raw_Data!A:O, 13),0)</f>
        <v>125</v>
      </c>
      <c r="M85" s="5">
        <f>ROUND( VLOOKUP(Z85, NPC_Raw_Data!A:O, 14),0)</f>
        <v>125</v>
      </c>
      <c r="N85" s="5">
        <f>ROUND( VLOOKUP(Z85, NPC_Raw_Data!A:O, 15),0)</f>
        <v>98</v>
      </c>
      <c r="O85" s="5">
        <f>ROUND( VLOOKUP(Z85, NPC_Raw_Data!A:Q, 16) * VLOOKUP(AA85, NPC_Scaling_Values!A:N, 14)* VLOOKUP(AB85, NPC_Scaling_Values!A:N, 14) * 1.25 ,0)</f>
        <v>126</v>
      </c>
      <c r="P85" s="2">
        <f>ROUND( VLOOKUP(Z85, NPC_Raw_Data!A:Q, 17) * VLOOKUP(AA85, NPC_Scaling_Values!A:N, 14) * VLOOKUP(AB85, NPC_Scaling_Values!A:N, 14)* 1.25 ,0)</f>
        <v>101</v>
      </c>
      <c r="Q85">
        <f> VLOOKUP(AA85, NPC_Scaling_Values!A:N, 9) * VLOOKUP(AB85, NPC_Scaling_Values!A:N, 9) * 1.25</f>
        <v>3.484375</v>
      </c>
      <c r="R85" s="1">
        <v>1.5</v>
      </c>
      <c r="S85" s="1">
        <v>6.0</v>
      </c>
      <c r="T85" s="7" t="b">
        <v>0</v>
      </c>
      <c r="U85" s="7" t="b">
        <v>0</v>
      </c>
      <c r="V85" s="7" t="b">
        <v>0</v>
      </c>
      <c r="Z85" s="1">
        <v>252001.0</v>
      </c>
      <c r="AA85" s="1">
        <v>7003.0</v>
      </c>
      <c r="AB85" s="1">
        <v>7403.0</v>
      </c>
      <c r="AC85" s="10">
        <v>7100.0</v>
      </c>
    </row>
    <row r="86">
      <c r="A86" s="2" t="s">
        <v>147</v>
      </c>
      <c r="B86" s="1" t="s">
        <v>53</v>
      </c>
      <c r="C86" s="5">
        <f>ROUND( VLOOKUP(Z86, NPC_Raw_Data!A:D, 4)*VLOOKUP(AA86, NPC_Scaling_Values!A:C, 3)*VLOOKUP(AB86, NPC_Scaling_Values!A:C, 3) * 1.25 ,0)</f>
        <v>225</v>
      </c>
      <c r="D86" s="5">
        <f>ROUND( VLOOKUP(Z86, NPC_Raw_Data!A:E, 5) * VLOOKUP(AA86, NPC_Scaling_Values!A:D, 4) * VLOOKUP(AB86,NPC_Scaling_Values!A:D, 4) * 1.25 ,0)</f>
        <v>1875</v>
      </c>
      <c r="E86" s="5">
        <f>ROUND( VLOOKUP(Z86, NPC_Raw_Data!A:L, 6) * VLOOKUP(AA86, NPC_Scaling_Values!A:N, 5)* VLOOKUP(AB86, NPC_Scaling_Values!A:N, 5) * 1.25 ,0)</f>
        <v>280</v>
      </c>
      <c r="F86" s="5">
        <f>ROUND( VLOOKUP(Z86, NPC_Raw_Data!A:L, 7) * VLOOKUP(AA86, NPC_Scaling_Values!A:N, 6) * VLOOKUP(AB86,NPC_Scaling_Values!A:N, 6) * 1.25 ,0)</f>
        <v>260</v>
      </c>
      <c r="G86" s="5">
        <f>ROUND( VLOOKUP(Z86, NPC_Raw_Data!A:L, 8) * VLOOKUP(AA86, NPC_Scaling_Values!A:N, 7) * VLOOKUP(AB86, NPC_Scaling_Values!A:N, 7) * 1.25 ,0)</f>
        <v>226</v>
      </c>
      <c r="H86" s="5">
        <f>ROUND( VLOOKUP(Z86, NPC_Raw_Data!A:L, 9) * VLOOKUP(AA86, NPC_Scaling_Values!A:N, 8)* VLOOKUP(AB86, NPC_Scaling_Values!A:N, 8) * 1.25 ,0)</f>
        <v>260</v>
      </c>
      <c r="I86" s="5">
        <v>0.0</v>
      </c>
      <c r="J86" s="5">
        <v>0.0</v>
      </c>
      <c r="K86" s="5">
        <v>0.0</v>
      </c>
      <c r="L86" s="5">
        <f>ROUND( VLOOKUP(Z86, NPC_Raw_Data!A:O, 13),0)</f>
        <v>66</v>
      </c>
      <c r="M86" s="5">
        <f>ROUND( VLOOKUP(Z86, NPC_Raw_Data!A:O, 14),0)</f>
        <v>66</v>
      </c>
      <c r="N86" s="5">
        <f>ROUND( VLOOKUP(Z86, NPC_Raw_Data!A:O, 15),0)</f>
        <v>66</v>
      </c>
      <c r="O86" s="5">
        <f>ROUND( VLOOKUP(Z86, NPC_Raw_Data!A:Q, 16) * VLOOKUP(AA86, NPC_Scaling_Values!A:N, 14)* VLOOKUP(AB86, NPC_Scaling_Values!A:N, 14) * 1.25 ,0)</f>
        <v>125</v>
      </c>
      <c r="P86" s="2">
        <f>ROUND( VLOOKUP(Z86, NPC_Raw_Data!A:Q, 17) * VLOOKUP(AA86, NPC_Scaling_Values!A:N, 14) * VLOOKUP(AB86, NPC_Scaling_Values!A:N, 14)* 1.25 ,0)</f>
        <v>100</v>
      </c>
      <c r="Q86">
        <f> VLOOKUP(AA86, NPC_Scaling_Values!A:N, 9) * VLOOKUP(AB86, NPC_Scaling_Values!A:N, 9) * 1.25</f>
        <v>3.825</v>
      </c>
      <c r="R86" s="1">
        <v>1.5</v>
      </c>
      <c r="S86" s="1">
        <v>10.0</v>
      </c>
      <c r="T86" s="7" t="b">
        <v>0</v>
      </c>
      <c r="U86" s="7" t="b">
        <v>0</v>
      </c>
      <c r="V86" s="7" t="b">
        <v>0</v>
      </c>
      <c r="Z86" s="1">
        <v>253002.0</v>
      </c>
      <c r="AA86" s="1">
        <v>7008.0</v>
      </c>
      <c r="AB86" s="1">
        <v>7408.0</v>
      </c>
      <c r="AC86" s="8">
        <v>0.0</v>
      </c>
    </row>
    <row r="87">
      <c r="A87" s="1" t="s">
        <v>61</v>
      </c>
      <c r="B87" s="1" t="s">
        <v>51</v>
      </c>
      <c r="C87" s="5">
        <f>ROUND( VLOOKUP(Z87, NPC_Raw_Data!A:D, 4)*VLOOKUP(AA87, NPC_Scaling_Values!A:C, 3)*VLOOKUP(AB87, NPC_Scaling_Values!A:C, 3) * 1.25 ,0)</f>
        <v>244</v>
      </c>
      <c r="D87" s="5">
        <f>ROUND( VLOOKUP(Z87, NPC_Raw_Data!A:E, 5) * VLOOKUP(AA87, NPC_Scaling_Values!A:D, 4) * VLOOKUP(AB87,NPC_Scaling_Values!A:D, 4) * 1.25 ,0)</f>
        <v>375</v>
      </c>
      <c r="E87" s="5">
        <f>ROUND( VLOOKUP(Z87, NPC_Raw_Data!A:L, 6) * VLOOKUP(AA87, NPC_Scaling_Values!A:N, 5)* VLOOKUP(AB87, NPC_Scaling_Values!A:N, 5) * 1.25 ,0)</f>
        <v>174</v>
      </c>
      <c r="F87" s="5">
        <f>ROUND( VLOOKUP(Z87, NPC_Raw_Data!A:L, 7) * VLOOKUP(AA87, NPC_Scaling_Values!A:N, 6) * VLOOKUP(AB87,NPC_Scaling_Values!A:N, 6) * 1.25 ,0)</f>
        <v>131</v>
      </c>
      <c r="G87" s="5">
        <f>ROUND( VLOOKUP(Z87, NPC_Raw_Data!A:L, 8) * VLOOKUP(AA87, NPC_Scaling_Values!A:N, 7) * VLOOKUP(AB87, NPC_Scaling_Values!A:N, 7) * 1.25 ,0)</f>
        <v>123</v>
      </c>
      <c r="H87" s="5">
        <f>ROUND( VLOOKUP(Z87, NPC_Raw_Data!A:L, 9) * VLOOKUP(AA87, NPC_Scaling_Values!A:N, 8)* VLOOKUP(AB87, NPC_Scaling_Values!A:N, 8) * 1.25 ,0)</f>
        <v>131</v>
      </c>
      <c r="I87" s="5">
        <v>0.0</v>
      </c>
      <c r="J87" s="5">
        <v>0.0</v>
      </c>
      <c r="K87" s="5">
        <v>0.0</v>
      </c>
      <c r="L87" s="5">
        <f>ROUND( VLOOKUP(Z87, NPC_Raw_Data!A:O, 13),0)</f>
        <v>72</v>
      </c>
      <c r="M87" s="5">
        <f>ROUND( VLOOKUP(Z87, NPC_Raw_Data!A:O, 14),0)</f>
        <v>72</v>
      </c>
      <c r="N87" s="5">
        <f>ROUND( VLOOKUP(Z87, NPC_Raw_Data!A:O, 15),0)</f>
        <v>72</v>
      </c>
      <c r="O87" s="5">
        <f>ROUND( VLOOKUP(Z87, NPC_Raw_Data!A:Q, 16) * VLOOKUP(AA87, NPC_Scaling_Values!A:N, 14)* VLOOKUP(AB87, NPC_Scaling_Values!A:N, 14) * 1.25 ,0)</f>
        <v>127</v>
      </c>
      <c r="P87" s="2">
        <f>ROUND( VLOOKUP(Z87, NPC_Raw_Data!A:Q, 17) * VLOOKUP(AA87, NPC_Scaling_Values!A:N, 14) * VLOOKUP(AB87, NPC_Scaling_Values!A:N, 14)* 1.25 ,0)</f>
        <v>101</v>
      </c>
      <c r="Q87">
        <f> VLOOKUP(AA87, NPC_Scaling_Values!A:N, 9) * VLOOKUP(AB87, NPC_Scaling_Values!A:N, 9) * 1.25</f>
        <v>3.2484375</v>
      </c>
      <c r="R87" s="1">
        <v>1.3</v>
      </c>
      <c r="S87" s="1">
        <v>3.0</v>
      </c>
      <c r="T87" s="7" t="b">
        <v>0</v>
      </c>
      <c r="U87" s="7" t="b">
        <v>0</v>
      </c>
      <c r="V87" s="7" t="b">
        <v>0</v>
      </c>
      <c r="Z87" s="1">
        <v>254000.0</v>
      </c>
      <c r="AA87" s="1">
        <v>7002.0</v>
      </c>
      <c r="AB87" s="1">
        <v>7402.0</v>
      </c>
      <c r="AC87" s="8">
        <v>0.0</v>
      </c>
    </row>
    <row r="88">
      <c r="A88" s="1" t="s">
        <v>62</v>
      </c>
      <c r="B88" s="1" t="s">
        <v>51</v>
      </c>
      <c r="C88" s="5">
        <f>ROUND( VLOOKUP(Z88, NPC_Raw_Data!A:D, 4)*VLOOKUP(AA88, NPC_Scaling_Values!A:C, 3)*VLOOKUP(AB88, NPC_Scaling_Values!A:C, 3) * 1.25 ,0)</f>
        <v>244</v>
      </c>
      <c r="D88" s="5">
        <f>ROUND( VLOOKUP(Z88, NPC_Raw_Data!A:E, 5) * VLOOKUP(AA88, NPC_Scaling_Values!A:D, 4) * VLOOKUP(AB88,NPC_Scaling_Values!A:D, 4) * 1.25 ,0)</f>
        <v>375</v>
      </c>
      <c r="E88" s="5">
        <f>ROUND( VLOOKUP(Z88, NPC_Raw_Data!A:L, 6) * VLOOKUP(AA88, NPC_Scaling_Values!A:N, 5)* VLOOKUP(AB88, NPC_Scaling_Values!A:N, 5) * 1.25 ,0)</f>
        <v>174</v>
      </c>
      <c r="F88" s="5">
        <f>ROUND( VLOOKUP(Z88, NPC_Raw_Data!A:L, 7) * VLOOKUP(AA88, NPC_Scaling_Values!A:N, 6) * VLOOKUP(AB88,NPC_Scaling_Values!A:N, 6) * 1.25 ,0)</f>
        <v>131</v>
      </c>
      <c r="G88" s="5">
        <f>ROUND( VLOOKUP(Z88, NPC_Raw_Data!A:L, 8) * VLOOKUP(AA88, NPC_Scaling_Values!A:N, 7) * VLOOKUP(AB88, NPC_Scaling_Values!A:N, 7) * 1.25 ,0)</f>
        <v>123</v>
      </c>
      <c r="H88" s="5">
        <f>ROUND( VLOOKUP(Z88, NPC_Raw_Data!A:L, 9) * VLOOKUP(AA88, NPC_Scaling_Values!A:N, 8)* VLOOKUP(AB88, NPC_Scaling_Values!A:N, 8) * 1.25 ,0)</f>
        <v>131</v>
      </c>
      <c r="I88" s="5">
        <v>0.0</v>
      </c>
      <c r="J88" s="5">
        <v>0.0</v>
      </c>
      <c r="K88" s="5">
        <v>0.0</v>
      </c>
      <c r="L88" s="5">
        <f>ROUND( VLOOKUP(Z88, NPC_Raw_Data!A:O, 13),0)</f>
        <v>72</v>
      </c>
      <c r="M88" s="5">
        <f>ROUND( VLOOKUP(Z88, NPC_Raw_Data!A:O, 14),0)</f>
        <v>72</v>
      </c>
      <c r="N88" s="5">
        <f>ROUND( VLOOKUP(Z88, NPC_Raw_Data!A:O, 15),0)</f>
        <v>72</v>
      </c>
      <c r="O88" s="5">
        <f>ROUND( VLOOKUP(Z88, NPC_Raw_Data!A:Q, 16) * VLOOKUP(AA88, NPC_Scaling_Values!A:N, 14)* VLOOKUP(AB88, NPC_Scaling_Values!A:N, 14) * 1.25 ,0)</f>
        <v>127</v>
      </c>
      <c r="P88" s="2">
        <f>ROUND( VLOOKUP(Z88, NPC_Raw_Data!A:Q, 17) * VLOOKUP(AA88, NPC_Scaling_Values!A:N, 14) * VLOOKUP(AB88, NPC_Scaling_Values!A:N, 14)* 1.25 ,0)</f>
        <v>101</v>
      </c>
      <c r="Q88">
        <f> VLOOKUP(AA88, NPC_Scaling_Values!A:N, 9) * VLOOKUP(AB88, NPC_Scaling_Values!A:N, 9) * 1.25</f>
        <v>3.2484375</v>
      </c>
      <c r="R88" s="1">
        <v>1.3</v>
      </c>
      <c r="S88" s="1">
        <v>3.0</v>
      </c>
      <c r="T88" s="7" t="b">
        <v>0</v>
      </c>
      <c r="U88" s="7" t="b">
        <v>0</v>
      </c>
      <c r="V88" s="7" t="b">
        <v>0</v>
      </c>
      <c r="Z88" s="1">
        <v>254001.0</v>
      </c>
      <c r="AA88" s="1">
        <v>7002.0</v>
      </c>
      <c r="AB88" s="1">
        <v>7402.0</v>
      </c>
      <c r="AC88" s="8">
        <v>0.0</v>
      </c>
    </row>
    <row r="89">
      <c r="A89" s="1" t="s">
        <v>63</v>
      </c>
      <c r="B89" s="1" t="s">
        <v>51</v>
      </c>
      <c r="C89" s="5">
        <f>ROUND( VLOOKUP(Z89, NPC_Raw_Data!A:D, 4)*VLOOKUP(AA89, NPC_Scaling_Values!A:C, 3)*VLOOKUP(AB89, NPC_Scaling_Values!A:C, 3) * 1.25 ,0)</f>
        <v>244</v>
      </c>
      <c r="D89" s="5">
        <f>ROUND( VLOOKUP(Z89, NPC_Raw_Data!A:E, 5) * VLOOKUP(AA89, NPC_Scaling_Values!A:D, 4) * VLOOKUP(AB89,NPC_Scaling_Values!A:D, 4) * 1.25 ,0)</f>
        <v>375</v>
      </c>
      <c r="E89" s="5">
        <f>ROUND( VLOOKUP(Z89, NPC_Raw_Data!A:L, 6) * VLOOKUP(AA89, NPC_Scaling_Values!A:N, 5)* VLOOKUP(AB89, NPC_Scaling_Values!A:N, 5) * 1.25 ,0)</f>
        <v>174</v>
      </c>
      <c r="F89" s="5">
        <f>ROUND( VLOOKUP(Z89, NPC_Raw_Data!A:L, 7) * VLOOKUP(AA89, NPC_Scaling_Values!A:N, 6) * VLOOKUP(AB89,NPC_Scaling_Values!A:N, 6) * 1.25 ,0)</f>
        <v>131</v>
      </c>
      <c r="G89" s="5">
        <f>ROUND( VLOOKUP(Z89, NPC_Raw_Data!A:L, 8) * VLOOKUP(AA89, NPC_Scaling_Values!A:N, 7) * VLOOKUP(AB89, NPC_Scaling_Values!A:N, 7) * 1.25 ,0)</f>
        <v>123</v>
      </c>
      <c r="H89" s="5">
        <f>ROUND( VLOOKUP(Z89, NPC_Raw_Data!A:L, 9) * VLOOKUP(AA89, NPC_Scaling_Values!A:N, 8)* VLOOKUP(AB89, NPC_Scaling_Values!A:N, 8) * 1.25 ,0)</f>
        <v>131</v>
      </c>
      <c r="I89" s="5">
        <v>0.0</v>
      </c>
      <c r="J89" s="5">
        <v>0.0</v>
      </c>
      <c r="K89" s="5">
        <v>0.0</v>
      </c>
      <c r="L89" s="5">
        <f>ROUND( VLOOKUP(Z89, NPC_Raw_Data!A:O, 13),0)</f>
        <v>72</v>
      </c>
      <c r="M89" s="5">
        <f>ROUND( VLOOKUP(Z89, NPC_Raw_Data!A:O, 14),0)</f>
        <v>72</v>
      </c>
      <c r="N89" s="5">
        <f>ROUND( VLOOKUP(Z89, NPC_Raw_Data!A:O, 15),0)</f>
        <v>72</v>
      </c>
      <c r="O89" s="5">
        <f>ROUND( VLOOKUP(Z89, NPC_Raw_Data!A:Q, 16) * VLOOKUP(AA89, NPC_Scaling_Values!A:N, 14)* VLOOKUP(AB89, NPC_Scaling_Values!A:N, 14) * 1.25 ,0)</f>
        <v>127</v>
      </c>
      <c r="P89" s="2">
        <f>ROUND( VLOOKUP(Z89, NPC_Raw_Data!A:Q, 17) * VLOOKUP(AA89, NPC_Scaling_Values!A:N, 14) * VLOOKUP(AB89, NPC_Scaling_Values!A:N, 14)* 1.25 ,0)</f>
        <v>101</v>
      </c>
      <c r="Q89">
        <f> VLOOKUP(AA89, NPC_Scaling_Values!A:N, 9) * VLOOKUP(AB89, NPC_Scaling_Values!A:N, 9) * 1.25</f>
        <v>3.2484375</v>
      </c>
      <c r="R89" s="1">
        <v>1.3</v>
      </c>
      <c r="S89" s="1">
        <v>3.0</v>
      </c>
      <c r="T89" s="7" t="b">
        <v>0</v>
      </c>
      <c r="U89" s="7" t="b">
        <v>0</v>
      </c>
      <c r="V89" s="7" t="b">
        <v>0</v>
      </c>
      <c r="Z89" s="1">
        <v>254002.0</v>
      </c>
      <c r="AA89" s="1">
        <v>7002.0</v>
      </c>
      <c r="AB89" s="1">
        <v>7402.0</v>
      </c>
      <c r="AC89" s="8">
        <v>0.0</v>
      </c>
    </row>
    <row r="90">
      <c r="A90" s="9" t="s">
        <v>61</v>
      </c>
      <c r="B90" s="1" t="s">
        <v>55</v>
      </c>
      <c r="C90" s="5">
        <f>ROUND( VLOOKUP(Z90, NPC_Raw_Data!A:D, 4)*VLOOKUP(AA90, NPC_Scaling_Values!A:C, 3)*VLOOKUP(AB90, NPC_Scaling_Values!A:C, 3) * 1.25 ,0)</f>
        <v>244</v>
      </c>
      <c r="D90" s="5">
        <f>ROUND( VLOOKUP(Z90, NPC_Raw_Data!A:E, 5) * VLOOKUP(AA90, NPC_Scaling_Values!A:D, 4) * VLOOKUP(AB90,NPC_Scaling_Values!A:D, 4) * 1.25 ,0)</f>
        <v>375</v>
      </c>
      <c r="E90" s="5">
        <f>ROUND( VLOOKUP(Z90, NPC_Raw_Data!A:L, 6) * VLOOKUP(AA90, NPC_Scaling_Values!A:N, 5)* VLOOKUP(AB90, NPC_Scaling_Values!A:N, 5) * 1.25 ,0)</f>
        <v>174</v>
      </c>
      <c r="F90" s="5">
        <f>ROUND( VLOOKUP(Z90, NPC_Raw_Data!A:L, 7) * VLOOKUP(AA90, NPC_Scaling_Values!A:N, 6) * VLOOKUP(AB90,NPC_Scaling_Values!A:N, 6) * 1.25 ,0)</f>
        <v>131</v>
      </c>
      <c r="G90" s="5">
        <f>ROUND( VLOOKUP(Z90, NPC_Raw_Data!A:L, 8) * VLOOKUP(AA90, NPC_Scaling_Values!A:N, 7) * VLOOKUP(AB90, NPC_Scaling_Values!A:N, 7) * 1.25 ,0)</f>
        <v>123</v>
      </c>
      <c r="H90" s="5">
        <f>ROUND( VLOOKUP(Z90, NPC_Raw_Data!A:L, 9) * VLOOKUP(AA90, NPC_Scaling_Values!A:N, 8)* VLOOKUP(AB90, NPC_Scaling_Values!A:N, 8) * 1.25 ,0)</f>
        <v>123</v>
      </c>
      <c r="I90" s="5">
        <v>0.0</v>
      </c>
      <c r="J90" s="5">
        <v>0.0</v>
      </c>
      <c r="K90" s="5">
        <v>0.0</v>
      </c>
      <c r="L90" s="5">
        <f>ROUND( VLOOKUP(Z90, NPC_Raw_Data!A:O, 13),0)</f>
        <v>72</v>
      </c>
      <c r="M90" s="5">
        <f>ROUND( VLOOKUP(Z90, NPC_Raw_Data!A:O, 14),0)</f>
        <v>72</v>
      </c>
      <c r="N90" s="5">
        <f>ROUND( VLOOKUP(Z90, NPC_Raw_Data!A:O, 15),0)</f>
        <v>72</v>
      </c>
      <c r="O90" s="5">
        <f>ROUND( VLOOKUP(Z90, NPC_Raw_Data!A:Q, 16) * VLOOKUP(AA90, NPC_Scaling_Values!A:N, 14)* VLOOKUP(AB90, NPC_Scaling_Values!A:N, 14) * 1.25 ,0)</f>
        <v>127</v>
      </c>
      <c r="P90" s="2">
        <f>ROUND( VLOOKUP(Z90, NPC_Raw_Data!A:Q, 17) * VLOOKUP(AA90, NPC_Scaling_Values!A:N, 14) * VLOOKUP(AB90, NPC_Scaling_Values!A:N, 14)* 1.25 ,0)</f>
        <v>101</v>
      </c>
      <c r="Q90">
        <f> VLOOKUP(AA90, NPC_Scaling_Values!A:N, 9) * VLOOKUP(AB90, NPC_Scaling_Values!A:N, 9) * 1.25</f>
        <v>3.2484375</v>
      </c>
      <c r="R90" s="1">
        <v>1.3</v>
      </c>
      <c r="S90" s="1">
        <v>3.0</v>
      </c>
      <c r="T90" s="7" t="b">
        <v>0</v>
      </c>
      <c r="U90" s="7" t="b">
        <v>0</v>
      </c>
      <c r="V90" s="7" t="b">
        <v>0</v>
      </c>
      <c r="Z90" s="1">
        <v>254010.0</v>
      </c>
      <c r="AA90" s="1">
        <v>7002.0</v>
      </c>
      <c r="AB90" s="1">
        <v>7402.0</v>
      </c>
      <c r="AC90" s="8">
        <v>0.0</v>
      </c>
    </row>
    <row r="91">
      <c r="A91" s="9" t="s">
        <v>62</v>
      </c>
      <c r="B91" s="1" t="s">
        <v>55</v>
      </c>
      <c r="C91" s="5">
        <f>ROUND( VLOOKUP(Z91, NPC_Raw_Data!A:D, 4)*VLOOKUP(AA91, NPC_Scaling_Values!A:C, 3)*VLOOKUP(AB91, NPC_Scaling_Values!A:C, 3) * 1.25 ,0)</f>
        <v>244</v>
      </c>
      <c r="D91" s="5">
        <f>ROUND( VLOOKUP(Z91, NPC_Raw_Data!A:E, 5) * VLOOKUP(AA91, NPC_Scaling_Values!A:D, 4) * VLOOKUP(AB91,NPC_Scaling_Values!A:D, 4) * 1.25 ,0)</f>
        <v>375</v>
      </c>
      <c r="E91" s="5">
        <f>ROUND( VLOOKUP(Z91, NPC_Raw_Data!A:L, 6) * VLOOKUP(AA91, NPC_Scaling_Values!A:N, 5)* VLOOKUP(AB91, NPC_Scaling_Values!A:N, 5) * 1.25 ,0)</f>
        <v>174</v>
      </c>
      <c r="F91" s="5">
        <f>ROUND( VLOOKUP(Z91, NPC_Raw_Data!A:L, 7) * VLOOKUP(AA91, NPC_Scaling_Values!A:N, 6) * VLOOKUP(AB91,NPC_Scaling_Values!A:N, 6) * 1.25 ,0)</f>
        <v>131</v>
      </c>
      <c r="G91" s="5">
        <f>ROUND( VLOOKUP(Z91, NPC_Raw_Data!A:L, 8) * VLOOKUP(AA91, NPC_Scaling_Values!A:N, 7) * VLOOKUP(AB91, NPC_Scaling_Values!A:N, 7) * 1.25 ,0)</f>
        <v>123</v>
      </c>
      <c r="H91" s="5">
        <f>ROUND( VLOOKUP(Z91, NPC_Raw_Data!A:L, 9) * VLOOKUP(AA91, NPC_Scaling_Values!A:N, 8)* VLOOKUP(AB91, NPC_Scaling_Values!A:N, 8) * 1.25 ,0)</f>
        <v>123</v>
      </c>
      <c r="I91" s="5">
        <v>0.0</v>
      </c>
      <c r="J91" s="5">
        <v>0.0</v>
      </c>
      <c r="K91" s="5">
        <v>0.0</v>
      </c>
      <c r="L91" s="5">
        <f>ROUND( VLOOKUP(Z91, NPC_Raw_Data!A:O, 13),0)</f>
        <v>72</v>
      </c>
      <c r="M91" s="5">
        <f>ROUND( VLOOKUP(Z91, NPC_Raw_Data!A:O, 14),0)</f>
        <v>72</v>
      </c>
      <c r="N91" s="5">
        <f>ROUND( VLOOKUP(Z91, NPC_Raw_Data!A:O, 15),0)</f>
        <v>72</v>
      </c>
      <c r="O91" s="5">
        <f>ROUND( VLOOKUP(Z91, NPC_Raw_Data!A:Q, 16) * VLOOKUP(AA91, NPC_Scaling_Values!A:N, 14)* VLOOKUP(AB91, NPC_Scaling_Values!A:N, 14) * 1.25 ,0)</f>
        <v>127</v>
      </c>
      <c r="P91" s="2">
        <f>ROUND( VLOOKUP(Z91, NPC_Raw_Data!A:Q, 17) * VLOOKUP(AA91, NPC_Scaling_Values!A:N, 14) * VLOOKUP(AB91, NPC_Scaling_Values!A:N, 14)* 1.25 ,0)</f>
        <v>101</v>
      </c>
      <c r="Q91">
        <f> VLOOKUP(AA91, NPC_Scaling_Values!A:N, 9) * VLOOKUP(AB91, NPC_Scaling_Values!A:N, 9) * 1.25</f>
        <v>3.2484375</v>
      </c>
      <c r="R91" s="1">
        <v>1.3</v>
      </c>
      <c r="S91" s="1">
        <v>3.0</v>
      </c>
      <c r="T91" s="7" t="b">
        <v>0</v>
      </c>
      <c r="U91" s="7" t="b">
        <v>0</v>
      </c>
      <c r="V91" s="7" t="b">
        <v>0</v>
      </c>
      <c r="Z91" s="1">
        <v>254011.0</v>
      </c>
      <c r="AA91" s="1">
        <v>7002.0</v>
      </c>
      <c r="AB91" s="1">
        <v>7402.0</v>
      </c>
      <c r="AC91" s="8">
        <v>0.0</v>
      </c>
    </row>
    <row r="92">
      <c r="A92" s="1" t="s">
        <v>63</v>
      </c>
      <c r="B92" s="1" t="s">
        <v>55</v>
      </c>
      <c r="C92" s="5">
        <f>ROUND( VLOOKUP(Z92, NPC_Raw_Data!A:D, 4)*VLOOKUP(AA92, NPC_Scaling_Values!A:C, 3)*VLOOKUP(AB92, NPC_Scaling_Values!A:C, 3) * 1.25 ,0)</f>
        <v>244</v>
      </c>
      <c r="D92" s="5">
        <f>ROUND( VLOOKUP(Z92, NPC_Raw_Data!A:E, 5) * VLOOKUP(AA92, NPC_Scaling_Values!A:D, 4) * VLOOKUP(AB92,NPC_Scaling_Values!A:D, 4) * 1.25 ,0)</f>
        <v>375</v>
      </c>
      <c r="E92" s="5">
        <f>ROUND( VLOOKUP(Z92, NPC_Raw_Data!A:L, 6) * VLOOKUP(AA92, NPC_Scaling_Values!A:N, 5)* VLOOKUP(AB92, NPC_Scaling_Values!A:N, 5) * 1.25 ,0)</f>
        <v>174</v>
      </c>
      <c r="F92" s="5">
        <f>ROUND( VLOOKUP(Z92, NPC_Raw_Data!A:L, 7) * VLOOKUP(AA92, NPC_Scaling_Values!A:N, 6) * VLOOKUP(AB92,NPC_Scaling_Values!A:N, 6) * 1.25 ,0)</f>
        <v>131</v>
      </c>
      <c r="G92" s="5">
        <f>ROUND( VLOOKUP(Z92, NPC_Raw_Data!A:L, 8) * VLOOKUP(AA92, NPC_Scaling_Values!A:N, 7) * VLOOKUP(AB92, NPC_Scaling_Values!A:N, 7) * 1.25 ,0)</f>
        <v>123</v>
      </c>
      <c r="H92" s="5">
        <f>ROUND( VLOOKUP(Z92, NPC_Raw_Data!A:L, 9) * VLOOKUP(AA92, NPC_Scaling_Values!A:N, 8)* VLOOKUP(AB92, NPC_Scaling_Values!A:N, 8) * 1.25 ,0)</f>
        <v>123</v>
      </c>
      <c r="I92" s="5">
        <v>0.0</v>
      </c>
      <c r="J92" s="5">
        <v>0.0</v>
      </c>
      <c r="K92" s="5">
        <v>0.0</v>
      </c>
      <c r="L92" s="5">
        <f>ROUND( VLOOKUP(Z92, NPC_Raw_Data!A:O, 13),0)</f>
        <v>72</v>
      </c>
      <c r="M92" s="5">
        <f>ROUND( VLOOKUP(Z92, NPC_Raw_Data!A:O, 14),0)</f>
        <v>72</v>
      </c>
      <c r="N92" s="5">
        <f>ROUND( VLOOKUP(Z92, NPC_Raw_Data!A:O, 15),0)</f>
        <v>72</v>
      </c>
      <c r="O92" s="5">
        <f>ROUND( VLOOKUP(Z92, NPC_Raw_Data!A:Q, 16) * VLOOKUP(AA92, NPC_Scaling_Values!A:N, 14)* VLOOKUP(AB92, NPC_Scaling_Values!A:N, 14) * 1.25 ,0)</f>
        <v>127</v>
      </c>
      <c r="P92" s="2">
        <f>ROUND( VLOOKUP(Z92, NPC_Raw_Data!A:Q, 17) * VLOOKUP(AA92, NPC_Scaling_Values!A:N, 14) * VLOOKUP(AB92, NPC_Scaling_Values!A:N, 14)* 1.25 ,0)</f>
        <v>101</v>
      </c>
      <c r="Q92">
        <f> VLOOKUP(AA92, NPC_Scaling_Values!A:N, 9) * VLOOKUP(AB92, NPC_Scaling_Values!A:N, 9) * 1.25</f>
        <v>3.2484375</v>
      </c>
      <c r="R92" s="1">
        <v>1.3</v>
      </c>
      <c r="S92" s="1">
        <v>3.0</v>
      </c>
      <c r="T92" s="7" t="b">
        <v>0</v>
      </c>
      <c r="U92" s="7" t="b">
        <v>0</v>
      </c>
      <c r="V92" s="7" t="b">
        <v>0</v>
      </c>
      <c r="Z92" s="1">
        <v>254012.0</v>
      </c>
      <c r="AA92" s="1">
        <v>7002.0</v>
      </c>
      <c r="AB92" s="1">
        <v>7402.0</v>
      </c>
      <c r="AC92" s="8">
        <v>0.0</v>
      </c>
    </row>
    <row r="93">
      <c r="A93" s="9" t="s">
        <v>64</v>
      </c>
      <c r="B93" s="1" t="s">
        <v>55</v>
      </c>
      <c r="C93" s="5">
        <f>ROUND( VLOOKUP(Z93, NPC_Raw_Data!A:D, 4)*VLOOKUP(AA93, NPC_Scaling_Values!A:C, 3)*VLOOKUP(AB93, NPC_Scaling_Values!A:C, 3) * 1.25 ,0)</f>
        <v>244</v>
      </c>
      <c r="D93" s="5">
        <f>ROUND( VLOOKUP(Z93, NPC_Raw_Data!A:E, 5) * VLOOKUP(AA93, NPC_Scaling_Values!A:D, 4) * VLOOKUP(AB93,NPC_Scaling_Values!A:D, 4) * 1.25 ,0)</f>
        <v>375</v>
      </c>
      <c r="E93" s="5">
        <f>ROUND( VLOOKUP(Z93, NPC_Raw_Data!A:L, 6) * VLOOKUP(AA93, NPC_Scaling_Values!A:N, 5)* VLOOKUP(AB93, NPC_Scaling_Values!A:N, 5) * 1.25 ,0)</f>
        <v>174</v>
      </c>
      <c r="F93" s="5">
        <f>ROUND( VLOOKUP(Z93, NPC_Raw_Data!A:L, 7) * VLOOKUP(AA93, NPC_Scaling_Values!A:N, 6) * VLOOKUP(AB93,NPC_Scaling_Values!A:N, 6) * 1.25 ,0)</f>
        <v>131</v>
      </c>
      <c r="G93" s="5">
        <f>ROUND( VLOOKUP(Z93, NPC_Raw_Data!A:L, 8) * VLOOKUP(AA93, NPC_Scaling_Values!A:N, 7) * VLOOKUP(AB93, NPC_Scaling_Values!A:N, 7) * 1.25 ,0)</f>
        <v>123</v>
      </c>
      <c r="H93" s="5">
        <f>ROUND( VLOOKUP(Z93, NPC_Raw_Data!A:L, 9) * VLOOKUP(AA93, NPC_Scaling_Values!A:N, 8)* VLOOKUP(AB93, NPC_Scaling_Values!A:N, 8) * 1.25 ,0)</f>
        <v>123</v>
      </c>
      <c r="I93" s="5">
        <v>0.0</v>
      </c>
      <c r="J93" s="5">
        <v>0.0</v>
      </c>
      <c r="K93" s="5">
        <v>0.0</v>
      </c>
      <c r="L93" s="5">
        <f>ROUND( VLOOKUP(Z93, NPC_Raw_Data!A:O, 13),0)</f>
        <v>72</v>
      </c>
      <c r="M93" s="5">
        <f>ROUND( VLOOKUP(Z93, NPC_Raw_Data!A:O, 14),0)</f>
        <v>72</v>
      </c>
      <c r="N93" s="5">
        <f>ROUND( VLOOKUP(Z93, NPC_Raw_Data!A:O, 15),0)</f>
        <v>72</v>
      </c>
      <c r="O93" s="5">
        <f>ROUND( VLOOKUP(Z93, NPC_Raw_Data!A:Q, 16) * VLOOKUP(AA93, NPC_Scaling_Values!A:N, 14)* VLOOKUP(AB93, NPC_Scaling_Values!A:N, 14) * 1.25 ,0)</f>
        <v>127</v>
      </c>
      <c r="P93" s="2">
        <f>ROUND( VLOOKUP(Z93, NPC_Raw_Data!A:Q, 17) * VLOOKUP(AA93, NPC_Scaling_Values!A:N, 14) * VLOOKUP(AB93, NPC_Scaling_Values!A:N, 14)* 1.25 ,0)</f>
        <v>101</v>
      </c>
      <c r="Q93">
        <f> VLOOKUP(AA93, NPC_Scaling_Values!A:N, 9) * VLOOKUP(AB93, NPC_Scaling_Values!A:N, 9) * 1.25</f>
        <v>3.2484375</v>
      </c>
      <c r="R93" s="1">
        <v>1.3</v>
      </c>
      <c r="S93" s="1">
        <v>6.0</v>
      </c>
      <c r="T93" s="7" t="b">
        <v>0</v>
      </c>
      <c r="U93" s="7" t="b">
        <v>0</v>
      </c>
      <c r="V93" s="7" t="b">
        <v>0</v>
      </c>
      <c r="Z93" s="1">
        <v>254013.0</v>
      </c>
      <c r="AA93" s="1">
        <v>7002.0</v>
      </c>
      <c r="AB93" s="1">
        <v>7402.0</v>
      </c>
      <c r="AC93" s="10">
        <v>7100.0</v>
      </c>
    </row>
    <row r="94">
      <c r="A94" s="9" t="s">
        <v>65</v>
      </c>
      <c r="B94" s="1" t="s">
        <v>55</v>
      </c>
      <c r="C94" s="5">
        <f>ROUND( VLOOKUP(Z94, NPC_Raw_Data!A:D, 4)*VLOOKUP(AA94, NPC_Scaling_Values!A:C, 3)*VLOOKUP(AB94, NPC_Scaling_Values!A:C, 3) * 1.25 ,0)</f>
        <v>244</v>
      </c>
      <c r="D94" s="5">
        <f>ROUND( VLOOKUP(Z94, NPC_Raw_Data!A:E, 5) * VLOOKUP(AA94, NPC_Scaling_Values!A:D, 4) * VLOOKUP(AB94,NPC_Scaling_Values!A:D, 4) * 1.25 ,0)</f>
        <v>375</v>
      </c>
      <c r="E94" s="5">
        <f>ROUND( VLOOKUP(Z94, NPC_Raw_Data!A:L, 6) * VLOOKUP(AA94, NPC_Scaling_Values!A:N, 5)* VLOOKUP(AB94, NPC_Scaling_Values!A:N, 5) * 1.25 ,0)</f>
        <v>174</v>
      </c>
      <c r="F94" s="5">
        <f>ROUND( VLOOKUP(Z94, NPC_Raw_Data!A:L, 7) * VLOOKUP(AA94, NPC_Scaling_Values!A:N, 6) * VLOOKUP(AB94,NPC_Scaling_Values!A:N, 6) * 1.25 ,0)</f>
        <v>131</v>
      </c>
      <c r="G94" s="5">
        <f>ROUND( VLOOKUP(Z94, NPC_Raw_Data!A:L, 8) * VLOOKUP(AA94, NPC_Scaling_Values!A:N, 7) * VLOOKUP(AB94, NPC_Scaling_Values!A:N, 7) * 1.25 ,0)</f>
        <v>123</v>
      </c>
      <c r="H94" s="5">
        <f>ROUND( VLOOKUP(Z94, NPC_Raw_Data!A:L, 9) * VLOOKUP(AA94, NPC_Scaling_Values!A:N, 8)* VLOOKUP(AB94, NPC_Scaling_Values!A:N, 8) * 1.25 ,0)</f>
        <v>123</v>
      </c>
      <c r="I94" s="5">
        <v>0.0</v>
      </c>
      <c r="J94" s="5">
        <v>0.0</v>
      </c>
      <c r="K94" s="5">
        <v>0.0</v>
      </c>
      <c r="L94" s="5">
        <f>ROUND( VLOOKUP(Z94, NPC_Raw_Data!A:O, 13),0)</f>
        <v>72</v>
      </c>
      <c r="M94" s="5">
        <f>ROUND( VLOOKUP(Z94, NPC_Raw_Data!A:O, 14),0)</f>
        <v>72</v>
      </c>
      <c r="N94" s="5">
        <f>ROUND( VLOOKUP(Z94, NPC_Raw_Data!A:O, 15),0)</f>
        <v>72</v>
      </c>
      <c r="O94" s="5">
        <f>ROUND( VLOOKUP(Z94, NPC_Raw_Data!A:Q, 16) * VLOOKUP(AA94, NPC_Scaling_Values!A:N, 14)* VLOOKUP(AB94, NPC_Scaling_Values!A:N, 14) * 1.25 ,0)</f>
        <v>127</v>
      </c>
      <c r="P94" s="2">
        <f>ROUND( VLOOKUP(Z94, NPC_Raw_Data!A:Q, 17) * VLOOKUP(AA94, NPC_Scaling_Values!A:N, 14) * VLOOKUP(AB94, NPC_Scaling_Values!A:N, 14)* 1.25 ,0)</f>
        <v>101</v>
      </c>
      <c r="Q94">
        <f> VLOOKUP(AA94, NPC_Scaling_Values!A:N, 9) * VLOOKUP(AB94, NPC_Scaling_Values!A:N, 9) * 1.25</f>
        <v>3.2484375</v>
      </c>
      <c r="R94" s="1">
        <v>1.3</v>
      </c>
      <c r="S94" s="1">
        <v>6.0</v>
      </c>
      <c r="T94" s="7" t="b">
        <v>0</v>
      </c>
      <c r="U94" s="7" t="b">
        <v>0</v>
      </c>
      <c r="V94" s="7" t="b">
        <v>0</v>
      </c>
      <c r="Z94" s="1">
        <v>254014.0</v>
      </c>
      <c r="AA94" s="1">
        <v>7002.0</v>
      </c>
      <c r="AB94" s="1">
        <v>7402.0</v>
      </c>
      <c r="AC94" s="10">
        <v>7100.0</v>
      </c>
    </row>
    <row r="95">
      <c r="A95" s="1" t="s">
        <v>72</v>
      </c>
      <c r="B95" s="1" t="s">
        <v>55</v>
      </c>
      <c r="C95" s="5">
        <f>ROUND( VLOOKUP(Z95, NPC_Raw_Data!A:D, 4)*VLOOKUP(AA95, NPC_Scaling_Values!A:C, 3)*VLOOKUP(AB95, NPC_Scaling_Values!A:C, 3) * 1.25 ,0)</f>
        <v>276</v>
      </c>
      <c r="D95" s="5">
        <f>ROUND( VLOOKUP(Z95, NPC_Raw_Data!A:E, 5) * VLOOKUP(AA95, NPC_Scaling_Values!A:D, 4) * VLOOKUP(AB95,NPC_Scaling_Values!A:D, 4) * 1.25 ,0)</f>
        <v>625</v>
      </c>
      <c r="E95" s="5">
        <f>ROUND( VLOOKUP(Z95, NPC_Raw_Data!A:L, 6) * VLOOKUP(AA95, NPC_Scaling_Values!A:N, 5)* VLOOKUP(AB95, NPC_Scaling_Values!A:N, 5) * 1.25 ,0)</f>
        <v>211</v>
      </c>
      <c r="F95" s="5">
        <f>ROUND( VLOOKUP(Z95, NPC_Raw_Data!A:L, 7) * VLOOKUP(AA95, NPC_Scaling_Values!A:N, 6) * VLOOKUP(AB95,NPC_Scaling_Values!A:N, 6) * 1.25 ,0)</f>
        <v>158</v>
      </c>
      <c r="G95" s="5">
        <f>ROUND( VLOOKUP(Z95, NPC_Raw_Data!A:L, 8) * VLOOKUP(AA95, NPC_Scaling_Values!A:N, 7) * VLOOKUP(AB95, NPC_Scaling_Values!A:N, 7) * 1.25 ,0)</f>
        <v>148</v>
      </c>
      <c r="H95" s="5">
        <f>ROUND( VLOOKUP(Z95, NPC_Raw_Data!A:L, 9) * VLOOKUP(AA95, NPC_Scaling_Values!A:N, 8)* VLOOKUP(AB95, NPC_Scaling_Values!A:N, 8) * 1.25 ,0)</f>
        <v>148</v>
      </c>
      <c r="I95" s="5">
        <v>0.0</v>
      </c>
      <c r="J95" s="5">
        <v>0.0</v>
      </c>
      <c r="K95" s="5">
        <v>0.0</v>
      </c>
      <c r="L95" s="5">
        <f>ROUND( VLOOKUP(Z95, NPC_Raw_Data!A:O, 13),0)</f>
        <v>76</v>
      </c>
      <c r="M95" s="5">
        <f>ROUND( VLOOKUP(Z95, NPC_Raw_Data!A:O, 14),0)</f>
        <v>76</v>
      </c>
      <c r="N95" s="5">
        <f>ROUND( VLOOKUP(Z95, NPC_Raw_Data!A:O, 15),0)</f>
        <v>76</v>
      </c>
      <c r="O95" s="5">
        <f>ROUND( VLOOKUP(Z95, NPC_Raw_Data!A:Q, 16) * VLOOKUP(AA95, NPC_Scaling_Values!A:N, 14)* VLOOKUP(AB95, NPC_Scaling_Values!A:N, 14) * 1.25 ,0)</f>
        <v>127</v>
      </c>
      <c r="P95" s="2">
        <f>ROUND( VLOOKUP(Z95, NPC_Raw_Data!A:Q, 17) * VLOOKUP(AA95, NPC_Scaling_Values!A:N, 14) * VLOOKUP(AB95, NPC_Scaling_Values!A:N, 14)* 1.25 ,0)</f>
        <v>101</v>
      </c>
      <c r="Q95">
        <f> VLOOKUP(AA95, NPC_Scaling_Values!A:N, 9) * VLOOKUP(AB95, NPC_Scaling_Values!A:N, 9) * 1.25</f>
        <v>3.2484375</v>
      </c>
      <c r="R95" s="1">
        <v>1.3</v>
      </c>
      <c r="S95" s="1">
        <v>6.0</v>
      </c>
      <c r="T95" s="7" t="b">
        <v>0</v>
      </c>
      <c r="U95" s="7" t="b">
        <v>0</v>
      </c>
      <c r="V95" s="7" t="b">
        <v>0</v>
      </c>
      <c r="Z95" s="1">
        <v>255000.0</v>
      </c>
      <c r="AA95" s="1">
        <v>7002.0</v>
      </c>
      <c r="AB95" s="1">
        <v>7402.0</v>
      </c>
      <c r="AC95" s="8">
        <v>0.0</v>
      </c>
    </row>
    <row r="96">
      <c r="A96" s="1" t="s">
        <v>73</v>
      </c>
      <c r="B96" s="1" t="s">
        <v>55</v>
      </c>
      <c r="C96" s="5">
        <f>ROUND( VLOOKUP(Z96, NPC_Raw_Data!A:D, 4)*VLOOKUP(AA96, NPC_Scaling_Values!A:C, 3)*VLOOKUP(AB96, NPC_Scaling_Values!A:C, 3) * 1.25 ,0)</f>
        <v>276</v>
      </c>
      <c r="D96" s="5">
        <f>ROUND( VLOOKUP(Z96, NPC_Raw_Data!A:E, 5) * VLOOKUP(AA96, NPC_Scaling_Values!A:D, 4) * VLOOKUP(AB96,NPC_Scaling_Values!A:D, 4) * 1.25 ,0)</f>
        <v>500</v>
      </c>
      <c r="E96" s="5">
        <f>ROUND( VLOOKUP(Z96, NPC_Raw_Data!A:L, 6) * VLOOKUP(AA96, NPC_Scaling_Values!A:N, 5)* VLOOKUP(AB96, NPC_Scaling_Values!A:N, 5) * 1.25 ,0)</f>
        <v>211</v>
      </c>
      <c r="F96" s="5">
        <f>ROUND( VLOOKUP(Z96, NPC_Raw_Data!A:L, 7) * VLOOKUP(AA96, NPC_Scaling_Values!A:N, 6) * VLOOKUP(AB96,NPC_Scaling_Values!A:N, 6) * 1.25 ,0)</f>
        <v>158</v>
      </c>
      <c r="G96" s="5">
        <f>ROUND( VLOOKUP(Z96, NPC_Raw_Data!A:L, 8) * VLOOKUP(AA96, NPC_Scaling_Values!A:N, 7) * VLOOKUP(AB96, NPC_Scaling_Values!A:N, 7) * 1.25 ,0)</f>
        <v>148</v>
      </c>
      <c r="H96" s="5">
        <f>ROUND( VLOOKUP(Z96, NPC_Raw_Data!A:L, 9) * VLOOKUP(AA96, NPC_Scaling_Values!A:N, 8)* VLOOKUP(AB96, NPC_Scaling_Values!A:N, 8) * 1.25 ,0)</f>
        <v>148</v>
      </c>
      <c r="I96" s="5">
        <v>0.0</v>
      </c>
      <c r="J96" s="5">
        <v>0.0</v>
      </c>
      <c r="K96" s="5">
        <v>0.0</v>
      </c>
      <c r="L96" s="5">
        <f>ROUND( VLOOKUP(Z96, NPC_Raw_Data!A:O, 13),0)</f>
        <v>76</v>
      </c>
      <c r="M96" s="5">
        <f>ROUND( VLOOKUP(Z96, NPC_Raw_Data!A:O, 14),0)</f>
        <v>76</v>
      </c>
      <c r="N96" s="5">
        <f>ROUND( VLOOKUP(Z96, NPC_Raw_Data!A:O, 15),0)</f>
        <v>76</v>
      </c>
      <c r="O96" s="5">
        <f>ROUND( VLOOKUP(Z96, NPC_Raw_Data!A:Q, 16) * VLOOKUP(AA96, NPC_Scaling_Values!A:N, 14)* VLOOKUP(AB96, NPC_Scaling_Values!A:N, 14) * 1.25 ,0)</f>
        <v>127</v>
      </c>
      <c r="P96" s="2">
        <f>ROUND( VLOOKUP(Z96, NPC_Raw_Data!A:Q, 17) * VLOOKUP(AA96, NPC_Scaling_Values!A:N, 14) * VLOOKUP(AB96, NPC_Scaling_Values!A:N, 14)* 1.25 ,0)</f>
        <v>101</v>
      </c>
      <c r="Q96">
        <f> VLOOKUP(AA96, NPC_Scaling_Values!A:N, 9) * VLOOKUP(AB96, NPC_Scaling_Values!A:N, 9) * 1.25</f>
        <v>3.2484375</v>
      </c>
      <c r="R96" s="1">
        <v>1.3</v>
      </c>
      <c r="S96" s="1">
        <v>6.0</v>
      </c>
      <c r="T96" s="7" t="b">
        <v>0</v>
      </c>
      <c r="U96" s="7" t="b">
        <v>0</v>
      </c>
      <c r="V96" s="7" t="b">
        <v>0</v>
      </c>
      <c r="Z96" s="1">
        <v>255001.0</v>
      </c>
      <c r="AA96" s="1">
        <v>7002.0</v>
      </c>
      <c r="AB96" s="1">
        <v>7402.0</v>
      </c>
      <c r="AC96" s="8">
        <v>0.0</v>
      </c>
    </row>
    <row r="97">
      <c r="A97" s="1" t="s">
        <v>74</v>
      </c>
      <c r="B97" s="1" t="s">
        <v>55</v>
      </c>
      <c r="C97" s="5">
        <f>ROUND( VLOOKUP(Z97, NPC_Raw_Data!A:D, 4)*VLOOKUP(AA97, NPC_Scaling_Values!A:C, 3)*VLOOKUP(AB97, NPC_Scaling_Values!A:C, 3) * 1.25 ,0)</f>
        <v>276</v>
      </c>
      <c r="D97" s="5">
        <f>ROUND( VLOOKUP(Z97, NPC_Raw_Data!A:E, 5) * VLOOKUP(AA97, NPC_Scaling_Values!A:D, 4) * VLOOKUP(AB97,NPC_Scaling_Values!A:D, 4) * 1.25 ,0)</f>
        <v>500</v>
      </c>
      <c r="E97" s="5">
        <f>ROUND( VLOOKUP(Z97, NPC_Raw_Data!A:L, 6) * VLOOKUP(AA97, NPC_Scaling_Values!A:N, 5)* VLOOKUP(AB97, NPC_Scaling_Values!A:N, 5) * 1.25 ,0)</f>
        <v>211</v>
      </c>
      <c r="F97" s="5">
        <f>ROUND( VLOOKUP(Z97, NPC_Raw_Data!A:L, 7) * VLOOKUP(AA97, NPC_Scaling_Values!A:N, 6) * VLOOKUP(AB97,NPC_Scaling_Values!A:N, 6) * 1.25 ,0)</f>
        <v>158</v>
      </c>
      <c r="G97" s="5">
        <f>ROUND( VLOOKUP(Z97, NPC_Raw_Data!A:L, 8) * VLOOKUP(AA97, NPC_Scaling_Values!A:N, 7) * VLOOKUP(AB97, NPC_Scaling_Values!A:N, 7) * 1.25 ,0)</f>
        <v>148</v>
      </c>
      <c r="H97" s="5">
        <f>ROUND( VLOOKUP(Z97, NPC_Raw_Data!A:L, 9) * VLOOKUP(AA97, NPC_Scaling_Values!A:N, 8)* VLOOKUP(AB97, NPC_Scaling_Values!A:N, 8) * 1.25 ,0)</f>
        <v>148</v>
      </c>
      <c r="I97" s="5">
        <v>0.0</v>
      </c>
      <c r="J97" s="5">
        <v>0.0</v>
      </c>
      <c r="K97" s="5">
        <v>0.0</v>
      </c>
      <c r="L97" s="5">
        <f>ROUND( VLOOKUP(Z97, NPC_Raw_Data!A:O, 13),0)</f>
        <v>76</v>
      </c>
      <c r="M97" s="5">
        <f>ROUND( VLOOKUP(Z97, NPC_Raw_Data!A:O, 14),0)</f>
        <v>76</v>
      </c>
      <c r="N97" s="5">
        <f>ROUND( VLOOKUP(Z97, NPC_Raw_Data!A:O, 15),0)</f>
        <v>76</v>
      </c>
      <c r="O97" s="5">
        <f>ROUND( VLOOKUP(Z97, NPC_Raw_Data!A:Q, 16) * VLOOKUP(AA97, NPC_Scaling_Values!A:N, 14)* VLOOKUP(AB97, NPC_Scaling_Values!A:N, 14) * 1.25 ,0)</f>
        <v>127</v>
      </c>
      <c r="P97" s="2">
        <f>ROUND( VLOOKUP(Z97, NPC_Raw_Data!A:Q, 17) * VLOOKUP(AA97, NPC_Scaling_Values!A:N, 14) * VLOOKUP(AB97, NPC_Scaling_Values!A:N, 14)* 1.25 ,0)</f>
        <v>101</v>
      </c>
      <c r="Q97">
        <f> VLOOKUP(AA97, NPC_Scaling_Values!A:N, 9) * VLOOKUP(AB97, NPC_Scaling_Values!A:N, 9) * 1.25</f>
        <v>3.2484375</v>
      </c>
      <c r="R97" s="1">
        <v>1.3</v>
      </c>
      <c r="S97" s="1">
        <v>6.0</v>
      </c>
      <c r="T97" s="7" t="b">
        <v>0</v>
      </c>
      <c r="U97" s="7" t="b">
        <v>0</v>
      </c>
      <c r="V97" s="7" t="b">
        <v>0</v>
      </c>
      <c r="Z97" s="1">
        <v>255002.0</v>
      </c>
      <c r="AA97" s="1">
        <v>7002.0</v>
      </c>
      <c r="AB97" s="1">
        <v>7402.0</v>
      </c>
      <c r="AC97" s="8">
        <v>0.0</v>
      </c>
    </row>
    <row r="98">
      <c r="A98" s="1" t="s">
        <v>73</v>
      </c>
      <c r="B98" s="1" t="s">
        <v>51</v>
      </c>
      <c r="C98" s="5">
        <f>ROUND( VLOOKUP(Z98, NPC_Raw_Data!A:D, 4)*VLOOKUP(AA98, NPC_Scaling_Values!A:C, 3)*VLOOKUP(AB98, NPC_Scaling_Values!A:C, 3) * 1.25 ,0)</f>
        <v>276</v>
      </c>
      <c r="D98" s="5">
        <f>ROUND( VLOOKUP(Z98, NPC_Raw_Data!A:E, 5) * VLOOKUP(AA98, NPC_Scaling_Values!A:D, 4) * VLOOKUP(AB98,NPC_Scaling_Values!A:D, 4) * 1.25 ,0)</f>
        <v>500</v>
      </c>
      <c r="E98" s="5">
        <f>ROUND( VLOOKUP(Z98, NPC_Raw_Data!A:L, 6) * VLOOKUP(AA98, NPC_Scaling_Values!A:N, 5)* VLOOKUP(AB98, NPC_Scaling_Values!A:N, 5) * 1.25 ,0)</f>
        <v>211</v>
      </c>
      <c r="F98" s="5">
        <f>ROUND( VLOOKUP(Z98, NPC_Raw_Data!A:L, 7) * VLOOKUP(AA98, NPC_Scaling_Values!A:N, 6) * VLOOKUP(AB98,NPC_Scaling_Values!A:N, 6) * 1.25 ,0)</f>
        <v>158</v>
      </c>
      <c r="G98" s="5">
        <f>ROUND( VLOOKUP(Z98, NPC_Raw_Data!A:L, 8) * VLOOKUP(AA98, NPC_Scaling_Values!A:N, 7) * VLOOKUP(AB98, NPC_Scaling_Values!A:N, 7) * 1.25 ,0)</f>
        <v>148</v>
      </c>
      <c r="H98" s="5">
        <f>ROUND( VLOOKUP(Z98, NPC_Raw_Data!A:L, 9) * VLOOKUP(AA98, NPC_Scaling_Values!A:N, 8)* VLOOKUP(AB98, NPC_Scaling_Values!A:N, 8) * 1.25 ,0)</f>
        <v>148</v>
      </c>
      <c r="I98" s="5">
        <v>0.0</v>
      </c>
      <c r="J98" s="5">
        <v>0.0</v>
      </c>
      <c r="K98" s="5">
        <v>0.0</v>
      </c>
      <c r="L98" s="5">
        <f>ROUND( VLOOKUP(Z98, NPC_Raw_Data!A:O, 13),0)</f>
        <v>76</v>
      </c>
      <c r="M98" s="5">
        <f>ROUND( VLOOKUP(Z98, NPC_Raw_Data!A:O, 14),0)</f>
        <v>76</v>
      </c>
      <c r="N98" s="5">
        <f>ROUND( VLOOKUP(Z98, NPC_Raw_Data!A:O, 15),0)</f>
        <v>76</v>
      </c>
      <c r="O98" s="5">
        <f>ROUND( VLOOKUP(Z98, NPC_Raw_Data!A:Q, 16) * VLOOKUP(AA98, NPC_Scaling_Values!A:N, 14)* VLOOKUP(AB98, NPC_Scaling_Values!A:N, 14) * 1.25 ,0)</f>
        <v>127</v>
      </c>
      <c r="P98" s="2">
        <f>ROUND( VLOOKUP(Z98, NPC_Raw_Data!A:Q, 17) * VLOOKUP(AA98, NPC_Scaling_Values!A:N, 14) * VLOOKUP(AB98, NPC_Scaling_Values!A:N, 14)* 1.25 ,0)</f>
        <v>101</v>
      </c>
      <c r="Q98">
        <f> VLOOKUP(AA98, NPC_Scaling_Values!A:N, 9) * VLOOKUP(AB98, NPC_Scaling_Values!A:N, 9) * 1.25</f>
        <v>3.2484375</v>
      </c>
      <c r="R98" s="1">
        <v>1.3</v>
      </c>
      <c r="S98" s="1">
        <v>6.0</v>
      </c>
      <c r="T98" s="7" t="b">
        <v>0</v>
      </c>
      <c r="U98" s="7" t="b">
        <v>0</v>
      </c>
      <c r="V98" s="7" t="b">
        <v>0</v>
      </c>
      <c r="Z98" s="1">
        <v>255010.0</v>
      </c>
      <c r="AA98" s="1">
        <v>7002.0</v>
      </c>
      <c r="AB98" s="1">
        <v>7402.0</v>
      </c>
      <c r="AC98" s="8">
        <v>0.0</v>
      </c>
    </row>
    <row r="99">
      <c r="A99" s="1" t="s">
        <v>73</v>
      </c>
      <c r="B99" s="1" t="s">
        <v>44</v>
      </c>
      <c r="C99" s="5">
        <f>ROUND( VLOOKUP(Z99, NPC_Raw_Data!A:D, 4)*VLOOKUP(AA99, NPC_Scaling_Values!A:C, 3)*VLOOKUP(AB99, NPC_Scaling_Values!A:C, 3) * 1.25 ,0)</f>
        <v>319</v>
      </c>
      <c r="D99" s="5">
        <f>ROUND( VLOOKUP(Z99, NPC_Raw_Data!A:E, 5) * VLOOKUP(AA99, NPC_Scaling_Values!A:D, 4) * VLOOKUP(AB99,NPC_Scaling_Values!A:D, 4) * 1.25 ,0)</f>
        <v>500</v>
      </c>
      <c r="E99" s="5">
        <f>ROUND( VLOOKUP(Z99, NPC_Raw_Data!A:L, 6) * VLOOKUP(AA99, NPC_Scaling_Values!A:N, 5)* VLOOKUP(AB99, NPC_Scaling_Values!A:N, 5) * 1.25 ,0)</f>
        <v>258</v>
      </c>
      <c r="F99" s="5">
        <f>ROUND( VLOOKUP(Z99, NPC_Raw_Data!A:L, 7) * VLOOKUP(AA99, NPC_Scaling_Values!A:N, 6) * VLOOKUP(AB99,NPC_Scaling_Values!A:N, 6) * 1.25 ,0)</f>
        <v>193</v>
      </c>
      <c r="G99" s="5">
        <f>ROUND( VLOOKUP(Z99, NPC_Raw_Data!A:L, 8) * VLOOKUP(AA99, NPC_Scaling_Values!A:N, 7) * VLOOKUP(AB99, NPC_Scaling_Values!A:N, 7) * 1.25 ,0)</f>
        <v>181</v>
      </c>
      <c r="H99" s="5">
        <f>ROUND( VLOOKUP(Z99, NPC_Raw_Data!A:L, 9) * VLOOKUP(AA99, NPC_Scaling_Values!A:N, 8)* VLOOKUP(AB99, NPC_Scaling_Values!A:N, 8) * 1.25 ,0)</f>
        <v>181</v>
      </c>
      <c r="I99" s="5">
        <v>0.0</v>
      </c>
      <c r="J99" s="5">
        <v>0.0</v>
      </c>
      <c r="K99" s="5">
        <v>0.0</v>
      </c>
      <c r="L99" s="5">
        <f>ROUND( VLOOKUP(Z99, NPC_Raw_Data!A:O, 13),0)</f>
        <v>76</v>
      </c>
      <c r="M99" s="5">
        <f>ROUND( VLOOKUP(Z99, NPC_Raw_Data!A:O, 14),0)</f>
        <v>76</v>
      </c>
      <c r="N99" s="5">
        <f>ROUND( VLOOKUP(Z99, NPC_Raw_Data!A:O, 15),0)</f>
        <v>76</v>
      </c>
      <c r="O99" s="5">
        <f>ROUND( VLOOKUP(Z99, NPC_Raw_Data!A:Q, 16) * VLOOKUP(AA99, NPC_Scaling_Values!A:N, 14)* VLOOKUP(AB99, NPC_Scaling_Values!A:N, 14) * 1.25 ,0)</f>
        <v>126</v>
      </c>
      <c r="P99" s="2">
        <f>ROUND( VLOOKUP(Z99, NPC_Raw_Data!A:Q, 17) * VLOOKUP(AA99, NPC_Scaling_Values!A:N, 14) * VLOOKUP(AB99, NPC_Scaling_Values!A:N, 14)* 1.25 ,0)</f>
        <v>101</v>
      </c>
      <c r="Q99">
        <f> VLOOKUP(AA99, NPC_Scaling_Values!A:N, 9) * VLOOKUP(AB99, NPC_Scaling_Values!A:N, 9) * 1.25</f>
        <v>3.484375</v>
      </c>
      <c r="R99" s="1">
        <v>1.3</v>
      </c>
      <c r="S99" s="1">
        <v>6.0</v>
      </c>
      <c r="T99" s="7" t="b">
        <v>0</v>
      </c>
      <c r="U99" s="7" t="b">
        <v>0</v>
      </c>
      <c r="V99" s="7" t="b">
        <v>0</v>
      </c>
      <c r="Z99" s="1">
        <v>255030.0</v>
      </c>
      <c r="AA99" s="1">
        <v>7003.0</v>
      </c>
      <c r="AB99" s="1">
        <v>7403.0</v>
      </c>
      <c r="AC99" s="8">
        <v>0.0</v>
      </c>
    </row>
    <row r="100">
      <c r="A100" s="1" t="s">
        <v>73</v>
      </c>
      <c r="B100" s="1" t="s">
        <v>128</v>
      </c>
      <c r="C100" s="5">
        <f>ROUND( VLOOKUP(Z100, NPC_Raw_Data!A:D, 4)*VLOOKUP(AA100, NPC_Scaling_Values!A:C, 3)*VLOOKUP(AB100, NPC_Scaling_Values!A:C, 3) * 1.25 ,0)</f>
        <v>367</v>
      </c>
      <c r="D100" s="5">
        <f>ROUND( VLOOKUP(Z100, NPC_Raw_Data!A:E, 5) * VLOOKUP(AA100, NPC_Scaling_Values!A:D, 4) * VLOOKUP(AB100,NPC_Scaling_Values!A:D, 4) * 1.25 ,0)</f>
        <v>750</v>
      </c>
      <c r="E100" s="5">
        <f>ROUND( VLOOKUP(Z100, NPC_Raw_Data!A:L, 6) * VLOOKUP(AA100, NPC_Scaling_Values!A:N, 5)* VLOOKUP(AB100, NPC_Scaling_Values!A:N, 5) * 1.25 ,0)</f>
        <v>339</v>
      </c>
      <c r="F100" s="5">
        <f>ROUND( VLOOKUP(Z100, NPC_Raw_Data!A:L, 7) * VLOOKUP(AA100, NPC_Scaling_Values!A:N, 6) * VLOOKUP(AB100,NPC_Scaling_Values!A:N, 6) * 1.25 ,0)</f>
        <v>254</v>
      </c>
      <c r="G100" s="5">
        <f>ROUND( VLOOKUP(Z100, NPC_Raw_Data!A:L, 8) * VLOOKUP(AA100, NPC_Scaling_Values!A:N, 7) * VLOOKUP(AB100, NPC_Scaling_Values!A:N, 7) * 1.25 ,0)</f>
        <v>237</v>
      </c>
      <c r="H100" s="5">
        <f>ROUND( VLOOKUP(Z100, NPC_Raw_Data!A:L, 9) * VLOOKUP(AA100, NPC_Scaling_Values!A:N, 8)* VLOOKUP(AB100, NPC_Scaling_Values!A:N, 8) * 1.25 ,0)</f>
        <v>237</v>
      </c>
      <c r="I100" s="5">
        <v>0.0</v>
      </c>
      <c r="J100" s="5">
        <v>0.0</v>
      </c>
      <c r="K100" s="5">
        <v>0.0</v>
      </c>
      <c r="L100" s="5">
        <f>ROUND( VLOOKUP(Z100, NPC_Raw_Data!A:O, 13),0)</f>
        <v>76</v>
      </c>
      <c r="M100" s="5">
        <f>ROUND( VLOOKUP(Z100, NPC_Raw_Data!A:O, 14),0)</f>
        <v>76</v>
      </c>
      <c r="N100" s="5">
        <f>ROUND( VLOOKUP(Z100, NPC_Raw_Data!A:O, 15),0)</f>
        <v>76</v>
      </c>
      <c r="O100" s="5">
        <f>ROUND( VLOOKUP(Z100, NPC_Raw_Data!A:Q, 16) * VLOOKUP(AA100, NPC_Scaling_Values!A:N, 14)* VLOOKUP(AB100, NPC_Scaling_Values!A:N, 14) * 1.25 ,0)</f>
        <v>125</v>
      </c>
      <c r="P100" s="2">
        <f>ROUND( VLOOKUP(Z100, NPC_Raw_Data!A:Q, 17) * VLOOKUP(AA100, NPC_Scaling_Values!A:N, 14) * VLOOKUP(AB100, NPC_Scaling_Values!A:N, 14)* 1.25 ,0)</f>
        <v>100</v>
      </c>
      <c r="Q100">
        <f> VLOOKUP(AA100, NPC_Scaling_Values!A:N, 9) * VLOOKUP(AB100, NPC_Scaling_Values!A:N, 9) * 1.25</f>
        <v>3.825</v>
      </c>
      <c r="R100" s="1">
        <v>1.3</v>
      </c>
      <c r="S100" s="1">
        <v>6.0</v>
      </c>
      <c r="T100" s="7" t="b">
        <v>0</v>
      </c>
      <c r="U100" s="7" t="b">
        <v>0</v>
      </c>
      <c r="V100" s="7" t="b">
        <v>0</v>
      </c>
      <c r="Z100" s="1">
        <v>255031.0</v>
      </c>
      <c r="AA100" s="1">
        <v>7007.0</v>
      </c>
      <c r="AB100" s="1">
        <v>7407.0</v>
      </c>
      <c r="AC100" s="8">
        <v>0.0</v>
      </c>
    </row>
    <row r="101">
      <c r="A101" s="1" t="s">
        <v>72</v>
      </c>
      <c r="B101" s="1" t="s">
        <v>128</v>
      </c>
      <c r="C101" s="5">
        <f>ROUND( VLOOKUP(Z101, NPC_Raw_Data!A:D, 4)*VLOOKUP(AA101, NPC_Scaling_Values!A:C, 3)*VLOOKUP(AB101, NPC_Scaling_Values!A:C, 3) * 1.25 ,0)</f>
        <v>367</v>
      </c>
      <c r="D101" s="5">
        <f>ROUND( VLOOKUP(Z101, NPC_Raw_Data!A:E, 5) * VLOOKUP(AA101, NPC_Scaling_Values!A:D, 4) * VLOOKUP(AB101,NPC_Scaling_Values!A:D, 4) * 1.25 ,0)</f>
        <v>750</v>
      </c>
      <c r="E101" s="5">
        <f>ROUND( VLOOKUP(Z101, NPC_Raw_Data!A:L, 6) * VLOOKUP(AA101, NPC_Scaling_Values!A:N, 5)* VLOOKUP(AB101, NPC_Scaling_Values!A:N, 5) * 1.25 ,0)</f>
        <v>339</v>
      </c>
      <c r="F101" s="5">
        <f>ROUND( VLOOKUP(Z101, NPC_Raw_Data!A:L, 7) * VLOOKUP(AA101, NPC_Scaling_Values!A:N, 6) * VLOOKUP(AB101,NPC_Scaling_Values!A:N, 6) * 1.25 ,0)</f>
        <v>254</v>
      </c>
      <c r="G101" s="5">
        <f>ROUND( VLOOKUP(Z101, NPC_Raw_Data!A:L, 8) * VLOOKUP(AA101, NPC_Scaling_Values!A:N, 7) * VLOOKUP(AB101, NPC_Scaling_Values!A:N, 7) * 1.25 ,0)</f>
        <v>237</v>
      </c>
      <c r="H101" s="5">
        <f>ROUND( VLOOKUP(Z101, NPC_Raw_Data!A:L, 9) * VLOOKUP(AA101, NPC_Scaling_Values!A:N, 8)* VLOOKUP(AB101, NPC_Scaling_Values!A:N, 8) * 1.25 ,0)</f>
        <v>237</v>
      </c>
      <c r="I101" s="5">
        <v>0.0</v>
      </c>
      <c r="J101" s="5">
        <v>0.0</v>
      </c>
      <c r="K101" s="5">
        <v>0.0</v>
      </c>
      <c r="L101" s="5">
        <f>ROUND( VLOOKUP(Z101, NPC_Raw_Data!A:O, 13),0)</f>
        <v>76</v>
      </c>
      <c r="M101" s="5">
        <f>ROUND( VLOOKUP(Z101, NPC_Raw_Data!A:O, 14),0)</f>
        <v>76</v>
      </c>
      <c r="N101" s="5">
        <f>ROUND( VLOOKUP(Z101, NPC_Raw_Data!A:O, 15),0)</f>
        <v>76</v>
      </c>
      <c r="O101" s="5">
        <f>ROUND( VLOOKUP(Z101, NPC_Raw_Data!A:Q, 16) * VLOOKUP(AA101, NPC_Scaling_Values!A:N, 14)* VLOOKUP(AB101, NPC_Scaling_Values!A:N, 14) * 1.25 ,0)</f>
        <v>125</v>
      </c>
      <c r="P101" s="2">
        <f>ROUND( VLOOKUP(Z101, NPC_Raw_Data!A:Q, 17) * VLOOKUP(AA101, NPC_Scaling_Values!A:N, 14) * VLOOKUP(AB101, NPC_Scaling_Values!A:N, 14)* 1.25 ,0)</f>
        <v>100</v>
      </c>
      <c r="Q101">
        <f> VLOOKUP(AA101, NPC_Scaling_Values!A:N, 9) * VLOOKUP(AB101, NPC_Scaling_Values!A:N, 9) * 1.25</f>
        <v>3.825</v>
      </c>
      <c r="R101" s="1">
        <v>1.3</v>
      </c>
      <c r="S101" s="1">
        <v>6.0</v>
      </c>
      <c r="T101" s="7" t="b">
        <v>0</v>
      </c>
      <c r="U101" s="7" t="b">
        <v>0</v>
      </c>
      <c r="V101" s="7" t="b">
        <v>0</v>
      </c>
      <c r="Z101" s="1">
        <v>255032.0</v>
      </c>
      <c r="AA101" s="1">
        <v>7007.0</v>
      </c>
      <c r="AB101" s="1">
        <v>7407.0</v>
      </c>
      <c r="AC101" s="8">
        <v>0.0</v>
      </c>
    </row>
    <row r="102">
      <c r="A102" s="1" t="s">
        <v>72</v>
      </c>
      <c r="B102" s="1" t="s">
        <v>27</v>
      </c>
      <c r="C102" s="5">
        <f>ROUND( VLOOKUP(Z102, NPC_Raw_Data!A:D, 4)*VLOOKUP(AA102, NPC_Scaling_Values!A:C, 3)*VLOOKUP(AB102, NPC_Scaling_Values!A:C, 3) * 1.25 ,0)</f>
        <v>319</v>
      </c>
      <c r="D102" s="5">
        <f>ROUND( VLOOKUP(Z102, NPC_Raw_Data!A:E, 5) * VLOOKUP(AA102, NPC_Scaling_Values!A:D, 4) * VLOOKUP(AB102,NPC_Scaling_Values!A:D, 4) * 1.25 ,0)</f>
        <v>625</v>
      </c>
      <c r="E102" s="5">
        <f>ROUND( VLOOKUP(Z102, NPC_Raw_Data!A:L, 6) * VLOOKUP(AA102, NPC_Scaling_Values!A:N, 5)* VLOOKUP(AB102, NPC_Scaling_Values!A:N, 5) * 1.25 ,0)</f>
        <v>258</v>
      </c>
      <c r="F102" s="5">
        <f>ROUND( VLOOKUP(Z102, NPC_Raw_Data!A:L, 7) * VLOOKUP(AA102, NPC_Scaling_Values!A:N, 6) * VLOOKUP(AB102,NPC_Scaling_Values!A:N, 6) * 1.25 ,0)</f>
        <v>193</v>
      </c>
      <c r="G102" s="5">
        <f>ROUND( VLOOKUP(Z102, NPC_Raw_Data!A:L, 8) * VLOOKUP(AA102, NPC_Scaling_Values!A:N, 7) * VLOOKUP(AB102, NPC_Scaling_Values!A:N, 7) * 1.25 ,0)</f>
        <v>181</v>
      </c>
      <c r="H102" s="5">
        <f>ROUND( VLOOKUP(Z102, NPC_Raw_Data!A:L, 9) * VLOOKUP(AA102, NPC_Scaling_Values!A:N, 8)* VLOOKUP(AB102, NPC_Scaling_Values!A:N, 8) * 1.25 ,0)</f>
        <v>181</v>
      </c>
      <c r="I102" s="5">
        <v>0.0</v>
      </c>
      <c r="J102" s="5">
        <v>0.0</v>
      </c>
      <c r="K102" s="5">
        <v>0.0</v>
      </c>
      <c r="L102" s="5">
        <f>ROUND( VLOOKUP(Z102, NPC_Raw_Data!A:O, 13),0)</f>
        <v>76</v>
      </c>
      <c r="M102" s="5">
        <f>ROUND( VLOOKUP(Z102, NPC_Raw_Data!A:O, 14),0)</f>
        <v>76</v>
      </c>
      <c r="N102" s="5">
        <f>ROUND( VLOOKUP(Z102, NPC_Raw_Data!A:O, 15),0)</f>
        <v>76</v>
      </c>
      <c r="O102" s="5">
        <f>ROUND( VLOOKUP(Z102, NPC_Raw_Data!A:Q, 16) * VLOOKUP(AA102, NPC_Scaling_Values!A:N, 14)* VLOOKUP(AB102, NPC_Scaling_Values!A:N, 14) * 1.25 ,0)</f>
        <v>126</v>
      </c>
      <c r="P102" s="2">
        <f>ROUND( VLOOKUP(Z102, NPC_Raw_Data!A:Q, 17) * VLOOKUP(AA102, NPC_Scaling_Values!A:N, 14) * VLOOKUP(AB102, NPC_Scaling_Values!A:N, 14)* 1.25 ,0)</f>
        <v>101</v>
      </c>
      <c r="Q102">
        <f> VLOOKUP(AA102, NPC_Scaling_Values!A:N, 9) * VLOOKUP(AB102, NPC_Scaling_Values!A:N, 9) * 1.25</f>
        <v>3.484375</v>
      </c>
      <c r="R102" s="1">
        <v>1.3</v>
      </c>
      <c r="S102" s="1">
        <v>6.0</v>
      </c>
      <c r="T102" s="7" t="b">
        <v>0</v>
      </c>
      <c r="U102" s="7" t="b">
        <v>0</v>
      </c>
      <c r="V102" s="7" t="b">
        <v>0</v>
      </c>
      <c r="Z102" s="1">
        <v>255040.0</v>
      </c>
      <c r="AA102" s="1">
        <v>7003.0</v>
      </c>
      <c r="AB102" s="1">
        <v>7403.0</v>
      </c>
      <c r="AC102" s="8">
        <v>0.0</v>
      </c>
    </row>
    <row r="103">
      <c r="A103" s="1" t="s">
        <v>73</v>
      </c>
      <c r="B103" s="1" t="s">
        <v>27</v>
      </c>
      <c r="C103" s="5">
        <f>ROUND( VLOOKUP(Z103, NPC_Raw_Data!A:D, 4)*VLOOKUP(AA103, NPC_Scaling_Values!A:C, 3)*VLOOKUP(AB103, NPC_Scaling_Values!A:C, 3) * 1.25 ,0)</f>
        <v>319</v>
      </c>
      <c r="D103" s="5">
        <f>ROUND( VLOOKUP(Z103, NPC_Raw_Data!A:E, 5) * VLOOKUP(AA103, NPC_Scaling_Values!A:D, 4) * VLOOKUP(AB103,NPC_Scaling_Values!A:D, 4) * 1.25 ,0)</f>
        <v>500</v>
      </c>
      <c r="E103" s="5">
        <f>ROUND( VLOOKUP(Z103, NPC_Raw_Data!A:L, 6) * VLOOKUP(AA103, NPC_Scaling_Values!A:N, 5)* VLOOKUP(AB103, NPC_Scaling_Values!A:N, 5) * 1.25 ,0)</f>
        <v>258</v>
      </c>
      <c r="F103" s="5">
        <f>ROUND( VLOOKUP(Z103, NPC_Raw_Data!A:L, 7) * VLOOKUP(AA103, NPC_Scaling_Values!A:N, 6) * VLOOKUP(AB103,NPC_Scaling_Values!A:N, 6) * 1.25 ,0)</f>
        <v>193</v>
      </c>
      <c r="G103" s="5">
        <f>ROUND( VLOOKUP(Z103, NPC_Raw_Data!A:L, 8) * VLOOKUP(AA103, NPC_Scaling_Values!A:N, 7) * VLOOKUP(AB103, NPC_Scaling_Values!A:N, 7) * 1.25 ,0)</f>
        <v>181</v>
      </c>
      <c r="H103" s="5">
        <f>ROUND( VLOOKUP(Z103, NPC_Raw_Data!A:L, 9) * VLOOKUP(AA103, NPC_Scaling_Values!A:N, 8)* VLOOKUP(AB103, NPC_Scaling_Values!A:N, 8) * 1.25 ,0)</f>
        <v>181</v>
      </c>
      <c r="I103" s="5">
        <v>0.0</v>
      </c>
      <c r="J103" s="5">
        <v>0.0</v>
      </c>
      <c r="K103" s="5">
        <v>0.0</v>
      </c>
      <c r="L103" s="5">
        <f>ROUND( VLOOKUP(Z103, NPC_Raw_Data!A:O, 13),0)</f>
        <v>76</v>
      </c>
      <c r="M103" s="5">
        <f>ROUND( VLOOKUP(Z103, NPC_Raw_Data!A:O, 14),0)</f>
        <v>76</v>
      </c>
      <c r="N103" s="5">
        <f>ROUND( VLOOKUP(Z103, NPC_Raw_Data!A:O, 15),0)</f>
        <v>76</v>
      </c>
      <c r="O103" s="5">
        <f>ROUND( VLOOKUP(Z103, NPC_Raw_Data!A:Q, 16) * VLOOKUP(AA103, NPC_Scaling_Values!A:N, 14)* VLOOKUP(AB103, NPC_Scaling_Values!A:N, 14) * 1.25 ,0)</f>
        <v>126</v>
      </c>
      <c r="P103" s="2">
        <f>ROUND( VLOOKUP(Z103, NPC_Raw_Data!A:Q, 17) * VLOOKUP(AA103, NPC_Scaling_Values!A:N, 14) * VLOOKUP(AB103, NPC_Scaling_Values!A:N, 14)* 1.25 ,0)</f>
        <v>101</v>
      </c>
      <c r="Q103">
        <f> VLOOKUP(AA103, NPC_Scaling_Values!A:N, 9) * VLOOKUP(AB103, NPC_Scaling_Values!A:N, 9) * 1.25</f>
        <v>3.484375</v>
      </c>
      <c r="R103" s="1">
        <v>1.3</v>
      </c>
      <c r="S103" s="1">
        <v>6.0</v>
      </c>
      <c r="T103" s="7" t="b">
        <v>0</v>
      </c>
      <c r="U103" s="7" t="b">
        <v>0</v>
      </c>
      <c r="V103" s="7" t="b">
        <v>0</v>
      </c>
      <c r="Z103" s="1">
        <v>255041.0</v>
      </c>
      <c r="AA103" s="1">
        <v>7003.0</v>
      </c>
      <c r="AB103" s="1">
        <v>7403.0</v>
      </c>
      <c r="AC103" s="8">
        <v>0.0</v>
      </c>
    </row>
    <row r="104">
      <c r="A104" s="1" t="s">
        <v>74</v>
      </c>
      <c r="B104" s="1" t="s">
        <v>27</v>
      </c>
      <c r="C104" s="5">
        <f>ROUND( VLOOKUP(Z104, NPC_Raw_Data!A:D, 4)*VLOOKUP(AA104, NPC_Scaling_Values!A:C, 3)*VLOOKUP(AB104, NPC_Scaling_Values!A:C, 3) * 1.25 ,0)</f>
        <v>319</v>
      </c>
      <c r="D104" s="5">
        <f>ROUND( VLOOKUP(Z104, NPC_Raw_Data!A:E, 5) * VLOOKUP(AA104, NPC_Scaling_Values!A:D, 4) * VLOOKUP(AB104,NPC_Scaling_Values!A:D, 4) * 1.25 ,0)</f>
        <v>500</v>
      </c>
      <c r="E104" s="5">
        <f>ROUND( VLOOKUP(Z104, NPC_Raw_Data!A:L, 6) * VLOOKUP(AA104, NPC_Scaling_Values!A:N, 5)* VLOOKUP(AB104, NPC_Scaling_Values!A:N, 5) * 1.25 ,0)</f>
        <v>258</v>
      </c>
      <c r="F104" s="5">
        <f>ROUND( VLOOKUP(Z104, NPC_Raw_Data!A:L, 7) * VLOOKUP(AA104, NPC_Scaling_Values!A:N, 6) * VLOOKUP(AB104,NPC_Scaling_Values!A:N, 6) * 1.25 ,0)</f>
        <v>193</v>
      </c>
      <c r="G104" s="5">
        <f>ROUND( VLOOKUP(Z104, NPC_Raw_Data!A:L, 8) * VLOOKUP(AA104, NPC_Scaling_Values!A:N, 7) * VLOOKUP(AB104, NPC_Scaling_Values!A:N, 7) * 1.25 ,0)</f>
        <v>181</v>
      </c>
      <c r="H104" s="5">
        <f>ROUND( VLOOKUP(Z104, NPC_Raw_Data!A:L, 9) * VLOOKUP(AA104, NPC_Scaling_Values!A:N, 8)* VLOOKUP(AB104, NPC_Scaling_Values!A:N, 8) * 1.25 ,0)</f>
        <v>181</v>
      </c>
      <c r="I104" s="5">
        <v>0.0</v>
      </c>
      <c r="J104" s="5">
        <v>0.0</v>
      </c>
      <c r="K104" s="5">
        <v>0.0</v>
      </c>
      <c r="L104" s="5">
        <f>ROUND( VLOOKUP(Z104, NPC_Raw_Data!A:O, 13),0)</f>
        <v>76</v>
      </c>
      <c r="M104" s="5">
        <f>ROUND( VLOOKUP(Z104, NPC_Raw_Data!A:O, 14),0)</f>
        <v>76</v>
      </c>
      <c r="N104" s="5">
        <f>ROUND( VLOOKUP(Z104, NPC_Raw_Data!A:O, 15),0)</f>
        <v>76</v>
      </c>
      <c r="O104" s="5">
        <f>ROUND( VLOOKUP(Z104, NPC_Raw_Data!A:Q, 16) * VLOOKUP(AA104, NPC_Scaling_Values!A:N, 14)* VLOOKUP(AB104, NPC_Scaling_Values!A:N, 14) * 1.25 ,0)</f>
        <v>126</v>
      </c>
      <c r="P104" s="2">
        <f>ROUND( VLOOKUP(Z104, NPC_Raw_Data!A:Q, 17) * VLOOKUP(AA104, NPC_Scaling_Values!A:N, 14) * VLOOKUP(AB104, NPC_Scaling_Values!A:N, 14)* 1.25 ,0)</f>
        <v>101</v>
      </c>
      <c r="Q104">
        <f> VLOOKUP(AA104, NPC_Scaling_Values!A:N, 9) * VLOOKUP(AB104, NPC_Scaling_Values!A:N, 9) * 1.25</f>
        <v>3.484375</v>
      </c>
      <c r="R104" s="1">
        <v>1.3</v>
      </c>
      <c r="S104" s="1">
        <v>6.0</v>
      </c>
      <c r="T104" s="7" t="b">
        <v>0</v>
      </c>
      <c r="U104" s="7" t="b">
        <v>0</v>
      </c>
      <c r="V104" s="7" t="b">
        <v>0</v>
      </c>
      <c r="Z104" s="1">
        <v>255042.0</v>
      </c>
      <c r="AA104" s="1">
        <v>7003.0</v>
      </c>
      <c r="AB104" s="1">
        <v>7403.0</v>
      </c>
      <c r="AC104" s="8">
        <v>0.0</v>
      </c>
    </row>
    <row r="105">
      <c r="A105" s="1" t="s">
        <v>86</v>
      </c>
      <c r="B105" s="1" t="s">
        <v>27</v>
      </c>
      <c r="C105" s="5">
        <f>ROUND( VLOOKUP(Z105, NPC_Raw_Data!A:D, 4)*VLOOKUP(AA105, NPC_Scaling_Values!A:C, 3)*VLOOKUP(AB105, NPC_Scaling_Values!A:C, 3) * 1.25 ,0)</f>
        <v>319</v>
      </c>
      <c r="D105" s="5">
        <f>ROUND( VLOOKUP(Z105, NPC_Raw_Data!A:E, 5) * VLOOKUP(AA105, NPC_Scaling_Values!A:D, 4) * VLOOKUP(AB105,NPC_Scaling_Values!A:D, 4) * 1.25 ,0)</f>
        <v>625</v>
      </c>
      <c r="E105" s="5">
        <f>ROUND( VLOOKUP(Z105, NPC_Raw_Data!A:L, 6) * VLOOKUP(AA105, NPC_Scaling_Values!A:N, 5)* VLOOKUP(AB105, NPC_Scaling_Values!A:N, 5) * 1.25 ,0)</f>
        <v>258</v>
      </c>
      <c r="F105" s="5">
        <f>ROUND( VLOOKUP(Z105, NPC_Raw_Data!A:L, 7) * VLOOKUP(AA105, NPC_Scaling_Values!A:N, 6) * VLOOKUP(AB105,NPC_Scaling_Values!A:N, 6) * 1.25 ,0)</f>
        <v>193</v>
      </c>
      <c r="G105" s="5">
        <f>ROUND( VLOOKUP(Z105, NPC_Raw_Data!A:L, 8) * VLOOKUP(AA105, NPC_Scaling_Values!A:N, 7) * VLOOKUP(AB105, NPC_Scaling_Values!A:N, 7) * 1.25 ,0)</f>
        <v>181</v>
      </c>
      <c r="H105" s="5">
        <f>ROUND( VLOOKUP(Z105, NPC_Raw_Data!A:L, 9) * VLOOKUP(AA105, NPC_Scaling_Values!A:N, 8)* VLOOKUP(AB105, NPC_Scaling_Values!A:N, 8) * 1.25 ,0)</f>
        <v>181</v>
      </c>
      <c r="I105" s="5">
        <v>0.0</v>
      </c>
      <c r="J105" s="5">
        <v>0.0</v>
      </c>
      <c r="K105" s="5">
        <v>0.0</v>
      </c>
      <c r="L105" s="5">
        <f>ROUND( VLOOKUP(Z105, NPC_Raw_Data!A:O, 13),0)</f>
        <v>76</v>
      </c>
      <c r="M105" s="5">
        <f>ROUND( VLOOKUP(Z105, NPC_Raw_Data!A:O, 14),0)</f>
        <v>76</v>
      </c>
      <c r="N105" s="5">
        <f>ROUND( VLOOKUP(Z105, NPC_Raw_Data!A:O, 15),0)</f>
        <v>76</v>
      </c>
      <c r="O105" s="5">
        <f>ROUND( VLOOKUP(Z105, NPC_Raw_Data!A:Q, 16) * VLOOKUP(AA105, NPC_Scaling_Values!A:N, 14)* VLOOKUP(AB105, NPC_Scaling_Values!A:N, 14) * 1.25 ,0)</f>
        <v>126</v>
      </c>
      <c r="P105" s="2">
        <f>ROUND( VLOOKUP(Z105, NPC_Raw_Data!A:Q, 17) * VLOOKUP(AA105, NPC_Scaling_Values!A:N, 14) * VLOOKUP(AB105, NPC_Scaling_Values!A:N, 14)* 1.25 ,0)</f>
        <v>101</v>
      </c>
      <c r="Q105">
        <f> VLOOKUP(AA105, NPC_Scaling_Values!A:N, 9) * VLOOKUP(AB105, NPC_Scaling_Values!A:N, 9) * 1.25</f>
        <v>3.484375</v>
      </c>
      <c r="R105" s="1">
        <v>1.3</v>
      </c>
      <c r="S105" s="1">
        <v>10.0</v>
      </c>
      <c r="T105" s="7" t="b">
        <v>0</v>
      </c>
      <c r="U105" s="7" t="b">
        <v>0</v>
      </c>
      <c r="V105" s="7" t="b">
        <v>0</v>
      </c>
      <c r="Z105" s="1">
        <v>255043.0</v>
      </c>
      <c r="AA105" s="1">
        <v>7003.0</v>
      </c>
      <c r="AB105" s="1">
        <v>7403.0</v>
      </c>
      <c r="AC105" s="10">
        <v>7100.0</v>
      </c>
    </row>
    <row r="106">
      <c r="A106" s="1" t="s">
        <v>87</v>
      </c>
      <c r="B106" s="1" t="s">
        <v>27</v>
      </c>
      <c r="C106" s="5">
        <f>ROUND( VLOOKUP(Z106, NPC_Raw_Data!A:D, 4)*VLOOKUP(AA106, NPC_Scaling_Values!A:C, 3)*VLOOKUP(AB106, NPC_Scaling_Values!A:C, 3) * 1.25 ,0)</f>
        <v>319</v>
      </c>
      <c r="D106" s="5">
        <f>ROUND( VLOOKUP(Z106, NPC_Raw_Data!A:E, 5) * VLOOKUP(AA106, NPC_Scaling_Values!A:D, 4) * VLOOKUP(AB106,NPC_Scaling_Values!A:D, 4) * 1.25 ,0)</f>
        <v>500</v>
      </c>
      <c r="E106" s="5">
        <f>ROUND( VLOOKUP(Z106, NPC_Raw_Data!A:L, 6) * VLOOKUP(AA106, NPC_Scaling_Values!A:N, 5)* VLOOKUP(AB106, NPC_Scaling_Values!A:N, 5) * 1.25 ,0)</f>
        <v>258</v>
      </c>
      <c r="F106" s="5">
        <f>ROUND( VLOOKUP(Z106, NPC_Raw_Data!A:L, 7) * VLOOKUP(AA106, NPC_Scaling_Values!A:N, 6) * VLOOKUP(AB106,NPC_Scaling_Values!A:N, 6) * 1.25 ,0)</f>
        <v>193</v>
      </c>
      <c r="G106" s="5">
        <f>ROUND( VLOOKUP(Z106, NPC_Raw_Data!A:L, 8) * VLOOKUP(AA106, NPC_Scaling_Values!A:N, 7) * VLOOKUP(AB106, NPC_Scaling_Values!A:N, 7) * 1.25 ,0)</f>
        <v>181</v>
      </c>
      <c r="H106" s="5">
        <f>ROUND( VLOOKUP(Z106, NPC_Raw_Data!A:L, 9) * VLOOKUP(AA106, NPC_Scaling_Values!A:N, 8)* VLOOKUP(AB106, NPC_Scaling_Values!A:N, 8) * 1.25 ,0)</f>
        <v>181</v>
      </c>
      <c r="I106" s="5">
        <v>0.0</v>
      </c>
      <c r="J106" s="5">
        <v>0.0</v>
      </c>
      <c r="K106" s="5">
        <v>0.0</v>
      </c>
      <c r="L106" s="5">
        <f>ROUND( VLOOKUP(Z106, NPC_Raw_Data!A:O, 13),0)</f>
        <v>76</v>
      </c>
      <c r="M106" s="5">
        <f>ROUND( VLOOKUP(Z106, NPC_Raw_Data!A:O, 14),0)</f>
        <v>76</v>
      </c>
      <c r="N106" s="5">
        <f>ROUND( VLOOKUP(Z106, NPC_Raw_Data!A:O, 15),0)</f>
        <v>76</v>
      </c>
      <c r="O106" s="5">
        <f>ROUND( VLOOKUP(Z106, NPC_Raw_Data!A:Q, 16) * VLOOKUP(AA106, NPC_Scaling_Values!A:N, 14)* VLOOKUP(AB106, NPC_Scaling_Values!A:N, 14) * 1.25 ,0)</f>
        <v>126</v>
      </c>
      <c r="P106" s="2">
        <f>ROUND( VLOOKUP(Z106, NPC_Raw_Data!A:Q, 17) * VLOOKUP(AA106, NPC_Scaling_Values!A:N, 14) * VLOOKUP(AB106, NPC_Scaling_Values!A:N, 14)* 1.25 ,0)</f>
        <v>101</v>
      </c>
      <c r="Q106">
        <f> VLOOKUP(AA106, NPC_Scaling_Values!A:N, 9) * VLOOKUP(AB106, NPC_Scaling_Values!A:N, 9) * 1.25</f>
        <v>3.484375</v>
      </c>
      <c r="R106" s="1">
        <v>1.3</v>
      </c>
      <c r="S106" s="1">
        <v>10.0</v>
      </c>
      <c r="T106" s="7" t="b">
        <v>0</v>
      </c>
      <c r="U106" s="7" t="b">
        <v>0</v>
      </c>
      <c r="V106" s="7" t="b">
        <v>0</v>
      </c>
      <c r="Z106" s="1">
        <v>255044.0</v>
      </c>
      <c r="AA106" s="1">
        <v>7003.0</v>
      </c>
      <c r="AB106" s="1">
        <v>7403.0</v>
      </c>
      <c r="AC106" s="10">
        <v>7100.0</v>
      </c>
    </row>
    <row r="107">
      <c r="A107" s="1" t="s">
        <v>115</v>
      </c>
      <c r="B107" s="1" t="s">
        <v>27</v>
      </c>
      <c r="C107" s="5">
        <f>ROUND( VLOOKUP(Z107, NPC_Raw_Data!A:D, 4)*VLOOKUP(AA107, NPC_Scaling_Values!A:C, 3)*VLOOKUP(AB107, NPC_Scaling_Values!A:C, 3) * 1.25 ,0)</f>
        <v>405</v>
      </c>
      <c r="D107" s="5">
        <f>ROUND( VLOOKUP(Z107, NPC_Raw_Data!A:E, 5) * VLOOKUP(AA107, NPC_Scaling_Values!A:D, 4) * VLOOKUP(AB107,NPC_Scaling_Values!A:D, 4) * 1.25 ,0)</f>
        <v>1000</v>
      </c>
      <c r="E107" s="5">
        <f>ROUND( VLOOKUP(Z107, NPC_Raw_Data!A:L, 6) * VLOOKUP(AA107, NPC_Scaling_Values!A:N, 5)* VLOOKUP(AB107, NPC_Scaling_Values!A:N, 5) * 1.25 ,0)</f>
        <v>296</v>
      </c>
      <c r="F107" s="5">
        <f>ROUND( VLOOKUP(Z107, NPC_Raw_Data!A:L, 7) * VLOOKUP(AA107, NPC_Scaling_Values!A:N, 6) * VLOOKUP(AB107,NPC_Scaling_Values!A:N, 6) * 1.25 ,0)</f>
        <v>216</v>
      </c>
      <c r="G107" s="5">
        <f>ROUND( VLOOKUP(Z107, NPC_Raw_Data!A:L, 8) * VLOOKUP(AA107, NPC_Scaling_Values!A:N, 7) * VLOOKUP(AB107, NPC_Scaling_Values!A:N, 7) * 1.25 ,0)</f>
        <v>223</v>
      </c>
      <c r="H107" s="5">
        <f>ROUND( VLOOKUP(Z107, NPC_Raw_Data!A:L, 9) * VLOOKUP(AA107, NPC_Scaling_Values!A:N, 8)* VLOOKUP(AB107, NPC_Scaling_Values!A:N, 8) * 1.25 ,0)</f>
        <v>193</v>
      </c>
      <c r="I107" s="5">
        <v>0.0</v>
      </c>
      <c r="J107" s="5">
        <v>0.0</v>
      </c>
      <c r="K107" s="5">
        <v>0.0</v>
      </c>
      <c r="L107" s="5">
        <f>ROUND( VLOOKUP(Z107, NPC_Raw_Data!A:O, 13),0)</f>
        <v>78</v>
      </c>
      <c r="M107" s="5">
        <f>ROUND( VLOOKUP(Z107, NPC_Raw_Data!A:O, 14),0)</f>
        <v>78</v>
      </c>
      <c r="N107" s="5">
        <f>ROUND( VLOOKUP(Z107, NPC_Raw_Data!A:O, 15),0)</f>
        <v>104</v>
      </c>
      <c r="O107" s="5">
        <f>ROUND( VLOOKUP(Z107, NPC_Raw_Data!A:Q, 16) * VLOOKUP(AA107, NPC_Scaling_Values!A:N, 14)* VLOOKUP(AB107, NPC_Scaling_Values!A:N, 14) * 1.25 ,0)</f>
        <v>302</v>
      </c>
      <c r="P107" s="2">
        <f>ROUND( VLOOKUP(Z107, NPC_Raw_Data!A:Q, 17) * VLOOKUP(AA107, NPC_Scaling_Values!A:N, 14) * VLOOKUP(AB107, NPC_Scaling_Values!A:N, 14)* 1.25 ,0)</f>
        <v>101</v>
      </c>
      <c r="Q107">
        <f> VLOOKUP(AA107, NPC_Scaling_Values!A:N, 9) * VLOOKUP(AB107, NPC_Scaling_Values!A:N, 9) * 1.25</f>
        <v>3.484375</v>
      </c>
      <c r="R107" s="1">
        <v>1.3</v>
      </c>
      <c r="S107" s="1">
        <v>10.0</v>
      </c>
      <c r="T107" s="7" t="b">
        <v>0</v>
      </c>
      <c r="U107" s="7" t="b">
        <v>0</v>
      </c>
      <c r="V107" s="7" t="b">
        <v>0</v>
      </c>
      <c r="Z107" s="1">
        <v>256000.0</v>
      </c>
      <c r="AA107" s="1">
        <v>7003.0</v>
      </c>
      <c r="AB107" s="1">
        <v>7403.0</v>
      </c>
      <c r="AC107" s="8">
        <v>0.0</v>
      </c>
    </row>
    <row r="108">
      <c r="A108" s="1" t="s">
        <v>99</v>
      </c>
      <c r="B108" s="1" t="s">
        <v>27</v>
      </c>
      <c r="C108" s="5">
        <f>ROUND( VLOOKUP(Z108, NPC_Raw_Data!A:D, 4)*VLOOKUP(AA108, NPC_Scaling_Values!A:C, 3)*VLOOKUP(AB108, NPC_Scaling_Values!A:C, 3) * 1.25 ,0)</f>
        <v>251</v>
      </c>
      <c r="D108" s="5">
        <f>ROUND( VLOOKUP(Z108, NPC_Raw_Data!A:E, 5) * VLOOKUP(AA108, NPC_Scaling_Values!A:D, 4) * VLOOKUP(AB108,NPC_Scaling_Values!A:D, 4) * 1.25 ,0)</f>
        <v>1000</v>
      </c>
      <c r="E108" s="5">
        <f>ROUND( VLOOKUP(Z108, NPC_Raw_Data!A:L, 6) * VLOOKUP(AA108, NPC_Scaling_Values!A:N, 5)* VLOOKUP(AB108, NPC_Scaling_Values!A:N, 5) * 1.25 ,0)</f>
        <v>271</v>
      </c>
      <c r="F108" s="5">
        <f>ROUND( VLOOKUP(Z108, NPC_Raw_Data!A:L, 7) * VLOOKUP(AA108, NPC_Scaling_Values!A:N, 6) * VLOOKUP(AB108,NPC_Scaling_Values!A:N, 6) * 1.25 ,0)</f>
        <v>198</v>
      </c>
      <c r="G108" s="5">
        <f>ROUND( VLOOKUP(Z108, NPC_Raw_Data!A:L, 8) * VLOOKUP(AA108, NPC_Scaling_Values!A:N, 7) * VLOOKUP(AB108, NPC_Scaling_Values!A:N, 7) * 1.25 ,0)</f>
        <v>203</v>
      </c>
      <c r="H108" s="5">
        <f>ROUND( VLOOKUP(Z108, NPC_Raw_Data!A:L, 9) * VLOOKUP(AA108, NPC_Scaling_Values!A:N, 8)* VLOOKUP(AB108, NPC_Scaling_Values!A:N, 8) * 1.25 ,0)</f>
        <v>176</v>
      </c>
      <c r="I108" s="5">
        <v>0.0</v>
      </c>
      <c r="J108" s="5">
        <v>0.0</v>
      </c>
      <c r="K108" s="5">
        <v>0.0</v>
      </c>
      <c r="L108" s="5">
        <f>ROUND( VLOOKUP(Z108, NPC_Raw_Data!A:O, 13),0)</f>
        <v>78</v>
      </c>
      <c r="M108" s="5">
        <f>ROUND( VLOOKUP(Z108, NPC_Raw_Data!A:O, 14),0)</f>
        <v>78</v>
      </c>
      <c r="N108" s="5">
        <f>ROUND( VLOOKUP(Z108, NPC_Raw_Data!A:O, 15),0)</f>
        <v>104</v>
      </c>
      <c r="O108" s="5">
        <f>ROUND( VLOOKUP(Z108, NPC_Raw_Data!A:Q, 16) * VLOOKUP(AA108, NPC_Scaling_Values!A:N, 14)* VLOOKUP(AB108, NPC_Scaling_Values!A:N, 14) * 1.25 ,0)</f>
        <v>302</v>
      </c>
      <c r="P108" s="2">
        <f>ROUND( VLOOKUP(Z108, NPC_Raw_Data!A:Q, 17) * VLOOKUP(AA108, NPC_Scaling_Values!A:N, 14) * VLOOKUP(AB108, NPC_Scaling_Values!A:N, 14)* 1.25 ,0)</f>
        <v>101</v>
      </c>
      <c r="Q108">
        <f> VLOOKUP(AA108, NPC_Scaling_Values!A:N, 9) * VLOOKUP(AB108, NPC_Scaling_Values!A:N, 9) * 1.25</f>
        <v>3.484375</v>
      </c>
      <c r="R108" s="1">
        <v>1.3</v>
      </c>
      <c r="S108" s="1">
        <v>10.0</v>
      </c>
      <c r="T108" s="7" t="b">
        <v>0</v>
      </c>
      <c r="U108" s="7" t="b">
        <v>0</v>
      </c>
      <c r="V108" s="7" t="b">
        <v>0</v>
      </c>
      <c r="Z108" s="1">
        <v>256001.0</v>
      </c>
      <c r="AA108" s="1">
        <v>7003.0</v>
      </c>
      <c r="AB108" s="1">
        <v>7403.0</v>
      </c>
      <c r="AC108" s="8">
        <v>0.0</v>
      </c>
    </row>
    <row r="109">
      <c r="A109" s="1" t="s">
        <v>152</v>
      </c>
      <c r="B109" s="1" t="s">
        <v>27</v>
      </c>
      <c r="C109" s="5">
        <f>ROUND( VLOOKUP(Z109, NPC_Raw_Data!A:D, 4)*VLOOKUP(AA109, NPC_Scaling_Values!A:C, 3)*VLOOKUP(AB109, NPC_Scaling_Values!A:C, 3) * 1.25 ,0)</f>
        <v>461</v>
      </c>
      <c r="D109" s="5">
        <f>ROUND( VLOOKUP(Z109, NPC_Raw_Data!A:E, 5) * VLOOKUP(AA109, NPC_Scaling_Values!A:D, 4) * VLOOKUP(AB109,NPC_Scaling_Values!A:D, 4) * 1.25 ,0)</f>
        <v>1250</v>
      </c>
      <c r="E109" s="5">
        <f>ROUND( VLOOKUP(Z109, NPC_Raw_Data!A:L, 6) * VLOOKUP(AA109, NPC_Scaling_Values!A:N, 5)* VLOOKUP(AB109, NPC_Scaling_Values!A:N, 5) * 1.25 ,0)</f>
        <v>379</v>
      </c>
      <c r="F109" s="5">
        <f>ROUND( VLOOKUP(Z109, NPC_Raw_Data!A:L, 7) * VLOOKUP(AA109, NPC_Scaling_Values!A:N, 6) * VLOOKUP(AB109,NPC_Scaling_Values!A:N, 6) * 1.25 ,0)</f>
        <v>276</v>
      </c>
      <c r="G109" s="5">
        <f>ROUND( VLOOKUP(Z109, NPC_Raw_Data!A:L, 8) * VLOOKUP(AA109, NPC_Scaling_Values!A:N, 7) * VLOOKUP(AB109, NPC_Scaling_Values!A:N, 7) * 1.25 ,0)</f>
        <v>286</v>
      </c>
      <c r="H109" s="5">
        <f>ROUND( VLOOKUP(Z109, NPC_Raw_Data!A:L, 9) * VLOOKUP(AA109, NPC_Scaling_Values!A:N, 8)* VLOOKUP(AB109, NPC_Scaling_Values!A:N, 8) * 1.25 ,0)</f>
        <v>248</v>
      </c>
      <c r="I109" s="5">
        <v>0.0</v>
      </c>
      <c r="J109" s="5">
        <v>0.0</v>
      </c>
      <c r="K109" s="5">
        <v>0.0</v>
      </c>
      <c r="L109" s="5">
        <f>ROUND( VLOOKUP(Z109, NPC_Raw_Data!A:O, 13),0)</f>
        <v>78</v>
      </c>
      <c r="M109" s="5">
        <f>ROUND( VLOOKUP(Z109, NPC_Raw_Data!A:O, 14),0)</f>
        <v>78</v>
      </c>
      <c r="N109" s="5">
        <f>ROUND( VLOOKUP(Z109, NPC_Raw_Data!A:O, 15),0)</f>
        <v>104</v>
      </c>
      <c r="O109" s="5">
        <f>ROUND( VLOOKUP(Z109, NPC_Raw_Data!A:Q, 16) * VLOOKUP(AA109, NPC_Scaling_Values!A:N, 14)* VLOOKUP(AB109, NPC_Scaling_Values!A:N, 14) * 1.25 ,0)</f>
        <v>308</v>
      </c>
      <c r="P109" s="2">
        <f>ROUND( VLOOKUP(Z109, NPC_Raw_Data!A:Q, 17) * VLOOKUP(AA109, NPC_Scaling_Values!A:N, 14) * VLOOKUP(AB109, NPC_Scaling_Values!A:N, 14)* 1.25 ,0)</f>
        <v>103</v>
      </c>
      <c r="Q109">
        <f> VLOOKUP(AA109, NPC_Scaling_Values!A:N, 9) * VLOOKUP(AB109, NPC_Scaling_Values!A:N, 9) * 1.25</f>
        <v>3.7296875</v>
      </c>
      <c r="R109" s="1">
        <v>1.3</v>
      </c>
      <c r="S109" s="1">
        <v>10.0</v>
      </c>
      <c r="T109" s="7" t="b">
        <v>0</v>
      </c>
      <c r="U109" s="7" t="b">
        <v>0</v>
      </c>
      <c r="V109" s="7" t="b">
        <v>0</v>
      </c>
      <c r="Z109" s="1">
        <v>256002.0</v>
      </c>
      <c r="AA109" s="1">
        <v>7004.0</v>
      </c>
      <c r="AB109" s="1">
        <v>7404.0</v>
      </c>
      <c r="AC109" s="8">
        <v>0.0</v>
      </c>
    </row>
    <row r="110">
      <c r="A110" s="1" t="s">
        <v>116</v>
      </c>
      <c r="B110" s="1" t="s">
        <v>27</v>
      </c>
      <c r="C110" s="5">
        <f>ROUND( VLOOKUP(Z110, NPC_Raw_Data!A:D, 4)*VLOOKUP(AA110, NPC_Scaling_Values!A:C, 3)*VLOOKUP(AB110, NPC_Scaling_Values!A:C, 3) * 1.25 ,0)</f>
        <v>405</v>
      </c>
      <c r="D110" s="5">
        <f>ROUND( VLOOKUP(Z110, NPC_Raw_Data!A:E, 5) * VLOOKUP(AA110, NPC_Scaling_Values!A:D, 4) * VLOOKUP(AB110,NPC_Scaling_Values!A:D, 4) * 1.25 ,0)</f>
        <v>1000</v>
      </c>
      <c r="E110" s="5">
        <f>ROUND( VLOOKUP(Z110, NPC_Raw_Data!A:L, 6) * VLOOKUP(AA110, NPC_Scaling_Values!A:N, 5)* VLOOKUP(AB110, NPC_Scaling_Values!A:N, 5) * 1.25 ,0)</f>
        <v>296</v>
      </c>
      <c r="F110" s="5">
        <f>ROUND( VLOOKUP(Z110, NPC_Raw_Data!A:L, 7) * VLOOKUP(AA110, NPC_Scaling_Values!A:N, 6) * VLOOKUP(AB110,NPC_Scaling_Values!A:N, 6) * 1.25 ,0)</f>
        <v>216</v>
      </c>
      <c r="G110" s="5">
        <f>ROUND( VLOOKUP(Z110, NPC_Raw_Data!A:L, 8) * VLOOKUP(AA110, NPC_Scaling_Values!A:N, 7) * VLOOKUP(AB110, NPC_Scaling_Values!A:N, 7) * 1.25 ,0)</f>
        <v>223</v>
      </c>
      <c r="H110" s="5">
        <f>ROUND( VLOOKUP(Z110, NPC_Raw_Data!A:L, 9) * VLOOKUP(AA110, NPC_Scaling_Values!A:N, 8)* VLOOKUP(AB110, NPC_Scaling_Values!A:N, 8) * 1.25 ,0)</f>
        <v>193</v>
      </c>
      <c r="I110" s="5">
        <v>0.0</v>
      </c>
      <c r="J110" s="5">
        <v>0.0</v>
      </c>
      <c r="K110" s="5">
        <v>0.0</v>
      </c>
      <c r="L110" s="5">
        <f>ROUND( VLOOKUP(Z110, NPC_Raw_Data!A:O, 13),0)</f>
        <v>78</v>
      </c>
      <c r="M110" s="5">
        <f>ROUND( VLOOKUP(Z110, NPC_Raw_Data!A:O, 14),0)</f>
        <v>78</v>
      </c>
      <c r="N110" s="5">
        <f>ROUND( VLOOKUP(Z110, NPC_Raw_Data!A:O, 15),0)</f>
        <v>104</v>
      </c>
      <c r="O110" s="5">
        <f>ROUND( VLOOKUP(Z110, NPC_Raw_Data!A:Q, 16) * VLOOKUP(AA110, NPC_Scaling_Values!A:N, 14)* VLOOKUP(AB110, NPC_Scaling_Values!A:N, 14) * 1.25 ,0)</f>
        <v>302</v>
      </c>
      <c r="P110" s="2">
        <f>ROUND( VLOOKUP(Z110, NPC_Raw_Data!A:Q, 17) * VLOOKUP(AA110, NPC_Scaling_Values!A:N, 14) * VLOOKUP(AB110, NPC_Scaling_Values!A:N, 14)* 1.25 ,0)</f>
        <v>101</v>
      </c>
      <c r="Q110">
        <f> VLOOKUP(AA110, NPC_Scaling_Values!A:N, 9) * VLOOKUP(AB110, NPC_Scaling_Values!A:N, 9) * 1.25</f>
        <v>3.484375</v>
      </c>
      <c r="R110" s="1">
        <v>1.3</v>
      </c>
      <c r="S110" s="1">
        <v>20.0</v>
      </c>
      <c r="T110" s="7" t="b">
        <v>0</v>
      </c>
      <c r="U110" s="7" t="b">
        <v>0</v>
      </c>
      <c r="V110" s="7" t="b">
        <v>0</v>
      </c>
      <c r="Z110" s="1">
        <v>256003.0</v>
      </c>
      <c r="AA110" s="1">
        <v>7003.0</v>
      </c>
      <c r="AB110" s="1">
        <v>7403.0</v>
      </c>
      <c r="AC110" s="10">
        <v>7100.0</v>
      </c>
    </row>
    <row r="111">
      <c r="A111" s="1" t="s">
        <v>117</v>
      </c>
      <c r="B111" s="1" t="s">
        <v>27</v>
      </c>
      <c r="C111" s="5">
        <f>ROUND( VLOOKUP(Z111, NPC_Raw_Data!A:D, 4)*VLOOKUP(AA111, NPC_Scaling_Values!A:C, 3)*VLOOKUP(AB111, NPC_Scaling_Values!A:C, 3) * 1.25 ,0)</f>
        <v>405</v>
      </c>
      <c r="D111" s="5">
        <f>ROUND( VLOOKUP(Z111, NPC_Raw_Data!A:E, 5) * VLOOKUP(AA111, NPC_Scaling_Values!A:D, 4) * VLOOKUP(AB111,NPC_Scaling_Values!A:D, 4) * 1.25 ,0)</f>
        <v>1250</v>
      </c>
      <c r="E111" s="5">
        <f>ROUND( VLOOKUP(Z111, NPC_Raw_Data!A:L, 6) * VLOOKUP(AA111, NPC_Scaling_Values!A:N, 5)* VLOOKUP(AB111, NPC_Scaling_Values!A:N, 5) * 1.25 ,0)</f>
        <v>296</v>
      </c>
      <c r="F111" s="5">
        <f>ROUND( VLOOKUP(Z111, NPC_Raw_Data!A:L, 7) * VLOOKUP(AA111, NPC_Scaling_Values!A:N, 6) * VLOOKUP(AB111,NPC_Scaling_Values!A:N, 6) * 1.25 ,0)</f>
        <v>216</v>
      </c>
      <c r="G111" s="5">
        <f>ROUND( VLOOKUP(Z111, NPC_Raw_Data!A:L, 8) * VLOOKUP(AA111, NPC_Scaling_Values!A:N, 7) * VLOOKUP(AB111, NPC_Scaling_Values!A:N, 7) * 1.25 ,0)</f>
        <v>223</v>
      </c>
      <c r="H111" s="5">
        <f>ROUND( VLOOKUP(Z111, NPC_Raw_Data!A:L, 9) * VLOOKUP(AA111, NPC_Scaling_Values!A:N, 8)* VLOOKUP(AB111, NPC_Scaling_Values!A:N, 8) * 1.25 ,0)</f>
        <v>193</v>
      </c>
      <c r="I111" s="5">
        <v>0.0</v>
      </c>
      <c r="J111" s="5">
        <v>0.0</v>
      </c>
      <c r="K111" s="5">
        <v>0.0</v>
      </c>
      <c r="L111" s="5">
        <f>ROUND( VLOOKUP(Z111, NPC_Raw_Data!A:O, 13),0)</f>
        <v>78</v>
      </c>
      <c r="M111" s="5">
        <f>ROUND( VLOOKUP(Z111, NPC_Raw_Data!A:O, 14),0)</f>
        <v>78</v>
      </c>
      <c r="N111" s="5">
        <f>ROUND( VLOOKUP(Z111, NPC_Raw_Data!A:O, 15),0)</f>
        <v>104</v>
      </c>
      <c r="O111" s="5">
        <f>ROUND( VLOOKUP(Z111, NPC_Raw_Data!A:Q, 16) * VLOOKUP(AA111, NPC_Scaling_Values!A:N, 14)* VLOOKUP(AB111, NPC_Scaling_Values!A:N, 14) * 1.25 ,0)</f>
        <v>302</v>
      </c>
      <c r="P111" s="2">
        <f>ROUND( VLOOKUP(Z111, NPC_Raw_Data!A:Q, 17) * VLOOKUP(AA111, NPC_Scaling_Values!A:N, 14) * VLOOKUP(AB111, NPC_Scaling_Values!A:N, 14)* 1.25 ,0)</f>
        <v>101</v>
      </c>
      <c r="Q111">
        <f> VLOOKUP(AA111, NPC_Scaling_Values!A:N, 9) * VLOOKUP(AB111, NPC_Scaling_Values!A:N, 9) * 1.25</f>
        <v>3.484375</v>
      </c>
      <c r="R111" s="1">
        <v>1.3</v>
      </c>
      <c r="S111" s="1">
        <v>20.0</v>
      </c>
      <c r="T111" s="7" t="b">
        <v>0</v>
      </c>
      <c r="U111" s="7" t="b">
        <v>0</v>
      </c>
      <c r="V111" s="7" t="b">
        <v>0</v>
      </c>
      <c r="Z111" s="1">
        <v>256004.0</v>
      </c>
      <c r="AA111" s="1">
        <v>7003.0</v>
      </c>
      <c r="AB111" s="1">
        <v>7403.0</v>
      </c>
      <c r="AC111" s="10">
        <v>7100.0</v>
      </c>
    </row>
    <row r="112">
      <c r="A112" s="1" t="s">
        <v>115</v>
      </c>
      <c r="B112" s="1" t="s">
        <v>166</v>
      </c>
      <c r="C112" s="5">
        <f>ROUND( VLOOKUP(Z112, NPC_Raw_Data!A:D, 4)*VLOOKUP(AA112, NPC_Scaling_Values!A:C, 3)*VLOOKUP(AB112, NPC_Scaling_Values!A:C, 3) * 1.25 ,0)</f>
        <v>869</v>
      </c>
      <c r="D112" s="5">
        <f>ROUND( VLOOKUP(Z112, NPC_Raw_Data!A:E, 5) * VLOOKUP(AA112, NPC_Scaling_Values!A:D, 4) * VLOOKUP(AB112,NPC_Scaling_Values!A:D, 4) * 1.25 ,0)</f>
        <v>1875</v>
      </c>
      <c r="E112" s="5">
        <f>ROUND( VLOOKUP(Z112, NPC_Raw_Data!A:L, 6) * VLOOKUP(AA112, NPC_Scaling_Values!A:N, 5)* VLOOKUP(AB112, NPC_Scaling_Values!A:N, 5) * 1.25 ,0)</f>
        <v>395</v>
      </c>
      <c r="F112" s="5">
        <f>ROUND( VLOOKUP(Z112, NPC_Raw_Data!A:L, 7) * VLOOKUP(AA112, NPC_Scaling_Values!A:N, 6) * VLOOKUP(AB112,NPC_Scaling_Values!A:N, 6) * 1.25 ,0)</f>
        <v>288</v>
      </c>
      <c r="G112" s="5">
        <f>ROUND( VLOOKUP(Z112, NPC_Raw_Data!A:L, 8) * VLOOKUP(AA112, NPC_Scaling_Values!A:N, 7) * VLOOKUP(AB112, NPC_Scaling_Values!A:N, 7) * 1.25 ,0)</f>
        <v>298</v>
      </c>
      <c r="H112" s="5">
        <f>ROUND( VLOOKUP(Z112, NPC_Raw_Data!A:L, 9) * VLOOKUP(AA112, NPC_Scaling_Values!A:N, 8)* VLOOKUP(AB112, NPC_Scaling_Values!A:N, 8) * 1.25 ,0)</f>
        <v>258</v>
      </c>
      <c r="I112" s="5">
        <v>0.0</v>
      </c>
      <c r="J112" s="5">
        <v>0.0</v>
      </c>
      <c r="K112" s="5">
        <v>0.0</v>
      </c>
      <c r="L112" s="5">
        <f>ROUND( VLOOKUP(Z112, NPC_Raw_Data!A:O, 13),0)</f>
        <v>78</v>
      </c>
      <c r="M112" s="5">
        <f>ROUND( VLOOKUP(Z112, NPC_Raw_Data!A:O, 14),0)</f>
        <v>78</v>
      </c>
      <c r="N112" s="5">
        <f>ROUND( VLOOKUP(Z112, NPC_Raw_Data!A:O, 15),0)</f>
        <v>104</v>
      </c>
      <c r="O112" s="5">
        <f>ROUND( VLOOKUP(Z112, NPC_Raw_Data!A:Q, 16) * VLOOKUP(AA112, NPC_Scaling_Values!A:N, 14)* VLOOKUP(AB112, NPC_Scaling_Values!A:N, 14) * 1.25 ,0)</f>
        <v>304</v>
      </c>
      <c r="P112" s="2">
        <f>ROUND( VLOOKUP(Z112, NPC_Raw_Data!A:Q, 17) * VLOOKUP(AA112, NPC_Scaling_Values!A:N, 14) * VLOOKUP(AB112, NPC_Scaling_Values!A:N, 14)* 1.25 ,0)</f>
        <v>101</v>
      </c>
      <c r="Q112">
        <f> VLOOKUP(AA112, NPC_Scaling_Values!A:N, 9) * VLOOKUP(AB112, NPC_Scaling_Values!A:N, 9) * 1.25</f>
        <v>3.8475</v>
      </c>
      <c r="R112" s="1">
        <v>1.3</v>
      </c>
      <c r="S112" s="1">
        <v>10.0</v>
      </c>
      <c r="T112" s="7" t="b">
        <v>0</v>
      </c>
      <c r="U112" s="7" t="b">
        <v>0</v>
      </c>
      <c r="V112" s="7" t="b">
        <v>0</v>
      </c>
      <c r="Z112" s="1">
        <v>256010.0</v>
      </c>
      <c r="AA112" s="1">
        <v>7009.0</v>
      </c>
      <c r="AB112" s="1">
        <v>7409.0</v>
      </c>
      <c r="AC112" s="8">
        <v>0.0</v>
      </c>
    </row>
    <row r="113">
      <c r="A113" s="1" t="s">
        <v>99</v>
      </c>
      <c r="B113" s="1" t="s">
        <v>166</v>
      </c>
      <c r="C113" s="5">
        <f>ROUND( VLOOKUP(Z113, NPC_Raw_Data!A:D, 4)*VLOOKUP(AA113, NPC_Scaling_Values!A:C, 3)*VLOOKUP(AB113, NPC_Scaling_Values!A:C, 3) * 1.25 ,0)</f>
        <v>307</v>
      </c>
      <c r="D113" s="5">
        <f>ROUND( VLOOKUP(Z113, NPC_Raw_Data!A:E, 5) * VLOOKUP(AA113, NPC_Scaling_Values!A:D, 4) * VLOOKUP(AB113,NPC_Scaling_Values!A:D, 4) * 1.25 ,0)</f>
        <v>1875</v>
      </c>
      <c r="E113" s="5">
        <f>ROUND( VLOOKUP(Z113, NPC_Raw_Data!A:L, 6) * VLOOKUP(AA113, NPC_Scaling_Values!A:N, 5)* VLOOKUP(AB113, NPC_Scaling_Values!A:N, 5) * 1.25 ,0)</f>
        <v>362</v>
      </c>
      <c r="F113" s="5">
        <f>ROUND( VLOOKUP(Z113, NPC_Raw_Data!A:L, 7) * VLOOKUP(AA113, NPC_Scaling_Values!A:N, 6) * VLOOKUP(AB113,NPC_Scaling_Values!A:N, 6) * 1.25 ,0)</f>
        <v>265</v>
      </c>
      <c r="G113" s="5">
        <f>ROUND( VLOOKUP(Z113, NPC_Raw_Data!A:L, 8) * VLOOKUP(AA113, NPC_Scaling_Values!A:N, 7) * VLOOKUP(AB113, NPC_Scaling_Values!A:N, 7) * 1.25 ,0)</f>
        <v>271</v>
      </c>
      <c r="H113" s="5">
        <f>ROUND( VLOOKUP(Z113, NPC_Raw_Data!A:L, 9) * VLOOKUP(AA113, NPC_Scaling_Values!A:N, 8)* VLOOKUP(AB113, NPC_Scaling_Values!A:N, 8) * 1.25 ,0)</f>
        <v>234</v>
      </c>
      <c r="I113" s="5">
        <v>0.0</v>
      </c>
      <c r="J113" s="5">
        <v>0.0</v>
      </c>
      <c r="K113" s="5">
        <v>0.0</v>
      </c>
      <c r="L113" s="5">
        <f>ROUND( VLOOKUP(Z113, NPC_Raw_Data!A:O, 13),0)</f>
        <v>78</v>
      </c>
      <c r="M113" s="5">
        <f>ROUND( VLOOKUP(Z113, NPC_Raw_Data!A:O, 14),0)</f>
        <v>78</v>
      </c>
      <c r="N113" s="5">
        <f>ROUND( VLOOKUP(Z113, NPC_Raw_Data!A:O, 15),0)</f>
        <v>104</v>
      </c>
      <c r="O113" s="5">
        <f>ROUND( VLOOKUP(Z113, NPC_Raw_Data!A:Q, 16) * VLOOKUP(AA113, NPC_Scaling_Values!A:N, 14)* VLOOKUP(AB113, NPC_Scaling_Values!A:N, 14) * 1.25 ,0)</f>
        <v>304</v>
      </c>
      <c r="P113" s="2">
        <f>ROUND( VLOOKUP(Z113, NPC_Raw_Data!A:Q, 17) * VLOOKUP(AA113, NPC_Scaling_Values!A:N, 14) * VLOOKUP(AB113, NPC_Scaling_Values!A:N, 14)* 1.25 ,0)</f>
        <v>101</v>
      </c>
      <c r="Q113">
        <f> VLOOKUP(AA113, NPC_Scaling_Values!A:N, 9) * VLOOKUP(AB113, NPC_Scaling_Values!A:N, 9) * 1.25</f>
        <v>3.8475</v>
      </c>
      <c r="R113" s="1">
        <v>1.3</v>
      </c>
      <c r="S113" s="1">
        <v>10.0</v>
      </c>
      <c r="T113" s="7" t="b">
        <v>0</v>
      </c>
      <c r="U113" s="7" t="b">
        <v>0</v>
      </c>
      <c r="V113" s="7" t="b">
        <v>0</v>
      </c>
      <c r="Z113" s="1">
        <v>256011.0</v>
      </c>
      <c r="AA113" s="1">
        <v>7009.0</v>
      </c>
      <c r="AB113" s="1">
        <v>7409.0</v>
      </c>
      <c r="AC113" s="8">
        <v>0.0</v>
      </c>
    </row>
    <row r="114">
      <c r="A114" s="1" t="s">
        <v>152</v>
      </c>
      <c r="B114" s="1" t="s">
        <v>166</v>
      </c>
      <c r="C114" s="5">
        <f>ROUND( VLOOKUP(Z114, NPC_Raw_Data!A:D, 4)*VLOOKUP(AA114, NPC_Scaling_Values!A:C, 3)*VLOOKUP(AB114, NPC_Scaling_Values!A:C, 3) * 1.25 ,0)</f>
        <v>869</v>
      </c>
      <c r="D114" s="5">
        <f>ROUND( VLOOKUP(Z114, NPC_Raw_Data!A:E, 5) * VLOOKUP(AA114, NPC_Scaling_Values!A:D, 4) * VLOOKUP(AB114,NPC_Scaling_Values!A:D, 4) * 1.25 ,0)</f>
        <v>1875</v>
      </c>
      <c r="E114" s="5">
        <f>ROUND( VLOOKUP(Z114, NPC_Raw_Data!A:L, 6) * VLOOKUP(AA114, NPC_Scaling_Values!A:N, 5)* VLOOKUP(AB114, NPC_Scaling_Values!A:N, 5) * 1.25 ,0)</f>
        <v>395</v>
      </c>
      <c r="F114" s="5">
        <f>ROUND( VLOOKUP(Z114, NPC_Raw_Data!A:L, 7) * VLOOKUP(AA114, NPC_Scaling_Values!A:N, 6) * VLOOKUP(AB114,NPC_Scaling_Values!A:N, 6) * 1.25 ,0)</f>
        <v>288</v>
      </c>
      <c r="G114" s="5">
        <f>ROUND( VLOOKUP(Z114, NPC_Raw_Data!A:L, 8) * VLOOKUP(AA114, NPC_Scaling_Values!A:N, 7) * VLOOKUP(AB114, NPC_Scaling_Values!A:N, 7) * 1.25 ,0)</f>
        <v>298</v>
      </c>
      <c r="H114" s="5">
        <f>ROUND( VLOOKUP(Z114, NPC_Raw_Data!A:L, 9) * VLOOKUP(AA114, NPC_Scaling_Values!A:N, 8)* VLOOKUP(AB114, NPC_Scaling_Values!A:N, 8) * 1.25 ,0)</f>
        <v>258</v>
      </c>
      <c r="I114" s="5">
        <v>0.0</v>
      </c>
      <c r="J114" s="5">
        <v>0.0</v>
      </c>
      <c r="K114" s="5">
        <v>0.0</v>
      </c>
      <c r="L114" s="5">
        <f>ROUND( VLOOKUP(Z114, NPC_Raw_Data!A:O, 13),0)</f>
        <v>78</v>
      </c>
      <c r="M114" s="5">
        <f>ROUND( VLOOKUP(Z114, NPC_Raw_Data!A:O, 14),0)</f>
        <v>78</v>
      </c>
      <c r="N114" s="5">
        <f>ROUND( VLOOKUP(Z114, NPC_Raw_Data!A:O, 15),0)</f>
        <v>104</v>
      </c>
      <c r="O114" s="5">
        <f>ROUND( VLOOKUP(Z114, NPC_Raw_Data!A:Q, 16) * VLOOKUP(AA114, NPC_Scaling_Values!A:N, 14)* VLOOKUP(AB114, NPC_Scaling_Values!A:N, 14) * 1.25 ,0)</f>
        <v>304</v>
      </c>
      <c r="P114" s="2">
        <f>ROUND( VLOOKUP(Z114, NPC_Raw_Data!A:Q, 17) * VLOOKUP(AA114, NPC_Scaling_Values!A:N, 14) * VLOOKUP(AB114, NPC_Scaling_Values!A:N, 14)* 1.25 ,0)</f>
        <v>101</v>
      </c>
      <c r="Q114">
        <f> VLOOKUP(AA114, NPC_Scaling_Values!A:N, 9) * VLOOKUP(AB114, NPC_Scaling_Values!A:N, 9) * 1.25</f>
        <v>3.8475</v>
      </c>
      <c r="R114" s="1">
        <v>1.3</v>
      </c>
      <c r="S114" s="1">
        <v>10.0</v>
      </c>
      <c r="T114" s="7" t="b">
        <v>0</v>
      </c>
      <c r="U114" s="7" t="b">
        <v>0</v>
      </c>
      <c r="V114" s="7" t="b">
        <v>0</v>
      </c>
      <c r="Z114" s="1">
        <v>256012.0</v>
      </c>
      <c r="AA114" s="1">
        <v>7009.0</v>
      </c>
      <c r="AB114" s="1">
        <v>7409.0</v>
      </c>
      <c r="AC114" s="8">
        <v>0.0</v>
      </c>
    </row>
    <row r="115">
      <c r="A115" s="1" t="s">
        <v>116</v>
      </c>
      <c r="B115" s="1" t="s">
        <v>166</v>
      </c>
      <c r="C115" s="5">
        <f>ROUND( VLOOKUP(Z115, NPC_Raw_Data!A:D, 4)*VLOOKUP(AA115, NPC_Scaling_Values!A:C, 3)*VLOOKUP(AB115, NPC_Scaling_Values!A:C, 3) * 1.25 ,0)</f>
        <v>869</v>
      </c>
      <c r="D115" s="5">
        <f>ROUND( VLOOKUP(Z115, NPC_Raw_Data!A:E, 5) * VLOOKUP(AA115, NPC_Scaling_Values!A:D, 4) * VLOOKUP(AB115,NPC_Scaling_Values!A:D, 4) * 1.25 ,0)</f>
        <v>1875</v>
      </c>
      <c r="E115" s="5">
        <f>ROUND( VLOOKUP(Z115, NPC_Raw_Data!A:L, 6) * VLOOKUP(AA115, NPC_Scaling_Values!A:N, 5)* VLOOKUP(AB115, NPC_Scaling_Values!A:N, 5) * 1.25 ,0)</f>
        <v>395</v>
      </c>
      <c r="F115" s="5">
        <f>ROUND( VLOOKUP(Z115, NPC_Raw_Data!A:L, 7) * VLOOKUP(AA115, NPC_Scaling_Values!A:N, 6) * VLOOKUP(AB115,NPC_Scaling_Values!A:N, 6) * 1.25 ,0)</f>
        <v>288</v>
      </c>
      <c r="G115" s="5">
        <f>ROUND( VLOOKUP(Z115, NPC_Raw_Data!A:L, 8) * VLOOKUP(AA115, NPC_Scaling_Values!A:N, 7) * VLOOKUP(AB115, NPC_Scaling_Values!A:N, 7) * 1.25 ,0)</f>
        <v>298</v>
      </c>
      <c r="H115" s="5">
        <f>ROUND( VLOOKUP(Z115, NPC_Raw_Data!A:L, 9) * VLOOKUP(AA115, NPC_Scaling_Values!A:N, 8)* VLOOKUP(AB115, NPC_Scaling_Values!A:N, 8) * 1.25 ,0)</f>
        <v>258</v>
      </c>
      <c r="I115" s="5">
        <v>0.0</v>
      </c>
      <c r="J115" s="5">
        <v>0.0</v>
      </c>
      <c r="K115" s="5">
        <v>0.0</v>
      </c>
      <c r="L115" s="5">
        <f>ROUND( VLOOKUP(Z115, NPC_Raw_Data!A:O, 13),0)</f>
        <v>78</v>
      </c>
      <c r="M115" s="5">
        <f>ROUND( VLOOKUP(Z115, NPC_Raw_Data!A:O, 14),0)</f>
        <v>78</v>
      </c>
      <c r="N115" s="5">
        <f>ROUND( VLOOKUP(Z115, NPC_Raw_Data!A:O, 15),0)</f>
        <v>104</v>
      </c>
      <c r="O115" s="5">
        <f>ROUND( VLOOKUP(Z115, NPC_Raw_Data!A:Q, 16) * VLOOKUP(AA115, NPC_Scaling_Values!A:N, 14)* VLOOKUP(AB115, NPC_Scaling_Values!A:N, 14) * 1.25 ,0)</f>
        <v>304</v>
      </c>
      <c r="P115" s="2">
        <f>ROUND( VLOOKUP(Z115, NPC_Raw_Data!A:Q, 17) * VLOOKUP(AA115, NPC_Scaling_Values!A:N, 14) * VLOOKUP(AB115, NPC_Scaling_Values!A:N, 14)* 1.25 ,0)</f>
        <v>101</v>
      </c>
      <c r="Q115">
        <f> VLOOKUP(AA115, NPC_Scaling_Values!A:N, 9) * VLOOKUP(AB115, NPC_Scaling_Values!A:N, 9) * 1.25</f>
        <v>3.8475</v>
      </c>
      <c r="R115" s="1">
        <v>1.3</v>
      </c>
      <c r="S115" s="1">
        <v>20.0</v>
      </c>
      <c r="T115" s="7" t="b">
        <v>0</v>
      </c>
      <c r="U115" s="7" t="b">
        <v>0</v>
      </c>
      <c r="V115" s="7" t="b">
        <v>0</v>
      </c>
      <c r="Z115" s="1">
        <v>256013.0</v>
      </c>
      <c r="AA115" s="1">
        <v>7009.0</v>
      </c>
      <c r="AB115" s="1">
        <v>7409.0</v>
      </c>
      <c r="AC115" s="10">
        <v>7100.0</v>
      </c>
    </row>
    <row r="116">
      <c r="A116" s="1" t="s">
        <v>117</v>
      </c>
      <c r="B116" s="1" t="s">
        <v>166</v>
      </c>
      <c r="C116" s="5">
        <f>ROUND( VLOOKUP(Z116, NPC_Raw_Data!A:D, 4)*VLOOKUP(AA116, NPC_Scaling_Values!A:C, 3)*VLOOKUP(AB116, NPC_Scaling_Values!A:C, 3) * 1.25 ,0)</f>
        <v>869</v>
      </c>
      <c r="D116" s="5">
        <f>ROUND( VLOOKUP(Z116, NPC_Raw_Data!A:E, 5) * VLOOKUP(AA116, NPC_Scaling_Values!A:D, 4) * VLOOKUP(AB116,NPC_Scaling_Values!A:D, 4) * 1.25 ,0)</f>
        <v>1875</v>
      </c>
      <c r="E116" s="5">
        <f>ROUND( VLOOKUP(Z116, NPC_Raw_Data!A:L, 6) * VLOOKUP(AA116, NPC_Scaling_Values!A:N, 5)* VLOOKUP(AB116, NPC_Scaling_Values!A:N, 5) * 1.25 ,0)</f>
        <v>395</v>
      </c>
      <c r="F116" s="5">
        <f>ROUND( VLOOKUP(Z116, NPC_Raw_Data!A:L, 7) * VLOOKUP(AA116, NPC_Scaling_Values!A:N, 6) * VLOOKUP(AB116,NPC_Scaling_Values!A:N, 6) * 1.25 ,0)</f>
        <v>288</v>
      </c>
      <c r="G116" s="5">
        <f>ROUND( VLOOKUP(Z116, NPC_Raw_Data!A:L, 8) * VLOOKUP(AA116, NPC_Scaling_Values!A:N, 7) * VLOOKUP(AB116, NPC_Scaling_Values!A:N, 7) * 1.25 ,0)</f>
        <v>298</v>
      </c>
      <c r="H116" s="5">
        <f>ROUND( VLOOKUP(Z116, NPC_Raw_Data!A:L, 9) * VLOOKUP(AA116, NPC_Scaling_Values!A:N, 8)* VLOOKUP(AB116, NPC_Scaling_Values!A:N, 8) * 1.25 ,0)</f>
        <v>258</v>
      </c>
      <c r="I116" s="5">
        <v>0.0</v>
      </c>
      <c r="J116" s="5">
        <v>0.0</v>
      </c>
      <c r="K116" s="5">
        <v>0.0</v>
      </c>
      <c r="L116" s="5">
        <f>ROUND( VLOOKUP(Z116, NPC_Raw_Data!A:O, 13),0)</f>
        <v>78</v>
      </c>
      <c r="M116" s="5">
        <f>ROUND( VLOOKUP(Z116, NPC_Raw_Data!A:O, 14),0)</f>
        <v>78</v>
      </c>
      <c r="N116" s="5">
        <f>ROUND( VLOOKUP(Z116, NPC_Raw_Data!A:O, 15),0)</f>
        <v>104</v>
      </c>
      <c r="O116" s="5">
        <f>ROUND( VLOOKUP(Z116, NPC_Raw_Data!A:Q, 16) * VLOOKUP(AA116, NPC_Scaling_Values!A:N, 14)* VLOOKUP(AB116, NPC_Scaling_Values!A:N, 14) * 1.25 ,0)</f>
        <v>304</v>
      </c>
      <c r="P116" s="2">
        <f>ROUND( VLOOKUP(Z116, NPC_Raw_Data!A:Q, 17) * VLOOKUP(AA116, NPC_Scaling_Values!A:N, 14) * VLOOKUP(AB116, NPC_Scaling_Values!A:N, 14)* 1.25 ,0)</f>
        <v>101</v>
      </c>
      <c r="Q116">
        <f> VLOOKUP(AA116, NPC_Scaling_Values!A:N, 9) * VLOOKUP(AB116, NPC_Scaling_Values!A:N, 9) * 1.25</f>
        <v>3.8475</v>
      </c>
      <c r="R116" s="1">
        <v>1.3</v>
      </c>
      <c r="S116" s="1">
        <v>20.0</v>
      </c>
      <c r="T116" s="7" t="b">
        <v>0</v>
      </c>
      <c r="U116" s="7" t="b">
        <v>0</v>
      </c>
      <c r="V116" s="7" t="b">
        <v>0</v>
      </c>
      <c r="Z116" s="1">
        <v>256014.0</v>
      </c>
      <c r="AA116" s="1">
        <v>7009.0</v>
      </c>
      <c r="AB116" s="1">
        <v>7409.0</v>
      </c>
      <c r="AC116" s="10">
        <v>7100.0</v>
      </c>
    </row>
    <row r="117">
      <c r="A117" s="1" t="s">
        <v>130</v>
      </c>
      <c r="B117" s="1" t="s">
        <v>27</v>
      </c>
      <c r="C117" s="5">
        <f>ROUND( VLOOKUP(Z117, NPC_Raw_Data!A:D, 4)*VLOOKUP(AA117, NPC_Scaling_Values!A:C, 3)*VLOOKUP(AB117, NPC_Scaling_Values!A:C, 3) * 1.25 ,0)</f>
        <v>1163</v>
      </c>
      <c r="D117" s="5">
        <f>ROUND( VLOOKUP(Z117, NPC_Raw_Data!A:E, 5) * VLOOKUP(AA117, NPC_Scaling_Values!A:D, 4) * VLOOKUP(AB117,NPC_Scaling_Values!A:D, 4) * 1.25 ,0)</f>
        <v>5000</v>
      </c>
      <c r="E117" s="5">
        <f>ROUND( VLOOKUP(Z117, NPC_Raw_Data!A:L, 6) * VLOOKUP(AA117, NPC_Scaling_Values!A:N, 5)* VLOOKUP(AB117, NPC_Scaling_Values!A:N, 5) * 1.25 ,0)</f>
        <v>321</v>
      </c>
      <c r="F117" s="5">
        <f>ROUND( VLOOKUP(Z117, NPC_Raw_Data!A:L, 7) * VLOOKUP(AA117, NPC_Scaling_Values!A:N, 6) * VLOOKUP(AB117,NPC_Scaling_Values!A:N, 6) * 1.25 ,0)</f>
        <v>233</v>
      </c>
      <c r="G117" s="5">
        <f>ROUND( VLOOKUP(Z117, NPC_Raw_Data!A:L, 8) * VLOOKUP(AA117, NPC_Scaling_Values!A:N, 7) * VLOOKUP(AB117, NPC_Scaling_Values!A:N, 7) * 1.25 ,0)</f>
        <v>256</v>
      </c>
      <c r="H117" s="5">
        <f>ROUND( VLOOKUP(Z117, NPC_Raw_Data!A:L, 9) * VLOOKUP(AA117, NPC_Scaling_Values!A:N, 8)* VLOOKUP(AB117, NPC_Scaling_Values!A:N, 8) * 1.25 ,0)</f>
        <v>193</v>
      </c>
      <c r="I117" s="5">
        <v>0.0</v>
      </c>
      <c r="J117" s="5">
        <v>0.0</v>
      </c>
      <c r="K117" s="5">
        <v>0.0</v>
      </c>
      <c r="L117" s="5">
        <f>ROUND( VLOOKUP(Z117, NPC_Raw_Data!A:O, 13),0)</f>
        <v>72</v>
      </c>
      <c r="M117" s="5">
        <f>ROUND( VLOOKUP(Z117, NPC_Raw_Data!A:O, 14),0)</f>
        <v>72</v>
      </c>
      <c r="N117" s="5">
        <f>ROUND( VLOOKUP(Z117, NPC_Raw_Data!A:O, 15),0)</f>
        <v>190</v>
      </c>
      <c r="O117" s="5">
        <f>ROUND( VLOOKUP(Z117, NPC_Raw_Data!A:Q, 16) * VLOOKUP(AA117, NPC_Scaling_Values!A:N, 14)* VLOOKUP(AB117, NPC_Scaling_Values!A:N, 14) * 1.25 ,0)</f>
        <v>504</v>
      </c>
      <c r="P117" s="2">
        <f>ROUND( VLOOKUP(Z117, NPC_Raw_Data!A:Q, 17) * VLOOKUP(AA117, NPC_Scaling_Values!A:N, 14) * VLOOKUP(AB117, NPC_Scaling_Values!A:N, 14)* 1.25 ,0)</f>
        <v>101</v>
      </c>
      <c r="Q117">
        <f> VLOOKUP(AA117, NPC_Scaling_Values!A:N, 9) * VLOOKUP(AB117, NPC_Scaling_Values!A:N, 9) * 1.25</f>
        <v>3.484375</v>
      </c>
      <c r="R117" s="1">
        <v>1.1</v>
      </c>
      <c r="S117" s="1">
        <v>20.0</v>
      </c>
      <c r="T117" s="7" t="b">
        <v>0</v>
      </c>
      <c r="U117" s="7" t="b">
        <v>0</v>
      </c>
      <c r="V117" s="7" t="b">
        <v>0</v>
      </c>
      <c r="Z117" s="1">
        <v>257000.0</v>
      </c>
      <c r="AA117" s="1">
        <v>7003.0</v>
      </c>
      <c r="AB117" s="1">
        <v>7403.0</v>
      </c>
      <c r="AC117" s="8">
        <v>0.0</v>
      </c>
    </row>
    <row r="118">
      <c r="A118" s="1" t="s">
        <v>131</v>
      </c>
      <c r="B118" s="1" t="s">
        <v>27</v>
      </c>
      <c r="C118" s="5">
        <f>ROUND( VLOOKUP(Z118, NPC_Raw_Data!A:D, 4)*VLOOKUP(AA118, NPC_Scaling_Values!A:C, 3)*VLOOKUP(AB118, NPC_Scaling_Values!A:C, 3) * 1.25 ,0)</f>
        <v>1163</v>
      </c>
      <c r="D118" s="5">
        <f>ROUND( VLOOKUP(Z118, NPC_Raw_Data!A:E, 5) * VLOOKUP(AA118, NPC_Scaling_Values!A:D, 4) * VLOOKUP(AB118,NPC_Scaling_Values!A:D, 4) * 1.25 ,0)</f>
        <v>5000</v>
      </c>
      <c r="E118" s="5">
        <f>ROUND( VLOOKUP(Z118, NPC_Raw_Data!A:L, 6) * VLOOKUP(AA118, NPC_Scaling_Values!A:N, 5)* VLOOKUP(AB118, NPC_Scaling_Values!A:N, 5) * 1.25 ,0)</f>
        <v>321</v>
      </c>
      <c r="F118" s="5">
        <f>ROUND( VLOOKUP(Z118, NPC_Raw_Data!A:L, 7) * VLOOKUP(AA118, NPC_Scaling_Values!A:N, 6) * VLOOKUP(AB118,NPC_Scaling_Values!A:N, 6) * 1.25 ,0)</f>
        <v>233</v>
      </c>
      <c r="G118" s="5">
        <f>ROUND( VLOOKUP(Z118, NPC_Raw_Data!A:L, 8) * VLOOKUP(AA118, NPC_Scaling_Values!A:N, 7) * VLOOKUP(AB118, NPC_Scaling_Values!A:N, 7) * 1.25 ,0)</f>
        <v>256</v>
      </c>
      <c r="H118" s="5">
        <f>ROUND( VLOOKUP(Z118, NPC_Raw_Data!A:L, 9) * VLOOKUP(AA118, NPC_Scaling_Values!A:N, 8)* VLOOKUP(AB118, NPC_Scaling_Values!A:N, 8) * 1.25 ,0)</f>
        <v>193</v>
      </c>
      <c r="I118" s="5">
        <v>0.0</v>
      </c>
      <c r="J118" s="5">
        <v>0.0</v>
      </c>
      <c r="K118" s="5">
        <v>0.0</v>
      </c>
      <c r="L118" s="5">
        <f>ROUND( VLOOKUP(Z118, NPC_Raw_Data!A:O, 13),0)</f>
        <v>72</v>
      </c>
      <c r="M118" s="5">
        <f>ROUND( VLOOKUP(Z118, NPC_Raw_Data!A:O, 14),0)</f>
        <v>72</v>
      </c>
      <c r="N118" s="5">
        <f>ROUND( VLOOKUP(Z118, NPC_Raw_Data!A:O, 15),0)</f>
        <v>190</v>
      </c>
      <c r="O118" s="5">
        <f>ROUND( VLOOKUP(Z118, NPC_Raw_Data!A:Q, 16) * VLOOKUP(AA118, NPC_Scaling_Values!A:N, 14)* VLOOKUP(AB118, NPC_Scaling_Values!A:N, 14) * 1.25 ,0)</f>
        <v>504</v>
      </c>
      <c r="P118" s="2">
        <f>ROUND( VLOOKUP(Z118, NPC_Raw_Data!A:Q, 17) * VLOOKUP(AA118, NPC_Scaling_Values!A:N, 14) * VLOOKUP(AB118, NPC_Scaling_Values!A:N, 14)* 1.25 ,0)</f>
        <v>101</v>
      </c>
      <c r="Q118">
        <f> VLOOKUP(AA118, NPC_Scaling_Values!A:N, 9) * VLOOKUP(AB118, NPC_Scaling_Values!A:N, 9) * 1.25</f>
        <v>3.484375</v>
      </c>
      <c r="R118" s="1">
        <v>1.1</v>
      </c>
      <c r="S118" s="1">
        <v>20.0</v>
      </c>
      <c r="T118" s="7" t="b">
        <v>0</v>
      </c>
      <c r="U118" s="7" t="b">
        <v>0</v>
      </c>
      <c r="V118" s="7" t="b">
        <v>0</v>
      </c>
      <c r="Z118" s="1">
        <v>257001.0</v>
      </c>
      <c r="AA118" s="1">
        <v>7003.0</v>
      </c>
      <c r="AB118" s="1">
        <v>7403.0</v>
      </c>
      <c r="AC118" s="8">
        <v>0.0</v>
      </c>
    </row>
    <row r="119">
      <c r="A119" s="1" t="s">
        <v>132</v>
      </c>
      <c r="B119" s="1" t="s">
        <v>27</v>
      </c>
      <c r="C119" s="5">
        <f>ROUND( VLOOKUP(Z119, NPC_Raw_Data!A:D, 4)*VLOOKUP(AA119, NPC_Scaling_Values!A:C, 3)*VLOOKUP(AB119, NPC_Scaling_Values!A:C, 3) * 1.25 ,0)</f>
        <v>1163</v>
      </c>
      <c r="D119" s="5">
        <f>ROUND( VLOOKUP(Z119, NPC_Raw_Data!A:E, 5) * VLOOKUP(AA119, NPC_Scaling_Values!A:D, 4) * VLOOKUP(AB119,NPC_Scaling_Values!A:D, 4) * 1.25 ,0)</f>
        <v>5000</v>
      </c>
      <c r="E119" s="5">
        <f>ROUND( VLOOKUP(Z119, NPC_Raw_Data!A:L, 6) * VLOOKUP(AA119, NPC_Scaling_Values!A:N, 5)* VLOOKUP(AB119, NPC_Scaling_Values!A:N, 5) * 1.25 ,0)</f>
        <v>321</v>
      </c>
      <c r="F119" s="5">
        <f>ROUND( VLOOKUP(Z119, NPC_Raw_Data!A:L, 7) * VLOOKUP(AA119, NPC_Scaling_Values!A:N, 6) * VLOOKUP(AB119,NPC_Scaling_Values!A:N, 6) * 1.25 ,0)</f>
        <v>233</v>
      </c>
      <c r="G119" s="5">
        <f>ROUND( VLOOKUP(Z119, NPC_Raw_Data!A:L, 8) * VLOOKUP(AA119, NPC_Scaling_Values!A:N, 7) * VLOOKUP(AB119, NPC_Scaling_Values!A:N, 7) * 1.25 ,0)</f>
        <v>256</v>
      </c>
      <c r="H119" s="5">
        <f>ROUND( VLOOKUP(Z119, NPC_Raw_Data!A:L, 9) * VLOOKUP(AA119, NPC_Scaling_Values!A:N, 8)* VLOOKUP(AB119, NPC_Scaling_Values!A:N, 8) * 1.25 ,0)</f>
        <v>193</v>
      </c>
      <c r="I119" s="5">
        <v>0.0</v>
      </c>
      <c r="J119" s="5">
        <v>0.0</v>
      </c>
      <c r="K119" s="5">
        <v>0.0</v>
      </c>
      <c r="L119" s="5">
        <f>ROUND( VLOOKUP(Z119, NPC_Raw_Data!A:O, 13),0)</f>
        <v>72</v>
      </c>
      <c r="M119" s="5">
        <f>ROUND( VLOOKUP(Z119, NPC_Raw_Data!A:O, 14),0)</f>
        <v>72</v>
      </c>
      <c r="N119" s="5">
        <f>ROUND( VLOOKUP(Z119, NPC_Raw_Data!A:O, 15),0)</f>
        <v>190</v>
      </c>
      <c r="O119" s="5">
        <f>ROUND( VLOOKUP(Z119, NPC_Raw_Data!A:Q, 16) * VLOOKUP(AA119, NPC_Scaling_Values!A:N, 14)* VLOOKUP(AB119, NPC_Scaling_Values!A:N, 14) * 1.25 ,0)</f>
        <v>504</v>
      </c>
      <c r="P119" s="2">
        <f>ROUND( VLOOKUP(Z119, NPC_Raw_Data!A:Q, 17) * VLOOKUP(AA119, NPC_Scaling_Values!A:N, 14) * VLOOKUP(AB119, NPC_Scaling_Values!A:N, 14)* 1.25 ,0)</f>
        <v>101</v>
      </c>
      <c r="Q119">
        <f> VLOOKUP(AA119, NPC_Scaling_Values!A:N, 9) * VLOOKUP(AB119, NPC_Scaling_Values!A:N, 9) * 1.25</f>
        <v>3.484375</v>
      </c>
      <c r="R119" s="1">
        <v>1.1</v>
      </c>
      <c r="S119" s="1">
        <v>30.0</v>
      </c>
      <c r="T119" s="7" t="b">
        <v>0</v>
      </c>
      <c r="U119" s="7" t="b">
        <v>0</v>
      </c>
      <c r="V119" s="7" t="b">
        <v>0</v>
      </c>
      <c r="Z119" s="1">
        <v>257002.0</v>
      </c>
      <c r="AA119" s="1">
        <v>7003.0</v>
      </c>
      <c r="AB119" s="1">
        <v>7403.0</v>
      </c>
      <c r="AC119" s="10">
        <v>7100.0</v>
      </c>
    </row>
    <row r="120">
      <c r="A120" s="1" t="s">
        <v>130</v>
      </c>
      <c r="B120" s="1" t="s">
        <v>166</v>
      </c>
      <c r="C120" s="5">
        <f>ROUND( VLOOKUP(Z120, NPC_Raw_Data!A:D, 4)*VLOOKUP(AA120, NPC_Scaling_Values!A:C, 3)*VLOOKUP(AB120, NPC_Scaling_Values!A:C, 3) * 1.25 ,0)</f>
        <v>1418</v>
      </c>
      <c r="D120" s="5">
        <f>ROUND( VLOOKUP(Z120, NPC_Raw_Data!A:E, 5) * VLOOKUP(AA120, NPC_Scaling_Values!A:D, 4) * VLOOKUP(AB120,NPC_Scaling_Values!A:D, 4) * 1.25 ,0)</f>
        <v>3000</v>
      </c>
      <c r="E120" s="5">
        <f>ROUND( VLOOKUP(Z120, NPC_Raw_Data!A:L, 6) * VLOOKUP(AA120, NPC_Scaling_Values!A:N, 5)* VLOOKUP(AB120, NPC_Scaling_Values!A:N, 5) * 1.25 ,0)</f>
        <v>429</v>
      </c>
      <c r="F120" s="5">
        <f>ROUND( VLOOKUP(Z120, NPC_Raw_Data!A:L, 7) * VLOOKUP(AA120, NPC_Scaling_Values!A:N, 6) * VLOOKUP(AB120,NPC_Scaling_Values!A:N, 6) * 1.25 ,0)</f>
        <v>311</v>
      </c>
      <c r="G120" s="5">
        <f>ROUND( VLOOKUP(Z120, NPC_Raw_Data!A:L, 8) * VLOOKUP(AA120, NPC_Scaling_Values!A:N, 7) * VLOOKUP(AB120, NPC_Scaling_Values!A:N, 7) * 1.25 ,0)</f>
        <v>342</v>
      </c>
      <c r="H120" s="5">
        <f>ROUND( VLOOKUP(Z120, NPC_Raw_Data!A:L, 9) * VLOOKUP(AA120, NPC_Scaling_Values!A:N, 8)* VLOOKUP(AB120, NPC_Scaling_Values!A:N, 8) * 1.25 ,0)</f>
        <v>258</v>
      </c>
      <c r="I120" s="5">
        <v>0.0</v>
      </c>
      <c r="J120" s="5">
        <v>0.0</v>
      </c>
      <c r="K120" s="5">
        <v>0.0</v>
      </c>
      <c r="L120" s="5">
        <f>ROUND( VLOOKUP(Z120, NPC_Raw_Data!A:O, 13),0)</f>
        <v>72</v>
      </c>
      <c r="M120" s="5">
        <f>ROUND( VLOOKUP(Z120, NPC_Raw_Data!A:O, 14),0)</f>
        <v>72</v>
      </c>
      <c r="N120" s="5">
        <f>ROUND( VLOOKUP(Z120, NPC_Raw_Data!A:O, 15),0)</f>
        <v>190</v>
      </c>
      <c r="O120" s="5">
        <f>ROUND( VLOOKUP(Z120, NPC_Raw_Data!A:Q, 16) * VLOOKUP(AA120, NPC_Scaling_Values!A:N, 14)* VLOOKUP(AB120, NPC_Scaling_Values!A:N, 14) * 1.25 ,0)</f>
        <v>507</v>
      </c>
      <c r="P120" s="2">
        <f>ROUND( VLOOKUP(Z120, NPC_Raw_Data!A:Q, 17) * VLOOKUP(AA120, NPC_Scaling_Values!A:N, 14) * VLOOKUP(AB120, NPC_Scaling_Values!A:N, 14)* 1.25 ,0)</f>
        <v>101</v>
      </c>
      <c r="Q120">
        <f> VLOOKUP(AA120, NPC_Scaling_Values!A:N, 9) * VLOOKUP(AB120, NPC_Scaling_Values!A:N, 9) * 1.25</f>
        <v>3.8475</v>
      </c>
      <c r="R120" s="1">
        <v>1.1</v>
      </c>
      <c r="S120" s="1">
        <v>20.0</v>
      </c>
      <c r="T120" s="7" t="b">
        <v>0</v>
      </c>
      <c r="U120" s="7" t="b">
        <v>0</v>
      </c>
      <c r="V120" s="7" t="b">
        <v>0</v>
      </c>
      <c r="Z120" s="1">
        <v>257010.0</v>
      </c>
      <c r="AA120" s="1">
        <v>7009.0</v>
      </c>
      <c r="AB120" s="1">
        <v>7409.0</v>
      </c>
      <c r="AC120" s="8">
        <v>0.0</v>
      </c>
    </row>
    <row r="121">
      <c r="A121" s="1" t="s">
        <v>131</v>
      </c>
      <c r="B121" s="1" t="s">
        <v>166</v>
      </c>
      <c r="C121" s="5">
        <f>ROUND( VLOOKUP(Z121, NPC_Raw_Data!A:D, 4)*VLOOKUP(AA121, NPC_Scaling_Values!A:C, 3)*VLOOKUP(AB121, NPC_Scaling_Values!A:C, 3) * 1.25 ,0)</f>
        <v>1418</v>
      </c>
      <c r="D121" s="5">
        <f>ROUND( VLOOKUP(Z121, NPC_Raw_Data!A:E, 5) * VLOOKUP(AA121, NPC_Scaling_Values!A:D, 4) * VLOOKUP(AB121,NPC_Scaling_Values!A:D, 4) * 1.25 ,0)</f>
        <v>3000</v>
      </c>
      <c r="E121" s="5">
        <f>ROUND( VLOOKUP(Z121, NPC_Raw_Data!A:L, 6) * VLOOKUP(AA121, NPC_Scaling_Values!A:N, 5)* VLOOKUP(AB121, NPC_Scaling_Values!A:N, 5) * 1.25 ,0)</f>
        <v>429</v>
      </c>
      <c r="F121" s="5">
        <f>ROUND( VLOOKUP(Z121, NPC_Raw_Data!A:L, 7) * VLOOKUP(AA121, NPC_Scaling_Values!A:N, 6) * VLOOKUP(AB121,NPC_Scaling_Values!A:N, 6) * 1.25 ,0)</f>
        <v>311</v>
      </c>
      <c r="G121" s="5">
        <f>ROUND( VLOOKUP(Z121, NPC_Raw_Data!A:L, 8) * VLOOKUP(AA121, NPC_Scaling_Values!A:N, 7) * VLOOKUP(AB121, NPC_Scaling_Values!A:N, 7) * 1.25 ,0)</f>
        <v>342</v>
      </c>
      <c r="H121" s="5">
        <f>ROUND( VLOOKUP(Z121, NPC_Raw_Data!A:L, 9) * VLOOKUP(AA121, NPC_Scaling_Values!A:N, 8)* VLOOKUP(AB121, NPC_Scaling_Values!A:N, 8) * 1.25 ,0)</f>
        <v>258</v>
      </c>
      <c r="I121" s="5">
        <v>0.0</v>
      </c>
      <c r="J121" s="5">
        <v>0.0</v>
      </c>
      <c r="K121" s="5">
        <v>0.0</v>
      </c>
      <c r="L121" s="5">
        <f>ROUND( VLOOKUP(Z121, NPC_Raw_Data!A:O, 13),0)</f>
        <v>72</v>
      </c>
      <c r="M121" s="5">
        <f>ROUND( VLOOKUP(Z121, NPC_Raw_Data!A:O, 14),0)</f>
        <v>72</v>
      </c>
      <c r="N121" s="5">
        <f>ROUND( VLOOKUP(Z121, NPC_Raw_Data!A:O, 15),0)</f>
        <v>190</v>
      </c>
      <c r="O121" s="5">
        <f>ROUND( VLOOKUP(Z121, NPC_Raw_Data!A:Q, 16) * VLOOKUP(AA121, NPC_Scaling_Values!A:N, 14)* VLOOKUP(AB121, NPC_Scaling_Values!A:N, 14) * 1.25 ,0)</f>
        <v>507</v>
      </c>
      <c r="P121" s="2">
        <f>ROUND( VLOOKUP(Z121, NPC_Raw_Data!A:Q, 17) * VLOOKUP(AA121, NPC_Scaling_Values!A:N, 14) * VLOOKUP(AB121, NPC_Scaling_Values!A:N, 14)* 1.25 ,0)</f>
        <v>101</v>
      </c>
      <c r="Q121">
        <f> VLOOKUP(AA121, NPC_Scaling_Values!A:N, 9) * VLOOKUP(AB121, NPC_Scaling_Values!A:N, 9) * 1.25</f>
        <v>3.8475</v>
      </c>
      <c r="R121" s="1">
        <v>1.1</v>
      </c>
      <c r="S121" s="1">
        <v>20.0</v>
      </c>
      <c r="T121" s="7" t="b">
        <v>0</v>
      </c>
      <c r="U121" s="7" t="b">
        <v>0</v>
      </c>
      <c r="V121" s="7" t="b">
        <v>0</v>
      </c>
      <c r="Z121" s="1">
        <v>257011.0</v>
      </c>
      <c r="AA121" s="1">
        <v>7009.0</v>
      </c>
      <c r="AB121" s="1">
        <v>7409.0</v>
      </c>
      <c r="AC121" s="8">
        <v>0.0</v>
      </c>
    </row>
    <row r="122">
      <c r="A122" s="1" t="s">
        <v>132</v>
      </c>
      <c r="B122" s="1" t="s">
        <v>166</v>
      </c>
      <c r="C122" s="5">
        <f>ROUND( VLOOKUP(Z122, NPC_Raw_Data!A:D, 4)*VLOOKUP(AA122, NPC_Scaling_Values!A:C, 3)*VLOOKUP(AB122, NPC_Scaling_Values!A:C, 3) * 1.25 ,0)</f>
        <v>1418</v>
      </c>
      <c r="D122" s="5">
        <f>ROUND( VLOOKUP(Z122, NPC_Raw_Data!A:E, 5) * VLOOKUP(AA122, NPC_Scaling_Values!A:D, 4) * VLOOKUP(AB122,NPC_Scaling_Values!A:D, 4) * 1.25 ,0)</f>
        <v>3000</v>
      </c>
      <c r="E122" s="5">
        <f>ROUND( VLOOKUP(Z122, NPC_Raw_Data!A:L, 6) * VLOOKUP(AA122, NPC_Scaling_Values!A:N, 5)* VLOOKUP(AB122, NPC_Scaling_Values!A:N, 5) * 1.25 ,0)</f>
        <v>429</v>
      </c>
      <c r="F122" s="5">
        <f>ROUND( VLOOKUP(Z122, NPC_Raw_Data!A:L, 7) * VLOOKUP(AA122, NPC_Scaling_Values!A:N, 6) * VLOOKUP(AB122,NPC_Scaling_Values!A:N, 6) * 1.25 ,0)</f>
        <v>311</v>
      </c>
      <c r="G122" s="5">
        <f>ROUND( VLOOKUP(Z122, NPC_Raw_Data!A:L, 8) * VLOOKUP(AA122, NPC_Scaling_Values!A:N, 7) * VLOOKUP(AB122, NPC_Scaling_Values!A:N, 7) * 1.25 ,0)</f>
        <v>342</v>
      </c>
      <c r="H122" s="5">
        <f>ROUND( VLOOKUP(Z122, NPC_Raw_Data!A:L, 9) * VLOOKUP(AA122, NPC_Scaling_Values!A:N, 8)* VLOOKUP(AB122, NPC_Scaling_Values!A:N, 8) * 1.25 ,0)</f>
        <v>258</v>
      </c>
      <c r="I122" s="5">
        <v>0.0</v>
      </c>
      <c r="J122" s="5">
        <v>0.0</v>
      </c>
      <c r="K122" s="5">
        <v>0.0</v>
      </c>
      <c r="L122" s="5">
        <f>ROUND( VLOOKUP(Z122, NPC_Raw_Data!A:O, 13),0)</f>
        <v>72</v>
      </c>
      <c r="M122" s="5">
        <f>ROUND( VLOOKUP(Z122, NPC_Raw_Data!A:O, 14),0)</f>
        <v>72</v>
      </c>
      <c r="N122" s="5">
        <f>ROUND( VLOOKUP(Z122, NPC_Raw_Data!A:O, 15),0)</f>
        <v>190</v>
      </c>
      <c r="O122" s="5">
        <f>ROUND( VLOOKUP(Z122, NPC_Raw_Data!A:Q, 16) * VLOOKUP(AA122, NPC_Scaling_Values!A:N, 14)* VLOOKUP(AB122, NPC_Scaling_Values!A:N, 14) * 1.25 ,0)</f>
        <v>507</v>
      </c>
      <c r="P122" s="2">
        <f>ROUND( VLOOKUP(Z122, NPC_Raw_Data!A:Q, 17) * VLOOKUP(AA122, NPC_Scaling_Values!A:N, 14) * VLOOKUP(AB122, NPC_Scaling_Values!A:N, 14)* 1.25 ,0)</f>
        <v>101</v>
      </c>
      <c r="Q122">
        <f> VLOOKUP(AA122, NPC_Scaling_Values!A:N, 9) * VLOOKUP(AB122, NPC_Scaling_Values!A:N, 9) * 1.25</f>
        <v>3.8475</v>
      </c>
      <c r="R122" s="1">
        <v>1.1</v>
      </c>
      <c r="S122" s="1">
        <v>30.0</v>
      </c>
      <c r="T122" s="7" t="b">
        <v>0</v>
      </c>
      <c r="U122" s="7" t="b">
        <v>0</v>
      </c>
      <c r="V122" s="7" t="b">
        <v>0</v>
      </c>
      <c r="Z122" s="1">
        <v>257012.0</v>
      </c>
      <c r="AA122" s="1">
        <v>7009.0</v>
      </c>
      <c r="AB122" s="1">
        <v>7409.0</v>
      </c>
      <c r="AC122" s="10">
        <v>7100.0</v>
      </c>
    </row>
    <row r="123">
      <c r="A123" s="9" t="s">
        <v>130</v>
      </c>
      <c r="B123" s="1" t="s">
        <v>41</v>
      </c>
      <c r="C123" s="5">
        <f>ROUND( VLOOKUP(Z123, NPC_Raw_Data!A:D, 4)*VLOOKUP(AA123, NPC_Scaling_Values!A:C, 3)*VLOOKUP(AB123, NPC_Scaling_Values!A:C, 3) * 1.25 ,0)</f>
        <v>1521</v>
      </c>
      <c r="D123" s="5">
        <f>ROUND( VLOOKUP(Z123, NPC_Raw_Data!A:E, 5) * VLOOKUP(AA123, NPC_Scaling_Values!A:D, 4) * VLOOKUP(AB123,NPC_Scaling_Values!A:D, 4) * 1.25 ,0)</f>
        <v>3250</v>
      </c>
      <c r="E123" s="5">
        <f>ROUND( VLOOKUP(Z123, NPC_Raw_Data!A:L, 6) * VLOOKUP(AA123, NPC_Scaling_Values!A:N, 5)* VLOOKUP(AB123, NPC_Scaling_Values!A:N, 5) * 1.25 ,0)</f>
        <v>475</v>
      </c>
      <c r="F123" s="5">
        <f>ROUND( VLOOKUP(Z123, NPC_Raw_Data!A:L, 7) * VLOOKUP(AA123, NPC_Scaling_Values!A:N, 6) * VLOOKUP(AB123,NPC_Scaling_Values!A:N, 6) * 1.25 ,0)</f>
        <v>345</v>
      </c>
      <c r="G123" s="5">
        <f>ROUND( VLOOKUP(Z123, NPC_Raw_Data!A:L, 8) * VLOOKUP(AA123, NPC_Scaling_Values!A:N, 7) * VLOOKUP(AB123, NPC_Scaling_Values!A:N, 7) * 1.25 ,0)</f>
        <v>379</v>
      </c>
      <c r="H123" s="5">
        <f>ROUND( VLOOKUP(Z123, NPC_Raw_Data!A:L, 9) * VLOOKUP(AA123, NPC_Scaling_Values!A:N, 8)* VLOOKUP(AB123, NPC_Scaling_Values!A:N, 8) * 1.25 ,0)</f>
        <v>286</v>
      </c>
      <c r="I123" s="5">
        <v>0.0</v>
      </c>
      <c r="J123" s="5">
        <v>0.0</v>
      </c>
      <c r="K123" s="5">
        <v>0.0</v>
      </c>
      <c r="L123" s="5">
        <f>ROUND( VLOOKUP(Z123, NPC_Raw_Data!A:O, 13),0)</f>
        <v>72</v>
      </c>
      <c r="M123" s="5">
        <f>ROUND( VLOOKUP(Z123, NPC_Raw_Data!A:O, 14),0)</f>
        <v>72</v>
      </c>
      <c r="N123" s="5">
        <f>ROUND( VLOOKUP(Z123, NPC_Raw_Data!A:O, 15),0)</f>
        <v>190</v>
      </c>
      <c r="O123" s="5">
        <f>ROUND( VLOOKUP(Z123, NPC_Raw_Data!A:Q, 16) * VLOOKUP(AA123, NPC_Scaling_Values!A:N, 14)* VLOOKUP(AB123, NPC_Scaling_Values!A:N, 14) * 1.25 ,0)</f>
        <v>580</v>
      </c>
      <c r="P123" s="2">
        <f>ROUND( VLOOKUP(Z123, NPC_Raw_Data!A:Q, 17) * VLOOKUP(AA123, NPC_Scaling_Values!A:N, 14) * VLOOKUP(AB123, NPC_Scaling_Values!A:N, 14)* 1.25 ,0)</f>
        <v>116</v>
      </c>
      <c r="Q123">
        <f> VLOOKUP(AA123, NPC_Scaling_Values!A:N, 9) * VLOOKUP(AB123, NPC_Scaling_Values!A:N, 9) * 1.25</f>
        <v>4.17</v>
      </c>
      <c r="R123" s="1">
        <v>1.1</v>
      </c>
      <c r="S123" s="1">
        <v>20.0</v>
      </c>
      <c r="T123" s="7" t="b">
        <v>0</v>
      </c>
      <c r="U123" s="7" t="b">
        <v>0</v>
      </c>
      <c r="V123" s="7" t="b">
        <v>0</v>
      </c>
      <c r="Z123" s="1">
        <v>257020.0</v>
      </c>
      <c r="AA123" s="1">
        <v>7014.0</v>
      </c>
      <c r="AB123" s="1">
        <v>7414.0</v>
      </c>
      <c r="AC123" s="8">
        <v>0.0</v>
      </c>
    </row>
    <row r="124">
      <c r="A124" s="9" t="s">
        <v>131</v>
      </c>
      <c r="B124" s="1" t="s">
        <v>41</v>
      </c>
      <c r="C124" s="5">
        <f>ROUND( VLOOKUP(Z124, NPC_Raw_Data!A:D, 4)*VLOOKUP(AA124, NPC_Scaling_Values!A:C, 3)*VLOOKUP(AB124, NPC_Scaling_Values!A:C, 3) * 1.25 ,0)</f>
        <v>1521</v>
      </c>
      <c r="D124" s="5">
        <f>ROUND( VLOOKUP(Z124, NPC_Raw_Data!A:E, 5) * VLOOKUP(AA124, NPC_Scaling_Values!A:D, 4) * VLOOKUP(AB124,NPC_Scaling_Values!A:D, 4) * 1.25 ,0)</f>
        <v>3250</v>
      </c>
      <c r="E124" s="5">
        <f>ROUND( VLOOKUP(Z124, NPC_Raw_Data!A:L, 6) * VLOOKUP(AA124, NPC_Scaling_Values!A:N, 5)* VLOOKUP(AB124, NPC_Scaling_Values!A:N, 5) * 1.25 ,0)</f>
        <v>475</v>
      </c>
      <c r="F124" s="5">
        <f>ROUND( VLOOKUP(Z124, NPC_Raw_Data!A:L, 7) * VLOOKUP(AA124, NPC_Scaling_Values!A:N, 6) * VLOOKUP(AB124,NPC_Scaling_Values!A:N, 6) * 1.25 ,0)</f>
        <v>345</v>
      </c>
      <c r="G124" s="5">
        <f>ROUND( VLOOKUP(Z124, NPC_Raw_Data!A:L, 8) * VLOOKUP(AA124, NPC_Scaling_Values!A:N, 7) * VLOOKUP(AB124, NPC_Scaling_Values!A:N, 7) * 1.25 ,0)</f>
        <v>379</v>
      </c>
      <c r="H124" s="5">
        <f>ROUND( VLOOKUP(Z124, NPC_Raw_Data!A:L, 9) * VLOOKUP(AA124, NPC_Scaling_Values!A:N, 8)* VLOOKUP(AB124, NPC_Scaling_Values!A:N, 8) * 1.25 ,0)</f>
        <v>286</v>
      </c>
      <c r="I124" s="5">
        <v>0.0</v>
      </c>
      <c r="J124" s="5">
        <v>0.0</v>
      </c>
      <c r="K124" s="5">
        <v>0.0</v>
      </c>
      <c r="L124" s="5">
        <f>ROUND( VLOOKUP(Z124, NPC_Raw_Data!A:O, 13),0)</f>
        <v>72</v>
      </c>
      <c r="M124" s="5">
        <f>ROUND( VLOOKUP(Z124, NPC_Raw_Data!A:O, 14),0)</f>
        <v>72</v>
      </c>
      <c r="N124" s="5">
        <f>ROUND( VLOOKUP(Z124, NPC_Raw_Data!A:O, 15),0)</f>
        <v>190</v>
      </c>
      <c r="O124" s="5">
        <f>ROUND( VLOOKUP(Z124, NPC_Raw_Data!A:Q, 16) * VLOOKUP(AA124, NPC_Scaling_Values!A:N, 14)* VLOOKUP(AB124, NPC_Scaling_Values!A:N, 14) * 1.25 ,0)</f>
        <v>580</v>
      </c>
      <c r="P124" s="2">
        <f>ROUND( VLOOKUP(Z124, NPC_Raw_Data!A:Q, 17) * VLOOKUP(AA124, NPC_Scaling_Values!A:N, 14) * VLOOKUP(AB124, NPC_Scaling_Values!A:N, 14)* 1.25 ,0)</f>
        <v>116</v>
      </c>
      <c r="Q124">
        <f> VLOOKUP(AA124, NPC_Scaling_Values!A:N, 9) * VLOOKUP(AB124, NPC_Scaling_Values!A:N, 9) * 1.25</f>
        <v>4.17</v>
      </c>
      <c r="R124" s="1">
        <v>1.1</v>
      </c>
      <c r="S124" s="1">
        <v>20.0</v>
      </c>
      <c r="T124" s="7" t="b">
        <v>0</v>
      </c>
      <c r="U124" s="7" t="b">
        <v>0</v>
      </c>
      <c r="V124" s="7" t="b">
        <v>0</v>
      </c>
      <c r="Z124" s="1">
        <v>257021.0</v>
      </c>
      <c r="AA124" s="1">
        <v>7014.0</v>
      </c>
      <c r="AB124" s="1">
        <v>7414.0</v>
      </c>
      <c r="AC124" s="8">
        <v>0.0</v>
      </c>
    </row>
    <row r="125">
      <c r="A125" s="9" t="s">
        <v>282</v>
      </c>
      <c r="B125" s="1" t="s">
        <v>41</v>
      </c>
      <c r="C125" s="5">
        <f>ROUND( VLOOKUP(Z125, NPC_Raw_Data!A:D, 4)*VLOOKUP(AA125, NPC_Scaling_Values!A:C, 3)*VLOOKUP(AB125, NPC_Scaling_Values!A:C, 3) * 1.25 ,0)</f>
        <v>1521</v>
      </c>
      <c r="D125" s="5">
        <f>ROUND( VLOOKUP(Z125, NPC_Raw_Data!A:E, 5) * VLOOKUP(AA125, NPC_Scaling_Values!A:D, 4) * VLOOKUP(AB125,NPC_Scaling_Values!A:D, 4) * 1.25 ,0)</f>
        <v>3250</v>
      </c>
      <c r="E125" s="5">
        <f>ROUND( VLOOKUP(Z125, NPC_Raw_Data!A:L, 6) * VLOOKUP(AA125, NPC_Scaling_Values!A:N, 5)* VLOOKUP(AB125, NPC_Scaling_Values!A:N, 5) * 1.25 ,0)</f>
        <v>475</v>
      </c>
      <c r="F125" s="5">
        <f>ROUND( VLOOKUP(Z125, NPC_Raw_Data!A:L, 7) * VLOOKUP(AA125, NPC_Scaling_Values!A:N, 6) * VLOOKUP(AB125,NPC_Scaling_Values!A:N, 6) * 1.25 ,0)</f>
        <v>345</v>
      </c>
      <c r="G125" s="5">
        <f>ROUND( VLOOKUP(Z125, NPC_Raw_Data!A:L, 8) * VLOOKUP(AA125, NPC_Scaling_Values!A:N, 7) * VLOOKUP(AB125, NPC_Scaling_Values!A:N, 7) * 1.25 ,0)</f>
        <v>379</v>
      </c>
      <c r="H125" s="5">
        <f>ROUND( VLOOKUP(Z125, NPC_Raw_Data!A:L, 9) * VLOOKUP(AA125, NPC_Scaling_Values!A:N, 8)* VLOOKUP(AB125, NPC_Scaling_Values!A:N, 8) * 1.25 ,0)</f>
        <v>286</v>
      </c>
      <c r="I125" s="5">
        <v>0.0</v>
      </c>
      <c r="J125" s="5">
        <v>0.0</v>
      </c>
      <c r="K125" s="5">
        <v>0.0</v>
      </c>
      <c r="L125" s="5">
        <f>ROUND( VLOOKUP(Z125, NPC_Raw_Data!A:O, 13),0)</f>
        <v>72</v>
      </c>
      <c r="M125" s="5">
        <f>ROUND( VLOOKUP(Z125, NPC_Raw_Data!A:O, 14),0)</f>
        <v>72</v>
      </c>
      <c r="N125" s="5">
        <f>ROUND( VLOOKUP(Z125, NPC_Raw_Data!A:O, 15),0)</f>
        <v>190</v>
      </c>
      <c r="O125" s="5">
        <f>ROUND( VLOOKUP(Z125, NPC_Raw_Data!A:Q, 16) * VLOOKUP(AA125, NPC_Scaling_Values!A:N, 14)* VLOOKUP(AB125, NPC_Scaling_Values!A:N, 14) * 1.25 ,0)</f>
        <v>580</v>
      </c>
      <c r="P125" s="2">
        <f>ROUND( VLOOKUP(Z125, NPC_Raw_Data!A:Q, 17) * VLOOKUP(AA125, NPC_Scaling_Values!A:N, 14) * VLOOKUP(AB125, NPC_Scaling_Values!A:N, 14)* 1.25 ,0)</f>
        <v>116</v>
      </c>
      <c r="Q125">
        <f> VLOOKUP(AA125, NPC_Scaling_Values!A:N, 9) * VLOOKUP(AB125, NPC_Scaling_Values!A:N, 9) * 1.25</f>
        <v>4.17</v>
      </c>
      <c r="R125" s="1">
        <v>1.1</v>
      </c>
      <c r="S125" s="1">
        <v>30.0</v>
      </c>
      <c r="T125" s="7" t="b">
        <v>0</v>
      </c>
      <c r="U125" s="7" t="b">
        <v>0</v>
      </c>
      <c r="V125" s="7" t="b">
        <v>0</v>
      </c>
      <c r="Z125" s="1">
        <v>257022.0</v>
      </c>
      <c r="AA125" s="1">
        <v>7014.0</v>
      </c>
      <c r="AB125" s="1">
        <v>7414.0</v>
      </c>
      <c r="AC125" s="10">
        <v>7100.0</v>
      </c>
    </row>
    <row r="126">
      <c r="A126" s="9" t="s">
        <v>75</v>
      </c>
      <c r="B126" s="1" t="s">
        <v>27</v>
      </c>
      <c r="C126" s="5">
        <f>ROUND( VLOOKUP(Z126, NPC_Raw_Data!A:D, 4)*VLOOKUP(AA126, NPC_Scaling_Values!A:C, 3)*VLOOKUP(AB126, NPC_Scaling_Values!A:C, 3) * 1.25 ,0)</f>
        <v>3330</v>
      </c>
      <c r="D126" s="5">
        <f>ROUND( VLOOKUP(Z126, NPC_Raw_Data!A:E, 5) * VLOOKUP(AA126, NPC_Scaling_Values!A:D, 4) * VLOOKUP(AB126,NPC_Scaling_Values!A:D, 4) * 1.25 ,0)</f>
        <v>6250</v>
      </c>
      <c r="E126" s="5">
        <f>ROUND( VLOOKUP(Z126, NPC_Raw_Data!A:L, 6) * VLOOKUP(AA126, NPC_Scaling_Values!A:N, 5)* VLOOKUP(AB126, NPC_Scaling_Values!A:N, 5) * 1.25 ,0)</f>
        <v>218</v>
      </c>
      <c r="F126" s="5">
        <f>ROUND( VLOOKUP(Z126, NPC_Raw_Data!A:L, 7) * VLOOKUP(AA126, NPC_Scaling_Values!A:N, 6) * VLOOKUP(AB126,NPC_Scaling_Values!A:N, 6) * 1.25 ,0)</f>
        <v>163</v>
      </c>
      <c r="G126" s="5">
        <f>ROUND( VLOOKUP(Z126, NPC_Raw_Data!A:L, 8) * VLOOKUP(AA126, NPC_Scaling_Values!A:N, 7) * VLOOKUP(AB126, NPC_Scaling_Values!A:N, 7) * 1.25 ,0)</f>
        <v>153</v>
      </c>
      <c r="H126" s="5">
        <f>ROUND( VLOOKUP(Z126, NPC_Raw_Data!A:L, 9) * VLOOKUP(AA126, NPC_Scaling_Values!A:N, 8)* VLOOKUP(AB126, NPC_Scaling_Values!A:N, 8) * 1.25 ,0)</f>
        <v>163</v>
      </c>
      <c r="I126" s="5">
        <v>-25.0</v>
      </c>
      <c r="J126" s="5">
        <v>0.0</v>
      </c>
      <c r="K126" s="5">
        <v>0.0</v>
      </c>
      <c r="L126" s="5">
        <f>ROUND( VLOOKUP(Z126, NPC_Raw_Data!A:O, 13),0)</f>
        <v>75</v>
      </c>
      <c r="M126" s="5">
        <f>ROUND( VLOOKUP(Z126, NPC_Raw_Data!A:O, 14),0)</f>
        <v>75</v>
      </c>
      <c r="N126" s="5">
        <f>ROUND( VLOOKUP(Z126, NPC_Raw_Data!A:O, 15),0)</f>
        <v>75</v>
      </c>
      <c r="O126" s="5">
        <f>ROUND( VLOOKUP(Z126, NPC_Raw_Data!A:Q, 16) * VLOOKUP(AA126, NPC_Scaling_Values!A:N, 14)* VLOOKUP(AB126, NPC_Scaling_Values!A:N, 14) * 1.25 ,0)</f>
        <v>252</v>
      </c>
      <c r="P126" s="2">
        <f>ROUND( VLOOKUP(Z126, NPC_Raw_Data!A:Q, 17) * VLOOKUP(AA126, NPC_Scaling_Values!A:N, 14) * VLOOKUP(AB126, NPC_Scaling_Values!A:N, 14)* 1.25 ,0)</f>
        <v>101</v>
      </c>
      <c r="Q126">
        <f> VLOOKUP(AA126, NPC_Scaling_Values!A:N, 9) * VLOOKUP(AB126, NPC_Scaling_Values!A:N, 9) * 1.25</f>
        <v>3.484375</v>
      </c>
      <c r="R126" s="1">
        <v>1.5</v>
      </c>
      <c r="S126" s="1">
        <v>-1.0</v>
      </c>
      <c r="T126" s="7" t="b">
        <v>0</v>
      </c>
      <c r="U126" s="7" t="b">
        <v>0</v>
      </c>
      <c r="V126" s="7" t="b">
        <v>0</v>
      </c>
      <c r="Z126" s="1">
        <v>264000.0</v>
      </c>
      <c r="AA126" s="1">
        <v>7003.0</v>
      </c>
      <c r="AB126" s="1">
        <v>7403.0</v>
      </c>
      <c r="AC126" s="8">
        <v>0.0</v>
      </c>
    </row>
    <row r="127">
      <c r="A127" s="9" t="s">
        <v>118</v>
      </c>
      <c r="B127" s="1" t="s">
        <v>48</v>
      </c>
      <c r="C127" s="5">
        <f>ROUND( VLOOKUP(Z127, NPC_Raw_Data!A:D, 4)*VLOOKUP(AA127, NPC_Scaling_Values!A:C, 3)*VLOOKUP(AB127, NPC_Scaling_Values!A:C, 3) * 1.25 ,0)</f>
        <v>1044</v>
      </c>
      <c r="D127" s="5">
        <f>ROUND( VLOOKUP(Z127, NPC_Raw_Data!A:E, 5) * VLOOKUP(AA127, NPC_Scaling_Values!A:D, 4) * VLOOKUP(AB127,NPC_Scaling_Values!A:D, 4) * 1.25 ,0)</f>
        <v>5000</v>
      </c>
      <c r="E127" s="5">
        <f>ROUND( VLOOKUP(Z127, NPC_Raw_Data!A:L, 6) * VLOOKUP(AA127, NPC_Scaling_Values!A:N, 5)* VLOOKUP(AB127, NPC_Scaling_Values!A:N, 5) * 1.25 ,0)</f>
        <v>241</v>
      </c>
      <c r="F127" s="5">
        <f>ROUND( VLOOKUP(Z127, NPC_Raw_Data!A:L, 7) * VLOOKUP(AA127, NPC_Scaling_Values!A:N, 6) * VLOOKUP(AB127,NPC_Scaling_Values!A:N, 6) * 1.25 ,0)</f>
        <v>181</v>
      </c>
      <c r="G127" s="5">
        <f>ROUND( VLOOKUP(Z127, NPC_Raw_Data!A:L, 8) * VLOOKUP(AA127, NPC_Scaling_Values!A:N, 7) * VLOOKUP(AB127, NPC_Scaling_Values!A:N, 7) * 1.25 ,0)</f>
        <v>191</v>
      </c>
      <c r="H127" s="5">
        <f>ROUND( VLOOKUP(Z127, NPC_Raw_Data!A:L, 9) * VLOOKUP(AA127, NPC_Scaling_Values!A:N, 8)* VLOOKUP(AB127, NPC_Scaling_Values!A:N, 8) * 1.25 ,0)</f>
        <v>181</v>
      </c>
      <c r="I127" s="5">
        <v>0.0</v>
      </c>
      <c r="J127" s="5">
        <v>0.0</v>
      </c>
      <c r="K127" s="5">
        <v>0.0</v>
      </c>
      <c r="L127" s="5">
        <f>ROUND( VLOOKUP(Z127, NPC_Raw_Data!A:O, 13),0)</f>
        <v>94</v>
      </c>
      <c r="M127" s="5">
        <f>ROUND( VLOOKUP(Z127, NPC_Raw_Data!A:O, 14),0)</f>
        <v>94</v>
      </c>
      <c r="N127" s="5">
        <f>ROUND( VLOOKUP(Z127, NPC_Raw_Data!A:O, 15),0)</f>
        <v>69</v>
      </c>
      <c r="O127" s="5">
        <f>ROUND( VLOOKUP(Z127, NPC_Raw_Data!A:Q, 16) * VLOOKUP(AA127, NPC_Scaling_Values!A:N, 14)* VLOOKUP(AB127, NPC_Scaling_Values!A:N, 14) * 1.25 ,0)</f>
        <v>250</v>
      </c>
      <c r="P127" s="2">
        <f>ROUND( VLOOKUP(Z127, NPC_Raw_Data!A:Q, 17) * VLOOKUP(AA127, NPC_Scaling_Values!A:N, 14) * VLOOKUP(AB127, NPC_Scaling_Values!A:N, 14)* 1.25 ,0)</f>
        <v>100</v>
      </c>
      <c r="Q127">
        <f> VLOOKUP(AA127, NPC_Scaling_Values!A:N, 9) * VLOOKUP(AB127, NPC_Scaling_Values!A:N, 9) * 1.25</f>
        <v>3.825</v>
      </c>
      <c r="R127" s="1">
        <v>1.5</v>
      </c>
      <c r="S127" s="1">
        <v>30.0</v>
      </c>
      <c r="T127" s="7" t="b">
        <v>0</v>
      </c>
      <c r="U127" s="7" t="b">
        <v>0</v>
      </c>
      <c r="V127" s="7" t="b">
        <v>0</v>
      </c>
      <c r="Z127" s="1">
        <v>265000.0</v>
      </c>
      <c r="AA127" s="1">
        <v>7007.0</v>
      </c>
      <c r="AB127" s="1">
        <v>7407.0</v>
      </c>
      <c r="AC127" s="8">
        <v>0.0</v>
      </c>
    </row>
    <row r="128">
      <c r="A128" s="1" t="s">
        <v>93</v>
      </c>
      <c r="B128" s="1" t="s">
        <v>35</v>
      </c>
      <c r="C128" s="5">
        <f>ROUND( VLOOKUP(Z128, NPC_Raw_Data!A:D, 4)*VLOOKUP(AA128, NPC_Scaling_Values!A:C, 3)*VLOOKUP(AB128, NPC_Scaling_Values!A:C, 3) * 1.25 ,0)</f>
        <v>2050</v>
      </c>
      <c r="D128" s="5">
        <f>ROUND( VLOOKUP(Z128, NPC_Raw_Data!A:E, 5) * VLOOKUP(AA128, NPC_Scaling_Values!A:D, 4) * VLOOKUP(AB128,NPC_Scaling_Values!A:D, 4) * 1.25 ,0)</f>
        <v>6250</v>
      </c>
      <c r="E128" s="5">
        <f>ROUND( VLOOKUP(Z128, NPC_Raw_Data!A:L, 6) * VLOOKUP(AA128, NPC_Scaling_Values!A:N, 5)* VLOOKUP(AB128, NPC_Scaling_Values!A:N, 5) * 1.25 ,0)</f>
        <v>260</v>
      </c>
      <c r="F128" s="5">
        <f>ROUND( VLOOKUP(Z128, NPC_Raw_Data!A:L, 7) * VLOOKUP(AA128, NPC_Scaling_Values!A:N, 6) * VLOOKUP(AB128,NPC_Scaling_Values!A:N, 6) * 1.25 ,0)</f>
        <v>196</v>
      </c>
      <c r="G128" s="5">
        <f>ROUND( VLOOKUP(Z128, NPC_Raw_Data!A:L, 8) * VLOOKUP(AA128, NPC_Scaling_Values!A:N, 7) * VLOOKUP(AB128, NPC_Scaling_Values!A:N, 7) * 1.25 ,0)</f>
        <v>260</v>
      </c>
      <c r="H128" s="5">
        <f>ROUND( VLOOKUP(Z128, NPC_Raw_Data!A:L, 9) * VLOOKUP(AA128, NPC_Scaling_Values!A:N, 8)* VLOOKUP(AB128, NPC_Scaling_Values!A:N, 8) * 1.25 ,0)</f>
        <v>196</v>
      </c>
      <c r="I128" s="5">
        <v>25.0</v>
      </c>
      <c r="J128" s="5">
        <v>-25.0</v>
      </c>
      <c r="K128" s="5">
        <v>0.0</v>
      </c>
      <c r="L128" s="5">
        <f>ROUND( VLOOKUP(Z128, NPC_Raw_Data!A:O, 13),0)</f>
        <v>76</v>
      </c>
      <c r="M128" s="5">
        <f>ROUND( VLOOKUP(Z128, NPC_Raw_Data!A:O, 14),0)</f>
        <v>76</v>
      </c>
      <c r="N128" s="5">
        <f>ROUND( VLOOKUP(Z128, NPC_Raw_Data!A:O, 15),0)</f>
        <v>72</v>
      </c>
      <c r="O128" s="5">
        <f>ROUND( VLOOKUP(Z128, NPC_Raw_Data!A:Q, 16) * VLOOKUP(AA128, NPC_Scaling_Values!A:N, 14)* VLOOKUP(AB128, NPC_Scaling_Values!A:N, 14) * 1.25 ,0)</f>
        <v>257</v>
      </c>
      <c r="P128" s="2">
        <f>ROUND( VLOOKUP(Z128, NPC_Raw_Data!A:Q, 17) * VLOOKUP(AA128, NPC_Scaling_Values!A:N, 14) * VLOOKUP(AB128, NPC_Scaling_Values!A:N, 14)* 1.25 ,0)</f>
        <v>103</v>
      </c>
      <c r="Q128">
        <f> VLOOKUP(AA128, NPC_Scaling_Values!A:N, 9) * VLOOKUP(AB128, NPC_Scaling_Values!A:N, 9) * 1.25</f>
        <v>3.7296875</v>
      </c>
      <c r="R128" s="1">
        <v>1.5</v>
      </c>
      <c r="S128" s="1">
        <v>40.0</v>
      </c>
      <c r="T128" s="7" t="b">
        <v>0</v>
      </c>
      <c r="U128" s="7" t="b">
        <v>0</v>
      </c>
      <c r="V128" s="7" t="b">
        <v>0</v>
      </c>
      <c r="Z128" s="1">
        <v>266000.0</v>
      </c>
      <c r="AA128" s="1">
        <v>7004.0</v>
      </c>
      <c r="AB128" s="1">
        <v>7404.0</v>
      </c>
      <c r="AC128" s="8">
        <v>0.0</v>
      </c>
    </row>
    <row r="129">
      <c r="A129" s="1" t="s">
        <v>94</v>
      </c>
      <c r="B129" s="1" t="s">
        <v>35</v>
      </c>
      <c r="C129" s="5">
        <f>ROUND( VLOOKUP(Z129, NPC_Raw_Data!A:D, 4)*VLOOKUP(AA129, NPC_Scaling_Values!A:C, 3)*VLOOKUP(AB129, NPC_Scaling_Values!A:C, 3) * 1.25 ,0)</f>
        <v>2050</v>
      </c>
      <c r="D129" s="5">
        <f>ROUND( VLOOKUP(Z129, NPC_Raw_Data!A:E, 5) * VLOOKUP(AA129, NPC_Scaling_Values!A:D, 4) * VLOOKUP(AB129,NPC_Scaling_Values!A:D, 4) * 1.25 ,0)</f>
        <v>938</v>
      </c>
      <c r="E129" s="5">
        <f>ROUND( VLOOKUP(Z129, NPC_Raw_Data!A:L, 6) * VLOOKUP(AA129, NPC_Scaling_Values!A:N, 5)* VLOOKUP(AB129, NPC_Scaling_Values!A:N, 5) * 1.25 ,0)</f>
        <v>260</v>
      </c>
      <c r="F129" s="5">
        <f>ROUND( VLOOKUP(Z129, NPC_Raw_Data!A:L, 7) * VLOOKUP(AA129, NPC_Scaling_Values!A:N, 6) * VLOOKUP(AB129,NPC_Scaling_Values!A:N, 6) * 1.25 ,0)</f>
        <v>196</v>
      </c>
      <c r="G129" s="5">
        <f>ROUND( VLOOKUP(Z129, NPC_Raw_Data!A:L, 8) * VLOOKUP(AA129, NPC_Scaling_Values!A:N, 7) * VLOOKUP(AB129, NPC_Scaling_Values!A:N, 7) * 1.25 ,0)</f>
        <v>260</v>
      </c>
      <c r="H129" s="5">
        <f>ROUND( VLOOKUP(Z129, NPC_Raw_Data!A:L, 9) * VLOOKUP(AA129, NPC_Scaling_Values!A:N, 8)* VLOOKUP(AB129, NPC_Scaling_Values!A:N, 8) * 1.25 ,0)</f>
        <v>196</v>
      </c>
      <c r="I129" s="5">
        <v>25.0</v>
      </c>
      <c r="J129" s="5">
        <v>-25.0</v>
      </c>
      <c r="K129" s="5">
        <v>0.0</v>
      </c>
      <c r="L129" s="5">
        <f>ROUND( VLOOKUP(Z129, NPC_Raw_Data!A:O, 13),0)</f>
        <v>76</v>
      </c>
      <c r="M129" s="5">
        <f>ROUND( VLOOKUP(Z129, NPC_Raw_Data!A:O, 14),0)</f>
        <v>76</v>
      </c>
      <c r="N129" s="5">
        <f>ROUND( VLOOKUP(Z129, NPC_Raw_Data!A:O, 15),0)</f>
        <v>72</v>
      </c>
      <c r="O129" s="5">
        <f>ROUND( VLOOKUP(Z129, NPC_Raw_Data!A:Q, 16) * VLOOKUP(AA129, NPC_Scaling_Values!A:N, 14)* VLOOKUP(AB129, NPC_Scaling_Values!A:N, 14) * 1.25 ,0)</f>
        <v>257</v>
      </c>
      <c r="P129" s="2">
        <f>ROUND( VLOOKUP(Z129, NPC_Raw_Data!A:Q, 17) * VLOOKUP(AA129, NPC_Scaling_Values!A:N, 14) * VLOOKUP(AB129, NPC_Scaling_Values!A:N, 14)* 1.25 ,0)</f>
        <v>103</v>
      </c>
      <c r="Q129">
        <f> VLOOKUP(AA129, NPC_Scaling_Values!A:N, 9) * VLOOKUP(AB129, NPC_Scaling_Values!A:N, 9) * 1.25</f>
        <v>3.7296875</v>
      </c>
      <c r="R129" s="1">
        <v>1.5</v>
      </c>
      <c r="S129" s="1">
        <v>50.0</v>
      </c>
      <c r="T129" s="7" t="b">
        <v>0</v>
      </c>
      <c r="U129" s="7" t="b">
        <v>0</v>
      </c>
      <c r="V129" s="7" t="b">
        <v>0</v>
      </c>
      <c r="Z129" s="1">
        <v>266001.0</v>
      </c>
      <c r="AA129" s="1">
        <v>7004.0</v>
      </c>
      <c r="AB129" s="1">
        <v>7404.0</v>
      </c>
      <c r="AC129" s="10">
        <v>7100.0</v>
      </c>
    </row>
    <row r="130">
      <c r="A130" s="1" t="s">
        <v>134</v>
      </c>
      <c r="B130" s="1" t="s">
        <v>49</v>
      </c>
      <c r="C130" s="5">
        <f>ROUND( VLOOKUP(Z130, NPC_Raw_Data!A:D, 4)*VLOOKUP(AA130, NPC_Scaling_Values!A:C, 3)*VLOOKUP(AB130, NPC_Scaling_Values!A:C, 3) * 1.25 ,0)</f>
        <v>587</v>
      </c>
      <c r="D130" s="5">
        <f>ROUND( VLOOKUP(Z130, NPC_Raw_Data!A:E, 5) * VLOOKUP(AA130, NPC_Scaling_Values!A:D, 4) * VLOOKUP(AB130,NPC_Scaling_Values!A:D, 4) * 1.25 ,0)</f>
        <v>1000</v>
      </c>
      <c r="E130" s="5">
        <f>ROUND( VLOOKUP(Z130, NPC_Raw_Data!A:L, 6) * VLOOKUP(AA130, NPC_Scaling_Values!A:N, 5)* VLOOKUP(AB130, NPC_Scaling_Values!A:N, 5) * 1.25 ,0)</f>
        <v>267</v>
      </c>
      <c r="F130" s="5">
        <f>ROUND( VLOOKUP(Z130, NPC_Raw_Data!A:L, 7) * VLOOKUP(AA130, NPC_Scaling_Values!A:N, 6) * VLOOKUP(AB130,NPC_Scaling_Values!A:N, 6) * 1.25 ,0)</f>
        <v>201</v>
      </c>
      <c r="G130" s="5">
        <f>ROUND( VLOOKUP(Z130, NPC_Raw_Data!A:L, 8) * VLOOKUP(AA130, NPC_Scaling_Values!A:N, 7) * VLOOKUP(AB130, NPC_Scaling_Values!A:N, 7) * 1.25 ,0)</f>
        <v>135</v>
      </c>
      <c r="H130" s="5">
        <f>ROUND( VLOOKUP(Z130, NPC_Raw_Data!A:L, 9) * VLOOKUP(AA130, NPC_Scaling_Values!A:N, 8)* VLOOKUP(AB130, NPC_Scaling_Values!A:N, 8) * 1.25 ,0)</f>
        <v>534</v>
      </c>
      <c r="I130" s="5">
        <v>0.0</v>
      </c>
      <c r="J130" s="5">
        <v>0.0</v>
      </c>
      <c r="K130" s="5">
        <v>0.0</v>
      </c>
      <c r="L130" s="5">
        <f>ROUND( VLOOKUP(Z130, NPC_Raw_Data!A:O, 13),0)</f>
        <v>999</v>
      </c>
      <c r="M130" s="5">
        <f>ROUND( VLOOKUP(Z130, NPC_Raw_Data!A:O, 14),0)</f>
        <v>999</v>
      </c>
      <c r="N130" s="5">
        <f>ROUND( VLOOKUP(Z130, NPC_Raw_Data!A:O, 15),0)</f>
        <v>999</v>
      </c>
      <c r="O130" s="5">
        <f>ROUND( VLOOKUP(Z130, NPC_Raw_Data!A:Q, 16) * VLOOKUP(AA130, NPC_Scaling_Values!A:N, 14)* VLOOKUP(AB130, NPC_Scaling_Values!A:N, 14) * 1.25 ,0)</f>
        <v>250</v>
      </c>
      <c r="P130" s="2">
        <f>ROUND( VLOOKUP(Z130, NPC_Raw_Data!A:Q, 17) * VLOOKUP(AA130, NPC_Scaling_Values!A:N, 14) * VLOOKUP(AB130, NPC_Scaling_Values!A:N, 14)* 1.25 ,0)</f>
        <v>100</v>
      </c>
      <c r="Q130">
        <f> VLOOKUP(AA130, NPC_Scaling_Values!A:N, 9) * VLOOKUP(AB130, NPC_Scaling_Values!A:N, 9) * 1.25</f>
        <v>3.825</v>
      </c>
      <c r="R130" s="1">
        <v>1.0</v>
      </c>
      <c r="S130" s="1">
        <v>-1.0</v>
      </c>
      <c r="T130" s="7" t="b">
        <v>0</v>
      </c>
      <c r="U130" s="7" t="b">
        <v>0</v>
      </c>
      <c r="V130" s="7" t="b">
        <v>0</v>
      </c>
      <c r="Z130" s="1">
        <v>267000.0</v>
      </c>
      <c r="AA130" s="1">
        <v>7007.0</v>
      </c>
      <c r="AB130" s="1">
        <v>7407.0</v>
      </c>
      <c r="AC130" s="8">
        <v>0.0</v>
      </c>
    </row>
    <row r="131">
      <c r="A131" s="1" t="s">
        <v>136</v>
      </c>
      <c r="B131" s="1" t="s">
        <v>49</v>
      </c>
      <c r="C131" s="5">
        <f>ROUND( VLOOKUP(Z131, NPC_Raw_Data!A:D, 4)*VLOOKUP(AA131, NPC_Scaling_Values!A:C, 3)*VLOOKUP(AB131, NPC_Scaling_Values!A:C, 3) * 1.25 ,0)</f>
        <v>738</v>
      </c>
      <c r="D131" s="5">
        <f>ROUND( VLOOKUP(Z131, NPC_Raw_Data!A:E, 5) * VLOOKUP(AA131, NPC_Scaling_Values!A:D, 4) * VLOOKUP(AB131,NPC_Scaling_Values!A:D, 4) * 1.25 ,0)</f>
        <v>2000</v>
      </c>
      <c r="E131" s="5">
        <f>ROUND( VLOOKUP(Z131, NPC_Raw_Data!A:L, 6) * VLOOKUP(AA131, NPC_Scaling_Values!A:N, 5)* VLOOKUP(AB131, NPC_Scaling_Values!A:N, 5) * 1.25 ,0)</f>
        <v>274</v>
      </c>
      <c r="F131" s="5">
        <f>ROUND( VLOOKUP(Z131, NPC_Raw_Data!A:L, 7) * VLOOKUP(AA131, NPC_Scaling_Values!A:N, 6) * VLOOKUP(AB131,NPC_Scaling_Values!A:N, 6) * 1.25 ,0)</f>
        <v>204</v>
      </c>
      <c r="G131" s="5">
        <f>ROUND( VLOOKUP(Z131, NPC_Raw_Data!A:L, 8) * VLOOKUP(AA131, NPC_Scaling_Values!A:N, 7) * VLOOKUP(AB131, NPC_Scaling_Values!A:N, 7) * 1.25 ,0)</f>
        <v>138</v>
      </c>
      <c r="H131" s="5">
        <f>ROUND( VLOOKUP(Z131, NPC_Raw_Data!A:L, 9) * VLOOKUP(AA131, NPC_Scaling_Values!A:N, 8)* VLOOKUP(AB131, NPC_Scaling_Values!A:N, 8) * 1.25 ,0)</f>
        <v>547</v>
      </c>
      <c r="I131" s="5">
        <v>0.0</v>
      </c>
      <c r="J131" s="5">
        <v>0.0</v>
      </c>
      <c r="K131" s="5">
        <v>0.0</v>
      </c>
      <c r="L131" s="5">
        <f>ROUND( VLOOKUP(Z131, NPC_Raw_Data!A:O, 13),0)</f>
        <v>999</v>
      </c>
      <c r="M131" s="5">
        <f>ROUND( VLOOKUP(Z131, NPC_Raw_Data!A:O, 14),0)</f>
        <v>999</v>
      </c>
      <c r="N131" s="5">
        <f>ROUND( VLOOKUP(Z131, NPC_Raw_Data!A:O, 15),0)</f>
        <v>999</v>
      </c>
      <c r="O131" s="5">
        <f>ROUND( VLOOKUP(Z131, NPC_Raw_Data!A:Q, 16) * VLOOKUP(AA131, NPC_Scaling_Values!A:N, 14)* VLOOKUP(AB131, NPC_Scaling_Values!A:N, 14) * 1.25 ,0)</f>
        <v>250</v>
      </c>
      <c r="P131" s="2">
        <f>ROUND( VLOOKUP(Z131, NPC_Raw_Data!A:Q, 17) * VLOOKUP(AA131, NPC_Scaling_Values!A:N, 14) * VLOOKUP(AB131, NPC_Scaling_Values!A:N, 14)* 1.25 ,0)</f>
        <v>100</v>
      </c>
      <c r="Q131">
        <f> VLOOKUP(AA131, NPC_Scaling_Values!A:N, 9) * VLOOKUP(AB131, NPC_Scaling_Values!A:N, 9) * 1.25</f>
        <v>3.825</v>
      </c>
      <c r="R131" s="1">
        <v>1.0</v>
      </c>
      <c r="S131" s="1">
        <v>-1.0</v>
      </c>
      <c r="T131" s="7" t="b">
        <v>0</v>
      </c>
      <c r="U131" s="7" t="b">
        <v>0</v>
      </c>
      <c r="V131" s="7" t="b">
        <v>0</v>
      </c>
      <c r="Z131" s="1">
        <v>268000.0</v>
      </c>
      <c r="AA131" s="1">
        <v>7007.0</v>
      </c>
      <c r="AB131" s="1">
        <v>7407.0</v>
      </c>
      <c r="AC131" s="8">
        <v>0.0</v>
      </c>
    </row>
    <row r="132">
      <c r="A132" s="9" t="s">
        <v>276</v>
      </c>
      <c r="B132" s="1" t="s">
        <v>166</v>
      </c>
      <c r="C132" s="5">
        <f>ROUND( VLOOKUP(Z132, NPC_Raw_Data!A:D, 4)*VLOOKUP(AA132, NPC_Scaling_Values!A:C, 3)*VLOOKUP(AB132, NPC_Scaling_Values!A:C, 3) * 1.25 ,0)</f>
        <v>984</v>
      </c>
      <c r="D132" s="5">
        <f>ROUND( VLOOKUP(Z132, NPC_Raw_Data!A:E, 5) * VLOOKUP(AA132, NPC_Scaling_Values!A:D, 4) * VLOOKUP(AB132,NPC_Scaling_Values!A:D, 4) * 1.25 ,0)</f>
        <v>1875</v>
      </c>
      <c r="E132" s="5">
        <f>ROUND( VLOOKUP(Z132, NPC_Raw_Data!A:L, 6) * VLOOKUP(AA132, NPC_Scaling_Values!A:N, 5)* VLOOKUP(AB132, NPC_Scaling_Values!A:N, 5) * 1.25 ,0)</f>
        <v>516</v>
      </c>
      <c r="F132" s="5">
        <f>ROUND( VLOOKUP(Z132, NPC_Raw_Data!A:L, 7) * VLOOKUP(AA132, NPC_Scaling_Values!A:N, 6) * VLOOKUP(AB132,NPC_Scaling_Values!A:N, 6) * 1.25 ,0)</f>
        <v>265</v>
      </c>
      <c r="G132" s="5">
        <f>ROUND( VLOOKUP(Z132, NPC_Raw_Data!A:L, 8) * VLOOKUP(AA132, NPC_Scaling_Values!A:N, 7) * VLOOKUP(AB132, NPC_Scaling_Values!A:N, 7) * 1.25 ,0)</f>
        <v>231</v>
      </c>
      <c r="H132" s="5">
        <f>ROUND( VLOOKUP(Z132, NPC_Raw_Data!A:L, 9) * VLOOKUP(AA132, NPC_Scaling_Values!A:N, 8)* VLOOKUP(AB132, NPC_Scaling_Values!A:N, 8) * 1.25 ,0)</f>
        <v>221</v>
      </c>
      <c r="I132" s="5">
        <v>0.0</v>
      </c>
      <c r="J132" s="5">
        <v>0.0</v>
      </c>
      <c r="K132" s="5">
        <v>0.0</v>
      </c>
      <c r="L132" s="5">
        <f>ROUND( VLOOKUP(Z132, NPC_Raw_Data!A:O, 13),0)</f>
        <v>145</v>
      </c>
      <c r="M132" s="5">
        <f>ROUND( VLOOKUP(Z132, NPC_Raw_Data!A:O, 14),0)</f>
        <v>145</v>
      </c>
      <c r="N132" s="5">
        <f>ROUND( VLOOKUP(Z132, NPC_Raw_Data!A:O, 15),0)</f>
        <v>74</v>
      </c>
      <c r="O132" s="5">
        <f>ROUND( VLOOKUP(Z132, NPC_Raw_Data!A:Q, 16) * VLOOKUP(AA132, NPC_Scaling_Values!A:N, 14)* VLOOKUP(AB132, NPC_Scaling_Values!A:N, 14) * 1.25 ,0)</f>
        <v>254</v>
      </c>
      <c r="P132" s="2">
        <f>ROUND( VLOOKUP(Z132, NPC_Raw_Data!A:Q, 17) * VLOOKUP(AA132, NPC_Scaling_Values!A:N, 14) * VLOOKUP(AB132, NPC_Scaling_Values!A:N, 14)* 1.25 ,0)</f>
        <v>101</v>
      </c>
      <c r="Q132">
        <f> VLOOKUP(AA132, NPC_Scaling_Values!A:N, 9) * VLOOKUP(AB132, NPC_Scaling_Values!A:N, 9) * 1.25</f>
        <v>3.8475</v>
      </c>
      <c r="R132" s="1">
        <v>1.5</v>
      </c>
      <c r="S132" s="1">
        <v>-1.0</v>
      </c>
      <c r="T132" s="7" t="b">
        <v>0</v>
      </c>
      <c r="U132" s="7" t="b">
        <v>0</v>
      </c>
      <c r="V132" s="7" t="b">
        <v>0</v>
      </c>
      <c r="Z132" s="1">
        <v>269000.0</v>
      </c>
      <c r="AA132" s="1">
        <v>7009.0</v>
      </c>
      <c r="AB132" s="1">
        <v>7409.0</v>
      </c>
      <c r="AC132" s="8">
        <v>0.0</v>
      </c>
    </row>
    <row r="133">
      <c r="A133" s="9" t="s">
        <v>305</v>
      </c>
      <c r="B133" s="1" t="s">
        <v>30</v>
      </c>
      <c r="C133" s="5">
        <f>ROUND( VLOOKUP(Z133, NPC_Raw_Data!A:D, 4)*VLOOKUP(AA133, NPC_Scaling_Values!A:C, 3)*VLOOKUP(AB133, NPC_Scaling_Values!A:C, 3) * 1.25 ,0)</f>
        <v>5</v>
      </c>
      <c r="D133" s="5">
        <f>ROUND( VLOOKUP(Z133, NPC_Raw_Data!A:E, 5) * VLOOKUP(AA133, NPC_Scaling_Values!A:D, 4) * VLOOKUP(AB133,NPC_Scaling_Values!A:D, 4) * 1.25 ,0)</f>
        <v>1250</v>
      </c>
      <c r="E133" s="5">
        <f>ROUND( VLOOKUP(Z133, NPC_Raw_Data!A:L, 6) * VLOOKUP(AA133, NPC_Scaling_Values!A:N, 5)* VLOOKUP(AB133, NPC_Scaling_Values!A:N, 5) * 1.25 ,0)</f>
        <v>572</v>
      </c>
      <c r="F133" s="5">
        <f>ROUND( VLOOKUP(Z133, NPC_Raw_Data!A:L, 7) * VLOOKUP(AA133, NPC_Scaling_Values!A:N, 6) * VLOOKUP(AB133,NPC_Scaling_Values!A:N, 6) * 1.25 ,0)</f>
        <v>304</v>
      </c>
      <c r="G133" s="5">
        <f>ROUND( VLOOKUP(Z133, NPC_Raw_Data!A:L, 8) * VLOOKUP(AA133, NPC_Scaling_Values!A:N, 7) * VLOOKUP(AB133, NPC_Scaling_Values!A:N, 7) * 1.25 ,0)</f>
        <v>256</v>
      </c>
      <c r="H133" s="5">
        <f>ROUND( VLOOKUP(Z133, NPC_Raw_Data!A:L, 9) * VLOOKUP(AA133, NPC_Scaling_Values!A:N, 8)* VLOOKUP(AB133, NPC_Scaling_Values!A:N, 8) * 1.25 ,0)</f>
        <v>245</v>
      </c>
      <c r="I133" s="5">
        <v>0.0</v>
      </c>
      <c r="J133" s="5">
        <v>0.0</v>
      </c>
      <c r="K133" s="5">
        <v>0.0</v>
      </c>
      <c r="L133" s="5">
        <f>ROUND( VLOOKUP(Z133, NPC_Raw_Data!A:O, 13),0)</f>
        <v>145</v>
      </c>
      <c r="M133" s="5">
        <f>ROUND( VLOOKUP(Z133, NPC_Raw_Data!A:O, 14),0)</f>
        <v>145</v>
      </c>
      <c r="N133" s="5">
        <f>ROUND( VLOOKUP(Z133, NPC_Raw_Data!A:O, 15),0)</f>
        <v>74</v>
      </c>
      <c r="O133" s="5">
        <f>ROUND( VLOOKUP(Z133, NPC_Raw_Data!A:Q, 16) * VLOOKUP(AA133, NPC_Scaling_Values!A:N, 14)* VLOOKUP(AB133, NPC_Scaling_Values!A:N, 14) * 1.25 ,0)</f>
        <v>290</v>
      </c>
      <c r="P133" s="2">
        <f>ROUND( VLOOKUP(Z133, NPC_Raw_Data!A:Q, 17) * VLOOKUP(AA133, NPC_Scaling_Values!A:N, 14) * VLOOKUP(AB133, NPC_Scaling_Values!A:N, 14)* 1.25 ,0)</f>
        <v>116</v>
      </c>
      <c r="Q133">
        <f> VLOOKUP(AA133, NPC_Scaling_Values!A:N, 9) * VLOOKUP(AB133, NPC_Scaling_Values!A:N, 9) * 1.25</f>
        <v>4.17</v>
      </c>
      <c r="R133" s="1">
        <v>1.5</v>
      </c>
      <c r="S133" s="1">
        <v>-1.0</v>
      </c>
      <c r="T133" s="7" t="b">
        <v>0</v>
      </c>
      <c r="U133" s="7" t="b">
        <v>0</v>
      </c>
      <c r="V133" s="7" t="b">
        <v>0</v>
      </c>
      <c r="Z133" s="1">
        <v>269001.0</v>
      </c>
      <c r="AA133" s="1">
        <v>7014.0</v>
      </c>
      <c r="AB133" s="1">
        <v>7414.0</v>
      </c>
      <c r="AC133" s="8">
        <v>0.0</v>
      </c>
    </row>
    <row r="134">
      <c r="A134" s="9" t="s">
        <v>276</v>
      </c>
      <c r="B134" s="1" t="s">
        <v>30</v>
      </c>
      <c r="C134" s="5">
        <f>ROUND( VLOOKUP(Z134, NPC_Raw_Data!A:D, 4)*VLOOKUP(AA134, NPC_Scaling_Values!A:C, 3)*VLOOKUP(AB134, NPC_Scaling_Values!A:C, 3) * 1.25 ,0)</f>
        <v>1055</v>
      </c>
      <c r="D134" s="5">
        <f>ROUND( VLOOKUP(Z134, NPC_Raw_Data!A:E, 5) * VLOOKUP(AA134, NPC_Scaling_Values!A:D, 4) * VLOOKUP(AB134,NPC_Scaling_Values!A:D, 4) * 1.25 ,0)</f>
        <v>1250</v>
      </c>
      <c r="E134" s="5">
        <f>ROUND( VLOOKUP(Z134, NPC_Raw_Data!A:L, 6) * VLOOKUP(AA134, NPC_Scaling_Values!A:N, 5)* VLOOKUP(AB134, NPC_Scaling_Values!A:N, 5) * 1.25 ,0)</f>
        <v>572</v>
      </c>
      <c r="F134" s="5">
        <f>ROUND( VLOOKUP(Z134, NPC_Raw_Data!A:L, 7) * VLOOKUP(AA134, NPC_Scaling_Values!A:N, 6) * VLOOKUP(AB134,NPC_Scaling_Values!A:N, 6) * 1.25 ,0)</f>
        <v>304</v>
      </c>
      <c r="G134" s="5">
        <f>ROUND( VLOOKUP(Z134, NPC_Raw_Data!A:L, 8) * VLOOKUP(AA134, NPC_Scaling_Values!A:N, 7) * VLOOKUP(AB134, NPC_Scaling_Values!A:N, 7) * 1.25 ,0)</f>
        <v>256</v>
      </c>
      <c r="H134" s="5">
        <f>ROUND( VLOOKUP(Z134, NPC_Raw_Data!A:L, 9) * VLOOKUP(AA134, NPC_Scaling_Values!A:N, 8)* VLOOKUP(AB134, NPC_Scaling_Values!A:N, 8) * 1.25 ,0)</f>
        <v>245</v>
      </c>
      <c r="I134" s="5">
        <v>0.0</v>
      </c>
      <c r="J134" s="5">
        <v>0.0</v>
      </c>
      <c r="K134" s="5">
        <v>0.0</v>
      </c>
      <c r="L134" s="5">
        <f>ROUND( VLOOKUP(Z134, NPC_Raw_Data!A:O, 13),0)</f>
        <v>145</v>
      </c>
      <c r="M134" s="5">
        <f>ROUND( VLOOKUP(Z134, NPC_Raw_Data!A:O, 14),0)</f>
        <v>145</v>
      </c>
      <c r="N134" s="5">
        <f>ROUND( VLOOKUP(Z134, NPC_Raw_Data!A:O, 15),0)</f>
        <v>74</v>
      </c>
      <c r="O134" s="5">
        <f>ROUND( VLOOKUP(Z134, NPC_Raw_Data!A:Q, 16) * VLOOKUP(AA134, NPC_Scaling_Values!A:N, 14)* VLOOKUP(AB134, NPC_Scaling_Values!A:N, 14) * 1.25 ,0)</f>
        <v>290</v>
      </c>
      <c r="P134" s="2">
        <f>ROUND( VLOOKUP(Z134, NPC_Raw_Data!A:Q, 17) * VLOOKUP(AA134, NPC_Scaling_Values!A:N, 14) * VLOOKUP(AB134, NPC_Scaling_Values!A:N, 14)* 1.25 ,0)</f>
        <v>116</v>
      </c>
      <c r="Q134">
        <f> VLOOKUP(AA134, NPC_Scaling_Values!A:N, 9) * VLOOKUP(AB134, NPC_Scaling_Values!A:N, 9) * 1.25</f>
        <v>4.17</v>
      </c>
      <c r="R134" s="1">
        <v>1.5</v>
      </c>
      <c r="S134" s="1">
        <v>-1.0</v>
      </c>
      <c r="T134" s="7" t="b">
        <v>0</v>
      </c>
      <c r="U134" s="7" t="b">
        <v>0</v>
      </c>
      <c r="V134" s="7" t="b">
        <v>0</v>
      </c>
      <c r="Z134" s="1">
        <v>269002.0</v>
      </c>
      <c r="AA134" s="1">
        <v>7014.0</v>
      </c>
      <c r="AB134" s="1">
        <v>7414.0</v>
      </c>
      <c r="AC134" s="8">
        <v>0.0</v>
      </c>
    </row>
    <row r="135">
      <c r="A135" s="9" t="s">
        <v>291</v>
      </c>
      <c r="B135" s="1" t="s">
        <v>166</v>
      </c>
      <c r="C135" s="5">
        <f>ROUND( VLOOKUP(Z135, NPC_Raw_Data!A:D, 4)*VLOOKUP(AA135, NPC_Scaling_Values!A:C, 3)*VLOOKUP(AB135, NPC_Scaling_Values!A:C, 3) * 1.25 ,0)</f>
        <v>999</v>
      </c>
      <c r="D135" s="5">
        <f>ROUND( VLOOKUP(Z135, NPC_Raw_Data!A:E, 5) * VLOOKUP(AA135, NPC_Scaling_Values!A:D, 4) * VLOOKUP(AB135,NPC_Scaling_Values!A:D, 4) * 1.25 ,0)</f>
        <v>1875</v>
      </c>
      <c r="E135" s="5">
        <f>ROUND( VLOOKUP(Z135, NPC_Raw_Data!A:L, 6) * VLOOKUP(AA135, NPC_Scaling_Values!A:N, 5)* VLOOKUP(AB135, NPC_Scaling_Values!A:N, 5) * 1.25 ,0)</f>
        <v>536</v>
      </c>
      <c r="F135" s="5">
        <f>ROUND( VLOOKUP(Z135, NPC_Raw_Data!A:L, 7) * VLOOKUP(AA135, NPC_Scaling_Values!A:N, 6) * VLOOKUP(AB135,NPC_Scaling_Values!A:N, 6) * 1.25 ,0)</f>
        <v>275</v>
      </c>
      <c r="G135" s="5">
        <f>ROUND( VLOOKUP(Z135, NPC_Raw_Data!A:L, 8) * VLOOKUP(AA135, NPC_Scaling_Values!A:N, 7) * VLOOKUP(AB135, NPC_Scaling_Values!A:N, 7) * 1.25 ,0)</f>
        <v>240</v>
      </c>
      <c r="H135" s="5">
        <f>ROUND( VLOOKUP(Z135, NPC_Raw_Data!A:L, 9) * VLOOKUP(AA135, NPC_Scaling_Values!A:N, 8)* VLOOKUP(AB135, NPC_Scaling_Values!A:N, 8) * 1.25 ,0)</f>
        <v>230</v>
      </c>
      <c r="I135" s="5">
        <v>0.0</v>
      </c>
      <c r="J135" s="5">
        <v>0.0</v>
      </c>
      <c r="K135" s="5">
        <v>0.0</v>
      </c>
      <c r="L135" s="5">
        <f>ROUND( VLOOKUP(Z135, NPC_Raw_Data!A:O, 13),0)</f>
        <v>145</v>
      </c>
      <c r="M135" s="5">
        <f>ROUND( VLOOKUP(Z135, NPC_Raw_Data!A:O, 14),0)</f>
        <v>145</v>
      </c>
      <c r="N135" s="5">
        <f>ROUND( VLOOKUP(Z135, NPC_Raw_Data!A:O, 15),0)</f>
        <v>74</v>
      </c>
      <c r="O135" s="5">
        <f>ROUND( VLOOKUP(Z135, NPC_Raw_Data!A:Q, 16) * VLOOKUP(AA135, NPC_Scaling_Values!A:N, 14)* VLOOKUP(AB135, NPC_Scaling_Values!A:N, 14) * 1.25 ,0)</f>
        <v>264</v>
      </c>
      <c r="P135" s="2">
        <f>ROUND( VLOOKUP(Z135, NPC_Raw_Data!A:Q, 17) * VLOOKUP(AA135, NPC_Scaling_Values!A:N, 14) * VLOOKUP(AB135, NPC_Scaling_Values!A:N, 14)* 1.25 ,0)</f>
        <v>106</v>
      </c>
      <c r="Q135">
        <f> VLOOKUP(AA135, NPC_Scaling_Values!A:N, 9) * VLOOKUP(AB135, NPC_Scaling_Values!A:N, 9) * 1.25</f>
        <v>3.96375</v>
      </c>
      <c r="R135" s="1">
        <v>1.5</v>
      </c>
      <c r="S135" s="1">
        <v>-1.0</v>
      </c>
      <c r="T135" s="7" t="b">
        <v>0</v>
      </c>
      <c r="U135" s="7" t="b">
        <v>0</v>
      </c>
      <c r="V135" s="7" t="b">
        <v>0</v>
      </c>
      <c r="Z135" s="1">
        <v>269003.0</v>
      </c>
      <c r="AA135" s="1">
        <v>7011.0</v>
      </c>
      <c r="AB135" s="1">
        <v>7411.0</v>
      </c>
      <c r="AC135" s="8">
        <v>0.0</v>
      </c>
    </row>
    <row r="136">
      <c r="A136" s="9" t="s">
        <v>277</v>
      </c>
      <c r="B136" s="1" t="s">
        <v>166</v>
      </c>
      <c r="C136" s="5">
        <f>ROUND( VLOOKUP(Z136, NPC_Raw_Data!A:D, 4)*VLOOKUP(AA136, NPC_Scaling_Values!A:C, 3)*VLOOKUP(AB136, NPC_Scaling_Values!A:C, 3) * 1.25 ,0)</f>
        <v>984</v>
      </c>
      <c r="D136" s="5">
        <f>ROUND( VLOOKUP(Z136, NPC_Raw_Data!A:E, 5) * VLOOKUP(AA136, NPC_Scaling_Values!A:D, 4) * VLOOKUP(AB136,NPC_Scaling_Values!A:D, 4) * 1.25 ,0)</f>
        <v>1875</v>
      </c>
      <c r="E136" s="5">
        <f>ROUND( VLOOKUP(Z136, NPC_Raw_Data!A:L, 6) * VLOOKUP(AA136, NPC_Scaling_Values!A:N, 5)* VLOOKUP(AB136, NPC_Scaling_Values!A:N, 5) * 1.25 ,0)</f>
        <v>516</v>
      </c>
      <c r="F136" s="5">
        <f>ROUND( VLOOKUP(Z136, NPC_Raw_Data!A:L, 7) * VLOOKUP(AA136, NPC_Scaling_Values!A:N, 6) * VLOOKUP(AB136,NPC_Scaling_Values!A:N, 6) * 1.25 ,0)</f>
        <v>265</v>
      </c>
      <c r="G136" s="5">
        <f>ROUND( VLOOKUP(Z136, NPC_Raw_Data!A:L, 8) * VLOOKUP(AA136, NPC_Scaling_Values!A:N, 7) * VLOOKUP(AB136, NPC_Scaling_Values!A:N, 7) * 1.25 ,0)</f>
        <v>231</v>
      </c>
      <c r="H136" s="5">
        <f>ROUND( VLOOKUP(Z136, NPC_Raw_Data!A:L, 9) * VLOOKUP(AA136, NPC_Scaling_Values!A:N, 8)* VLOOKUP(AB136, NPC_Scaling_Values!A:N, 8) * 1.25 ,0)</f>
        <v>221</v>
      </c>
      <c r="I136" s="5">
        <v>0.0</v>
      </c>
      <c r="J136" s="5">
        <v>0.0</v>
      </c>
      <c r="K136" s="5">
        <v>0.0</v>
      </c>
      <c r="L136" s="5">
        <f>ROUND( VLOOKUP(Z136, NPC_Raw_Data!A:O, 13),0)</f>
        <v>145</v>
      </c>
      <c r="M136" s="5">
        <f>ROUND( VLOOKUP(Z136, NPC_Raw_Data!A:O, 14),0)</f>
        <v>145</v>
      </c>
      <c r="N136" s="5">
        <f>ROUND( VLOOKUP(Z136, NPC_Raw_Data!A:O, 15),0)</f>
        <v>74</v>
      </c>
      <c r="O136" s="5">
        <f>ROUND( VLOOKUP(Z136, NPC_Raw_Data!A:Q, 16) * VLOOKUP(AA136, NPC_Scaling_Values!A:N, 14)* VLOOKUP(AB136, NPC_Scaling_Values!A:N, 14) * 1.25 ,0)</f>
        <v>254</v>
      </c>
      <c r="P136" s="2">
        <f>ROUND( VLOOKUP(Z136, NPC_Raw_Data!A:Q, 17) * VLOOKUP(AA136, NPC_Scaling_Values!A:N, 14) * VLOOKUP(AB136, NPC_Scaling_Values!A:N, 14)* 1.25 ,0)</f>
        <v>101</v>
      </c>
      <c r="Q136">
        <f> VLOOKUP(AA136, NPC_Scaling_Values!A:N, 9) * VLOOKUP(AB136, NPC_Scaling_Values!A:N, 9) * 1.25</f>
        <v>3.8475</v>
      </c>
      <c r="R136" s="1">
        <v>1.5</v>
      </c>
      <c r="S136" s="1">
        <v>-1.0</v>
      </c>
      <c r="T136" s="7" t="b">
        <v>0</v>
      </c>
      <c r="U136" s="7" t="b">
        <v>0</v>
      </c>
      <c r="V136" s="7" t="b">
        <v>0</v>
      </c>
      <c r="Z136" s="1">
        <v>269004.0</v>
      </c>
      <c r="AA136" s="1">
        <v>7009.0</v>
      </c>
      <c r="AB136" s="1">
        <v>7409.0</v>
      </c>
      <c r="AC136" s="10">
        <v>7100.0</v>
      </c>
    </row>
    <row r="137">
      <c r="A137" s="9" t="s">
        <v>268</v>
      </c>
      <c r="B137" s="1" t="s">
        <v>166</v>
      </c>
      <c r="C137" s="5">
        <f>ROUND( VLOOKUP(Z137, NPC_Raw_Data!A:D, 4)*VLOOKUP(AA137, NPC_Scaling_Values!A:C, 3)*VLOOKUP(AB137, NPC_Scaling_Values!A:C, 3) * 1.25 ,0)</f>
        <v>663</v>
      </c>
      <c r="D137" s="5">
        <f>ROUND( VLOOKUP(Z137, NPC_Raw_Data!A:E, 5) * VLOOKUP(AA137, NPC_Scaling_Values!A:D, 4) * VLOOKUP(AB137,NPC_Scaling_Values!A:D, 4) * 1.25 ,0)</f>
        <v>1875</v>
      </c>
      <c r="E137" s="5">
        <f>ROUND( VLOOKUP(Z137, NPC_Raw_Data!A:L, 6) * VLOOKUP(AA137, NPC_Scaling_Values!A:N, 5)* VLOOKUP(AB137, NPC_Scaling_Values!A:N, 5) * 1.25 ,0)</f>
        <v>489</v>
      </c>
      <c r="F137" s="5">
        <f>ROUND( VLOOKUP(Z137, NPC_Raw_Data!A:L, 7) * VLOOKUP(AA137, NPC_Scaling_Values!A:N, 6) * VLOOKUP(AB137,NPC_Scaling_Values!A:N, 6) * 1.25 ,0)</f>
        <v>248</v>
      </c>
      <c r="G137" s="5">
        <f>ROUND( VLOOKUP(Z137, NPC_Raw_Data!A:L, 8) * VLOOKUP(AA137, NPC_Scaling_Values!A:N, 7) * VLOOKUP(AB137, NPC_Scaling_Values!A:N, 7) * 1.25 ,0)</f>
        <v>218</v>
      </c>
      <c r="H137" s="5">
        <f>ROUND( VLOOKUP(Z137, NPC_Raw_Data!A:L, 9) * VLOOKUP(AA137, NPC_Scaling_Values!A:N, 8)* VLOOKUP(AB137, NPC_Scaling_Values!A:N, 8) * 1.25 ,0)</f>
        <v>208</v>
      </c>
      <c r="I137" s="5">
        <v>0.0</v>
      </c>
      <c r="J137" s="5">
        <v>0.0</v>
      </c>
      <c r="K137" s="5">
        <v>0.0</v>
      </c>
      <c r="L137" s="5">
        <f>ROUND( VLOOKUP(Z137, NPC_Raw_Data!A:O, 13),0)</f>
        <v>145</v>
      </c>
      <c r="M137" s="5">
        <f>ROUND( VLOOKUP(Z137, NPC_Raw_Data!A:O, 14),0)</f>
        <v>145</v>
      </c>
      <c r="N137" s="5">
        <f>ROUND( VLOOKUP(Z137, NPC_Raw_Data!A:O, 15),0)</f>
        <v>74</v>
      </c>
      <c r="O137" s="5">
        <f>ROUND( VLOOKUP(Z137, NPC_Raw_Data!A:Q, 16) * VLOOKUP(AA137, NPC_Scaling_Values!A:N, 14)* VLOOKUP(AB137, NPC_Scaling_Values!A:N, 14) * 1.25 ,0)</f>
        <v>254</v>
      </c>
      <c r="P137" s="2">
        <f>ROUND( VLOOKUP(Z137, NPC_Raw_Data!A:Q, 17) * VLOOKUP(AA137, NPC_Scaling_Values!A:N, 14) * VLOOKUP(AB137, NPC_Scaling_Values!A:N, 14)* 1.25 ,0)</f>
        <v>101</v>
      </c>
      <c r="Q137">
        <f> VLOOKUP(AA137, NPC_Scaling_Values!A:N, 9) * VLOOKUP(AB137, NPC_Scaling_Values!A:N, 9) * 1.25</f>
        <v>3.8475</v>
      </c>
      <c r="R137" s="1">
        <v>1.5</v>
      </c>
      <c r="S137" s="1">
        <v>-1.0</v>
      </c>
      <c r="T137" s="7" t="b">
        <v>0</v>
      </c>
      <c r="U137" s="7" t="b">
        <v>0</v>
      </c>
      <c r="V137" s="7" t="b">
        <v>0</v>
      </c>
      <c r="Z137" s="1">
        <v>270000.0</v>
      </c>
      <c r="AA137" s="1">
        <v>7009.0</v>
      </c>
      <c r="AB137" s="1">
        <v>7409.0</v>
      </c>
      <c r="AC137" s="8">
        <v>0.0</v>
      </c>
    </row>
    <row r="138">
      <c r="A138" s="1" t="s">
        <v>302</v>
      </c>
      <c r="B138" s="1" t="s">
        <v>30</v>
      </c>
      <c r="C138" s="5">
        <f>ROUND( VLOOKUP(Z138, NPC_Raw_Data!A:D, 4)*VLOOKUP(AA138, NPC_Scaling_Values!A:C, 3)*VLOOKUP(AB138, NPC_Scaling_Values!A:C, 3) * 1.25 ,0)</f>
        <v>711</v>
      </c>
      <c r="D138" s="5">
        <f>ROUND( VLOOKUP(Z138, NPC_Raw_Data!A:E, 5) * VLOOKUP(AA138, NPC_Scaling_Values!A:D, 4) * VLOOKUP(AB138,NPC_Scaling_Values!A:D, 4) * 1.25 ,0)</f>
        <v>5000</v>
      </c>
      <c r="E138" s="5">
        <f>ROUND( VLOOKUP(Z138, NPC_Raw_Data!A:L, 6) * VLOOKUP(AA138, NPC_Scaling_Values!A:N, 5)* VLOOKUP(AB138, NPC_Scaling_Values!A:N, 5) * 1.25 ,0)</f>
        <v>542</v>
      </c>
      <c r="F138" s="5">
        <f>ROUND( VLOOKUP(Z138, NPC_Raw_Data!A:L, 7) * VLOOKUP(AA138, NPC_Scaling_Values!A:N, 6) * VLOOKUP(AB138,NPC_Scaling_Values!A:N, 6) * 1.25 ,0)</f>
        <v>286</v>
      </c>
      <c r="G138" s="5">
        <f>ROUND( VLOOKUP(Z138, NPC_Raw_Data!A:L, 8) * VLOOKUP(AA138, NPC_Scaling_Values!A:N, 7) * VLOOKUP(AB138, NPC_Scaling_Values!A:N, 7) * 1.25 ,0)</f>
        <v>241</v>
      </c>
      <c r="H138" s="5">
        <f>ROUND( VLOOKUP(Z138, NPC_Raw_Data!A:L, 9) * VLOOKUP(AA138, NPC_Scaling_Values!A:N, 8)* VLOOKUP(AB138, NPC_Scaling_Values!A:N, 8) * 1.25 ,0)</f>
        <v>230</v>
      </c>
      <c r="I138" s="5">
        <v>0.0</v>
      </c>
      <c r="J138" s="5">
        <v>0.0</v>
      </c>
      <c r="K138" s="5">
        <v>0.0</v>
      </c>
      <c r="L138" s="5">
        <f>ROUND( VLOOKUP(Z138, NPC_Raw_Data!A:O, 13),0)</f>
        <v>145</v>
      </c>
      <c r="M138" s="5">
        <f>ROUND( VLOOKUP(Z138, NPC_Raw_Data!A:O, 14),0)</f>
        <v>145</v>
      </c>
      <c r="N138" s="5">
        <f>ROUND( VLOOKUP(Z138, NPC_Raw_Data!A:O, 15),0)</f>
        <v>74</v>
      </c>
      <c r="O138" s="5">
        <f>ROUND( VLOOKUP(Z138, NPC_Raw_Data!A:Q, 16) * VLOOKUP(AA138, NPC_Scaling_Values!A:N, 14)* VLOOKUP(AB138, NPC_Scaling_Values!A:N, 14) * 1.25 ,0)</f>
        <v>290</v>
      </c>
      <c r="P138" s="2">
        <f>ROUND( VLOOKUP(Z138, NPC_Raw_Data!A:Q, 17) * VLOOKUP(AA138, NPC_Scaling_Values!A:N, 14) * VLOOKUP(AB138, NPC_Scaling_Values!A:N, 14)* 1.25 ,0)</f>
        <v>116</v>
      </c>
      <c r="Q138">
        <f> VLOOKUP(AA138, NPC_Scaling_Values!A:N, 9) * VLOOKUP(AB138, NPC_Scaling_Values!A:N, 9) * 1.25</f>
        <v>4.17</v>
      </c>
      <c r="R138" s="1">
        <v>1.5</v>
      </c>
      <c r="S138" s="1">
        <v>-1.0</v>
      </c>
      <c r="T138" s="7" t="b">
        <v>0</v>
      </c>
      <c r="U138" s="7" t="b">
        <v>0</v>
      </c>
      <c r="V138" s="7" t="b">
        <v>0</v>
      </c>
      <c r="Z138" s="1">
        <v>270001.0</v>
      </c>
      <c r="AA138" s="1">
        <v>7014.0</v>
      </c>
      <c r="AB138" s="1">
        <v>7414.0</v>
      </c>
      <c r="AC138" s="8">
        <v>0.0</v>
      </c>
    </row>
    <row r="139">
      <c r="A139" s="9" t="s">
        <v>269</v>
      </c>
      <c r="B139" s="1" t="s">
        <v>166</v>
      </c>
      <c r="C139" s="5">
        <f>ROUND( VLOOKUP(Z139, NPC_Raw_Data!A:D, 4)*VLOOKUP(AA139, NPC_Scaling_Values!A:C, 3)*VLOOKUP(AB139, NPC_Scaling_Values!A:C, 3) * 1.25 ,0)</f>
        <v>663</v>
      </c>
      <c r="D139" s="5">
        <f>ROUND( VLOOKUP(Z139, NPC_Raw_Data!A:E, 5) * VLOOKUP(AA139, NPC_Scaling_Values!A:D, 4) * VLOOKUP(AB139,NPC_Scaling_Values!A:D, 4) * 1.25 ,0)</f>
        <v>1875</v>
      </c>
      <c r="E139" s="5">
        <f>ROUND( VLOOKUP(Z139, NPC_Raw_Data!A:L, 6) * VLOOKUP(AA139, NPC_Scaling_Values!A:N, 5)* VLOOKUP(AB139, NPC_Scaling_Values!A:N, 5) * 1.25 ,0)</f>
        <v>489</v>
      </c>
      <c r="F139" s="5">
        <f>ROUND( VLOOKUP(Z139, NPC_Raw_Data!A:L, 7) * VLOOKUP(AA139, NPC_Scaling_Values!A:N, 6) * VLOOKUP(AB139,NPC_Scaling_Values!A:N, 6) * 1.25 ,0)</f>
        <v>248</v>
      </c>
      <c r="G139" s="5">
        <f>ROUND( VLOOKUP(Z139, NPC_Raw_Data!A:L, 8) * VLOOKUP(AA139, NPC_Scaling_Values!A:N, 7) * VLOOKUP(AB139, NPC_Scaling_Values!A:N, 7) * 1.25 ,0)</f>
        <v>218</v>
      </c>
      <c r="H139" s="5">
        <f>ROUND( VLOOKUP(Z139, NPC_Raw_Data!A:L, 9) * VLOOKUP(AA139, NPC_Scaling_Values!A:N, 8)* VLOOKUP(AB139, NPC_Scaling_Values!A:N, 8) * 1.25 ,0)</f>
        <v>208</v>
      </c>
      <c r="I139" s="5">
        <v>0.0</v>
      </c>
      <c r="J139" s="5">
        <v>0.0</v>
      </c>
      <c r="K139" s="5">
        <v>0.0</v>
      </c>
      <c r="L139" s="5">
        <f>ROUND( VLOOKUP(Z139, NPC_Raw_Data!A:O, 13),0)</f>
        <v>145</v>
      </c>
      <c r="M139" s="5">
        <f>ROUND( VLOOKUP(Z139, NPC_Raw_Data!A:O, 14),0)</f>
        <v>145</v>
      </c>
      <c r="N139" s="5">
        <f>ROUND( VLOOKUP(Z139, NPC_Raw_Data!A:O, 15),0)</f>
        <v>74</v>
      </c>
      <c r="O139" s="5">
        <f>ROUND( VLOOKUP(Z139, NPC_Raw_Data!A:Q, 16) * VLOOKUP(AA139, NPC_Scaling_Values!A:N, 14)* VLOOKUP(AB139, NPC_Scaling_Values!A:N, 14) * 1.25 ,0)</f>
        <v>254</v>
      </c>
      <c r="P139" s="2">
        <f>ROUND( VLOOKUP(Z139, NPC_Raw_Data!A:Q, 17) * VLOOKUP(AA139, NPC_Scaling_Values!A:N, 14) * VLOOKUP(AB139, NPC_Scaling_Values!A:N, 14)* 1.25 ,0)</f>
        <v>101</v>
      </c>
      <c r="Q139">
        <f> VLOOKUP(AA139, NPC_Scaling_Values!A:N, 9) * VLOOKUP(AB139, NPC_Scaling_Values!A:N, 9) * 1.25</f>
        <v>3.8475</v>
      </c>
      <c r="R139" s="1">
        <v>1.5</v>
      </c>
      <c r="S139" s="1">
        <v>-1.0</v>
      </c>
      <c r="T139" s="7" t="b">
        <v>0</v>
      </c>
      <c r="U139" s="7" t="b">
        <v>0</v>
      </c>
      <c r="V139" s="7" t="b">
        <v>0</v>
      </c>
      <c r="Z139" s="1">
        <v>270002.0</v>
      </c>
      <c r="AA139" s="1">
        <v>7009.0</v>
      </c>
      <c r="AB139" s="1">
        <v>7409.0</v>
      </c>
      <c r="AC139" s="10">
        <v>7100.0</v>
      </c>
    </row>
    <row r="140">
      <c r="A140" s="2" t="s">
        <v>194</v>
      </c>
      <c r="B140" s="1" t="s">
        <v>30</v>
      </c>
      <c r="C140" s="5">
        <f>ROUND( VLOOKUP(Z140, NPC_Raw_Data!A:D, 4)*VLOOKUP(AA140, NPC_Scaling_Values!A:C, 3)*VLOOKUP(AB140, NPC_Scaling_Values!A:C, 3) * 1.25 ,0)</f>
        <v>1335</v>
      </c>
      <c r="D140" s="5">
        <f>ROUND( VLOOKUP(Z140, NPC_Raw_Data!A:E, 5) * VLOOKUP(AA140, NPC_Scaling_Values!A:D, 4) * VLOOKUP(AB140,NPC_Scaling_Values!A:D, 4) * 1.25 ,0)</f>
        <v>3000</v>
      </c>
      <c r="E140" s="5">
        <f>ROUND( VLOOKUP(Z140, NPC_Raw_Data!A:L, 6) * VLOOKUP(AA140, NPC_Scaling_Values!A:N, 5)* VLOOKUP(AB140, NPC_Scaling_Values!A:N, 5) * 1.25 ,0)</f>
        <v>501</v>
      </c>
      <c r="F140" s="5">
        <f>ROUND( VLOOKUP(Z140, NPC_Raw_Data!A:L, 7) * VLOOKUP(AA140, NPC_Scaling_Values!A:N, 6) * VLOOKUP(AB140,NPC_Scaling_Values!A:N, 6) * 1.25 ,0)</f>
        <v>1002</v>
      </c>
      <c r="G140" s="5">
        <f>ROUND( VLOOKUP(Z140, NPC_Raw_Data!A:L, 8) * VLOOKUP(AA140, NPC_Scaling_Values!A:N, 7) * VLOOKUP(AB140, NPC_Scaling_Values!A:N, 7) * 1.25 ,0)</f>
        <v>401</v>
      </c>
      <c r="H140" s="5">
        <f>ROUND( VLOOKUP(Z140, NPC_Raw_Data!A:L, 9) * VLOOKUP(AA140, NPC_Scaling_Values!A:N, 8)* VLOOKUP(AB140, NPC_Scaling_Values!A:N, 8) * 1.25 ,0)</f>
        <v>327</v>
      </c>
      <c r="I140" s="5">
        <v>0.0</v>
      </c>
      <c r="J140" s="5">
        <v>-25.0</v>
      </c>
      <c r="K140" s="5">
        <v>0.0</v>
      </c>
      <c r="L140" s="5">
        <f>ROUND( VLOOKUP(Z140, NPC_Raw_Data!A:O, 13),0)</f>
        <v>999</v>
      </c>
      <c r="M140" s="5">
        <f>ROUND( VLOOKUP(Z140, NPC_Raw_Data!A:O, 14),0)</f>
        <v>999</v>
      </c>
      <c r="N140" s="5">
        <f>ROUND( VLOOKUP(Z140, NPC_Raw_Data!A:O, 15),0)</f>
        <v>999</v>
      </c>
      <c r="O140" s="5">
        <f>ROUND( VLOOKUP(Z140, NPC_Raw_Data!A:Q, 16) * VLOOKUP(AA140, NPC_Scaling_Values!A:N, 14)* VLOOKUP(AB140, NPC_Scaling_Values!A:N, 14) * 1.25 ,0)</f>
        <v>290</v>
      </c>
      <c r="P140" s="2">
        <f>ROUND( VLOOKUP(Z140, NPC_Raw_Data!A:Q, 17) * VLOOKUP(AA140, NPC_Scaling_Values!A:N, 14) * VLOOKUP(AB140, NPC_Scaling_Values!A:N, 14)* 1.25 ,0)</f>
        <v>116</v>
      </c>
      <c r="Q140">
        <f> VLOOKUP(AA140, NPC_Scaling_Values!A:N, 9) * VLOOKUP(AB140, NPC_Scaling_Values!A:N, 9) * 1.25</f>
        <v>4.17</v>
      </c>
      <c r="R140" s="1">
        <v>1.0</v>
      </c>
      <c r="S140" s="1">
        <v>-1.0</v>
      </c>
      <c r="T140" s="7" t="b">
        <v>0</v>
      </c>
      <c r="U140" s="7" t="b">
        <v>0</v>
      </c>
      <c r="V140" s="7" t="b">
        <v>0</v>
      </c>
      <c r="Z140" s="1">
        <v>271000.0</v>
      </c>
      <c r="AA140" s="1">
        <v>7014.0</v>
      </c>
      <c r="AB140" s="1">
        <v>7414.0</v>
      </c>
      <c r="AC140" s="8">
        <v>0.0</v>
      </c>
    </row>
    <row r="141">
      <c r="A141" s="2" t="s">
        <v>194</v>
      </c>
      <c r="B141" s="1" t="s">
        <v>101</v>
      </c>
      <c r="C141" s="5">
        <f>ROUND( VLOOKUP(Z141, NPC_Raw_Data!A:D, 4)*VLOOKUP(AA141, NPC_Scaling_Values!A:C, 3)*VLOOKUP(AB141, NPC_Scaling_Values!A:C, 3) * 1.25 ,0)</f>
        <v>1168</v>
      </c>
      <c r="D141" s="5">
        <f>ROUND( VLOOKUP(Z141, NPC_Raw_Data!A:E, 5) * VLOOKUP(AA141, NPC_Scaling_Values!A:D, 4) * VLOOKUP(AB141,NPC_Scaling_Values!A:D, 4) * 1.25 ,0)</f>
        <v>1000</v>
      </c>
      <c r="E141" s="5">
        <f>ROUND( VLOOKUP(Z141, NPC_Raw_Data!A:L, 6) * VLOOKUP(AA141, NPC_Scaling_Values!A:N, 5)* VLOOKUP(AB141, NPC_Scaling_Values!A:N, 5) * 1.25 ,0)</f>
        <v>437</v>
      </c>
      <c r="F141" s="5">
        <f>ROUND( VLOOKUP(Z141, NPC_Raw_Data!A:L, 7) * VLOOKUP(AA141, NPC_Scaling_Values!A:N, 6) * VLOOKUP(AB141,NPC_Scaling_Values!A:N, 6) * 1.25 ,0)</f>
        <v>875</v>
      </c>
      <c r="G141" s="5">
        <f>ROUND( VLOOKUP(Z141, NPC_Raw_Data!A:L, 8) * VLOOKUP(AA141, NPC_Scaling_Values!A:N, 7) * VLOOKUP(AB141, NPC_Scaling_Values!A:N, 7) * 1.25 ,0)</f>
        <v>350</v>
      </c>
      <c r="H141" s="5">
        <f>ROUND( VLOOKUP(Z141, NPC_Raw_Data!A:L, 9) * VLOOKUP(AA141, NPC_Scaling_Values!A:N, 8)* VLOOKUP(AB141, NPC_Scaling_Values!A:N, 8) * 1.25 ,0)</f>
        <v>285</v>
      </c>
      <c r="I141" s="5">
        <v>0.0</v>
      </c>
      <c r="J141" s="5">
        <v>-25.0</v>
      </c>
      <c r="K141" s="5">
        <v>0.0</v>
      </c>
      <c r="L141" s="5">
        <f>ROUND( VLOOKUP(Z141, NPC_Raw_Data!A:O, 13),0)</f>
        <v>999</v>
      </c>
      <c r="M141" s="5">
        <f>ROUND( VLOOKUP(Z141, NPC_Raw_Data!A:O, 14),0)</f>
        <v>999</v>
      </c>
      <c r="N141" s="5">
        <f>ROUND( VLOOKUP(Z141, NPC_Raw_Data!A:O, 15),0)</f>
        <v>999</v>
      </c>
      <c r="O141" s="5">
        <f>ROUND( VLOOKUP(Z141, NPC_Raw_Data!A:Q, 16) * VLOOKUP(AA141, NPC_Scaling_Values!A:N, 14)* VLOOKUP(AB141, NPC_Scaling_Values!A:N, 14) * 1.25 ,0)</f>
        <v>252</v>
      </c>
      <c r="P141" s="2">
        <f>ROUND( VLOOKUP(Z141, NPC_Raw_Data!A:Q, 17) * VLOOKUP(AA141, NPC_Scaling_Values!A:N, 14) * VLOOKUP(AB141, NPC_Scaling_Values!A:N, 14)* 1.25 ,0)</f>
        <v>101</v>
      </c>
      <c r="Q141">
        <f> VLOOKUP(AA141, NPC_Scaling_Values!A:N, 9) * VLOOKUP(AB141, NPC_Scaling_Values!A:N, 9) * 1.25</f>
        <v>3.825</v>
      </c>
      <c r="R141" s="1">
        <v>1.0</v>
      </c>
      <c r="S141" s="1">
        <v>-1.0</v>
      </c>
      <c r="T141" s="7" t="b">
        <v>0</v>
      </c>
      <c r="U141" s="7" t="b">
        <v>0</v>
      </c>
      <c r="V141" s="7" t="b">
        <v>0</v>
      </c>
      <c r="Z141" s="1">
        <v>271001.0</v>
      </c>
      <c r="AA141" s="1">
        <v>7005.0</v>
      </c>
      <c r="AB141" s="1">
        <v>7405.0</v>
      </c>
      <c r="AC141" s="8">
        <v>0.0</v>
      </c>
    </row>
    <row r="142">
      <c r="A142" s="2" t="s">
        <v>292</v>
      </c>
      <c r="B142" s="1" t="s">
        <v>30</v>
      </c>
      <c r="C142" s="5">
        <f>ROUND( VLOOKUP(Z142, NPC_Raw_Data!A:D, 4)*VLOOKUP(AA142, NPC_Scaling_Values!A:C, 3)*VLOOKUP(AB142, NPC_Scaling_Values!A:C, 3) * 1.25 ,0)</f>
        <v>1335</v>
      </c>
      <c r="D142" s="5">
        <f>ROUND( VLOOKUP(Z142, NPC_Raw_Data!A:E, 5) * VLOOKUP(AA142, NPC_Scaling_Values!A:D, 4) * VLOOKUP(AB142,NPC_Scaling_Values!A:D, 4) * 1.25 ,0)</f>
        <v>3000</v>
      </c>
      <c r="E142" s="5">
        <f>ROUND( VLOOKUP(Z142, NPC_Raw_Data!A:L, 6) * VLOOKUP(AA142, NPC_Scaling_Values!A:N, 5)* VLOOKUP(AB142, NPC_Scaling_Values!A:N, 5) * 1.25 ,0)</f>
        <v>501</v>
      </c>
      <c r="F142" s="5">
        <f>ROUND( VLOOKUP(Z142, NPC_Raw_Data!A:L, 7) * VLOOKUP(AA142, NPC_Scaling_Values!A:N, 6) * VLOOKUP(AB142,NPC_Scaling_Values!A:N, 6) * 1.25 ,0)</f>
        <v>1002</v>
      </c>
      <c r="G142" s="5">
        <f>ROUND( VLOOKUP(Z142, NPC_Raw_Data!A:L, 8) * VLOOKUP(AA142, NPC_Scaling_Values!A:N, 7) * VLOOKUP(AB142, NPC_Scaling_Values!A:N, 7) * 1.25 ,0)</f>
        <v>401</v>
      </c>
      <c r="H142" s="5">
        <f>ROUND( VLOOKUP(Z142, NPC_Raw_Data!A:L, 9) * VLOOKUP(AA142, NPC_Scaling_Values!A:N, 8)* VLOOKUP(AB142, NPC_Scaling_Values!A:N, 8) * 1.25 ,0)</f>
        <v>327</v>
      </c>
      <c r="I142" s="5">
        <v>0.0</v>
      </c>
      <c r="J142" s="5">
        <v>-25.0</v>
      </c>
      <c r="K142" s="5">
        <v>0.0</v>
      </c>
      <c r="L142" s="5">
        <f>ROUND( VLOOKUP(Z142, NPC_Raw_Data!A:O, 13),0)</f>
        <v>999</v>
      </c>
      <c r="M142" s="5">
        <f>ROUND( VLOOKUP(Z142, NPC_Raw_Data!A:O, 14),0)</f>
        <v>999</v>
      </c>
      <c r="N142" s="5">
        <f>ROUND( VLOOKUP(Z142, NPC_Raw_Data!A:O, 15),0)</f>
        <v>999</v>
      </c>
      <c r="O142" s="5">
        <f>ROUND( VLOOKUP(Z142, NPC_Raw_Data!A:Q, 16) * VLOOKUP(AA142, NPC_Scaling_Values!A:N, 14)* VLOOKUP(AB142, NPC_Scaling_Values!A:N, 14) * 1.25 ,0)</f>
        <v>290</v>
      </c>
      <c r="P142" s="2">
        <f>ROUND( VLOOKUP(Z142, NPC_Raw_Data!A:Q, 17) * VLOOKUP(AA142, NPC_Scaling_Values!A:N, 14) * VLOOKUP(AB142, NPC_Scaling_Values!A:N, 14)* 1.25 ,0)</f>
        <v>116</v>
      </c>
      <c r="Q142">
        <f> VLOOKUP(AA142, NPC_Scaling_Values!A:N, 9) * VLOOKUP(AB142, NPC_Scaling_Values!A:N, 9) * 1.25</f>
        <v>4.17</v>
      </c>
      <c r="R142" s="1">
        <v>1.0</v>
      </c>
      <c r="S142" s="1">
        <v>-1.0</v>
      </c>
      <c r="T142" s="7" t="b">
        <v>0</v>
      </c>
      <c r="U142" s="7" t="b">
        <v>0</v>
      </c>
      <c r="V142" s="7" t="b">
        <v>0</v>
      </c>
      <c r="Z142" s="1">
        <v>271002.0</v>
      </c>
      <c r="AA142" s="1">
        <v>7014.0</v>
      </c>
      <c r="AB142" s="1">
        <v>7414.0</v>
      </c>
      <c r="AC142" s="10">
        <v>7100.0</v>
      </c>
    </row>
    <row r="143">
      <c r="A143" s="2" t="s">
        <v>213</v>
      </c>
      <c r="B143" s="1" t="s">
        <v>101</v>
      </c>
      <c r="C143" s="5">
        <f>ROUND( VLOOKUP(Z143, NPC_Raw_Data!A:D, 4)*VLOOKUP(AA143, NPC_Scaling_Values!A:C, 3)*VLOOKUP(AB143, NPC_Scaling_Values!A:C, 3) * 1.25 ,0)</f>
        <v>2336</v>
      </c>
      <c r="D143" s="5">
        <f>ROUND( VLOOKUP(Z143, NPC_Raw_Data!A:E, 5) * VLOOKUP(AA143, NPC_Scaling_Values!A:D, 4) * VLOOKUP(AB143,NPC_Scaling_Values!A:D, 4) * 1.25 ,0)</f>
        <v>7500</v>
      </c>
      <c r="E143" s="5">
        <f>ROUND( VLOOKUP(Z143, NPC_Raw_Data!A:L, 6) * VLOOKUP(AA143, NPC_Scaling_Values!A:N, 5)* VLOOKUP(AB143, NPC_Scaling_Values!A:N, 5) * 1.25 ,0)</f>
        <v>470</v>
      </c>
      <c r="F143" s="5">
        <f>ROUND( VLOOKUP(Z143, NPC_Raw_Data!A:L, 7) * VLOOKUP(AA143, NPC_Scaling_Values!A:N, 6) * VLOOKUP(AB143,NPC_Scaling_Values!A:N, 6) * 1.25 ,0)</f>
        <v>2349</v>
      </c>
      <c r="G143" s="5">
        <f>ROUND( VLOOKUP(Z143, NPC_Raw_Data!A:L, 8) * VLOOKUP(AA143, NPC_Scaling_Values!A:N, 7) * VLOOKUP(AB143, NPC_Scaling_Values!A:N, 7) * 1.25 ,0)</f>
        <v>470</v>
      </c>
      <c r="H143" s="5">
        <f>ROUND( VLOOKUP(Z143, NPC_Raw_Data!A:L, 9) * VLOOKUP(AA143, NPC_Scaling_Values!A:N, 8)* VLOOKUP(AB143, NPC_Scaling_Values!A:N, 8) * 1.25 ,0)</f>
        <v>305</v>
      </c>
      <c r="I143" s="5">
        <v>0.0</v>
      </c>
      <c r="J143" s="5">
        <v>-25.0</v>
      </c>
      <c r="K143" s="5">
        <v>0.0</v>
      </c>
      <c r="L143" s="5">
        <f>ROUND( VLOOKUP(Z143, NPC_Raw_Data!A:O, 13),0)</f>
        <v>999</v>
      </c>
      <c r="M143" s="5">
        <f>ROUND( VLOOKUP(Z143, NPC_Raw_Data!A:O, 14),0)</f>
        <v>999</v>
      </c>
      <c r="N143" s="5">
        <f>ROUND( VLOOKUP(Z143, NPC_Raw_Data!A:O, 15),0)</f>
        <v>999</v>
      </c>
      <c r="O143" s="5">
        <f>ROUND( VLOOKUP(Z143, NPC_Raw_Data!A:Q, 16) * VLOOKUP(AA143, NPC_Scaling_Values!A:N, 14)* VLOOKUP(AB143, NPC_Scaling_Values!A:N, 14) * 1.25 ,0)</f>
        <v>252</v>
      </c>
      <c r="P143" s="2">
        <f>ROUND( VLOOKUP(Z143, NPC_Raw_Data!A:Q, 17) * VLOOKUP(AA143, NPC_Scaling_Values!A:N, 14) * VLOOKUP(AB143, NPC_Scaling_Values!A:N, 14)* 1.25 ,0)</f>
        <v>101</v>
      </c>
      <c r="Q143">
        <f> VLOOKUP(AA143, NPC_Scaling_Values!A:N, 9) * VLOOKUP(AB143, NPC_Scaling_Values!A:N, 9) * 1.25</f>
        <v>3.825</v>
      </c>
      <c r="R143" s="1">
        <v>1.0</v>
      </c>
      <c r="S143" s="1">
        <v>-1.0</v>
      </c>
      <c r="T143" s="7" t="b">
        <v>0</v>
      </c>
      <c r="U143" s="7" t="b">
        <v>0</v>
      </c>
      <c r="V143" s="7" t="b">
        <v>0</v>
      </c>
      <c r="Z143" s="1">
        <v>271100.0</v>
      </c>
      <c r="AA143" s="1">
        <v>7005.0</v>
      </c>
      <c r="AB143" s="1">
        <v>7405.0</v>
      </c>
      <c r="AC143" s="8">
        <v>0.0</v>
      </c>
    </row>
    <row r="144">
      <c r="A144" s="1" t="s">
        <v>300</v>
      </c>
      <c r="B144" s="1" t="s">
        <v>30</v>
      </c>
      <c r="C144" s="5">
        <f>ROUND( VLOOKUP(Z144, NPC_Raw_Data!A:D, 4)*VLOOKUP(AA144, NPC_Scaling_Values!A:C, 3)*VLOOKUP(AB144, NPC_Scaling_Values!A:C, 3) * 1.25 ,0)</f>
        <v>2669</v>
      </c>
      <c r="D144" s="5">
        <f>ROUND( VLOOKUP(Z144, NPC_Raw_Data!A:E, 5) * VLOOKUP(AA144, NPC_Scaling_Values!A:D, 4) * VLOOKUP(AB144,NPC_Scaling_Values!A:D, 4) * 1.25 ,0)</f>
        <v>6250</v>
      </c>
      <c r="E144" s="5">
        <f>ROUND( VLOOKUP(Z144, NPC_Raw_Data!A:L, 6) * VLOOKUP(AA144, NPC_Scaling_Values!A:N, 5)* VLOOKUP(AB144, NPC_Scaling_Values!A:N, 5) * 1.25 ,0)</f>
        <v>538</v>
      </c>
      <c r="F144" s="5">
        <f>ROUND( VLOOKUP(Z144, NPC_Raw_Data!A:L, 7) * VLOOKUP(AA144, NPC_Scaling_Values!A:N, 6) * VLOOKUP(AB144,NPC_Scaling_Values!A:N, 6) * 1.25 ,0)</f>
        <v>2692</v>
      </c>
      <c r="G144" s="5">
        <f>ROUND( VLOOKUP(Z144, NPC_Raw_Data!A:L, 8) * VLOOKUP(AA144, NPC_Scaling_Values!A:N, 7) * VLOOKUP(AB144, NPC_Scaling_Values!A:N, 7) * 1.25 ,0)</f>
        <v>538</v>
      </c>
      <c r="H144" s="5">
        <f>ROUND( VLOOKUP(Z144, NPC_Raw_Data!A:L, 9) * VLOOKUP(AA144, NPC_Scaling_Values!A:N, 8)* VLOOKUP(AB144, NPC_Scaling_Values!A:N, 8) * 1.25 ,0)</f>
        <v>349</v>
      </c>
      <c r="I144" s="5">
        <v>0.0</v>
      </c>
      <c r="J144" s="5">
        <v>-25.0</v>
      </c>
      <c r="K144" s="5">
        <v>0.0</v>
      </c>
      <c r="L144" s="5">
        <f>ROUND( VLOOKUP(Z144, NPC_Raw_Data!A:O, 13),0)</f>
        <v>999</v>
      </c>
      <c r="M144" s="5">
        <f>ROUND( VLOOKUP(Z144, NPC_Raw_Data!A:O, 14),0)</f>
        <v>999</v>
      </c>
      <c r="N144" s="5">
        <f>ROUND( VLOOKUP(Z144, NPC_Raw_Data!A:O, 15),0)</f>
        <v>999</v>
      </c>
      <c r="O144" s="5">
        <f>ROUND( VLOOKUP(Z144, NPC_Raw_Data!A:Q, 16) * VLOOKUP(AA144, NPC_Scaling_Values!A:N, 14)* VLOOKUP(AB144, NPC_Scaling_Values!A:N, 14) * 1.25 ,0)</f>
        <v>290</v>
      </c>
      <c r="P144" s="2">
        <f>ROUND( VLOOKUP(Z144, NPC_Raw_Data!A:Q, 17) * VLOOKUP(AA144, NPC_Scaling_Values!A:N, 14) * VLOOKUP(AB144, NPC_Scaling_Values!A:N, 14)* 1.25 ,0)</f>
        <v>116</v>
      </c>
      <c r="Q144">
        <f> VLOOKUP(AA144, NPC_Scaling_Values!A:N, 9) * VLOOKUP(AB144, NPC_Scaling_Values!A:N, 9) * 1.25</f>
        <v>4.17</v>
      </c>
      <c r="R144" s="1">
        <v>1.0</v>
      </c>
      <c r="S144" s="1">
        <v>-1.0</v>
      </c>
      <c r="T144" s="7" t="b">
        <v>0</v>
      </c>
      <c r="U144" s="7" t="b">
        <v>0</v>
      </c>
      <c r="V144" s="7" t="b">
        <v>0</v>
      </c>
      <c r="Z144" s="1">
        <v>271101.0</v>
      </c>
      <c r="AA144" s="1">
        <v>7014.0</v>
      </c>
      <c r="AB144" s="1">
        <v>7414.0</v>
      </c>
      <c r="AC144" s="8">
        <v>0.0</v>
      </c>
    </row>
    <row r="145">
      <c r="A145" s="9" t="s">
        <v>263</v>
      </c>
      <c r="B145" s="1" t="s">
        <v>41</v>
      </c>
      <c r="C145" s="5">
        <f>ROUND( VLOOKUP(Z145, NPC_Raw_Data!A:D, 4)*VLOOKUP(AA145, NPC_Scaling_Values!A:C, 3)*VLOOKUP(AB145, NPC_Scaling_Values!A:C, 3) * 1.25 ,0)</f>
        <v>4514</v>
      </c>
      <c r="D145" s="5">
        <f>ROUND( VLOOKUP(Z145, NPC_Raw_Data!A:E, 5) * VLOOKUP(AA145, NPC_Scaling_Values!A:D, 4) * VLOOKUP(AB145,NPC_Scaling_Values!A:D, 4) * 1.25 ,0)</f>
        <v>75000</v>
      </c>
      <c r="E145" s="5">
        <f>ROUND( VLOOKUP(Z145, NPC_Raw_Data!A:L, 6) * VLOOKUP(AA145, NPC_Scaling_Values!A:N, 5)* VLOOKUP(AB145, NPC_Scaling_Values!A:N, 5) * 1.25 ,0)</f>
        <v>401</v>
      </c>
      <c r="F145" s="5">
        <f>ROUND( VLOOKUP(Z145, NPC_Raw_Data!A:L, 7) * VLOOKUP(AA145, NPC_Scaling_Values!A:N, 6) * VLOOKUP(AB145,NPC_Scaling_Values!A:N, 6) * 1.25 ,0)</f>
        <v>360</v>
      </c>
      <c r="G145" s="5">
        <f>ROUND( VLOOKUP(Z145, NPC_Raw_Data!A:L, 8) * VLOOKUP(AA145, NPC_Scaling_Values!A:N, 7) * VLOOKUP(AB145, NPC_Scaling_Values!A:N, 7) * 1.25 ,0)</f>
        <v>241</v>
      </c>
      <c r="H145" s="5">
        <f>ROUND( VLOOKUP(Z145, NPC_Raw_Data!A:L, 9) * VLOOKUP(AA145, NPC_Scaling_Values!A:N, 8)* VLOOKUP(AB145, NPC_Scaling_Values!A:N, 8) * 1.25 ,0)</f>
        <v>241</v>
      </c>
      <c r="I145" s="5">
        <v>0.0</v>
      </c>
      <c r="J145" s="5">
        <v>0.0</v>
      </c>
      <c r="K145" s="5">
        <v>0.0</v>
      </c>
      <c r="L145" s="5">
        <f>ROUND( VLOOKUP(Z145, NPC_Raw_Data!A:O, 13),0)</f>
        <v>370</v>
      </c>
      <c r="M145" s="5">
        <f>ROUND( VLOOKUP(Z145, NPC_Raw_Data!A:O, 14),0)</f>
        <v>370</v>
      </c>
      <c r="N145" s="5">
        <f>ROUND( VLOOKUP(Z145, NPC_Raw_Data!A:O, 15),0)</f>
        <v>125</v>
      </c>
      <c r="O145" s="5">
        <f>ROUND( VLOOKUP(Z145, NPC_Raw_Data!A:Q, 16) * VLOOKUP(AA145, NPC_Scaling_Values!A:N, 14)* VLOOKUP(AB145, NPC_Scaling_Values!A:N, 14) * 1.25 ,0)</f>
        <v>290</v>
      </c>
      <c r="P145" s="2">
        <f>ROUND( VLOOKUP(Z145, NPC_Raw_Data!A:Q, 17) * VLOOKUP(AA145, NPC_Scaling_Values!A:N, 14) * VLOOKUP(AB145, NPC_Scaling_Values!A:N, 14)* 1.25 ,0)</f>
        <v>116</v>
      </c>
      <c r="Q145">
        <f> VLOOKUP(AA145, NPC_Scaling_Values!A:N, 9) * VLOOKUP(AB145, NPC_Scaling_Values!A:N, 9) * 1.25</f>
        <v>4.17</v>
      </c>
      <c r="R145" s="1">
        <v>1.0</v>
      </c>
      <c r="S145" s="1">
        <v>-1.0</v>
      </c>
      <c r="T145" s="7" t="b">
        <v>0</v>
      </c>
      <c r="U145" s="7" t="b">
        <v>0</v>
      </c>
      <c r="V145" s="7" t="b">
        <v>0</v>
      </c>
      <c r="Z145" s="1">
        <v>273000.0</v>
      </c>
      <c r="AA145" s="1">
        <v>7014.0</v>
      </c>
      <c r="AB145" s="1">
        <v>7414.0</v>
      </c>
      <c r="AC145" s="10">
        <v>5151.0</v>
      </c>
    </row>
    <row r="146">
      <c r="A146" s="9" t="s">
        <v>40</v>
      </c>
      <c r="B146" s="1" t="s">
        <v>41</v>
      </c>
      <c r="C146" s="5">
        <f>ROUND( VLOOKUP(Z146, NPC_Raw_Data!A:D, 4)*VLOOKUP(AA146, NPC_Scaling_Values!A:C, 3)*VLOOKUP(AB146, NPC_Scaling_Values!A:C, 3) * 1.25 ,0)</f>
        <v>5</v>
      </c>
      <c r="D146" s="5">
        <f>ROUND( VLOOKUP(Z146, NPC_Raw_Data!A:E, 5) * VLOOKUP(AA146, NPC_Scaling_Values!A:D, 4) * VLOOKUP(AB146,NPC_Scaling_Values!A:D, 4) * 1.25 ,0)</f>
        <v>0</v>
      </c>
      <c r="E146" s="5">
        <f>ROUND( VLOOKUP(Z146, NPC_Raw_Data!A:L, 6) * VLOOKUP(AA146, NPC_Scaling_Values!A:N, 5)* VLOOKUP(AB146, NPC_Scaling_Values!A:N, 5) * 1.25 ,0)</f>
        <v>4</v>
      </c>
      <c r="F146" s="5">
        <f>ROUND( VLOOKUP(Z146, NPC_Raw_Data!A:L, 7) * VLOOKUP(AA146, NPC_Scaling_Values!A:N, 6) * VLOOKUP(AB146,NPC_Scaling_Values!A:N, 6) * 1.25 ,0)</f>
        <v>4</v>
      </c>
      <c r="G146" s="5">
        <f>ROUND( VLOOKUP(Z146, NPC_Raw_Data!A:L, 8) * VLOOKUP(AA146, NPC_Scaling_Values!A:N, 7) * VLOOKUP(AB146, NPC_Scaling_Values!A:N, 7) * 1.25 ,0)</f>
        <v>4</v>
      </c>
      <c r="H146" s="5">
        <f>ROUND( VLOOKUP(Z146, NPC_Raw_Data!A:L, 9) * VLOOKUP(AA146, NPC_Scaling_Values!A:N, 8)* VLOOKUP(AB146, NPC_Scaling_Values!A:N, 8) * 1.25 ,0)</f>
        <v>4</v>
      </c>
      <c r="I146" s="5">
        <v>0.0</v>
      </c>
      <c r="J146" s="5">
        <v>0.0</v>
      </c>
      <c r="K146" s="5">
        <v>0.0</v>
      </c>
      <c r="L146" s="5">
        <f>ROUND( VLOOKUP(Z146, NPC_Raw_Data!A:O, 13),0)</f>
        <v>75</v>
      </c>
      <c r="M146" s="5">
        <f>ROUND( VLOOKUP(Z146, NPC_Raw_Data!A:O, 14),0)</f>
        <v>75</v>
      </c>
      <c r="N146" s="5">
        <f>ROUND( VLOOKUP(Z146, NPC_Raw_Data!A:O, 15),0)</f>
        <v>75</v>
      </c>
      <c r="O146" s="5">
        <f>ROUND( VLOOKUP(Z146, NPC_Raw_Data!A:Q, 16) * VLOOKUP(AA146, NPC_Scaling_Values!A:N, 14)* VLOOKUP(AB146, NPC_Scaling_Values!A:N, 14) * 1.25 ,0)</f>
        <v>290</v>
      </c>
      <c r="P146" s="2">
        <f>ROUND( VLOOKUP(Z146, NPC_Raw_Data!A:Q, 17) * VLOOKUP(AA146, NPC_Scaling_Values!A:N, 14) * VLOOKUP(AB146, NPC_Scaling_Values!A:N, 14)* 1.25 ,0)</f>
        <v>116</v>
      </c>
      <c r="Q146">
        <f> VLOOKUP(AA146, NPC_Scaling_Values!A:N, 9) * VLOOKUP(AB146, NPC_Scaling_Values!A:N, 9) * 1.25</f>
        <v>4.17</v>
      </c>
      <c r="R146" s="1">
        <v>1.0</v>
      </c>
      <c r="S146" s="1">
        <v>-1.0</v>
      </c>
      <c r="T146" s="7" t="b">
        <v>0</v>
      </c>
      <c r="U146" s="7" t="b">
        <v>0</v>
      </c>
      <c r="V146" s="7" t="b">
        <v>0</v>
      </c>
      <c r="Z146" s="1">
        <v>273100.0</v>
      </c>
      <c r="AA146" s="1">
        <v>7014.0</v>
      </c>
      <c r="AB146" s="1">
        <v>7414.0</v>
      </c>
      <c r="AC146" s="8">
        <v>0.0</v>
      </c>
    </row>
    <row r="147">
      <c r="A147" s="1" t="s">
        <v>66</v>
      </c>
      <c r="B147" s="1" t="s">
        <v>51</v>
      </c>
      <c r="C147" s="5">
        <f>ROUND( VLOOKUP(Z147, NPC_Raw_Data!A:D, 4)*VLOOKUP(AA147, NPC_Scaling_Values!A:C, 3)*VLOOKUP(AB147, NPC_Scaling_Values!A:C, 3) * 1.25 ,0)</f>
        <v>104</v>
      </c>
      <c r="D147" s="5">
        <f>ROUND( VLOOKUP(Z147, NPC_Raw_Data!A:E, 5) * VLOOKUP(AA147, NPC_Scaling_Values!A:D, 4) * VLOOKUP(AB147,NPC_Scaling_Values!A:D, 4) * 1.25 ,0)</f>
        <v>0</v>
      </c>
      <c r="E147" s="5">
        <f>ROUND( VLOOKUP(Z147, NPC_Raw_Data!A:L, 6) * VLOOKUP(AA147, NPC_Scaling_Values!A:N, 5)* VLOOKUP(AB147, NPC_Scaling_Values!A:N, 5) * 1.25 ,0)</f>
        <v>185</v>
      </c>
      <c r="F147" s="5">
        <f>ROUND( VLOOKUP(Z147, NPC_Raw_Data!A:L, 7) * VLOOKUP(AA147, NPC_Scaling_Values!A:N, 6) * VLOOKUP(AB147,NPC_Scaling_Values!A:N, 6) * 1.25 ,0)</f>
        <v>139</v>
      </c>
      <c r="G147" s="5">
        <f>ROUND( VLOOKUP(Z147, NPC_Raw_Data!A:L, 8) * VLOOKUP(AA147, NPC_Scaling_Values!A:N, 7) * VLOOKUP(AB147, NPC_Scaling_Values!A:N, 7) * 1.25 ,0)</f>
        <v>129</v>
      </c>
      <c r="H147" s="5">
        <f>ROUND( VLOOKUP(Z147, NPC_Raw_Data!A:L, 9) * VLOOKUP(AA147, NPC_Scaling_Values!A:N, 8)* VLOOKUP(AB147, NPC_Scaling_Values!A:N, 8) * 1.25 ,0)</f>
        <v>139</v>
      </c>
      <c r="I147" s="5">
        <v>0.0</v>
      </c>
      <c r="J147" s="5">
        <v>0.0</v>
      </c>
      <c r="K147" s="5">
        <v>0.0</v>
      </c>
      <c r="L147" s="5">
        <f>ROUND( VLOOKUP(Z147, NPC_Raw_Data!A:O, 13),0)</f>
        <v>999</v>
      </c>
      <c r="M147" s="5">
        <f>ROUND( VLOOKUP(Z147, NPC_Raw_Data!A:O, 14),0)</f>
        <v>999</v>
      </c>
      <c r="N147" s="5">
        <f>ROUND( VLOOKUP(Z147, NPC_Raw_Data!A:O, 15),0)</f>
        <v>999</v>
      </c>
      <c r="O147" s="5">
        <f>ROUND( VLOOKUP(Z147, NPC_Raw_Data!A:Q, 16) * VLOOKUP(AA147, NPC_Scaling_Values!A:N, 14)* VLOOKUP(AB147, NPC_Scaling_Values!A:N, 14) * 1.25 ,0)</f>
        <v>254</v>
      </c>
      <c r="P147" s="2">
        <f>ROUND( VLOOKUP(Z147, NPC_Raw_Data!A:Q, 17) * VLOOKUP(AA147, NPC_Scaling_Values!A:N, 14) * VLOOKUP(AB147, NPC_Scaling_Values!A:N, 14)* 1.25 ,0)</f>
        <v>101</v>
      </c>
      <c r="Q147">
        <f> VLOOKUP(AA147, NPC_Scaling_Values!A:N, 9) * VLOOKUP(AB147, NPC_Scaling_Values!A:N, 9) * 1.25</f>
        <v>3.2484375</v>
      </c>
      <c r="R147" s="1">
        <v>1.0</v>
      </c>
      <c r="S147" s="1">
        <v>-1.0</v>
      </c>
      <c r="T147" s="7" t="b">
        <v>0</v>
      </c>
      <c r="U147" s="7" t="b">
        <v>0</v>
      </c>
      <c r="V147" s="7" t="b">
        <v>0</v>
      </c>
      <c r="Z147" s="1">
        <v>275000.0</v>
      </c>
      <c r="AA147" s="1">
        <v>7002.0</v>
      </c>
      <c r="AB147" s="1">
        <v>7402.0</v>
      </c>
      <c r="AC147" s="10">
        <v>5151.0</v>
      </c>
    </row>
    <row r="148">
      <c r="A148" s="1" t="s">
        <v>182</v>
      </c>
      <c r="B148" s="1" t="s">
        <v>166</v>
      </c>
      <c r="C148" s="5">
        <f>ROUND( VLOOKUP(Z148, NPC_Raw_Data!A:D, 4)*VLOOKUP(AA148, NPC_Scaling_Values!A:C, 3)*VLOOKUP(AB148, NPC_Scaling_Values!A:C, 3) * 1.25 ,0)</f>
        <v>2269</v>
      </c>
      <c r="D148" s="5">
        <f>ROUND( VLOOKUP(Z148, NPC_Raw_Data!A:E, 5) * VLOOKUP(AA148, NPC_Scaling_Values!A:D, 4) * VLOOKUP(AB148,NPC_Scaling_Values!A:D, 4) * 1.25 ,0)</f>
        <v>3750</v>
      </c>
      <c r="E148" s="5">
        <f>ROUND( VLOOKUP(Z148, NPC_Raw_Data!A:L, 6) * VLOOKUP(AA148, NPC_Scaling_Values!A:N, 5)* VLOOKUP(AB148, NPC_Scaling_Values!A:N, 5) * 1.25 ,0)</f>
        <v>332</v>
      </c>
      <c r="F148" s="5">
        <f>ROUND( VLOOKUP(Z148, NPC_Raw_Data!A:L, 7) * VLOOKUP(AA148, NPC_Scaling_Values!A:N, 6) * VLOOKUP(AB148,NPC_Scaling_Values!A:N, 6) * 1.25 ,0)</f>
        <v>231</v>
      </c>
      <c r="G148" s="5">
        <f>ROUND( VLOOKUP(Z148, NPC_Raw_Data!A:L, 8) * VLOOKUP(AA148, NPC_Scaling_Values!A:N, 7) * VLOOKUP(AB148, NPC_Scaling_Values!A:N, 7) * 1.25 ,0)</f>
        <v>198</v>
      </c>
      <c r="H148" s="5">
        <f>ROUND( VLOOKUP(Z148, NPC_Raw_Data!A:L, 9) * VLOOKUP(AA148, NPC_Scaling_Values!A:N, 8)* VLOOKUP(AB148, NPC_Scaling_Values!A:N, 8) * 1.25 ,0)</f>
        <v>281</v>
      </c>
      <c r="I148" s="5">
        <v>0.0</v>
      </c>
      <c r="J148" s="5">
        <v>0.0</v>
      </c>
      <c r="K148" s="5">
        <v>0.0</v>
      </c>
      <c r="L148" s="5">
        <f>ROUND( VLOOKUP(Z148, NPC_Raw_Data!A:O, 13),0)</f>
        <v>230</v>
      </c>
      <c r="M148" s="5">
        <f>ROUND( VLOOKUP(Z148, NPC_Raw_Data!A:O, 14),0)</f>
        <v>230</v>
      </c>
      <c r="N148" s="5">
        <f>ROUND( VLOOKUP(Z148, NPC_Raw_Data!A:O, 15),0)</f>
        <v>230</v>
      </c>
      <c r="O148" s="5">
        <f>ROUND( VLOOKUP(Z148, NPC_Raw_Data!A:Q, 16) * VLOOKUP(AA148, NPC_Scaling_Values!A:N, 14)* VLOOKUP(AB148, NPC_Scaling_Values!A:N, 14) * 1.25 ,0)</f>
        <v>254</v>
      </c>
      <c r="P148" s="2">
        <f>ROUND( VLOOKUP(Z148, NPC_Raw_Data!A:Q, 17) * VLOOKUP(AA148, NPC_Scaling_Values!A:N, 14) * VLOOKUP(AB148, NPC_Scaling_Values!A:N, 14)* 1.25 ,0)</f>
        <v>101</v>
      </c>
      <c r="Q148">
        <f> VLOOKUP(AA148, NPC_Scaling_Values!A:N, 9) * VLOOKUP(AB148, NPC_Scaling_Values!A:N, 9) * 1.25</f>
        <v>3.8475</v>
      </c>
      <c r="R148" s="1">
        <v>1.0</v>
      </c>
      <c r="S148" s="1">
        <v>-1.0</v>
      </c>
      <c r="T148" s="7" t="b">
        <v>0</v>
      </c>
      <c r="U148" s="7" t="b">
        <v>0</v>
      </c>
      <c r="V148" s="7" t="b">
        <v>0</v>
      </c>
      <c r="Z148" s="1">
        <v>278000.0</v>
      </c>
      <c r="AA148" s="1">
        <v>7009.0</v>
      </c>
      <c r="AB148" s="1">
        <v>7409.0</v>
      </c>
      <c r="AC148" s="8">
        <v>0.0</v>
      </c>
    </row>
    <row r="149">
      <c r="A149" s="1" t="s">
        <v>195</v>
      </c>
      <c r="B149" s="1" t="s">
        <v>39</v>
      </c>
      <c r="C149" s="5">
        <f>ROUND( VLOOKUP(Z149, NPC_Raw_Data!A:D, 4)*VLOOKUP(AA149, NPC_Scaling_Values!A:C, 3)*VLOOKUP(AB149, NPC_Scaling_Values!A:C, 3) * 1.25 ,0)</f>
        <v>2279</v>
      </c>
      <c r="D149" s="5">
        <f>ROUND( VLOOKUP(Z149, NPC_Raw_Data!A:E, 5) * VLOOKUP(AA149, NPC_Scaling_Values!A:D, 4) * VLOOKUP(AB149,NPC_Scaling_Values!A:D, 4) * 1.25 ,0)</f>
        <v>7500</v>
      </c>
      <c r="E149" s="5">
        <f>ROUND( VLOOKUP(Z149, NPC_Raw_Data!A:L, 6) * VLOOKUP(AA149, NPC_Scaling_Values!A:N, 5)* VLOOKUP(AB149, NPC_Scaling_Values!A:N, 5) * 1.25 ,0)</f>
        <v>335</v>
      </c>
      <c r="F149" s="5">
        <f>ROUND( VLOOKUP(Z149, NPC_Raw_Data!A:L, 7) * VLOOKUP(AA149, NPC_Scaling_Values!A:N, 6) * VLOOKUP(AB149,NPC_Scaling_Values!A:N, 6) * 1.25 ,0)</f>
        <v>233</v>
      </c>
      <c r="G149" s="5">
        <f>ROUND( VLOOKUP(Z149, NPC_Raw_Data!A:L, 8) * VLOOKUP(AA149, NPC_Scaling_Values!A:N, 7) * VLOOKUP(AB149, NPC_Scaling_Values!A:N, 7) * 1.25 ,0)</f>
        <v>200</v>
      </c>
      <c r="H149" s="5">
        <f>ROUND( VLOOKUP(Z149, NPC_Raw_Data!A:L, 9) * VLOOKUP(AA149, NPC_Scaling_Values!A:N, 8)* VLOOKUP(AB149, NPC_Scaling_Values!A:N, 8) * 1.25 ,0)</f>
        <v>284</v>
      </c>
      <c r="I149" s="5">
        <v>0.0</v>
      </c>
      <c r="J149" s="5">
        <v>0.0</v>
      </c>
      <c r="K149" s="5">
        <v>0.0</v>
      </c>
      <c r="L149" s="5">
        <f>ROUND( VLOOKUP(Z149, NPC_Raw_Data!A:O, 13),0)</f>
        <v>230</v>
      </c>
      <c r="M149" s="5">
        <f>ROUND( VLOOKUP(Z149, NPC_Raw_Data!A:O, 14),0)</f>
        <v>230</v>
      </c>
      <c r="N149" s="5">
        <f>ROUND( VLOOKUP(Z149, NPC_Raw_Data!A:O, 15),0)</f>
        <v>230</v>
      </c>
      <c r="O149" s="5">
        <f>ROUND( VLOOKUP(Z149, NPC_Raw_Data!A:Q, 16) * VLOOKUP(AA149, NPC_Scaling_Values!A:N, 14)* VLOOKUP(AB149, NPC_Scaling_Values!A:N, 14) * 1.25 ,0)</f>
        <v>256</v>
      </c>
      <c r="P149" s="2">
        <f>ROUND( VLOOKUP(Z149, NPC_Raw_Data!A:Q, 17) * VLOOKUP(AA149, NPC_Scaling_Values!A:N, 14) * VLOOKUP(AB149, NPC_Scaling_Values!A:N, 14)* 1.25 ,0)</f>
        <v>102</v>
      </c>
      <c r="Q149">
        <f> VLOOKUP(AA149, NPC_Scaling_Values!A:N, 9) * VLOOKUP(AB149, NPC_Scaling_Values!A:N, 9) * 1.25</f>
        <v>3.9</v>
      </c>
      <c r="R149" s="1">
        <v>1.0</v>
      </c>
      <c r="S149" s="1">
        <v>-1.0</v>
      </c>
      <c r="T149" s="7" t="b">
        <v>0</v>
      </c>
      <c r="U149" s="7" t="b">
        <v>0</v>
      </c>
      <c r="V149" s="7" t="b">
        <v>0</v>
      </c>
      <c r="Z149" s="1">
        <v>278010.0</v>
      </c>
      <c r="AA149" s="1">
        <v>7010.0</v>
      </c>
      <c r="AB149" s="1">
        <v>7410.0</v>
      </c>
      <c r="AC149" s="8">
        <v>0.0</v>
      </c>
    </row>
    <row r="150">
      <c r="A150" s="1" t="s">
        <v>196</v>
      </c>
      <c r="B150" s="1" t="s">
        <v>39</v>
      </c>
      <c r="C150" s="5">
        <f>ROUND( VLOOKUP(Z150, NPC_Raw_Data!A:D, 4)*VLOOKUP(AA150, NPC_Scaling_Values!A:C, 3)*VLOOKUP(AB150, NPC_Scaling_Values!A:C, 3) * 1.25 ,0)</f>
        <v>2279</v>
      </c>
      <c r="D150" s="5">
        <f>ROUND( VLOOKUP(Z150, NPC_Raw_Data!A:E, 5) * VLOOKUP(AA150, NPC_Scaling_Values!A:D, 4) * VLOOKUP(AB150,NPC_Scaling_Values!A:D, 4) * 1.25 ,0)</f>
        <v>7500</v>
      </c>
      <c r="E150" s="5">
        <f>ROUND( VLOOKUP(Z150, NPC_Raw_Data!A:L, 6) * VLOOKUP(AA150, NPC_Scaling_Values!A:N, 5)* VLOOKUP(AB150, NPC_Scaling_Values!A:N, 5) * 1.25 ,0)</f>
        <v>335</v>
      </c>
      <c r="F150" s="5">
        <f>ROUND( VLOOKUP(Z150, NPC_Raw_Data!A:L, 7) * VLOOKUP(AA150, NPC_Scaling_Values!A:N, 6) * VLOOKUP(AB150,NPC_Scaling_Values!A:N, 6) * 1.25 ,0)</f>
        <v>233</v>
      </c>
      <c r="G150" s="5">
        <f>ROUND( VLOOKUP(Z150, NPC_Raw_Data!A:L, 8) * VLOOKUP(AA150, NPC_Scaling_Values!A:N, 7) * VLOOKUP(AB150, NPC_Scaling_Values!A:N, 7) * 1.25 ,0)</f>
        <v>200</v>
      </c>
      <c r="H150" s="5">
        <f>ROUND( VLOOKUP(Z150, NPC_Raw_Data!A:L, 9) * VLOOKUP(AA150, NPC_Scaling_Values!A:N, 8)* VLOOKUP(AB150, NPC_Scaling_Values!A:N, 8) * 1.25 ,0)</f>
        <v>284</v>
      </c>
      <c r="I150" s="5">
        <v>0.0</v>
      </c>
      <c r="J150" s="5">
        <v>0.0</v>
      </c>
      <c r="K150" s="5">
        <v>0.0</v>
      </c>
      <c r="L150" s="5">
        <f>ROUND( VLOOKUP(Z150, NPC_Raw_Data!A:O, 13),0)</f>
        <v>230</v>
      </c>
      <c r="M150" s="5">
        <f>ROUND( VLOOKUP(Z150, NPC_Raw_Data!A:O, 14),0)</f>
        <v>230</v>
      </c>
      <c r="N150" s="5">
        <f>ROUND( VLOOKUP(Z150, NPC_Raw_Data!A:O, 15),0)</f>
        <v>230</v>
      </c>
      <c r="O150" s="5">
        <f>ROUND( VLOOKUP(Z150, NPC_Raw_Data!A:Q, 16) * VLOOKUP(AA150, NPC_Scaling_Values!A:N, 14)* VLOOKUP(AB150, NPC_Scaling_Values!A:N, 14) * 1.25 ,0)</f>
        <v>256</v>
      </c>
      <c r="P150" s="2">
        <f>ROUND( VLOOKUP(Z150, NPC_Raw_Data!A:Q, 17) * VLOOKUP(AA150, NPC_Scaling_Values!A:N, 14) * VLOOKUP(AB150, NPC_Scaling_Values!A:N, 14)* 1.25 ,0)</f>
        <v>102</v>
      </c>
      <c r="Q150">
        <f> VLOOKUP(AA150, NPC_Scaling_Values!A:N, 9) * VLOOKUP(AB150, NPC_Scaling_Values!A:N, 9) * 1.25</f>
        <v>3.9</v>
      </c>
      <c r="R150" s="1">
        <v>1.0</v>
      </c>
      <c r="S150" s="1">
        <v>-1.0</v>
      </c>
      <c r="T150" s="7" t="b">
        <v>0</v>
      </c>
      <c r="U150" s="7" t="b">
        <v>0</v>
      </c>
      <c r="V150" s="7" t="b">
        <v>0</v>
      </c>
      <c r="Z150" s="1">
        <v>278011.0</v>
      </c>
      <c r="AA150" s="1">
        <v>7010.0</v>
      </c>
      <c r="AB150" s="1">
        <v>7410.0</v>
      </c>
      <c r="AC150" s="8">
        <v>0.0</v>
      </c>
    </row>
    <row r="151">
      <c r="A151" s="1" t="s">
        <v>197</v>
      </c>
      <c r="B151" s="1" t="s">
        <v>39</v>
      </c>
      <c r="C151" s="5">
        <f>ROUND( VLOOKUP(Z151, NPC_Raw_Data!A:D, 4)*VLOOKUP(AA151, NPC_Scaling_Values!A:C, 3)*VLOOKUP(AB151, NPC_Scaling_Values!A:C, 3) * 1.25 ,0)</f>
        <v>2279</v>
      </c>
      <c r="D151" s="5">
        <f>ROUND( VLOOKUP(Z151, NPC_Raw_Data!A:E, 5) * VLOOKUP(AA151, NPC_Scaling_Values!A:D, 4) * VLOOKUP(AB151,NPC_Scaling_Values!A:D, 4) * 1.25 ,0)</f>
        <v>7500</v>
      </c>
      <c r="E151" s="5">
        <f>ROUND( VLOOKUP(Z151, NPC_Raw_Data!A:L, 6) * VLOOKUP(AA151, NPC_Scaling_Values!A:N, 5)* VLOOKUP(AB151, NPC_Scaling_Values!A:N, 5) * 1.25 ,0)</f>
        <v>335</v>
      </c>
      <c r="F151" s="5">
        <f>ROUND( VLOOKUP(Z151, NPC_Raw_Data!A:L, 7) * VLOOKUP(AA151, NPC_Scaling_Values!A:N, 6) * VLOOKUP(AB151,NPC_Scaling_Values!A:N, 6) * 1.25 ,0)</f>
        <v>233</v>
      </c>
      <c r="G151" s="5">
        <f>ROUND( VLOOKUP(Z151, NPC_Raw_Data!A:L, 8) * VLOOKUP(AA151, NPC_Scaling_Values!A:N, 7) * VLOOKUP(AB151, NPC_Scaling_Values!A:N, 7) * 1.25 ,0)</f>
        <v>200</v>
      </c>
      <c r="H151" s="5">
        <f>ROUND( VLOOKUP(Z151, NPC_Raw_Data!A:L, 9) * VLOOKUP(AA151, NPC_Scaling_Values!A:N, 8)* VLOOKUP(AB151, NPC_Scaling_Values!A:N, 8) * 1.25 ,0)</f>
        <v>284</v>
      </c>
      <c r="I151" s="5">
        <v>0.0</v>
      </c>
      <c r="J151" s="5">
        <v>0.0</v>
      </c>
      <c r="K151" s="5">
        <v>0.0</v>
      </c>
      <c r="L151" s="5">
        <f>ROUND( VLOOKUP(Z151, NPC_Raw_Data!A:O, 13),0)</f>
        <v>230</v>
      </c>
      <c r="M151" s="5">
        <f>ROUND( VLOOKUP(Z151, NPC_Raw_Data!A:O, 14),0)</f>
        <v>230</v>
      </c>
      <c r="N151" s="5">
        <f>ROUND( VLOOKUP(Z151, NPC_Raw_Data!A:O, 15),0)</f>
        <v>230</v>
      </c>
      <c r="O151" s="5">
        <f>ROUND( VLOOKUP(Z151, NPC_Raw_Data!A:Q, 16) * VLOOKUP(AA151, NPC_Scaling_Values!A:N, 14)* VLOOKUP(AB151, NPC_Scaling_Values!A:N, 14) * 1.25 ,0)</f>
        <v>256</v>
      </c>
      <c r="P151" s="2">
        <f>ROUND( VLOOKUP(Z151, NPC_Raw_Data!A:Q, 17) * VLOOKUP(AA151, NPC_Scaling_Values!A:N, 14) * VLOOKUP(AB151, NPC_Scaling_Values!A:N, 14)* 1.25 ,0)</f>
        <v>102</v>
      </c>
      <c r="Q151">
        <f> VLOOKUP(AA151, NPC_Scaling_Values!A:N, 9) * VLOOKUP(AB151, NPC_Scaling_Values!A:N, 9) * 1.25</f>
        <v>3.9</v>
      </c>
      <c r="R151" s="1">
        <v>1.0</v>
      </c>
      <c r="S151" s="1">
        <v>-1.0</v>
      </c>
      <c r="T151" s="7" t="b">
        <v>0</v>
      </c>
      <c r="U151" s="7" t="b">
        <v>0</v>
      </c>
      <c r="V151" s="7" t="b">
        <v>0</v>
      </c>
      <c r="Z151" s="1">
        <v>278012.0</v>
      </c>
      <c r="AA151" s="1">
        <v>7010.0</v>
      </c>
      <c r="AB151" s="1">
        <v>7410.0</v>
      </c>
      <c r="AC151" s="8">
        <v>0.0</v>
      </c>
    </row>
    <row r="152">
      <c r="A152" s="1" t="s">
        <v>198</v>
      </c>
      <c r="B152" s="1" t="s">
        <v>39</v>
      </c>
      <c r="C152" s="5">
        <f>ROUND( VLOOKUP(Z152, NPC_Raw_Data!A:D, 4)*VLOOKUP(AA152, NPC_Scaling_Values!A:C, 3)*VLOOKUP(AB152, NPC_Scaling_Values!A:C, 3) * 1.25 ,0)</f>
        <v>2279</v>
      </c>
      <c r="D152" s="5">
        <f>ROUND( VLOOKUP(Z152, NPC_Raw_Data!A:E, 5) * VLOOKUP(AA152, NPC_Scaling_Values!A:D, 4) * VLOOKUP(AB152,NPC_Scaling_Values!A:D, 4) * 1.25 ,0)</f>
        <v>7500</v>
      </c>
      <c r="E152" s="5">
        <f>ROUND( VLOOKUP(Z152, NPC_Raw_Data!A:L, 6) * VLOOKUP(AA152, NPC_Scaling_Values!A:N, 5)* VLOOKUP(AB152, NPC_Scaling_Values!A:N, 5) * 1.25 ,0)</f>
        <v>335</v>
      </c>
      <c r="F152" s="5">
        <f>ROUND( VLOOKUP(Z152, NPC_Raw_Data!A:L, 7) * VLOOKUP(AA152, NPC_Scaling_Values!A:N, 6) * VLOOKUP(AB152,NPC_Scaling_Values!A:N, 6) * 1.25 ,0)</f>
        <v>233</v>
      </c>
      <c r="G152" s="5">
        <f>ROUND( VLOOKUP(Z152, NPC_Raw_Data!A:L, 8) * VLOOKUP(AA152, NPC_Scaling_Values!A:N, 7) * VLOOKUP(AB152, NPC_Scaling_Values!A:N, 7) * 1.25 ,0)</f>
        <v>200</v>
      </c>
      <c r="H152" s="5">
        <f>ROUND( VLOOKUP(Z152, NPC_Raw_Data!A:L, 9) * VLOOKUP(AA152, NPC_Scaling_Values!A:N, 8)* VLOOKUP(AB152, NPC_Scaling_Values!A:N, 8) * 1.25 ,0)</f>
        <v>284</v>
      </c>
      <c r="I152" s="5">
        <v>0.0</v>
      </c>
      <c r="J152" s="5">
        <v>0.0</v>
      </c>
      <c r="K152" s="5">
        <v>0.0</v>
      </c>
      <c r="L152" s="5">
        <f>ROUND( VLOOKUP(Z152, NPC_Raw_Data!A:O, 13),0)</f>
        <v>230</v>
      </c>
      <c r="M152" s="5">
        <f>ROUND( VLOOKUP(Z152, NPC_Raw_Data!A:O, 14),0)</f>
        <v>230</v>
      </c>
      <c r="N152" s="5">
        <f>ROUND( VLOOKUP(Z152, NPC_Raw_Data!A:O, 15),0)</f>
        <v>230</v>
      </c>
      <c r="O152" s="5">
        <f>ROUND( VLOOKUP(Z152, NPC_Raw_Data!A:Q, 16) * VLOOKUP(AA152, NPC_Scaling_Values!A:N, 14)* VLOOKUP(AB152, NPC_Scaling_Values!A:N, 14) * 1.25 ,0)</f>
        <v>256</v>
      </c>
      <c r="P152" s="2">
        <f>ROUND( VLOOKUP(Z152, NPC_Raw_Data!A:Q, 17) * VLOOKUP(AA152, NPC_Scaling_Values!A:N, 14) * VLOOKUP(AB152, NPC_Scaling_Values!A:N, 14)* 1.25 ,0)</f>
        <v>102</v>
      </c>
      <c r="Q152">
        <f> VLOOKUP(AA152, NPC_Scaling_Values!A:N, 9) * VLOOKUP(AB152, NPC_Scaling_Values!A:N, 9) * 1.25</f>
        <v>3.9</v>
      </c>
      <c r="R152" s="1">
        <v>1.0</v>
      </c>
      <c r="S152" s="1">
        <v>-1.0</v>
      </c>
      <c r="T152" s="7" t="b">
        <v>0</v>
      </c>
      <c r="U152" s="7" t="b">
        <v>0</v>
      </c>
      <c r="V152" s="7" t="b">
        <v>0</v>
      </c>
      <c r="Z152" s="1">
        <v>278013.0</v>
      </c>
      <c r="AA152" s="1">
        <v>7010.0</v>
      </c>
      <c r="AB152" s="1">
        <v>7410.0</v>
      </c>
      <c r="AC152" s="8">
        <v>0.0</v>
      </c>
    </row>
    <row r="153">
      <c r="A153" s="1" t="s">
        <v>231</v>
      </c>
      <c r="B153" s="1" t="s">
        <v>30</v>
      </c>
      <c r="C153" s="5">
        <f>ROUND( VLOOKUP(Z153, NPC_Raw_Data!A:D, 4)*VLOOKUP(AA153, NPC_Scaling_Values!A:C, 3)*VLOOKUP(AB153, NPC_Scaling_Values!A:C, 3) * 1.25 ,0)</f>
        <v>2434</v>
      </c>
      <c r="D153" s="5">
        <f>ROUND( VLOOKUP(Z153, NPC_Raw_Data!A:E, 5) * VLOOKUP(AA153, NPC_Scaling_Values!A:D, 4) * VLOOKUP(AB153,NPC_Scaling_Values!A:D, 4) * 1.25 ,0)</f>
        <v>7500</v>
      </c>
      <c r="E153" s="5">
        <f>ROUND( VLOOKUP(Z153, NPC_Raw_Data!A:L, 6) * VLOOKUP(AA153, NPC_Scaling_Values!A:N, 5)* VLOOKUP(AB153, NPC_Scaling_Values!A:N, 5) * 1.25 ,0)</f>
        <v>368</v>
      </c>
      <c r="F153" s="5">
        <f>ROUND( VLOOKUP(Z153, NPC_Raw_Data!A:L, 7) * VLOOKUP(AA153, NPC_Scaling_Values!A:N, 6) * VLOOKUP(AB153,NPC_Scaling_Values!A:N, 6) * 1.25 ,0)</f>
        <v>256</v>
      </c>
      <c r="G153" s="5">
        <f>ROUND( VLOOKUP(Z153, NPC_Raw_Data!A:L, 8) * VLOOKUP(AA153, NPC_Scaling_Values!A:N, 7) * VLOOKUP(AB153, NPC_Scaling_Values!A:N, 7) * 1.25 ,0)</f>
        <v>219</v>
      </c>
      <c r="H153" s="5">
        <f>ROUND( VLOOKUP(Z153, NPC_Raw_Data!A:L, 9) * VLOOKUP(AA153, NPC_Scaling_Values!A:N, 8)* VLOOKUP(AB153, NPC_Scaling_Values!A:N, 8) * 1.25 ,0)</f>
        <v>312</v>
      </c>
      <c r="I153" s="5">
        <v>0.0</v>
      </c>
      <c r="J153" s="5">
        <v>0.0</v>
      </c>
      <c r="K153" s="5">
        <v>0.0</v>
      </c>
      <c r="L153" s="5">
        <f>ROUND( VLOOKUP(Z153, NPC_Raw_Data!A:O, 13),0)</f>
        <v>230</v>
      </c>
      <c r="M153" s="5">
        <f>ROUND( VLOOKUP(Z153, NPC_Raw_Data!A:O, 14),0)</f>
        <v>230</v>
      </c>
      <c r="N153" s="5">
        <f>ROUND( VLOOKUP(Z153, NPC_Raw_Data!A:O, 15),0)</f>
        <v>230</v>
      </c>
      <c r="O153" s="5">
        <f>ROUND( VLOOKUP(Z153, NPC_Raw_Data!A:Q, 16) * VLOOKUP(AA153, NPC_Scaling_Values!A:N, 14)* VLOOKUP(AB153, NPC_Scaling_Values!A:N, 14) * 1.25 ,0)</f>
        <v>290</v>
      </c>
      <c r="P153" s="2">
        <f>ROUND( VLOOKUP(Z153, NPC_Raw_Data!A:Q, 17) * VLOOKUP(AA153, NPC_Scaling_Values!A:N, 14) * VLOOKUP(AB153, NPC_Scaling_Values!A:N, 14)* 1.25 ,0)</f>
        <v>116</v>
      </c>
      <c r="Q153">
        <f> VLOOKUP(AA153, NPC_Scaling_Values!A:N, 9) * VLOOKUP(AB153, NPC_Scaling_Values!A:N, 9) * 1.25</f>
        <v>4.17</v>
      </c>
      <c r="R153" s="1">
        <v>1.0</v>
      </c>
      <c r="S153" s="1">
        <v>-1.0</v>
      </c>
      <c r="T153" s="7" t="b">
        <v>0</v>
      </c>
      <c r="U153" s="7" t="b">
        <v>0</v>
      </c>
      <c r="V153" s="7" t="b">
        <v>0</v>
      </c>
      <c r="Z153" s="1">
        <v>278020.0</v>
      </c>
      <c r="AA153" s="1">
        <v>7014.0</v>
      </c>
      <c r="AB153" s="1">
        <v>7414.0</v>
      </c>
      <c r="AC153" s="8">
        <v>0.0</v>
      </c>
    </row>
    <row r="154">
      <c r="A154" s="1" t="s">
        <v>232</v>
      </c>
      <c r="B154" s="1" t="s">
        <v>30</v>
      </c>
      <c r="C154" s="5">
        <f>ROUND( VLOOKUP(Z154, NPC_Raw_Data!A:D, 4)*VLOOKUP(AA154, NPC_Scaling_Values!A:C, 3)*VLOOKUP(AB154, NPC_Scaling_Values!A:C, 3) * 1.25 ,0)</f>
        <v>2434</v>
      </c>
      <c r="D154" s="5">
        <f>ROUND( VLOOKUP(Z154, NPC_Raw_Data!A:E, 5) * VLOOKUP(AA154, NPC_Scaling_Values!A:D, 4) * VLOOKUP(AB154,NPC_Scaling_Values!A:D, 4) * 1.25 ,0)</f>
        <v>7500</v>
      </c>
      <c r="E154" s="5">
        <f>ROUND( VLOOKUP(Z154, NPC_Raw_Data!A:L, 6) * VLOOKUP(AA154, NPC_Scaling_Values!A:N, 5)* VLOOKUP(AB154, NPC_Scaling_Values!A:N, 5) * 1.25 ,0)</f>
        <v>368</v>
      </c>
      <c r="F154" s="5">
        <f>ROUND( VLOOKUP(Z154, NPC_Raw_Data!A:L, 7) * VLOOKUP(AA154, NPC_Scaling_Values!A:N, 6) * VLOOKUP(AB154,NPC_Scaling_Values!A:N, 6) * 1.25 ,0)</f>
        <v>256</v>
      </c>
      <c r="G154" s="5">
        <f>ROUND( VLOOKUP(Z154, NPC_Raw_Data!A:L, 8) * VLOOKUP(AA154, NPC_Scaling_Values!A:N, 7) * VLOOKUP(AB154, NPC_Scaling_Values!A:N, 7) * 1.25 ,0)</f>
        <v>219</v>
      </c>
      <c r="H154" s="5">
        <f>ROUND( VLOOKUP(Z154, NPC_Raw_Data!A:L, 9) * VLOOKUP(AA154, NPC_Scaling_Values!A:N, 8)* VLOOKUP(AB154, NPC_Scaling_Values!A:N, 8) * 1.25 ,0)</f>
        <v>312</v>
      </c>
      <c r="I154" s="5">
        <v>0.0</v>
      </c>
      <c r="J154" s="5">
        <v>0.0</v>
      </c>
      <c r="K154" s="5">
        <v>0.0</v>
      </c>
      <c r="L154" s="5">
        <f>ROUND( VLOOKUP(Z154, NPC_Raw_Data!A:O, 13),0)</f>
        <v>230</v>
      </c>
      <c r="M154" s="5">
        <f>ROUND( VLOOKUP(Z154, NPC_Raw_Data!A:O, 14),0)</f>
        <v>230</v>
      </c>
      <c r="N154" s="5">
        <f>ROUND( VLOOKUP(Z154, NPC_Raw_Data!A:O, 15),0)</f>
        <v>230</v>
      </c>
      <c r="O154" s="5">
        <f>ROUND( VLOOKUP(Z154, NPC_Raw_Data!A:Q, 16) * VLOOKUP(AA154, NPC_Scaling_Values!A:N, 14)* VLOOKUP(AB154, NPC_Scaling_Values!A:N, 14) * 1.25 ,0)</f>
        <v>290</v>
      </c>
      <c r="P154" s="2">
        <f>ROUND( VLOOKUP(Z154, NPC_Raw_Data!A:Q, 17) * VLOOKUP(AA154, NPC_Scaling_Values!A:N, 14) * VLOOKUP(AB154, NPC_Scaling_Values!A:N, 14)* 1.25 ,0)</f>
        <v>116</v>
      </c>
      <c r="Q154">
        <f> VLOOKUP(AA154, NPC_Scaling_Values!A:N, 9) * VLOOKUP(AB154, NPC_Scaling_Values!A:N, 9) * 1.25</f>
        <v>4.17</v>
      </c>
      <c r="R154" s="1">
        <v>1.0</v>
      </c>
      <c r="S154" s="1">
        <v>-1.0</v>
      </c>
      <c r="T154" s="7" t="b">
        <v>0</v>
      </c>
      <c r="U154" s="7" t="b">
        <v>0</v>
      </c>
      <c r="V154" s="7" t="b">
        <v>0</v>
      </c>
      <c r="Z154" s="1">
        <v>278021.0</v>
      </c>
      <c r="AA154" s="1">
        <v>7014.0</v>
      </c>
      <c r="AB154" s="1">
        <v>7414.0</v>
      </c>
      <c r="AC154" s="8">
        <v>0.0</v>
      </c>
    </row>
    <row r="155">
      <c r="A155" s="1" t="s">
        <v>233</v>
      </c>
      <c r="B155" s="1" t="s">
        <v>160</v>
      </c>
      <c r="C155" s="5">
        <f>ROUND( VLOOKUP(Z155, NPC_Raw_Data!A:D, 4)*VLOOKUP(AA155, NPC_Scaling_Values!A:C, 3)*VLOOKUP(AB155, NPC_Scaling_Values!A:C, 3) * 1.25 ,0)</f>
        <v>2434</v>
      </c>
      <c r="D155" s="5">
        <f>ROUND( VLOOKUP(Z155, NPC_Raw_Data!A:E, 5) * VLOOKUP(AA155, NPC_Scaling_Values!A:D, 4) * VLOOKUP(AB155,NPC_Scaling_Values!A:D, 4) * 1.25 ,0)</f>
        <v>7500</v>
      </c>
      <c r="E155" s="5">
        <f>ROUND( VLOOKUP(Z155, NPC_Raw_Data!A:L, 6) * VLOOKUP(AA155, NPC_Scaling_Values!A:N, 5)* VLOOKUP(AB155, NPC_Scaling_Values!A:N, 5) * 1.25 ,0)</f>
        <v>368</v>
      </c>
      <c r="F155" s="5">
        <f>ROUND( VLOOKUP(Z155, NPC_Raw_Data!A:L, 7) * VLOOKUP(AA155, NPC_Scaling_Values!A:N, 6) * VLOOKUP(AB155,NPC_Scaling_Values!A:N, 6) * 1.25 ,0)</f>
        <v>256</v>
      </c>
      <c r="G155" s="5">
        <f>ROUND( VLOOKUP(Z155, NPC_Raw_Data!A:L, 8) * VLOOKUP(AA155, NPC_Scaling_Values!A:N, 7) * VLOOKUP(AB155, NPC_Scaling_Values!A:N, 7) * 1.25 ,0)</f>
        <v>219</v>
      </c>
      <c r="H155" s="5">
        <f>ROUND( VLOOKUP(Z155, NPC_Raw_Data!A:L, 9) * VLOOKUP(AA155, NPC_Scaling_Values!A:N, 8)* VLOOKUP(AB155, NPC_Scaling_Values!A:N, 8) * 1.25 ,0)</f>
        <v>312</v>
      </c>
      <c r="I155" s="5">
        <v>0.0</v>
      </c>
      <c r="J155" s="5">
        <v>0.0</v>
      </c>
      <c r="K155" s="5">
        <v>0.0</v>
      </c>
      <c r="L155" s="5">
        <f>ROUND( VLOOKUP(Z155, NPC_Raw_Data!A:O, 13),0)</f>
        <v>230</v>
      </c>
      <c r="M155" s="5">
        <f>ROUND( VLOOKUP(Z155, NPC_Raw_Data!A:O, 14),0)</f>
        <v>230</v>
      </c>
      <c r="N155" s="5">
        <f>ROUND( VLOOKUP(Z155, NPC_Raw_Data!A:O, 15),0)</f>
        <v>230</v>
      </c>
      <c r="O155" s="5">
        <f>ROUND( VLOOKUP(Z155, NPC_Raw_Data!A:Q, 16) * VLOOKUP(AA155, NPC_Scaling_Values!A:N, 14)* VLOOKUP(AB155, NPC_Scaling_Values!A:N, 14) * 1.25 ,0)</f>
        <v>290</v>
      </c>
      <c r="P155" s="2">
        <f>ROUND( VLOOKUP(Z155, NPC_Raw_Data!A:Q, 17) * VLOOKUP(AA155, NPC_Scaling_Values!A:N, 14) * VLOOKUP(AB155, NPC_Scaling_Values!A:N, 14)* 1.25 ,0)</f>
        <v>116</v>
      </c>
      <c r="Q155">
        <f> VLOOKUP(AA155, NPC_Scaling_Values!A:N, 9) * VLOOKUP(AB155, NPC_Scaling_Values!A:N, 9) * 1.25</f>
        <v>4.17</v>
      </c>
      <c r="R155" s="1">
        <v>1.0</v>
      </c>
      <c r="S155" s="1">
        <v>-1.0</v>
      </c>
      <c r="T155" s="7" t="b">
        <v>0</v>
      </c>
      <c r="U155" s="7" t="b">
        <v>0</v>
      </c>
      <c r="V155" s="7" t="b">
        <v>0</v>
      </c>
      <c r="Z155" s="1">
        <v>278030.0</v>
      </c>
      <c r="AA155" s="1">
        <v>7014.0</v>
      </c>
      <c r="AB155" s="1">
        <v>7414.0</v>
      </c>
      <c r="AC155" s="8">
        <v>0.0</v>
      </c>
    </row>
    <row r="156">
      <c r="A156" s="2" t="s">
        <v>233</v>
      </c>
      <c r="B156" s="1" t="s">
        <v>160</v>
      </c>
      <c r="C156" s="5">
        <f>ROUND( VLOOKUP(Z156, NPC_Raw_Data!A:D, 4)*VLOOKUP(AA156, NPC_Scaling_Values!A:C, 3)*VLOOKUP(AB156, NPC_Scaling_Values!A:C, 3) * 1.25 ,0)</f>
        <v>2434</v>
      </c>
      <c r="D156" s="5">
        <f>ROUND( VLOOKUP(Z156, NPC_Raw_Data!A:E, 5) * VLOOKUP(AA156, NPC_Scaling_Values!A:D, 4) * VLOOKUP(AB156,NPC_Scaling_Values!A:D, 4) * 1.25 ,0)</f>
        <v>7500</v>
      </c>
      <c r="E156" s="5">
        <f>ROUND( VLOOKUP(Z156, NPC_Raw_Data!A:L, 6) * VLOOKUP(AA156, NPC_Scaling_Values!A:N, 5)* VLOOKUP(AB156, NPC_Scaling_Values!A:N, 5) * 1.25 ,0)</f>
        <v>368</v>
      </c>
      <c r="F156" s="5">
        <f>ROUND( VLOOKUP(Z156, NPC_Raw_Data!A:L, 7) * VLOOKUP(AA156, NPC_Scaling_Values!A:N, 6) * VLOOKUP(AB156,NPC_Scaling_Values!A:N, 6) * 1.25 ,0)</f>
        <v>256</v>
      </c>
      <c r="G156" s="5">
        <f>ROUND( VLOOKUP(Z156, NPC_Raw_Data!A:L, 8) * VLOOKUP(AA156, NPC_Scaling_Values!A:N, 7) * VLOOKUP(AB156, NPC_Scaling_Values!A:N, 7) * 1.25 ,0)</f>
        <v>219</v>
      </c>
      <c r="H156" s="5">
        <f>ROUND( VLOOKUP(Z156, NPC_Raw_Data!A:L, 9) * VLOOKUP(AA156, NPC_Scaling_Values!A:N, 8)* VLOOKUP(AB156, NPC_Scaling_Values!A:N, 8) * 1.25 ,0)</f>
        <v>312</v>
      </c>
      <c r="I156" s="5">
        <v>0.0</v>
      </c>
      <c r="J156" s="5">
        <v>0.0</v>
      </c>
      <c r="K156" s="5">
        <v>0.0</v>
      </c>
      <c r="L156" s="5">
        <f>ROUND( VLOOKUP(Z156, NPC_Raw_Data!A:O, 13),0)</f>
        <v>230</v>
      </c>
      <c r="M156" s="5">
        <f>ROUND( VLOOKUP(Z156, NPC_Raw_Data!A:O, 14),0)</f>
        <v>230</v>
      </c>
      <c r="N156" s="5">
        <f>ROUND( VLOOKUP(Z156, NPC_Raw_Data!A:O, 15),0)</f>
        <v>230</v>
      </c>
      <c r="O156" s="5">
        <f>ROUND( VLOOKUP(Z156, NPC_Raw_Data!A:Q, 16) * VLOOKUP(AA156, NPC_Scaling_Values!A:N, 14)* VLOOKUP(AB156, NPC_Scaling_Values!A:N, 14) * 1.25 ,0)</f>
        <v>290</v>
      </c>
      <c r="P156" s="2">
        <f>ROUND( VLOOKUP(Z156, NPC_Raw_Data!A:Q, 17) * VLOOKUP(AA156, NPC_Scaling_Values!A:N, 14) * VLOOKUP(AB156, NPC_Scaling_Values!A:N, 14)* 1.25 ,0)</f>
        <v>116</v>
      </c>
      <c r="Q156">
        <f> VLOOKUP(AA156, NPC_Scaling_Values!A:N, 9) * VLOOKUP(AB156, NPC_Scaling_Values!A:N, 9) * 1.25</f>
        <v>4.17</v>
      </c>
      <c r="R156" s="1">
        <v>1.0</v>
      </c>
      <c r="S156" s="1">
        <v>-1.0</v>
      </c>
      <c r="T156" s="7" t="b">
        <v>0</v>
      </c>
      <c r="U156" s="7" t="b">
        <v>0</v>
      </c>
      <c r="V156" s="7" t="b">
        <v>0</v>
      </c>
      <c r="Z156" s="1">
        <v>278031.0</v>
      </c>
      <c r="AA156" s="1">
        <v>7014.0</v>
      </c>
      <c r="AB156" s="1">
        <v>7414.0</v>
      </c>
      <c r="AC156" s="8">
        <v>0.0</v>
      </c>
    </row>
    <row r="157">
      <c r="A157" s="1" t="s">
        <v>169</v>
      </c>
      <c r="B157" s="1" t="s">
        <v>55</v>
      </c>
      <c r="C157" s="5">
        <f>ROUND( VLOOKUP(Z157, NPC_Raw_Data!A:D, 4)*VLOOKUP(AA157, NPC_Scaling_Values!A:C, 3)*VLOOKUP(AB157, NPC_Scaling_Values!A:C, 3) * 1.25 ,0)</f>
        <v>1516</v>
      </c>
      <c r="D157" s="5">
        <f>ROUND( VLOOKUP(Z157, NPC_Raw_Data!A:E, 5) * VLOOKUP(AA157, NPC_Scaling_Values!A:D, 4) * VLOOKUP(AB157,NPC_Scaling_Values!A:D, 4) * 1.25 ,0)</f>
        <v>5000</v>
      </c>
      <c r="E157" s="5">
        <f>ROUND( VLOOKUP(Z157, NPC_Raw_Data!A:L, 6) * VLOOKUP(AA157, NPC_Scaling_Values!A:N, 5)* VLOOKUP(AB157, NPC_Scaling_Values!A:N, 5) * 1.25 ,0)</f>
        <v>411</v>
      </c>
      <c r="F157" s="5">
        <f>ROUND( VLOOKUP(Z157, NPC_Raw_Data!A:L, 7) * VLOOKUP(AA157, NPC_Scaling_Values!A:N, 6) * VLOOKUP(AB157,NPC_Scaling_Values!A:N, 6) * 1.25 ,0)</f>
        <v>273</v>
      </c>
      <c r="G157" s="5">
        <f>ROUND( VLOOKUP(Z157, NPC_Raw_Data!A:L, 8) * VLOOKUP(AA157, NPC_Scaling_Values!A:N, 7) * VLOOKUP(AB157, NPC_Scaling_Values!A:N, 7) * 1.25 ,0)</f>
        <v>305</v>
      </c>
      <c r="H157" s="5">
        <f>ROUND( VLOOKUP(Z157, NPC_Raw_Data!A:L, 9) * VLOOKUP(AA157, NPC_Scaling_Values!A:N, 8)* VLOOKUP(AB157, NPC_Scaling_Values!A:N, 8) * 1.25 ,0)</f>
        <v>341</v>
      </c>
      <c r="I157" s="5">
        <v>0.0</v>
      </c>
      <c r="J157" s="5">
        <v>0.0</v>
      </c>
      <c r="K157" s="5">
        <v>0.0</v>
      </c>
      <c r="L157" s="5">
        <f>ROUND( VLOOKUP(Z157, NPC_Raw_Data!A:O, 13),0)</f>
        <v>145</v>
      </c>
      <c r="M157" s="5">
        <f>ROUND( VLOOKUP(Z157, NPC_Raw_Data!A:O, 14),0)</f>
        <v>145</v>
      </c>
      <c r="N157" s="5">
        <f>ROUND( VLOOKUP(Z157, NPC_Raw_Data!A:O, 15),0)</f>
        <v>245</v>
      </c>
      <c r="O157" s="5">
        <f>ROUND( VLOOKUP(Z157, NPC_Raw_Data!A:Q, 16) * VLOOKUP(AA157, NPC_Scaling_Values!A:N, 14)* VLOOKUP(AB157, NPC_Scaling_Values!A:N, 14) * 1.25 ,0)</f>
        <v>411</v>
      </c>
      <c r="P157" s="2">
        <f>ROUND( VLOOKUP(Z157, NPC_Raw_Data!A:Q, 17) * VLOOKUP(AA157, NPC_Scaling_Values!A:N, 14) * VLOOKUP(AB157, NPC_Scaling_Values!A:N, 14)* 1.25 ,0)</f>
        <v>103</v>
      </c>
      <c r="Q157">
        <f> VLOOKUP(AA157, NPC_Scaling_Values!A:N, 9) * VLOOKUP(AB157, NPC_Scaling_Values!A:N, 9) * 1.25</f>
        <v>3.7296875</v>
      </c>
      <c r="R157" s="1">
        <v>1.1</v>
      </c>
      <c r="S157" s="1">
        <v>-1.0</v>
      </c>
      <c r="T157" s="7" t="b">
        <v>0</v>
      </c>
      <c r="U157" s="7" t="b">
        <v>1</v>
      </c>
      <c r="V157" s="7" t="b">
        <v>0</v>
      </c>
      <c r="Z157" s="1">
        <v>279000.0</v>
      </c>
      <c r="AA157" s="1">
        <v>7004.0</v>
      </c>
      <c r="AB157" s="1">
        <v>7404.0</v>
      </c>
      <c r="AC157" s="8">
        <v>0.0</v>
      </c>
    </row>
    <row r="158">
      <c r="A158" s="9" t="s">
        <v>181</v>
      </c>
      <c r="B158" s="1" t="s">
        <v>27</v>
      </c>
      <c r="C158" s="5">
        <f>ROUND( VLOOKUP(Z158, NPC_Raw_Data!A:D, 4)*VLOOKUP(AA158, NPC_Scaling_Values!A:C, 3)*VLOOKUP(AB158, NPC_Scaling_Values!A:C, 3) * 1.25 ,0)</f>
        <v>1524</v>
      </c>
      <c r="D158" s="5">
        <f>ROUND( VLOOKUP(Z158, NPC_Raw_Data!A:E, 5) * VLOOKUP(AA158, NPC_Scaling_Values!A:D, 4) * VLOOKUP(AB158,NPC_Scaling_Values!A:D, 4) * 1.25 ,0)</f>
        <v>4000</v>
      </c>
      <c r="E158" s="5">
        <f>ROUND( VLOOKUP(Z158, NPC_Raw_Data!A:L, 6) * VLOOKUP(AA158, NPC_Scaling_Values!A:N, 5)* VLOOKUP(AB158, NPC_Scaling_Values!A:N, 5) * 1.25 ,0)</f>
        <v>415</v>
      </c>
      <c r="F158" s="5">
        <f>ROUND( VLOOKUP(Z158, NPC_Raw_Data!A:L, 7) * VLOOKUP(AA158, NPC_Scaling_Values!A:N, 6) * VLOOKUP(AB158,NPC_Scaling_Values!A:N, 6) * 1.25 ,0)</f>
        <v>275</v>
      </c>
      <c r="G158" s="5">
        <f>ROUND( VLOOKUP(Z158, NPC_Raw_Data!A:L, 8) * VLOOKUP(AA158, NPC_Scaling_Values!A:N, 7) * VLOOKUP(AB158, NPC_Scaling_Values!A:N, 7) * 1.25 ,0)</f>
        <v>308</v>
      </c>
      <c r="H158" s="5">
        <f>ROUND( VLOOKUP(Z158, NPC_Raw_Data!A:L, 9) * VLOOKUP(AA158, NPC_Scaling_Values!A:N, 8)* VLOOKUP(AB158, NPC_Scaling_Values!A:N, 8) * 1.25 ,0)</f>
        <v>343</v>
      </c>
      <c r="I158" s="5">
        <v>0.0</v>
      </c>
      <c r="J158" s="5">
        <v>0.0</v>
      </c>
      <c r="K158" s="5">
        <v>0.0</v>
      </c>
      <c r="L158" s="5">
        <f>ROUND( VLOOKUP(Z158, NPC_Raw_Data!A:O, 13),0)</f>
        <v>145</v>
      </c>
      <c r="M158" s="5">
        <f>ROUND( VLOOKUP(Z158, NPC_Raw_Data!A:O, 14),0)</f>
        <v>145</v>
      </c>
      <c r="N158" s="5">
        <f>ROUND( VLOOKUP(Z158, NPC_Raw_Data!A:O, 15),0)</f>
        <v>245</v>
      </c>
      <c r="O158" s="5">
        <f>ROUND( VLOOKUP(Z158, NPC_Raw_Data!A:Q, 16) * VLOOKUP(AA158, NPC_Scaling_Values!A:N, 14)* VLOOKUP(AB158, NPC_Scaling_Values!A:N, 14) * 1.25 ,0)</f>
        <v>404</v>
      </c>
      <c r="P158" s="2">
        <f>ROUND( VLOOKUP(Z158, NPC_Raw_Data!A:Q, 17) * VLOOKUP(AA158, NPC_Scaling_Values!A:N, 14) * VLOOKUP(AB158, NPC_Scaling_Values!A:N, 14)* 1.25 ,0)</f>
        <v>101</v>
      </c>
      <c r="Q158">
        <f> VLOOKUP(AA158, NPC_Scaling_Values!A:N, 9) * VLOOKUP(AB158, NPC_Scaling_Values!A:N, 9) * 1.25</f>
        <v>3.825</v>
      </c>
      <c r="R158" s="1">
        <v>1.1</v>
      </c>
      <c r="S158" s="1">
        <v>-1.0</v>
      </c>
      <c r="T158" s="7" t="b">
        <v>0</v>
      </c>
      <c r="U158" s="7" t="b">
        <v>1</v>
      </c>
      <c r="V158" s="7" t="b">
        <v>0</v>
      </c>
      <c r="Z158" s="1">
        <v>279001.0</v>
      </c>
      <c r="AA158" s="1">
        <v>7005.0</v>
      </c>
      <c r="AB158" s="1">
        <v>7405.0</v>
      </c>
      <c r="AC158" s="8">
        <v>0.0</v>
      </c>
    </row>
    <row r="159">
      <c r="A159" s="1" t="s">
        <v>223</v>
      </c>
      <c r="B159" s="1" t="s">
        <v>101</v>
      </c>
      <c r="C159" s="5">
        <f>ROUND( VLOOKUP(Z159, NPC_Raw_Data!A:D, 4)*VLOOKUP(AA159, NPC_Scaling_Values!A:C, 3)*VLOOKUP(AB159, NPC_Scaling_Values!A:C, 3) * 1.25 ,0)</f>
        <v>1531</v>
      </c>
      <c r="D159" s="5">
        <f>ROUND( VLOOKUP(Z159, NPC_Raw_Data!A:E, 5) * VLOOKUP(AA159, NPC_Scaling_Values!A:D, 4) * VLOOKUP(AB159,NPC_Scaling_Values!A:D, 4) * 1.25 ,0)</f>
        <v>9000</v>
      </c>
      <c r="E159" s="5">
        <f>ROUND( VLOOKUP(Z159, NPC_Raw_Data!A:L, 6) * VLOOKUP(AA159, NPC_Scaling_Values!A:N, 5)* VLOOKUP(AB159, NPC_Scaling_Values!A:N, 5) * 1.25 ,0)</f>
        <v>422</v>
      </c>
      <c r="F159" s="5">
        <f>ROUND( VLOOKUP(Z159, NPC_Raw_Data!A:L, 7) * VLOOKUP(AA159, NPC_Scaling_Values!A:N, 6) * VLOOKUP(AB159,NPC_Scaling_Values!A:N, 6) * 1.25 ,0)</f>
        <v>280</v>
      </c>
      <c r="G159" s="5">
        <f>ROUND( VLOOKUP(Z159, NPC_Raw_Data!A:L, 8) * VLOOKUP(AA159, NPC_Scaling_Values!A:N, 7) * VLOOKUP(AB159, NPC_Scaling_Values!A:N, 7) * 1.25 ,0)</f>
        <v>313</v>
      </c>
      <c r="H159" s="5">
        <f>ROUND( VLOOKUP(Z159, NPC_Raw_Data!A:L, 9) * VLOOKUP(AA159, NPC_Scaling_Values!A:N, 8)* VLOOKUP(AB159, NPC_Scaling_Values!A:N, 8) * 1.25 ,0)</f>
        <v>349</v>
      </c>
      <c r="I159" s="5">
        <v>0.0</v>
      </c>
      <c r="J159" s="5">
        <v>0.0</v>
      </c>
      <c r="K159" s="5">
        <v>0.0</v>
      </c>
      <c r="L159" s="5">
        <f>ROUND( VLOOKUP(Z159, NPC_Raw_Data!A:O, 13),0)</f>
        <v>145</v>
      </c>
      <c r="M159" s="5">
        <f>ROUND( VLOOKUP(Z159, NPC_Raw_Data!A:O, 14),0)</f>
        <v>145</v>
      </c>
      <c r="N159" s="5">
        <f>ROUND( VLOOKUP(Z159, NPC_Raw_Data!A:O, 15),0)</f>
        <v>245</v>
      </c>
      <c r="O159" s="5">
        <f>ROUND( VLOOKUP(Z159, NPC_Raw_Data!A:Q, 16) * VLOOKUP(AA159, NPC_Scaling_Values!A:N, 14)* VLOOKUP(AB159, NPC_Scaling_Values!A:N, 14) * 1.25 ,0)</f>
        <v>400</v>
      </c>
      <c r="P159" s="2">
        <f>ROUND( VLOOKUP(Z159, NPC_Raw_Data!A:Q, 17) * VLOOKUP(AA159, NPC_Scaling_Values!A:N, 14) * VLOOKUP(AB159, NPC_Scaling_Values!A:N, 14)* 1.25 ,0)</f>
        <v>100</v>
      </c>
      <c r="Q159">
        <f> VLOOKUP(AA159, NPC_Scaling_Values!A:N, 9) * VLOOKUP(AB159, NPC_Scaling_Values!A:N, 9) * 1.25</f>
        <v>3.825</v>
      </c>
      <c r="R159" s="1">
        <v>1.1</v>
      </c>
      <c r="S159" s="1">
        <v>-1.0</v>
      </c>
      <c r="T159" s="7" t="b">
        <v>0</v>
      </c>
      <c r="U159" s="7" t="b">
        <v>1</v>
      </c>
      <c r="V159" s="7" t="b">
        <v>0</v>
      </c>
      <c r="Z159" s="1">
        <v>279010.0</v>
      </c>
      <c r="AA159" s="1">
        <v>7007.0</v>
      </c>
      <c r="AB159" s="1">
        <v>7407.0</v>
      </c>
      <c r="AC159" s="8">
        <v>0.0</v>
      </c>
    </row>
    <row r="160">
      <c r="A160" s="1" t="s">
        <v>234</v>
      </c>
      <c r="B160" s="1" t="s">
        <v>48</v>
      </c>
      <c r="C160" s="5">
        <f>ROUND( VLOOKUP(Z160, NPC_Raw_Data!A:D, 4)*VLOOKUP(AA160, NPC_Scaling_Values!A:C, 3)*VLOOKUP(AB160, NPC_Scaling_Values!A:C, 3) * 1.25 ,0)</f>
        <v>1624</v>
      </c>
      <c r="D160" s="5">
        <f>ROUND( VLOOKUP(Z160, NPC_Raw_Data!A:E, 5) * VLOOKUP(AA160, NPC_Scaling_Values!A:D, 4) * VLOOKUP(AB160,NPC_Scaling_Values!A:D, 4) * 1.25 ,0)</f>
        <v>4500</v>
      </c>
      <c r="E160" s="5">
        <f>ROUND( VLOOKUP(Z160, NPC_Raw_Data!A:L, 6) * VLOOKUP(AA160, NPC_Scaling_Values!A:N, 5)* VLOOKUP(AB160, NPC_Scaling_Values!A:N, 5) * 1.25 ,0)</f>
        <v>429</v>
      </c>
      <c r="F160" s="5">
        <f>ROUND( VLOOKUP(Z160, NPC_Raw_Data!A:L, 7) * VLOOKUP(AA160, NPC_Scaling_Values!A:N, 6) * VLOOKUP(AB160,NPC_Scaling_Values!A:N, 6) * 1.25 ,0)</f>
        <v>285</v>
      </c>
      <c r="G160" s="5">
        <f>ROUND( VLOOKUP(Z160, NPC_Raw_Data!A:L, 8) * VLOOKUP(AA160, NPC_Scaling_Values!A:N, 7) * VLOOKUP(AB160, NPC_Scaling_Values!A:N, 7) * 1.25 ,0)</f>
        <v>318</v>
      </c>
      <c r="H160" s="5">
        <f>ROUND( VLOOKUP(Z160, NPC_Raw_Data!A:L, 9) * VLOOKUP(AA160, NPC_Scaling_Values!A:N, 8)* VLOOKUP(AB160, NPC_Scaling_Values!A:N, 8) * 1.25 ,0)</f>
        <v>355</v>
      </c>
      <c r="I160" s="5">
        <v>0.0</v>
      </c>
      <c r="J160" s="5">
        <v>0.0</v>
      </c>
      <c r="K160" s="5">
        <v>0.0</v>
      </c>
      <c r="L160" s="5">
        <f>ROUND( VLOOKUP(Z160, NPC_Raw_Data!A:O, 13),0)</f>
        <v>145</v>
      </c>
      <c r="M160" s="5">
        <f>ROUND( VLOOKUP(Z160, NPC_Raw_Data!A:O, 14),0)</f>
        <v>145</v>
      </c>
      <c r="N160" s="5">
        <f>ROUND( VLOOKUP(Z160, NPC_Raw_Data!A:O, 15),0)</f>
        <v>245</v>
      </c>
      <c r="O160" s="5">
        <f>ROUND( VLOOKUP(Z160, NPC_Raw_Data!A:Q, 16) * VLOOKUP(AA160, NPC_Scaling_Values!A:N, 14)* VLOOKUP(AB160, NPC_Scaling_Values!A:N, 14) * 1.25 ,0)</f>
        <v>406</v>
      </c>
      <c r="P160" s="2">
        <f>ROUND( VLOOKUP(Z160, NPC_Raw_Data!A:Q, 17) * VLOOKUP(AA160, NPC_Scaling_Values!A:N, 14) * VLOOKUP(AB160, NPC_Scaling_Values!A:N, 14)* 1.25 ,0)</f>
        <v>101</v>
      </c>
      <c r="Q160">
        <f> VLOOKUP(AA160, NPC_Scaling_Values!A:N, 9) * VLOOKUP(AB160, NPC_Scaling_Values!A:N, 9) * 1.25</f>
        <v>3.8475</v>
      </c>
      <c r="R160" s="1">
        <v>1.1</v>
      </c>
      <c r="S160" s="1">
        <v>-1.0</v>
      </c>
      <c r="T160" s="7" t="b">
        <v>0</v>
      </c>
      <c r="U160" s="7" t="b">
        <v>1</v>
      </c>
      <c r="V160" s="7" t="b">
        <v>0</v>
      </c>
      <c r="Z160" s="1">
        <v>279020.0</v>
      </c>
      <c r="AA160" s="1">
        <v>7009.0</v>
      </c>
      <c r="AB160" s="1">
        <v>7409.0</v>
      </c>
      <c r="AC160" s="8">
        <v>0.0</v>
      </c>
    </row>
    <row r="161">
      <c r="A161" s="1" t="s">
        <v>223</v>
      </c>
      <c r="B161" s="1" t="s">
        <v>164</v>
      </c>
      <c r="C161" s="5">
        <f>ROUND( VLOOKUP(Z161, NPC_Raw_Data!A:D, 4)*VLOOKUP(AA161, NPC_Scaling_Values!A:C, 3)*VLOOKUP(AB161, NPC_Scaling_Values!A:C, 3) * 1.25 ,0)</f>
        <v>1742</v>
      </c>
      <c r="D161" s="5">
        <f>ROUND( VLOOKUP(Z161, NPC_Raw_Data!A:E, 5) * VLOOKUP(AA161, NPC_Scaling_Values!A:D, 4) * VLOOKUP(AB161,NPC_Scaling_Values!A:D, 4) * 1.25 ,0)</f>
        <v>3000</v>
      </c>
      <c r="E161" s="5">
        <f>ROUND( VLOOKUP(Z161, NPC_Raw_Data!A:L, 6) * VLOOKUP(AA161, NPC_Scaling_Values!A:N, 5)* VLOOKUP(AB161, NPC_Scaling_Values!A:N, 5) * 1.25 ,0)</f>
        <v>475</v>
      </c>
      <c r="F161" s="5">
        <f>ROUND( VLOOKUP(Z161, NPC_Raw_Data!A:L, 7) * VLOOKUP(AA161, NPC_Scaling_Values!A:N, 6) * VLOOKUP(AB161,NPC_Scaling_Values!A:N, 6) * 1.25 ,0)</f>
        <v>316</v>
      </c>
      <c r="G161" s="5">
        <f>ROUND( VLOOKUP(Z161, NPC_Raw_Data!A:L, 8) * VLOOKUP(AA161, NPC_Scaling_Values!A:N, 7) * VLOOKUP(AB161, NPC_Scaling_Values!A:N, 7) * 1.25 ,0)</f>
        <v>353</v>
      </c>
      <c r="H161" s="5">
        <f>ROUND( VLOOKUP(Z161, NPC_Raw_Data!A:L, 9) * VLOOKUP(AA161, NPC_Scaling_Values!A:N, 8)* VLOOKUP(AB161, NPC_Scaling_Values!A:N, 8) * 1.25 ,0)</f>
        <v>394</v>
      </c>
      <c r="I161" s="5">
        <v>0.0</v>
      </c>
      <c r="J161" s="5">
        <v>0.0</v>
      </c>
      <c r="K161" s="5">
        <v>0.0</v>
      </c>
      <c r="L161" s="5">
        <f>ROUND( VLOOKUP(Z161, NPC_Raw_Data!A:O, 13),0)</f>
        <v>145</v>
      </c>
      <c r="M161" s="5">
        <f>ROUND( VLOOKUP(Z161, NPC_Raw_Data!A:O, 14),0)</f>
        <v>145</v>
      </c>
      <c r="N161" s="5">
        <f>ROUND( VLOOKUP(Z161, NPC_Raw_Data!A:O, 15),0)</f>
        <v>245</v>
      </c>
      <c r="O161" s="5">
        <f>ROUND( VLOOKUP(Z161, NPC_Raw_Data!A:Q, 16) * VLOOKUP(AA161, NPC_Scaling_Values!A:N, 14)* VLOOKUP(AB161, NPC_Scaling_Values!A:N, 14) * 1.25 ,0)</f>
        <v>464</v>
      </c>
      <c r="P161" s="2">
        <f>ROUND( VLOOKUP(Z161, NPC_Raw_Data!A:Q, 17) * VLOOKUP(AA161, NPC_Scaling_Values!A:N, 14) * VLOOKUP(AB161, NPC_Scaling_Values!A:N, 14)* 1.25 ,0)</f>
        <v>116</v>
      </c>
      <c r="Q161">
        <f> VLOOKUP(AA161, NPC_Scaling_Values!A:N, 9) * VLOOKUP(AB161, NPC_Scaling_Values!A:N, 9) * 1.25</f>
        <v>4.17</v>
      </c>
      <c r="R161" s="1">
        <v>1.1</v>
      </c>
      <c r="S161" s="1">
        <v>-1.0</v>
      </c>
      <c r="T161" s="7" t="b">
        <v>0</v>
      </c>
      <c r="U161" s="7" t="b">
        <v>1</v>
      </c>
      <c r="V161" s="7" t="b">
        <v>0</v>
      </c>
      <c r="Z161" s="1">
        <v>279030.0</v>
      </c>
      <c r="AA161" s="1">
        <v>7014.0</v>
      </c>
      <c r="AB161" s="1">
        <v>7414.0</v>
      </c>
      <c r="AC161" s="8">
        <v>0.0</v>
      </c>
    </row>
    <row r="162">
      <c r="A162" s="9" t="s">
        <v>254</v>
      </c>
      <c r="B162" s="1" t="s">
        <v>275</v>
      </c>
      <c r="C162" s="5">
        <f>ROUND( VLOOKUP(Z162, NPC_Raw_Data!A:D, 4)*VLOOKUP(AA162, NPC_Scaling_Values!A:C, 3)*VLOOKUP(AB162, NPC_Scaling_Values!A:C, 3) * 1.25 ,0)</f>
        <v>1845</v>
      </c>
      <c r="D162" s="5">
        <f>ROUND( VLOOKUP(Z162, NPC_Raw_Data!A:E, 5) * VLOOKUP(AA162, NPC_Scaling_Values!A:D, 4) * VLOOKUP(AB162,NPC_Scaling_Values!A:D, 4) * 1.25 ,0)</f>
        <v>5000</v>
      </c>
      <c r="E162" s="5">
        <f>ROUND( VLOOKUP(Z162, NPC_Raw_Data!A:L, 6) * VLOOKUP(AA162, NPC_Scaling_Values!A:N, 5)* VLOOKUP(AB162, NPC_Scaling_Values!A:N, 5) * 1.25 ,0)</f>
        <v>466</v>
      </c>
      <c r="F162" s="5">
        <f>ROUND( VLOOKUP(Z162, NPC_Raw_Data!A:L, 7) * VLOOKUP(AA162, NPC_Scaling_Values!A:N, 6) * VLOOKUP(AB162,NPC_Scaling_Values!A:N, 6) * 1.25 ,0)</f>
        <v>309</v>
      </c>
      <c r="G162" s="5">
        <f>ROUND( VLOOKUP(Z162, NPC_Raw_Data!A:L, 8) * VLOOKUP(AA162, NPC_Scaling_Values!A:N, 7) * VLOOKUP(AB162, NPC_Scaling_Values!A:N, 7) * 1.25 ,0)</f>
        <v>346</v>
      </c>
      <c r="H162" s="5">
        <f>ROUND( VLOOKUP(Z162, NPC_Raw_Data!A:L, 9) * VLOOKUP(AA162, NPC_Scaling_Values!A:N, 8)* VLOOKUP(AB162, NPC_Scaling_Values!A:N, 8) * 1.25 ,0)</f>
        <v>386</v>
      </c>
      <c r="I162" s="5">
        <v>0.0</v>
      </c>
      <c r="J162" s="5">
        <v>0.0</v>
      </c>
      <c r="K162" s="5">
        <v>0.0</v>
      </c>
      <c r="L162" s="5">
        <f>ROUND( VLOOKUP(Z162, NPC_Raw_Data!A:O, 13),0)</f>
        <v>145</v>
      </c>
      <c r="M162" s="5">
        <f>ROUND( VLOOKUP(Z162, NPC_Raw_Data!A:O, 14),0)</f>
        <v>145</v>
      </c>
      <c r="N162" s="5">
        <f>ROUND( VLOOKUP(Z162, NPC_Raw_Data!A:O, 15),0)</f>
        <v>245</v>
      </c>
      <c r="O162" s="5">
        <f>ROUND( VLOOKUP(Z162, NPC_Raw_Data!A:Q, 16) * VLOOKUP(AA162, NPC_Scaling_Values!A:N, 14)* VLOOKUP(AB162, NPC_Scaling_Values!A:N, 14) * 1.25 ,0)</f>
        <v>482</v>
      </c>
      <c r="P162" s="2">
        <f>ROUND( VLOOKUP(Z162, NPC_Raw_Data!A:Q, 17) * VLOOKUP(AA162, NPC_Scaling_Values!A:N, 14) * VLOOKUP(AB162, NPC_Scaling_Values!A:N, 14)* 1.25 ,0)</f>
        <v>121</v>
      </c>
      <c r="Q162">
        <f> VLOOKUP(AA162, NPC_Scaling_Values!A:N, 9) * VLOOKUP(AB162, NPC_Scaling_Values!A:N, 9) * 1.25</f>
        <v>4.28125</v>
      </c>
      <c r="R162" s="1">
        <v>1.1</v>
      </c>
      <c r="S162" s="1">
        <v>-1.0</v>
      </c>
      <c r="T162" s="7" t="b">
        <v>0</v>
      </c>
      <c r="U162" s="7" t="b">
        <v>1</v>
      </c>
      <c r="V162" s="7" t="b">
        <v>0</v>
      </c>
      <c r="Z162" s="1">
        <v>279050.0</v>
      </c>
      <c r="AA162" s="1">
        <v>7015.0</v>
      </c>
      <c r="AB162" s="1">
        <v>7415.0</v>
      </c>
      <c r="AC162" s="8">
        <v>0.0</v>
      </c>
    </row>
    <row r="163">
      <c r="A163" s="9" t="s">
        <v>181</v>
      </c>
      <c r="B163" s="1" t="s">
        <v>275</v>
      </c>
      <c r="C163" s="5">
        <f>ROUND( VLOOKUP(Z163, NPC_Raw_Data!A:D, 4)*VLOOKUP(AA163, NPC_Scaling_Values!A:C, 3)*VLOOKUP(AB163, NPC_Scaling_Values!A:C, 3) * 1.25 ,0)</f>
        <v>1845</v>
      </c>
      <c r="D163" s="5">
        <f>ROUND( VLOOKUP(Z163, NPC_Raw_Data!A:E, 5) * VLOOKUP(AA163, NPC_Scaling_Values!A:D, 4) * VLOOKUP(AB163,NPC_Scaling_Values!A:D, 4) * 1.25 ,0)</f>
        <v>5000</v>
      </c>
      <c r="E163" s="5">
        <f>ROUND( VLOOKUP(Z163, NPC_Raw_Data!A:L, 6) * VLOOKUP(AA163, NPC_Scaling_Values!A:N, 5)* VLOOKUP(AB163, NPC_Scaling_Values!A:N, 5) * 1.25 ,0)</f>
        <v>466</v>
      </c>
      <c r="F163" s="5">
        <f>ROUND( VLOOKUP(Z163, NPC_Raw_Data!A:L, 7) * VLOOKUP(AA163, NPC_Scaling_Values!A:N, 6) * VLOOKUP(AB163,NPC_Scaling_Values!A:N, 6) * 1.25 ,0)</f>
        <v>309</v>
      </c>
      <c r="G163" s="5">
        <f>ROUND( VLOOKUP(Z163, NPC_Raw_Data!A:L, 8) * VLOOKUP(AA163, NPC_Scaling_Values!A:N, 7) * VLOOKUP(AB163, NPC_Scaling_Values!A:N, 7) * 1.25 ,0)</f>
        <v>346</v>
      </c>
      <c r="H163" s="5">
        <f>ROUND( VLOOKUP(Z163, NPC_Raw_Data!A:L, 9) * VLOOKUP(AA163, NPC_Scaling_Values!A:N, 8)* VLOOKUP(AB163, NPC_Scaling_Values!A:N, 8) * 1.25 ,0)</f>
        <v>386</v>
      </c>
      <c r="I163" s="5">
        <v>0.0</v>
      </c>
      <c r="J163" s="5">
        <v>0.0</v>
      </c>
      <c r="K163" s="5">
        <v>0.0</v>
      </c>
      <c r="L163" s="5">
        <f>ROUND( VLOOKUP(Z163, NPC_Raw_Data!A:O, 13),0)</f>
        <v>145</v>
      </c>
      <c r="M163" s="5">
        <f>ROUND( VLOOKUP(Z163, NPC_Raw_Data!A:O, 14),0)</f>
        <v>145</v>
      </c>
      <c r="N163" s="5">
        <f>ROUND( VLOOKUP(Z163, NPC_Raw_Data!A:O, 15),0)</f>
        <v>245</v>
      </c>
      <c r="O163" s="5">
        <f>ROUND( VLOOKUP(Z163, NPC_Raw_Data!A:Q, 16) * VLOOKUP(AA163, NPC_Scaling_Values!A:N, 14)* VLOOKUP(AB163, NPC_Scaling_Values!A:N, 14) * 1.25 ,0)</f>
        <v>482</v>
      </c>
      <c r="P163" s="2">
        <f>ROUND( VLOOKUP(Z163, NPC_Raw_Data!A:Q, 17) * VLOOKUP(AA163, NPC_Scaling_Values!A:N, 14) * VLOOKUP(AB163, NPC_Scaling_Values!A:N, 14)* 1.25 ,0)</f>
        <v>121</v>
      </c>
      <c r="Q163">
        <f> VLOOKUP(AA163, NPC_Scaling_Values!A:N, 9) * VLOOKUP(AB163, NPC_Scaling_Values!A:N, 9) * 1.25</f>
        <v>4.28125</v>
      </c>
      <c r="R163" s="1">
        <v>1.1</v>
      </c>
      <c r="S163" s="1">
        <v>-1.0</v>
      </c>
      <c r="T163" s="7" t="b">
        <v>0</v>
      </c>
      <c r="U163" s="7" t="b">
        <v>1</v>
      </c>
      <c r="V163" s="7" t="b">
        <v>0</v>
      </c>
      <c r="Z163" s="1">
        <v>279051.0</v>
      </c>
      <c r="AA163" s="1">
        <v>7015.0</v>
      </c>
      <c r="AB163" s="1">
        <v>7415.0</v>
      </c>
      <c r="AC163" s="8">
        <v>0.0</v>
      </c>
    </row>
    <row r="164">
      <c r="A164" s="9" t="s">
        <v>234</v>
      </c>
      <c r="B164" s="1" t="s">
        <v>275</v>
      </c>
      <c r="C164" s="5">
        <f>ROUND( VLOOKUP(Z164, NPC_Raw_Data!A:D, 4)*VLOOKUP(AA164, NPC_Scaling_Values!A:C, 3)*VLOOKUP(AB164, NPC_Scaling_Values!A:C, 3) * 1.25 ,0)</f>
        <v>1845</v>
      </c>
      <c r="D164" s="5">
        <f>ROUND( VLOOKUP(Z164, NPC_Raw_Data!A:E, 5) * VLOOKUP(AA164, NPC_Scaling_Values!A:D, 4) * VLOOKUP(AB164,NPC_Scaling_Values!A:D, 4) * 1.25 ,0)</f>
        <v>5000</v>
      </c>
      <c r="E164" s="5">
        <f>ROUND( VLOOKUP(Z164, NPC_Raw_Data!A:L, 6) * VLOOKUP(AA164, NPC_Scaling_Values!A:N, 5)* VLOOKUP(AB164, NPC_Scaling_Values!A:N, 5) * 1.25 ,0)</f>
        <v>466</v>
      </c>
      <c r="F164" s="5">
        <f>ROUND( VLOOKUP(Z164, NPC_Raw_Data!A:L, 7) * VLOOKUP(AA164, NPC_Scaling_Values!A:N, 6) * VLOOKUP(AB164,NPC_Scaling_Values!A:N, 6) * 1.25 ,0)</f>
        <v>309</v>
      </c>
      <c r="G164" s="5">
        <f>ROUND( VLOOKUP(Z164, NPC_Raw_Data!A:L, 8) * VLOOKUP(AA164, NPC_Scaling_Values!A:N, 7) * VLOOKUP(AB164, NPC_Scaling_Values!A:N, 7) * 1.25 ,0)</f>
        <v>346</v>
      </c>
      <c r="H164" s="5">
        <f>ROUND( VLOOKUP(Z164, NPC_Raw_Data!A:L, 9) * VLOOKUP(AA164, NPC_Scaling_Values!A:N, 8)* VLOOKUP(AB164, NPC_Scaling_Values!A:N, 8) * 1.25 ,0)</f>
        <v>386</v>
      </c>
      <c r="I164" s="5">
        <v>0.0</v>
      </c>
      <c r="J164" s="5">
        <v>0.0</v>
      </c>
      <c r="K164" s="5">
        <v>0.0</v>
      </c>
      <c r="L164" s="5">
        <f>ROUND( VLOOKUP(Z164, NPC_Raw_Data!A:O, 13),0)</f>
        <v>145</v>
      </c>
      <c r="M164" s="5">
        <f>ROUND( VLOOKUP(Z164, NPC_Raw_Data!A:O, 14),0)</f>
        <v>145</v>
      </c>
      <c r="N164" s="5">
        <f>ROUND( VLOOKUP(Z164, NPC_Raw_Data!A:O, 15),0)</f>
        <v>245</v>
      </c>
      <c r="O164" s="5">
        <f>ROUND( VLOOKUP(Z164, NPC_Raw_Data!A:Q, 16) * VLOOKUP(AA164, NPC_Scaling_Values!A:N, 14)* VLOOKUP(AB164, NPC_Scaling_Values!A:N, 14) * 1.25 ,0)</f>
        <v>482</v>
      </c>
      <c r="P164" s="2">
        <f>ROUND( VLOOKUP(Z164, NPC_Raw_Data!A:Q, 17) * VLOOKUP(AA164, NPC_Scaling_Values!A:N, 14) * VLOOKUP(AB164, NPC_Scaling_Values!A:N, 14)* 1.25 ,0)</f>
        <v>121</v>
      </c>
      <c r="Q164">
        <f> VLOOKUP(AA164, NPC_Scaling_Values!A:N, 9) * VLOOKUP(AB164, NPC_Scaling_Values!A:N, 9) * 1.25</f>
        <v>4.28125</v>
      </c>
      <c r="R164" s="1">
        <v>1.1</v>
      </c>
      <c r="S164" s="1">
        <v>-1.0</v>
      </c>
      <c r="T164" s="7" t="b">
        <v>0</v>
      </c>
      <c r="U164" s="7" t="b">
        <v>1</v>
      </c>
      <c r="V164" s="7" t="b">
        <v>0</v>
      </c>
      <c r="Z164" s="1">
        <v>279052.0</v>
      </c>
      <c r="AA164" s="1">
        <v>7015.0</v>
      </c>
      <c r="AB164" s="1">
        <v>7415.0</v>
      </c>
      <c r="AC164" s="8">
        <v>0.0</v>
      </c>
    </row>
    <row r="165">
      <c r="A165" s="9" t="s">
        <v>223</v>
      </c>
      <c r="B165" s="1" t="s">
        <v>275</v>
      </c>
      <c r="C165" s="5">
        <f>ROUND( VLOOKUP(Z165, NPC_Raw_Data!A:D, 4)*VLOOKUP(AA165, NPC_Scaling_Values!A:C, 3)*VLOOKUP(AB165, NPC_Scaling_Values!A:C, 3) * 1.25 ,0)</f>
        <v>1845</v>
      </c>
      <c r="D165" s="5">
        <f>ROUND( VLOOKUP(Z165, NPC_Raw_Data!A:E, 5) * VLOOKUP(AA165, NPC_Scaling_Values!A:D, 4) * VLOOKUP(AB165,NPC_Scaling_Values!A:D, 4) * 1.25 ,0)</f>
        <v>5000</v>
      </c>
      <c r="E165" s="5">
        <f>ROUND( VLOOKUP(Z165, NPC_Raw_Data!A:L, 6) * VLOOKUP(AA165, NPC_Scaling_Values!A:N, 5)* VLOOKUP(AB165, NPC_Scaling_Values!A:N, 5) * 1.25 ,0)</f>
        <v>466</v>
      </c>
      <c r="F165" s="5">
        <f>ROUND( VLOOKUP(Z165, NPC_Raw_Data!A:L, 7) * VLOOKUP(AA165, NPC_Scaling_Values!A:N, 6) * VLOOKUP(AB165,NPC_Scaling_Values!A:N, 6) * 1.25 ,0)</f>
        <v>309</v>
      </c>
      <c r="G165" s="5">
        <f>ROUND( VLOOKUP(Z165, NPC_Raw_Data!A:L, 8) * VLOOKUP(AA165, NPC_Scaling_Values!A:N, 7) * VLOOKUP(AB165, NPC_Scaling_Values!A:N, 7) * 1.25 ,0)</f>
        <v>346</v>
      </c>
      <c r="H165" s="5">
        <f>ROUND( VLOOKUP(Z165, NPC_Raw_Data!A:L, 9) * VLOOKUP(AA165, NPC_Scaling_Values!A:N, 8)* VLOOKUP(AB165, NPC_Scaling_Values!A:N, 8) * 1.25 ,0)</f>
        <v>386</v>
      </c>
      <c r="I165" s="5">
        <v>0.0</v>
      </c>
      <c r="J165" s="5">
        <v>0.0</v>
      </c>
      <c r="K165" s="5">
        <v>0.0</v>
      </c>
      <c r="L165" s="5">
        <f>ROUND( VLOOKUP(Z165, NPC_Raw_Data!A:O, 13),0)</f>
        <v>145</v>
      </c>
      <c r="M165" s="5">
        <f>ROUND( VLOOKUP(Z165, NPC_Raw_Data!A:O, 14),0)</f>
        <v>145</v>
      </c>
      <c r="N165" s="5">
        <f>ROUND( VLOOKUP(Z165, NPC_Raw_Data!A:O, 15),0)</f>
        <v>245</v>
      </c>
      <c r="O165" s="5">
        <f>ROUND( VLOOKUP(Z165, NPC_Raw_Data!A:Q, 16) * VLOOKUP(AA165, NPC_Scaling_Values!A:N, 14)* VLOOKUP(AB165, NPC_Scaling_Values!A:N, 14) * 1.25 ,0)</f>
        <v>482</v>
      </c>
      <c r="P165" s="2">
        <f>ROUND( VLOOKUP(Z165, NPC_Raw_Data!A:Q, 17) * VLOOKUP(AA165, NPC_Scaling_Values!A:N, 14) * VLOOKUP(AB165, NPC_Scaling_Values!A:N, 14)* 1.25 ,0)</f>
        <v>121</v>
      </c>
      <c r="Q165">
        <f> VLOOKUP(AA165, NPC_Scaling_Values!A:N, 9) * VLOOKUP(AB165, NPC_Scaling_Values!A:N, 9) * 1.25</f>
        <v>4.28125</v>
      </c>
      <c r="R165" s="1">
        <v>1.1</v>
      </c>
      <c r="S165" s="1">
        <v>-1.0</v>
      </c>
      <c r="T165" s="7" t="b">
        <v>0</v>
      </c>
      <c r="U165" s="7" t="b">
        <v>1</v>
      </c>
      <c r="V165" s="7" t="b">
        <v>0</v>
      </c>
      <c r="Z165" s="1">
        <v>279053.0</v>
      </c>
      <c r="AA165" s="1">
        <v>7015.0</v>
      </c>
      <c r="AB165" s="1">
        <v>7415.0</v>
      </c>
      <c r="AC165" s="8">
        <v>0.0</v>
      </c>
    </row>
    <row r="166">
      <c r="A166" s="9" t="s">
        <v>283</v>
      </c>
      <c r="B166" s="1" t="s">
        <v>275</v>
      </c>
      <c r="C166" s="5">
        <f>ROUND( VLOOKUP(Z166, NPC_Raw_Data!A:D, 4)*VLOOKUP(AA166, NPC_Scaling_Values!A:C, 3)*VLOOKUP(AB166, NPC_Scaling_Values!A:C, 3) * 1.25 ,0)</f>
        <v>1845</v>
      </c>
      <c r="D166" s="5">
        <f>ROUND( VLOOKUP(Z166, NPC_Raw_Data!A:E, 5) * VLOOKUP(AA166, NPC_Scaling_Values!A:D, 4) * VLOOKUP(AB166,NPC_Scaling_Values!A:D, 4) * 1.25 ,0)</f>
        <v>5000</v>
      </c>
      <c r="E166" s="5">
        <f>ROUND( VLOOKUP(Z166, NPC_Raw_Data!A:L, 6) * VLOOKUP(AA166, NPC_Scaling_Values!A:N, 5)* VLOOKUP(AB166, NPC_Scaling_Values!A:N, 5) * 1.25 ,0)</f>
        <v>466</v>
      </c>
      <c r="F166" s="5">
        <f>ROUND( VLOOKUP(Z166, NPC_Raw_Data!A:L, 7) * VLOOKUP(AA166, NPC_Scaling_Values!A:N, 6) * VLOOKUP(AB166,NPC_Scaling_Values!A:N, 6) * 1.25 ,0)</f>
        <v>309</v>
      </c>
      <c r="G166" s="5">
        <f>ROUND( VLOOKUP(Z166, NPC_Raw_Data!A:L, 8) * VLOOKUP(AA166, NPC_Scaling_Values!A:N, 7) * VLOOKUP(AB166, NPC_Scaling_Values!A:N, 7) * 1.25 ,0)</f>
        <v>346</v>
      </c>
      <c r="H166" s="5">
        <f>ROUND( VLOOKUP(Z166, NPC_Raw_Data!A:L, 9) * VLOOKUP(AA166, NPC_Scaling_Values!A:N, 8)* VLOOKUP(AB166, NPC_Scaling_Values!A:N, 8) * 1.25 ,0)</f>
        <v>386</v>
      </c>
      <c r="I166" s="5">
        <v>0.0</v>
      </c>
      <c r="J166" s="5">
        <v>0.0</v>
      </c>
      <c r="K166" s="5">
        <v>0.0</v>
      </c>
      <c r="L166" s="5">
        <f>ROUND( VLOOKUP(Z166, NPC_Raw_Data!A:O, 13),0)</f>
        <v>145</v>
      </c>
      <c r="M166" s="5">
        <f>ROUND( VLOOKUP(Z166, NPC_Raw_Data!A:O, 14),0)</f>
        <v>145</v>
      </c>
      <c r="N166" s="5">
        <f>ROUND( VLOOKUP(Z166, NPC_Raw_Data!A:O, 15),0)</f>
        <v>245</v>
      </c>
      <c r="O166" s="5">
        <f>ROUND( VLOOKUP(Z166, NPC_Raw_Data!A:Q, 16) * VLOOKUP(AA166, NPC_Scaling_Values!A:N, 14)* VLOOKUP(AB166, NPC_Scaling_Values!A:N, 14) * 1.25 ,0)</f>
        <v>482</v>
      </c>
      <c r="P166" s="2">
        <f>ROUND( VLOOKUP(Z166, NPC_Raw_Data!A:Q, 17) * VLOOKUP(AA166, NPC_Scaling_Values!A:N, 14) * VLOOKUP(AB166, NPC_Scaling_Values!A:N, 14)* 1.25 ,0)</f>
        <v>121</v>
      </c>
      <c r="Q166">
        <f> VLOOKUP(AA166, NPC_Scaling_Values!A:N, 9) * VLOOKUP(AB166, NPC_Scaling_Values!A:N, 9) * 1.25</f>
        <v>4.28125</v>
      </c>
      <c r="R166" s="1">
        <v>1.1</v>
      </c>
      <c r="S166" s="1">
        <v>-1.0</v>
      </c>
      <c r="T166" s="7" t="b">
        <v>0</v>
      </c>
      <c r="U166" s="7" t="b">
        <v>1</v>
      </c>
      <c r="V166" s="7" t="b">
        <v>0</v>
      </c>
      <c r="Z166" s="1">
        <v>279060.0</v>
      </c>
      <c r="AA166" s="1">
        <v>7015.0</v>
      </c>
      <c r="AB166" s="1">
        <v>7415.0</v>
      </c>
      <c r="AC166" s="10">
        <v>7100.0</v>
      </c>
    </row>
    <row r="167">
      <c r="A167" s="9" t="s">
        <v>284</v>
      </c>
      <c r="B167" s="1" t="s">
        <v>275</v>
      </c>
      <c r="C167" s="5">
        <f>ROUND( VLOOKUP(Z167, NPC_Raw_Data!A:D, 4)*VLOOKUP(AA167, NPC_Scaling_Values!A:C, 3)*VLOOKUP(AB167, NPC_Scaling_Values!A:C, 3) * 1.25 ,0)</f>
        <v>1845</v>
      </c>
      <c r="D167" s="5">
        <f>ROUND( VLOOKUP(Z167, NPC_Raw_Data!A:E, 5) * VLOOKUP(AA167, NPC_Scaling_Values!A:D, 4) * VLOOKUP(AB167,NPC_Scaling_Values!A:D, 4) * 1.25 ,0)</f>
        <v>5000</v>
      </c>
      <c r="E167" s="5">
        <f>ROUND( VLOOKUP(Z167, NPC_Raw_Data!A:L, 6) * VLOOKUP(AA167, NPC_Scaling_Values!A:N, 5)* VLOOKUP(AB167, NPC_Scaling_Values!A:N, 5) * 1.25 ,0)</f>
        <v>466</v>
      </c>
      <c r="F167" s="5">
        <f>ROUND( VLOOKUP(Z167, NPC_Raw_Data!A:L, 7) * VLOOKUP(AA167, NPC_Scaling_Values!A:N, 6) * VLOOKUP(AB167,NPC_Scaling_Values!A:N, 6) * 1.25 ,0)</f>
        <v>309</v>
      </c>
      <c r="G167" s="5">
        <f>ROUND( VLOOKUP(Z167, NPC_Raw_Data!A:L, 8) * VLOOKUP(AA167, NPC_Scaling_Values!A:N, 7) * VLOOKUP(AB167, NPC_Scaling_Values!A:N, 7) * 1.25 ,0)</f>
        <v>346</v>
      </c>
      <c r="H167" s="5">
        <f>ROUND( VLOOKUP(Z167, NPC_Raw_Data!A:L, 9) * VLOOKUP(AA167, NPC_Scaling_Values!A:N, 8)* VLOOKUP(AB167, NPC_Scaling_Values!A:N, 8) * 1.25 ,0)</f>
        <v>386</v>
      </c>
      <c r="I167" s="5">
        <v>0.0</v>
      </c>
      <c r="J167" s="5">
        <v>0.0</v>
      </c>
      <c r="K167" s="5">
        <v>0.0</v>
      </c>
      <c r="L167" s="5">
        <f>ROUND( VLOOKUP(Z167, NPC_Raw_Data!A:O, 13),0)</f>
        <v>145</v>
      </c>
      <c r="M167" s="5">
        <f>ROUND( VLOOKUP(Z167, NPC_Raw_Data!A:O, 14),0)</f>
        <v>145</v>
      </c>
      <c r="N167" s="5">
        <f>ROUND( VLOOKUP(Z167, NPC_Raw_Data!A:O, 15),0)</f>
        <v>245</v>
      </c>
      <c r="O167" s="5">
        <f>ROUND( VLOOKUP(Z167, NPC_Raw_Data!A:Q, 16) * VLOOKUP(AA167, NPC_Scaling_Values!A:N, 14)* VLOOKUP(AB167, NPC_Scaling_Values!A:N, 14) * 1.25 ,0)</f>
        <v>482</v>
      </c>
      <c r="P167" s="2">
        <f>ROUND( VLOOKUP(Z167, NPC_Raw_Data!A:Q, 17) * VLOOKUP(AA167, NPC_Scaling_Values!A:N, 14) * VLOOKUP(AB167, NPC_Scaling_Values!A:N, 14)* 1.25 ,0)</f>
        <v>121</v>
      </c>
      <c r="Q167">
        <f> VLOOKUP(AA167, NPC_Scaling_Values!A:N, 9) * VLOOKUP(AB167, NPC_Scaling_Values!A:N, 9) * 1.25</f>
        <v>4.28125</v>
      </c>
      <c r="R167" s="1">
        <v>1.1</v>
      </c>
      <c r="S167" s="1">
        <v>-1.0</v>
      </c>
      <c r="T167" s="7" t="b">
        <v>0</v>
      </c>
      <c r="U167" s="7" t="b">
        <v>1</v>
      </c>
      <c r="V167" s="7" t="b">
        <v>0</v>
      </c>
      <c r="Z167" s="1">
        <v>279061.0</v>
      </c>
      <c r="AA167" s="1">
        <v>7015.0</v>
      </c>
      <c r="AB167" s="1">
        <v>7415.0</v>
      </c>
      <c r="AC167" s="10">
        <v>7100.0</v>
      </c>
    </row>
    <row r="168">
      <c r="A168" s="9" t="s">
        <v>285</v>
      </c>
      <c r="B168" s="1" t="s">
        <v>275</v>
      </c>
      <c r="C168" s="5">
        <f>ROUND( VLOOKUP(Z168, NPC_Raw_Data!A:D, 4)*VLOOKUP(AA168, NPC_Scaling_Values!A:C, 3)*VLOOKUP(AB168, NPC_Scaling_Values!A:C, 3) * 1.25 ,0)</f>
        <v>1845</v>
      </c>
      <c r="D168" s="5">
        <f>ROUND( VLOOKUP(Z168, NPC_Raw_Data!A:E, 5) * VLOOKUP(AA168, NPC_Scaling_Values!A:D, 4) * VLOOKUP(AB168,NPC_Scaling_Values!A:D, 4) * 1.25 ,0)</f>
        <v>5000</v>
      </c>
      <c r="E168" s="5">
        <f>ROUND( VLOOKUP(Z168, NPC_Raw_Data!A:L, 6) * VLOOKUP(AA168, NPC_Scaling_Values!A:N, 5)* VLOOKUP(AB168, NPC_Scaling_Values!A:N, 5) * 1.25 ,0)</f>
        <v>466</v>
      </c>
      <c r="F168" s="5">
        <f>ROUND( VLOOKUP(Z168, NPC_Raw_Data!A:L, 7) * VLOOKUP(AA168, NPC_Scaling_Values!A:N, 6) * VLOOKUP(AB168,NPC_Scaling_Values!A:N, 6) * 1.25 ,0)</f>
        <v>309</v>
      </c>
      <c r="G168" s="5">
        <f>ROUND( VLOOKUP(Z168, NPC_Raw_Data!A:L, 8) * VLOOKUP(AA168, NPC_Scaling_Values!A:N, 7) * VLOOKUP(AB168, NPC_Scaling_Values!A:N, 7) * 1.25 ,0)</f>
        <v>346</v>
      </c>
      <c r="H168" s="5">
        <f>ROUND( VLOOKUP(Z168, NPC_Raw_Data!A:L, 9) * VLOOKUP(AA168, NPC_Scaling_Values!A:N, 8)* VLOOKUP(AB168, NPC_Scaling_Values!A:N, 8) * 1.25 ,0)</f>
        <v>386</v>
      </c>
      <c r="I168" s="5">
        <v>0.0</v>
      </c>
      <c r="J168" s="5">
        <v>0.0</v>
      </c>
      <c r="K168" s="5">
        <v>0.0</v>
      </c>
      <c r="L168" s="5">
        <f>ROUND( VLOOKUP(Z168, NPC_Raw_Data!A:O, 13),0)</f>
        <v>145</v>
      </c>
      <c r="M168" s="5">
        <f>ROUND( VLOOKUP(Z168, NPC_Raw_Data!A:O, 14),0)</f>
        <v>145</v>
      </c>
      <c r="N168" s="5">
        <f>ROUND( VLOOKUP(Z168, NPC_Raw_Data!A:O, 15),0)</f>
        <v>245</v>
      </c>
      <c r="O168" s="5">
        <f>ROUND( VLOOKUP(Z168, NPC_Raw_Data!A:Q, 16) * VLOOKUP(AA168, NPC_Scaling_Values!A:N, 14)* VLOOKUP(AB168, NPC_Scaling_Values!A:N, 14) * 1.25 ,0)</f>
        <v>482</v>
      </c>
      <c r="P168" s="2">
        <f>ROUND( VLOOKUP(Z168, NPC_Raw_Data!A:Q, 17) * VLOOKUP(AA168, NPC_Scaling_Values!A:N, 14) * VLOOKUP(AB168, NPC_Scaling_Values!A:N, 14)* 1.25 ,0)</f>
        <v>121</v>
      </c>
      <c r="Q168">
        <f> VLOOKUP(AA168, NPC_Scaling_Values!A:N, 9) * VLOOKUP(AB168, NPC_Scaling_Values!A:N, 9) * 1.25</f>
        <v>4.28125</v>
      </c>
      <c r="R168" s="1">
        <v>1.1</v>
      </c>
      <c r="S168" s="1">
        <v>-1.0</v>
      </c>
      <c r="T168" s="7" t="b">
        <v>0</v>
      </c>
      <c r="U168" s="7" t="b">
        <v>1</v>
      </c>
      <c r="V168" s="7" t="b">
        <v>0</v>
      </c>
      <c r="Z168" s="1">
        <v>279062.0</v>
      </c>
      <c r="AA168" s="1">
        <v>7015.0</v>
      </c>
      <c r="AB168" s="1">
        <v>7415.0</v>
      </c>
      <c r="AC168" s="10">
        <v>7100.0</v>
      </c>
    </row>
    <row r="169">
      <c r="A169" s="9" t="s">
        <v>286</v>
      </c>
      <c r="B169" s="1" t="s">
        <v>275</v>
      </c>
      <c r="C169" s="5">
        <f>ROUND( VLOOKUP(Z169, NPC_Raw_Data!A:D, 4)*VLOOKUP(AA169, NPC_Scaling_Values!A:C, 3)*VLOOKUP(AB169, NPC_Scaling_Values!A:C, 3) * 1.25 ,0)</f>
        <v>1845</v>
      </c>
      <c r="D169" s="5">
        <f>ROUND( VLOOKUP(Z169, NPC_Raw_Data!A:E, 5) * VLOOKUP(AA169, NPC_Scaling_Values!A:D, 4) * VLOOKUP(AB169,NPC_Scaling_Values!A:D, 4) * 1.25 ,0)</f>
        <v>5000</v>
      </c>
      <c r="E169" s="5">
        <f>ROUND( VLOOKUP(Z169, NPC_Raw_Data!A:L, 6) * VLOOKUP(AA169, NPC_Scaling_Values!A:N, 5)* VLOOKUP(AB169, NPC_Scaling_Values!A:N, 5) * 1.25 ,0)</f>
        <v>466</v>
      </c>
      <c r="F169" s="5">
        <f>ROUND( VLOOKUP(Z169, NPC_Raw_Data!A:L, 7) * VLOOKUP(AA169, NPC_Scaling_Values!A:N, 6) * VLOOKUP(AB169,NPC_Scaling_Values!A:N, 6) * 1.25 ,0)</f>
        <v>309</v>
      </c>
      <c r="G169" s="5">
        <f>ROUND( VLOOKUP(Z169, NPC_Raw_Data!A:L, 8) * VLOOKUP(AA169, NPC_Scaling_Values!A:N, 7) * VLOOKUP(AB169, NPC_Scaling_Values!A:N, 7) * 1.25 ,0)</f>
        <v>346</v>
      </c>
      <c r="H169" s="5">
        <f>ROUND( VLOOKUP(Z169, NPC_Raw_Data!A:L, 9) * VLOOKUP(AA169, NPC_Scaling_Values!A:N, 8)* VLOOKUP(AB169, NPC_Scaling_Values!A:N, 8) * 1.25 ,0)</f>
        <v>386</v>
      </c>
      <c r="I169" s="5">
        <v>0.0</v>
      </c>
      <c r="J169" s="5">
        <v>0.0</v>
      </c>
      <c r="K169" s="5">
        <v>0.0</v>
      </c>
      <c r="L169" s="5">
        <f>ROUND( VLOOKUP(Z169, NPC_Raw_Data!A:O, 13),0)</f>
        <v>145</v>
      </c>
      <c r="M169" s="5">
        <f>ROUND( VLOOKUP(Z169, NPC_Raw_Data!A:O, 14),0)</f>
        <v>145</v>
      </c>
      <c r="N169" s="5">
        <f>ROUND( VLOOKUP(Z169, NPC_Raw_Data!A:O, 15),0)</f>
        <v>245</v>
      </c>
      <c r="O169" s="5">
        <f>ROUND( VLOOKUP(Z169, NPC_Raw_Data!A:Q, 16) * VLOOKUP(AA169, NPC_Scaling_Values!A:N, 14)* VLOOKUP(AB169, NPC_Scaling_Values!A:N, 14) * 1.25 ,0)</f>
        <v>482</v>
      </c>
      <c r="P169" s="2">
        <f>ROUND( VLOOKUP(Z169, NPC_Raw_Data!A:Q, 17) * VLOOKUP(AA169, NPC_Scaling_Values!A:N, 14) * VLOOKUP(AB169, NPC_Scaling_Values!A:N, 14)* 1.25 ,0)</f>
        <v>121</v>
      </c>
      <c r="Q169">
        <f> VLOOKUP(AA169, NPC_Scaling_Values!A:N, 9) * VLOOKUP(AB169, NPC_Scaling_Values!A:N, 9) * 1.25</f>
        <v>4.28125</v>
      </c>
      <c r="R169" s="1">
        <v>1.1</v>
      </c>
      <c r="S169" s="1">
        <v>-1.0</v>
      </c>
      <c r="T169" s="7" t="b">
        <v>0</v>
      </c>
      <c r="U169" s="7" t="b">
        <v>1</v>
      </c>
      <c r="V169" s="7" t="b">
        <v>0</v>
      </c>
      <c r="Z169" s="1">
        <v>279063.0</v>
      </c>
      <c r="AA169" s="1">
        <v>7015.0</v>
      </c>
      <c r="AB169" s="1">
        <v>7415.0</v>
      </c>
      <c r="AC169" s="10">
        <v>7100.0</v>
      </c>
    </row>
    <row r="170">
      <c r="A170" s="1" t="s">
        <v>254</v>
      </c>
      <c r="B170" s="1" t="s">
        <v>128</v>
      </c>
      <c r="C170" s="5">
        <f>ROUND( VLOOKUP(Z170, NPC_Raw_Data!A:D, 4)*VLOOKUP(AA170, NPC_Scaling_Values!A:C, 3)*VLOOKUP(AB170, NPC_Scaling_Values!A:C, 3) * 1.25 ,0)</f>
        <v>1631</v>
      </c>
      <c r="D170" s="5">
        <f>ROUND( VLOOKUP(Z170, NPC_Raw_Data!A:E, 5) * VLOOKUP(AA170, NPC_Scaling_Values!A:D, 4) * VLOOKUP(AB170,NPC_Scaling_Values!A:D, 4) * 1.25 ,0)</f>
        <v>4500</v>
      </c>
      <c r="E170" s="5">
        <f>ROUND( VLOOKUP(Z170, NPC_Raw_Data!A:L, 6) * VLOOKUP(AA170, NPC_Scaling_Values!A:N, 5)* VLOOKUP(AB170, NPC_Scaling_Values!A:N, 5) * 1.25 ,0)</f>
        <v>433</v>
      </c>
      <c r="F170" s="5">
        <f>ROUND( VLOOKUP(Z170, NPC_Raw_Data!A:L, 7) * VLOOKUP(AA170, NPC_Scaling_Values!A:N, 6) * VLOOKUP(AB170,NPC_Scaling_Values!A:N, 6) * 1.25 ,0)</f>
        <v>288</v>
      </c>
      <c r="G170" s="5">
        <f>ROUND( VLOOKUP(Z170, NPC_Raw_Data!A:L, 8) * VLOOKUP(AA170, NPC_Scaling_Values!A:N, 7) * VLOOKUP(AB170, NPC_Scaling_Values!A:N, 7) * 1.25 ,0)</f>
        <v>321</v>
      </c>
      <c r="H170" s="5">
        <f>ROUND( VLOOKUP(Z170, NPC_Raw_Data!A:L, 9) * VLOOKUP(AA170, NPC_Scaling_Values!A:N, 8)* VLOOKUP(AB170, NPC_Scaling_Values!A:N, 8) * 1.25 ,0)</f>
        <v>359</v>
      </c>
      <c r="I170" s="5">
        <v>0.0</v>
      </c>
      <c r="J170" s="5">
        <v>0.0</v>
      </c>
      <c r="K170" s="5">
        <v>0.0</v>
      </c>
      <c r="L170" s="5">
        <f>ROUND( VLOOKUP(Z170, NPC_Raw_Data!A:O, 13),0)</f>
        <v>145</v>
      </c>
      <c r="M170" s="5">
        <f>ROUND( VLOOKUP(Z170, NPC_Raw_Data!A:O, 14),0)</f>
        <v>145</v>
      </c>
      <c r="N170" s="5">
        <f>ROUND( VLOOKUP(Z170, NPC_Raw_Data!A:O, 15),0)</f>
        <v>245</v>
      </c>
      <c r="O170" s="5">
        <f>ROUND( VLOOKUP(Z170, NPC_Raw_Data!A:Q, 16) * VLOOKUP(AA170, NPC_Scaling_Values!A:N, 14)* VLOOKUP(AB170, NPC_Scaling_Values!A:N, 14) * 1.25 ,0)</f>
        <v>410</v>
      </c>
      <c r="P170" s="2">
        <f>ROUND( VLOOKUP(Z170, NPC_Raw_Data!A:Q, 17) * VLOOKUP(AA170, NPC_Scaling_Values!A:N, 14) * VLOOKUP(AB170, NPC_Scaling_Values!A:N, 14)* 1.25 ,0)</f>
        <v>102</v>
      </c>
      <c r="Q170">
        <f> VLOOKUP(AA170, NPC_Scaling_Values!A:N, 9) * VLOOKUP(AB170, NPC_Scaling_Values!A:N, 9) * 1.25</f>
        <v>3.9</v>
      </c>
      <c r="R170" s="1">
        <v>1.1</v>
      </c>
      <c r="S170" s="1">
        <v>-1.0</v>
      </c>
      <c r="T170" s="7" t="b">
        <v>0</v>
      </c>
      <c r="U170" s="7" t="b">
        <v>1</v>
      </c>
      <c r="V170" s="7" t="b">
        <v>0</v>
      </c>
      <c r="Z170" s="1">
        <v>279070.0</v>
      </c>
      <c r="AA170" s="1">
        <v>7010.0</v>
      </c>
      <c r="AB170" s="1">
        <v>7410.0</v>
      </c>
      <c r="AC170" s="8">
        <v>0.0</v>
      </c>
    </row>
    <row r="171">
      <c r="A171" s="1" t="s">
        <v>309</v>
      </c>
      <c r="B171" s="1" t="s">
        <v>30</v>
      </c>
      <c r="C171" s="5">
        <f>ROUND( VLOOKUP(Z171, NPC_Raw_Data!A:D, 4)*VLOOKUP(AA171, NPC_Scaling_Values!A:C, 3)*VLOOKUP(AB171, NPC_Scaling_Values!A:C, 3) * 1.25 ,0)</f>
        <v>417</v>
      </c>
      <c r="D171" s="5">
        <f>ROUND( VLOOKUP(Z171, NPC_Raw_Data!A:E, 5) * VLOOKUP(AA171, NPC_Scaling_Values!A:D, 4) * VLOOKUP(AB171,NPC_Scaling_Values!A:D, 4) * 1.25 ,0)</f>
        <v>1000</v>
      </c>
      <c r="E171" s="5">
        <f>ROUND( VLOOKUP(Z171, NPC_Raw_Data!A:L, 6) * VLOOKUP(AA171, NPC_Scaling_Values!A:N, 5)* VLOOKUP(AB171, NPC_Scaling_Values!A:N, 5) * 1.25 ,0)</f>
        <v>794</v>
      </c>
      <c r="F171" s="5">
        <f>ROUND( VLOOKUP(Z171, NPC_Raw_Data!A:L, 7) * VLOOKUP(AA171, NPC_Scaling_Values!A:N, 6) * VLOOKUP(AB171,NPC_Scaling_Values!A:N, 6) * 1.25 ,0)</f>
        <v>412</v>
      </c>
      <c r="G171" s="5">
        <f>ROUND( VLOOKUP(Z171, NPC_Raw_Data!A:L, 8) * VLOOKUP(AA171, NPC_Scaling_Values!A:N, 7) * VLOOKUP(AB171, NPC_Scaling_Values!A:N, 7) * 1.25 ,0)</f>
        <v>412</v>
      </c>
      <c r="H171" s="5">
        <f>ROUND( VLOOKUP(Z171, NPC_Raw_Data!A:L, 9) * VLOOKUP(AA171, NPC_Scaling_Values!A:N, 8)* VLOOKUP(AB171, NPC_Scaling_Values!A:N, 8) * 1.25 ,0)</f>
        <v>412</v>
      </c>
      <c r="I171" s="5">
        <v>25.0</v>
      </c>
      <c r="J171" s="5">
        <v>-25.0</v>
      </c>
      <c r="K171" s="5">
        <v>0.0</v>
      </c>
      <c r="L171" s="5">
        <f>ROUND( VLOOKUP(Z171, NPC_Raw_Data!A:O, 13),0)</f>
        <v>180</v>
      </c>
      <c r="M171" s="5">
        <f>ROUND( VLOOKUP(Z171, NPC_Raw_Data!A:O, 14),0)</f>
        <v>180</v>
      </c>
      <c r="N171" s="5">
        <f>ROUND( VLOOKUP(Z171, NPC_Raw_Data!A:O, 15),0)</f>
        <v>220</v>
      </c>
      <c r="O171" s="5">
        <f>ROUND( VLOOKUP(Z171, NPC_Raw_Data!A:Q, 16) * VLOOKUP(AA171, NPC_Scaling_Values!A:N, 14)* VLOOKUP(AB171, NPC_Scaling_Values!A:N, 14) * 1.25 ,0)</f>
        <v>145</v>
      </c>
      <c r="P171" s="2">
        <f>ROUND( VLOOKUP(Z171, NPC_Raw_Data!A:Q, 17) * VLOOKUP(AA171, NPC_Scaling_Values!A:N, 14) * VLOOKUP(AB171, NPC_Scaling_Values!A:N, 14)* 1.25 ,0)</f>
        <v>116</v>
      </c>
      <c r="Q171">
        <f> VLOOKUP(AA171, NPC_Scaling_Values!A:N, 9) * VLOOKUP(AB171, NPC_Scaling_Values!A:N, 9) * 1.25</f>
        <v>4.17</v>
      </c>
      <c r="R171" s="1">
        <v>1.3</v>
      </c>
      <c r="S171" s="1">
        <v>6.0</v>
      </c>
      <c r="T171" s="7" t="b">
        <v>0</v>
      </c>
      <c r="U171" s="7" t="b">
        <v>0</v>
      </c>
      <c r="V171" s="7" t="b">
        <v>0</v>
      </c>
      <c r="Z171" s="1">
        <v>280000.0</v>
      </c>
      <c r="AA171" s="1">
        <v>7014.0</v>
      </c>
      <c r="AB171" s="1">
        <v>7414.0</v>
      </c>
      <c r="AC171" s="8">
        <v>0.0</v>
      </c>
    </row>
    <row r="172">
      <c r="A172" s="1" t="s">
        <v>307</v>
      </c>
      <c r="B172" s="1" t="s">
        <v>30</v>
      </c>
      <c r="C172" s="5">
        <f>ROUND( VLOOKUP(Z172, NPC_Raw_Data!A:D, 4)*VLOOKUP(AA172, NPC_Scaling_Values!A:C, 3)*VLOOKUP(AB172, NPC_Scaling_Values!A:C, 3) * 1.25 ,0)</f>
        <v>304</v>
      </c>
      <c r="D172" s="5">
        <f>ROUND( VLOOKUP(Z172, NPC_Raw_Data!A:E, 5) * VLOOKUP(AA172, NPC_Scaling_Values!A:D, 4) * VLOOKUP(AB172,NPC_Scaling_Values!A:D, 4) * 1.25 ,0)</f>
        <v>1000</v>
      </c>
      <c r="E172" s="5">
        <f>ROUND( VLOOKUP(Z172, NPC_Raw_Data!A:L, 6) * VLOOKUP(AA172, NPC_Scaling_Values!A:N, 5)* VLOOKUP(AB172, NPC_Scaling_Values!A:N, 5) * 1.25 ,0)</f>
        <v>616</v>
      </c>
      <c r="F172" s="5">
        <f>ROUND( VLOOKUP(Z172, NPC_Raw_Data!A:L, 7) * VLOOKUP(AA172, NPC_Scaling_Values!A:N, 6) * VLOOKUP(AB172,NPC_Scaling_Values!A:N, 6) * 1.25 ,0)</f>
        <v>401</v>
      </c>
      <c r="G172" s="5">
        <f>ROUND( VLOOKUP(Z172, NPC_Raw_Data!A:L, 8) * VLOOKUP(AA172, NPC_Scaling_Values!A:N, 7) * VLOOKUP(AB172, NPC_Scaling_Values!A:N, 7) * 1.25 ,0)</f>
        <v>401</v>
      </c>
      <c r="H172" s="5">
        <f>ROUND( VLOOKUP(Z172, NPC_Raw_Data!A:L, 9) * VLOOKUP(AA172, NPC_Scaling_Values!A:N, 8)* VLOOKUP(AB172, NPC_Scaling_Values!A:N, 8) * 1.25 ,0)</f>
        <v>401</v>
      </c>
      <c r="I172" s="5">
        <v>25.0</v>
      </c>
      <c r="J172" s="5">
        <v>-25.0</v>
      </c>
      <c r="K172" s="5">
        <v>0.0</v>
      </c>
      <c r="L172" s="5">
        <f>ROUND( VLOOKUP(Z172, NPC_Raw_Data!A:O, 13),0)</f>
        <v>180</v>
      </c>
      <c r="M172" s="5">
        <f>ROUND( VLOOKUP(Z172, NPC_Raw_Data!A:O, 14),0)</f>
        <v>180</v>
      </c>
      <c r="N172" s="5">
        <f>ROUND( VLOOKUP(Z172, NPC_Raw_Data!A:O, 15),0)</f>
        <v>220</v>
      </c>
      <c r="O172" s="5">
        <f>ROUND( VLOOKUP(Z172, NPC_Raw_Data!A:Q, 16) * VLOOKUP(AA172, NPC_Scaling_Values!A:N, 14)* VLOOKUP(AB172, NPC_Scaling_Values!A:N, 14) * 1.25 ,0)</f>
        <v>290</v>
      </c>
      <c r="P172" s="2">
        <f>ROUND( VLOOKUP(Z172, NPC_Raw_Data!A:Q, 17) * VLOOKUP(AA172, NPC_Scaling_Values!A:N, 14) * VLOOKUP(AB172, NPC_Scaling_Values!A:N, 14)* 1.25 ,0)</f>
        <v>116</v>
      </c>
      <c r="Q172">
        <f> VLOOKUP(AA172, NPC_Scaling_Values!A:N, 9) * VLOOKUP(AB172, NPC_Scaling_Values!A:N, 9) * 1.25</f>
        <v>4.17</v>
      </c>
      <c r="R172" s="1">
        <v>1.3</v>
      </c>
      <c r="S172" s="1">
        <v>6.0</v>
      </c>
      <c r="T172" s="7" t="b">
        <v>0</v>
      </c>
      <c r="U172" s="7" t="b">
        <v>0</v>
      </c>
      <c r="V172" s="7" t="b">
        <v>0</v>
      </c>
      <c r="Z172" s="1">
        <v>280001.0</v>
      </c>
      <c r="AA172" s="1">
        <v>7014.0</v>
      </c>
      <c r="AB172" s="1">
        <v>7414.0</v>
      </c>
      <c r="AC172" s="8">
        <v>0.0</v>
      </c>
    </row>
    <row r="173">
      <c r="A173" s="1" t="s">
        <v>107</v>
      </c>
      <c r="B173" s="1" t="s">
        <v>53</v>
      </c>
      <c r="C173" s="5">
        <f>ROUND( VLOOKUP(Z173, NPC_Raw_Data!A:D, 4)*VLOOKUP(AA173, NPC_Scaling_Values!A:C, 3)*VLOOKUP(AB173, NPC_Scaling_Values!A:C, 3) * 1.25 ,0)</f>
        <v>2121</v>
      </c>
      <c r="D173" s="5">
        <f>ROUND( VLOOKUP(Z173, NPC_Raw_Data!A:E, 5) * VLOOKUP(AA173, NPC_Scaling_Values!A:D, 4) * VLOOKUP(AB173,NPC_Scaling_Values!A:D, 4) * 1.25 ,0)</f>
        <v>1875</v>
      </c>
      <c r="E173" s="5">
        <f>ROUND( VLOOKUP(Z173, NPC_Raw_Data!A:L, 6) * VLOOKUP(AA173, NPC_Scaling_Values!A:N, 5)* VLOOKUP(AB173, NPC_Scaling_Values!A:N, 5) * 1.25 ,0)</f>
        <v>216</v>
      </c>
      <c r="F173" s="5">
        <f>ROUND( VLOOKUP(Z173, NPC_Raw_Data!A:L, 7) * VLOOKUP(AA173, NPC_Scaling_Values!A:N, 6) * VLOOKUP(AB173,NPC_Scaling_Values!A:N, 6) * 1.25 ,0)</f>
        <v>163</v>
      </c>
      <c r="G173" s="5">
        <f>ROUND( VLOOKUP(Z173, NPC_Raw_Data!A:L, 8) * VLOOKUP(AA173, NPC_Scaling_Values!A:N, 7) * VLOOKUP(AB173, NPC_Scaling_Values!A:N, 7) * 1.25 ,0)</f>
        <v>173</v>
      </c>
      <c r="H173" s="5">
        <f>ROUND( VLOOKUP(Z173, NPC_Raw_Data!A:L, 9) * VLOOKUP(AA173, NPC_Scaling_Values!A:N, 8)* VLOOKUP(AB173, NPC_Scaling_Values!A:N, 8) * 1.25 ,0)</f>
        <v>163</v>
      </c>
      <c r="I173" s="5">
        <v>-25.0</v>
      </c>
      <c r="J173" s="5">
        <v>25.0</v>
      </c>
      <c r="K173" s="5">
        <v>0.0</v>
      </c>
      <c r="L173" s="5">
        <f>ROUND( VLOOKUP(Z173, NPC_Raw_Data!A:O, 13),0)</f>
        <v>165</v>
      </c>
      <c r="M173" s="5">
        <f>ROUND( VLOOKUP(Z173, NPC_Raw_Data!A:O, 14),0)</f>
        <v>165</v>
      </c>
      <c r="N173" s="5">
        <f>ROUND( VLOOKUP(Z173, NPC_Raw_Data!A:O, 15),0)</f>
        <v>70</v>
      </c>
      <c r="O173" s="5">
        <f>ROUND( VLOOKUP(Z173, NPC_Raw_Data!A:Q, 16) * VLOOKUP(AA173, NPC_Scaling_Values!A:N, 14)* VLOOKUP(AB173, NPC_Scaling_Values!A:N, 14) * 1.25 ,0)</f>
        <v>250</v>
      </c>
      <c r="P173" s="2">
        <f>ROUND( VLOOKUP(Z173, NPC_Raw_Data!A:Q, 17) * VLOOKUP(AA173, NPC_Scaling_Values!A:N, 14) * VLOOKUP(AB173, NPC_Scaling_Values!A:N, 14)* 1.25 ,0)</f>
        <v>100</v>
      </c>
      <c r="Q173">
        <f> VLOOKUP(AA173, NPC_Scaling_Values!A:N, 9) * VLOOKUP(AB173, NPC_Scaling_Values!A:N, 9) * 1.25</f>
        <v>3.825</v>
      </c>
      <c r="R173" s="1">
        <v>1.5</v>
      </c>
      <c r="S173" s="1">
        <v>10.0</v>
      </c>
      <c r="T173" s="7" t="b">
        <v>0</v>
      </c>
      <c r="U173" s="7" t="b">
        <v>0</v>
      </c>
      <c r="V173" s="7" t="b">
        <v>0</v>
      </c>
      <c r="Z173" s="1">
        <v>281000.0</v>
      </c>
      <c r="AA173" s="1">
        <v>7008.0</v>
      </c>
      <c r="AB173" s="1">
        <v>7408.0</v>
      </c>
      <c r="AC173" s="8">
        <v>0.0</v>
      </c>
    </row>
    <row r="174">
      <c r="A174" s="1" t="s">
        <v>108</v>
      </c>
      <c r="B174" s="1" t="s">
        <v>53</v>
      </c>
      <c r="C174" s="5">
        <f>ROUND( VLOOKUP(Z174, NPC_Raw_Data!A:D, 4)*VLOOKUP(AA174, NPC_Scaling_Values!A:C, 3)*VLOOKUP(AB174, NPC_Scaling_Values!A:C, 3) * 1.25 ,0)</f>
        <v>2121</v>
      </c>
      <c r="D174" s="5">
        <f>ROUND( VLOOKUP(Z174, NPC_Raw_Data!A:E, 5) * VLOOKUP(AA174, NPC_Scaling_Values!A:D, 4) * VLOOKUP(AB174,NPC_Scaling_Values!A:D, 4) * 1.25 ,0)</f>
        <v>1875</v>
      </c>
      <c r="E174" s="5">
        <f>ROUND( VLOOKUP(Z174, NPC_Raw_Data!A:L, 6) * VLOOKUP(AA174, NPC_Scaling_Values!A:N, 5)* VLOOKUP(AB174, NPC_Scaling_Values!A:N, 5) * 1.25 ,0)</f>
        <v>216</v>
      </c>
      <c r="F174" s="5">
        <f>ROUND( VLOOKUP(Z174, NPC_Raw_Data!A:L, 7) * VLOOKUP(AA174, NPC_Scaling_Values!A:N, 6) * VLOOKUP(AB174,NPC_Scaling_Values!A:N, 6) * 1.25 ,0)</f>
        <v>163</v>
      </c>
      <c r="G174" s="5">
        <f>ROUND( VLOOKUP(Z174, NPC_Raw_Data!A:L, 8) * VLOOKUP(AA174, NPC_Scaling_Values!A:N, 7) * VLOOKUP(AB174, NPC_Scaling_Values!A:N, 7) * 1.25 ,0)</f>
        <v>173</v>
      </c>
      <c r="H174" s="5">
        <f>ROUND( VLOOKUP(Z174, NPC_Raw_Data!A:L, 9) * VLOOKUP(AA174, NPC_Scaling_Values!A:N, 8)* VLOOKUP(AB174, NPC_Scaling_Values!A:N, 8) * 1.25 ,0)</f>
        <v>163</v>
      </c>
      <c r="I174" s="5">
        <v>-25.0</v>
      </c>
      <c r="J174" s="5">
        <v>25.0</v>
      </c>
      <c r="K174" s="5">
        <v>0.0</v>
      </c>
      <c r="L174" s="5">
        <f>ROUND( VLOOKUP(Z174, NPC_Raw_Data!A:O, 13),0)</f>
        <v>165</v>
      </c>
      <c r="M174" s="5">
        <f>ROUND( VLOOKUP(Z174, NPC_Raw_Data!A:O, 14),0)</f>
        <v>165</v>
      </c>
      <c r="N174" s="5">
        <f>ROUND( VLOOKUP(Z174, NPC_Raw_Data!A:O, 15),0)</f>
        <v>70</v>
      </c>
      <c r="O174" s="5">
        <f>ROUND( VLOOKUP(Z174, NPC_Raw_Data!A:Q, 16) * VLOOKUP(AA174, NPC_Scaling_Values!A:N, 14)* VLOOKUP(AB174, NPC_Scaling_Values!A:N, 14) * 1.25 ,0)</f>
        <v>250</v>
      </c>
      <c r="P174" s="2">
        <f>ROUND( VLOOKUP(Z174, NPC_Raw_Data!A:Q, 17) * VLOOKUP(AA174, NPC_Scaling_Values!A:N, 14) * VLOOKUP(AB174, NPC_Scaling_Values!A:N, 14)* 1.25 ,0)</f>
        <v>100</v>
      </c>
      <c r="Q174">
        <f> VLOOKUP(AA174, NPC_Scaling_Values!A:N, 9) * VLOOKUP(AB174, NPC_Scaling_Values!A:N, 9) * 1.25</f>
        <v>3.825</v>
      </c>
      <c r="R174" s="1">
        <v>1.5</v>
      </c>
      <c r="S174" s="1">
        <v>20.0</v>
      </c>
      <c r="T174" s="7" t="b">
        <v>0</v>
      </c>
      <c r="U174" s="7" t="b">
        <v>0</v>
      </c>
      <c r="V174" s="7" t="b">
        <v>0</v>
      </c>
      <c r="Z174" s="1">
        <v>281001.0</v>
      </c>
      <c r="AA174" s="1">
        <v>7008.0</v>
      </c>
      <c r="AB174" s="1">
        <v>7408.0</v>
      </c>
      <c r="AC174" s="10">
        <v>7100.0</v>
      </c>
    </row>
    <row r="175">
      <c r="A175" s="1" t="s">
        <v>109</v>
      </c>
      <c r="B175" s="1" t="s">
        <v>53</v>
      </c>
      <c r="C175" s="5">
        <f>ROUND( VLOOKUP(Z175, NPC_Raw_Data!A:D, 4)*VLOOKUP(AA175, NPC_Scaling_Values!A:C, 3)*VLOOKUP(AB175, NPC_Scaling_Values!A:C, 3) * 1.25 ,0)</f>
        <v>2121</v>
      </c>
      <c r="D175" s="5">
        <f>ROUND( VLOOKUP(Z175, NPC_Raw_Data!A:E, 5) * VLOOKUP(AA175, NPC_Scaling_Values!A:D, 4) * VLOOKUP(AB175,NPC_Scaling_Values!A:D, 4) * 1.25 ,0)</f>
        <v>1875</v>
      </c>
      <c r="E175" s="5">
        <f>ROUND( VLOOKUP(Z175, NPC_Raw_Data!A:L, 6) * VLOOKUP(AA175, NPC_Scaling_Values!A:N, 5)* VLOOKUP(AB175, NPC_Scaling_Values!A:N, 5) * 1.25 ,0)</f>
        <v>216</v>
      </c>
      <c r="F175" s="5">
        <f>ROUND( VLOOKUP(Z175, NPC_Raw_Data!A:L, 7) * VLOOKUP(AA175, NPC_Scaling_Values!A:N, 6) * VLOOKUP(AB175,NPC_Scaling_Values!A:N, 6) * 1.25 ,0)</f>
        <v>163</v>
      </c>
      <c r="G175" s="5">
        <f>ROUND( VLOOKUP(Z175, NPC_Raw_Data!A:L, 8) * VLOOKUP(AA175, NPC_Scaling_Values!A:N, 7) * VLOOKUP(AB175, NPC_Scaling_Values!A:N, 7) * 1.25 ,0)</f>
        <v>173</v>
      </c>
      <c r="H175" s="5">
        <f>ROUND( VLOOKUP(Z175, NPC_Raw_Data!A:L, 9) * VLOOKUP(AA175, NPC_Scaling_Values!A:N, 8)* VLOOKUP(AB175, NPC_Scaling_Values!A:N, 8) * 1.25 ,0)</f>
        <v>163</v>
      </c>
      <c r="I175" s="5">
        <v>-25.0</v>
      </c>
      <c r="J175" s="5">
        <v>25.0</v>
      </c>
      <c r="K175" s="5">
        <v>0.0</v>
      </c>
      <c r="L175" s="5">
        <f>ROUND( VLOOKUP(Z175, NPC_Raw_Data!A:O, 13),0)</f>
        <v>165</v>
      </c>
      <c r="M175" s="5">
        <f>ROUND( VLOOKUP(Z175, NPC_Raw_Data!A:O, 14),0)</f>
        <v>165</v>
      </c>
      <c r="N175" s="5">
        <f>ROUND( VLOOKUP(Z175, NPC_Raw_Data!A:O, 15),0)</f>
        <v>70</v>
      </c>
      <c r="O175" s="5">
        <f>ROUND( VLOOKUP(Z175, NPC_Raw_Data!A:Q, 16) * VLOOKUP(AA175, NPC_Scaling_Values!A:N, 14)* VLOOKUP(AB175, NPC_Scaling_Values!A:N, 14) * 1.25 ,0)</f>
        <v>250</v>
      </c>
      <c r="P175" s="2">
        <f>ROUND( VLOOKUP(Z175, NPC_Raw_Data!A:Q, 17) * VLOOKUP(AA175, NPC_Scaling_Values!A:N, 14) * VLOOKUP(AB175, NPC_Scaling_Values!A:N, 14)* 1.25 ,0)</f>
        <v>100</v>
      </c>
      <c r="Q175">
        <f> VLOOKUP(AA175, NPC_Scaling_Values!A:N, 9) * VLOOKUP(AB175, NPC_Scaling_Values!A:N, 9) * 1.25</f>
        <v>3.825</v>
      </c>
      <c r="R175" s="1">
        <v>1.5</v>
      </c>
      <c r="S175" s="1">
        <v>10.0</v>
      </c>
      <c r="T175" s="7" t="b">
        <v>0</v>
      </c>
      <c r="U175" s="7" t="b">
        <v>0</v>
      </c>
      <c r="V175" s="7" t="b">
        <v>0</v>
      </c>
      <c r="Z175" s="1">
        <v>281100.0</v>
      </c>
      <c r="AA175" s="1">
        <v>7008.0</v>
      </c>
      <c r="AB175" s="1">
        <v>7408.0</v>
      </c>
      <c r="AC175" s="8">
        <v>0.0</v>
      </c>
    </row>
    <row r="176">
      <c r="A176" s="1" t="s">
        <v>110</v>
      </c>
      <c r="B176" s="1" t="s">
        <v>53</v>
      </c>
      <c r="C176" s="5">
        <f>ROUND( VLOOKUP(Z176, NPC_Raw_Data!A:D, 4)*VLOOKUP(AA176, NPC_Scaling_Values!A:C, 3)*VLOOKUP(AB176, NPC_Scaling_Values!A:C, 3) * 1.25 ,0)</f>
        <v>2121</v>
      </c>
      <c r="D176" s="5">
        <f>ROUND( VLOOKUP(Z176, NPC_Raw_Data!A:E, 5) * VLOOKUP(AA176, NPC_Scaling_Values!A:D, 4) * VLOOKUP(AB176,NPC_Scaling_Values!A:D, 4) * 1.25 ,0)</f>
        <v>1875</v>
      </c>
      <c r="E176" s="5">
        <f>ROUND( VLOOKUP(Z176, NPC_Raw_Data!A:L, 6) * VLOOKUP(AA176, NPC_Scaling_Values!A:N, 5)* VLOOKUP(AB176, NPC_Scaling_Values!A:N, 5) * 1.25 ,0)</f>
        <v>216</v>
      </c>
      <c r="F176" s="5">
        <f>ROUND( VLOOKUP(Z176, NPC_Raw_Data!A:L, 7) * VLOOKUP(AA176, NPC_Scaling_Values!A:N, 6) * VLOOKUP(AB176,NPC_Scaling_Values!A:N, 6) * 1.25 ,0)</f>
        <v>163</v>
      </c>
      <c r="G176" s="5">
        <f>ROUND( VLOOKUP(Z176, NPC_Raw_Data!A:L, 8) * VLOOKUP(AA176, NPC_Scaling_Values!A:N, 7) * VLOOKUP(AB176, NPC_Scaling_Values!A:N, 7) * 1.25 ,0)</f>
        <v>173</v>
      </c>
      <c r="H176" s="5">
        <f>ROUND( VLOOKUP(Z176, NPC_Raw_Data!A:L, 9) * VLOOKUP(AA176, NPC_Scaling_Values!A:N, 8)* VLOOKUP(AB176, NPC_Scaling_Values!A:N, 8) * 1.25 ,0)</f>
        <v>163</v>
      </c>
      <c r="I176" s="5">
        <v>-25.0</v>
      </c>
      <c r="J176" s="5">
        <v>25.0</v>
      </c>
      <c r="K176" s="5">
        <v>0.0</v>
      </c>
      <c r="L176" s="5">
        <f>ROUND( VLOOKUP(Z176, NPC_Raw_Data!A:O, 13),0)</f>
        <v>165</v>
      </c>
      <c r="M176" s="5">
        <f>ROUND( VLOOKUP(Z176, NPC_Raw_Data!A:O, 14),0)</f>
        <v>165</v>
      </c>
      <c r="N176" s="5">
        <f>ROUND( VLOOKUP(Z176, NPC_Raw_Data!A:O, 15),0)</f>
        <v>70</v>
      </c>
      <c r="O176" s="5">
        <f>ROUND( VLOOKUP(Z176, NPC_Raw_Data!A:Q, 16) * VLOOKUP(AA176, NPC_Scaling_Values!A:N, 14)* VLOOKUP(AB176, NPC_Scaling_Values!A:N, 14) * 1.25 ,0)</f>
        <v>250</v>
      </c>
      <c r="P176" s="2">
        <f>ROUND( VLOOKUP(Z176, NPC_Raw_Data!A:Q, 17) * VLOOKUP(AA176, NPC_Scaling_Values!A:N, 14) * VLOOKUP(AB176, NPC_Scaling_Values!A:N, 14)* 1.25 ,0)</f>
        <v>100</v>
      </c>
      <c r="Q176">
        <f> VLOOKUP(AA176, NPC_Scaling_Values!A:N, 9) * VLOOKUP(AB176, NPC_Scaling_Values!A:N, 9) * 1.25</f>
        <v>3.825</v>
      </c>
      <c r="R176" s="1">
        <v>1.5</v>
      </c>
      <c r="S176" s="1">
        <v>20.0</v>
      </c>
      <c r="T176" s="7" t="b">
        <v>0</v>
      </c>
      <c r="U176" s="7" t="b">
        <v>0</v>
      </c>
      <c r="V176" s="7" t="b">
        <v>0</v>
      </c>
      <c r="Z176" s="1">
        <v>281101.0</v>
      </c>
      <c r="AA176" s="1">
        <v>7008.0</v>
      </c>
      <c r="AB176" s="1">
        <v>7408.0</v>
      </c>
      <c r="AC176" s="10">
        <v>7100.0</v>
      </c>
    </row>
    <row r="177">
      <c r="A177" s="9" t="s">
        <v>178</v>
      </c>
      <c r="B177" s="1" t="s">
        <v>41</v>
      </c>
      <c r="C177" s="5">
        <f>ROUND( VLOOKUP(Z177, NPC_Raw_Data!A:D, 4)*VLOOKUP(AA177, NPC_Scaling_Values!A:C, 3)*VLOOKUP(AB177, NPC_Scaling_Values!A:C, 3) * 1.25 ,0)</f>
        <v>657</v>
      </c>
      <c r="D177" s="5">
        <f>ROUND( VLOOKUP(Z177, NPC_Raw_Data!A:E, 5) * VLOOKUP(AA177, NPC_Scaling_Values!A:D, 4) * VLOOKUP(AB177,NPC_Scaling_Values!A:D, 4) * 1.25 ,0)</f>
        <v>1250</v>
      </c>
      <c r="E177" s="5">
        <f>ROUND( VLOOKUP(Z177, NPC_Raw_Data!A:L, 6) * VLOOKUP(AA177, NPC_Scaling_Values!A:N, 5)* VLOOKUP(AB177, NPC_Scaling_Values!A:N, 5) * 1.25 ,0)</f>
        <v>278</v>
      </c>
      <c r="F177" s="5">
        <f>ROUND( VLOOKUP(Z177, NPC_Raw_Data!A:L, 7) * VLOOKUP(AA177, NPC_Scaling_Values!A:N, 6) * VLOOKUP(AB177,NPC_Scaling_Values!A:N, 6) * 1.25 ,0)</f>
        <v>238</v>
      </c>
      <c r="G177" s="5">
        <f>ROUND( VLOOKUP(Z177, NPC_Raw_Data!A:L, 8) * VLOOKUP(AA177, NPC_Scaling_Values!A:N, 7) * VLOOKUP(AB177, NPC_Scaling_Values!A:N, 7) * 1.25 ,0)</f>
        <v>182</v>
      </c>
      <c r="H177" s="5">
        <f>ROUND( VLOOKUP(Z177, NPC_Raw_Data!A:L, 9) * VLOOKUP(AA177, NPC_Scaling_Values!A:N, 8)* VLOOKUP(AB177, NPC_Scaling_Values!A:N, 8) * 1.25 ,0)</f>
        <v>208</v>
      </c>
      <c r="I177" s="5">
        <v>-25.0</v>
      </c>
      <c r="J177" s="5">
        <v>25.0</v>
      </c>
      <c r="K177" s="5">
        <v>0.0</v>
      </c>
      <c r="L177" s="5">
        <f>ROUND( VLOOKUP(Z177, NPC_Raw_Data!A:O, 13),0)</f>
        <v>104</v>
      </c>
      <c r="M177" s="5">
        <f>ROUND( VLOOKUP(Z177, NPC_Raw_Data!A:O, 14),0)</f>
        <v>104</v>
      </c>
      <c r="N177" s="5">
        <f>ROUND( VLOOKUP(Z177, NPC_Raw_Data!A:O, 15),0)</f>
        <v>104</v>
      </c>
      <c r="O177" s="5">
        <f>ROUND( VLOOKUP(Z177, NPC_Raw_Data!A:Q, 16) * VLOOKUP(AA177, NPC_Scaling_Values!A:N, 14)* VLOOKUP(AB177, NPC_Scaling_Values!A:N, 14) * 1.25 ,0)</f>
        <v>290</v>
      </c>
      <c r="P177" s="2">
        <f>ROUND( VLOOKUP(Z177, NPC_Raw_Data!A:Q, 17) * VLOOKUP(AA177, NPC_Scaling_Values!A:N, 14) * VLOOKUP(AB177, NPC_Scaling_Values!A:N, 14)* 1.25 ,0)</f>
        <v>116</v>
      </c>
      <c r="Q177">
        <f> VLOOKUP(AA177, NPC_Scaling_Values!A:N, 9) * VLOOKUP(AB177, NPC_Scaling_Values!A:N, 9) * 1.25</f>
        <v>4.17</v>
      </c>
      <c r="R177" s="1">
        <v>3.0</v>
      </c>
      <c r="S177" s="1">
        <v>-1.0</v>
      </c>
      <c r="T177" s="7" t="b">
        <v>0</v>
      </c>
      <c r="U177" s="7" t="b">
        <v>0</v>
      </c>
      <c r="V177" s="7" t="b">
        <v>0</v>
      </c>
      <c r="Z177" s="1">
        <v>283010.0</v>
      </c>
      <c r="AA177" s="1">
        <v>7014.0</v>
      </c>
      <c r="AB177" s="1">
        <v>7414.0</v>
      </c>
      <c r="AC177" s="8">
        <v>0.0</v>
      </c>
    </row>
    <row r="178">
      <c r="A178" s="9" t="s">
        <v>183</v>
      </c>
      <c r="B178" s="1" t="s">
        <v>41</v>
      </c>
      <c r="C178" s="5">
        <f>ROUND( VLOOKUP(Z178, NPC_Raw_Data!A:D, 4)*VLOOKUP(AA178, NPC_Scaling_Values!A:C, 3)*VLOOKUP(AB178, NPC_Scaling_Values!A:C, 3) * 1.25 ,0)</f>
        <v>648</v>
      </c>
      <c r="D178" s="5">
        <f>ROUND( VLOOKUP(Z178, NPC_Raw_Data!A:E, 5) * VLOOKUP(AA178, NPC_Scaling_Values!A:D, 4) * VLOOKUP(AB178,NPC_Scaling_Values!A:D, 4) * 1.25 ,0)</f>
        <v>1000</v>
      </c>
      <c r="E178" s="5">
        <f>ROUND( VLOOKUP(Z178, NPC_Raw_Data!A:L, 6) * VLOOKUP(AA178, NPC_Scaling_Values!A:N, 5)* VLOOKUP(AB178, NPC_Scaling_Values!A:N, 5) * 1.25 ,0)</f>
        <v>286</v>
      </c>
      <c r="F178" s="5">
        <f>ROUND( VLOOKUP(Z178, NPC_Raw_Data!A:L, 7) * VLOOKUP(AA178, NPC_Scaling_Values!A:N, 6) * VLOOKUP(AB178,NPC_Scaling_Values!A:N, 6) * 1.25 ,0)</f>
        <v>215</v>
      </c>
      <c r="G178" s="5">
        <f>ROUND( VLOOKUP(Z178, NPC_Raw_Data!A:L, 8) * VLOOKUP(AA178, NPC_Scaling_Values!A:N, 7) * VLOOKUP(AB178, NPC_Scaling_Values!A:N, 7) * 1.25 ,0)</f>
        <v>230</v>
      </c>
      <c r="H178" s="5">
        <f>ROUND( VLOOKUP(Z178, NPC_Raw_Data!A:L, 9) * VLOOKUP(AA178, NPC_Scaling_Values!A:N, 8)* VLOOKUP(AB178, NPC_Scaling_Values!A:N, 8) * 1.25 ,0)</f>
        <v>215</v>
      </c>
      <c r="I178" s="5">
        <v>-25.0</v>
      </c>
      <c r="J178" s="5">
        <v>0.0</v>
      </c>
      <c r="K178" s="5">
        <v>0.0</v>
      </c>
      <c r="L178" s="5">
        <f>ROUND( VLOOKUP(Z178, NPC_Raw_Data!A:O, 13),0)</f>
        <v>92</v>
      </c>
      <c r="M178" s="5">
        <f>ROUND( VLOOKUP(Z178, NPC_Raw_Data!A:O, 14),0)</f>
        <v>92</v>
      </c>
      <c r="N178" s="5">
        <f>ROUND( VLOOKUP(Z178, NPC_Raw_Data!A:O, 15),0)</f>
        <v>92</v>
      </c>
      <c r="O178" s="5">
        <f>ROUND( VLOOKUP(Z178, NPC_Raw_Data!A:Q, 16) * VLOOKUP(AA178, NPC_Scaling_Values!A:N, 14)* VLOOKUP(AB178, NPC_Scaling_Values!A:N, 14) * 1.25 ,0)</f>
        <v>290</v>
      </c>
      <c r="P178" s="2">
        <f>ROUND( VLOOKUP(Z178, NPC_Raw_Data!A:Q, 17) * VLOOKUP(AA178, NPC_Scaling_Values!A:N, 14) * VLOOKUP(AB178, NPC_Scaling_Values!A:N, 14)* 1.25 ,0)</f>
        <v>116</v>
      </c>
      <c r="Q178">
        <f> VLOOKUP(AA178, NPC_Scaling_Values!A:N, 9) * VLOOKUP(AB178, NPC_Scaling_Values!A:N, 9) * 1.25</f>
        <v>4.17</v>
      </c>
      <c r="R178" s="1">
        <v>1.5</v>
      </c>
      <c r="S178" s="1">
        <v>-1.0</v>
      </c>
      <c r="T178" s="7" t="b">
        <v>0</v>
      </c>
      <c r="U178" s="7" t="b">
        <v>0</v>
      </c>
      <c r="V178" s="7" t="b">
        <v>0</v>
      </c>
      <c r="Z178" s="1">
        <v>284000.0</v>
      </c>
      <c r="AA178" s="1">
        <v>7014.0</v>
      </c>
      <c r="AB178" s="1">
        <v>7414.0</v>
      </c>
      <c r="AC178" s="8">
        <v>0.0</v>
      </c>
    </row>
    <row r="179">
      <c r="A179" s="1" t="s">
        <v>184</v>
      </c>
      <c r="B179" s="1" t="s">
        <v>41</v>
      </c>
      <c r="C179" s="5">
        <f>ROUND( VLOOKUP(Z179, NPC_Raw_Data!A:D, 4)*VLOOKUP(AA179, NPC_Scaling_Values!A:C, 3)*VLOOKUP(AB179, NPC_Scaling_Values!A:C, 3) * 1.25 ,0)</f>
        <v>648</v>
      </c>
      <c r="D179" s="5">
        <f>ROUND( VLOOKUP(Z179, NPC_Raw_Data!A:E, 5) * VLOOKUP(AA179, NPC_Scaling_Values!A:D, 4) * VLOOKUP(AB179,NPC_Scaling_Values!A:D, 4) * 1.25 ,0)</f>
        <v>1000</v>
      </c>
      <c r="E179" s="5">
        <f>ROUND( VLOOKUP(Z179, NPC_Raw_Data!A:L, 6) * VLOOKUP(AA179, NPC_Scaling_Values!A:N, 5)* VLOOKUP(AB179, NPC_Scaling_Values!A:N, 5) * 1.25 ,0)</f>
        <v>286</v>
      </c>
      <c r="F179" s="5">
        <f>ROUND( VLOOKUP(Z179, NPC_Raw_Data!A:L, 7) * VLOOKUP(AA179, NPC_Scaling_Values!A:N, 6) * VLOOKUP(AB179,NPC_Scaling_Values!A:N, 6) * 1.25 ,0)</f>
        <v>215</v>
      </c>
      <c r="G179" s="5">
        <f>ROUND( VLOOKUP(Z179, NPC_Raw_Data!A:L, 8) * VLOOKUP(AA179, NPC_Scaling_Values!A:N, 7) * VLOOKUP(AB179, NPC_Scaling_Values!A:N, 7) * 1.25 ,0)</f>
        <v>200</v>
      </c>
      <c r="H179" s="5">
        <f>ROUND( VLOOKUP(Z179, NPC_Raw_Data!A:L, 9) * VLOOKUP(AA179, NPC_Scaling_Values!A:N, 8)* VLOOKUP(AB179, NPC_Scaling_Values!A:N, 8) * 1.25 ,0)</f>
        <v>215</v>
      </c>
      <c r="I179" s="5">
        <v>-25.0</v>
      </c>
      <c r="J179" s="5">
        <v>0.0</v>
      </c>
      <c r="K179" s="5">
        <v>0.0</v>
      </c>
      <c r="L179" s="5">
        <f>ROUND( VLOOKUP(Z179, NPC_Raw_Data!A:O, 13),0)</f>
        <v>92</v>
      </c>
      <c r="M179" s="5">
        <f>ROUND( VLOOKUP(Z179, NPC_Raw_Data!A:O, 14),0)</f>
        <v>92</v>
      </c>
      <c r="N179" s="5">
        <f>ROUND( VLOOKUP(Z179, NPC_Raw_Data!A:O, 15),0)</f>
        <v>92</v>
      </c>
      <c r="O179" s="5">
        <f>ROUND( VLOOKUP(Z179, NPC_Raw_Data!A:Q, 16) * VLOOKUP(AA179, NPC_Scaling_Values!A:N, 14)* VLOOKUP(AB179, NPC_Scaling_Values!A:N, 14) * 1.25 ,0)</f>
        <v>290</v>
      </c>
      <c r="P179" s="2">
        <f>ROUND( VLOOKUP(Z179, NPC_Raw_Data!A:Q, 17) * VLOOKUP(AA179, NPC_Scaling_Values!A:N, 14) * VLOOKUP(AB179, NPC_Scaling_Values!A:N, 14)* 1.25 ,0)</f>
        <v>116</v>
      </c>
      <c r="Q179">
        <f> VLOOKUP(AA179, NPC_Scaling_Values!A:N, 9) * VLOOKUP(AB179, NPC_Scaling_Values!A:N, 9) * 1.25</f>
        <v>4.17</v>
      </c>
      <c r="R179" s="1">
        <v>1.5</v>
      </c>
      <c r="S179" s="1">
        <v>-1.0</v>
      </c>
      <c r="T179" s="7" t="b">
        <v>0</v>
      </c>
      <c r="U179" s="7" t="b">
        <v>0</v>
      </c>
      <c r="V179" s="7" t="b">
        <v>0</v>
      </c>
      <c r="Z179" s="1">
        <v>284001.0</v>
      </c>
      <c r="AA179" s="1">
        <v>7014.0</v>
      </c>
      <c r="AB179" s="1">
        <v>7414.0</v>
      </c>
      <c r="AC179" s="8">
        <v>0.0</v>
      </c>
    </row>
    <row r="180">
      <c r="A180" s="1" t="s">
        <v>185</v>
      </c>
      <c r="B180" s="1" t="s">
        <v>41</v>
      </c>
      <c r="C180" s="5">
        <f>ROUND( VLOOKUP(Z180, NPC_Raw_Data!A:D, 4)*VLOOKUP(AA180, NPC_Scaling_Values!A:C, 3)*VLOOKUP(AB180, NPC_Scaling_Values!A:C, 3) * 1.25 ,0)</f>
        <v>5</v>
      </c>
      <c r="D180" s="5">
        <f>ROUND( VLOOKUP(Z180, NPC_Raw_Data!A:E, 5) * VLOOKUP(AA180, NPC_Scaling_Values!A:D, 4) * VLOOKUP(AB180,NPC_Scaling_Values!A:D, 4) * 1.25 ,0)</f>
        <v>1000</v>
      </c>
      <c r="E180" s="5">
        <f>ROUND( VLOOKUP(Z180, NPC_Raw_Data!A:L, 6) * VLOOKUP(AA180, NPC_Scaling_Values!A:N, 5)* VLOOKUP(AB180, NPC_Scaling_Values!A:N, 5) * 1.25 ,0)</f>
        <v>286</v>
      </c>
      <c r="F180" s="5">
        <f>ROUND( VLOOKUP(Z180, NPC_Raw_Data!A:L, 7) * VLOOKUP(AA180, NPC_Scaling_Values!A:N, 6) * VLOOKUP(AB180,NPC_Scaling_Values!A:N, 6) * 1.25 ,0)</f>
        <v>215</v>
      </c>
      <c r="G180" s="5">
        <f>ROUND( VLOOKUP(Z180, NPC_Raw_Data!A:L, 8) * VLOOKUP(AA180, NPC_Scaling_Values!A:N, 7) * VLOOKUP(AB180, NPC_Scaling_Values!A:N, 7) * 1.25 ,0)</f>
        <v>200</v>
      </c>
      <c r="H180" s="5">
        <f>ROUND( VLOOKUP(Z180, NPC_Raw_Data!A:L, 9) * VLOOKUP(AA180, NPC_Scaling_Values!A:N, 8)* VLOOKUP(AB180, NPC_Scaling_Values!A:N, 8) * 1.25 ,0)</f>
        <v>215</v>
      </c>
      <c r="I180" s="5">
        <v>-25.0</v>
      </c>
      <c r="J180" s="5">
        <v>0.0</v>
      </c>
      <c r="K180" s="5">
        <v>0.0</v>
      </c>
      <c r="L180" s="5">
        <f>ROUND( VLOOKUP(Z180, NPC_Raw_Data!A:O, 13),0)</f>
        <v>92</v>
      </c>
      <c r="M180" s="5">
        <f>ROUND( VLOOKUP(Z180, NPC_Raw_Data!A:O, 14),0)</f>
        <v>92</v>
      </c>
      <c r="N180" s="5">
        <f>ROUND( VLOOKUP(Z180, NPC_Raw_Data!A:O, 15),0)</f>
        <v>92</v>
      </c>
      <c r="O180" s="5">
        <f>ROUND( VLOOKUP(Z180, NPC_Raw_Data!A:Q, 16) * VLOOKUP(AA180, NPC_Scaling_Values!A:N, 14)* VLOOKUP(AB180, NPC_Scaling_Values!A:N, 14) * 1.25 ,0)</f>
        <v>290</v>
      </c>
      <c r="P180" s="2">
        <f>ROUND( VLOOKUP(Z180, NPC_Raw_Data!A:Q, 17) * VLOOKUP(AA180, NPC_Scaling_Values!A:N, 14) * VLOOKUP(AB180, NPC_Scaling_Values!A:N, 14)* 1.25 ,0)</f>
        <v>116</v>
      </c>
      <c r="Q180">
        <f> VLOOKUP(AA180, NPC_Scaling_Values!A:N, 9) * VLOOKUP(AB180, NPC_Scaling_Values!A:N, 9) * 1.25</f>
        <v>4.17</v>
      </c>
      <c r="R180" s="1">
        <v>1.5</v>
      </c>
      <c r="S180" s="1">
        <v>-1.0</v>
      </c>
      <c r="T180" s="7" t="b">
        <v>0</v>
      </c>
      <c r="U180" s="7" t="b">
        <v>0</v>
      </c>
      <c r="V180" s="7" t="b">
        <v>0</v>
      </c>
      <c r="Z180" s="1">
        <v>284002.0</v>
      </c>
      <c r="AA180" s="1">
        <v>7014.0</v>
      </c>
      <c r="AB180" s="1">
        <v>7414.0</v>
      </c>
      <c r="AC180" s="8">
        <v>0.0</v>
      </c>
    </row>
    <row r="181">
      <c r="A181" s="9" t="s">
        <v>186</v>
      </c>
      <c r="B181" s="1" t="s">
        <v>41</v>
      </c>
      <c r="C181" s="5">
        <f>ROUND( VLOOKUP(Z181, NPC_Raw_Data!A:D, 4)*VLOOKUP(AA181, NPC_Scaling_Values!A:C, 3)*VLOOKUP(AB181, NPC_Scaling_Values!A:C, 3) * 1.25 ,0)</f>
        <v>648</v>
      </c>
      <c r="D181" s="5">
        <f>ROUND( VLOOKUP(Z181, NPC_Raw_Data!A:E, 5) * VLOOKUP(AA181, NPC_Scaling_Values!A:D, 4) * VLOOKUP(AB181,NPC_Scaling_Values!A:D, 4) * 1.25 ,0)</f>
        <v>1000</v>
      </c>
      <c r="E181" s="5">
        <f>ROUND( VLOOKUP(Z181, NPC_Raw_Data!A:L, 6) * VLOOKUP(AA181, NPC_Scaling_Values!A:N, 5)* VLOOKUP(AB181, NPC_Scaling_Values!A:N, 5) * 1.25 ,0)</f>
        <v>286</v>
      </c>
      <c r="F181" s="5">
        <f>ROUND( VLOOKUP(Z181, NPC_Raw_Data!A:L, 7) * VLOOKUP(AA181, NPC_Scaling_Values!A:N, 6) * VLOOKUP(AB181,NPC_Scaling_Values!A:N, 6) * 1.25 ,0)</f>
        <v>215</v>
      </c>
      <c r="G181" s="5">
        <f>ROUND( VLOOKUP(Z181, NPC_Raw_Data!A:L, 8) * VLOOKUP(AA181, NPC_Scaling_Values!A:N, 7) * VLOOKUP(AB181, NPC_Scaling_Values!A:N, 7) * 1.25 ,0)</f>
        <v>230</v>
      </c>
      <c r="H181" s="5">
        <f>ROUND( VLOOKUP(Z181, NPC_Raw_Data!A:L, 9) * VLOOKUP(AA181, NPC_Scaling_Values!A:N, 8)* VLOOKUP(AB181, NPC_Scaling_Values!A:N, 8) * 1.25 ,0)</f>
        <v>215</v>
      </c>
      <c r="I181" s="5">
        <v>-25.0</v>
      </c>
      <c r="J181" s="5">
        <v>0.0</v>
      </c>
      <c r="K181" s="5">
        <v>0.0</v>
      </c>
      <c r="L181" s="5">
        <f>ROUND( VLOOKUP(Z181, NPC_Raw_Data!A:O, 13),0)</f>
        <v>92</v>
      </c>
      <c r="M181" s="5">
        <f>ROUND( VLOOKUP(Z181, NPC_Raw_Data!A:O, 14),0)</f>
        <v>92</v>
      </c>
      <c r="N181" s="5">
        <f>ROUND( VLOOKUP(Z181, NPC_Raw_Data!A:O, 15),0)</f>
        <v>92</v>
      </c>
      <c r="O181" s="5">
        <f>ROUND( VLOOKUP(Z181, NPC_Raw_Data!A:Q, 16) * VLOOKUP(AA181, NPC_Scaling_Values!A:N, 14)* VLOOKUP(AB181, NPC_Scaling_Values!A:N, 14) * 1.25 ,0)</f>
        <v>290</v>
      </c>
      <c r="P181" s="2">
        <f>ROUND( VLOOKUP(Z181, NPC_Raw_Data!A:Q, 17) * VLOOKUP(AA181, NPC_Scaling_Values!A:N, 14) * VLOOKUP(AB181, NPC_Scaling_Values!A:N, 14)* 1.25 ,0)</f>
        <v>116</v>
      </c>
      <c r="Q181">
        <f> VLOOKUP(AA181, NPC_Scaling_Values!A:N, 9) * VLOOKUP(AB181, NPC_Scaling_Values!A:N, 9) * 1.25</f>
        <v>4.17</v>
      </c>
      <c r="R181" s="1">
        <v>1.5</v>
      </c>
      <c r="S181" s="1">
        <v>-1.0</v>
      </c>
      <c r="T181" s="7" t="b">
        <v>0</v>
      </c>
      <c r="U181" s="7" t="b">
        <v>0</v>
      </c>
      <c r="V181" s="7" t="b">
        <v>0</v>
      </c>
      <c r="Z181" s="1">
        <v>284003.0</v>
      </c>
      <c r="AA181" s="1">
        <v>7014.0</v>
      </c>
      <c r="AB181" s="1">
        <v>7414.0</v>
      </c>
      <c r="AC181" s="10">
        <v>7100.0</v>
      </c>
    </row>
    <row r="182">
      <c r="A182" s="9" t="s">
        <v>187</v>
      </c>
      <c r="B182" s="1" t="s">
        <v>41</v>
      </c>
      <c r="C182" s="5">
        <f>ROUND( VLOOKUP(Z182, NPC_Raw_Data!A:D, 4)*VLOOKUP(AA182, NPC_Scaling_Values!A:C, 3)*VLOOKUP(AB182, NPC_Scaling_Values!A:C, 3) * 1.25 ,0)</f>
        <v>648</v>
      </c>
      <c r="D182" s="5">
        <f>ROUND( VLOOKUP(Z182, NPC_Raw_Data!A:E, 5) * VLOOKUP(AA182, NPC_Scaling_Values!A:D, 4) * VLOOKUP(AB182,NPC_Scaling_Values!A:D, 4) * 1.25 ,0)</f>
        <v>1000</v>
      </c>
      <c r="E182" s="5">
        <f>ROUND( VLOOKUP(Z182, NPC_Raw_Data!A:L, 6) * VLOOKUP(AA182, NPC_Scaling_Values!A:N, 5)* VLOOKUP(AB182, NPC_Scaling_Values!A:N, 5) * 1.25 ,0)</f>
        <v>286</v>
      </c>
      <c r="F182" s="5">
        <f>ROUND( VLOOKUP(Z182, NPC_Raw_Data!A:L, 7) * VLOOKUP(AA182, NPC_Scaling_Values!A:N, 6) * VLOOKUP(AB182,NPC_Scaling_Values!A:N, 6) * 1.25 ,0)</f>
        <v>215</v>
      </c>
      <c r="G182" s="5">
        <f>ROUND( VLOOKUP(Z182, NPC_Raw_Data!A:L, 8) * VLOOKUP(AA182, NPC_Scaling_Values!A:N, 7) * VLOOKUP(AB182, NPC_Scaling_Values!A:N, 7) * 1.25 ,0)</f>
        <v>200</v>
      </c>
      <c r="H182" s="5">
        <f>ROUND( VLOOKUP(Z182, NPC_Raw_Data!A:L, 9) * VLOOKUP(AA182, NPC_Scaling_Values!A:N, 8)* VLOOKUP(AB182, NPC_Scaling_Values!A:N, 8) * 1.25 ,0)</f>
        <v>215</v>
      </c>
      <c r="I182" s="5">
        <v>-25.0</v>
      </c>
      <c r="J182" s="5">
        <v>0.0</v>
      </c>
      <c r="K182" s="5">
        <v>0.0</v>
      </c>
      <c r="L182" s="5">
        <f>ROUND( VLOOKUP(Z182, NPC_Raw_Data!A:O, 13),0)</f>
        <v>92</v>
      </c>
      <c r="M182" s="5">
        <f>ROUND( VLOOKUP(Z182, NPC_Raw_Data!A:O, 14),0)</f>
        <v>92</v>
      </c>
      <c r="N182" s="5">
        <f>ROUND( VLOOKUP(Z182, NPC_Raw_Data!A:O, 15),0)</f>
        <v>92</v>
      </c>
      <c r="O182" s="5">
        <f>ROUND( VLOOKUP(Z182, NPC_Raw_Data!A:Q, 16) * VLOOKUP(AA182, NPC_Scaling_Values!A:N, 14)* VLOOKUP(AB182, NPC_Scaling_Values!A:N, 14) * 1.25 ,0)</f>
        <v>290</v>
      </c>
      <c r="P182" s="2">
        <f>ROUND( VLOOKUP(Z182, NPC_Raw_Data!A:Q, 17) * VLOOKUP(AA182, NPC_Scaling_Values!A:N, 14) * VLOOKUP(AB182, NPC_Scaling_Values!A:N, 14)* 1.25 ,0)</f>
        <v>116</v>
      </c>
      <c r="Q182">
        <f> VLOOKUP(AA182, NPC_Scaling_Values!A:N, 9) * VLOOKUP(AB182, NPC_Scaling_Values!A:N, 9) * 1.25</f>
        <v>4.17</v>
      </c>
      <c r="R182" s="1">
        <v>1.5</v>
      </c>
      <c r="S182" s="1">
        <v>-1.0</v>
      </c>
      <c r="T182" s="7" t="b">
        <v>0</v>
      </c>
      <c r="U182" s="7" t="b">
        <v>0</v>
      </c>
      <c r="V182" s="7" t="b">
        <v>0</v>
      </c>
      <c r="Z182" s="1">
        <v>284004.0</v>
      </c>
      <c r="AA182" s="1">
        <v>7014.0</v>
      </c>
      <c r="AB182" s="1">
        <v>7414.0</v>
      </c>
      <c r="AC182" s="10">
        <v>7100.0</v>
      </c>
    </row>
    <row r="183">
      <c r="A183" s="1" t="s">
        <v>165</v>
      </c>
      <c r="B183" s="1" t="s">
        <v>166</v>
      </c>
      <c r="C183" s="5">
        <f>ROUND( VLOOKUP(Z183, NPC_Raw_Data!A:D, 4)*VLOOKUP(AA183, NPC_Scaling_Values!A:C, 3)*VLOOKUP(AB183, NPC_Scaling_Values!A:C, 3) * 1.25 ,0)</f>
        <v>3948</v>
      </c>
      <c r="D183" s="5">
        <f>ROUND( VLOOKUP(Z183, NPC_Raw_Data!A:E, 5) * VLOOKUP(AA183, NPC_Scaling_Values!A:D, 4) * VLOOKUP(AB183,NPC_Scaling_Values!A:D, 4) * 1.25 ,0)</f>
        <v>11250</v>
      </c>
      <c r="E183" s="5">
        <f>ROUND( VLOOKUP(Z183, NPC_Raw_Data!A:L, 6) * VLOOKUP(AA183, NPC_Scaling_Values!A:N, 5)* VLOOKUP(AB183, NPC_Scaling_Values!A:N, 5) * 1.25 ,0)</f>
        <v>301</v>
      </c>
      <c r="F183" s="5">
        <f>ROUND( VLOOKUP(Z183, NPC_Raw_Data!A:L, 7) * VLOOKUP(AA183, NPC_Scaling_Values!A:N, 6) * VLOOKUP(AB183,NPC_Scaling_Values!A:N, 6) * 1.25 ,0)</f>
        <v>188</v>
      </c>
      <c r="G183" s="5">
        <f>ROUND( VLOOKUP(Z183, NPC_Raw_Data!A:L, 8) * VLOOKUP(AA183, NPC_Scaling_Values!A:N, 7) * VLOOKUP(AB183, NPC_Scaling_Values!A:N, 7) * 1.25 ,0)</f>
        <v>271</v>
      </c>
      <c r="H183" s="5">
        <f>ROUND( VLOOKUP(Z183, NPC_Raw_Data!A:L, 9) * VLOOKUP(AA183, NPC_Scaling_Values!A:N, 8)* VLOOKUP(AB183, NPC_Scaling_Values!A:N, 8) * 1.25 ,0)</f>
        <v>228</v>
      </c>
      <c r="I183" s="5">
        <v>0.0</v>
      </c>
      <c r="J183" s="5">
        <v>0.0</v>
      </c>
      <c r="K183" s="5">
        <v>0.0</v>
      </c>
      <c r="L183" s="5">
        <f>ROUND( VLOOKUP(Z183, NPC_Raw_Data!A:O, 13),0)</f>
        <v>94</v>
      </c>
      <c r="M183" s="5">
        <f>ROUND( VLOOKUP(Z183, NPC_Raw_Data!A:O, 14),0)</f>
        <v>94</v>
      </c>
      <c r="N183" s="5">
        <f>ROUND( VLOOKUP(Z183, NPC_Raw_Data!A:O, 15),0)</f>
        <v>94</v>
      </c>
      <c r="O183" s="5">
        <f>ROUND( VLOOKUP(Z183, NPC_Raw_Data!A:Q, 16) * VLOOKUP(AA183, NPC_Scaling_Values!A:N, 14)* VLOOKUP(AB183, NPC_Scaling_Values!A:N, 14) * 1.25 ,0)</f>
        <v>254</v>
      </c>
      <c r="P183" s="2">
        <f>ROUND( VLOOKUP(Z183, NPC_Raw_Data!A:Q, 17) * VLOOKUP(AA183, NPC_Scaling_Values!A:N, 14) * VLOOKUP(AB183, NPC_Scaling_Values!A:N, 14)* 1.25 ,0)</f>
        <v>101</v>
      </c>
      <c r="Q183">
        <f> VLOOKUP(AA183, NPC_Scaling_Values!A:N, 9) * VLOOKUP(AB183, NPC_Scaling_Values!A:N, 9) * 1.25</f>
        <v>3.8475</v>
      </c>
      <c r="R183" s="1">
        <v>1.3</v>
      </c>
      <c r="S183" s="1">
        <v>-1.0</v>
      </c>
      <c r="T183" s="7" t="b">
        <v>0</v>
      </c>
      <c r="U183" s="7" t="b">
        <v>0</v>
      </c>
      <c r="V183" s="7" t="b">
        <v>0</v>
      </c>
      <c r="Z183" s="1">
        <v>286000.0</v>
      </c>
      <c r="AA183" s="1">
        <v>7009.0</v>
      </c>
      <c r="AB183" s="1">
        <v>7409.0</v>
      </c>
      <c r="AC183" s="10">
        <v>5151.0</v>
      </c>
    </row>
    <row r="184">
      <c r="A184" s="1" t="s">
        <v>176</v>
      </c>
      <c r="B184" s="1" t="s">
        <v>39</v>
      </c>
      <c r="C184" s="5">
        <f>ROUND( VLOOKUP(Z184, NPC_Raw_Data!A:D, 4)*VLOOKUP(AA184, NPC_Scaling_Values!A:C, 3)*VLOOKUP(AB184, NPC_Scaling_Values!A:C, 3) * 1.25 ,0)</f>
        <v>3964</v>
      </c>
      <c r="D184" s="5">
        <f>ROUND( VLOOKUP(Z184, NPC_Raw_Data!A:E, 5) * VLOOKUP(AA184, NPC_Scaling_Values!A:D, 4) * VLOOKUP(AB184,NPC_Scaling_Values!A:D, 4) * 1.25 ,0)</f>
        <v>11250</v>
      </c>
      <c r="E184" s="5">
        <f>ROUND( VLOOKUP(Z184, NPC_Raw_Data!A:L, 6) * VLOOKUP(AA184, NPC_Scaling_Values!A:N, 5)* VLOOKUP(AB184, NPC_Scaling_Values!A:N, 5) * 1.25 ,0)</f>
        <v>304</v>
      </c>
      <c r="F184" s="5">
        <f>ROUND( VLOOKUP(Z184, NPC_Raw_Data!A:L, 7) * VLOOKUP(AA184, NPC_Scaling_Values!A:N, 6) * VLOOKUP(AB184,NPC_Scaling_Values!A:N, 6) * 1.25 ,0)</f>
        <v>189</v>
      </c>
      <c r="G184" s="5">
        <f>ROUND( VLOOKUP(Z184, NPC_Raw_Data!A:L, 8) * VLOOKUP(AA184, NPC_Scaling_Values!A:N, 7) * VLOOKUP(AB184, NPC_Scaling_Values!A:N, 7) * 1.25 ,0)</f>
        <v>169</v>
      </c>
      <c r="H184" s="5">
        <f>ROUND( VLOOKUP(Z184, NPC_Raw_Data!A:L, 9) * VLOOKUP(AA184, NPC_Scaling_Values!A:N, 8)* VLOOKUP(AB184, NPC_Scaling_Values!A:N, 8) * 1.25 ,0)</f>
        <v>230</v>
      </c>
      <c r="I184" s="5">
        <v>0.0</v>
      </c>
      <c r="J184" s="5">
        <v>0.0</v>
      </c>
      <c r="K184" s="5">
        <v>0.0</v>
      </c>
      <c r="L184" s="5">
        <f>ROUND( VLOOKUP(Z184, NPC_Raw_Data!A:O, 13),0)</f>
        <v>94</v>
      </c>
      <c r="M184" s="5">
        <f>ROUND( VLOOKUP(Z184, NPC_Raw_Data!A:O, 14),0)</f>
        <v>94</v>
      </c>
      <c r="N184" s="5">
        <f>ROUND( VLOOKUP(Z184, NPC_Raw_Data!A:O, 15),0)</f>
        <v>94</v>
      </c>
      <c r="O184" s="5">
        <f>ROUND( VLOOKUP(Z184, NPC_Raw_Data!A:Q, 16) * VLOOKUP(AA184, NPC_Scaling_Values!A:N, 14)* VLOOKUP(AB184, NPC_Scaling_Values!A:N, 14) * 1.25 ,0)</f>
        <v>256</v>
      </c>
      <c r="P184" s="2">
        <f>ROUND( VLOOKUP(Z184, NPC_Raw_Data!A:Q, 17) * VLOOKUP(AA184, NPC_Scaling_Values!A:N, 14) * VLOOKUP(AB184, NPC_Scaling_Values!A:N, 14)* 1.25 ,0)</f>
        <v>102</v>
      </c>
      <c r="Q184">
        <f> VLOOKUP(AA184, NPC_Scaling_Values!A:N, 9) * VLOOKUP(AB184, NPC_Scaling_Values!A:N, 9) * 1.25</f>
        <v>3.9</v>
      </c>
      <c r="R184" s="1">
        <v>1.3</v>
      </c>
      <c r="S184" s="1">
        <v>-1.0</v>
      </c>
      <c r="T184" s="7" t="b">
        <v>0</v>
      </c>
      <c r="U184" s="7" t="b">
        <v>0</v>
      </c>
      <c r="V184" s="7" t="b">
        <v>0</v>
      </c>
      <c r="Z184" s="1">
        <v>286001.0</v>
      </c>
      <c r="AA184" s="1">
        <v>7010.0</v>
      </c>
      <c r="AB184" s="1">
        <v>7410.0</v>
      </c>
      <c r="AC184" s="10">
        <v>5151.0</v>
      </c>
    </row>
    <row r="185">
      <c r="A185" s="1" t="s">
        <v>167</v>
      </c>
      <c r="B185" s="1" t="s">
        <v>166</v>
      </c>
      <c r="C185" s="5">
        <f>ROUND( VLOOKUP(Z185, NPC_Raw_Data!A:D, 4)*VLOOKUP(AA185, NPC_Scaling_Values!A:C, 3)*VLOOKUP(AB185, NPC_Scaling_Values!A:C, 3) * 1.25 ,0)</f>
        <v>3948</v>
      </c>
      <c r="D185" s="5">
        <f>ROUND( VLOOKUP(Z185, NPC_Raw_Data!A:E, 5) * VLOOKUP(AA185, NPC_Scaling_Values!A:D, 4) * VLOOKUP(AB185,NPC_Scaling_Values!A:D, 4) * 1.25 ,0)</f>
        <v>3750</v>
      </c>
      <c r="E185" s="5">
        <f>ROUND( VLOOKUP(Z185, NPC_Raw_Data!A:L, 6) * VLOOKUP(AA185, NPC_Scaling_Values!A:N, 5)* VLOOKUP(AB185, NPC_Scaling_Values!A:N, 5) * 1.25 ,0)</f>
        <v>301</v>
      </c>
      <c r="F185" s="5">
        <f>ROUND( VLOOKUP(Z185, NPC_Raw_Data!A:L, 7) * VLOOKUP(AA185, NPC_Scaling_Values!A:N, 6) * VLOOKUP(AB185,NPC_Scaling_Values!A:N, 6) * 1.25 ,0)</f>
        <v>188</v>
      </c>
      <c r="G185" s="5">
        <f>ROUND( VLOOKUP(Z185, NPC_Raw_Data!A:L, 8) * VLOOKUP(AA185, NPC_Scaling_Values!A:N, 7) * VLOOKUP(AB185, NPC_Scaling_Values!A:N, 7) * 1.25 ,0)</f>
        <v>167</v>
      </c>
      <c r="H185" s="5">
        <f>ROUND( VLOOKUP(Z185, NPC_Raw_Data!A:L, 9) * VLOOKUP(AA185, NPC_Scaling_Values!A:N, 8)* VLOOKUP(AB185, NPC_Scaling_Values!A:N, 8) * 1.25 ,0)</f>
        <v>228</v>
      </c>
      <c r="I185" s="5">
        <v>0.0</v>
      </c>
      <c r="J185" s="5">
        <v>0.0</v>
      </c>
      <c r="K185" s="5">
        <v>0.0</v>
      </c>
      <c r="L185" s="5">
        <f>ROUND( VLOOKUP(Z185, NPC_Raw_Data!A:O, 13),0)</f>
        <v>94</v>
      </c>
      <c r="M185" s="5">
        <f>ROUND( VLOOKUP(Z185, NPC_Raw_Data!A:O, 14),0)</f>
        <v>94</v>
      </c>
      <c r="N185" s="5">
        <f>ROUND( VLOOKUP(Z185, NPC_Raw_Data!A:O, 15),0)</f>
        <v>94</v>
      </c>
      <c r="O185" s="5">
        <f>ROUND( VLOOKUP(Z185, NPC_Raw_Data!A:Q, 16) * VLOOKUP(AA185, NPC_Scaling_Values!A:N, 14)* VLOOKUP(AB185, NPC_Scaling_Values!A:N, 14) * 1.25 ,0)</f>
        <v>254</v>
      </c>
      <c r="P185" s="2">
        <f>ROUND( VLOOKUP(Z185, NPC_Raw_Data!A:Q, 17) * VLOOKUP(AA185, NPC_Scaling_Values!A:N, 14) * VLOOKUP(AB185, NPC_Scaling_Values!A:N, 14)* 1.25 ,0)</f>
        <v>101</v>
      </c>
      <c r="Q185">
        <f> VLOOKUP(AA185, NPC_Scaling_Values!A:N, 9) * VLOOKUP(AB185, NPC_Scaling_Values!A:N, 9) * 1.25</f>
        <v>3.8475</v>
      </c>
      <c r="R185" s="1">
        <v>1.3</v>
      </c>
      <c r="S185" s="1">
        <v>-1.0</v>
      </c>
      <c r="T185" s="7" t="b">
        <v>0</v>
      </c>
      <c r="U185" s="7" t="b">
        <v>0</v>
      </c>
      <c r="V185" s="7" t="b">
        <v>0</v>
      </c>
      <c r="Z185" s="1">
        <v>286002.0</v>
      </c>
      <c r="AA185" s="1">
        <v>7009.0</v>
      </c>
      <c r="AB185" s="1">
        <v>7409.0</v>
      </c>
      <c r="AC185" s="10">
        <v>5151.0</v>
      </c>
    </row>
    <row r="186">
      <c r="A186" s="9" t="s">
        <v>271</v>
      </c>
      <c r="B186" s="1" t="s">
        <v>39</v>
      </c>
      <c r="C186" s="5">
        <f>ROUND( VLOOKUP(Z186, NPC_Raw_Data!A:D, 4)*VLOOKUP(AA186, NPC_Scaling_Values!A:C, 3)*VLOOKUP(AB186, NPC_Scaling_Values!A:C, 3) * 1.25 ,0)</f>
        <v>1654</v>
      </c>
      <c r="D186" s="5">
        <f>ROUND( VLOOKUP(Z186, NPC_Raw_Data!A:E, 5) * VLOOKUP(AA186, NPC_Scaling_Values!A:D, 4) * VLOOKUP(AB186,NPC_Scaling_Values!A:D, 4) * 1.25 ,0)</f>
        <v>11250</v>
      </c>
      <c r="E186" s="5">
        <f>ROUND( VLOOKUP(Z186, NPC_Raw_Data!A:L, 6) * VLOOKUP(AA186, NPC_Scaling_Values!A:N, 5)* VLOOKUP(AB186, NPC_Scaling_Values!A:N, 5) * 1.25 ,0)</f>
        <v>480</v>
      </c>
      <c r="F186" s="5">
        <f>ROUND( VLOOKUP(Z186, NPC_Raw_Data!A:L, 7) * VLOOKUP(AA186, NPC_Scaling_Values!A:N, 6) * VLOOKUP(AB186,NPC_Scaling_Values!A:N, 6) * 1.25 ,0)</f>
        <v>335</v>
      </c>
      <c r="G186" s="5">
        <f>ROUND( VLOOKUP(Z186, NPC_Raw_Data!A:L, 8) * VLOOKUP(AA186, NPC_Scaling_Values!A:N, 7) * VLOOKUP(AB186, NPC_Scaling_Values!A:N, 7) * 1.25 ,0)</f>
        <v>409</v>
      </c>
      <c r="H186" s="5">
        <f>ROUND( VLOOKUP(Z186, NPC_Raw_Data!A:L, 9) * VLOOKUP(AA186, NPC_Scaling_Values!A:N, 8)* VLOOKUP(AB186, NPC_Scaling_Values!A:N, 8) * 1.25 ,0)</f>
        <v>386</v>
      </c>
      <c r="I186" s="5">
        <v>25.0</v>
      </c>
      <c r="J186" s="5">
        <v>0.0</v>
      </c>
      <c r="K186" s="5">
        <v>0.0</v>
      </c>
      <c r="L186" s="5">
        <f>ROUND( VLOOKUP(Z186, NPC_Raw_Data!A:O, 13),0)</f>
        <v>116</v>
      </c>
      <c r="M186" s="5">
        <f>ROUND( VLOOKUP(Z186, NPC_Raw_Data!A:O, 14),0)</f>
        <v>116</v>
      </c>
      <c r="N186" s="5">
        <f>ROUND( VLOOKUP(Z186, NPC_Raw_Data!A:O, 15),0)</f>
        <v>116</v>
      </c>
      <c r="O186" s="5">
        <f>ROUND( VLOOKUP(Z186, NPC_Raw_Data!A:Q, 16) * VLOOKUP(AA186, NPC_Scaling_Values!A:N, 14)* VLOOKUP(AB186, NPC_Scaling_Values!A:N, 14) * 1.25 ,0)</f>
        <v>256</v>
      </c>
      <c r="P186" s="2">
        <f>ROUND( VLOOKUP(Z186, NPC_Raw_Data!A:Q, 17) * VLOOKUP(AA186, NPC_Scaling_Values!A:N, 14) * VLOOKUP(AB186, NPC_Scaling_Values!A:N, 14)* 1.25 ,0)</f>
        <v>102</v>
      </c>
      <c r="Q186">
        <f> VLOOKUP(AA186, NPC_Scaling_Values!A:N, 9) * VLOOKUP(AB186, NPC_Scaling_Values!A:N, 9) * 1.25</f>
        <v>3.9</v>
      </c>
      <c r="R186" s="1">
        <v>1.0</v>
      </c>
      <c r="S186" s="1">
        <v>-1.0</v>
      </c>
      <c r="T186" s="7" t="b">
        <v>0</v>
      </c>
      <c r="U186" s="7" t="b">
        <v>1</v>
      </c>
      <c r="V186" s="7" t="b">
        <v>0</v>
      </c>
      <c r="Z186" s="1">
        <v>287000.0</v>
      </c>
      <c r="AA186" s="1">
        <v>7010.0</v>
      </c>
      <c r="AB186" s="1">
        <v>7410.0</v>
      </c>
      <c r="AC186" s="8">
        <v>0.0</v>
      </c>
    </row>
    <row r="187">
      <c r="A187" s="9" t="s">
        <v>272</v>
      </c>
      <c r="B187" s="1" t="s">
        <v>39</v>
      </c>
      <c r="C187" s="5">
        <f>ROUND( VLOOKUP(Z187, NPC_Raw_Data!A:D, 4)*VLOOKUP(AA187, NPC_Scaling_Values!A:C, 3)*VLOOKUP(AB187, NPC_Scaling_Values!A:C, 3) * 1.25 ,0)</f>
        <v>1654</v>
      </c>
      <c r="D187" s="5">
        <f>ROUND( VLOOKUP(Z187, NPC_Raw_Data!A:E, 5) * VLOOKUP(AA187, NPC_Scaling_Values!A:D, 4) * VLOOKUP(AB187,NPC_Scaling_Values!A:D, 4) * 1.25 ,0)</f>
        <v>11250</v>
      </c>
      <c r="E187" s="5">
        <f>ROUND( VLOOKUP(Z187, NPC_Raw_Data!A:L, 6) * VLOOKUP(AA187, NPC_Scaling_Values!A:N, 5)* VLOOKUP(AB187, NPC_Scaling_Values!A:N, 5) * 1.25 ,0)</f>
        <v>480</v>
      </c>
      <c r="F187" s="5">
        <f>ROUND( VLOOKUP(Z187, NPC_Raw_Data!A:L, 7) * VLOOKUP(AA187, NPC_Scaling_Values!A:N, 6) * VLOOKUP(AB187,NPC_Scaling_Values!A:N, 6) * 1.25 ,0)</f>
        <v>335</v>
      </c>
      <c r="G187" s="5">
        <f>ROUND( VLOOKUP(Z187, NPC_Raw_Data!A:L, 8) * VLOOKUP(AA187, NPC_Scaling_Values!A:N, 7) * VLOOKUP(AB187, NPC_Scaling_Values!A:N, 7) * 1.25 ,0)</f>
        <v>409</v>
      </c>
      <c r="H187" s="5">
        <f>ROUND( VLOOKUP(Z187, NPC_Raw_Data!A:L, 9) * VLOOKUP(AA187, NPC_Scaling_Values!A:N, 8)* VLOOKUP(AB187, NPC_Scaling_Values!A:N, 8) * 1.25 ,0)</f>
        <v>386</v>
      </c>
      <c r="I187" s="5">
        <v>25.0</v>
      </c>
      <c r="J187" s="5">
        <v>0.0</v>
      </c>
      <c r="K187" s="5">
        <v>0.0</v>
      </c>
      <c r="L187" s="5">
        <f>ROUND( VLOOKUP(Z187, NPC_Raw_Data!A:O, 13),0)</f>
        <v>116</v>
      </c>
      <c r="M187" s="5">
        <f>ROUND( VLOOKUP(Z187, NPC_Raw_Data!A:O, 14),0)</f>
        <v>116</v>
      </c>
      <c r="N187" s="5">
        <f>ROUND( VLOOKUP(Z187, NPC_Raw_Data!A:O, 15),0)</f>
        <v>116</v>
      </c>
      <c r="O187" s="5">
        <f>ROUND( VLOOKUP(Z187, NPC_Raw_Data!A:Q, 16) * VLOOKUP(AA187, NPC_Scaling_Values!A:N, 14)* VLOOKUP(AB187, NPC_Scaling_Values!A:N, 14) * 1.25 ,0)</f>
        <v>256</v>
      </c>
      <c r="P187" s="2">
        <f>ROUND( VLOOKUP(Z187, NPC_Raw_Data!A:Q, 17) * VLOOKUP(AA187, NPC_Scaling_Values!A:N, 14) * VLOOKUP(AB187, NPC_Scaling_Values!A:N, 14)* 1.25 ,0)</f>
        <v>102</v>
      </c>
      <c r="Q187">
        <f> VLOOKUP(AA187, NPC_Scaling_Values!A:N, 9) * VLOOKUP(AB187, NPC_Scaling_Values!A:N, 9) * 1.25</f>
        <v>3.9</v>
      </c>
      <c r="R187" s="1">
        <v>1.0</v>
      </c>
      <c r="S187" s="1">
        <v>-1.0</v>
      </c>
      <c r="T187" s="7" t="b">
        <v>0</v>
      </c>
      <c r="U187" s="7" t="b">
        <v>1</v>
      </c>
      <c r="V187" s="7" t="b">
        <v>0</v>
      </c>
      <c r="Z187" s="1">
        <v>287001.0</v>
      </c>
      <c r="AA187" s="1">
        <v>7010.0</v>
      </c>
      <c r="AB187" s="1">
        <v>7410.0</v>
      </c>
      <c r="AC187" s="10">
        <v>7100.0</v>
      </c>
    </row>
    <row r="188">
      <c r="A188" s="9" t="s">
        <v>248</v>
      </c>
      <c r="B188" s="1" t="s">
        <v>39</v>
      </c>
      <c r="C188" s="5">
        <f>ROUND( VLOOKUP(Z188, NPC_Raw_Data!A:D, 4)*VLOOKUP(AA188, NPC_Scaling_Values!A:C, 3)*VLOOKUP(AB188, NPC_Scaling_Values!A:C, 3) * 1.25 ,0)</f>
        <v>1171</v>
      </c>
      <c r="D188" s="5">
        <f>ROUND( VLOOKUP(Z188, NPC_Raw_Data!A:E, 5) * VLOOKUP(AA188, NPC_Scaling_Values!A:D, 4) * VLOOKUP(AB188,NPC_Scaling_Values!A:D, 4) * 1.25 ,0)</f>
        <v>5625</v>
      </c>
      <c r="E188" s="5">
        <f>ROUND( VLOOKUP(Z188, NPC_Raw_Data!A:L, 6) * VLOOKUP(AA188, NPC_Scaling_Values!A:N, 5)* VLOOKUP(AB188, NPC_Scaling_Values!A:N, 5) * 1.25 ,0)</f>
        <v>423</v>
      </c>
      <c r="F188" s="5">
        <f>ROUND( VLOOKUP(Z188, NPC_Raw_Data!A:L, 7) * VLOOKUP(AA188, NPC_Scaling_Values!A:N, 6) * VLOOKUP(AB188,NPC_Scaling_Values!A:N, 6) * 1.25 ,0)</f>
        <v>298</v>
      </c>
      <c r="G188" s="5">
        <f>ROUND( VLOOKUP(Z188, NPC_Raw_Data!A:L, 8) * VLOOKUP(AA188, NPC_Scaling_Values!A:N, 7) * VLOOKUP(AB188, NPC_Scaling_Values!A:N, 7) * 1.25 ,0)</f>
        <v>338</v>
      </c>
      <c r="H188" s="5">
        <f>ROUND( VLOOKUP(Z188, NPC_Raw_Data!A:L, 9) * VLOOKUP(AA188, NPC_Scaling_Values!A:N, 8)* VLOOKUP(AB188, NPC_Scaling_Values!A:N, 8) * 1.25 ,0)</f>
        <v>338</v>
      </c>
      <c r="I188" s="5">
        <v>25.0</v>
      </c>
      <c r="J188" s="5">
        <v>0.0</v>
      </c>
      <c r="K188" s="5">
        <v>0.0</v>
      </c>
      <c r="L188" s="5">
        <f>ROUND( VLOOKUP(Z188, NPC_Raw_Data!A:O, 13),0)</f>
        <v>116</v>
      </c>
      <c r="M188" s="5">
        <f>ROUND( VLOOKUP(Z188, NPC_Raw_Data!A:O, 14),0)</f>
        <v>116</v>
      </c>
      <c r="N188" s="5">
        <f>ROUND( VLOOKUP(Z188, NPC_Raw_Data!A:O, 15),0)</f>
        <v>116</v>
      </c>
      <c r="O188" s="5">
        <f>ROUND( VLOOKUP(Z188, NPC_Raw_Data!A:Q, 16) * VLOOKUP(AA188, NPC_Scaling_Values!A:N, 14)* VLOOKUP(AB188, NPC_Scaling_Values!A:N, 14) * 1.25 ,0)</f>
        <v>256</v>
      </c>
      <c r="P188" s="2">
        <f>ROUND( VLOOKUP(Z188, NPC_Raw_Data!A:Q, 17) * VLOOKUP(AA188, NPC_Scaling_Values!A:N, 14) * VLOOKUP(AB188, NPC_Scaling_Values!A:N, 14)* 1.25 ,0)</f>
        <v>102</v>
      </c>
      <c r="Q188">
        <f> VLOOKUP(AA188, NPC_Scaling_Values!A:N, 9) * VLOOKUP(AB188, NPC_Scaling_Values!A:N, 9) * 1.25</f>
        <v>3.9</v>
      </c>
      <c r="R188" s="1">
        <v>1.0</v>
      </c>
      <c r="S188" s="1">
        <v>-1.0</v>
      </c>
      <c r="T188" s="7" t="b">
        <v>0</v>
      </c>
      <c r="U188" s="7" t="b">
        <v>1</v>
      </c>
      <c r="V188" s="7" t="b">
        <v>0</v>
      </c>
      <c r="Z188" s="1">
        <v>287010.0</v>
      </c>
      <c r="AA188" s="1">
        <v>7010.0</v>
      </c>
      <c r="AB188" s="1">
        <v>7410.0</v>
      </c>
      <c r="AC188" s="8">
        <v>0.0</v>
      </c>
    </row>
    <row r="189">
      <c r="A189" s="9" t="s">
        <v>249</v>
      </c>
      <c r="B189" s="1" t="s">
        <v>39</v>
      </c>
      <c r="C189" s="5">
        <f>ROUND( VLOOKUP(Z189, NPC_Raw_Data!A:D, 4)*VLOOKUP(AA189, NPC_Scaling_Values!A:C, 3)*VLOOKUP(AB189, NPC_Scaling_Values!A:C, 3) * 1.25 ,0)</f>
        <v>1171</v>
      </c>
      <c r="D189" s="5">
        <f>ROUND( VLOOKUP(Z189, NPC_Raw_Data!A:E, 5) * VLOOKUP(AA189, NPC_Scaling_Values!A:D, 4) * VLOOKUP(AB189,NPC_Scaling_Values!A:D, 4) * 1.25 ,0)</f>
        <v>5625</v>
      </c>
      <c r="E189" s="5">
        <f>ROUND( VLOOKUP(Z189, NPC_Raw_Data!A:L, 6) * VLOOKUP(AA189, NPC_Scaling_Values!A:N, 5)* VLOOKUP(AB189, NPC_Scaling_Values!A:N, 5) * 1.25 ,0)</f>
        <v>423</v>
      </c>
      <c r="F189" s="5">
        <f>ROUND( VLOOKUP(Z189, NPC_Raw_Data!A:L, 7) * VLOOKUP(AA189, NPC_Scaling_Values!A:N, 6) * VLOOKUP(AB189,NPC_Scaling_Values!A:N, 6) * 1.25 ,0)</f>
        <v>298</v>
      </c>
      <c r="G189" s="5">
        <f>ROUND( VLOOKUP(Z189, NPC_Raw_Data!A:L, 8) * VLOOKUP(AA189, NPC_Scaling_Values!A:N, 7) * VLOOKUP(AB189, NPC_Scaling_Values!A:N, 7) * 1.25 ,0)</f>
        <v>338</v>
      </c>
      <c r="H189" s="5">
        <f>ROUND( VLOOKUP(Z189, NPC_Raw_Data!A:L, 9) * VLOOKUP(AA189, NPC_Scaling_Values!A:N, 8)* VLOOKUP(AB189, NPC_Scaling_Values!A:N, 8) * 1.25 ,0)</f>
        <v>338</v>
      </c>
      <c r="I189" s="5">
        <v>25.0</v>
      </c>
      <c r="J189" s="5">
        <v>0.0</v>
      </c>
      <c r="K189" s="5">
        <v>0.0</v>
      </c>
      <c r="L189" s="5">
        <f>ROUND( VLOOKUP(Z189, NPC_Raw_Data!A:O, 13),0)</f>
        <v>116</v>
      </c>
      <c r="M189" s="5">
        <f>ROUND( VLOOKUP(Z189, NPC_Raw_Data!A:O, 14),0)</f>
        <v>116</v>
      </c>
      <c r="N189" s="5">
        <f>ROUND( VLOOKUP(Z189, NPC_Raw_Data!A:O, 15),0)</f>
        <v>116</v>
      </c>
      <c r="O189" s="5">
        <f>ROUND( VLOOKUP(Z189, NPC_Raw_Data!A:Q, 16) * VLOOKUP(AA189, NPC_Scaling_Values!A:N, 14)* VLOOKUP(AB189, NPC_Scaling_Values!A:N, 14) * 1.25 ,0)</f>
        <v>256</v>
      </c>
      <c r="P189" s="2">
        <f>ROUND( VLOOKUP(Z189, NPC_Raw_Data!A:Q, 17) * VLOOKUP(AA189, NPC_Scaling_Values!A:N, 14) * VLOOKUP(AB189, NPC_Scaling_Values!A:N, 14)* 1.25 ,0)</f>
        <v>102</v>
      </c>
      <c r="Q189">
        <f> VLOOKUP(AA189, NPC_Scaling_Values!A:N, 9) * VLOOKUP(AB189, NPC_Scaling_Values!A:N, 9) * 1.25</f>
        <v>3.9</v>
      </c>
      <c r="R189" s="1">
        <v>1.0</v>
      </c>
      <c r="S189" s="1">
        <v>-1.0</v>
      </c>
      <c r="T189" s="7" t="b">
        <v>0</v>
      </c>
      <c r="U189" s="7" t="b">
        <v>1</v>
      </c>
      <c r="V189" s="7" t="b">
        <v>0</v>
      </c>
      <c r="Z189" s="1">
        <v>287011.0</v>
      </c>
      <c r="AA189" s="1">
        <v>7010.0</v>
      </c>
      <c r="AB189" s="1">
        <v>7410.0</v>
      </c>
      <c r="AC189" s="10">
        <v>7100.0</v>
      </c>
    </row>
    <row r="190">
      <c r="A190" s="9" t="s">
        <v>202</v>
      </c>
      <c r="B190" s="1" t="s">
        <v>51</v>
      </c>
      <c r="C190" s="5">
        <f>ROUND( VLOOKUP(Z190, NPC_Raw_Data!A:D, 4)*VLOOKUP(AA190, NPC_Scaling_Values!A:C, 3)*VLOOKUP(AB190, NPC_Scaling_Values!A:C, 3) * 1.25 ,0)</f>
        <v>504</v>
      </c>
      <c r="D190" s="5">
        <f>ROUND( VLOOKUP(Z190, NPC_Raw_Data!A:E, 5) * VLOOKUP(AA190, NPC_Scaling_Values!A:D, 4) * VLOOKUP(AB190,NPC_Scaling_Values!A:D, 4) * 1.25 ,0)</f>
        <v>250</v>
      </c>
      <c r="E190" s="5">
        <f>ROUND( VLOOKUP(Z190, NPC_Raw_Data!A:L, 6) * VLOOKUP(AA190, NPC_Scaling_Values!A:N, 5)* VLOOKUP(AB190, NPC_Scaling_Values!A:N, 5) * 1.25 ,0)</f>
        <v>426</v>
      </c>
      <c r="F190" s="5">
        <f>ROUND( VLOOKUP(Z190, NPC_Raw_Data!A:L, 7) * VLOOKUP(AA190, NPC_Scaling_Values!A:N, 6) * VLOOKUP(AB190,NPC_Scaling_Values!A:N, 6) * 1.25 ,0)</f>
        <v>330</v>
      </c>
      <c r="G190" s="5">
        <f>ROUND( VLOOKUP(Z190, NPC_Raw_Data!A:L, 8) * VLOOKUP(AA190, NPC_Scaling_Values!A:N, 7) * VLOOKUP(AB190, NPC_Scaling_Values!A:N, 7) * 1.25 ,0)</f>
        <v>290</v>
      </c>
      <c r="H190" s="5">
        <f>ROUND( VLOOKUP(Z190, NPC_Raw_Data!A:L, 9) * VLOOKUP(AA190, NPC_Scaling_Values!A:N, 8)* VLOOKUP(AB190, NPC_Scaling_Values!A:N, 8) * 1.25 ,0)</f>
        <v>459</v>
      </c>
      <c r="I190" s="5">
        <v>0.0</v>
      </c>
      <c r="J190" s="5">
        <v>-30.0</v>
      </c>
      <c r="K190" s="5">
        <v>25.0</v>
      </c>
      <c r="L190" s="5">
        <f>ROUND( VLOOKUP(Z190, NPC_Raw_Data!A:O, 13),0)</f>
        <v>999</v>
      </c>
      <c r="M190" s="5">
        <f>ROUND( VLOOKUP(Z190, NPC_Raw_Data!A:O, 14),0)</f>
        <v>999</v>
      </c>
      <c r="N190" s="5">
        <f>ROUND( VLOOKUP(Z190, NPC_Raw_Data!A:O, 15),0)</f>
        <v>999</v>
      </c>
      <c r="O190" s="5">
        <f>ROUND( VLOOKUP(Z190, NPC_Raw_Data!A:Q, 16) * VLOOKUP(AA190, NPC_Scaling_Values!A:N, 14)* VLOOKUP(AB190, NPC_Scaling_Values!A:N, 14) * 1.25 ,0)</f>
        <v>253</v>
      </c>
      <c r="P190" s="2">
        <f>ROUND( VLOOKUP(Z190, NPC_Raw_Data!A:Q, 17) * VLOOKUP(AA190, NPC_Scaling_Values!A:N, 14) * VLOOKUP(AB190, NPC_Scaling_Values!A:N, 14)* 1.25 ,0)</f>
        <v>101</v>
      </c>
      <c r="Q190">
        <f> VLOOKUP(AA190, NPC_Scaling_Values!A:N, 9) * VLOOKUP(AB190, NPC_Scaling_Values!A:N, 9) * 1.25</f>
        <v>3.88</v>
      </c>
      <c r="R190" s="1">
        <v>1.0</v>
      </c>
      <c r="S190" s="1">
        <v>-1.0</v>
      </c>
      <c r="T190" s="7" t="b">
        <v>1</v>
      </c>
      <c r="U190" s="7" t="b">
        <v>0</v>
      </c>
      <c r="V190" s="7" t="b">
        <v>0</v>
      </c>
      <c r="Z190" s="1">
        <v>290000.0</v>
      </c>
      <c r="AA190" s="1">
        <v>7006.0</v>
      </c>
      <c r="AB190" s="1">
        <v>7406.0</v>
      </c>
      <c r="AC190" s="8">
        <v>0.0</v>
      </c>
    </row>
    <row r="191">
      <c r="A191" s="1" t="s">
        <v>203</v>
      </c>
      <c r="B191" s="1" t="s">
        <v>51</v>
      </c>
      <c r="C191" s="5">
        <f>ROUND( VLOOKUP(Z191, NPC_Raw_Data!A:D, 4)*VLOOKUP(AA191, NPC_Scaling_Values!A:C, 3)*VLOOKUP(AB191, NPC_Scaling_Values!A:C, 3) * 1.25 ,0)</f>
        <v>394</v>
      </c>
      <c r="D191" s="5">
        <f>ROUND( VLOOKUP(Z191, NPC_Raw_Data!A:E, 5) * VLOOKUP(AA191, NPC_Scaling_Values!A:D, 4) * VLOOKUP(AB191,NPC_Scaling_Values!A:D, 4) * 1.25 ,0)</f>
        <v>250</v>
      </c>
      <c r="E191" s="5">
        <f>ROUND( VLOOKUP(Z191, NPC_Raw_Data!A:L, 6) * VLOOKUP(AA191, NPC_Scaling_Values!A:N, 5)* VLOOKUP(AB191, NPC_Scaling_Values!A:N, 5) * 1.25 ,0)</f>
        <v>426</v>
      </c>
      <c r="F191" s="5">
        <f>ROUND( VLOOKUP(Z191, NPC_Raw_Data!A:L, 7) * VLOOKUP(AA191, NPC_Scaling_Values!A:N, 6) * VLOOKUP(AB191,NPC_Scaling_Values!A:N, 6) * 1.25 ,0)</f>
        <v>330</v>
      </c>
      <c r="G191" s="5">
        <f>ROUND( VLOOKUP(Z191, NPC_Raw_Data!A:L, 8) * VLOOKUP(AA191, NPC_Scaling_Values!A:N, 7) * VLOOKUP(AB191, NPC_Scaling_Values!A:N, 7) * 1.25 ,0)</f>
        <v>290</v>
      </c>
      <c r="H191" s="5">
        <f>ROUND( VLOOKUP(Z191, NPC_Raw_Data!A:L, 9) * VLOOKUP(AA191, NPC_Scaling_Values!A:N, 8)* VLOOKUP(AB191, NPC_Scaling_Values!A:N, 8) * 1.25 ,0)</f>
        <v>459</v>
      </c>
      <c r="I191" s="5">
        <v>0.0</v>
      </c>
      <c r="J191" s="5">
        <v>-30.0</v>
      </c>
      <c r="K191" s="5">
        <v>25.0</v>
      </c>
      <c r="L191" s="5">
        <f>ROUND( VLOOKUP(Z191, NPC_Raw_Data!A:O, 13),0)</f>
        <v>999</v>
      </c>
      <c r="M191" s="5">
        <f>ROUND( VLOOKUP(Z191, NPC_Raw_Data!A:O, 14),0)</f>
        <v>999</v>
      </c>
      <c r="N191" s="5">
        <f>ROUND( VLOOKUP(Z191, NPC_Raw_Data!A:O, 15),0)</f>
        <v>999</v>
      </c>
      <c r="O191" s="5">
        <f>ROUND( VLOOKUP(Z191, NPC_Raw_Data!A:Q, 16) * VLOOKUP(AA191, NPC_Scaling_Values!A:N, 14)* VLOOKUP(AB191, NPC_Scaling_Values!A:N, 14) * 1.25 ,0)</f>
        <v>253</v>
      </c>
      <c r="P191" s="2">
        <f>ROUND( VLOOKUP(Z191, NPC_Raw_Data!A:Q, 17) * VLOOKUP(AA191, NPC_Scaling_Values!A:N, 14) * VLOOKUP(AB191, NPC_Scaling_Values!A:N, 14)* 1.25 ,0)</f>
        <v>101</v>
      </c>
      <c r="Q191">
        <f> VLOOKUP(AA191, NPC_Scaling_Values!A:N, 9) * VLOOKUP(AB191, NPC_Scaling_Values!A:N, 9) * 1.25</f>
        <v>3.88</v>
      </c>
      <c r="R191" s="1">
        <v>1.0</v>
      </c>
      <c r="S191" s="1">
        <v>-1.0</v>
      </c>
      <c r="T191" s="7" t="b">
        <v>1</v>
      </c>
      <c r="U191" s="7" t="b">
        <v>0</v>
      </c>
      <c r="V191" s="7" t="b">
        <v>0</v>
      </c>
      <c r="Z191" s="1">
        <v>290001.0</v>
      </c>
      <c r="AA191" s="1">
        <v>7006.0</v>
      </c>
      <c r="AB191" s="1">
        <v>7406.0</v>
      </c>
      <c r="AC191" s="8">
        <v>0.0</v>
      </c>
    </row>
    <row r="192">
      <c r="A192" s="1" t="s">
        <v>204</v>
      </c>
      <c r="B192" s="1" t="s">
        <v>51</v>
      </c>
      <c r="C192" s="5">
        <f>ROUND( VLOOKUP(Z192, NPC_Raw_Data!A:D, 4)*VLOOKUP(AA192, NPC_Scaling_Values!A:C, 3)*VLOOKUP(AB192, NPC_Scaling_Values!A:C, 3) * 1.25 ,0)</f>
        <v>429</v>
      </c>
      <c r="D192" s="5">
        <f>ROUND( VLOOKUP(Z192, NPC_Raw_Data!A:E, 5) * VLOOKUP(AA192, NPC_Scaling_Values!A:D, 4) * VLOOKUP(AB192,NPC_Scaling_Values!A:D, 4) * 1.25 ,0)</f>
        <v>250</v>
      </c>
      <c r="E192" s="5">
        <f>ROUND( VLOOKUP(Z192, NPC_Raw_Data!A:L, 6) * VLOOKUP(AA192, NPC_Scaling_Values!A:N, 5)* VLOOKUP(AB192, NPC_Scaling_Values!A:N, 5) * 1.25 ,0)</f>
        <v>426</v>
      </c>
      <c r="F192" s="5">
        <f>ROUND( VLOOKUP(Z192, NPC_Raw_Data!A:L, 7) * VLOOKUP(AA192, NPC_Scaling_Values!A:N, 6) * VLOOKUP(AB192,NPC_Scaling_Values!A:N, 6) * 1.25 ,0)</f>
        <v>330</v>
      </c>
      <c r="G192" s="5">
        <f>ROUND( VLOOKUP(Z192, NPC_Raw_Data!A:L, 8) * VLOOKUP(AA192, NPC_Scaling_Values!A:N, 7) * VLOOKUP(AB192, NPC_Scaling_Values!A:N, 7) * 1.25 ,0)</f>
        <v>290</v>
      </c>
      <c r="H192" s="5">
        <f>ROUND( VLOOKUP(Z192, NPC_Raw_Data!A:L, 9) * VLOOKUP(AA192, NPC_Scaling_Values!A:N, 8)* VLOOKUP(AB192, NPC_Scaling_Values!A:N, 8) * 1.25 ,0)</f>
        <v>459</v>
      </c>
      <c r="I192" s="5">
        <v>0.0</v>
      </c>
      <c r="J192" s="5">
        <v>-30.0</v>
      </c>
      <c r="K192" s="5">
        <v>25.0</v>
      </c>
      <c r="L192" s="5">
        <f>ROUND( VLOOKUP(Z192, NPC_Raw_Data!A:O, 13),0)</f>
        <v>999</v>
      </c>
      <c r="M192" s="5">
        <f>ROUND( VLOOKUP(Z192, NPC_Raw_Data!A:O, 14),0)</f>
        <v>999</v>
      </c>
      <c r="N192" s="5">
        <f>ROUND( VLOOKUP(Z192, NPC_Raw_Data!A:O, 15),0)</f>
        <v>999</v>
      </c>
      <c r="O192" s="5">
        <f>ROUND( VLOOKUP(Z192, NPC_Raw_Data!A:Q, 16) * VLOOKUP(AA192, NPC_Scaling_Values!A:N, 14)* VLOOKUP(AB192, NPC_Scaling_Values!A:N, 14) * 1.25 ,0)</f>
        <v>253</v>
      </c>
      <c r="P192" s="2">
        <f>ROUND( VLOOKUP(Z192, NPC_Raw_Data!A:Q, 17) * VLOOKUP(AA192, NPC_Scaling_Values!A:N, 14) * VLOOKUP(AB192, NPC_Scaling_Values!A:N, 14)* 1.25 ,0)</f>
        <v>101</v>
      </c>
      <c r="Q192">
        <f> VLOOKUP(AA192, NPC_Scaling_Values!A:N, 9) * VLOOKUP(AB192, NPC_Scaling_Values!A:N, 9) * 1.25</f>
        <v>3.88</v>
      </c>
      <c r="R192" s="1">
        <v>1.0</v>
      </c>
      <c r="S192" s="1">
        <v>-1.0</v>
      </c>
      <c r="T192" s="7" t="b">
        <v>1</v>
      </c>
      <c r="U192" s="7" t="b">
        <v>0</v>
      </c>
      <c r="V192" s="7" t="b">
        <v>0</v>
      </c>
      <c r="Z192" s="1">
        <v>290002.0</v>
      </c>
      <c r="AA192" s="1">
        <v>7006.0</v>
      </c>
      <c r="AB192" s="1">
        <v>7406.0</v>
      </c>
      <c r="AC192" s="8">
        <v>0.0</v>
      </c>
    </row>
    <row r="193">
      <c r="A193" s="9" t="s">
        <v>202</v>
      </c>
      <c r="B193" s="1" t="s">
        <v>48</v>
      </c>
      <c r="C193" s="5">
        <f>ROUND( VLOOKUP(Z193, NPC_Raw_Data!A:D, 4)*VLOOKUP(AA193, NPC_Scaling_Values!A:C, 3)*VLOOKUP(AB193, NPC_Scaling_Values!A:C, 3) * 1.25 ,0)</f>
        <v>496</v>
      </c>
      <c r="D193" s="5">
        <f>ROUND( VLOOKUP(Z193, NPC_Raw_Data!A:E, 5) * VLOOKUP(AA193, NPC_Scaling_Values!A:D, 4) * VLOOKUP(AB193,NPC_Scaling_Values!A:D, 4) * 1.25 ,0)</f>
        <v>500</v>
      </c>
      <c r="E193" s="5">
        <f>ROUND( VLOOKUP(Z193, NPC_Raw_Data!A:L, 6) * VLOOKUP(AA193, NPC_Scaling_Values!A:N, 5)* VLOOKUP(AB193, NPC_Scaling_Values!A:N, 5) * 1.25 ,0)</f>
        <v>422</v>
      </c>
      <c r="F193" s="5">
        <f>ROUND( VLOOKUP(Z193, NPC_Raw_Data!A:L, 7) * VLOOKUP(AA193, NPC_Scaling_Values!A:N, 6) * VLOOKUP(AB193,NPC_Scaling_Values!A:N, 6) * 1.25 ,0)</f>
        <v>326</v>
      </c>
      <c r="G193" s="5">
        <f>ROUND( VLOOKUP(Z193, NPC_Raw_Data!A:L, 8) * VLOOKUP(AA193, NPC_Scaling_Values!A:N, 7) * VLOOKUP(AB193, NPC_Scaling_Values!A:N, 7) * 1.25 ,0)</f>
        <v>287</v>
      </c>
      <c r="H193" s="5">
        <f>ROUND( VLOOKUP(Z193, NPC_Raw_Data!A:L, 9) * VLOOKUP(AA193, NPC_Scaling_Values!A:N, 8)* VLOOKUP(AB193, NPC_Scaling_Values!A:N, 8) * 1.25 ,0)</f>
        <v>455</v>
      </c>
      <c r="I193" s="5">
        <v>0.0</v>
      </c>
      <c r="J193" s="5">
        <v>-30.0</v>
      </c>
      <c r="K193" s="5">
        <v>25.0</v>
      </c>
      <c r="L193" s="5">
        <f>ROUND( VLOOKUP(Z193, NPC_Raw_Data!A:O, 13),0)</f>
        <v>999</v>
      </c>
      <c r="M193" s="5">
        <f>ROUND( VLOOKUP(Z193, NPC_Raw_Data!A:O, 14),0)</f>
        <v>999</v>
      </c>
      <c r="N193" s="5">
        <f>ROUND( VLOOKUP(Z193, NPC_Raw_Data!A:O, 15),0)</f>
        <v>999</v>
      </c>
      <c r="O193" s="5">
        <f>ROUND( VLOOKUP(Z193, NPC_Raw_Data!A:Q, 16) * VLOOKUP(AA193, NPC_Scaling_Values!A:N, 14)* VLOOKUP(AB193, NPC_Scaling_Values!A:N, 14) * 1.25 ,0)</f>
        <v>250</v>
      </c>
      <c r="P193" s="2">
        <f>ROUND( VLOOKUP(Z193, NPC_Raw_Data!A:Q, 17) * VLOOKUP(AA193, NPC_Scaling_Values!A:N, 14) * VLOOKUP(AB193, NPC_Scaling_Values!A:N, 14)* 1.25 ,0)</f>
        <v>100</v>
      </c>
      <c r="Q193">
        <f> VLOOKUP(AA193, NPC_Scaling_Values!A:N, 9) * VLOOKUP(AB193, NPC_Scaling_Values!A:N, 9) * 1.25</f>
        <v>3.825</v>
      </c>
      <c r="R193" s="1">
        <v>1.0</v>
      </c>
      <c r="S193" s="1">
        <v>2.0</v>
      </c>
      <c r="T193" s="7" t="b">
        <v>1</v>
      </c>
      <c r="U193" s="7" t="b">
        <v>0</v>
      </c>
      <c r="V193" s="7" t="b">
        <v>0</v>
      </c>
      <c r="Z193" s="1">
        <v>290010.0</v>
      </c>
      <c r="AA193" s="1">
        <v>7007.0</v>
      </c>
      <c r="AB193" s="1">
        <v>7407.0</v>
      </c>
      <c r="AC193" s="8">
        <v>0.0</v>
      </c>
    </row>
    <row r="194">
      <c r="A194" s="1" t="s">
        <v>203</v>
      </c>
      <c r="B194" s="1" t="s">
        <v>48</v>
      </c>
      <c r="C194" s="5">
        <f>ROUND( VLOOKUP(Z194, NPC_Raw_Data!A:D, 4)*VLOOKUP(AA194, NPC_Scaling_Values!A:C, 3)*VLOOKUP(AB194, NPC_Scaling_Values!A:C, 3) * 1.25 ,0)</f>
        <v>388</v>
      </c>
      <c r="D194" s="5">
        <f>ROUND( VLOOKUP(Z194, NPC_Raw_Data!A:E, 5) * VLOOKUP(AA194, NPC_Scaling_Values!A:D, 4) * VLOOKUP(AB194,NPC_Scaling_Values!A:D, 4) * 1.25 ,0)</f>
        <v>500</v>
      </c>
      <c r="E194" s="5">
        <f>ROUND( VLOOKUP(Z194, NPC_Raw_Data!A:L, 6) * VLOOKUP(AA194, NPC_Scaling_Values!A:N, 5)* VLOOKUP(AB194, NPC_Scaling_Values!A:N, 5) * 1.25 ,0)</f>
        <v>422</v>
      </c>
      <c r="F194" s="5">
        <f>ROUND( VLOOKUP(Z194, NPC_Raw_Data!A:L, 7) * VLOOKUP(AA194, NPC_Scaling_Values!A:N, 6) * VLOOKUP(AB194,NPC_Scaling_Values!A:N, 6) * 1.25 ,0)</f>
        <v>326</v>
      </c>
      <c r="G194" s="5">
        <f>ROUND( VLOOKUP(Z194, NPC_Raw_Data!A:L, 8) * VLOOKUP(AA194, NPC_Scaling_Values!A:N, 7) * VLOOKUP(AB194, NPC_Scaling_Values!A:N, 7) * 1.25 ,0)</f>
        <v>287</v>
      </c>
      <c r="H194" s="5">
        <f>ROUND( VLOOKUP(Z194, NPC_Raw_Data!A:L, 9) * VLOOKUP(AA194, NPC_Scaling_Values!A:N, 8)* VLOOKUP(AB194, NPC_Scaling_Values!A:N, 8) * 1.25 ,0)</f>
        <v>455</v>
      </c>
      <c r="I194" s="5">
        <v>0.0</v>
      </c>
      <c r="J194" s="5">
        <v>-30.0</v>
      </c>
      <c r="K194" s="5">
        <v>25.0</v>
      </c>
      <c r="L194" s="5">
        <f>ROUND( VLOOKUP(Z194, NPC_Raw_Data!A:O, 13),0)</f>
        <v>999</v>
      </c>
      <c r="M194" s="5">
        <f>ROUND( VLOOKUP(Z194, NPC_Raw_Data!A:O, 14),0)</f>
        <v>999</v>
      </c>
      <c r="N194" s="5">
        <f>ROUND( VLOOKUP(Z194, NPC_Raw_Data!A:O, 15),0)</f>
        <v>999</v>
      </c>
      <c r="O194" s="5">
        <f>ROUND( VLOOKUP(Z194, NPC_Raw_Data!A:Q, 16) * VLOOKUP(AA194, NPC_Scaling_Values!A:N, 14)* VLOOKUP(AB194, NPC_Scaling_Values!A:N, 14) * 1.25 ,0)</f>
        <v>250</v>
      </c>
      <c r="P194" s="2">
        <f>ROUND( VLOOKUP(Z194, NPC_Raw_Data!A:Q, 17) * VLOOKUP(AA194, NPC_Scaling_Values!A:N, 14) * VLOOKUP(AB194, NPC_Scaling_Values!A:N, 14)* 1.25 ,0)</f>
        <v>100</v>
      </c>
      <c r="Q194">
        <f> VLOOKUP(AA194, NPC_Scaling_Values!A:N, 9) * VLOOKUP(AB194, NPC_Scaling_Values!A:N, 9) * 1.25</f>
        <v>3.825</v>
      </c>
      <c r="R194" s="1">
        <v>1.0</v>
      </c>
      <c r="S194" s="1">
        <v>2.0</v>
      </c>
      <c r="T194" s="7" t="b">
        <v>1</v>
      </c>
      <c r="U194" s="7" t="b">
        <v>0</v>
      </c>
      <c r="V194" s="7" t="b">
        <v>0</v>
      </c>
      <c r="Z194" s="1">
        <v>290011.0</v>
      </c>
      <c r="AA194" s="1">
        <v>7007.0</v>
      </c>
      <c r="AB194" s="1">
        <v>7407.0</v>
      </c>
      <c r="AC194" s="8">
        <v>0.0</v>
      </c>
    </row>
    <row r="195">
      <c r="A195" s="9" t="s">
        <v>204</v>
      </c>
      <c r="B195" s="1" t="s">
        <v>48</v>
      </c>
      <c r="C195" s="5">
        <f>ROUND( VLOOKUP(Z195, NPC_Raw_Data!A:D, 4)*VLOOKUP(AA195, NPC_Scaling_Values!A:C, 3)*VLOOKUP(AB195, NPC_Scaling_Values!A:C, 3) * 1.25 ,0)</f>
        <v>423</v>
      </c>
      <c r="D195" s="5">
        <f>ROUND( VLOOKUP(Z195, NPC_Raw_Data!A:E, 5) * VLOOKUP(AA195, NPC_Scaling_Values!A:D, 4) * VLOOKUP(AB195,NPC_Scaling_Values!A:D, 4) * 1.25 ,0)</f>
        <v>500</v>
      </c>
      <c r="E195" s="5">
        <f>ROUND( VLOOKUP(Z195, NPC_Raw_Data!A:L, 6) * VLOOKUP(AA195, NPC_Scaling_Values!A:N, 5)* VLOOKUP(AB195, NPC_Scaling_Values!A:N, 5) * 1.25 ,0)</f>
        <v>422</v>
      </c>
      <c r="F195" s="5">
        <f>ROUND( VLOOKUP(Z195, NPC_Raw_Data!A:L, 7) * VLOOKUP(AA195, NPC_Scaling_Values!A:N, 6) * VLOOKUP(AB195,NPC_Scaling_Values!A:N, 6) * 1.25 ,0)</f>
        <v>326</v>
      </c>
      <c r="G195" s="5">
        <f>ROUND( VLOOKUP(Z195, NPC_Raw_Data!A:L, 8) * VLOOKUP(AA195, NPC_Scaling_Values!A:N, 7) * VLOOKUP(AB195, NPC_Scaling_Values!A:N, 7) * 1.25 ,0)</f>
        <v>287</v>
      </c>
      <c r="H195" s="5">
        <f>ROUND( VLOOKUP(Z195, NPC_Raw_Data!A:L, 9) * VLOOKUP(AA195, NPC_Scaling_Values!A:N, 8)* VLOOKUP(AB195, NPC_Scaling_Values!A:N, 8) * 1.25 ,0)</f>
        <v>455</v>
      </c>
      <c r="I195" s="5">
        <v>0.0</v>
      </c>
      <c r="J195" s="5">
        <v>-30.0</v>
      </c>
      <c r="K195" s="5">
        <v>25.0</v>
      </c>
      <c r="L195" s="5">
        <f>ROUND( VLOOKUP(Z195, NPC_Raw_Data!A:O, 13),0)</f>
        <v>999</v>
      </c>
      <c r="M195" s="5">
        <f>ROUND( VLOOKUP(Z195, NPC_Raw_Data!A:O, 14),0)</f>
        <v>999</v>
      </c>
      <c r="N195" s="5">
        <f>ROUND( VLOOKUP(Z195, NPC_Raw_Data!A:O, 15),0)</f>
        <v>999</v>
      </c>
      <c r="O195" s="5">
        <f>ROUND( VLOOKUP(Z195, NPC_Raw_Data!A:Q, 16) * VLOOKUP(AA195, NPC_Scaling_Values!A:N, 14)* VLOOKUP(AB195, NPC_Scaling_Values!A:N, 14) * 1.25 ,0)</f>
        <v>250</v>
      </c>
      <c r="P195" s="2">
        <f>ROUND( VLOOKUP(Z195, NPC_Raw_Data!A:Q, 17) * VLOOKUP(AA195, NPC_Scaling_Values!A:N, 14) * VLOOKUP(AB195, NPC_Scaling_Values!A:N, 14)* 1.25 ,0)</f>
        <v>100</v>
      </c>
      <c r="Q195">
        <f> VLOOKUP(AA195, NPC_Scaling_Values!A:N, 9) * VLOOKUP(AB195, NPC_Scaling_Values!A:N, 9) * 1.25</f>
        <v>3.825</v>
      </c>
      <c r="R195" s="1">
        <v>1.0</v>
      </c>
      <c r="S195" s="1">
        <v>2.0</v>
      </c>
      <c r="T195" s="7" t="b">
        <v>1</v>
      </c>
      <c r="U195" s="7" t="b">
        <v>0</v>
      </c>
      <c r="V195" s="7" t="b">
        <v>0</v>
      </c>
      <c r="Z195" s="1">
        <v>290012.0</v>
      </c>
      <c r="AA195" s="1">
        <v>7007.0</v>
      </c>
      <c r="AB195" s="1">
        <v>7407.0</v>
      </c>
      <c r="AC195" s="8">
        <v>0.0</v>
      </c>
    </row>
    <row r="196">
      <c r="A196" s="9" t="s">
        <v>214</v>
      </c>
      <c r="B196" s="1" t="s">
        <v>48</v>
      </c>
      <c r="C196" s="5">
        <f>ROUND( VLOOKUP(Z196, NPC_Raw_Data!A:D, 4)*VLOOKUP(AA196, NPC_Scaling_Values!A:C, 3)*VLOOKUP(AB196, NPC_Scaling_Values!A:C, 3) * 1.25 ,0)</f>
        <v>496</v>
      </c>
      <c r="D196" s="5">
        <f>ROUND( VLOOKUP(Z196, NPC_Raw_Data!A:E, 5) * VLOOKUP(AA196, NPC_Scaling_Values!A:D, 4) * VLOOKUP(AB196,NPC_Scaling_Values!A:D, 4) * 1.25 ,0)</f>
        <v>500</v>
      </c>
      <c r="E196" s="5">
        <f>ROUND( VLOOKUP(Z196, NPC_Raw_Data!A:L, 6) * VLOOKUP(AA196, NPC_Scaling_Values!A:N, 5)* VLOOKUP(AB196, NPC_Scaling_Values!A:N, 5) * 1.25 ,0)</f>
        <v>422</v>
      </c>
      <c r="F196" s="5">
        <f>ROUND( VLOOKUP(Z196, NPC_Raw_Data!A:L, 7) * VLOOKUP(AA196, NPC_Scaling_Values!A:N, 6) * VLOOKUP(AB196,NPC_Scaling_Values!A:N, 6) * 1.25 ,0)</f>
        <v>326</v>
      </c>
      <c r="G196" s="5">
        <f>ROUND( VLOOKUP(Z196, NPC_Raw_Data!A:L, 8) * VLOOKUP(AA196, NPC_Scaling_Values!A:N, 7) * VLOOKUP(AB196, NPC_Scaling_Values!A:N, 7) * 1.25 ,0)</f>
        <v>287</v>
      </c>
      <c r="H196" s="5">
        <f>ROUND( VLOOKUP(Z196, NPC_Raw_Data!A:L, 9) * VLOOKUP(AA196, NPC_Scaling_Values!A:N, 8)* VLOOKUP(AB196, NPC_Scaling_Values!A:N, 8) * 1.25 ,0)</f>
        <v>455</v>
      </c>
      <c r="I196" s="5">
        <v>0.0</v>
      </c>
      <c r="J196" s="5">
        <v>-30.0</v>
      </c>
      <c r="K196" s="5">
        <v>25.0</v>
      </c>
      <c r="L196" s="5">
        <f>ROUND( VLOOKUP(Z196, NPC_Raw_Data!A:O, 13),0)</f>
        <v>999</v>
      </c>
      <c r="M196" s="5">
        <f>ROUND( VLOOKUP(Z196, NPC_Raw_Data!A:O, 14),0)</f>
        <v>999</v>
      </c>
      <c r="N196" s="5">
        <f>ROUND( VLOOKUP(Z196, NPC_Raw_Data!A:O, 15),0)</f>
        <v>999</v>
      </c>
      <c r="O196" s="5">
        <f>ROUND( VLOOKUP(Z196, NPC_Raw_Data!A:Q, 16) * VLOOKUP(AA196, NPC_Scaling_Values!A:N, 14)* VLOOKUP(AB196, NPC_Scaling_Values!A:N, 14) * 1.25 ,0)</f>
        <v>250</v>
      </c>
      <c r="P196" s="2">
        <f>ROUND( VLOOKUP(Z196, NPC_Raw_Data!A:Q, 17) * VLOOKUP(AA196, NPC_Scaling_Values!A:N, 14) * VLOOKUP(AB196, NPC_Scaling_Values!A:N, 14)* 1.25 ,0)</f>
        <v>100</v>
      </c>
      <c r="Q196">
        <f> VLOOKUP(AA196, NPC_Scaling_Values!A:N, 9) * VLOOKUP(AB196, NPC_Scaling_Values!A:N, 9) * 1.25</f>
        <v>3.825</v>
      </c>
      <c r="R196" s="1">
        <v>1.0</v>
      </c>
      <c r="S196" s="1">
        <v>3.0</v>
      </c>
      <c r="T196" s="7" t="b">
        <v>1</v>
      </c>
      <c r="U196" s="7" t="b">
        <v>0</v>
      </c>
      <c r="V196" s="7" t="b">
        <v>0</v>
      </c>
      <c r="Z196" s="1">
        <v>290013.0</v>
      </c>
      <c r="AA196" s="1">
        <v>7007.0</v>
      </c>
      <c r="AB196" s="1">
        <v>7407.0</v>
      </c>
      <c r="AC196" s="10">
        <v>7100.0</v>
      </c>
    </row>
    <row r="197">
      <c r="A197" s="9" t="s">
        <v>215</v>
      </c>
      <c r="B197" s="1" t="s">
        <v>48</v>
      </c>
      <c r="C197" s="5">
        <f>ROUND( VLOOKUP(Z197, NPC_Raw_Data!A:D, 4)*VLOOKUP(AA197, NPC_Scaling_Values!A:C, 3)*VLOOKUP(AB197, NPC_Scaling_Values!A:C, 3) * 1.25 ,0)</f>
        <v>423</v>
      </c>
      <c r="D197" s="5">
        <f>ROUND( VLOOKUP(Z197, NPC_Raw_Data!A:E, 5) * VLOOKUP(AA197, NPC_Scaling_Values!A:D, 4) * VLOOKUP(AB197,NPC_Scaling_Values!A:D, 4) * 1.25 ,0)</f>
        <v>500</v>
      </c>
      <c r="E197" s="5">
        <f>ROUND( VLOOKUP(Z197, NPC_Raw_Data!A:L, 6) * VLOOKUP(AA197, NPC_Scaling_Values!A:N, 5)* VLOOKUP(AB197, NPC_Scaling_Values!A:N, 5) * 1.25 ,0)</f>
        <v>422</v>
      </c>
      <c r="F197" s="5">
        <f>ROUND( VLOOKUP(Z197, NPC_Raw_Data!A:L, 7) * VLOOKUP(AA197, NPC_Scaling_Values!A:N, 6) * VLOOKUP(AB197,NPC_Scaling_Values!A:N, 6) * 1.25 ,0)</f>
        <v>326</v>
      </c>
      <c r="G197" s="5">
        <f>ROUND( VLOOKUP(Z197, NPC_Raw_Data!A:L, 8) * VLOOKUP(AA197, NPC_Scaling_Values!A:N, 7) * VLOOKUP(AB197, NPC_Scaling_Values!A:N, 7) * 1.25 ,0)</f>
        <v>287</v>
      </c>
      <c r="H197" s="5">
        <f>ROUND( VLOOKUP(Z197, NPC_Raw_Data!A:L, 9) * VLOOKUP(AA197, NPC_Scaling_Values!A:N, 8)* VLOOKUP(AB197, NPC_Scaling_Values!A:N, 8) * 1.25 ,0)</f>
        <v>455</v>
      </c>
      <c r="I197" s="5">
        <v>0.0</v>
      </c>
      <c r="J197" s="5">
        <v>-30.0</v>
      </c>
      <c r="K197" s="5">
        <v>25.0</v>
      </c>
      <c r="L197" s="5">
        <f>ROUND( VLOOKUP(Z197, NPC_Raw_Data!A:O, 13),0)</f>
        <v>999</v>
      </c>
      <c r="M197" s="5">
        <f>ROUND( VLOOKUP(Z197, NPC_Raw_Data!A:O, 14),0)</f>
        <v>999</v>
      </c>
      <c r="N197" s="5">
        <f>ROUND( VLOOKUP(Z197, NPC_Raw_Data!A:O, 15),0)</f>
        <v>999</v>
      </c>
      <c r="O197" s="5">
        <f>ROUND( VLOOKUP(Z197, NPC_Raw_Data!A:Q, 16) * VLOOKUP(AA197, NPC_Scaling_Values!A:N, 14)* VLOOKUP(AB197, NPC_Scaling_Values!A:N, 14) * 1.25 ,0)</f>
        <v>250</v>
      </c>
      <c r="P197" s="2">
        <f>ROUND( VLOOKUP(Z197, NPC_Raw_Data!A:Q, 17) * VLOOKUP(AA197, NPC_Scaling_Values!A:N, 14) * VLOOKUP(AB197, NPC_Scaling_Values!A:N, 14)* 1.25 ,0)</f>
        <v>100</v>
      </c>
      <c r="Q197">
        <f> VLOOKUP(AA197, NPC_Scaling_Values!A:N, 9) * VLOOKUP(AB197, NPC_Scaling_Values!A:N, 9) * 1.25</f>
        <v>3.825</v>
      </c>
      <c r="R197" s="1">
        <v>1.0</v>
      </c>
      <c r="S197" s="1">
        <v>3.0</v>
      </c>
      <c r="T197" s="7" t="b">
        <v>1</v>
      </c>
      <c r="U197" s="7" t="b">
        <v>0</v>
      </c>
      <c r="V197" s="7" t="b">
        <v>0</v>
      </c>
      <c r="Z197" s="1">
        <v>290014.0</v>
      </c>
      <c r="AA197" s="1">
        <v>7007.0</v>
      </c>
      <c r="AB197" s="1">
        <v>7407.0</v>
      </c>
      <c r="AC197" s="10">
        <v>7100.0</v>
      </c>
    </row>
    <row r="198">
      <c r="A198" s="9" t="s">
        <v>216</v>
      </c>
      <c r="B198" s="1" t="s">
        <v>48</v>
      </c>
      <c r="C198" s="5">
        <f>ROUND( VLOOKUP(Z198, NPC_Raw_Data!A:D, 4)*VLOOKUP(AA198, NPC_Scaling_Values!A:C, 3)*VLOOKUP(AB198, NPC_Scaling_Values!A:C, 3) * 1.25 ,0)</f>
        <v>496</v>
      </c>
      <c r="D198" s="5">
        <f>ROUND( VLOOKUP(Z198, NPC_Raw_Data!A:E, 5) * VLOOKUP(AA198, NPC_Scaling_Values!A:D, 4) * VLOOKUP(AB198,NPC_Scaling_Values!A:D, 4) * 1.25 ,0)</f>
        <v>500</v>
      </c>
      <c r="E198" s="5">
        <f>ROUND( VLOOKUP(Z198, NPC_Raw_Data!A:L, 6) * VLOOKUP(AA198, NPC_Scaling_Values!A:N, 5)* VLOOKUP(AB198, NPC_Scaling_Values!A:N, 5) * 1.25 ,0)</f>
        <v>422</v>
      </c>
      <c r="F198" s="5">
        <f>ROUND( VLOOKUP(Z198, NPC_Raw_Data!A:L, 7) * VLOOKUP(AA198, NPC_Scaling_Values!A:N, 6) * VLOOKUP(AB198,NPC_Scaling_Values!A:N, 6) * 1.25 ,0)</f>
        <v>326</v>
      </c>
      <c r="G198" s="5">
        <f>ROUND( VLOOKUP(Z198, NPC_Raw_Data!A:L, 8) * VLOOKUP(AA198, NPC_Scaling_Values!A:N, 7) * VLOOKUP(AB198, NPC_Scaling_Values!A:N, 7) * 1.25 ,0)</f>
        <v>287</v>
      </c>
      <c r="H198" s="5">
        <f>ROUND( VLOOKUP(Z198, NPC_Raw_Data!A:L, 9) * VLOOKUP(AA198, NPC_Scaling_Values!A:N, 8)* VLOOKUP(AB198, NPC_Scaling_Values!A:N, 8) * 1.25 ,0)</f>
        <v>455</v>
      </c>
      <c r="I198" s="5">
        <v>0.0</v>
      </c>
      <c r="J198" s="5">
        <v>-30.0</v>
      </c>
      <c r="K198" s="5">
        <v>25.0</v>
      </c>
      <c r="L198" s="5">
        <f>ROUND( VLOOKUP(Z198, NPC_Raw_Data!A:O, 13),0)</f>
        <v>999</v>
      </c>
      <c r="M198" s="5">
        <f>ROUND( VLOOKUP(Z198, NPC_Raw_Data!A:O, 14),0)</f>
        <v>999</v>
      </c>
      <c r="N198" s="5">
        <f>ROUND( VLOOKUP(Z198, NPC_Raw_Data!A:O, 15),0)</f>
        <v>999</v>
      </c>
      <c r="O198" s="5">
        <f>ROUND( VLOOKUP(Z198, NPC_Raw_Data!A:Q, 16) * VLOOKUP(AA198, NPC_Scaling_Values!A:N, 14)* VLOOKUP(AB198, NPC_Scaling_Values!A:N, 14) * 1.25 ,0)</f>
        <v>250</v>
      </c>
      <c r="P198" s="2">
        <f>ROUND( VLOOKUP(Z198, NPC_Raw_Data!A:Q, 17) * VLOOKUP(AA198, NPC_Scaling_Values!A:N, 14) * VLOOKUP(AB198, NPC_Scaling_Values!A:N, 14)* 1.25 ,0)</f>
        <v>100</v>
      </c>
      <c r="Q198">
        <f> VLOOKUP(AA198, NPC_Scaling_Values!A:N, 9) * VLOOKUP(AB198, NPC_Scaling_Values!A:N, 9) * 1.25</f>
        <v>3.825</v>
      </c>
      <c r="R198" s="1">
        <v>1.0</v>
      </c>
      <c r="S198" s="1">
        <v>2.0</v>
      </c>
      <c r="T198" s="7" t="b">
        <v>1</v>
      </c>
      <c r="U198" s="7" t="b">
        <v>0</v>
      </c>
      <c r="V198" s="7" t="b">
        <v>0</v>
      </c>
      <c r="Z198" s="1">
        <v>290020.0</v>
      </c>
      <c r="AA198" s="1">
        <v>7007.0</v>
      </c>
      <c r="AB198" s="1">
        <v>7407.0</v>
      </c>
      <c r="AC198" s="8">
        <v>0.0</v>
      </c>
    </row>
    <row r="199">
      <c r="A199" s="1" t="s">
        <v>217</v>
      </c>
      <c r="B199" s="1" t="s">
        <v>48</v>
      </c>
      <c r="C199" s="5">
        <f>ROUND( VLOOKUP(Z199, NPC_Raw_Data!A:D, 4)*VLOOKUP(AA199, NPC_Scaling_Values!A:C, 3)*VLOOKUP(AB199, NPC_Scaling_Values!A:C, 3) * 1.25 ,0)</f>
        <v>388</v>
      </c>
      <c r="D199" s="5">
        <f>ROUND( VLOOKUP(Z199, NPC_Raw_Data!A:E, 5) * VLOOKUP(AA199, NPC_Scaling_Values!A:D, 4) * VLOOKUP(AB199,NPC_Scaling_Values!A:D, 4) * 1.25 ,0)</f>
        <v>500</v>
      </c>
      <c r="E199" s="5">
        <f>ROUND( VLOOKUP(Z199, NPC_Raw_Data!A:L, 6) * VLOOKUP(AA199, NPC_Scaling_Values!A:N, 5)* VLOOKUP(AB199, NPC_Scaling_Values!A:N, 5) * 1.25 ,0)</f>
        <v>422</v>
      </c>
      <c r="F199" s="5">
        <f>ROUND( VLOOKUP(Z199, NPC_Raw_Data!A:L, 7) * VLOOKUP(AA199, NPC_Scaling_Values!A:N, 6) * VLOOKUP(AB199,NPC_Scaling_Values!A:N, 6) * 1.25 ,0)</f>
        <v>326</v>
      </c>
      <c r="G199" s="5">
        <f>ROUND( VLOOKUP(Z199, NPC_Raw_Data!A:L, 8) * VLOOKUP(AA199, NPC_Scaling_Values!A:N, 7) * VLOOKUP(AB199, NPC_Scaling_Values!A:N, 7) * 1.25 ,0)</f>
        <v>287</v>
      </c>
      <c r="H199" s="5">
        <f>ROUND( VLOOKUP(Z199, NPC_Raw_Data!A:L, 9) * VLOOKUP(AA199, NPC_Scaling_Values!A:N, 8)* VLOOKUP(AB199, NPC_Scaling_Values!A:N, 8) * 1.25 ,0)</f>
        <v>455</v>
      </c>
      <c r="I199" s="5">
        <v>0.0</v>
      </c>
      <c r="J199" s="5">
        <v>-30.0</v>
      </c>
      <c r="K199" s="5">
        <v>25.0</v>
      </c>
      <c r="L199" s="5">
        <f>ROUND( VLOOKUP(Z199, NPC_Raw_Data!A:O, 13),0)</f>
        <v>999</v>
      </c>
      <c r="M199" s="5">
        <f>ROUND( VLOOKUP(Z199, NPC_Raw_Data!A:O, 14),0)</f>
        <v>999</v>
      </c>
      <c r="N199" s="5">
        <f>ROUND( VLOOKUP(Z199, NPC_Raw_Data!A:O, 15),0)</f>
        <v>999</v>
      </c>
      <c r="O199" s="5">
        <f>ROUND( VLOOKUP(Z199, NPC_Raw_Data!A:Q, 16) * VLOOKUP(AA199, NPC_Scaling_Values!A:N, 14)* VLOOKUP(AB199, NPC_Scaling_Values!A:N, 14) * 1.25 ,0)</f>
        <v>250</v>
      </c>
      <c r="P199" s="2">
        <f>ROUND( VLOOKUP(Z199, NPC_Raw_Data!A:Q, 17) * VLOOKUP(AA199, NPC_Scaling_Values!A:N, 14) * VLOOKUP(AB199, NPC_Scaling_Values!A:N, 14)* 1.25 ,0)</f>
        <v>100</v>
      </c>
      <c r="Q199">
        <f> VLOOKUP(AA199, NPC_Scaling_Values!A:N, 9) * VLOOKUP(AB199, NPC_Scaling_Values!A:N, 9) * 1.25</f>
        <v>3.825</v>
      </c>
      <c r="R199" s="1">
        <v>1.0</v>
      </c>
      <c r="S199" s="1">
        <v>2.0</v>
      </c>
      <c r="T199" s="7" t="b">
        <v>1</v>
      </c>
      <c r="U199" s="7" t="b">
        <v>0</v>
      </c>
      <c r="V199" s="7" t="b">
        <v>0</v>
      </c>
      <c r="Z199" s="1">
        <v>290021.0</v>
      </c>
      <c r="AA199" s="1">
        <v>7007.0</v>
      </c>
      <c r="AB199" s="1">
        <v>7407.0</v>
      </c>
      <c r="AC199" s="8">
        <v>0.0</v>
      </c>
    </row>
    <row r="200">
      <c r="A200" s="9" t="s">
        <v>218</v>
      </c>
      <c r="B200" s="1" t="s">
        <v>48</v>
      </c>
      <c r="C200" s="5">
        <f>ROUND( VLOOKUP(Z200, NPC_Raw_Data!A:D, 4)*VLOOKUP(AA200, NPC_Scaling_Values!A:C, 3)*VLOOKUP(AB200, NPC_Scaling_Values!A:C, 3) * 1.25 ,0)</f>
        <v>423</v>
      </c>
      <c r="D200" s="5">
        <f>ROUND( VLOOKUP(Z200, NPC_Raw_Data!A:E, 5) * VLOOKUP(AA200, NPC_Scaling_Values!A:D, 4) * VLOOKUP(AB200,NPC_Scaling_Values!A:D, 4) * 1.25 ,0)</f>
        <v>500</v>
      </c>
      <c r="E200" s="5">
        <f>ROUND( VLOOKUP(Z200, NPC_Raw_Data!A:L, 6) * VLOOKUP(AA200, NPC_Scaling_Values!A:N, 5)* VLOOKUP(AB200, NPC_Scaling_Values!A:N, 5) * 1.25 ,0)</f>
        <v>422</v>
      </c>
      <c r="F200" s="5">
        <f>ROUND( VLOOKUP(Z200, NPC_Raw_Data!A:L, 7) * VLOOKUP(AA200, NPC_Scaling_Values!A:N, 6) * VLOOKUP(AB200,NPC_Scaling_Values!A:N, 6) * 1.25 ,0)</f>
        <v>326</v>
      </c>
      <c r="G200" s="5">
        <f>ROUND( VLOOKUP(Z200, NPC_Raw_Data!A:L, 8) * VLOOKUP(AA200, NPC_Scaling_Values!A:N, 7) * VLOOKUP(AB200, NPC_Scaling_Values!A:N, 7) * 1.25 ,0)</f>
        <v>287</v>
      </c>
      <c r="H200" s="5">
        <f>ROUND( VLOOKUP(Z200, NPC_Raw_Data!A:L, 9) * VLOOKUP(AA200, NPC_Scaling_Values!A:N, 8)* VLOOKUP(AB200, NPC_Scaling_Values!A:N, 8) * 1.25 ,0)</f>
        <v>455</v>
      </c>
      <c r="I200" s="5">
        <v>0.0</v>
      </c>
      <c r="J200" s="5">
        <v>-30.0</v>
      </c>
      <c r="K200" s="5">
        <v>25.0</v>
      </c>
      <c r="L200" s="5">
        <f>ROUND( VLOOKUP(Z200, NPC_Raw_Data!A:O, 13),0)</f>
        <v>999</v>
      </c>
      <c r="M200" s="5">
        <f>ROUND( VLOOKUP(Z200, NPC_Raw_Data!A:O, 14),0)</f>
        <v>999</v>
      </c>
      <c r="N200" s="5">
        <f>ROUND( VLOOKUP(Z200, NPC_Raw_Data!A:O, 15),0)</f>
        <v>999</v>
      </c>
      <c r="O200" s="5">
        <f>ROUND( VLOOKUP(Z200, NPC_Raw_Data!A:Q, 16) * VLOOKUP(AA200, NPC_Scaling_Values!A:N, 14)* VLOOKUP(AB200, NPC_Scaling_Values!A:N, 14) * 1.25 ,0)</f>
        <v>250</v>
      </c>
      <c r="P200" s="2">
        <f>ROUND( VLOOKUP(Z200, NPC_Raw_Data!A:Q, 17) * VLOOKUP(AA200, NPC_Scaling_Values!A:N, 14) * VLOOKUP(AB200, NPC_Scaling_Values!A:N, 14)* 1.25 ,0)</f>
        <v>100</v>
      </c>
      <c r="Q200">
        <f> VLOOKUP(AA200, NPC_Scaling_Values!A:N, 9) * VLOOKUP(AB200, NPC_Scaling_Values!A:N, 9) * 1.25</f>
        <v>3.825</v>
      </c>
      <c r="R200" s="1">
        <v>1.0</v>
      </c>
      <c r="S200" s="1">
        <v>2.0</v>
      </c>
      <c r="T200" s="7" t="b">
        <v>1</v>
      </c>
      <c r="U200" s="7" t="b">
        <v>0</v>
      </c>
      <c r="V200" s="7" t="b">
        <v>0</v>
      </c>
      <c r="Z200" s="1">
        <v>290022.0</v>
      </c>
      <c r="AA200" s="1">
        <v>7007.0</v>
      </c>
      <c r="AB200" s="1">
        <v>7407.0</v>
      </c>
      <c r="AC200" s="8">
        <v>0.0</v>
      </c>
    </row>
    <row r="201">
      <c r="A201" s="9" t="s">
        <v>216</v>
      </c>
      <c r="B201" s="1" t="s">
        <v>164</v>
      </c>
      <c r="C201" s="5">
        <f>ROUND( VLOOKUP(Z201, NPC_Raw_Data!A:D, 4)*VLOOKUP(AA201, NPC_Scaling_Values!A:C, 3)*VLOOKUP(AB201, NPC_Scaling_Values!A:C, 3) * 1.25 ,0)</f>
        <v>410</v>
      </c>
      <c r="D201" s="5">
        <f>ROUND( VLOOKUP(Z201, NPC_Raw_Data!A:E, 5) * VLOOKUP(AA201, NPC_Scaling_Values!A:D, 4) * VLOOKUP(AB201,NPC_Scaling_Values!A:D, 4) * 1.25 ,0)</f>
        <v>938</v>
      </c>
      <c r="E201" s="5">
        <f>ROUND( VLOOKUP(Z201, NPC_Raw_Data!A:L, 6) * VLOOKUP(AA201, NPC_Scaling_Values!A:N, 5)* VLOOKUP(AB201, NPC_Scaling_Values!A:N, 5) * 1.25 ,0)</f>
        <v>426</v>
      </c>
      <c r="F201" s="5">
        <f>ROUND( VLOOKUP(Z201, NPC_Raw_Data!A:L, 7) * VLOOKUP(AA201, NPC_Scaling_Values!A:N, 6) * VLOOKUP(AB201,NPC_Scaling_Values!A:N, 6) * 1.25 ,0)</f>
        <v>329</v>
      </c>
      <c r="G201" s="5">
        <f>ROUND( VLOOKUP(Z201, NPC_Raw_Data!A:L, 8) * VLOOKUP(AA201, NPC_Scaling_Values!A:N, 7) * VLOOKUP(AB201, NPC_Scaling_Values!A:N, 7) * 1.25 ,0)</f>
        <v>289</v>
      </c>
      <c r="H201" s="5">
        <f>ROUND( VLOOKUP(Z201, NPC_Raw_Data!A:L, 9) * VLOOKUP(AA201, NPC_Scaling_Values!A:N, 8)* VLOOKUP(AB201, NPC_Scaling_Values!A:N, 8) * 1.25 ,0)</f>
        <v>459</v>
      </c>
      <c r="I201" s="5">
        <v>0.0</v>
      </c>
      <c r="J201" s="5">
        <v>-30.0</v>
      </c>
      <c r="K201" s="5">
        <v>25.0</v>
      </c>
      <c r="L201" s="5">
        <f>ROUND( VLOOKUP(Z201, NPC_Raw_Data!A:O, 13),0)</f>
        <v>999</v>
      </c>
      <c r="M201" s="5">
        <f>ROUND( VLOOKUP(Z201, NPC_Raw_Data!A:O, 14),0)</f>
        <v>999</v>
      </c>
      <c r="N201" s="5">
        <f>ROUND( VLOOKUP(Z201, NPC_Raw_Data!A:O, 15),0)</f>
        <v>999</v>
      </c>
      <c r="O201" s="5">
        <f>ROUND( VLOOKUP(Z201, NPC_Raw_Data!A:Q, 16) * VLOOKUP(AA201, NPC_Scaling_Values!A:N, 14)* VLOOKUP(AB201, NPC_Scaling_Values!A:N, 14) * 1.25 ,0)</f>
        <v>250</v>
      </c>
      <c r="P201" s="2">
        <f>ROUND( VLOOKUP(Z201, NPC_Raw_Data!A:Q, 17) * VLOOKUP(AA201, NPC_Scaling_Values!A:N, 14) * VLOOKUP(AB201, NPC_Scaling_Values!A:N, 14)* 1.25 ,0)</f>
        <v>100</v>
      </c>
      <c r="Q201">
        <f> VLOOKUP(AA201, NPC_Scaling_Values!A:N, 9) * VLOOKUP(AB201, NPC_Scaling_Values!A:N, 9) * 1.25</f>
        <v>3.825</v>
      </c>
      <c r="R201" s="1">
        <v>1.0</v>
      </c>
      <c r="S201" s="1">
        <v>-1.0</v>
      </c>
      <c r="T201" s="7" t="b">
        <v>1</v>
      </c>
      <c r="U201" s="7" t="b">
        <v>0</v>
      </c>
      <c r="V201" s="7" t="b">
        <v>0</v>
      </c>
      <c r="Z201" s="1">
        <v>290030.0</v>
      </c>
      <c r="AA201" s="1">
        <v>7008.0</v>
      </c>
      <c r="AB201" s="1">
        <v>7408.0</v>
      </c>
      <c r="AC201" s="8">
        <v>0.0</v>
      </c>
    </row>
    <row r="202">
      <c r="A202" s="1" t="s">
        <v>217</v>
      </c>
      <c r="B202" s="1" t="s">
        <v>164</v>
      </c>
      <c r="C202" s="5">
        <f>ROUND( VLOOKUP(Z202, NPC_Raw_Data!A:D, 4)*VLOOKUP(AA202, NPC_Scaling_Values!A:C, 3)*VLOOKUP(AB202, NPC_Scaling_Values!A:C, 3) * 1.25 ,0)</f>
        <v>302</v>
      </c>
      <c r="D202" s="5">
        <f>ROUND( VLOOKUP(Z202, NPC_Raw_Data!A:E, 5) * VLOOKUP(AA202, NPC_Scaling_Values!A:D, 4) * VLOOKUP(AB202,NPC_Scaling_Values!A:D, 4) * 1.25 ,0)</f>
        <v>938</v>
      </c>
      <c r="E202" s="5">
        <f>ROUND( VLOOKUP(Z202, NPC_Raw_Data!A:L, 6) * VLOOKUP(AA202, NPC_Scaling_Values!A:N, 5)* VLOOKUP(AB202, NPC_Scaling_Values!A:N, 5) * 1.25 ,0)</f>
        <v>426</v>
      </c>
      <c r="F202" s="5">
        <f>ROUND( VLOOKUP(Z202, NPC_Raw_Data!A:L, 7) * VLOOKUP(AA202, NPC_Scaling_Values!A:N, 6) * VLOOKUP(AB202,NPC_Scaling_Values!A:N, 6) * 1.25 ,0)</f>
        <v>329</v>
      </c>
      <c r="G202" s="5">
        <f>ROUND( VLOOKUP(Z202, NPC_Raw_Data!A:L, 8) * VLOOKUP(AA202, NPC_Scaling_Values!A:N, 7) * VLOOKUP(AB202, NPC_Scaling_Values!A:N, 7) * 1.25 ,0)</f>
        <v>289</v>
      </c>
      <c r="H202" s="5">
        <f>ROUND( VLOOKUP(Z202, NPC_Raw_Data!A:L, 9) * VLOOKUP(AA202, NPC_Scaling_Values!A:N, 8)* VLOOKUP(AB202, NPC_Scaling_Values!A:N, 8) * 1.25 ,0)</f>
        <v>459</v>
      </c>
      <c r="I202" s="5">
        <v>0.0</v>
      </c>
      <c r="J202" s="5">
        <v>-30.0</v>
      </c>
      <c r="K202" s="5">
        <v>25.0</v>
      </c>
      <c r="L202" s="5">
        <f>ROUND( VLOOKUP(Z202, NPC_Raw_Data!A:O, 13),0)</f>
        <v>999</v>
      </c>
      <c r="M202" s="5">
        <f>ROUND( VLOOKUP(Z202, NPC_Raw_Data!A:O, 14),0)</f>
        <v>999</v>
      </c>
      <c r="N202" s="5">
        <f>ROUND( VLOOKUP(Z202, NPC_Raw_Data!A:O, 15),0)</f>
        <v>999</v>
      </c>
      <c r="O202" s="5">
        <f>ROUND( VLOOKUP(Z202, NPC_Raw_Data!A:Q, 16) * VLOOKUP(AA202, NPC_Scaling_Values!A:N, 14)* VLOOKUP(AB202, NPC_Scaling_Values!A:N, 14) * 1.25 ,0)</f>
        <v>250</v>
      </c>
      <c r="P202" s="2">
        <f>ROUND( VLOOKUP(Z202, NPC_Raw_Data!A:Q, 17) * VLOOKUP(AA202, NPC_Scaling_Values!A:N, 14) * VLOOKUP(AB202, NPC_Scaling_Values!A:N, 14)* 1.25 ,0)</f>
        <v>100</v>
      </c>
      <c r="Q202">
        <f> VLOOKUP(AA202, NPC_Scaling_Values!A:N, 9) * VLOOKUP(AB202, NPC_Scaling_Values!A:N, 9) * 1.25</f>
        <v>3.825</v>
      </c>
      <c r="R202" s="1">
        <v>1.0</v>
      </c>
      <c r="S202" s="1">
        <v>-1.0</v>
      </c>
      <c r="T202" s="7" t="b">
        <v>1</v>
      </c>
      <c r="U202" s="7" t="b">
        <v>0</v>
      </c>
      <c r="V202" s="7" t="b">
        <v>0</v>
      </c>
      <c r="Z202" s="1">
        <v>290031.0</v>
      </c>
      <c r="AA202" s="1">
        <v>7008.0</v>
      </c>
      <c r="AB202" s="1">
        <v>7408.0</v>
      </c>
      <c r="AC202" s="8">
        <v>0.0</v>
      </c>
    </row>
    <row r="203">
      <c r="A203" s="9" t="s">
        <v>218</v>
      </c>
      <c r="B203" s="1" t="s">
        <v>164</v>
      </c>
      <c r="C203" s="5">
        <f>ROUND( VLOOKUP(Z203, NPC_Raw_Data!A:D, 4)*VLOOKUP(AA203, NPC_Scaling_Values!A:C, 3)*VLOOKUP(AB203, NPC_Scaling_Values!A:C, 3) * 1.25 ,0)</f>
        <v>337</v>
      </c>
      <c r="D203" s="5">
        <f>ROUND( VLOOKUP(Z203, NPC_Raw_Data!A:E, 5) * VLOOKUP(AA203, NPC_Scaling_Values!A:D, 4) * VLOOKUP(AB203,NPC_Scaling_Values!A:D, 4) * 1.25 ,0)</f>
        <v>938</v>
      </c>
      <c r="E203" s="5">
        <f>ROUND( VLOOKUP(Z203, NPC_Raw_Data!A:L, 6) * VLOOKUP(AA203, NPC_Scaling_Values!A:N, 5)* VLOOKUP(AB203, NPC_Scaling_Values!A:N, 5) * 1.25 ,0)</f>
        <v>426</v>
      </c>
      <c r="F203" s="5">
        <f>ROUND( VLOOKUP(Z203, NPC_Raw_Data!A:L, 7) * VLOOKUP(AA203, NPC_Scaling_Values!A:N, 6) * VLOOKUP(AB203,NPC_Scaling_Values!A:N, 6) * 1.25 ,0)</f>
        <v>329</v>
      </c>
      <c r="G203" s="5">
        <f>ROUND( VLOOKUP(Z203, NPC_Raw_Data!A:L, 8) * VLOOKUP(AA203, NPC_Scaling_Values!A:N, 7) * VLOOKUP(AB203, NPC_Scaling_Values!A:N, 7) * 1.25 ,0)</f>
        <v>289</v>
      </c>
      <c r="H203" s="5">
        <f>ROUND( VLOOKUP(Z203, NPC_Raw_Data!A:L, 9) * VLOOKUP(AA203, NPC_Scaling_Values!A:N, 8)* VLOOKUP(AB203, NPC_Scaling_Values!A:N, 8) * 1.25 ,0)</f>
        <v>459</v>
      </c>
      <c r="I203" s="5">
        <v>0.0</v>
      </c>
      <c r="J203" s="5">
        <v>-30.0</v>
      </c>
      <c r="K203" s="5">
        <v>25.0</v>
      </c>
      <c r="L203" s="5">
        <f>ROUND( VLOOKUP(Z203, NPC_Raw_Data!A:O, 13),0)</f>
        <v>999</v>
      </c>
      <c r="M203" s="5">
        <f>ROUND( VLOOKUP(Z203, NPC_Raw_Data!A:O, 14),0)</f>
        <v>999</v>
      </c>
      <c r="N203" s="5">
        <f>ROUND( VLOOKUP(Z203, NPC_Raw_Data!A:O, 15),0)</f>
        <v>999</v>
      </c>
      <c r="O203" s="5">
        <f>ROUND( VLOOKUP(Z203, NPC_Raw_Data!A:Q, 16) * VLOOKUP(AA203, NPC_Scaling_Values!A:N, 14)* VLOOKUP(AB203, NPC_Scaling_Values!A:N, 14) * 1.25 ,0)</f>
        <v>250</v>
      </c>
      <c r="P203" s="2">
        <f>ROUND( VLOOKUP(Z203, NPC_Raw_Data!A:Q, 17) * VLOOKUP(AA203, NPC_Scaling_Values!A:N, 14) * VLOOKUP(AB203, NPC_Scaling_Values!A:N, 14)* 1.25 ,0)</f>
        <v>100</v>
      </c>
      <c r="Q203">
        <f> VLOOKUP(AA203, NPC_Scaling_Values!A:N, 9) * VLOOKUP(AB203, NPC_Scaling_Values!A:N, 9) * 1.25</f>
        <v>3.825</v>
      </c>
      <c r="R203" s="1">
        <v>1.0</v>
      </c>
      <c r="S203" s="1">
        <v>-1.0</v>
      </c>
      <c r="T203" s="7" t="b">
        <v>1</v>
      </c>
      <c r="U203" s="7" t="b">
        <v>0</v>
      </c>
      <c r="V203" s="7" t="b">
        <v>0</v>
      </c>
      <c r="Z203" s="1">
        <v>290032.0</v>
      </c>
      <c r="AA203" s="1">
        <v>7008.0</v>
      </c>
      <c r="AB203" s="1">
        <v>7408.0</v>
      </c>
      <c r="AC203" s="8">
        <v>0.0</v>
      </c>
    </row>
    <row r="204">
      <c r="A204" s="1" t="s">
        <v>229</v>
      </c>
      <c r="B204" s="1" t="s">
        <v>51</v>
      </c>
      <c r="C204" s="5">
        <f>ROUND( VLOOKUP(Z204, NPC_Raw_Data!A:D, 4)*VLOOKUP(AA204, NPC_Scaling_Values!A:C, 3)*VLOOKUP(AB204, NPC_Scaling_Values!A:C, 3) * 1.25 ,0)</f>
        <v>736</v>
      </c>
      <c r="D204" s="5">
        <f>ROUND( VLOOKUP(Z204, NPC_Raw_Data!A:E, 5) * VLOOKUP(AA204, NPC_Scaling_Values!A:D, 4) * VLOOKUP(AB204,NPC_Scaling_Values!A:D, 4) * 1.25 ,0)</f>
        <v>2500</v>
      </c>
      <c r="E204" s="5">
        <f>ROUND( VLOOKUP(Z204, NPC_Raw_Data!A:L, 6) * VLOOKUP(AA204, NPC_Scaling_Values!A:N, 5)* VLOOKUP(AB204, NPC_Scaling_Values!A:N, 5) * 1.25 ,0)</f>
        <v>486</v>
      </c>
      <c r="F204" s="5">
        <f>ROUND( VLOOKUP(Z204, NPC_Raw_Data!A:L, 7) * VLOOKUP(AA204, NPC_Scaling_Values!A:N, 6) * VLOOKUP(AB204,NPC_Scaling_Values!A:N, 6) * 1.25 ,0)</f>
        <v>373</v>
      </c>
      <c r="G204" s="5">
        <f>ROUND( VLOOKUP(Z204, NPC_Raw_Data!A:L, 8) * VLOOKUP(AA204, NPC_Scaling_Values!A:N, 7) * VLOOKUP(AB204, NPC_Scaling_Values!A:N, 7) * 1.25 ,0)</f>
        <v>330</v>
      </c>
      <c r="H204" s="5">
        <f>ROUND( VLOOKUP(Z204, NPC_Raw_Data!A:L, 9) * VLOOKUP(AA204, NPC_Scaling_Values!A:N, 8)* VLOOKUP(AB204, NPC_Scaling_Values!A:N, 8) * 1.25 ,0)</f>
        <v>506</v>
      </c>
      <c r="I204" s="5">
        <v>0.0</v>
      </c>
      <c r="J204" s="5">
        <v>-30.0</v>
      </c>
      <c r="K204" s="5">
        <v>25.0</v>
      </c>
      <c r="L204" s="5">
        <f>ROUND( VLOOKUP(Z204, NPC_Raw_Data!A:O, 13),0)</f>
        <v>999</v>
      </c>
      <c r="M204" s="5">
        <f>ROUND( VLOOKUP(Z204, NPC_Raw_Data!A:O, 14),0)</f>
        <v>999</v>
      </c>
      <c r="N204" s="5">
        <f>ROUND( VLOOKUP(Z204, NPC_Raw_Data!A:O, 15),0)</f>
        <v>999</v>
      </c>
      <c r="O204" s="5">
        <f>ROUND( VLOOKUP(Z204, NPC_Raw_Data!A:Q, 16) * VLOOKUP(AA204, NPC_Scaling_Values!A:N, 14)* VLOOKUP(AB204, NPC_Scaling_Values!A:N, 14) * 1.25 ,0)</f>
        <v>405</v>
      </c>
      <c r="P204" s="2">
        <f>ROUND( VLOOKUP(Z204, NPC_Raw_Data!A:Q, 17) * VLOOKUP(AA204, NPC_Scaling_Values!A:N, 14) * VLOOKUP(AB204, NPC_Scaling_Values!A:N, 14)* 1.25 ,0)</f>
        <v>101</v>
      </c>
      <c r="Q204">
        <f> VLOOKUP(AA204, NPC_Scaling_Values!A:N, 9) * VLOOKUP(AB204, NPC_Scaling_Values!A:N, 9) * 1.25</f>
        <v>3.88</v>
      </c>
      <c r="R204" s="1">
        <v>1.0</v>
      </c>
      <c r="S204" s="1">
        <v>-1.0</v>
      </c>
      <c r="T204" s="7" t="b">
        <v>1</v>
      </c>
      <c r="U204" s="7" t="b">
        <v>0</v>
      </c>
      <c r="V204" s="7" t="b">
        <v>0</v>
      </c>
      <c r="Z204" s="1">
        <v>291000.0</v>
      </c>
      <c r="AA204" s="1">
        <v>7006.0</v>
      </c>
      <c r="AB204" s="1">
        <v>7406.0</v>
      </c>
      <c r="AC204" s="8">
        <v>0.0</v>
      </c>
    </row>
    <row r="205">
      <c r="A205" s="1" t="s">
        <v>244</v>
      </c>
      <c r="B205" s="1" t="s">
        <v>48</v>
      </c>
      <c r="C205" s="5">
        <f>ROUND( VLOOKUP(Z205, NPC_Raw_Data!A:D, 4)*VLOOKUP(AA205, NPC_Scaling_Values!A:C, 3)*VLOOKUP(AB205, NPC_Scaling_Values!A:C, 3) * 1.25 ,0)</f>
        <v>492</v>
      </c>
      <c r="D205" s="5">
        <f>ROUND( VLOOKUP(Z205, NPC_Raw_Data!A:E, 5) * VLOOKUP(AA205, NPC_Scaling_Values!A:D, 4) * VLOOKUP(AB205,NPC_Scaling_Values!A:D, 4) * 1.25 ,0)</f>
        <v>4000</v>
      </c>
      <c r="E205" s="5">
        <f>ROUND( VLOOKUP(Z205, NPC_Raw_Data!A:L, 6) * VLOOKUP(AA205, NPC_Scaling_Values!A:N, 5)* VLOOKUP(AB205, NPC_Scaling_Values!A:N, 5) * 1.25 ,0)</f>
        <v>481</v>
      </c>
      <c r="F205" s="5">
        <f>ROUND( VLOOKUP(Z205, NPC_Raw_Data!A:L, 7) * VLOOKUP(AA205, NPC_Scaling_Values!A:N, 6) * VLOOKUP(AB205,NPC_Scaling_Values!A:N, 6) * 1.25 ,0)</f>
        <v>369</v>
      </c>
      <c r="G205" s="5">
        <f>ROUND( VLOOKUP(Z205, NPC_Raw_Data!A:L, 8) * VLOOKUP(AA205, NPC_Scaling_Values!A:N, 7) * VLOOKUP(AB205, NPC_Scaling_Values!A:N, 7) * 1.25 ,0)</f>
        <v>326</v>
      </c>
      <c r="H205" s="5">
        <f>ROUND( VLOOKUP(Z205, NPC_Raw_Data!A:L, 9) * VLOOKUP(AA205, NPC_Scaling_Values!A:N, 8)* VLOOKUP(AB205, NPC_Scaling_Values!A:N, 8) * 1.25 ,0)</f>
        <v>501</v>
      </c>
      <c r="I205" s="5">
        <v>0.0</v>
      </c>
      <c r="J205" s="5">
        <v>-30.0</v>
      </c>
      <c r="K205" s="5">
        <v>25.0</v>
      </c>
      <c r="L205" s="5">
        <f>ROUND( VLOOKUP(Z205, NPC_Raw_Data!A:O, 13),0)</f>
        <v>999</v>
      </c>
      <c r="M205" s="5">
        <f>ROUND( VLOOKUP(Z205, NPC_Raw_Data!A:O, 14),0)</f>
        <v>999</v>
      </c>
      <c r="N205" s="5">
        <f>ROUND( VLOOKUP(Z205, NPC_Raw_Data!A:O, 15),0)</f>
        <v>999</v>
      </c>
      <c r="O205" s="5">
        <f>ROUND( VLOOKUP(Z205, NPC_Raw_Data!A:Q, 16) * VLOOKUP(AA205, NPC_Scaling_Values!A:N, 14)* VLOOKUP(AB205, NPC_Scaling_Values!A:N, 14) * 1.25 ,0)</f>
        <v>250</v>
      </c>
      <c r="P205" s="2">
        <f>ROUND( VLOOKUP(Z205, NPC_Raw_Data!A:Q, 17) * VLOOKUP(AA205, NPC_Scaling_Values!A:N, 14) * VLOOKUP(AB205, NPC_Scaling_Values!A:N, 14)* 1.25 ,0)</f>
        <v>100</v>
      </c>
      <c r="Q205">
        <f> VLOOKUP(AA205, NPC_Scaling_Values!A:N, 9) * VLOOKUP(AB205, NPC_Scaling_Values!A:N, 9) * 1.25</f>
        <v>3.825</v>
      </c>
      <c r="R205" s="1">
        <v>1.0</v>
      </c>
      <c r="S205" s="1">
        <v>-1.0</v>
      </c>
      <c r="T205" s="7" t="b">
        <v>1</v>
      </c>
      <c r="U205" s="7" t="b">
        <v>0</v>
      </c>
      <c r="V205" s="7" t="b">
        <v>0</v>
      </c>
      <c r="Z205" s="1">
        <v>291001.0</v>
      </c>
      <c r="AA205" s="1">
        <v>7007.0</v>
      </c>
      <c r="AB205" s="1">
        <v>7407.0</v>
      </c>
      <c r="AC205" s="8">
        <v>0.0</v>
      </c>
    </row>
    <row r="206">
      <c r="A206" s="1" t="s">
        <v>245</v>
      </c>
      <c r="B206" s="1" t="s">
        <v>48</v>
      </c>
      <c r="C206" s="5">
        <f>ROUND( VLOOKUP(Z206, NPC_Raw_Data!A:D, 4)*VLOOKUP(AA206, NPC_Scaling_Values!A:C, 3)*VLOOKUP(AB206, NPC_Scaling_Values!A:C, 3) * 1.25 ,0)</f>
        <v>725</v>
      </c>
      <c r="D206" s="5">
        <f>ROUND( VLOOKUP(Z206, NPC_Raw_Data!A:E, 5) * VLOOKUP(AA206, NPC_Scaling_Values!A:D, 4) * VLOOKUP(AB206,NPC_Scaling_Values!A:D, 4) * 1.25 ,0)</f>
        <v>4000</v>
      </c>
      <c r="E206" s="5">
        <f>ROUND( VLOOKUP(Z206, NPC_Raw_Data!A:L, 6) * VLOOKUP(AA206, NPC_Scaling_Values!A:N, 5)* VLOOKUP(AB206, NPC_Scaling_Values!A:N, 5) * 1.25 ,0)</f>
        <v>481</v>
      </c>
      <c r="F206" s="5">
        <f>ROUND( VLOOKUP(Z206, NPC_Raw_Data!A:L, 7) * VLOOKUP(AA206, NPC_Scaling_Values!A:N, 6) * VLOOKUP(AB206,NPC_Scaling_Values!A:N, 6) * 1.25 ,0)</f>
        <v>369</v>
      </c>
      <c r="G206" s="5">
        <f>ROUND( VLOOKUP(Z206, NPC_Raw_Data!A:L, 8) * VLOOKUP(AA206, NPC_Scaling_Values!A:N, 7) * VLOOKUP(AB206, NPC_Scaling_Values!A:N, 7) * 1.25 ,0)</f>
        <v>326</v>
      </c>
      <c r="H206" s="5">
        <f>ROUND( VLOOKUP(Z206, NPC_Raw_Data!A:L, 9) * VLOOKUP(AA206, NPC_Scaling_Values!A:N, 8)* VLOOKUP(AB206, NPC_Scaling_Values!A:N, 8) * 1.25 ,0)</f>
        <v>501</v>
      </c>
      <c r="I206" s="5">
        <v>0.0</v>
      </c>
      <c r="J206" s="5">
        <v>-30.0</v>
      </c>
      <c r="K206" s="5">
        <v>25.0</v>
      </c>
      <c r="L206" s="5">
        <f>ROUND( VLOOKUP(Z206, NPC_Raw_Data!A:O, 13),0)</f>
        <v>999</v>
      </c>
      <c r="M206" s="5">
        <f>ROUND( VLOOKUP(Z206, NPC_Raw_Data!A:O, 14),0)</f>
        <v>999</v>
      </c>
      <c r="N206" s="5">
        <f>ROUND( VLOOKUP(Z206, NPC_Raw_Data!A:O, 15),0)</f>
        <v>999</v>
      </c>
      <c r="O206" s="5">
        <f>ROUND( VLOOKUP(Z206, NPC_Raw_Data!A:Q, 16) * VLOOKUP(AA206, NPC_Scaling_Values!A:N, 14)* VLOOKUP(AB206, NPC_Scaling_Values!A:N, 14) * 1.25 ,0)</f>
        <v>400</v>
      </c>
      <c r="P206" s="2">
        <f>ROUND( VLOOKUP(Z206, NPC_Raw_Data!A:Q, 17) * VLOOKUP(AA206, NPC_Scaling_Values!A:N, 14) * VLOOKUP(AB206, NPC_Scaling_Values!A:N, 14)* 1.25 ,0)</f>
        <v>100</v>
      </c>
      <c r="Q206">
        <f> VLOOKUP(AA206, NPC_Scaling_Values!A:N, 9) * VLOOKUP(AB206, NPC_Scaling_Values!A:N, 9) * 1.25</f>
        <v>3.825</v>
      </c>
      <c r="R206" s="1">
        <v>1.0</v>
      </c>
      <c r="S206" s="1">
        <v>-1.0</v>
      </c>
      <c r="T206" s="7" t="b">
        <v>1</v>
      </c>
      <c r="U206" s="7" t="b">
        <v>0</v>
      </c>
      <c r="V206" s="7" t="b">
        <v>0</v>
      </c>
      <c r="Z206" s="1">
        <v>291002.0</v>
      </c>
      <c r="AA206" s="1">
        <v>7007.0</v>
      </c>
      <c r="AB206" s="1">
        <v>7407.0</v>
      </c>
      <c r="AC206" s="8">
        <v>0.0</v>
      </c>
    </row>
    <row r="207">
      <c r="A207" s="1" t="s">
        <v>244</v>
      </c>
      <c r="B207" s="1" t="s">
        <v>164</v>
      </c>
      <c r="C207" s="5">
        <f>ROUND( VLOOKUP(Z207, NPC_Raw_Data!A:D, 4)*VLOOKUP(AA207, NPC_Scaling_Values!A:C, 3)*VLOOKUP(AB207, NPC_Scaling_Values!A:C, 3) * 1.25 ,0)</f>
        <v>538</v>
      </c>
      <c r="D207" s="5">
        <f>ROUND( VLOOKUP(Z207, NPC_Raw_Data!A:E, 5) * VLOOKUP(AA207, NPC_Scaling_Values!A:D, 4) * VLOOKUP(AB207,NPC_Scaling_Values!A:D, 4) * 1.25 ,0)</f>
        <v>2500</v>
      </c>
      <c r="E207" s="5">
        <f>ROUND( VLOOKUP(Z207, NPC_Raw_Data!A:L, 6) * VLOOKUP(AA207, NPC_Scaling_Values!A:N, 5)* VLOOKUP(AB207, NPC_Scaling_Values!A:N, 5) * 1.25 ,0)</f>
        <v>518</v>
      </c>
      <c r="F207" s="5">
        <f>ROUND( VLOOKUP(Z207, NPC_Raw_Data!A:L, 7) * VLOOKUP(AA207, NPC_Scaling_Values!A:N, 6) * VLOOKUP(AB207,NPC_Scaling_Values!A:N, 6) * 1.25 ,0)</f>
        <v>397</v>
      </c>
      <c r="G207" s="5">
        <f>ROUND( VLOOKUP(Z207, NPC_Raw_Data!A:L, 8) * VLOOKUP(AA207, NPC_Scaling_Values!A:N, 7) * VLOOKUP(AB207, NPC_Scaling_Values!A:N, 7) * 1.25 ,0)</f>
        <v>351</v>
      </c>
      <c r="H207" s="5">
        <f>ROUND( VLOOKUP(Z207, NPC_Raw_Data!A:L, 9) * VLOOKUP(AA207, NPC_Scaling_Values!A:N, 8)* VLOOKUP(AB207, NPC_Scaling_Values!A:N, 8) * 1.25 ,0)</f>
        <v>539</v>
      </c>
      <c r="I207" s="5">
        <v>0.0</v>
      </c>
      <c r="J207" s="5">
        <v>-30.0</v>
      </c>
      <c r="K207" s="5">
        <v>25.0</v>
      </c>
      <c r="L207" s="5">
        <f>ROUND( VLOOKUP(Z207, NPC_Raw_Data!A:O, 13),0)</f>
        <v>999</v>
      </c>
      <c r="M207" s="5">
        <f>ROUND( VLOOKUP(Z207, NPC_Raw_Data!A:O, 14),0)</f>
        <v>999</v>
      </c>
      <c r="N207" s="5">
        <f>ROUND( VLOOKUP(Z207, NPC_Raw_Data!A:O, 15),0)</f>
        <v>999</v>
      </c>
      <c r="O207" s="5">
        <f>ROUND( VLOOKUP(Z207, NPC_Raw_Data!A:Q, 16) * VLOOKUP(AA207, NPC_Scaling_Values!A:N, 14)* VLOOKUP(AB207, NPC_Scaling_Values!A:N, 14) * 1.25 ,0)</f>
        <v>272</v>
      </c>
      <c r="P207" s="2">
        <f>ROUND( VLOOKUP(Z207, NPC_Raw_Data!A:Q, 17) * VLOOKUP(AA207, NPC_Scaling_Values!A:N, 14) * VLOOKUP(AB207, NPC_Scaling_Values!A:N, 14)* 1.25 ,0)</f>
        <v>109</v>
      </c>
      <c r="Q207">
        <f> VLOOKUP(AA207, NPC_Scaling_Values!A:N, 9) * VLOOKUP(AB207, NPC_Scaling_Values!A:N, 9) * 1.25</f>
        <v>4.015</v>
      </c>
      <c r="R207" s="1">
        <v>1.0</v>
      </c>
      <c r="S207" s="1">
        <v>-1.0</v>
      </c>
      <c r="T207" s="7" t="b">
        <v>1</v>
      </c>
      <c r="U207" s="7" t="b">
        <v>0</v>
      </c>
      <c r="V207" s="7" t="b">
        <v>0</v>
      </c>
      <c r="Z207" s="1">
        <v>291010.0</v>
      </c>
      <c r="AA207" s="1">
        <v>7012.0</v>
      </c>
      <c r="AB207" s="1">
        <v>7412.0</v>
      </c>
      <c r="AC207" s="8">
        <v>0.0</v>
      </c>
    </row>
    <row r="208">
      <c r="A208" s="1" t="s">
        <v>245</v>
      </c>
      <c r="B208" s="1" t="s">
        <v>164</v>
      </c>
      <c r="C208" s="5">
        <f>ROUND( VLOOKUP(Z208, NPC_Raw_Data!A:D, 4)*VLOOKUP(AA208, NPC_Scaling_Values!A:C, 3)*VLOOKUP(AB208, NPC_Scaling_Values!A:C, 3) * 1.25 ,0)</f>
        <v>792</v>
      </c>
      <c r="D208" s="5">
        <f>ROUND( VLOOKUP(Z208, NPC_Raw_Data!A:E, 5) * VLOOKUP(AA208, NPC_Scaling_Values!A:D, 4) * VLOOKUP(AB208,NPC_Scaling_Values!A:D, 4) * 1.25 ,0)</f>
        <v>2500</v>
      </c>
      <c r="E208" s="5">
        <f>ROUND( VLOOKUP(Z208, NPC_Raw_Data!A:L, 6) * VLOOKUP(AA208, NPC_Scaling_Values!A:N, 5)* VLOOKUP(AB208, NPC_Scaling_Values!A:N, 5) * 1.25 ,0)</f>
        <v>518</v>
      </c>
      <c r="F208" s="5">
        <f>ROUND( VLOOKUP(Z208, NPC_Raw_Data!A:L, 7) * VLOOKUP(AA208, NPC_Scaling_Values!A:N, 6) * VLOOKUP(AB208,NPC_Scaling_Values!A:N, 6) * 1.25 ,0)</f>
        <v>397</v>
      </c>
      <c r="G208" s="5">
        <f>ROUND( VLOOKUP(Z208, NPC_Raw_Data!A:L, 8) * VLOOKUP(AA208, NPC_Scaling_Values!A:N, 7) * VLOOKUP(AB208, NPC_Scaling_Values!A:N, 7) * 1.25 ,0)</f>
        <v>351</v>
      </c>
      <c r="H208" s="5">
        <f>ROUND( VLOOKUP(Z208, NPC_Raw_Data!A:L, 9) * VLOOKUP(AA208, NPC_Scaling_Values!A:N, 8)* VLOOKUP(AB208, NPC_Scaling_Values!A:N, 8) * 1.25 ,0)</f>
        <v>539</v>
      </c>
      <c r="I208" s="5">
        <v>0.0</v>
      </c>
      <c r="J208" s="5">
        <v>-30.0</v>
      </c>
      <c r="K208" s="5">
        <v>25.0</v>
      </c>
      <c r="L208" s="5">
        <f>ROUND( VLOOKUP(Z208, NPC_Raw_Data!A:O, 13),0)</f>
        <v>999</v>
      </c>
      <c r="M208" s="5">
        <f>ROUND( VLOOKUP(Z208, NPC_Raw_Data!A:O, 14),0)</f>
        <v>999</v>
      </c>
      <c r="N208" s="5">
        <f>ROUND( VLOOKUP(Z208, NPC_Raw_Data!A:O, 15),0)</f>
        <v>999</v>
      </c>
      <c r="O208" s="5">
        <f>ROUND( VLOOKUP(Z208, NPC_Raw_Data!A:Q, 16) * VLOOKUP(AA208, NPC_Scaling_Values!A:N, 14)* VLOOKUP(AB208, NPC_Scaling_Values!A:N, 14) * 1.25 ,0)</f>
        <v>435</v>
      </c>
      <c r="P208" s="2">
        <f>ROUND( VLOOKUP(Z208, NPC_Raw_Data!A:Q, 17) * VLOOKUP(AA208, NPC_Scaling_Values!A:N, 14) * VLOOKUP(AB208, NPC_Scaling_Values!A:N, 14)* 1.25 ,0)</f>
        <v>109</v>
      </c>
      <c r="Q208">
        <f> VLOOKUP(AA208, NPC_Scaling_Values!A:N, 9) * VLOOKUP(AB208, NPC_Scaling_Values!A:N, 9) * 1.25</f>
        <v>4.015</v>
      </c>
      <c r="R208" s="1">
        <v>1.0</v>
      </c>
      <c r="S208" s="1">
        <v>-1.0</v>
      </c>
      <c r="T208" s="7" t="b">
        <v>1</v>
      </c>
      <c r="U208" s="7" t="b">
        <v>0</v>
      </c>
      <c r="V208" s="7" t="b">
        <v>0</v>
      </c>
      <c r="Z208" s="1">
        <v>291011.0</v>
      </c>
      <c r="AA208" s="1">
        <v>7012.0</v>
      </c>
      <c r="AB208" s="1">
        <v>7412.0</v>
      </c>
      <c r="AC208" s="8">
        <v>0.0</v>
      </c>
    </row>
    <row r="209">
      <c r="A209" s="1" t="s">
        <v>262</v>
      </c>
      <c r="B209" s="1" t="s">
        <v>164</v>
      </c>
      <c r="C209" s="5">
        <f>ROUND( VLOOKUP(Z209, NPC_Raw_Data!A:D, 4)*VLOOKUP(AA209, NPC_Scaling_Values!A:C, 3)*VLOOKUP(AB209, NPC_Scaling_Values!A:C, 3) * 1.25 ,0)</f>
        <v>605</v>
      </c>
      <c r="D209" s="5">
        <f>ROUND( VLOOKUP(Z209, NPC_Raw_Data!A:E, 5) * VLOOKUP(AA209, NPC_Scaling_Values!A:D, 4) * VLOOKUP(AB209,NPC_Scaling_Values!A:D, 4) * 1.25 ,0)</f>
        <v>3750</v>
      </c>
      <c r="E209" s="5">
        <f>ROUND( VLOOKUP(Z209, NPC_Raw_Data!A:L, 6) * VLOOKUP(AA209, NPC_Scaling_Values!A:N, 5)* VLOOKUP(AB209, NPC_Scaling_Values!A:N, 5) * 1.25 ,0)</f>
        <v>486</v>
      </c>
      <c r="F209" s="5">
        <f>ROUND( VLOOKUP(Z209, NPC_Raw_Data!A:L, 7) * VLOOKUP(AA209, NPC_Scaling_Values!A:N, 6) * VLOOKUP(AB209,NPC_Scaling_Values!A:N, 6) * 1.25 ,0)</f>
        <v>373</v>
      </c>
      <c r="G209" s="5">
        <f>ROUND( VLOOKUP(Z209, NPC_Raw_Data!A:L, 8) * VLOOKUP(AA209, NPC_Scaling_Values!A:N, 7) * VLOOKUP(AB209, NPC_Scaling_Values!A:N, 7) * 1.25 ,0)</f>
        <v>329</v>
      </c>
      <c r="H209" s="5">
        <f>ROUND( VLOOKUP(Z209, NPC_Raw_Data!A:L, 9) * VLOOKUP(AA209, NPC_Scaling_Values!A:N, 8)* VLOOKUP(AB209, NPC_Scaling_Values!A:N, 8) * 1.25 ,0)</f>
        <v>506</v>
      </c>
      <c r="I209" s="5">
        <v>0.0</v>
      </c>
      <c r="J209" s="5">
        <v>-30.0</v>
      </c>
      <c r="K209" s="5">
        <v>25.0</v>
      </c>
      <c r="L209" s="5">
        <f>ROUND( VLOOKUP(Z209, NPC_Raw_Data!A:O, 13),0)</f>
        <v>999</v>
      </c>
      <c r="M209" s="5">
        <f>ROUND( VLOOKUP(Z209, NPC_Raw_Data!A:O, 14),0)</f>
        <v>999</v>
      </c>
      <c r="N209" s="5">
        <f>ROUND( VLOOKUP(Z209, NPC_Raw_Data!A:O, 15),0)</f>
        <v>999</v>
      </c>
      <c r="O209" s="5">
        <f>ROUND( VLOOKUP(Z209, NPC_Raw_Data!A:Q, 16) * VLOOKUP(AA209, NPC_Scaling_Values!A:N, 14)* VLOOKUP(AB209, NPC_Scaling_Values!A:N, 14) * 1.25 ,0)</f>
        <v>400</v>
      </c>
      <c r="P209" s="2">
        <f>ROUND( VLOOKUP(Z209, NPC_Raw_Data!A:Q, 17) * VLOOKUP(AA209, NPC_Scaling_Values!A:N, 14) * VLOOKUP(AB209, NPC_Scaling_Values!A:N, 14)* 1.25 ,0)</f>
        <v>100</v>
      </c>
      <c r="Q209">
        <f> VLOOKUP(AA209, NPC_Scaling_Values!A:N, 9) * VLOOKUP(AB209, NPC_Scaling_Values!A:N, 9) * 1.25</f>
        <v>3.825</v>
      </c>
      <c r="R209" s="1">
        <v>1.0</v>
      </c>
      <c r="S209" s="1">
        <v>-1.0</v>
      </c>
      <c r="T209" s="7" t="b">
        <v>1</v>
      </c>
      <c r="U209" s="7" t="b">
        <v>0</v>
      </c>
      <c r="V209" s="7" t="b">
        <v>0</v>
      </c>
      <c r="Z209" s="1">
        <v>291012.0</v>
      </c>
      <c r="AA209" s="1">
        <v>7008.0</v>
      </c>
      <c r="AB209" s="1">
        <v>7408.0</v>
      </c>
      <c r="AC209" s="8">
        <v>0.0</v>
      </c>
    </row>
    <row r="210">
      <c r="A210" s="1" t="s">
        <v>287</v>
      </c>
      <c r="B210" s="1" t="s">
        <v>164</v>
      </c>
      <c r="C210" s="5">
        <f>ROUND( VLOOKUP(Z210, NPC_Raw_Data!A:D, 4)*VLOOKUP(AA210, NPC_Scaling_Values!A:C, 3)*VLOOKUP(AB210, NPC_Scaling_Values!A:C, 3) * 1.25 ,0)</f>
        <v>538</v>
      </c>
      <c r="D210" s="5">
        <f>ROUND( VLOOKUP(Z210, NPC_Raw_Data!A:E, 5) * VLOOKUP(AA210, NPC_Scaling_Values!A:D, 4) * VLOOKUP(AB210,NPC_Scaling_Values!A:D, 4) * 1.25 ,0)</f>
        <v>3250</v>
      </c>
      <c r="E210" s="5">
        <f>ROUND( VLOOKUP(Z210, NPC_Raw_Data!A:L, 6) * VLOOKUP(AA210, NPC_Scaling_Values!A:N, 5)* VLOOKUP(AB210, NPC_Scaling_Values!A:N, 5) * 1.25 ,0)</f>
        <v>518</v>
      </c>
      <c r="F210" s="5">
        <f>ROUND( VLOOKUP(Z210, NPC_Raw_Data!A:L, 7) * VLOOKUP(AA210, NPC_Scaling_Values!A:N, 6) * VLOOKUP(AB210,NPC_Scaling_Values!A:N, 6) * 1.25 ,0)</f>
        <v>397</v>
      </c>
      <c r="G210" s="5">
        <f>ROUND( VLOOKUP(Z210, NPC_Raw_Data!A:L, 8) * VLOOKUP(AA210, NPC_Scaling_Values!A:N, 7) * VLOOKUP(AB210, NPC_Scaling_Values!A:N, 7) * 1.25 ,0)</f>
        <v>351</v>
      </c>
      <c r="H210" s="5">
        <f>ROUND( VLOOKUP(Z210, NPC_Raw_Data!A:L, 9) * VLOOKUP(AA210, NPC_Scaling_Values!A:N, 8)* VLOOKUP(AB210, NPC_Scaling_Values!A:N, 8) * 1.25 ,0)</f>
        <v>539</v>
      </c>
      <c r="I210" s="5">
        <v>0.0</v>
      </c>
      <c r="J210" s="5">
        <v>-30.0</v>
      </c>
      <c r="K210" s="5">
        <v>25.0</v>
      </c>
      <c r="L210" s="5">
        <f>ROUND( VLOOKUP(Z210, NPC_Raw_Data!A:O, 13),0)</f>
        <v>999</v>
      </c>
      <c r="M210" s="5">
        <f>ROUND( VLOOKUP(Z210, NPC_Raw_Data!A:O, 14),0)</f>
        <v>999</v>
      </c>
      <c r="N210" s="5">
        <f>ROUND( VLOOKUP(Z210, NPC_Raw_Data!A:O, 15),0)</f>
        <v>999</v>
      </c>
      <c r="O210" s="5">
        <f>ROUND( VLOOKUP(Z210, NPC_Raw_Data!A:Q, 16) * VLOOKUP(AA210, NPC_Scaling_Values!A:N, 14)* VLOOKUP(AB210, NPC_Scaling_Values!A:N, 14) * 1.25 ,0)</f>
        <v>272</v>
      </c>
      <c r="P210" s="2">
        <f>ROUND( VLOOKUP(Z210, NPC_Raw_Data!A:Q, 17) * VLOOKUP(AA210, NPC_Scaling_Values!A:N, 14) * VLOOKUP(AB210, NPC_Scaling_Values!A:N, 14)* 1.25 ,0)</f>
        <v>109</v>
      </c>
      <c r="Q210">
        <f> VLOOKUP(AA210, NPC_Scaling_Values!A:N, 9) * VLOOKUP(AB210, NPC_Scaling_Values!A:N, 9) * 1.25</f>
        <v>4.015</v>
      </c>
      <c r="R210" s="1">
        <v>1.0</v>
      </c>
      <c r="S210" s="1">
        <v>-1.0</v>
      </c>
      <c r="T210" s="7" t="b">
        <v>1</v>
      </c>
      <c r="U210" s="7" t="b">
        <v>0</v>
      </c>
      <c r="V210" s="7" t="b">
        <v>0</v>
      </c>
      <c r="Z210" s="1">
        <v>291013.0</v>
      </c>
      <c r="AA210" s="1">
        <v>7012.0</v>
      </c>
      <c r="AB210" s="1">
        <v>7412.0</v>
      </c>
      <c r="AC210" s="8">
        <v>0.0</v>
      </c>
    </row>
    <row r="211">
      <c r="A211" s="1" t="s">
        <v>288</v>
      </c>
      <c r="B211" s="1" t="s">
        <v>164</v>
      </c>
      <c r="C211" s="5">
        <f>ROUND( VLOOKUP(Z211, NPC_Raw_Data!A:D, 4)*VLOOKUP(AA211, NPC_Scaling_Values!A:C, 3)*VLOOKUP(AB211, NPC_Scaling_Values!A:C, 3) * 1.25 ,0)</f>
        <v>792</v>
      </c>
      <c r="D211" s="5">
        <f>ROUND( VLOOKUP(Z211, NPC_Raw_Data!A:E, 5) * VLOOKUP(AA211, NPC_Scaling_Values!A:D, 4) * VLOOKUP(AB211,NPC_Scaling_Values!A:D, 4) * 1.25 ,0)</f>
        <v>3250</v>
      </c>
      <c r="E211" s="5">
        <f>ROUND( VLOOKUP(Z211, NPC_Raw_Data!A:L, 6) * VLOOKUP(AA211, NPC_Scaling_Values!A:N, 5)* VLOOKUP(AB211, NPC_Scaling_Values!A:N, 5) * 1.25 ,0)</f>
        <v>518</v>
      </c>
      <c r="F211" s="5">
        <f>ROUND( VLOOKUP(Z211, NPC_Raw_Data!A:L, 7) * VLOOKUP(AA211, NPC_Scaling_Values!A:N, 6) * VLOOKUP(AB211,NPC_Scaling_Values!A:N, 6) * 1.25 ,0)</f>
        <v>397</v>
      </c>
      <c r="G211" s="5">
        <f>ROUND( VLOOKUP(Z211, NPC_Raw_Data!A:L, 8) * VLOOKUP(AA211, NPC_Scaling_Values!A:N, 7) * VLOOKUP(AB211, NPC_Scaling_Values!A:N, 7) * 1.25 ,0)</f>
        <v>351</v>
      </c>
      <c r="H211" s="5">
        <f>ROUND( VLOOKUP(Z211, NPC_Raw_Data!A:L, 9) * VLOOKUP(AA211, NPC_Scaling_Values!A:N, 8)* VLOOKUP(AB211, NPC_Scaling_Values!A:N, 8) * 1.25 ,0)</f>
        <v>539</v>
      </c>
      <c r="I211" s="5">
        <v>0.0</v>
      </c>
      <c r="J211" s="5">
        <v>-30.0</v>
      </c>
      <c r="K211" s="5">
        <v>25.0</v>
      </c>
      <c r="L211" s="5">
        <f>ROUND( VLOOKUP(Z211, NPC_Raw_Data!A:O, 13),0)</f>
        <v>999</v>
      </c>
      <c r="M211" s="5">
        <f>ROUND( VLOOKUP(Z211, NPC_Raw_Data!A:O, 14),0)</f>
        <v>999</v>
      </c>
      <c r="N211" s="5">
        <f>ROUND( VLOOKUP(Z211, NPC_Raw_Data!A:O, 15),0)</f>
        <v>999</v>
      </c>
      <c r="O211" s="5">
        <f>ROUND( VLOOKUP(Z211, NPC_Raw_Data!A:Q, 16) * VLOOKUP(AA211, NPC_Scaling_Values!A:N, 14)* VLOOKUP(AB211, NPC_Scaling_Values!A:N, 14) * 1.25 ,0)</f>
        <v>435</v>
      </c>
      <c r="P211" s="2">
        <f>ROUND( VLOOKUP(Z211, NPC_Raw_Data!A:Q, 17) * VLOOKUP(AA211, NPC_Scaling_Values!A:N, 14) * VLOOKUP(AB211, NPC_Scaling_Values!A:N, 14)* 1.25 ,0)</f>
        <v>109</v>
      </c>
      <c r="Q211">
        <f> VLOOKUP(AA211, NPC_Scaling_Values!A:N, 9) * VLOOKUP(AB211, NPC_Scaling_Values!A:N, 9) * 1.25</f>
        <v>4.015</v>
      </c>
      <c r="R211" s="1">
        <v>1.0</v>
      </c>
      <c r="S211" s="1">
        <v>-1.0</v>
      </c>
      <c r="T211" s="7" t="b">
        <v>1</v>
      </c>
      <c r="U211" s="7" t="b">
        <v>0</v>
      </c>
      <c r="V211" s="7" t="b">
        <v>0</v>
      </c>
      <c r="Z211" s="1">
        <v>291014.0</v>
      </c>
      <c r="AA211" s="1">
        <v>7012.0</v>
      </c>
      <c r="AB211" s="1">
        <v>7412.0</v>
      </c>
      <c r="AC211" s="8">
        <v>0.0</v>
      </c>
    </row>
    <row r="212">
      <c r="A212" s="1" t="s">
        <v>289</v>
      </c>
      <c r="B212" s="1" t="s">
        <v>164</v>
      </c>
      <c r="C212" s="5">
        <f>ROUND( VLOOKUP(Z212, NPC_Raw_Data!A:D, 4)*VLOOKUP(AA212, NPC_Scaling_Values!A:C, 3)*VLOOKUP(AB212, NPC_Scaling_Values!A:C, 3) * 1.25 ,0)</f>
        <v>792</v>
      </c>
      <c r="D212" s="5">
        <f>ROUND( VLOOKUP(Z212, NPC_Raw_Data!A:E, 5) * VLOOKUP(AA212, NPC_Scaling_Values!A:D, 4) * VLOOKUP(AB212,NPC_Scaling_Values!A:D, 4) * 1.25 ,0)</f>
        <v>2500</v>
      </c>
      <c r="E212" s="5">
        <f>ROUND( VLOOKUP(Z212, NPC_Raw_Data!A:L, 6) * VLOOKUP(AA212, NPC_Scaling_Values!A:N, 5)* VLOOKUP(AB212, NPC_Scaling_Values!A:N, 5) * 1.25 ,0)</f>
        <v>518</v>
      </c>
      <c r="F212" s="5">
        <f>ROUND( VLOOKUP(Z212, NPC_Raw_Data!A:L, 7) * VLOOKUP(AA212, NPC_Scaling_Values!A:N, 6) * VLOOKUP(AB212,NPC_Scaling_Values!A:N, 6) * 1.25 ,0)</f>
        <v>397</v>
      </c>
      <c r="G212" s="5">
        <f>ROUND( VLOOKUP(Z212, NPC_Raw_Data!A:L, 8) * VLOOKUP(AA212, NPC_Scaling_Values!A:N, 7) * VLOOKUP(AB212, NPC_Scaling_Values!A:N, 7) * 1.25 ,0)</f>
        <v>351</v>
      </c>
      <c r="H212" s="5">
        <f>ROUND( VLOOKUP(Z212, NPC_Raw_Data!A:L, 9) * VLOOKUP(AA212, NPC_Scaling_Values!A:N, 8)* VLOOKUP(AB212, NPC_Scaling_Values!A:N, 8) * 1.25 ,0)</f>
        <v>539</v>
      </c>
      <c r="I212" s="5">
        <v>0.0</v>
      </c>
      <c r="J212" s="5">
        <v>-30.0</v>
      </c>
      <c r="K212" s="5">
        <v>25.0</v>
      </c>
      <c r="L212" s="5">
        <f>ROUND( VLOOKUP(Z212, NPC_Raw_Data!A:O, 13),0)</f>
        <v>999</v>
      </c>
      <c r="M212" s="5">
        <f>ROUND( VLOOKUP(Z212, NPC_Raw_Data!A:O, 14),0)</f>
        <v>999</v>
      </c>
      <c r="N212" s="5">
        <f>ROUND( VLOOKUP(Z212, NPC_Raw_Data!A:O, 15),0)</f>
        <v>999</v>
      </c>
      <c r="O212" s="5">
        <f>ROUND( VLOOKUP(Z212, NPC_Raw_Data!A:Q, 16) * VLOOKUP(AA212, NPC_Scaling_Values!A:N, 14)* VLOOKUP(AB212, NPC_Scaling_Values!A:N, 14) * 1.25 ,0)</f>
        <v>435</v>
      </c>
      <c r="P212" s="2">
        <f>ROUND( VLOOKUP(Z212, NPC_Raw_Data!A:Q, 17) * VLOOKUP(AA212, NPC_Scaling_Values!A:N, 14) * VLOOKUP(AB212, NPC_Scaling_Values!A:N, 14)* 1.25 ,0)</f>
        <v>109</v>
      </c>
      <c r="Q212">
        <f> VLOOKUP(AA212, NPC_Scaling_Values!A:N, 9) * VLOOKUP(AB212, NPC_Scaling_Values!A:N, 9) * 1.25</f>
        <v>4.015</v>
      </c>
      <c r="R212" s="1">
        <v>1.0</v>
      </c>
      <c r="S212" s="1">
        <v>-1.0</v>
      </c>
      <c r="T212" s="7" t="b">
        <v>1</v>
      </c>
      <c r="U212" s="7" t="b">
        <v>0</v>
      </c>
      <c r="V212" s="7" t="b">
        <v>0</v>
      </c>
      <c r="Z212" s="1">
        <v>291015.0</v>
      </c>
      <c r="AA212" s="1">
        <v>7012.0</v>
      </c>
      <c r="AB212" s="1">
        <v>7412.0</v>
      </c>
      <c r="AC212" s="10">
        <v>7100.0</v>
      </c>
    </row>
    <row r="213">
      <c r="A213" s="9" t="s">
        <v>224</v>
      </c>
      <c r="B213" s="1" t="s">
        <v>48</v>
      </c>
      <c r="C213" s="5">
        <f>ROUND( VLOOKUP(Z213, NPC_Raw_Data!A:D, 4)*VLOOKUP(AA213, NPC_Scaling_Values!A:C, 3)*VLOOKUP(AB213, NPC_Scaling_Values!A:C, 3) * 1.25 ,0)</f>
        <v>2394</v>
      </c>
      <c r="D213" s="5">
        <f>ROUND( VLOOKUP(Z213, NPC_Raw_Data!A:E, 5) * VLOOKUP(AA213, NPC_Scaling_Values!A:D, 4) * VLOOKUP(AB213,NPC_Scaling_Values!A:D, 4) * 1.25 ,0)</f>
        <v>5000</v>
      </c>
      <c r="E213" s="5">
        <f>ROUND( VLOOKUP(Z213, NPC_Raw_Data!A:L, 6) * VLOOKUP(AA213, NPC_Scaling_Values!A:N, 5)* VLOOKUP(AB213, NPC_Scaling_Values!A:N, 5) * 1.25 ,0)</f>
        <v>428</v>
      </c>
      <c r="F213" s="5">
        <f>ROUND( VLOOKUP(Z213, NPC_Raw_Data!A:L, 7) * VLOOKUP(AA213, NPC_Scaling_Values!A:N, 6) * VLOOKUP(AB213,NPC_Scaling_Values!A:N, 6) * 1.25 ,0)</f>
        <v>330</v>
      </c>
      <c r="G213" s="5">
        <f>ROUND( VLOOKUP(Z213, NPC_Raw_Data!A:L, 8) * VLOOKUP(AA213, NPC_Scaling_Values!A:N, 7) * VLOOKUP(AB213, NPC_Scaling_Values!A:N, 7) * 1.25 ,0)</f>
        <v>290</v>
      </c>
      <c r="H213" s="5">
        <f>ROUND( VLOOKUP(Z213, NPC_Raw_Data!A:L, 9) * VLOOKUP(AA213, NPC_Scaling_Values!A:N, 8)* VLOOKUP(AB213, NPC_Scaling_Values!A:N, 8) * 1.25 ,0)</f>
        <v>461</v>
      </c>
      <c r="I213" s="5">
        <v>0.0</v>
      </c>
      <c r="J213" s="5">
        <v>-25.0</v>
      </c>
      <c r="K213" s="5">
        <v>25.0</v>
      </c>
      <c r="L213" s="5">
        <f>ROUND( VLOOKUP(Z213, NPC_Raw_Data!A:O, 13),0)</f>
        <v>999</v>
      </c>
      <c r="M213" s="5">
        <f>ROUND( VLOOKUP(Z213, NPC_Raw_Data!A:O, 14),0)</f>
        <v>999</v>
      </c>
      <c r="N213" s="5">
        <f>ROUND( VLOOKUP(Z213, NPC_Raw_Data!A:O, 15),0)</f>
        <v>999</v>
      </c>
      <c r="O213" s="5">
        <f>ROUND( VLOOKUP(Z213, NPC_Raw_Data!A:Q, 16) * VLOOKUP(AA213, NPC_Scaling_Values!A:N, 14)* VLOOKUP(AB213, NPC_Scaling_Values!A:N, 14) * 1.25 ,0)</f>
        <v>400</v>
      </c>
      <c r="P213" s="2">
        <f>ROUND( VLOOKUP(Z213, NPC_Raw_Data!A:Q, 17) * VLOOKUP(AA213, NPC_Scaling_Values!A:N, 14) * VLOOKUP(AB213, NPC_Scaling_Values!A:N, 14)* 1.25 ,0)</f>
        <v>100</v>
      </c>
      <c r="Q213">
        <f> VLOOKUP(AA213, NPC_Scaling_Values!A:N, 9) * VLOOKUP(AB213, NPC_Scaling_Values!A:N, 9) * 1.25</f>
        <v>3.825</v>
      </c>
      <c r="R213" s="1">
        <v>1.0</v>
      </c>
      <c r="S213" s="1">
        <v>-1.0</v>
      </c>
      <c r="T213" s="7" t="b">
        <v>1</v>
      </c>
      <c r="U213" s="7" t="b">
        <v>0</v>
      </c>
      <c r="V213" s="7" t="b">
        <v>0</v>
      </c>
      <c r="Z213" s="1">
        <v>292000.0</v>
      </c>
      <c r="AA213" s="1">
        <v>7007.0</v>
      </c>
      <c r="AB213" s="1">
        <v>7407.0</v>
      </c>
      <c r="AC213" s="8">
        <v>0.0</v>
      </c>
    </row>
    <row r="214">
      <c r="A214" s="9" t="s">
        <v>191</v>
      </c>
      <c r="B214" s="1" t="s">
        <v>48</v>
      </c>
      <c r="C214" s="5">
        <f>ROUND( VLOOKUP(Z214, NPC_Raw_Data!A:D, 4)*VLOOKUP(AA214, NPC_Scaling_Values!A:C, 3)*VLOOKUP(AB214, NPC_Scaling_Values!A:C, 3) * 1.25 ,0)</f>
        <v>341</v>
      </c>
      <c r="D214" s="5">
        <f>ROUND( VLOOKUP(Z214, NPC_Raw_Data!A:E, 5) * VLOOKUP(AA214, NPC_Scaling_Values!A:D, 4) * VLOOKUP(AB214,NPC_Scaling_Values!A:D, 4) * 1.25 ,0)</f>
        <v>2000</v>
      </c>
      <c r="E214" s="5">
        <f>ROUND( VLOOKUP(Z214, NPC_Raw_Data!A:L, 6) * VLOOKUP(AA214, NPC_Scaling_Values!A:N, 5)* VLOOKUP(AB214, NPC_Scaling_Values!A:N, 5) * 1.25 ,0)</f>
        <v>382</v>
      </c>
      <c r="F214" s="5">
        <f>ROUND( VLOOKUP(Z214, NPC_Raw_Data!A:L, 7) * VLOOKUP(AA214, NPC_Scaling_Values!A:N, 6) * VLOOKUP(AB214,NPC_Scaling_Values!A:N, 6) * 1.25 ,0)</f>
        <v>293</v>
      </c>
      <c r="G214" s="5">
        <f>ROUND( VLOOKUP(Z214, NPC_Raw_Data!A:L, 8) * VLOOKUP(AA214, NPC_Scaling_Values!A:N, 7) * VLOOKUP(AB214, NPC_Scaling_Values!A:N, 7) * 1.25 ,0)</f>
        <v>260</v>
      </c>
      <c r="H214" s="5">
        <f>ROUND( VLOOKUP(Z214, NPC_Raw_Data!A:L, 9) * VLOOKUP(AA214, NPC_Scaling_Values!A:N, 8)* VLOOKUP(AB214, NPC_Scaling_Values!A:N, 8) * 1.25 ,0)</f>
        <v>402</v>
      </c>
      <c r="I214" s="5">
        <v>0.0</v>
      </c>
      <c r="J214" s="5">
        <v>-30.0</v>
      </c>
      <c r="K214" s="5">
        <v>25.0</v>
      </c>
      <c r="L214" s="5">
        <f>ROUND( VLOOKUP(Z214, NPC_Raw_Data!A:O, 13),0)</f>
        <v>999</v>
      </c>
      <c r="M214" s="5">
        <f>ROUND( VLOOKUP(Z214, NPC_Raw_Data!A:O, 14),0)</f>
        <v>999</v>
      </c>
      <c r="N214" s="5">
        <f>ROUND( VLOOKUP(Z214, NPC_Raw_Data!A:O, 15),0)</f>
        <v>999</v>
      </c>
      <c r="O214" s="5">
        <f>ROUND( VLOOKUP(Z214, NPC_Raw_Data!A:Q, 16) * VLOOKUP(AA214, NPC_Scaling_Values!A:N, 14)* VLOOKUP(AB214, NPC_Scaling_Values!A:N, 14) * 1.25 ,0)</f>
        <v>250</v>
      </c>
      <c r="P214" s="2">
        <f>ROUND( VLOOKUP(Z214, NPC_Raw_Data!A:Q, 17) * VLOOKUP(AA214, NPC_Scaling_Values!A:N, 14) * VLOOKUP(AB214, NPC_Scaling_Values!A:N, 14)* 1.25 ,0)</f>
        <v>100</v>
      </c>
      <c r="Q214">
        <f> VLOOKUP(AA214, NPC_Scaling_Values!A:N, 9) * VLOOKUP(AB214, NPC_Scaling_Values!A:N, 9) * 1.25</f>
        <v>3.825</v>
      </c>
      <c r="R214" s="1">
        <v>1.0</v>
      </c>
      <c r="S214" s="1">
        <v>6.0</v>
      </c>
      <c r="T214" s="7" t="b">
        <v>1</v>
      </c>
      <c r="U214" s="7" t="b">
        <v>0</v>
      </c>
      <c r="V214" s="7" t="b">
        <v>0</v>
      </c>
      <c r="Z214" s="1">
        <v>293000.0</v>
      </c>
      <c r="AA214" s="1">
        <v>7007.0</v>
      </c>
      <c r="AB214" s="1">
        <v>7407.0</v>
      </c>
      <c r="AC214" s="8">
        <v>0.0</v>
      </c>
    </row>
    <row r="215">
      <c r="A215" s="9" t="s">
        <v>191</v>
      </c>
      <c r="B215" s="1" t="s">
        <v>41</v>
      </c>
      <c r="C215" s="5">
        <f>ROUND( VLOOKUP(Z215, NPC_Raw_Data!A:D, 4)*VLOOKUP(AA215, NPC_Scaling_Values!A:C, 3)*VLOOKUP(AB215, NPC_Scaling_Values!A:C, 3) * 1.25 ,0)</f>
        <v>388</v>
      </c>
      <c r="D215" s="5">
        <f>ROUND( VLOOKUP(Z215, NPC_Raw_Data!A:E, 5) * VLOOKUP(AA215, NPC_Scaling_Values!A:D, 4) * VLOOKUP(AB215,NPC_Scaling_Values!A:D, 4) * 1.25 ,0)</f>
        <v>2000</v>
      </c>
      <c r="E215" s="5">
        <f>ROUND( VLOOKUP(Z215, NPC_Raw_Data!A:L, 6) * VLOOKUP(AA215, NPC_Scaling_Values!A:N, 5)* VLOOKUP(AB215, NPC_Scaling_Values!A:N, 5) * 1.25 ,0)</f>
        <v>431</v>
      </c>
      <c r="F215" s="5">
        <f>ROUND( VLOOKUP(Z215, NPC_Raw_Data!A:L, 7) * VLOOKUP(AA215, NPC_Scaling_Values!A:N, 6) * VLOOKUP(AB215,NPC_Scaling_Values!A:N, 6) * 1.25 ,0)</f>
        <v>330</v>
      </c>
      <c r="G215" s="5">
        <f>ROUND( VLOOKUP(Z215, NPC_Raw_Data!A:L, 8) * VLOOKUP(AA215, NPC_Scaling_Values!A:N, 7) * VLOOKUP(AB215, NPC_Scaling_Values!A:N, 7) * 1.25 ,0)</f>
        <v>293</v>
      </c>
      <c r="H215" s="5">
        <f>ROUND( VLOOKUP(Z215, NPC_Raw_Data!A:L, 9) * VLOOKUP(AA215, NPC_Scaling_Values!A:N, 8)* VLOOKUP(AB215, NPC_Scaling_Values!A:N, 8) * 1.25 ,0)</f>
        <v>453</v>
      </c>
      <c r="I215" s="5">
        <v>0.0</v>
      </c>
      <c r="J215" s="5">
        <v>-30.0</v>
      </c>
      <c r="K215" s="5">
        <v>25.0</v>
      </c>
      <c r="L215" s="5">
        <f>ROUND( VLOOKUP(Z215, NPC_Raw_Data!A:O, 13),0)</f>
        <v>999</v>
      </c>
      <c r="M215" s="5">
        <f>ROUND( VLOOKUP(Z215, NPC_Raw_Data!A:O, 14),0)</f>
        <v>999</v>
      </c>
      <c r="N215" s="5">
        <f>ROUND( VLOOKUP(Z215, NPC_Raw_Data!A:O, 15),0)</f>
        <v>999</v>
      </c>
      <c r="O215" s="5">
        <f>ROUND( VLOOKUP(Z215, NPC_Raw_Data!A:Q, 16) * VLOOKUP(AA215, NPC_Scaling_Values!A:N, 14)* VLOOKUP(AB215, NPC_Scaling_Values!A:N, 14) * 1.25 ,0)</f>
        <v>290</v>
      </c>
      <c r="P215" s="2">
        <f>ROUND( VLOOKUP(Z215, NPC_Raw_Data!A:Q, 17) * VLOOKUP(AA215, NPC_Scaling_Values!A:N, 14) * VLOOKUP(AB215, NPC_Scaling_Values!A:N, 14)* 1.25 ,0)</f>
        <v>116</v>
      </c>
      <c r="Q215">
        <f> VLOOKUP(AA215, NPC_Scaling_Values!A:N, 9) * VLOOKUP(AB215, NPC_Scaling_Values!A:N, 9) * 1.25</f>
        <v>4.17</v>
      </c>
      <c r="R215" s="1">
        <v>1.0</v>
      </c>
      <c r="S215" s="1">
        <v>-1.0</v>
      </c>
      <c r="T215" s="7" t="b">
        <v>1</v>
      </c>
      <c r="U215" s="7" t="b">
        <v>0</v>
      </c>
      <c r="V215" s="7" t="b">
        <v>0</v>
      </c>
      <c r="Z215" s="1">
        <v>293001.0</v>
      </c>
      <c r="AA215" s="1">
        <v>7014.0</v>
      </c>
      <c r="AB215" s="1">
        <v>7414.0</v>
      </c>
      <c r="AC215" s="8">
        <v>0.0</v>
      </c>
    </row>
    <row r="216">
      <c r="A216" s="9" t="s">
        <v>192</v>
      </c>
      <c r="B216" s="1" t="s">
        <v>41</v>
      </c>
      <c r="C216" s="5">
        <f>ROUND( VLOOKUP(Z216, NPC_Raw_Data!A:D, 4)*VLOOKUP(AA216, NPC_Scaling_Values!A:C, 3)*VLOOKUP(AB216, NPC_Scaling_Values!A:C, 3) * 1.25 ,0)</f>
        <v>388</v>
      </c>
      <c r="D216" s="5">
        <f>ROUND( VLOOKUP(Z216, NPC_Raw_Data!A:E, 5) * VLOOKUP(AA216, NPC_Scaling_Values!A:D, 4) * VLOOKUP(AB216,NPC_Scaling_Values!A:D, 4) * 1.25 ,0)</f>
        <v>2000</v>
      </c>
      <c r="E216" s="5">
        <f>ROUND( VLOOKUP(Z216, NPC_Raw_Data!A:L, 6) * VLOOKUP(AA216, NPC_Scaling_Values!A:N, 5)* VLOOKUP(AB216, NPC_Scaling_Values!A:N, 5) * 1.25 ,0)</f>
        <v>431</v>
      </c>
      <c r="F216" s="5">
        <f>ROUND( VLOOKUP(Z216, NPC_Raw_Data!A:L, 7) * VLOOKUP(AA216, NPC_Scaling_Values!A:N, 6) * VLOOKUP(AB216,NPC_Scaling_Values!A:N, 6) * 1.25 ,0)</f>
        <v>330</v>
      </c>
      <c r="G216" s="5">
        <f>ROUND( VLOOKUP(Z216, NPC_Raw_Data!A:L, 8) * VLOOKUP(AA216, NPC_Scaling_Values!A:N, 7) * VLOOKUP(AB216, NPC_Scaling_Values!A:N, 7) * 1.25 ,0)</f>
        <v>293</v>
      </c>
      <c r="H216" s="5">
        <f>ROUND( VLOOKUP(Z216, NPC_Raw_Data!A:L, 9) * VLOOKUP(AA216, NPC_Scaling_Values!A:N, 8)* VLOOKUP(AB216, NPC_Scaling_Values!A:N, 8) * 1.25 ,0)</f>
        <v>453</v>
      </c>
      <c r="I216" s="5">
        <v>0.0</v>
      </c>
      <c r="J216" s="5">
        <v>-30.0</v>
      </c>
      <c r="K216" s="5">
        <v>25.0</v>
      </c>
      <c r="L216" s="5">
        <f>ROUND( VLOOKUP(Z216, NPC_Raw_Data!A:O, 13),0)</f>
        <v>999</v>
      </c>
      <c r="M216" s="5">
        <f>ROUND( VLOOKUP(Z216, NPC_Raw_Data!A:O, 14),0)</f>
        <v>999</v>
      </c>
      <c r="N216" s="5">
        <f>ROUND( VLOOKUP(Z216, NPC_Raw_Data!A:O, 15),0)</f>
        <v>999</v>
      </c>
      <c r="O216" s="5">
        <f>ROUND( VLOOKUP(Z216, NPC_Raw_Data!A:Q, 16) * VLOOKUP(AA216, NPC_Scaling_Values!A:N, 14)* VLOOKUP(AB216, NPC_Scaling_Values!A:N, 14) * 1.25 ,0)</f>
        <v>290</v>
      </c>
      <c r="P216" s="2">
        <f>ROUND( VLOOKUP(Z216, NPC_Raw_Data!A:Q, 17) * VLOOKUP(AA216, NPC_Scaling_Values!A:N, 14) * VLOOKUP(AB216, NPC_Scaling_Values!A:N, 14)* 1.25 ,0)</f>
        <v>116</v>
      </c>
      <c r="Q216">
        <f> VLOOKUP(AA216, NPC_Scaling_Values!A:N, 9) * VLOOKUP(AB216, NPC_Scaling_Values!A:N, 9) * 1.25</f>
        <v>4.17</v>
      </c>
      <c r="R216" s="1">
        <v>1.0</v>
      </c>
      <c r="S216" s="1">
        <v>-1.0</v>
      </c>
      <c r="T216" s="7" t="b">
        <v>1</v>
      </c>
      <c r="U216" s="7" t="b">
        <v>0</v>
      </c>
      <c r="V216" s="7" t="b">
        <v>0</v>
      </c>
      <c r="Z216" s="1">
        <v>293002.0</v>
      </c>
      <c r="AA216" s="1">
        <v>7014.0</v>
      </c>
      <c r="AB216" s="1">
        <v>7414.0</v>
      </c>
      <c r="AC216" s="10">
        <v>7100.0</v>
      </c>
    </row>
    <row r="217">
      <c r="A217" s="9" t="s">
        <v>192</v>
      </c>
      <c r="B217" s="1" t="s">
        <v>48</v>
      </c>
      <c r="C217" s="5">
        <f>ROUND( VLOOKUP(Z217, NPC_Raw_Data!A:D, 4)*VLOOKUP(AA217, NPC_Scaling_Values!A:C, 3)*VLOOKUP(AB217, NPC_Scaling_Values!A:C, 3) * 1.25 ,0)</f>
        <v>341</v>
      </c>
      <c r="D217" s="5">
        <f>ROUND( VLOOKUP(Z217, NPC_Raw_Data!A:E, 5) * VLOOKUP(AA217, NPC_Scaling_Values!A:D, 4) * VLOOKUP(AB217,NPC_Scaling_Values!A:D, 4) * 1.25 ,0)</f>
        <v>2000</v>
      </c>
      <c r="E217" s="5">
        <f>ROUND( VLOOKUP(Z217, NPC_Raw_Data!A:L, 6) * VLOOKUP(AA217, NPC_Scaling_Values!A:N, 5)* VLOOKUP(AB217, NPC_Scaling_Values!A:N, 5) * 1.25 ,0)</f>
        <v>382</v>
      </c>
      <c r="F217" s="5">
        <f>ROUND( VLOOKUP(Z217, NPC_Raw_Data!A:L, 7) * VLOOKUP(AA217, NPC_Scaling_Values!A:N, 6) * VLOOKUP(AB217,NPC_Scaling_Values!A:N, 6) * 1.25 ,0)</f>
        <v>293</v>
      </c>
      <c r="G217" s="5">
        <f>ROUND( VLOOKUP(Z217, NPC_Raw_Data!A:L, 8) * VLOOKUP(AA217, NPC_Scaling_Values!A:N, 7) * VLOOKUP(AB217, NPC_Scaling_Values!A:N, 7) * 1.25 ,0)</f>
        <v>260</v>
      </c>
      <c r="H217" s="5">
        <f>ROUND( VLOOKUP(Z217, NPC_Raw_Data!A:L, 9) * VLOOKUP(AA217, NPC_Scaling_Values!A:N, 8)* VLOOKUP(AB217, NPC_Scaling_Values!A:N, 8) * 1.25 ,0)</f>
        <v>402</v>
      </c>
      <c r="I217" s="5">
        <v>0.0</v>
      </c>
      <c r="J217" s="5">
        <v>-30.0</v>
      </c>
      <c r="K217" s="5">
        <v>25.0</v>
      </c>
      <c r="L217" s="5">
        <f>ROUND( VLOOKUP(Z217, NPC_Raw_Data!A:O, 13),0)</f>
        <v>999</v>
      </c>
      <c r="M217" s="5">
        <f>ROUND( VLOOKUP(Z217, NPC_Raw_Data!A:O, 14),0)</f>
        <v>999</v>
      </c>
      <c r="N217" s="5">
        <f>ROUND( VLOOKUP(Z217, NPC_Raw_Data!A:O, 15),0)</f>
        <v>999</v>
      </c>
      <c r="O217" s="5">
        <f>ROUND( VLOOKUP(Z217, NPC_Raw_Data!A:Q, 16) * VLOOKUP(AA217, NPC_Scaling_Values!A:N, 14)* VLOOKUP(AB217, NPC_Scaling_Values!A:N, 14) * 1.25 ,0)</f>
        <v>250</v>
      </c>
      <c r="P217" s="2">
        <f>ROUND( VLOOKUP(Z217, NPC_Raw_Data!A:Q, 17) * VLOOKUP(AA217, NPC_Scaling_Values!A:N, 14) * VLOOKUP(AB217, NPC_Scaling_Values!A:N, 14)* 1.25 ,0)</f>
        <v>100</v>
      </c>
      <c r="Q217">
        <f> VLOOKUP(AA217, NPC_Scaling_Values!A:N, 9) * VLOOKUP(AB217, NPC_Scaling_Values!A:N, 9) * 1.25</f>
        <v>3.825</v>
      </c>
      <c r="R217" s="1">
        <v>1.0</v>
      </c>
      <c r="S217" s="1">
        <v>10.0</v>
      </c>
      <c r="T217" s="7" t="b">
        <v>1</v>
      </c>
      <c r="U217" s="7" t="b">
        <v>0</v>
      </c>
      <c r="V217" s="7" t="b">
        <v>0</v>
      </c>
      <c r="Z217" s="1">
        <v>293003.0</v>
      </c>
      <c r="AA217" s="1">
        <v>7007.0</v>
      </c>
      <c r="AB217" s="1">
        <v>7407.0</v>
      </c>
      <c r="AC217" s="10">
        <v>7100.0</v>
      </c>
    </row>
    <row r="218">
      <c r="A218" s="2" t="s">
        <v>163</v>
      </c>
      <c r="B218" s="1" t="s">
        <v>164</v>
      </c>
      <c r="C218" s="5">
        <f>ROUND( VLOOKUP(Z218, NPC_Raw_Data!A:D, 4)*VLOOKUP(AA218, NPC_Scaling_Values!A:C, 3)*VLOOKUP(AB218, NPC_Scaling_Values!A:C, 3) * 1.25 ,0)</f>
        <v>71</v>
      </c>
      <c r="D218" s="5">
        <f>ROUND( VLOOKUP(Z218, NPC_Raw_Data!A:E, 5) * VLOOKUP(AA218, NPC_Scaling_Values!A:D, 4) * VLOOKUP(AB218,NPC_Scaling_Values!A:D, 4) * 1.25 ,0)</f>
        <v>250</v>
      </c>
      <c r="E218" s="5">
        <f>ROUND( VLOOKUP(Z218, NPC_Raw_Data!A:L, 6) * VLOOKUP(AA218, NPC_Scaling_Values!A:N, 5)* VLOOKUP(AB218, NPC_Scaling_Values!A:N, 5) * 1.25 ,0)</f>
        <v>270</v>
      </c>
      <c r="F218" s="5">
        <f>ROUND( VLOOKUP(Z218, NPC_Raw_Data!A:L, 7) * VLOOKUP(AA218, NPC_Scaling_Values!A:N, 6) * VLOOKUP(AB218,NPC_Scaling_Values!A:N, 6) * 1.25 ,0)</f>
        <v>209</v>
      </c>
      <c r="G218" s="5">
        <f>ROUND( VLOOKUP(Z218, NPC_Raw_Data!A:L, 8) * VLOOKUP(AA218, NPC_Scaling_Values!A:N, 7) * VLOOKUP(AB218, NPC_Scaling_Values!A:N, 7) * 1.25 ,0)</f>
        <v>185</v>
      </c>
      <c r="H218" s="5">
        <f>ROUND( VLOOKUP(Z218, NPC_Raw_Data!A:L, 9) * VLOOKUP(AA218, NPC_Scaling_Values!A:N, 8)* VLOOKUP(AB218, NPC_Scaling_Values!A:N, 8) * 1.25 ,0)</f>
        <v>341</v>
      </c>
      <c r="I218" s="5">
        <v>0.0</v>
      </c>
      <c r="J218" s="5">
        <v>-30.0</v>
      </c>
      <c r="K218" s="5">
        <v>25.0</v>
      </c>
      <c r="L218" s="5">
        <f>ROUND( VLOOKUP(Z218, NPC_Raw_Data!A:O, 13),0)</f>
        <v>999</v>
      </c>
      <c r="M218" s="5">
        <f>ROUND( VLOOKUP(Z218, NPC_Raw_Data!A:O, 14),0)</f>
        <v>999</v>
      </c>
      <c r="N218" s="5">
        <f>ROUND( VLOOKUP(Z218, NPC_Raw_Data!A:O, 15),0)</f>
        <v>999</v>
      </c>
      <c r="O218" s="5">
        <f>ROUND( VLOOKUP(Z218, NPC_Raw_Data!A:Q, 16) * VLOOKUP(AA218, NPC_Scaling_Values!A:N, 14)* VLOOKUP(AB218, NPC_Scaling_Values!A:N, 14) * 1.25 ,0)</f>
        <v>272</v>
      </c>
      <c r="P218" s="2">
        <f>ROUND( VLOOKUP(Z218, NPC_Raw_Data!A:Q, 17) * VLOOKUP(AA218, NPC_Scaling_Values!A:N, 14) * VLOOKUP(AB218, NPC_Scaling_Values!A:N, 14)* 1.25 ,0)</f>
        <v>109</v>
      </c>
      <c r="Q218">
        <f> VLOOKUP(AA218, NPC_Scaling_Values!A:N, 9) * VLOOKUP(AB218, NPC_Scaling_Values!A:N, 9) * 1.25</f>
        <v>4.015</v>
      </c>
      <c r="R218" s="1">
        <v>1.0</v>
      </c>
      <c r="S218" s="1">
        <v>-1.0</v>
      </c>
      <c r="T218" s="7" t="b">
        <v>1</v>
      </c>
      <c r="U218" s="7" t="b">
        <v>0</v>
      </c>
      <c r="V218" s="7" t="b">
        <v>0</v>
      </c>
      <c r="Z218" s="1">
        <v>294000.0</v>
      </c>
      <c r="AA218" s="1">
        <v>7012.0</v>
      </c>
      <c r="AB218" s="1">
        <v>7412.0</v>
      </c>
      <c r="AC218" s="8">
        <v>0.0</v>
      </c>
    </row>
    <row r="219">
      <c r="A219" s="2" t="s">
        <v>265</v>
      </c>
      <c r="B219" s="1" t="s">
        <v>164</v>
      </c>
      <c r="C219" s="5">
        <f>ROUND( VLOOKUP(Z219, NPC_Raw_Data!A:D, 4)*VLOOKUP(AA219, NPC_Scaling_Values!A:C, 3)*VLOOKUP(AB219, NPC_Scaling_Values!A:C, 3) * 1.25 ,0)</f>
        <v>915</v>
      </c>
      <c r="D219" s="5">
        <f>ROUND( VLOOKUP(Z219, NPC_Raw_Data!A:E, 5) * VLOOKUP(AA219, NPC_Scaling_Values!A:D, 4) * VLOOKUP(AB219,NPC_Scaling_Values!A:D, 4) * 1.25 ,0)</f>
        <v>3750</v>
      </c>
      <c r="E219" s="5">
        <f>ROUND( VLOOKUP(Z219, NPC_Raw_Data!A:L, 6) * VLOOKUP(AA219, NPC_Scaling_Values!A:N, 5)* VLOOKUP(AB219, NPC_Scaling_Values!A:N, 5) * 1.25 ,0)</f>
        <v>440</v>
      </c>
      <c r="F219" s="5">
        <f>ROUND( VLOOKUP(Z219, NPC_Raw_Data!A:L, 7) * VLOOKUP(AA219, NPC_Scaling_Values!A:N, 6) * VLOOKUP(AB219,NPC_Scaling_Values!A:N, 6) * 1.25 ,0)</f>
        <v>337</v>
      </c>
      <c r="G219" s="5">
        <f>ROUND( VLOOKUP(Z219, NPC_Raw_Data!A:L, 8) * VLOOKUP(AA219, NPC_Scaling_Values!A:N, 7) * VLOOKUP(AB219, NPC_Scaling_Values!A:N, 7) * 1.25 ,0)</f>
        <v>298</v>
      </c>
      <c r="H219" s="5">
        <f>ROUND( VLOOKUP(Z219, NPC_Raw_Data!A:L, 9) * VLOOKUP(AA219, NPC_Scaling_Values!A:N, 8)* VLOOKUP(AB219, NPC_Scaling_Values!A:N, 8) * 1.25 ,0)</f>
        <v>511</v>
      </c>
      <c r="I219" s="5">
        <v>0.0</v>
      </c>
      <c r="J219" s="5">
        <v>-30.0</v>
      </c>
      <c r="K219" s="5">
        <v>25.0</v>
      </c>
      <c r="L219" s="5">
        <f>ROUND( VLOOKUP(Z219, NPC_Raw_Data!A:O, 13),0)</f>
        <v>999</v>
      </c>
      <c r="M219" s="5">
        <f>ROUND( VLOOKUP(Z219, NPC_Raw_Data!A:O, 14),0)</f>
        <v>999</v>
      </c>
      <c r="N219" s="5">
        <f>ROUND( VLOOKUP(Z219, NPC_Raw_Data!A:O, 15),0)</f>
        <v>999</v>
      </c>
      <c r="O219" s="5">
        <f>ROUND( VLOOKUP(Z219, NPC_Raw_Data!A:Q, 16) * VLOOKUP(AA219, NPC_Scaling_Values!A:N, 14)* VLOOKUP(AB219, NPC_Scaling_Values!A:N, 14) * 1.25 ,0)</f>
        <v>272</v>
      </c>
      <c r="P219" s="2">
        <f>ROUND( VLOOKUP(Z219, NPC_Raw_Data!A:Q, 17) * VLOOKUP(AA219, NPC_Scaling_Values!A:N, 14) * VLOOKUP(AB219, NPC_Scaling_Values!A:N, 14)* 1.25 ,0)</f>
        <v>109</v>
      </c>
      <c r="Q219">
        <f> VLOOKUP(AA219, NPC_Scaling_Values!A:N, 9) * VLOOKUP(AB219, NPC_Scaling_Values!A:N, 9) * 1.25</f>
        <v>4.015</v>
      </c>
      <c r="R219" s="1">
        <v>1.0</v>
      </c>
      <c r="S219" s="1">
        <v>-1.0</v>
      </c>
      <c r="T219" s="7" t="b">
        <v>1</v>
      </c>
      <c r="U219" s="7" t="b">
        <v>0</v>
      </c>
      <c r="V219" s="7" t="b">
        <v>0</v>
      </c>
      <c r="Z219" s="1">
        <v>295000.0</v>
      </c>
      <c r="AA219" s="1">
        <v>7012.0</v>
      </c>
      <c r="AB219" s="1">
        <v>7412.0</v>
      </c>
      <c r="AC219" s="8">
        <v>0.0</v>
      </c>
    </row>
    <row r="220">
      <c r="A220" s="2" t="s">
        <v>266</v>
      </c>
      <c r="B220" s="1" t="s">
        <v>164</v>
      </c>
      <c r="C220" s="5">
        <f>ROUND( VLOOKUP(Z220, NPC_Raw_Data!A:D, 4)*VLOOKUP(AA220, NPC_Scaling_Values!A:C, 3)*VLOOKUP(AB220, NPC_Scaling_Values!A:C, 3) * 1.25 ,0)</f>
        <v>915</v>
      </c>
      <c r="D220" s="5">
        <f>ROUND( VLOOKUP(Z220, NPC_Raw_Data!A:E, 5) * VLOOKUP(AA220, NPC_Scaling_Values!A:D, 4) * VLOOKUP(AB220,NPC_Scaling_Values!A:D, 4) * 1.25 ,0)</f>
        <v>3750</v>
      </c>
      <c r="E220" s="5">
        <f>ROUND( VLOOKUP(Z220, NPC_Raw_Data!A:L, 6) * VLOOKUP(AA220, NPC_Scaling_Values!A:N, 5)* VLOOKUP(AB220, NPC_Scaling_Values!A:N, 5) * 1.25 ,0)</f>
        <v>440</v>
      </c>
      <c r="F220" s="5">
        <f>ROUND( VLOOKUP(Z220, NPC_Raw_Data!A:L, 7) * VLOOKUP(AA220, NPC_Scaling_Values!A:N, 6) * VLOOKUP(AB220,NPC_Scaling_Values!A:N, 6) * 1.25 ,0)</f>
        <v>337</v>
      </c>
      <c r="G220" s="5">
        <f>ROUND( VLOOKUP(Z220, NPC_Raw_Data!A:L, 8) * VLOOKUP(AA220, NPC_Scaling_Values!A:N, 7) * VLOOKUP(AB220, NPC_Scaling_Values!A:N, 7) * 1.25 ,0)</f>
        <v>298</v>
      </c>
      <c r="H220" s="5">
        <f>ROUND( VLOOKUP(Z220, NPC_Raw_Data!A:L, 9) * VLOOKUP(AA220, NPC_Scaling_Values!A:N, 8)* VLOOKUP(AB220, NPC_Scaling_Values!A:N, 8) * 1.25 ,0)</f>
        <v>511</v>
      </c>
      <c r="I220" s="5">
        <v>0.0</v>
      </c>
      <c r="J220" s="5">
        <v>-30.0</v>
      </c>
      <c r="K220" s="5">
        <v>25.0</v>
      </c>
      <c r="L220" s="5">
        <f>ROUND( VLOOKUP(Z220, NPC_Raw_Data!A:O, 13),0)</f>
        <v>999</v>
      </c>
      <c r="M220" s="5">
        <f>ROUND( VLOOKUP(Z220, NPC_Raw_Data!A:O, 14),0)</f>
        <v>999</v>
      </c>
      <c r="N220" s="5">
        <f>ROUND( VLOOKUP(Z220, NPC_Raw_Data!A:O, 15),0)</f>
        <v>999</v>
      </c>
      <c r="O220" s="5">
        <f>ROUND( VLOOKUP(Z220, NPC_Raw_Data!A:Q, 16) * VLOOKUP(AA220, NPC_Scaling_Values!A:N, 14)* VLOOKUP(AB220, NPC_Scaling_Values!A:N, 14) * 1.25 ,0)</f>
        <v>272</v>
      </c>
      <c r="P220" s="2">
        <f>ROUND( VLOOKUP(Z220, NPC_Raw_Data!A:Q, 17) * VLOOKUP(AA220, NPC_Scaling_Values!A:N, 14) * VLOOKUP(AB220, NPC_Scaling_Values!A:N, 14)* 1.25 ,0)</f>
        <v>109</v>
      </c>
      <c r="Q220">
        <f> VLOOKUP(AA220, NPC_Scaling_Values!A:N, 9) * VLOOKUP(AB220, NPC_Scaling_Values!A:N, 9) * 1.25</f>
        <v>4.015</v>
      </c>
      <c r="R220" s="1">
        <v>1.0</v>
      </c>
      <c r="S220" s="1">
        <v>-1.0</v>
      </c>
      <c r="T220" s="7" t="b">
        <v>1</v>
      </c>
      <c r="U220" s="7" t="b">
        <v>0</v>
      </c>
      <c r="V220" s="7" t="b">
        <v>0</v>
      </c>
      <c r="Z220" s="1">
        <v>295001.0</v>
      </c>
      <c r="AA220" s="1">
        <v>7012.0</v>
      </c>
      <c r="AB220" s="1">
        <v>7412.0</v>
      </c>
      <c r="AC220" s="10">
        <v>7100.0</v>
      </c>
    </row>
    <row r="221">
      <c r="A221" s="2" t="s">
        <v>279</v>
      </c>
      <c r="B221" s="1" t="s">
        <v>164</v>
      </c>
      <c r="C221" s="5">
        <f>ROUND( VLOOKUP(Z221, NPC_Raw_Data!A:D, 4)*VLOOKUP(AA221, NPC_Scaling_Values!A:C, 3)*VLOOKUP(AB221, NPC_Scaling_Values!A:C, 3) * 1.25 ,0)</f>
        <v>599</v>
      </c>
      <c r="D221" s="5">
        <f>ROUND( VLOOKUP(Z221, NPC_Raw_Data!A:E, 5) * VLOOKUP(AA221, NPC_Scaling_Values!A:D, 4) * VLOOKUP(AB221,NPC_Scaling_Values!A:D, 4) * 1.25 ,0)</f>
        <v>625</v>
      </c>
      <c r="E221" s="5">
        <f>ROUND( VLOOKUP(Z221, NPC_Raw_Data!A:L, 6) * VLOOKUP(AA221, NPC_Scaling_Values!A:N, 5)* VLOOKUP(AB221, NPC_Scaling_Values!A:N, 5) * 1.25 ,0)</f>
        <v>483</v>
      </c>
      <c r="F221" s="5">
        <f>ROUND( VLOOKUP(Z221, NPC_Raw_Data!A:L, 7) * VLOOKUP(AA221, NPC_Scaling_Values!A:N, 6) * VLOOKUP(AB221,NPC_Scaling_Values!A:N, 6) * 1.25 ,0)</f>
        <v>373</v>
      </c>
      <c r="G221" s="5">
        <f>ROUND( VLOOKUP(Z221, NPC_Raw_Data!A:L, 8) * VLOOKUP(AA221, NPC_Scaling_Values!A:N, 7) * VLOOKUP(AB221, NPC_Scaling_Values!A:N, 7) * 1.25 ,0)</f>
        <v>327</v>
      </c>
      <c r="H221" s="5">
        <f>ROUND( VLOOKUP(Z221, NPC_Raw_Data!A:L, 9) * VLOOKUP(AA221, NPC_Scaling_Values!A:N, 8)* VLOOKUP(AB221, NPC_Scaling_Values!A:N, 8) * 1.25 ,0)</f>
        <v>532</v>
      </c>
      <c r="I221" s="5">
        <v>0.0</v>
      </c>
      <c r="J221" s="5">
        <v>-30.0</v>
      </c>
      <c r="K221" s="5">
        <v>25.0</v>
      </c>
      <c r="L221" s="5">
        <f>ROUND( VLOOKUP(Z221, NPC_Raw_Data!A:O, 13),0)</f>
        <v>999</v>
      </c>
      <c r="M221" s="5">
        <f>ROUND( VLOOKUP(Z221, NPC_Raw_Data!A:O, 14),0)</f>
        <v>999</v>
      </c>
      <c r="N221" s="5">
        <f>ROUND( VLOOKUP(Z221, NPC_Raw_Data!A:O, 15),0)</f>
        <v>999</v>
      </c>
      <c r="O221" s="5">
        <f>ROUND( VLOOKUP(Z221, NPC_Raw_Data!A:Q, 16) * VLOOKUP(AA221, NPC_Scaling_Values!A:N, 14)* VLOOKUP(AB221, NPC_Scaling_Values!A:N, 14) * 1.25 ,0)</f>
        <v>272</v>
      </c>
      <c r="P221" s="2">
        <f>ROUND( VLOOKUP(Z221, NPC_Raw_Data!A:Q, 17) * VLOOKUP(AA221, NPC_Scaling_Values!A:N, 14) * VLOOKUP(AB221, NPC_Scaling_Values!A:N, 14)* 1.25 ,0)</f>
        <v>109</v>
      </c>
      <c r="Q221">
        <f> VLOOKUP(AA221, NPC_Scaling_Values!A:N, 9) * VLOOKUP(AB221, NPC_Scaling_Values!A:N, 9) * 1.25</f>
        <v>4.015</v>
      </c>
      <c r="R221" s="1">
        <v>1.0</v>
      </c>
      <c r="S221" s="1">
        <v>-1.0</v>
      </c>
      <c r="T221" s="7" t="b">
        <v>1</v>
      </c>
      <c r="U221" s="7" t="b">
        <v>0</v>
      </c>
      <c r="V221" s="7" t="b">
        <v>0</v>
      </c>
      <c r="Z221" s="1">
        <v>296000.0</v>
      </c>
      <c r="AA221" s="1">
        <v>7012.0</v>
      </c>
      <c r="AB221" s="1">
        <v>7412.0</v>
      </c>
      <c r="AC221" s="8">
        <v>0.0</v>
      </c>
    </row>
    <row r="222">
      <c r="A222" s="2" t="s">
        <v>52</v>
      </c>
      <c r="B222" s="1" t="s">
        <v>53</v>
      </c>
      <c r="C222" s="5">
        <f>ROUND( VLOOKUP(Z222, NPC_Raw_Data!A:D, 4)*VLOOKUP(AA222, NPC_Scaling_Values!A:C, 3)*VLOOKUP(AB222, NPC_Scaling_Values!A:C, 3) * 1.25 ,0)</f>
        <v>121</v>
      </c>
      <c r="D222" s="5">
        <f>ROUND( VLOOKUP(Z222, NPC_Raw_Data!A:E, 5) * VLOOKUP(AA222, NPC_Scaling_Values!A:D, 4) * VLOOKUP(AB222,NPC_Scaling_Values!A:D, 4) * 1.25 ,0)</f>
        <v>113</v>
      </c>
      <c r="E222" s="5">
        <f>ROUND( VLOOKUP(Z222, NPC_Raw_Data!A:L, 6) * VLOOKUP(AA222, NPC_Scaling_Values!A:N, 5)* VLOOKUP(AB222, NPC_Scaling_Values!A:N, 5) * 1.25 ,0)</f>
        <v>106</v>
      </c>
      <c r="F222" s="5">
        <f>ROUND( VLOOKUP(Z222, NPC_Raw_Data!A:L, 7) * VLOOKUP(AA222, NPC_Scaling_Values!A:N, 6) * VLOOKUP(AB222,NPC_Scaling_Values!A:N, 6) * 1.25 ,0)</f>
        <v>80</v>
      </c>
      <c r="G222" s="5">
        <f>ROUND( VLOOKUP(Z222, NPC_Raw_Data!A:L, 8) * VLOOKUP(AA222, NPC_Scaling_Values!A:N, 7) * VLOOKUP(AB222, NPC_Scaling_Values!A:N, 7) * 1.25 ,0)</f>
        <v>73</v>
      </c>
      <c r="H222" s="5">
        <f>ROUND( VLOOKUP(Z222, NPC_Raw_Data!A:L, 9) * VLOOKUP(AA222, NPC_Scaling_Values!A:N, 8)* VLOOKUP(AB222, NPC_Scaling_Values!A:N, 8) * 1.25 ,0)</f>
        <v>80</v>
      </c>
      <c r="I222" s="5">
        <v>0.0</v>
      </c>
      <c r="J222" s="5">
        <v>0.0</v>
      </c>
      <c r="K222" s="5">
        <v>0.0</v>
      </c>
      <c r="L222" s="5">
        <f>ROUND( VLOOKUP(Z222, NPC_Raw_Data!A:O, 13),0)</f>
        <v>360</v>
      </c>
      <c r="M222" s="5">
        <f>ROUND( VLOOKUP(Z222, NPC_Raw_Data!A:O, 14),0)</f>
        <v>360</v>
      </c>
      <c r="N222" s="5">
        <f>ROUND( VLOOKUP(Z222, NPC_Raw_Data!A:O, 15),0)</f>
        <v>100</v>
      </c>
      <c r="O222" s="5">
        <f>ROUND( VLOOKUP(Z222, NPC_Raw_Data!A:Q, 16) * VLOOKUP(AA222, NPC_Scaling_Values!A:N, 14)* VLOOKUP(AB222, NPC_Scaling_Values!A:N, 14) * 1.25 ,0)</f>
        <v>250</v>
      </c>
      <c r="P222" s="2">
        <f>ROUND( VLOOKUP(Z222, NPC_Raw_Data!A:Q, 17) * VLOOKUP(AA222, NPC_Scaling_Values!A:N, 14) * VLOOKUP(AB222, NPC_Scaling_Values!A:N, 14)* 1.25 ,0)</f>
        <v>100</v>
      </c>
      <c r="Q222">
        <f> VLOOKUP(AA222, NPC_Scaling_Values!A:N, 9) * VLOOKUP(AB222, NPC_Scaling_Values!A:N, 9) * 1.25</f>
        <v>3.825</v>
      </c>
      <c r="R222" s="1">
        <v>1.0</v>
      </c>
      <c r="S222" s="1">
        <v>-1.0</v>
      </c>
      <c r="T222" s="7" t="b">
        <v>0</v>
      </c>
      <c r="U222" s="7" t="b">
        <v>0</v>
      </c>
      <c r="V222" s="7" t="b">
        <v>0</v>
      </c>
      <c r="Z222" s="1">
        <v>309000.0</v>
      </c>
      <c r="AA222" s="1">
        <v>7008.0</v>
      </c>
      <c r="AB222" s="1">
        <v>7408.0</v>
      </c>
      <c r="AC222" s="8">
        <v>0.0</v>
      </c>
    </row>
    <row r="223">
      <c r="A223" s="1" t="s">
        <v>312</v>
      </c>
      <c r="B223" s="1" t="s">
        <v>35</v>
      </c>
      <c r="C223" s="5">
        <f>ROUND( VLOOKUP(Z223, NPC_Raw_Data!A:D, 4)*VLOOKUP(AA223, NPC_Scaling_Values!A:C, 3)*VLOOKUP(AB223, NPC_Scaling_Values!A:C, 3) * 1.25 ,0)</f>
        <v>436</v>
      </c>
      <c r="D223" s="5">
        <f>ROUND( VLOOKUP(Z223, NPC_Raw_Data!A:E, 5) * VLOOKUP(AA223, NPC_Scaling_Values!A:D, 4) * VLOOKUP(AB223,NPC_Scaling_Values!A:D, 4) * 1.25 ,0)</f>
        <v>625</v>
      </c>
      <c r="E223" s="5">
        <f>ROUND( VLOOKUP(Z223, NPC_Raw_Data!A:L, 6) * VLOOKUP(AA223, NPC_Scaling_Values!A:N, 5)* VLOOKUP(AB223, NPC_Scaling_Values!A:N, 5) * 1.25 ,0)</f>
        <v>2887</v>
      </c>
      <c r="F223" s="5">
        <f>ROUND( VLOOKUP(Z223, NPC_Raw_Data!A:L, 7) * VLOOKUP(AA223, NPC_Scaling_Values!A:N, 6) * VLOOKUP(AB223,NPC_Scaling_Values!A:N, 6) * 1.25 ,0)</f>
        <v>939</v>
      </c>
      <c r="G223" s="5">
        <f>ROUND( VLOOKUP(Z223, NPC_Raw_Data!A:L, 8) * VLOOKUP(AA223, NPC_Scaling_Values!A:N, 7) * VLOOKUP(AB223, NPC_Scaling_Values!A:N, 7) * 1.25 ,0)</f>
        <v>145</v>
      </c>
      <c r="H223" s="5">
        <f>ROUND( VLOOKUP(Z223, NPC_Raw_Data!A:L, 9) * VLOOKUP(AA223, NPC_Scaling_Values!A:N, 8)* VLOOKUP(AB223, NPC_Scaling_Values!A:N, 8) * 1.25 ,0)</f>
        <v>939</v>
      </c>
      <c r="I223" s="5">
        <v>0.0</v>
      </c>
      <c r="J223" s="5">
        <v>0.0</v>
      </c>
      <c r="K223" s="5">
        <v>0.0</v>
      </c>
      <c r="L223" s="5">
        <f>ROUND( VLOOKUP(Z223, NPC_Raw_Data!A:O, 13),0)</f>
        <v>999</v>
      </c>
      <c r="M223" s="5">
        <f>ROUND( VLOOKUP(Z223, NPC_Raw_Data!A:O, 14),0)</f>
        <v>999</v>
      </c>
      <c r="N223" s="5">
        <f>ROUND( VLOOKUP(Z223, NPC_Raw_Data!A:O, 15),0)</f>
        <v>999</v>
      </c>
      <c r="O223" s="5">
        <f>ROUND( VLOOKUP(Z223, NPC_Raw_Data!A:Q, 16) * VLOOKUP(AA223, NPC_Scaling_Values!A:N, 14)* VLOOKUP(AB223, NPC_Scaling_Values!A:N, 14) * 1.25 ,0)</f>
        <v>257</v>
      </c>
      <c r="P223" s="2">
        <f>ROUND( VLOOKUP(Z223, NPC_Raw_Data!A:Q, 17) * VLOOKUP(AA223, NPC_Scaling_Values!A:N, 14) * VLOOKUP(AB223, NPC_Scaling_Values!A:N, 14)* 1.25 ,0)</f>
        <v>103</v>
      </c>
      <c r="Q223">
        <f> VLOOKUP(AA223, NPC_Scaling_Values!A:N, 9) * VLOOKUP(AB223, NPC_Scaling_Values!A:N, 9) * 1.25</f>
        <v>3.7296875</v>
      </c>
      <c r="R223" s="1">
        <v>1.0</v>
      </c>
      <c r="S223" s="1">
        <v>-1.0</v>
      </c>
      <c r="T223" s="7" t="b">
        <v>0</v>
      </c>
      <c r="U223" s="7" t="b">
        <v>0</v>
      </c>
      <c r="V223" s="7" t="b">
        <v>0</v>
      </c>
      <c r="Z223" s="1">
        <v>320000.0</v>
      </c>
      <c r="AA223" s="1">
        <v>7004.0</v>
      </c>
      <c r="AB223" s="1">
        <v>7404.0</v>
      </c>
      <c r="AC223" s="8">
        <v>0.0</v>
      </c>
    </row>
    <row r="224">
      <c r="A224" s="2" t="s">
        <v>119</v>
      </c>
      <c r="B224" s="1" t="s">
        <v>53</v>
      </c>
      <c r="C224" s="5">
        <f>ROUND( VLOOKUP(Z224, NPC_Raw_Data!A:D, 4)*VLOOKUP(AA224, NPC_Scaling_Values!A:C, 3)*VLOOKUP(AB224, NPC_Scaling_Values!A:C, 3) * 1.25 ,0)</f>
        <v>311</v>
      </c>
      <c r="D224" s="5">
        <f>ROUND( VLOOKUP(Z224, NPC_Raw_Data!A:E, 5) * VLOOKUP(AA224, NPC_Scaling_Values!A:D, 4) * VLOOKUP(AB224,NPC_Scaling_Values!A:D, 4) * 1.25 ,0)</f>
        <v>0</v>
      </c>
      <c r="E224" s="5">
        <f>ROUND( VLOOKUP(Z224, NPC_Raw_Data!A:L, 6) * VLOOKUP(AA224, NPC_Scaling_Values!A:N, 5)* VLOOKUP(AB224, NPC_Scaling_Values!A:N, 5) * 1.25 ,0)</f>
        <v>226</v>
      </c>
      <c r="F224" s="5">
        <f>ROUND( VLOOKUP(Z224, NPC_Raw_Data!A:L, 7) * VLOOKUP(AA224, NPC_Scaling_Values!A:N, 6) * VLOOKUP(AB224,NPC_Scaling_Values!A:N, 6) * 1.25 ,0)</f>
        <v>170</v>
      </c>
      <c r="G224" s="5">
        <f>ROUND( VLOOKUP(Z224, NPC_Raw_Data!A:L, 8) * VLOOKUP(AA224, NPC_Scaling_Values!A:N, 7) * VLOOKUP(AB224, NPC_Scaling_Values!A:N, 7) * 1.25 ,0)</f>
        <v>226</v>
      </c>
      <c r="H224" s="5">
        <f>ROUND( VLOOKUP(Z224, NPC_Raw_Data!A:L, 9) * VLOOKUP(AA224, NPC_Scaling_Values!A:N, 8)* VLOOKUP(AB224, NPC_Scaling_Values!A:N, 8) * 1.25 ,0)</f>
        <v>170</v>
      </c>
      <c r="I224" s="5">
        <v>-25.0</v>
      </c>
      <c r="J224" s="5">
        <v>0.0</v>
      </c>
      <c r="K224" s="5">
        <v>0.0</v>
      </c>
      <c r="L224" s="5">
        <f>ROUND( VLOOKUP(Z224, NPC_Raw_Data!A:O, 13),0)</f>
        <v>103</v>
      </c>
      <c r="M224" s="5">
        <f>ROUND( VLOOKUP(Z224, NPC_Raw_Data!A:O, 14),0)</f>
        <v>103</v>
      </c>
      <c r="N224" s="5">
        <f>ROUND( VLOOKUP(Z224, NPC_Raw_Data!A:O, 15),0)</f>
        <v>103</v>
      </c>
      <c r="O224" s="5">
        <f>ROUND( VLOOKUP(Z224, NPC_Raw_Data!A:Q, 16) * VLOOKUP(AA224, NPC_Scaling_Values!A:N, 14)* VLOOKUP(AB224, NPC_Scaling_Values!A:N, 14) * 1.25 ,0)</f>
        <v>250</v>
      </c>
      <c r="P224" s="2">
        <f>ROUND( VLOOKUP(Z224, NPC_Raw_Data!A:Q, 17) * VLOOKUP(AA224, NPC_Scaling_Values!A:N, 14) * VLOOKUP(AB224, NPC_Scaling_Values!A:N, 14)* 1.25 ,0)</f>
        <v>100</v>
      </c>
      <c r="Q224">
        <f> VLOOKUP(AA224, NPC_Scaling_Values!A:N, 9) * VLOOKUP(AB224, NPC_Scaling_Values!A:N, 9) * 1.25</f>
        <v>3.825</v>
      </c>
      <c r="R224" s="1">
        <v>1.5</v>
      </c>
      <c r="S224" s="1">
        <v>-1.0</v>
      </c>
      <c r="T224" s="7" t="b">
        <v>0</v>
      </c>
      <c r="U224" s="7" t="b">
        <v>0</v>
      </c>
      <c r="V224" s="7" t="b">
        <v>0</v>
      </c>
      <c r="Z224" s="1">
        <v>321000.0</v>
      </c>
      <c r="AA224" s="1">
        <v>7008.0</v>
      </c>
      <c r="AB224" s="1">
        <v>7408.0</v>
      </c>
      <c r="AC224" s="8">
        <v>0.0</v>
      </c>
    </row>
    <row r="225">
      <c r="A225" s="2" t="s">
        <v>120</v>
      </c>
      <c r="B225" s="1" t="s">
        <v>53</v>
      </c>
      <c r="C225" s="5">
        <f>ROUND( VLOOKUP(Z225, NPC_Raw_Data!A:D, 4)*VLOOKUP(AA225, NPC_Scaling_Values!A:C, 3)*VLOOKUP(AB225, NPC_Scaling_Values!A:C, 3) * 1.25 ,0)</f>
        <v>665</v>
      </c>
      <c r="D225" s="5">
        <f>ROUND( VLOOKUP(Z225, NPC_Raw_Data!A:E, 5) * VLOOKUP(AA225, NPC_Scaling_Values!A:D, 4) * VLOOKUP(AB225,NPC_Scaling_Values!A:D, 4) * 1.25 ,0)</f>
        <v>0</v>
      </c>
      <c r="E225" s="5">
        <f>ROUND( VLOOKUP(Z225, NPC_Raw_Data!A:L, 6) * VLOOKUP(AA225, NPC_Scaling_Values!A:N, 5)* VLOOKUP(AB225, NPC_Scaling_Values!A:N, 5) * 1.25 ,0)</f>
        <v>226</v>
      </c>
      <c r="F225" s="5">
        <f>ROUND( VLOOKUP(Z225, NPC_Raw_Data!A:L, 7) * VLOOKUP(AA225, NPC_Scaling_Values!A:N, 6) * VLOOKUP(AB225,NPC_Scaling_Values!A:N, 6) * 1.25 ,0)</f>
        <v>170</v>
      </c>
      <c r="G225" s="5">
        <f>ROUND( VLOOKUP(Z225, NPC_Raw_Data!A:L, 8) * VLOOKUP(AA225, NPC_Scaling_Values!A:N, 7) * VLOOKUP(AB225, NPC_Scaling_Values!A:N, 7) * 1.25 ,0)</f>
        <v>226</v>
      </c>
      <c r="H225" s="5">
        <f>ROUND( VLOOKUP(Z225, NPC_Raw_Data!A:L, 9) * VLOOKUP(AA225, NPC_Scaling_Values!A:N, 8)* VLOOKUP(AB225, NPC_Scaling_Values!A:N, 8) * 1.25 ,0)</f>
        <v>170</v>
      </c>
      <c r="I225" s="5">
        <v>-25.0</v>
      </c>
      <c r="J225" s="5">
        <v>0.0</v>
      </c>
      <c r="K225" s="5">
        <v>0.0</v>
      </c>
      <c r="L225" s="5">
        <f>ROUND( VLOOKUP(Z225, NPC_Raw_Data!A:O, 13),0)</f>
        <v>103</v>
      </c>
      <c r="M225" s="5">
        <f>ROUND( VLOOKUP(Z225, NPC_Raw_Data!A:O, 14),0)</f>
        <v>103</v>
      </c>
      <c r="N225" s="5">
        <f>ROUND( VLOOKUP(Z225, NPC_Raw_Data!A:O, 15),0)</f>
        <v>103</v>
      </c>
      <c r="O225" s="5">
        <f>ROUND( VLOOKUP(Z225, NPC_Raw_Data!A:Q, 16) * VLOOKUP(AA225, NPC_Scaling_Values!A:N, 14)* VLOOKUP(AB225, NPC_Scaling_Values!A:N, 14) * 1.25 ,0)</f>
        <v>250</v>
      </c>
      <c r="P225" s="2">
        <f>ROUND( VLOOKUP(Z225, NPC_Raw_Data!A:Q, 17) * VLOOKUP(AA225, NPC_Scaling_Values!A:N, 14) * VLOOKUP(AB225, NPC_Scaling_Values!A:N, 14)* 1.25 ,0)</f>
        <v>100</v>
      </c>
      <c r="Q225">
        <f> VLOOKUP(AA225, NPC_Scaling_Values!A:N, 9) * VLOOKUP(AB225, NPC_Scaling_Values!A:N, 9) * 1.25</f>
        <v>3.825</v>
      </c>
      <c r="R225" s="1">
        <v>1.5</v>
      </c>
      <c r="S225" s="1">
        <v>-1.0</v>
      </c>
      <c r="T225" s="7" t="b">
        <v>0</v>
      </c>
      <c r="U225" s="7" t="b">
        <v>0</v>
      </c>
      <c r="V225" s="7" t="b">
        <v>0</v>
      </c>
      <c r="Z225" s="1">
        <v>321001.0</v>
      </c>
      <c r="AA225" s="1">
        <v>7008.0</v>
      </c>
      <c r="AB225" s="1">
        <v>7408.0</v>
      </c>
      <c r="AC225" s="8">
        <v>0.0</v>
      </c>
    </row>
    <row r="226">
      <c r="A226" s="1" t="s">
        <v>133</v>
      </c>
      <c r="B226" s="1" t="s">
        <v>53</v>
      </c>
      <c r="C226" s="5">
        <f>ROUND( VLOOKUP(Z226, NPC_Raw_Data!A:D, 4)*VLOOKUP(AA226, NPC_Scaling_Values!A:C, 3)*VLOOKUP(AB226, NPC_Scaling_Values!A:C, 3) * 1.25 ,0)</f>
        <v>164</v>
      </c>
      <c r="D226" s="5">
        <f>ROUND( VLOOKUP(Z226, NPC_Raw_Data!A:E, 5) * VLOOKUP(AA226, NPC_Scaling_Values!A:D, 4) * VLOOKUP(AB226,NPC_Scaling_Values!A:D, 4) * 1.25 ,0)</f>
        <v>56</v>
      </c>
      <c r="E226" s="5">
        <f>ROUND( VLOOKUP(Z226, NPC_Raw_Data!A:L, 6) * VLOOKUP(AA226, NPC_Scaling_Values!A:N, 5)* VLOOKUP(AB226, NPC_Scaling_Values!A:N, 5) * 1.25 ,0)</f>
        <v>246</v>
      </c>
      <c r="F226" s="5">
        <f>ROUND( VLOOKUP(Z226, NPC_Raw_Data!A:L, 7) * VLOOKUP(AA226, NPC_Scaling_Values!A:N, 6) * VLOOKUP(AB226,NPC_Scaling_Values!A:N, 6) * 1.25 ,0)</f>
        <v>186</v>
      </c>
      <c r="G226" s="5">
        <f>ROUND( VLOOKUP(Z226, NPC_Raw_Data!A:L, 8) * VLOOKUP(AA226, NPC_Scaling_Values!A:N, 7) * VLOOKUP(AB226, NPC_Scaling_Values!A:N, 7) * 1.25 ,0)</f>
        <v>246</v>
      </c>
      <c r="H226" s="5">
        <f>ROUND( VLOOKUP(Z226, NPC_Raw_Data!A:L, 9) * VLOOKUP(AA226, NPC_Scaling_Values!A:N, 8)* VLOOKUP(AB226, NPC_Scaling_Values!A:N, 8) * 1.25 ,0)</f>
        <v>186</v>
      </c>
      <c r="I226" s="5">
        <v>0.0</v>
      </c>
      <c r="J226" s="5">
        <v>0.0</v>
      </c>
      <c r="K226" s="5">
        <v>0.0</v>
      </c>
      <c r="L226" s="5">
        <f>ROUND( VLOOKUP(Z226, NPC_Raw_Data!A:O, 13),0)</f>
        <v>94</v>
      </c>
      <c r="M226" s="5">
        <f>ROUND( VLOOKUP(Z226, NPC_Raw_Data!A:O, 14),0)</f>
        <v>94</v>
      </c>
      <c r="N226" s="5">
        <f>ROUND( VLOOKUP(Z226, NPC_Raw_Data!A:O, 15),0)</f>
        <v>94</v>
      </c>
      <c r="O226" s="5">
        <f>ROUND( VLOOKUP(Z226, NPC_Raw_Data!A:Q, 16) * VLOOKUP(AA226, NPC_Scaling_Values!A:N, 14)* VLOOKUP(AB226, NPC_Scaling_Values!A:N, 14) * 1.25 ,0)</f>
        <v>250</v>
      </c>
      <c r="P226" s="2">
        <f>ROUND( VLOOKUP(Z226, NPC_Raw_Data!A:Q, 17) * VLOOKUP(AA226, NPC_Scaling_Values!A:N, 14) * VLOOKUP(AB226, NPC_Scaling_Values!A:N, 14)* 1.25 ,0)</f>
        <v>100</v>
      </c>
      <c r="Q226">
        <f> VLOOKUP(AA226, NPC_Scaling_Values!A:N, 9) * VLOOKUP(AB226, NPC_Scaling_Values!A:N, 9) * 1.25</f>
        <v>3.825</v>
      </c>
      <c r="R226" s="1">
        <v>1.0</v>
      </c>
      <c r="S226" s="1">
        <v>-1.0</v>
      </c>
      <c r="T226" s="7" t="b">
        <v>0</v>
      </c>
      <c r="U226" s="7" t="b">
        <v>0</v>
      </c>
      <c r="V226" s="7" t="b">
        <v>0</v>
      </c>
      <c r="Z226" s="1">
        <v>322000.0</v>
      </c>
      <c r="AA226" s="1">
        <v>7008.0</v>
      </c>
      <c r="AB226" s="1">
        <v>7408.0</v>
      </c>
      <c r="AC226" s="8">
        <v>0.0</v>
      </c>
    </row>
    <row r="227">
      <c r="A227" s="1" t="s">
        <v>146</v>
      </c>
      <c r="B227" s="1" t="s">
        <v>101</v>
      </c>
      <c r="C227" s="5">
        <f>ROUND( VLOOKUP(Z227, NPC_Raw_Data!A:D, 4)*VLOOKUP(AA227, NPC_Scaling_Values!A:C, 3)*VLOOKUP(AB227, NPC_Scaling_Values!A:C, 3) * 1.25 ,0)</f>
        <v>4311</v>
      </c>
      <c r="D227" s="5">
        <f>ROUND( VLOOKUP(Z227, NPC_Raw_Data!A:E, 5) * VLOOKUP(AA227, NPC_Scaling_Values!A:D, 4) * VLOOKUP(AB227,NPC_Scaling_Values!A:D, 4) * 1.25 ,0)</f>
        <v>50000</v>
      </c>
      <c r="E227" s="5">
        <f>ROUND( VLOOKUP(Z227, NPC_Raw_Data!A:L, 6) * VLOOKUP(AA227, NPC_Scaling_Values!A:N, 5)* VLOOKUP(AB227, NPC_Scaling_Values!A:N, 5) * 1.25 ,0)</f>
        <v>330</v>
      </c>
      <c r="F227" s="5">
        <f>ROUND( VLOOKUP(Z227, NPC_Raw_Data!A:L, 7) * VLOOKUP(AA227, NPC_Scaling_Values!A:N, 6) * VLOOKUP(AB227,NPC_Scaling_Values!A:N, 6) * 1.25 ,0)</f>
        <v>415</v>
      </c>
      <c r="G227" s="5">
        <f>ROUND( VLOOKUP(Z227, NPC_Raw_Data!A:L, 8) * VLOOKUP(AA227, NPC_Scaling_Values!A:N, 7) * VLOOKUP(AB227, NPC_Scaling_Values!A:N, 7) * 1.25 ,0)</f>
        <v>198</v>
      </c>
      <c r="H227" s="5">
        <f>ROUND( VLOOKUP(Z227, NPC_Raw_Data!A:L, 9) * VLOOKUP(AA227, NPC_Scaling_Values!A:N, 8)* VLOOKUP(AB227, NPC_Scaling_Values!A:N, 8) * 1.25 ,0)</f>
        <v>266</v>
      </c>
      <c r="I227" s="5">
        <v>0.0</v>
      </c>
      <c r="J227" s="5">
        <v>0.0</v>
      </c>
      <c r="K227" s="5">
        <v>0.0</v>
      </c>
      <c r="L227" s="5">
        <f>ROUND( VLOOKUP(Z227, NPC_Raw_Data!A:O, 13),0)</f>
        <v>999</v>
      </c>
      <c r="M227" s="5">
        <f>ROUND( VLOOKUP(Z227, NPC_Raw_Data!A:O, 14),0)</f>
        <v>999</v>
      </c>
      <c r="N227" s="5">
        <f>ROUND( VLOOKUP(Z227, NPC_Raw_Data!A:O, 15),0)</f>
        <v>999</v>
      </c>
      <c r="O227" s="5">
        <f>ROUND( VLOOKUP(Z227, NPC_Raw_Data!A:Q, 16) * VLOOKUP(AA227, NPC_Scaling_Values!A:N, 14)* VLOOKUP(AB227, NPC_Scaling_Values!A:N, 14) * 1.25 ,0)</f>
        <v>252</v>
      </c>
      <c r="P227" s="2">
        <f>ROUND( VLOOKUP(Z227, NPC_Raw_Data!A:Q, 17) * VLOOKUP(AA227, NPC_Scaling_Values!A:N, 14) * VLOOKUP(AB227, NPC_Scaling_Values!A:N, 14)* 1.25 ,0)</f>
        <v>101</v>
      </c>
      <c r="Q227">
        <f> VLOOKUP(AA227, NPC_Scaling_Values!A:N, 9) * VLOOKUP(AB227, NPC_Scaling_Values!A:N, 9) * 1.25</f>
        <v>3.825</v>
      </c>
      <c r="R227" s="1">
        <v>1.0</v>
      </c>
      <c r="S227" s="1">
        <v>-1.0</v>
      </c>
      <c r="T227" s="7" t="b">
        <v>0</v>
      </c>
      <c r="U227" s="7" t="b">
        <v>0</v>
      </c>
      <c r="V227" s="7" t="b">
        <v>0</v>
      </c>
      <c r="Z227" s="1">
        <v>323000.0</v>
      </c>
      <c r="AA227" s="1">
        <v>7005.0</v>
      </c>
      <c r="AB227" s="1">
        <v>7405.0</v>
      </c>
      <c r="AC227" s="8">
        <v>0.0</v>
      </c>
    </row>
    <row r="228">
      <c r="A228" s="1" t="s">
        <v>246</v>
      </c>
      <c r="B228" s="1" t="s">
        <v>30</v>
      </c>
      <c r="C228" s="5">
        <f>ROUND( VLOOKUP(Z228, NPC_Raw_Data!A:D, 4)*VLOOKUP(AA228, NPC_Scaling_Values!A:C, 3)*VLOOKUP(AB228, NPC_Scaling_Values!A:C, 3) * 1.25 ,0)</f>
        <v>2463</v>
      </c>
      <c r="D228" s="5">
        <f>ROUND( VLOOKUP(Z228, NPC_Raw_Data!A:E, 5) * VLOOKUP(AA228, NPC_Scaling_Values!A:D, 4) * VLOOKUP(AB228,NPC_Scaling_Values!A:D, 4) * 1.25 ,0)</f>
        <v>1000</v>
      </c>
      <c r="E228" s="5">
        <f>ROUND( VLOOKUP(Z228, NPC_Raw_Data!A:L, 6) * VLOOKUP(AA228, NPC_Scaling_Values!A:N, 5)* VLOOKUP(AB228, NPC_Scaling_Values!A:N, 5) * 1.25 ,0)</f>
        <v>379</v>
      </c>
      <c r="F228" s="5">
        <f>ROUND( VLOOKUP(Z228, NPC_Raw_Data!A:L, 7) * VLOOKUP(AA228, NPC_Scaling_Values!A:N, 6) * VLOOKUP(AB228,NPC_Scaling_Values!A:N, 6) * 1.25 ,0)</f>
        <v>475</v>
      </c>
      <c r="G228" s="5">
        <f>ROUND( VLOOKUP(Z228, NPC_Raw_Data!A:L, 8) * VLOOKUP(AA228, NPC_Scaling_Values!A:N, 7) * VLOOKUP(AB228, NPC_Scaling_Values!A:N, 7) * 1.25 ,0)</f>
        <v>226</v>
      </c>
      <c r="H228" s="5">
        <f>ROUND( VLOOKUP(Z228, NPC_Raw_Data!A:L, 9) * VLOOKUP(AA228, NPC_Scaling_Values!A:N, 8)* VLOOKUP(AB228, NPC_Scaling_Values!A:N, 8) * 1.25 ,0)</f>
        <v>304</v>
      </c>
      <c r="I228" s="5">
        <v>0.0</v>
      </c>
      <c r="J228" s="5">
        <v>0.0</v>
      </c>
      <c r="K228" s="5">
        <v>0.0</v>
      </c>
      <c r="L228" s="5">
        <f>ROUND( VLOOKUP(Z228, NPC_Raw_Data!A:O, 13),0)</f>
        <v>999</v>
      </c>
      <c r="M228" s="5">
        <f>ROUND( VLOOKUP(Z228, NPC_Raw_Data!A:O, 14),0)</f>
        <v>999</v>
      </c>
      <c r="N228" s="5">
        <f>ROUND( VLOOKUP(Z228, NPC_Raw_Data!A:O, 15),0)</f>
        <v>999</v>
      </c>
      <c r="O228" s="5">
        <f>ROUND( VLOOKUP(Z228, NPC_Raw_Data!A:Q, 16) * VLOOKUP(AA228, NPC_Scaling_Values!A:N, 14)* VLOOKUP(AB228, NPC_Scaling_Values!A:N, 14) * 1.25 ,0)</f>
        <v>290</v>
      </c>
      <c r="P228" s="2">
        <f>ROUND( VLOOKUP(Z228, NPC_Raw_Data!A:Q, 17) * VLOOKUP(AA228, NPC_Scaling_Values!A:N, 14) * VLOOKUP(AB228, NPC_Scaling_Values!A:N, 14)* 1.25 ,0)</f>
        <v>116</v>
      </c>
      <c r="Q228">
        <f> VLOOKUP(AA228, NPC_Scaling_Values!A:N, 9) * VLOOKUP(AB228, NPC_Scaling_Values!A:N, 9) * 1.25</f>
        <v>4.17</v>
      </c>
      <c r="R228" s="1">
        <v>1.0</v>
      </c>
      <c r="S228" s="1">
        <v>-1.0</v>
      </c>
      <c r="T228" s="7" t="b">
        <v>0</v>
      </c>
      <c r="U228" s="7" t="b">
        <v>0</v>
      </c>
      <c r="V228" s="7" t="b">
        <v>0</v>
      </c>
      <c r="Z228" s="1">
        <v>323001.0</v>
      </c>
      <c r="AA228" s="1">
        <v>7014.0</v>
      </c>
      <c r="AB228" s="1">
        <v>7414.0</v>
      </c>
      <c r="AC228" s="8">
        <v>0.0</v>
      </c>
    </row>
    <row r="229">
      <c r="A229" s="9" t="s">
        <v>174</v>
      </c>
      <c r="B229" s="1" t="s">
        <v>46</v>
      </c>
      <c r="C229" s="5">
        <f>ROUND( VLOOKUP(Z229, NPC_Raw_Data!A:D, 4)*VLOOKUP(AA229, NPC_Scaling_Values!A:C, 3)*VLOOKUP(AB229, NPC_Scaling_Values!A:C, 3) * 1.25 ,0)</f>
        <v>1276</v>
      </c>
      <c r="D229" s="5">
        <f>ROUND( VLOOKUP(Z229, NPC_Raw_Data!A:E, 5) * VLOOKUP(AA229, NPC_Scaling_Values!A:D, 4) * VLOOKUP(AB229,NPC_Scaling_Values!A:D, 4) * 1.25 ,0)</f>
        <v>2500</v>
      </c>
      <c r="E229" s="5">
        <f>ROUND( VLOOKUP(Z229, NPC_Raw_Data!A:L, 6) * VLOOKUP(AA229, NPC_Scaling_Values!A:N, 5)* VLOOKUP(AB229, NPC_Scaling_Values!A:N, 5) * 1.25 ,0)</f>
        <v>271</v>
      </c>
      <c r="F229" s="5">
        <f>ROUND( VLOOKUP(Z229, NPC_Raw_Data!A:L, 7) * VLOOKUP(AA229, NPC_Scaling_Values!A:N, 6) * VLOOKUP(AB229,NPC_Scaling_Values!A:N, 6) * 1.25 ,0)</f>
        <v>174</v>
      </c>
      <c r="G229" s="5">
        <f>ROUND( VLOOKUP(Z229, NPC_Raw_Data!A:L, 8) * VLOOKUP(AA229, NPC_Scaling_Values!A:N, 7) * VLOOKUP(AB229, NPC_Scaling_Values!A:N, 7) * 1.25 ,0)</f>
        <v>271</v>
      </c>
      <c r="H229" s="5">
        <f>ROUND( VLOOKUP(Z229, NPC_Raw_Data!A:L, 9) * VLOOKUP(AA229, NPC_Scaling_Values!A:N, 8)* VLOOKUP(AB229, NPC_Scaling_Values!A:N, 8) * 1.25 ,0)</f>
        <v>215</v>
      </c>
      <c r="I229" s="5">
        <v>-25.0</v>
      </c>
      <c r="J229" s="5">
        <v>25.0</v>
      </c>
      <c r="K229" s="5">
        <v>0.0</v>
      </c>
      <c r="L229" s="5">
        <f>ROUND( VLOOKUP(Z229, NPC_Raw_Data!A:O, 13),0)</f>
        <v>203</v>
      </c>
      <c r="M229" s="5">
        <f>ROUND( VLOOKUP(Z229, NPC_Raw_Data!A:O, 14),0)</f>
        <v>203</v>
      </c>
      <c r="N229" s="5">
        <f>ROUND( VLOOKUP(Z229, NPC_Raw_Data!A:O, 15),0)</f>
        <v>86</v>
      </c>
      <c r="O229" s="5">
        <f>ROUND( VLOOKUP(Z229, NPC_Raw_Data!A:Q, 16) * VLOOKUP(AA229, NPC_Scaling_Values!A:N, 14)* VLOOKUP(AB229, NPC_Scaling_Values!A:N, 14) * 1.25 ,0)</f>
        <v>290</v>
      </c>
      <c r="P229" s="2">
        <f>ROUND( VLOOKUP(Z229, NPC_Raw_Data!A:Q, 17) * VLOOKUP(AA229, NPC_Scaling_Values!A:N, 14) * VLOOKUP(AB229, NPC_Scaling_Values!A:N, 14)* 1.25 ,0)</f>
        <v>116</v>
      </c>
      <c r="Q229">
        <f> VLOOKUP(AA229, NPC_Scaling_Values!A:N, 9) * VLOOKUP(AB229, NPC_Scaling_Values!A:N, 9) * 1.25</f>
        <v>4.17</v>
      </c>
      <c r="R229" s="1">
        <v>1.0</v>
      </c>
      <c r="S229" s="1">
        <v>-1.0</v>
      </c>
      <c r="T229" s="7" t="b">
        <v>0</v>
      </c>
      <c r="U229" s="7" t="b">
        <v>0</v>
      </c>
      <c r="V229" s="7" t="b">
        <v>0</v>
      </c>
      <c r="Z229" s="1">
        <v>324000.0</v>
      </c>
      <c r="AA229" s="1">
        <v>7014.0</v>
      </c>
      <c r="AB229" s="1">
        <v>7414.0</v>
      </c>
      <c r="AC229" s="8">
        <v>0.0</v>
      </c>
    </row>
    <row r="230">
      <c r="A230" s="9" t="s">
        <v>175</v>
      </c>
      <c r="B230" s="1" t="s">
        <v>46</v>
      </c>
      <c r="C230" s="5">
        <f>ROUND( VLOOKUP(Z230, NPC_Raw_Data!A:D, 4)*VLOOKUP(AA230, NPC_Scaling_Values!A:C, 3)*VLOOKUP(AB230, NPC_Scaling_Values!A:C, 3) * 1.25 ,0)</f>
        <v>1276</v>
      </c>
      <c r="D230" s="5">
        <f>ROUND( VLOOKUP(Z230, NPC_Raw_Data!A:E, 5) * VLOOKUP(AA230, NPC_Scaling_Values!A:D, 4) * VLOOKUP(AB230,NPC_Scaling_Values!A:D, 4) * 1.25 ,0)</f>
        <v>2500</v>
      </c>
      <c r="E230" s="5">
        <f>ROUND( VLOOKUP(Z230, NPC_Raw_Data!A:L, 6) * VLOOKUP(AA230, NPC_Scaling_Values!A:N, 5)* VLOOKUP(AB230, NPC_Scaling_Values!A:N, 5) * 1.25 ,0)</f>
        <v>271</v>
      </c>
      <c r="F230" s="5">
        <f>ROUND( VLOOKUP(Z230, NPC_Raw_Data!A:L, 7) * VLOOKUP(AA230, NPC_Scaling_Values!A:N, 6) * VLOOKUP(AB230,NPC_Scaling_Values!A:N, 6) * 1.25 ,0)</f>
        <v>174</v>
      </c>
      <c r="G230" s="5">
        <f>ROUND( VLOOKUP(Z230, NPC_Raw_Data!A:L, 8) * VLOOKUP(AA230, NPC_Scaling_Values!A:N, 7) * VLOOKUP(AB230, NPC_Scaling_Values!A:N, 7) * 1.25 ,0)</f>
        <v>271</v>
      </c>
      <c r="H230" s="5">
        <f>ROUND( VLOOKUP(Z230, NPC_Raw_Data!A:L, 9) * VLOOKUP(AA230, NPC_Scaling_Values!A:N, 8)* VLOOKUP(AB230, NPC_Scaling_Values!A:N, 8) * 1.25 ,0)</f>
        <v>215</v>
      </c>
      <c r="I230" s="5">
        <v>-25.0</v>
      </c>
      <c r="J230" s="5">
        <v>25.0</v>
      </c>
      <c r="K230" s="5">
        <v>0.0</v>
      </c>
      <c r="L230" s="5">
        <f>ROUND( VLOOKUP(Z230, NPC_Raw_Data!A:O, 13),0)</f>
        <v>203</v>
      </c>
      <c r="M230" s="5">
        <f>ROUND( VLOOKUP(Z230, NPC_Raw_Data!A:O, 14),0)</f>
        <v>203</v>
      </c>
      <c r="N230" s="5">
        <f>ROUND( VLOOKUP(Z230, NPC_Raw_Data!A:O, 15),0)</f>
        <v>86</v>
      </c>
      <c r="O230" s="5">
        <f>ROUND( VLOOKUP(Z230, NPC_Raw_Data!A:Q, 16) * VLOOKUP(AA230, NPC_Scaling_Values!A:N, 14)* VLOOKUP(AB230, NPC_Scaling_Values!A:N, 14) * 1.25 ,0)</f>
        <v>290</v>
      </c>
      <c r="P230" s="2">
        <f>ROUND( VLOOKUP(Z230, NPC_Raw_Data!A:Q, 17) * VLOOKUP(AA230, NPC_Scaling_Values!A:N, 14) * VLOOKUP(AB230, NPC_Scaling_Values!A:N, 14)* 1.25 ,0)</f>
        <v>116</v>
      </c>
      <c r="Q230">
        <f> VLOOKUP(AA230, NPC_Scaling_Values!A:N, 9) * VLOOKUP(AB230, NPC_Scaling_Values!A:N, 9) * 1.25</f>
        <v>4.17</v>
      </c>
      <c r="R230" s="1">
        <v>1.0</v>
      </c>
      <c r="S230" s="1">
        <v>-1.0</v>
      </c>
      <c r="T230" s="7" t="b">
        <v>0</v>
      </c>
      <c r="U230" s="7" t="b">
        <v>0</v>
      </c>
      <c r="V230" s="7" t="b">
        <v>0</v>
      </c>
      <c r="Z230" s="1">
        <v>324001.0</v>
      </c>
      <c r="AA230" s="1">
        <v>7014.0</v>
      </c>
      <c r="AB230" s="1">
        <v>7414.0</v>
      </c>
      <c r="AC230" s="10">
        <v>7100.0</v>
      </c>
    </row>
    <row r="231">
      <c r="A231" s="2" t="s">
        <v>298</v>
      </c>
      <c r="B231" s="1" t="s">
        <v>30</v>
      </c>
      <c r="C231" s="5">
        <f>ROUND( VLOOKUP(Z231, NPC_Raw_Data!A:D, 4)*VLOOKUP(AA231, NPC_Scaling_Values!A:C, 3)*VLOOKUP(AB231, NPC_Scaling_Values!A:C, 3) * 1.25 ,0)</f>
        <v>1452</v>
      </c>
      <c r="D231" s="5">
        <f>ROUND( VLOOKUP(Z231, NPC_Raw_Data!A:E, 5) * VLOOKUP(AA231, NPC_Scaling_Values!A:D, 4) * VLOOKUP(AB231,NPC_Scaling_Values!A:D, 4) * 1.25 ,0)</f>
        <v>2500</v>
      </c>
      <c r="E231" s="5">
        <f>ROUND( VLOOKUP(Z231, NPC_Raw_Data!A:L, 6) * VLOOKUP(AA231, NPC_Scaling_Values!A:N, 5)* VLOOKUP(AB231, NPC_Scaling_Values!A:N, 5) * 1.25 ,0)</f>
        <v>520</v>
      </c>
      <c r="F231" s="5">
        <f>ROUND( VLOOKUP(Z231, NPC_Raw_Data!A:L, 7) * VLOOKUP(AA231, NPC_Scaling_Values!A:N, 6) * VLOOKUP(AB231,NPC_Scaling_Values!A:N, 6) * 1.25 ,0)</f>
        <v>468</v>
      </c>
      <c r="G231" s="5">
        <f>ROUND( VLOOKUP(Z231, NPC_Raw_Data!A:L, 8) * VLOOKUP(AA231, NPC_Scaling_Values!A:N, 7) * VLOOKUP(AB231, NPC_Scaling_Values!A:N, 7) * 1.25 ,0)</f>
        <v>364</v>
      </c>
      <c r="H231" s="5">
        <f>ROUND( VLOOKUP(Z231, NPC_Raw_Data!A:L, 9) * VLOOKUP(AA231, NPC_Scaling_Values!A:N, 8)* VLOOKUP(AB231, NPC_Scaling_Values!A:N, 8) * 1.25 ,0)</f>
        <v>416</v>
      </c>
      <c r="I231" s="5">
        <v>25.0</v>
      </c>
      <c r="J231" s="5">
        <v>-50.0</v>
      </c>
      <c r="K231" s="5">
        <v>0.0</v>
      </c>
      <c r="L231" s="5">
        <f>ROUND( VLOOKUP(Z231, NPC_Raw_Data!A:O, 13),0)</f>
        <v>78</v>
      </c>
      <c r="M231" s="5">
        <f>ROUND( VLOOKUP(Z231, NPC_Raw_Data!A:O, 14),0)</f>
        <v>78</v>
      </c>
      <c r="N231" s="5">
        <f>ROUND( VLOOKUP(Z231, NPC_Raw_Data!A:O, 15),0)</f>
        <v>999</v>
      </c>
      <c r="O231" s="5">
        <f>ROUND( VLOOKUP(Z231, NPC_Raw_Data!A:Q, 16) * VLOOKUP(AA231, NPC_Scaling_Values!A:N, 14)* VLOOKUP(AB231, NPC_Scaling_Values!A:N, 14) * 1.25 ,0)</f>
        <v>290</v>
      </c>
      <c r="P231" s="2">
        <f>ROUND( VLOOKUP(Z231, NPC_Raw_Data!A:Q, 17) * VLOOKUP(AA231, NPC_Scaling_Values!A:N, 14) * VLOOKUP(AB231, NPC_Scaling_Values!A:N, 14)* 1.25 ,0)</f>
        <v>116</v>
      </c>
      <c r="Q231">
        <f> VLOOKUP(AA231, NPC_Scaling_Values!A:N, 9) * VLOOKUP(AB231, NPC_Scaling_Values!A:N, 9) * 1.25</f>
        <v>4.17</v>
      </c>
      <c r="R231" s="1">
        <v>1.0</v>
      </c>
      <c r="S231" s="1">
        <v>-1.0</v>
      </c>
      <c r="T231" s="7" t="b">
        <v>0</v>
      </c>
      <c r="U231" s="7" t="b">
        <v>0</v>
      </c>
      <c r="V231" s="7" t="b">
        <v>0</v>
      </c>
      <c r="Z231" s="1">
        <v>325000.0</v>
      </c>
      <c r="AA231" s="1">
        <v>7014.0</v>
      </c>
      <c r="AB231" s="1">
        <v>7414.0</v>
      </c>
      <c r="AC231" s="8">
        <v>0.0</v>
      </c>
    </row>
    <row r="232">
      <c r="A232" s="9" t="s">
        <v>299</v>
      </c>
      <c r="B232" s="1" t="s">
        <v>37</v>
      </c>
      <c r="C232" s="5">
        <f>ROUND( VLOOKUP(Z232, NPC_Raw_Data!A:D, 4)*VLOOKUP(AA232, NPC_Scaling_Values!A:C, 3)*VLOOKUP(AB232, NPC_Scaling_Values!A:C, 3) * 1.25 ,0)</f>
        <v>1698</v>
      </c>
      <c r="D232" s="5">
        <f>ROUND( VLOOKUP(Z232, NPC_Raw_Data!A:E, 5) * VLOOKUP(AA232, NPC_Scaling_Values!A:D, 4) * VLOOKUP(AB232,NPC_Scaling_Values!A:D, 4) * 1.25 ,0)</f>
        <v>500</v>
      </c>
      <c r="E232" s="5">
        <f>ROUND( VLOOKUP(Z232, NPC_Raw_Data!A:L, 6) * VLOOKUP(AA232, NPC_Scaling_Values!A:N, 5)* VLOOKUP(AB232, NPC_Scaling_Values!A:N, 5) * 1.25 ,0)</f>
        <v>520</v>
      </c>
      <c r="F232" s="5">
        <f>ROUND( VLOOKUP(Z232, NPC_Raw_Data!A:L, 7) * VLOOKUP(AA232, NPC_Scaling_Values!A:N, 6) * VLOOKUP(AB232,NPC_Scaling_Values!A:N, 6) * 1.25 ,0)</f>
        <v>468</v>
      </c>
      <c r="G232" s="5">
        <f>ROUND( VLOOKUP(Z232, NPC_Raw_Data!A:L, 8) * VLOOKUP(AA232, NPC_Scaling_Values!A:N, 7) * VLOOKUP(AB232, NPC_Scaling_Values!A:N, 7) * 1.25 ,0)</f>
        <v>364</v>
      </c>
      <c r="H232" s="5">
        <f>ROUND( VLOOKUP(Z232, NPC_Raw_Data!A:L, 9) * VLOOKUP(AA232, NPC_Scaling_Values!A:N, 8)* VLOOKUP(AB232, NPC_Scaling_Values!A:N, 8) * 1.25 ,0)</f>
        <v>416</v>
      </c>
      <c r="I232" s="5">
        <v>25.0</v>
      </c>
      <c r="J232" s="5">
        <v>-50.0</v>
      </c>
      <c r="K232" s="5">
        <v>0.0</v>
      </c>
      <c r="L232" s="5">
        <f>ROUND( VLOOKUP(Z232, NPC_Raw_Data!A:O, 13),0)</f>
        <v>78</v>
      </c>
      <c r="M232" s="5">
        <f>ROUND( VLOOKUP(Z232, NPC_Raw_Data!A:O, 14),0)</f>
        <v>78</v>
      </c>
      <c r="N232" s="5">
        <f>ROUND( VLOOKUP(Z232, NPC_Raw_Data!A:O, 15),0)</f>
        <v>999</v>
      </c>
      <c r="O232" s="5">
        <f>ROUND( VLOOKUP(Z232, NPC_Raw_Data!A:Q, 16) * VLOOKUP(AA232, NPC_Scaling_Values!A:N, 14)* VLOOKUP(AB232, NPC_Scaling_Values!A:N, 14) * 1.25 ,0)</f>
        <v>290</v>
      </c>
      <c r="P232" s="2">
        <f>ROUND( VLOOKUP(Z232, NPC_Raw_Data!A:Q, 17) * VLOOKUP(AA232, NPC_Scaling_Values!A:N, 14) * VLOOKUP(AB232, NPC_Scaling_Values!A:N, 14)* 1.25 ,0)</f>
        <v>116</v>
      </c>
      <c r="Q232">
        <f> VLOOKUP(AA232, NPC_Scaling_Values!A:N, 9) * VLOOKUP(AB232, NPC_Scaling_Values!A:N, 9) * 1.25</f>
        <v>4.17</v>
      </c>
      <c r="R232" s="1">
        <v>1.0</v>
      </c>
      <c r="S232" s="1">
        <v>-1.0</v>
      </c>
      <c r="T232" s="7" t="b">
        <v>0</v>
      </c>
      <c r="U232" s="7" t="b">
        <v>0</v>
      </c>
      <c r="V232" s="7" t="b">
        <v>0</v>
      </c>
      <c r="Z232" s="1">
        <v>325001.0</v>
      </c>
      <c r="AA232" s="1">
        <v>7014.0</v>
      </c>
      <c r="AB232" s="1">
        <v>7414.0</v>
      </c>
      <c r="AC232" s="8">
        <v>0.0</v>
      </c>
    </row>
    <row r="233">
      <c r="A233" s="1" t="s">
        <v>102</v>
      </c>
      <c r="B233" s="1" t="s">
        <v>35</v>
      </c>
      <c r="C233" s="5">
        <f>ROUND( VLOOKUP(Z233, NPC_Raw_Data!A:D, 4)*VLOOKUP(AA233, NPC_Scaling_Values!A:C, 3)*VLOOKUP(AB233, NPC_Scaling_Values!A:C, 3) * 1.25 ,0)</f>
        <v>359</v>
      </c>
      <c r="D233" s="5">
        <f>ROUND( VLOOKUP(Z233, NPC_Raw_Data!A:E, 5) * VLOOKUP(AA233, NPC_Scaling_Values!A:D, 4) * VLOOKUP(AB233,NPC_Scaling_Values!A:D, 4) * 1.25 ,0)</f>
        <v>1250</v>
      </c>
      <c r="E233" s="5">
        <f>ROUND( VLOOKUP(Z233, NPC_Raw_Data!A:L, 6) * VLOOKUP(AA233, NPC_Scaling_Values!A:N, 5)* VLOOKUP(AB233, NPC_Scaling_Values!A:N, 5) * 1.25 ,0)</f>
        <v>267</v>
      </c>
      <c r="F233" s="5">
        <f>ROUND( VLOOKUP(Z233, NPC_Raw_Data!A:L, 7) * VLOOKUP(AA233, NPC_Scaling_Values!A:N, 6) * VLOOKUP(AB233,NPC_Scaling_Values!A:N, 6) * 1.25 ,0)</f>
        <v>212</v>
      </c>
      <c r="G233" s="5">
        <f>ROUND( VLOOKUP(Z233, NPC_Raw_Data!A:L, 8) * VLOOKUP(AA233, NPC_Scaling_Values!A:N, 7) * VLOOKUP(AB233, NPC_Scaling_Values!A:N, 7) * 1.25 ,0)</f>
        <v>161</v>
      </c>
      <c r="H233" s="5">
        <f>ROUND( VLOOKUP(Z233, NPC_Raw_Data!A:L, 9) * VLOOKUP(AA233, NPC_Scaling_Values!A:N, 8)* VLOOKUP(AB233, NPC_Scaling_Values!A:N, 8) * 1.25 ,0)</f>
        <v>199</v>
      </c>
      <c r="I233" s="5">
        <v>0.0</v>
      </c>
      <c r="J233" s="5">
        <v>0.0</v>
      </c>
      <c r="K233" s="5">
        <v>0.0</v>
      </c>
      <c r="L233" s="5">
        <f>ROUND( VLOOKUP(Z233, NPC_Raw_Data!A:O, 13),0)</f>
        <v>111</v>
      </c>
      <c r="M233" s="5">
        <f>ROUND( VLOOKUP(Z233, NPC_Raw_Data!A:O, 14),0)</f>
        <v>111</v>
      </c>
      <c r="N233" s="5">
        <f>ROUND( VLOOKUP(Z233, NPC_Raw_Data!A:O, 15),0)</f>
        <v>93</v>
      </c>
      <c r="O233" s="5">
        <f>ROUND( VLOOKUP(Z233, NPC_Raw_Data!A:Q, 16) * VLOOKUP(AA233, NPC_Scaling_Values!A:N, 14)* VLOOKUP(AB233, NPC_Scaling_Values!A:N, 14) * 1.25 ,0)</f>
        <v>257</v>
      </c>
      <c r="P233" s="2">
        <f>ROUND( VLOOKUP(Z233, NPC_Raw_Data!A:Q, 17) * VLOOKUP(AA233, NPC_Scaling_Values!A:N, 14) * VLOOKUP(AB233, NPC_Scaling_Values!A:N, 14)* 1.25 ,0)</f>
        <v>103</v>
      </c>
      <c r="Q233">
        <f> VLOOKUP(AA233, NPC_Scaling_Values!A:N, 9) * VLOOKUP(AB233, NPC_Scaling_Values!A:N, 9) * 1.25</f>
        <v>3.7296875</v>
      </c>
      <c r="R233" s="1">
        <v>1.5</v>
      </c>
      <c r="S233" s="1">
        <v>-1.0</v>
      </c>
      <c r="T233" s="7" t="b">
        <v>0</v>
      </c>
      <c r="U233" s="7" t="b">
        <v>0</v>
      </c>
      <c r="V233" s="7" t="b">
        <v>0</v>
      </c>
      <c r="Z233" s="1">
        <v>327000.0</v>
      </c>
      <c r="AA233" s="1">
        <v>7004.0</v>
      </c>
      <c r="AB233" s="1">
        <v>7404.0</v>
      </c>
      <c r="AC233" s="8">
        <v>0.0</v>
      </c>
    </row>
    <row r="234">
      <c r="A234" s="1" t="s">
        <v>102</v>
      </c>
      <c r="B234" s="1" t="s">
        <v>37</v>
      </c>
      <c r="C234" s="5">
        <f>ROUND( VLOOKUP(Z234, NPC_Raw_Data!A:D, 4)*VLOOKUP(AA234, NPC_Scaling_Values!A:C, 3)*VLOOKUP(AB234, NPC_Scaling_Values!A:C, 3) * 1.25 ,0)</f>
        <v>396</v>
      </c>
      <c r="D234" s="5">
        <f>ROUND( VLOOKUP(Z234, NPC_Raw_Data!A:E, 5) * VLOOKUP(AA234, NPC_Scaling_Values!A:D, 4) * VLOOKUP(AB234,NPC_Scaling_Values!A:D, 4) * 1.25 ,0)</f>
        <v>1000</v>
      </c>
      <c r="E234" s="5">
        <f>ROUND( VLOOKUP(Z234, NPC_Raw_Data!A:L, 6) * VLOOKUP(AA234, NPC_Scaling_Values!A:N, 5)* VLOOKUP(AB234, NPC_Scaling_Values!A:N, 5) * 1.25 ,0)</f>
        <v>295</v>
      </c>
      <c r="F234" s="5">
        <f>ROUND( VLOOKUP(Z234, NPC_Raw_Data!A:L, 7) * VLOOKUP(AA234, NPC_Scaling_Values!A:N, 6) * VLOOKUP(AB234,NPC_Scaling_Values!A:N, 6) * 1.25 ,0)</f>
        <v>234</v>
      </c>
      <c r="G234" s="5">
        <f>ROUND( VLOOKUP(Z234, NPC_Raw_Data!A:L, 8) * VLOOKUP(AA234, NPC_Scaling_Values!A:N, 7) * VLOOKUP(AB234, NPC_Scaling_Values!A:N, 7) * 1.25 ,0)</f>
        <v>177</v>
      </c>
      <c r="H234" s="5">
        <f>ROUND( VLOOKUP(Z234, NPC_Raw_Data!A:L, 9) * VLOOKUP(AA234, NPC_Scaling_Values!A:N, 8)* VLOOKUP(AB234, NPC_Scaling_Values!A:N, 8) * 1.25 ,0)</f>
        <v>220</v>
      </c>
      <c r="I234" s="5">
        <v>0.0</v>
      </c>
      <c r="J234" s="5">
        <v>0.0</v>
      </c>
      <c r="K234" s="5">
        <v>0.0</v>
      </c>
      <c r="L234" s="5">
        <f>ROUND( VLOOKUP(Z234, NPC_Raw_Data!A:O, 13),0)</f>
        <v>111</v>
      </c>
      <c r="M234" s="5">
        <f>ROUND( VLOOKUP(Z234, NPC_Raw_Data!A:O, 14),0)</f>
        <v>111</v>
      </c>
      <c r="N234" s="5">
        <f>ROUND( VLOOKUP(Z234, NPC_Raw_Data!A:O, 15),0)</f>
        <v>93</v>
      </c>
      <c r="O234" s="5">
        <f>ROUND( VLOOKUP(Z234, NPC_Raw_Data!A:Q, 16) * VLOOKUP(AA234, NPC_Scaling_Values!A:N, 14)* VLOOKUP(AB234, NPC_Scaling_Values!A:N, 14) * 1.25 ,0)</f>
        <v>272</v>
      </c>
      <c r="P234" s="2">
        <f>ROUND( VLOOKUP(Z234, NPC_Raw_Data!A:Q, 17) * VLOOKUP(AA234, NPC_Scaling_Values!A:N, 14) * VLOOKUP(AB234, NPC_Scaling_Values!A:N, 14)* 1.25 ,0)</f>
        <v>109</v>
      </c>
      <c r="Q234">
        <f> VLOOKUP(AA234, NPC_Scaling_Values!A:N, 9) * VLOOKUP(AB234, NPC_Scaling_Values!A:N, 9) * 1.25</f>
        <v>4.015</v>
      </c>
      <c r="R234" s="1">
        <v>1.5</v>
      </c>
      <c r="S234" s="1">
        <v>-1.0</v>
      </c>
      <c r="T234" s="7" t="b">
        <v>0</v>
      </c>
      <c r="U234" s="7" t="b">
        <v>0</v>
      </c>
      <c r="V234" s="7" t="b">
        <v>0</v>
      </c>
      <c r="Z234" s="1">
        <v>327001.0</v>
      </c>
      <c r="AA234" s="1">
        <v>7012.0</v>
      </c>
      <c r="AB234" s="1">
        <v>7412.0</v>
      </c>
      <c r="AC234" s="8">
        <v>0.0</v>
      </c>
    </row>
    <row r="235">
      <c r="A235" s="9" t="s">
        <v>145</v>
      </c>
      <c r="B235" s="1" t="s">
        <v>37</v>
      </c>
      <c r="C235" s="5">
        <f>ROUND( VLOOKUP(Z235, NPC_Raw_Data!A:D, 4)*VLOOKUP(AA235, NPC_Scaling_Values!A:C, 3)*VLOOKUP(AB235, NPC_Scaling_Values!A:C, 3) * 1.25 ,0)</f>
        <v>273</v>
      </c>
      <c r="D235" s="5">
        <f>ROUND( VLOOKUP(Z235, NPC_Raw_Data!A:E, 5) * VLOOKUP(AA235, NPC_Scaling_Values!A:D, 4) * VLOOKUP(AB235,NPC_Scaling_Values!A:D, 4) * 1.25 ,0)</f>
        <v>3</v>
      </c>
      <c r="E235" s="5">
        <f>ROUND( VLOOKUP(Z235, NPC_Raw_Data!A:L, 6) * VLOOKUP(AA235, NPC_Scaling_Values!A:N, 5)* VLOOKUP(AB235, NPC_Scaling_Values!A:N, 5) * 1.25 ,0)</f>
        <v>653</v>
      </c>
      <c r="F235" s="5">
        <f>ROUND( VLOOKUP(Z235, NPC_Raw_Data!A:L, 7) * VLOOKUP(AA235, NPC_Scaling_Values!A:N, 6) * VLOOKUP(AB235,NPC_Scaling_Values!A:N, 6) * 1.25 ,0)</f>
        <v>575</v>
      </c>
      <c r="G235" s="5">
        <f>ROUND( VLOOKUP(Z235, NPC_Raw_Data!A:L, 8) * VLOOKUP(AA235, NPC_Scaling_Values!A:N, 7) * VLOOKUP(AB235, NPC_Scaling_Values!A:N, 7) * 1.25 ,0)</f>
        <v>539</v>
      </c>
      <c r="H235" s="5">
        <f>ROUND( VLOOKUP(Z235, NPC_Raw_Data!A:L, 9) * VLOOKUP(AA235, NPC_Scaling_Values!A:N, 8)* VLOOKUP(AB235, NPC_Scaling_Values!A:N, 8) * 1.25 ,0)</f>
        <v>575</v>
      </c>
      <c r="I235" s="5">
        <v>25.0</v>
      </c>
      <c r="J235" s="5">
        <v>0.0</v>
      </c>
      <c r="K235" s="5">
        <v>0.0</v>
      </c>
      <c r="L235" s="5">
        <f>ROUND( VLOOKUP(Z235, NPC_Raw_Data!A:O, 13),0)</f>
        <v>999</v>
      </c>
      <c r="M235" s="5">
        <f>ROUND( VLOOKUP(Z235, NPC_Raw_Data!A:O, 14),0)</f>
        <v>999</v>
      </c>
      <c r="N235" s="5">
        <f>ROUND( VLOOKUP(Z235, NPC_Raw_Data!A:O, 15),0)</f>
        <v>999</v>
      </c>
      <c r="O235" s="5">
        <f>ROUND( VLOOKUP(Z235, NPC_Raw_Data!A:Q, 16) * VLOOKUP(AA235, NPC_Scaling_Values!A:N, 14)* VLOOKUP(AB235, NPC_Scaling_Values!A:N, 14) * 1.25 ,0)</f>
        <v>272</v>
      </c>
      <c r="P235" s="2">
        <f>ROUND( VLOOKUP(Z235, NPC_Raw_Data!A:Q, 17) * VLOOKUP(AA235, NPC_Scaling_Values!A:N, 14) * VLOOKUP(AB235, NPC_Scaling_Values!A:N, 14)* 1.25 ,0)</f>
        <v>109</v>
      </c>
      <c r="Q235">
        <f> VLOOKUP(AA235, NPC_Scaling_Values!A:N, 9) * VLOOKUP(AB235, NPC_Scaling_Values!A:N, 9) * 1.25</f>
        <v>4.015</v>
      </c>
      <c r="R235" s="1">
        <v>1.0</v>
      </c>
      <c r="S235" s="1">
        <v>-1.0</v>
      </c>
      <c r="T235" s="7" t="b">
        <v>0</v>
      </c>
      <c r="U235" s="7" t="b">
        <v>0</v>
      </c>
      <c r="V235" s="7" t="b">
        <v>0</v>
      </c>
      <c r="Z235" s="1">
        <v>330000.0</v>
      </c>
      <c r="AA235" s="1">
        <v>7012.0</v>
      </c>
      <c r="AB235" s="1">
        <v>7412.0</v>
      </c>
      <c r="AC235" s="8">
        <v>0.0</v>
      </c>
    </row>
    <row r="236">
      <c r="A236" s="1" t="s">
        <v>145</v>
      </c>
      <c r="B236" s="1" t="s">
        <v>30</v>
      </c>
      <c r="C236" s="5">
        <f>ROUND( VLOOKUP(Z236, NPC_Raw_Data!A:D, 4)*VLOOKUP(AA236, NPC_Scaling_Values!A:C, 3)*VLOOKUP(AB236, NPC_Scaling_Values!A:C, 3) * 1.25 ,0)</f>
        <v>285</v>
      </c>
      <c r="D236" s="5">
        <f>ROUND( VLOOKUP(Z236, NPC_Raw_Data!A:E, 5) * VLOOKUP(AA236, NPC_Scaling_Values!A:D, 4) * VLOOKUP(AB236,NPC_Scaling_Values!A:D, 4) * 1.25 ,0)</f>
        <v>3</v>
      </c>
      <c r="E236" s="5">
        <f>ROUND( VLOOKUP(Z236, NPC_Raw_Data!A:L, 6) * VLOOKUP(AA236, NPC_Scaling_Values!A:N, 5)* VLOOKUP(AB236, NPC_Scaling_Values!A:N, 5) * 1.25 ,0)</f>
        <v>683</v>
      </c>
      <c r="F236" s="5">
        <f>ROUND( VLOOKUP(Z236, NPC_Raw_Data!A:L, 7) * VLOOKUP(AA236, NPC_Scaling_Values!A:N, 6) * VLOOKUP(AB236,NPC_Scaling_Values!A:N, 6) * 1.25 ,0)</f>
        <v>601</v>
      </c>
      <c r="G236" s="5">
        <f>ROUND( VLOOKUP(Z236, NPC_Raw_Data!A:L, 8) * VLOOKUP(AA236, NPC_Scaling_Values!A:N, 7) * VLOOKUP(AB236, NPC_Scaling_Values!A:N, 7) * 1.25 ,0)</f>
        <v>564</v>
      </c>
      <c r="H236" s="5">
        <f>ROUND( VLOOKUP(Z236, NPC_Raw_Data!A:L, 9) * VLOOKUP(AA236, NPC_Scaling_Values!A:N, 8)* VLOOKUP(AB236, NPC_Scaling_Values!A:N, 8) * 1.25 ,0)</f>
        <v>601</v>
      </c>
      <c r="I236" s="5">
        <v>25.0</v>
      </c>
      <c r="J236" s="5">
        <v>0.0</v>
      </c>
      <c r="K236" s="5">
        <v>0.0</v>
      </c>
      <c r="L236" s="5">
        <f>ROUND( VLOOKUP(Z236, NPC_Raw_Data!A:O, 13),0)</f>
        <v>999</v>
      </c>
      <c r="M236" s="5">
        <f>ROUND( VLOOKUP(Z236, NPC_Raw_Data!A:O, 14),0)</f>
        <v>999</v>
      </c>
      <c r="N236" s="5">
        <f>ROUND( VLOOKUP(Z236, NPC_Raw_Data!A:O, 15),0)</f>
        <v>999</v>
      </c>
      <c r="O236" s="5">
        <f>ROUND( VLOOKUP(Z236, NPC_Raw_Data!A:Q, 16) * VLOOKUP(AA236, NPC_Scaling_Values!A:N, 14)* VLOOKUP(AB236, NPC_Scaling_Values!A:N, 14) * 1.25 ,0)</f>
        <v>290</v>
      </c>
      <c r="P236" s="2">
        <f>ROUND( VLOOKUP(Z236, NPC_Raw_Data!A:Q, 17) * VLOOKUP(AA236, NPC_Scaling_Values!A:N, 14) * VLOOKUP(AB236, NPC_Scaling_Values!A:N, 14)* 1.25 ,0)</f>
        <v>116</v>
      </c>
      <c r="Q236">
        <f> VLOOKUP(AA236, NPC_Scaling_Values!A:N, 9) * VLOOKUP(AB236, NPC_Scaling_Values!A:N, 9) * 1.25</f>
        <v>4.17</v>
      </c>
      <c r="R236" s="1">
        <v>1.0</v>
      </c>
      <c r="S236" s="1">
        <v>-1.0</v>
      </c>
      <c r="T236" s="7" t="b">
        <v>0</v>
      </c>
      <c r="U236" s="7" t="b">
        <v>0</v>
      </c>
      <c r="V236" s="7" t="b">
        <v>0</v>
      </c>
      <c r="Z236" s="1">
        <v>330010.0</v>
      </c>
      <c r="AA236" s="1">
        <v>7014.0</v>
      </c>
      <c r="AB236" s="1">
        <v>7414.0</v>
      </c>
      <c r="AC236" s="8">
        <v>0.0</v>
      </c>
    </row>
    <row r="237">
      <c r="A237" s="1" t="s">
        <v>145</v>
      </c>
      <c r="B237" s="1" t="s">
        <v>46</v>
      </c>
      <c r="C237" s="5">
        <f>ROUND( VLOOKUP(Z237, NPC_Raw_Data!A:D, 4)*VLOOKUP(AA237, NPC_Scaling_Values!A:C, 3)*VLOOKUP(AB237, NPC_Scaling_Values!A:C, 3) * 1.25 ,0)</f>
        <v>285</v>
      </c>
      <c r="D237" s="5">
        <f>ROUND( VLOOKUP(Z237, NPC_Raw_Data!A:E, 5) * VLOOKUP(AA237, NPC_Scaling_Values!A:D, 4) * VLOOKUP(AB237,NPC_Scaling_Values!A:D, 4) * 1.25 ,0)</f>
        <v>3</v>
      </c>
      <c r="E237" s="5">
        <f>ROUND( VLOOKUP(Z237, NPC_Raw_Data!A:L, 6) * VLOOKUP(AA237, NPC_Scaling_Values!A:N, 5)* VLOOKUP(AB237, NPC_Scaling_Values!A:N, 5) * 1.25 ,0)</f>
        <v>683</v>
      </c>
      <c r="F237" s="5">
        <f>ROUND( VLOOKUP(Z237, NPC_Raw_Data!A:L, 7) * VLOOKUP(AA237, NPC_Scaling_Values!A:N, 6) * VLOOKUP(AB237,NPC_Scaling_Values!A:N, 6) * 1.25 ,0)</f>
        <v>601</v>
      </c>
      <c r="G237" s="5">
        <f>ROUND( VLOOKUP(Z237, NPC_Raw_Data!A:L, 8) * VLOOKUP(AA237, NPC_Scaling_Values!A:N, 7) * VLOOKUP(AB237, NPC_Scaling_Values!A:N, 7) * 1.25 ,0)</f>
        <v>564</v>
      </c>
      <c r="H237" s="5">
        <f>ROUND( VLOOKUP(Z237, NPC_Raw_Data!A:L, 9) * VLOOKUP(AA237, NPC_Scaling_Values!A:N, 8)* VLOOKUP(AB237, NPC_Scaling_Values!A:N, 8) * 1.25 ,0)</f>
        <v>601</v>
      </c>
      <c r="I237" s="5">
        <v>25.0</v>
      </c>
      <c r="J237" s="5">
        <v>0.0</v>
      </c>
      <c r="K237" s="5">
        <v>0.0</v>
      </c>
      <c r="L237" s="5">
        <f>ROUND( VLOOKUP(Z237, NPC_Raw_Data!A:O, 13),0)</f>
        <v>999</v>
      </c>
      <c r="M237" s="5">
        <f>ROUND( VLOOKUP(Z237, NPC_Raw_Data!A:O, 14),0)</f>
        <v>999</v>
      </c>
      <c r="N237" s="5">
        <f>ROUND( VLOOKUP(Z237, NPC_Raw_Data!A:O, 15),0)</f>
        <v>999</v>
      </c>
      <c r="O237" s="5">
        <f>ROUND( VLOOKUP(Z237, NPC_Raw_Data!A:Q, 16) * VLOOKUP(AA237, NPC_Scaling_Values!A:N, 14)* VLOOKUP(AB237, NPC_Scaling_Values!A:N, 14) * 1.25 ,0)</f>
        <v>290</v>
      </c>
      <c r="P237" s="2">
        <f>ROUND( VLOOKUP(Z237, NPC_Raw_Data!A:Q, 17) * VLOOKUP(AA237, NPC_Scaling_Values!A:N, 14) * VLOOKUP(AB237, NPC_Scaling_Values!A:N, 14)* 1.25 ,0)</f>
        <v>116</v>
      </c>
      <c r="Q237">
        <f> VLOOKUP(AA237, NPC_Scaling_Values!A:N, 9) * VLOOKUP(AB237, NPC_Scaling_Values!A:N, 9) * 1.25</f>
        <v>4.17</v>
      </c>
      <c r="R237" s="1">
        <v>1.0</v>
      </c>
      <c r="S237" s="1">
        <v>-1.0</v>
      </c>
      <c r="T237" s="7" t="b">
        <v>0</v>
      </c>
      <c r="U237" s="7" t="b">
        <v>0</v>
      </c>
      <c r="V237" s="7" t="b">
        <v>0</v>
      </c>
      <c r="Z237" s="1">
        <v>330020.0</v>
      </c>
      <c r="AA237" s="1">
        <v>7014.0</v>
      </c>
      <c r="AB237" s="1">
        <v>7414.0</v>
      </c>
      <c r="AC237" s="8">
        <v>0.0</v>
      </c>
    </row>
    <row r="238">
      <c r="A238" s="1" t="s">
        <v>145</v>
      </c>
      <c r="B238" s="1" t="s">
        <v>48</v>
      </c>
      <c r="C238" s="5">
        <f>ROUND( VLOOKUP(Z238, NPC_Raw_Data!A:D, 4)*VLOOKUP(AA238, NPC_Scaling_Values!A:C, 3)*VLOOKUP(AB238, NPC_Scaling_Values!A:C, 3) * 1.25 ,0)</f>
        <v>250</v>
      </c>
      <c r="D238" s="5">
        <f>ROUND( VLOOKUP(Z238, NPC_Raw_Data!A:E, 5) * VLOOKUP(AA238, NPC_Scaling_Values!A:D, 4) * VLOOKUP(AB238,NPC_Scaling_Values!A:D, 4) * 1.25 ,0)</f>
        <v>5</v>
      </c>
      <c r="E238" s="5">
        <f>ROUND( VLOOKUP(Z238, NPC_Raw_Data!A:L, 6) * VLOOKUP(AA238, NPC_Scaling_Values!A:N, 5)* VLOOKUP(AB238, NPC_Scaling_Values!A:N, 5) * 1.25 ,0)</f>
        <v>606</v>
      </c>
      <c r="F238" s="5">
        <f>ROUND( VLOOKUP(Z238, NPC_Raw_Data!A:L, 7) * VLOOKUP(AA238, NPC_Scaling_Values!A:N, 6) * VLOOKUP(AB238,NPC_Scaling_Values!A:N, 6) * 1.25 ,0)</f>
        <v>534</v>
      </c>
      <c r="G238" s="5">
        <f>ROUND( VLOOKUP(Z238, NPC_Raw_Data!A:L, 8) * VLOOKUP(AA238, NPC_Scaling_Values!A:N, 7) * VLOOKUP(AB238, NPC_Scaling_Values!A:N, 7) * 1.25 ,0)</f>
        <v>501</v>
      </c>
      <c r="H238" s="5">
        <f>ROUND( VLOOKUP(Z238, NPC_Raw_Data!A:L, 9) * VLOOKUP(AA238, NPC_Scaling_Values!A:N, 8)* VLOOKUP(AB238, NPC_Scaling_Values!A:N, 8) * 1.25 ,0)</f>
        <v>534</v>
      </c>
      <c r="I238" s="5">
        <v>25.0</v>
      </c>
      <c r="J238" s="5">
        <v>0.0</v>
      </c>
      <c r="K238" s="5">
        <v>0.0</v>
      </c>
      <c r="L238" s="5">
        <f>ROUND( VLOOKUP(Z238, NPC_Raw_Data!A:O, 13),0)</f>
        <v>999</v>
      </c>
      <c r="M238" s="5">
        <f>ROUND( VLOOKUP(Z238, NPC_Raw_Data!A:O, 14),0)</f>
        <v>999</v>
      </c>
      <c r="N238" s="5">
        <f>ROUND( VLOOKUP(Z238, NPC_Raw_Data!A:O, 15),0)</f>
        <v>999</v>
      </c>
      <c r="O238" s="5">
        <f>ROUND( VLOOKUP(Z238, NPC_Raw_Data!A:Q, 16) * VLOOKUP(AA238, NPC_Scaling_Values!A:N, 14)* VLOOKUP(AB238, NPC_Scaling_Values!A:N, 14) * 1.25 ,0)</f>
        <v>250</v>
      </c>
      <c r="P238" s="2">
        <f>ROUND( VLOOKUP(Z238, NPC_Raw_Data!A:Q, 17) * VLOOKUP(AA238, NPC_Scaling_Values!A:N, 14) * VLOOKUP(AB238, NPC_Scaling_Values!A:N, 14)* 1.25 ,0)</f>
        <v>100</v>
      </c>
      <c r="Q238">
        <f> VLOOKUP(AA238, NPC_Scaling_Values!A:N, 9) * VLOOKUP(AB238, NPC_Scaling_Values!A:N, 9) * 1.25</f>
        <v>3.825</v>
      </c>
      <c r="R238" s="1">
        <v>1.0</v>
      </c>
      <c r="S238" s="1">
        <v>-1.0</v>
      </c>
      <c r="T238" s="7" t="b">
        <v>0</v>
      </c>
      <c r="U238" s="7" t="b">
        <v>0</v>
      </c>
      <c r="V238" s="7" t="b">
        <v>0</v>
      </c>
      <c r="Z238" s="1">
        <v>330030.0</v>
      </c>
      <c r="AA238" s="1">
        <v>7007.0</v>
      </c>
      <c r="AB238" s="1">
        <v>7407.0</v>
      </c>
      <c r="AC238" s="8">
        <v>0.0</v>
      </c>
    </row>
    <row r="239">
      <c r="A239" s="2" t="s">
        <v>145</v>
      </c>
      <c r="B239" s="1" t="s">
        <v>101</v>
      </c>
      <c r="C239" s="5">
        <f>ROUND( VLOOKUP(Z239, NPC_Raw_Data!A:D, 4)*VLOOKUP(AA239, NPC_Scaling_Values!A:C, 3)*VLOOKUP(AB239, NPC_Scaling_Values!A:C, 3) * 1.25 ,0)</f>
        <v>249</v>
      </c>
      <c r="D239" s="5">
        <f>ROUND( VLOOKUP(Z239, NPC_Raw_Data!A:E, 5) * VLOOKUP(AA239, NPC_Scaling_Values!A:D, 4) * VLOOKUP(AB239,NPC_Scaling_Values!A:D, 4) * 1.25 ,0)</f>
        <v>5</v>
      </c>
      <c r="E239" s="5">
        <f>ROUND( VLOOKUP(Z239, NPC_Raw_Data!A:L, 6) * VLOOKUP(AA239, NPC_Scaling_Values!A:N, 5)* VLOOKUP(AB239, NPC_Scaling_Values!A:N, 5) * 1.25 ,0)</f>
        <v>596</v>
      </c>
      <c r="F239" s="5">
        <f>ROUND( VLOOKUP(Z239, NPC_Raw_Data!A:L, 7) * VLOOKUP(AA239, NPC_Scaling_Values!A:N, 6) * VLOOKUP(AB239,NPC_Scaling_Values!A:N, 6) * 1.25 ,0)</f>
        <v>525</v>
      </c>
      <c r="G239" s="5">
        <f>ROUND( VLOOKUP(Z239, NPC_Raw_Data!A:L, 8) * VLOOKUP(AA239, NPC_Scaling_Values!A:N, 7) * VLOOKUP(AB239, NPC_Scaling_Values!A:N, 7) * 1.25 ,0)</f>
        <v>492</v>
      </c>
      <c r="H239" s="5">
        <f>ROUND( VLOOKUP(Z239, NPC_Raw_Data!A:L, 9) * VLOOKUP(AA239, NPC_Scaling_Values!A:N, 8)* VLOOKUP(AB239, NPC_Scaling_Values!A:N, 8) * 1.25 ,0)</f>
        <v>525</v>
      </c>
      <c r="I239" s="5">
        <v>25.0</v>
      </c>
      <c r="J239" s="5">
        <v>0.0</v>
      </c>
      <c r="K239" s="5">
        <v>0.0</v>
      </c>
      <c r="L239" s="5">
        <f>ROUND( VLOOKUP(Z239, NPC_Raw_Data!A:O, 13),0)</f>
        <v>999</v>
      </c>
      <c r="M239" s="5">
        <f>ROUND( VLOOKUP(Z239, NPC_Raw_Data!A:O, 14),0)</f>
        <v>999</v>
      </c>
      <c r="N239" s="5">
        <f>ROUND( VLOOKUP(Z239, NPC_Raw_Data!A:O, 15),0)</f>
        <v>999</v>
      </c>
      <c r="O239" s="5">
        <f>ROUND( VLOOKUP(Z239, NPC_Raw_Data!A:Q, 16) * VLOOKUP(AA239, NPC_Scaling_Values!A:N, 14)* VLOOKUP(AB239, NPC_Scaling_Values!A:N, 14) * 1.25 ,0)</f>
        <v>252</v>
      </c>
      <c r="P239" s="2">
        <f>ROUND( VLOOKUP(Z239, NPC_Raw_Data!A:Q, 17) * VLOOKUP(AA239, NPC_Scaling_Values!A:N, 14) * VLOOKUP(AB239, NPC_Scaling_Values!A:N, 14)* 1.25 ,0)</f>
        <v>101</v>
      </c>
      <c r="Q239">
        <f> VLOOKUP(AA239, NPC_Scaling_Values!A:N, 9) * VLOOKUP(AB239, NPC_Scaling_Values!A:N, 9) * 1.25</f>
        <v>3.825</v>
      </c>
      <c r="R239" s="1">
        <v>1.0</v>
      </c>
      <c r="S239" s="1">
        <v>-1.0</v>
      </c>
      <c r="T239" s="7" t="b">
        <v>0</v>
      </c>
      <c r="U239" s="7" t="b">
        <v>0</v>
      </c>
      <c r="V239" s="7" t="b">
        <v>0</v>
      </c>
      <c r="Z239" s="1">
        <v>330040.0</v>
      </c>
      <c r="AA239" s="1">
        <v>7005.0</v>
      </c>
      <c r="AB239" s="1">
        <v>7405.0</v>
      </c>
      <c r="AC239" s="8">
        <v>0.0</v>
      </c>
    </row>
    <row r="240">
      <c r="A240" s="1" t="s">
        <v>145</v>
      </c>
      <c r="B240" s="1" t="s">
        <v>164</v>
      </c>
      <c r="C240" s="5">
        <f>ROUND( VLOOKUP(Z240, NPC_Raw_Data!A:D, 4)*VLOOKUP(AA240, NPC_Scaling_Values!A:C, 3)*VLOOKUP(AB240, NPC_Scaling_Values!A:C, 3) * 1.25 ,0)</f>
        <v>273</v>
      </c>
      <c r="D240" s="5">
        <f>ROUND( VLOOKUP(Z240, NPC_Raw_Data!A:E, 5) * VLOOKUP(AA240, NPC_Scaling_Values!A:D, 4) * VLOOKUP(AB240,NPC_Scaling_Values!A:D, 4) * 1.25 ,0)</f>
        <v>3</v>
      </c>
      <c r="E240" s="5">
        <f>ROUND( VLOOKUP(Z240, NPC_Raw_Data!A:L, 6) * VLOOKUP(AA240, NPC_Scaling_Values!A:N, 5)* VLOOKUP(AB240, NPC_Scaling_Values!A:N, 5) * 1.25 ,0)</f>
        <v>653</v>
      </c>
      <c r="F240" s="5">
        <f>ROUND( VLOOKUP(Z240, NPC_Raw_Data!A:L, 7) * VLOOKUP(AA240, NPC_Scaling_Values!A:N, 6) * VLOOKUP(AB240,NPC_Scaling_Values!A:N, 6) * 1.25 ,0)</f>
        <v>575</v>
      </c>
      <c r="G240" s="5">
        <f>ROUND( VLOOKUP(Z240, NPC_Raw_Data!A:L, 8) * VLOOKUP(AA240, NPC_Scaling_Values!A:N, 7) * VLOOKUP(AB240, NPC_Scaling_Values!A:N, 7) * 1.25 ,0)</f>
        <v>539</v>
      </c>
      <c r="H240" s="5">
        <f>ROUND( VLOOKUP(Z240, NPC_Raw_Data!A:L, 9) * VLOOKUP(AA240, NPC_Scaling_Values!A:N, 8)* VLOOKUP(AB240, NPC_Scaling_Values!A:N, 8) * 1.25 ,0)</f>
        <v>575</v>
      </c>
      <c r="I240" s="5">
        <v>25.0</v>
      </c>
      <c r="J240" s="5">
        <v>0.0</v>
      </c>
      <c r="K240" s="5">
        <v>0.0</v>
      </c>
      <c r="L240" s="5">
        <f>ROUND( VLOOKUP(Z240, NPC_Raw_Data!A:O, 13),0)</f>
        <v>999</v>
      </c>
      <c r="M240" s="5">
        <f>ROUND( VLOOKUP(Z240, NPC_Raw_Data!A:O, 14),0)</f>
        <v>999</v>
      </c>
      <c r="N240" s="5">
        <f>ROUND( VLOOKUP(Z240, NPC_Raw_Data!A:O, 15),0)</f>
        <v>999</v>
      </c>
      <c r="O240" s="5">
        <f>ROUND( VLOOKUP(Z240, NPC_Raw_Data!A:Q, 16) * VLOOKUP(AA240, NPC_Scaling_Values!A:N, 14)* VLOOKUP(AB240, NPC_Scaling_Values!A:N, 14) * 1.25 ,0)</f>
        <v>272</v>
      </c>
      <c r="P240" s="2">
        <f>ROUND( VLOOKUP(Z240, NPC_Raw_Data!A:Q, 17) * VLOOKUP(AA240, NPC_Scaling_Values!A:N, 14) * VLOOKUP(AB240, NPC_Scaling_Values!A:N, 14)* 1.25 ,0)</f>
        <v>109</v>
      </c>
      <c r="Q240">
        <f> VLOOKUP(AA240, NPC_Scaling_Values!A:N, 9) * VLOOKUP(AB240, NPC_Scaling_Values!A:N, 9) * 1.25</f>
        <v>4.015</v>
      </c>
      <c r="R240" s="1">
        <v>1.0</v>
      </c>
      <c r="S240" s="1">
        <v>-1.0</v>
      </c>
      <c r="T240" s="7" t="b">
        <v>0</v>
      </c>
      <c r="U240" s="7" t="b">
        <v>0</v>
      </c>
      <c r="V240" s="7" t="b">
        <v>0</v>
      </c>
      <c r="Z240" s="1">
        <v>330050.0</v>
      </c>
      <c r="AA240" s="1">
        <v>7012.0</v>
      </c>
      <c r="AB240" s="1">
        <v>7412.0</v>
      </c>
      <c r="AC240" s="8">
        <v>0.0</v>
      </c>
    </row>
    <row r="241">
      <c r="A241" s="1" t="s">
        <v>145</v>
      </c>
      <c r="B241" s="1" t="s">
        <v>55</v>
      </c>
      <c r="C241" s="5">
        <f>ROUND( VLOOKUP(Z241, NPC_Raw_Data!A:D, 4)*VLOOKUP(AA241, NPC_Scaling_Values!A:C, 3)*VLOOKUP(AB241, NPC_Scaling_Values!A:C, 3) * 1.25 ,0)</f>
        <v>189</v>
      </c>
      <c r="D241" s="5">
        <f>ROUND( VLOOKUP(Z241, NPC_Raw_Data!A:E, 5) * VLOOKUP(AA241, NPC_Scaling_Values!A:D, 4) * VLOOKUP(AB241,NPC_Scaling_Values!A:D, 4) * 1.25 ,0)</f>
        <v>6</v>
      </c>
      <c r="E241" s="5">
        <f>ROUND( VLOOKUP(Z241, NPC_Raw_Data!A:L, 6) * VLOOKUP(AA241, NPC_Scaling_Values!A:N, 5)* VLOOKUP(AB241, NPC_Scaling_Values!A:N, 5) * 1.25 ,0)</f>
        <v>377</v>
      </c>
      <c r="F241" s="5">
        <f>ROUND( VLOOKUP(Z241, NPC_Raw_Data!A:L, 7) * VLOOKUP(AA241, NPC_Scaling_Values!A:N, 6) * VLOOKUP(AB241,NPC_Scaling_Values!A:N, 6) * 1.25 ,0)</f>
        <v>332</v>
      </c>
      <c r="G241" s="5">
        <f>ROUND( VLOOKUP(Z241, NPC_Raw_Data!A:L, 8) * VLOOKUP(AA241, NPC_Scaling_Values!A:N, 7) * VLOOKUP(AB241, NPC_Scaling_Values!A:N, 7) * 1.25 ,0)</f>
        <v>312</v>
      </c>
      <c r="H241" s="5">
        <f>ROUND( VLOOKUP(Z241, NPC_Raw_Data!A:L, 9) * VLOOKUP(AA241, NPC_Scaling_Values!A:N, 8)* VLOOKUP(AB241, NPC_Scaling_Values!A:N, 8) * 1.25 ,0)</f>
        <v>332</v>
      </c>
      <c r="I241" s="5">
        <v>25.0</v>
      </c>
      <c r="J241" s="5">
        <v>0.0</v>
      </c>
      <c r="K241" s="5">
        <v>0.0</v>
      </c>
      <c r="L241" s="5">
        <f>ROUND( VLOOKUP(Z241, NPC_Raw_Data!A:O, 13),0)</f>
        <v>999</v>
      </c>
      <c r="M241" s="5">
        <f>ROUND( VLOOKUP(Z241, NPC_Raw_Data!A:O, 14),0)</f>
        <v>999</v>
      </c>
      <c r="N241" s="5">
        <f>ROUND( VLOOKUP(Z241, NPC_Raw_Data!A:O, 15),0)</f>
        <v>999</v>
      </c>
      <c r="O241" s="5">
        <f>ROUND( VLOOKUP(Z241, NPC_Raw_Data!A:Q, 16) * VLOOKUP(AA241, NPC_Scaling_Values!A:N, 14)* VLOOKUP(AB241, NPC_Scaling_Values!A:N, 14) * 1.25 ,0)</f>
        <v>254</v>
      </c>
      <c r="P241" s="2">
        <f>ROUND( VLOOKUP(Z241, NPC_Raw_Data!A:Q, 17) * VLOOKUP(AA241, NPC_Scaling_Values!A:N, 14) * VLOOKUP(AB241, NPC_Scaling_Values!A:N, 14)* 1.25 ,0)</f>
        <v>101</v>
      </c>
      <c r="Q241">
        <f> VLOOKUP(AA241, NPC_Scaling_Values!A:N, 9) * VLOOKUP(AB241, NPC_Scaling_Values!A:N, 9) * 1.25</f>
        <v>3.2484375</v>
      </c>
      <c r="R241" s="1">
        <v>1.0</v>
      </c>
      <c r="S241" s="1">
        <v>-1.0</v>
      </c>
      <c r="T241" s="7" t="b">
        <v>0</v>
      </c>
      <c r="U241" s="7" t="b">
        <v>0</v>
      </c>
      <c r="V241" s="7" t="b">
        <v>0</v>
      </c>
      <c r="Z241" s="1">
        <v>330060.0</v>
      </c>
      <c r="AA241" s="1">
        <v>7002.0</v>
      </c>
      <c r="AB241" s="1">
        <v>7402.0</v>
      </c>
      <c r="AC241" s="8">
        <v>0.0</v>
      </c>
    </row>
    <row r="242">
      <c r="A242" s="1" t="s">
        <v>145</v>
      </c>
      <c r="B242" s="1" t="s">
        <v>160</v>
      </c>
      <c r="C242" s="5">
        <f>ROUND( VLOOKUP(Z242, NPC_Raw_Data!A:D, 4)*VLOOKUP(AA242, NPC_Scaling_Values!A:C, 3)*VLOOKUP(AB242, NPC_Scaling_Values!A:C, 3) * 1.25 ,0)</f>
        <v>471</v>
      </c>
      <c r="D242" s="5">
        <f>ROUND( VLOOKUP(Z242, NPC_Raw_Data!A:E, 5) * VLOOKUP(AA242, NPC_Scaling_Values!A:D, 4) * VLOOKUP(AB242,NPC_Scaling_Values!A:D, 4) * 1.25 ,0)</f>
        <v>6</v>
      </c>
      <c r="E242" s="5">
        <f>ROUND( VLOOKUP(Z242, NPC_Raw_Data!A:L, 6) * VLOOKUP(AA242, NPC_Scaling_Values!A:N, 5)* VLOOKUP(AB242, NPC_Scaling_Values!A:N, 5) * 1.25 ,0)</f>
        <v>1132</v>
      </c>
      <c r="F242" s="5">
        <f>ROUND( VLOOKUP(Z242, NPC_Raw_Data!A:L, 7) * VLOOKUP(AA242, NPC_Scaling_Values!A:N, 6) * VLOOKUP(AB242,NPC_Scaling_Values!A:N, 6) * 1.25 ,0)</f>
        <v>996</v>
      </c>
      <c r="G242" s="5">
        <f>ROUND( VLOOKUP(Z242, NPC_Raw_Data!A:L, 8) * VLOOKUP(AA242, NPC_Scaling_Values!A:N, 7) * VLOOKUP(AB242, NPC_Scaling_Values!A:N, 7) * 1.25 ,0)</f>
        <v>935</v>
      </c>
      <c r="H242" s="5">
        <f>ROUND( VLOOKUP(Z242, NPC_Raw_Data!A:L, 9) * VLOOKUP(AA242, NPC_Scaling_Values!A:N, 8)* VLOOKUP(AB242, NPC_Scaling_Values!A:N, 8) * 1.25 ,0)</f>
        <v>996</v>
      </c>
      <c r="I242" s="5">
        <v>25.0</v>
      </c>
      <c r="J242" s="5">
        <v>0.0</v>
      </c>
      <c r="K242" s="5">
        <v>0.0</v>
      </c>
      <c r="L242" s="5">
        <f>ROUND( VLOOKUP(Z242, NPC_Raw_Data!A:O, 13),0)</f>
        <v>999</v>
      </c>
      <c r="M242" s="5">
        <f>ROUND( VLOOKUP(Z242, NPC_Raw_Data!A:O, 14),0)</f>
        <v>999</v>
      </c>
      <c r="N242" s="5">
        <f>ROUND( VLOOKUP(Z242, NPC_Raw_Data!A:O, 15),0)</f>
        <v>999</v>
      </c>
      <c r="O242" s="5">
        <f>ROUND( VLOOKUP(Z242, NPC_Raw_Data!A:Q, 16) * VLOOKUP(AA242, NPC_Scaling_Values!A:N, 14)* VLOOKUP(AB242, NPC_Scaling_Values!A:N, 14) * 1.25 ,0)</f>
        <v>480</v>
      </c>
      <c r="P242" s="2">
        <f>ROUND( VLOOKUP(Z242, NPC_Raw_Data!A:Q, 17) * VLOOKUP(AA242, NPC_Scaling_Values!A:N, 14) * VLOOKUP(AB242, NPC_Scaling_Values!A:N, 14)* 1.25 ,0)</f>
        <v>192</v>
      </c>
      <c r="Q242">
        <f> VLOOKUP(AA242, NPC_Scaling_Values!A:N, 9) * VLOOKUP(AB242, NPC_Scaling_Values!A:N, 9) * 1.25</f>
        <v>6.93</v>
      </c>
      <c r="R242" s="1">
        <v>1.0</v>
      </c>
      <c r="S242" s="1">
        <v>-1.0</v>
      </c>
      <c r="T242" s="7" t="b">
        <v>0</v>
      </c>
      <c r="U242" s="7" t="b">
        <v>0</v>
      </c>
      <c r="V242" s="7" t="b">
        <v>0</v>
      </c>
      <c r="Z242" s="1">
        <v>330070.0</v>
      </c>
      <c r="AA242" s="1">
        <v>7014.0</v>
      </c>
      <c r="AB242" s="1">
        <v>7402.0</v>
      </c>
      <c r="AC242" s="8">
        <v>0.0</v>
      </c>
    </row>
    <row r="243">
      <c r="A243" s="1" t="s">
        <v>137</v>
      </c>
      <c r="B243" s="1" t="s">
        <v>48</v>
      </c>
      <c r="C243" s="5">
        <f>ROUND( VLOOKUP(Z243, NPC_Raw_Data!A:D, 4)*VLOOKUP(AA243, NPC_Scaling_Values!A:C, 3)*VLOOKUP(AB243, NPC_Scaling_Values!A:C, 3) * 1.25 ,0)</f>
        <v>3365</v>
      </c>
      <c r="D243" s="5">
        <f>ROUND( VLOOKUP(Z243, NPC_Raw_Data!A:E, 5) * VLOOKUP(AA243, NPC_Scaling_Values!A:D, 4) * VLOOKUP(AB243,NPC_Scaling_Values!A:D, 4) * 1.25 ,0)</f>
        <v>75000</v>
      </c>
      <c r="E243" s="5">
        <f>ROUND( VLOOKUP(Z243, NPC_Raw_Data!A:L, 6) * VLOOKUP(AA243, NPC_Scaling_Values!A:N, 5)* VLOOKUP(AB243, NPC_Scaling_Values!A:N, 5) * 1.25 ,0)</f>
        <v>277</v>
      </c>
      <c r="F243" s="5">
        <f>ROUND( VLOOKUP(Z243, NPC_Raw_Data!A:L, 7) * VLOOKUP(AA243, NPC_Scaling_Values!A:N, 6) * VLOOKUP(AB243,NPC_Scaling_Values!A:N, 6) * 1.25 ,0)</f>
        <v>234</v>
      </c>
      <c r="G243" s="5">
        <f>ROUND( VLOOKUP(Z243, NPC_Raw_Data!A:L, 8) * VLOOKUP(AA243, NPC_Scaling_Values!A:N, 7) * VLOOKUP(AB243, NPC_Scaling_Values!A:N, 7) * 1.25 ,0)</f>
        <v>221</v>
      </c>
      <c r="H243" s="5">
        <f>ROUND( VLOOKUP(Z243, NPC_Raw_Data!A:L, 9) * VLOOKUP(AA243, NPC_Scaling_Values!A:N, 8)* VLOOKUP(AB243, NPC_Scaling_Values!A:N, 8) * 1.25 ,0)</f>
        <v>181</v>
      </c>
      <c r="I243" s="5">
        <v>0.0</v>
      </c>
      <c r="J243" s="5">
        <v>0.0</v>
      </c>
      <c r="K243" s="5">
        <v>0.0</v>
      </c>
      <c r="L243" s="5">
        <f>ROUND( VLOOKUP(Z243, NPC_Raw_Data!A:O, 13),0)</f>
        <v>200</v>
      </c>
      <c r="M243" s="5">
        <f>ROUND( VLOOKUP(Z243, NPC_Raw_Data!A:O, 14),0)</f>
        <v>200</v>
      </c>
      <c r="N243" s="5">
        <f>ROUND( VLOOKUP(Z243, NPC_Raw_Data!A:O, 15),0)</f>
        <v>200</v>
      </c>
      <c r="O243" s="5">
        <f>ROUND( VLOOKUP(Z243, NPC_Raw_Data!A:Q, 16) * VLOOKUP(AA243, NPC_Scaling_Values!A:N, 14)* VLOOKUP(AB243, NPC_Scaling_Values!A:N, 14) * 1.25 ,0)</f>
        <v>250</v>
      </c>
      <c r="P243" s="2">
        <f>ROUND( VLOOKUP(Z243, NPC_Raw_Data!A:Q, 17) * VLOOKUP(AA243, NPC_Scaling_Values!A:N, 14) * VLOOKUP(AB243, NPC_Scaling_Values!A:N, 14)* 1.25 ,0)</f>
        <v>100</v>
      </c>
      <c r="Q243">
        <f> VLOOKUP(AA243, NPC_Scaling_Values!A:N, 9) * VLOOKUP(AB243, NPC_Scaling_Values!A:N, 9) * 1.25</f>
        <v>3.825</v>
      </c>
      <c r="R243" s="1">
        <v>1.0</v>
      </c>
      <c r="S243" s="1">
        <v>-1.0</v>
      </c>
      <c r="T243" s="7" t="b">
        <v>0</v>
      </c>
      <c r="U243" s="7" t="b">
        <v>0</v>
      </c>
      <c r="V243" s="7" t="b">
        <v>0</v>
      </c>
      <c r="Z243" s="1">
        <v>332000.0</v>
      </c>
      <c r="AA243" s="1">
        <v>7007.0</v>
      </c>
      <c r="AB243" s="1">
        <v>7407.0</v>
      </c>
      <c r="AC243" s="10">
        <v>5151.0</v>
      </c>
    </row>
    <row r="244">
      <c r="A244" s="1" t="s">
        <v>138</v>
      </c>
      <c r="B244" s="1" t="s">
        <v>48</v>
      </c>
      <c r="C244" s="5">
        <f>ROUND( VLOOKUP(Z244, NPC_Raw_Data!A:D, 4)*VLOOKUP(AA244, NPC_Scaling_Values!A:C, 3)*VLOOKUP(AB244, NPC_Scaling_Values!A:C, 3) * 1.25 ,0)</f>
        <v>4</v>
      </c>
      <c r="D244" s="5">
        <f>ROUND( VLOOKUP(Z244, NPC_Raw_Data!A:E, 5) * VLOOKUP(AA244, NPC_Scaling_Values!A:D, 4) * VLOOKUP(AB244,NPC_Scaling_Values!A:D, 4) * 1.25 ,0)</f>
        <v>0</v>
      </c>
      <c r="E244" s="5">
        <f>ROUND( VLOOKUP(Z244, NPC_Raw_Data!A:L, 6) * VLOOKUP(AA244, NPC_Scaling_Values!A:N, 5)* VLOOKUP(AB244, NPC_Scaling_Values!A:N, 5) * 1.25 ,0)</f>
        <v>277</v>
      </c>
      <c r="F244" s="5">
        <f>ROUND( VLOOKUP(Z244, NPC_Raw_Data!A:L, 7) * VLOOKUP(AA244, NPC_Scaling_Values!A:N, 6) * VLOOKUP(AB244,NPC_Scaling_Values!A:N, 6) * 1.25 ,0)</f>
        <v>234</v>
      </c>
      <c r="G244" s="5">
        <f>ROUND( VLOOKUP(Z244, NPC_Raw_Data!A:L, 8) * VLOOKUP(AA244, NPC_Scaling_Values!A:N, 7) * VLOOKUP(AB244, NPC_Scaling_Values!A:N, 7) * 1.25 ,0)</f>
        <v>221</v>
      </c>
      <c r="H244" s="5">
        <f>ROUND( VLOOKUP(Z244, NPC_Raw_Data!A:L, 9) * VLOOKUP(AA244, NPC_Scaling_Values!A:N, 8)* VLOOKUP(AB244, NPC_Scaling_Values!A:N, 8) * 1.25 ,0)</f>
        <v>181</v>
      </c>
      <c r="I244" s="5">
        <v>0.0</v>
      </c>
      <c r="J244" s="5">
        <v>0.0</v>
      </c>
      <c r="K244" s="5">
        <v>0.0</v>
      </c>
      <c r="L244" s="5">
        <f>ROUND( VLOOKUP(Z244, NPC_Raw_Data!A:O, 13),0)</f>
        <v>999</v>
      </c>
      <c r="M244" s="5">
        <f>ROUND( VLOOKUP(Z244, NPC_Raw_Data!A:O, 14),0)</f>
        <v>999</v>
      </c>
      <c r="N244" s="5">
        <f>ROUND( VLOOKUP(Z244, NPC_Raw_Data!A:O, 15),0)</f>
        <v>999</v>
      </c>
      <c r="O244" s="5">
        <f>ROUND( VLOOKUP(Z244, NPC_Raw_Data!A:Q, 16) * VLOOKUP(AA244, NPC_Scaling_Values!A:N, 14)* VLOOKUP(AB244, NPC_Scaling_Values!A:N, 14) * 1.25 ,0)</f>
        <v>250</v>
      </c>
      <c r="P244" s="2">
        <f>ROUND( VLOOKUP(Z244, NPC_Raw_Data!A:Q, 17) * VLOOKUP(AA244, NPC_Scaling_Values!A:N, 14) * VLOOKUP(AB244, NPC_Scaling_Values!A:N, 14)* 1.25 ,0)</f>
        <v>100</v>
      </c>
      <c r="Q244">
        <f> VLOOKUP(AA244, NPC_Scaling_Values!A:N, 9) * VLOOKUP(AB244, NPC_Scaling_Values!A:N, 9) * 1.25</f>
        <v>3.825</v>
      </c>
      <c r="R244" s="1">
        <v>1.0</v>
      </c>
      <c r="S244" s="1">
        <v>-1.0</v>
      </c>
      <c r="T244" s="7" t="b">
        <v>0</v>
      </c>
      <c r="U244" s="7" t="b">
        <v>0</v>
      </c>
      <c r="V244" s="7" t="b">
        <v>0</v>
      </c>
      <c r="Z244" s="1">
        <v>332001.0</v>
      </c>
      <c r="AA244" s="1">
        <v>7007.0</v>
      </c>
      <c r="AB244" s="1">
        <v>7407.0</v>
      </c>
      <c r="AC244" s="8">
        <v>0.0</v>
      </c>
    </row>
    <row r="245">
      <c r="A245" s="9" t="s">
        <v>180</v>
      </c>
      <c r="B245" s="1" t="s">
        <v>164</v>
      </c>
      <c r="C245" s="5">
        <f>ROUND( VLOOKUP(Z245, NPC_Raw_Data!A:D, 4)*VLOOKUP(AA245, NPC_Scaling_Values!A:C, 3)*VLOOKUP(AB245, NPC_Scaling_Values!A:C, 3) * 1.25 ,0)</f>
        <v>1037</v>
      </c>
      <c r="D245" s="5">
        <f>ROUND( VLOOKUP(Z245, NPC_Raw_Data!A:E, 5) * VLOOKUP(AA245, NPC_Scaling_Values!A:D, 4) * VLOOKUP(AB245,NPC_Scaling_Values!A:D, 4) * 1.25 ,0)</f>
        <v>2500</v>
      </c>
      <c r="E245" s="5">
        <f>ROUND( VLOOKUP(Z245, NPC_Raw_Data!A:L, 6) * VLOOKUP(AA245, NPC_Scaling_Values!A:N, 5)* VLOOKUP(AB245, NPC_Scaling_Values!A:N, 5) * 1.25 ,0)</f>
        <v>298</v>
      </c>
      <c r="F245" s="5">
        <f>ROUND( VLOOKUP(Z245, NPC_Raw_Data!A:L, 7) * VLOOKUP(AA245, NPC_Scaling_Values!A:N, 6) * VLOOKUP(AB245,NPC_Scaling_Values!A:N, 6) * 1.25 ,0)</f>
        <v>252</v>
      </c>
      <c r="G245" s="5">
        <f>ROUND( VLOOKUP(Z245, NPC_Raw_Data!A:L, 8) * VLOOKUP(AA245, NPC_Scaling_Values!A:N, 7) * VLOOKUP(AB245, NPC_Scaling_Values!A:N, 7) * 1.25 ,0)</f>
        <v>238</v>
      </c>
      <c r="H245" s="5">
        <f>ROUND( VLOOKUP(Z245, NPC_Raw_Data!A:L, 9) * VLOOKUP(AA245, NPC_Scaling_Values!A:N, 8)* VLOOKUP(AB245, NPC_Scaling_Values!A:N, 8) * 1.25 ,0)</f>
        <v>195</v>
      </c>
      <c r="I245" s="5">
        <v>0.0</v>
      </c>
      <c r="J245" s="5">
        <v>0.0</v>
      </c>
      <c r="K245" s="5">
        <v>0.0</v>
      </c>
      <c r="L245" s="5">
        <f>ROUND( VLOOKUP(Z245, NPC_Raw_Data!A:O, 13),0)</f>
        <v>200</v>
      </c>
      <c r="M245" s="5">
        <f>ROUND( VLOOKUP(Z245, NPC_Raw_Data!A:O, 14),0)</f>
        <v>200</v>
      </c>
      <c r="N245" s="5">
        <f>ROUND( VLOOKUP(Z245, NPC_Raw_Data!A:O, 15),0)</f>
        <v>200</v>
      </c>
      <c r="O245" s="5">
        <f>ROUND( VLOOKUP(Z245, NPC_Raw_Data!A:Q, 16) * VLOOKUP(AA245, NPC_Scaling_Values!A:N, 14)* VLOOKUP(AB245, NPC_Scaling_Values!A:N, 14) * 1.25 ,0)</f>
        <v>272</v>
      </c>
      <c r="P245" s="2">
        <f>ROUND( VLOOKUP(Z245, NPC_Raw_Data!A:Q, 17) * VLOOKUP(AA245, NPC_Scaling_Values!A:N, 14) * VLOOKUP(AB245, NPC_Scaling_Values!A:N, 14)* 1.25 ,0)</f>
        <v>109</v>
      </c>
      <c r="Q245">
        <f> VLOOKUP(AA245, NPC_Scaling_Values!A:N, 9) * VLOOKUP(AB245, NPC_Scaling_Values!A:N, 9) * 1.25</f>
        <v>4.015</v>
      </c>
      <c r="R245" s="1">
        <v>1.0</v>
      </c>
      <c r="S245" s="1">
        <v>-1.0</v>
      </c>
      <c r="T245" s="7" t="b">
        <v>0</v>
      </c>
      <c r="U245" s="7" t="b">
        <v>0</v>
      </c>
      <c r="V245" s="7" t="b">
        <v>0</v>
      </c>
      <c r="Z245" s="1">
        <v>332002.0</v>
      </c>
      <c r="AA245" s="1">
        <v>7012.0</v>
      </c>
      <c r="AB245" s="1">
        <v>7412.0</v>
      </c>
      <c r="AC245" s="8">
        <v>0.0</v>
      </c>
    </row>
    <row r="246">
      <c r="A246" s="2" t="s">
        <v>154</v>
      </c>
      <c r="B246" s="1" t="s">
        <v>30</v>
      </c>
      <c r="C246" s="5">
        <f>ROUND( VLOOKUP(Z246, NPC_Raw_Data!A:D, 4)*VLOOKUP(AA246, NPC_Scaling_Values!A:C, 3)*VLOOKUP(AB246, NPC_Scaling_Values!A:C, 3) * 1.25 ,0)</f>
        <v>687</v>
      </c>
      <c r="D246" s="5">
        <f>ROUND( VLOOKUP(Z246, NPC_Raw_Data!A:E, 5) * VLOOKUP(AA246, NPC_Scaling_Values!A:D, 4) * VLOOKUP(AB246,NPC_Scaling_Values!A:D, 4) * 1.25 ,0)</f>
        <v>2000</v>
      </c>
      <c r="E246" s="5">
        <f>ROUND( VLOOKUP(Z246, NPC_Raw_Data!A:L, 6) * VLOOKUP(AA246, NPC_Scaling_Values!A:N, 5)* VLOOKUP(AB246, NPC_Scaling_Values!A:N, 5) * 1.25 ,0)</f>
        <v>249</v>
      </c>
      <c r="F246" s="5">
        <f>ROUND( VLOOKUP(Z246, NPC_Raw_Data!A:L, 7) * VLOOKUP(AA246, NPC_Scaling_Values!A:N, 6) * VLOOKUP(AB246,NPC_Scaling_Values!A:N, 6) * 1.25 ,0)</f>
        <v>163</v>
      </c>
      <c r="G246" s="5">
        <f>ROUND( VLOOKUP(Z246, NPC_Raw_Data!A:L, 8) * VLOOKUP(AA246, NPC_Scaling_Values!A:N, 7) * VLOOKUP(AB246, NPC_Scaling_Values!A:N, 7) * 1.25 ,0)</f>
        <v>149</v>
      </c>
      <c r="H246" s="5">
        <f>ROUND( VLOOKUP(Z246, NPC_Raw_Data!A:L, 9) * VLOOKUP(AA246, NPC_Scaling_Values!A:N, 8)* VLOOKUP(AB246, NPC_Scaling_Values!A:N, 8) * 1.25 ,0)</f>
        <v>163</v>
      </c>
      <c r="I246" s="5">
        <v>-25.0</v>
      </c>
      <c r="J246" s="5">
        <v>25.0</v>
      </c>
      <c r="K246" s="5">
        <v>0.0</v>
      </c>
      <c r="L246" s="5">
        <f>ROUND( VLOOKUP(Z246, NPC_Raw_Data!A:O, 13),0)</f>
        <v>112</v>
      </c>
      <c r="M246" s="5">
        <f>ROUND( VLOOKUP(Z246, NPC_Raw_Data!A:O, 14),0)</f>
        <v>112</v>
      </c>
      <c r="N246" s="5">
        <f>ROUND( VLOOKUP(Z246, NPC_Raw_Data!A:O, 15),0)</f>
        <v>54</v>
      </c>
      <c r="O246" s="5">
        <f>ROUND( VLOOKUP(Z246, NPC_Raw_Data!A:Q, 16) * VLOOKUP(AA246, NPC_Scaling_Values!A:N, 14)* VLOOKUP(AB246, NPC_Scaling_Values!A:N, 14) * 1.25 ,0)</f>
        <v>290</v>
      </c>
      <c r="P246" s="2">
        <f>ROUND( VLOOKUP(Z246, NPC_Raw_Data!A:Q, 17) * VLOOKUP(AA246, NPC_Scaling_Values!A:N, 14) * VLOOKUP(AB246, NPC_Scaling_Values!A:N, 14)* 1.25 ,0)</f>
        <v>116</v>
      </c>
      <c r="Q246">
        <f> VLOOKUP(AA246, NPC_Scaling_Values!A:N, 9) * VLOOKUP(AB246, NPC_Scaling_Values!A:N, 9) * 1.25</f>
        <v>4.17</v>
      </c>
      <c r="R246" s="1">
        <v>1.0</v>
      </c>
      <c r="S246" s="1">
        <v>-1.0</v>
      </c>
      <c r="T246" s="7" t="b">
        <v>0</v>
      </c>
      <c r="U246" s="7" t="b">
        <v>0</v>
      </c>
      <c r="V246" s="7" t="b">
        <v>0</v>
      </c>
      <c r="Z246" s="1">
        <v>333000.0</v>
      </c>
      <c r="AA246" s="1">
        <v>7014.0</v>
      </c>
      <c r="AB246" s="1">
        <v>7414.0</v>
      </c>
      <c r="AC246" s="8">
        <v>0.0</v>
      </c>
    </row>
    <row r="247">
      <c r="A247" s="2" t="s">
        <v>226</v>
      </c>
      <c r="B247" s="1" t="s">
        <v>30</v>
      </c>
      <c r="C247" s="5">
        <f>ROUND( VLOOKUP(Z247, NPC_Raw_Data!A:D, 4)*VLOOKUP(AA247, NPC_Scaling_Values!A:C, 3)*VLOOKUP(AB247, NPC_Scaling_Values!A:C, 3) * 1.25 ,0)</f>
        <v>1570</v>
      </c>
      <c r="D247" s="5">
        <f>ROUND( VLOOKUP(Z247, NPC_Raw_Data!A:E, 5) * VLOOKUP(AA247, NPC_Scaling_Values!A:D, 4) * VLOOKUP(AB247,NPC_Scaling_Values!A:D, 4) * 1.25 ,0)</f>
        <v>250</v>
      </c>
      <c r="E247" s="5">
        <f>ROUND( VLOOKUP(Z247, NPC_Raw_Data!A:L, 6) * VLOOKUP(AA247, NPC_Scaling_Values!A:N, 5)* VLOOKUP(AB247, NPC_Scaling_Values!A:N, 5) * 1.25 ,0)</f>
        <v>342</v>
      </c>
      <c r="F247" s="5">
        <f>ROUND( VLOOKUP(Z247, NPC_Raw_Data!A:L, 7) * VLOOKUP(AA247, NPC_Scaling_Values!A:N, 6) * VLOOKUP(AB247,NPC_Scaling_Values!A:N, 6) * 1.25 ,0)</f>
        <v>223</v>
      </c>
      <c r="G247" s="5">
        <f>ROUND( VLOOKUP(Z247, NPC_Raw_Data!A:L, 8) * VLOOKUP(AA247, NPC_Scaling_Values!A:N, 7) * VLOOKUP(AB247, NPC_Scaling_Values!A:N, 7) * 1.25 ,0)</f>
        <v>204</v>
      </c>
      <c r="H247" s="5">
        <f>ROUND( VLOOKUP(Z247, NPC_Raw_Data!A:L, 9) * VLOOKUP(AA247, NPC_Scaling_Values!A:N, 8)* VLOOKUP(AB247, NPC_Scaling_Values!A:N, 8) * 1.25 ,0)</f>
        <v>223</v>
      </c>
      <c r="I247" s="5">
        <v>-25.0</v>
      </c>
      <c r="J247" s="5">
        <v>25.0</v>
      </c>
      <c r="K247" s="5">
        <v>0.0</v>
      </c>
      <c r="L247" s="5">
        <f>ROUND( VLOOKUP(Z247, NPC_Raw_Data!A:O, 13),0)</f>
        <v>112</v>
      </c>
      <c r="M247" s="5">
        <f>ROUND( VLOOKUP(Z247, NPC_Raw_Data!A:O, 14),0)</f>
        <v>112</v>
      </c>
      <c r="N247" s="5">
        <f>ROUND( VLOOKUP(Z247, NPC_Raw_Data!A:O, 15),0)</f>
        <v>54</v>
      </c>
      <c r="O247" s="5">
        <f>ROUND( VLOOKUP(Z247, NPC_Raw_Data!A:Q, 16) * VLOOKUP(AA247, NPC_Scaling_Values!A:N, 14)* VLOOKUP(AB247, NPC_Scaling_Values!A:N, 14) * 1.25 ,0)</f>
        <v>290</v>
      </c>
      <c r="P247" s="2">
        <f>ROUND( VLOOKUP(Z247, NPC_Raw_Data!A:Q, 17) * VLOOKUP(AA247, NPC_Scaling_Values!A:N, 14) * VLOOKUP(AB247, NPC_Scaling_Values!A:N, 14)* 1.25 ,0)</f>
        <v>116</v>
      </c>
      <c r="Q247">
        <f> VLOOKUP(AA247, NPC_Scaling_Values!A:N, 9) * VLOOKUP(AB247, NPC_Scaling_Values!A:N, 9) * 1.25</f>
        <v>4.17</v>
      </c>
      <c r="R247" s="1">
        <v>1.0</v>
      </c>
      <c r="S247" s="1">
        <v>-1.0</v>
      </c>
      <c r="T247" s="7" t="b">
        <v>0</v>
      </c>
      <c r="U247" s="7" t="b">
        <v>0</v>
      </c>
      <c r="V247" s="7" t="b">
        <v>0</v>
      </c>
      <c r="Z247" s="1">
        <v>333001.0</v>
      </c>
      <c r="AA247" s="1">
        <v>7014.0</v>
      </c>
      <c r="AB247" s="1">
        <v>7414.0</v>
      </c>
      <c r="AC247" s="8">
        <v>0.0</v>
      </c>
    </row>
    <row r="248">
      <c r="A248" s="2" t="s">
        <v>227</v>
      </c>
      <c r="B248" s="1" t="s">
        <v>30</v>
      </c>
      <c r="C248" s="5">
        <f>ROUND( VLOOKUP(Z248, NPC_Raw_Data!A:D, 4)*VLOOKUP(AA248, NPC_Scaling_Values!A:C, 3)*VLOOKUP(AB248, NPC_Scaling_Values!A:C, 3) * 1.25 ,0)</f>
        <v>1276</v>
      </c>
      <c r="D248" s="5">
        <f>ROUND( VLOOKUP(Z248, NPC_Raw_Data!A:E, 5) * VLOOKUP(AA248, NPC_Scaling_Values!A:D, 4) * VLOOKUP(AB248,NPC_Scaling_Values!A:D, 4) * 1.25 ,0)</f>
        <v>250</v>
      </c>
      <c r="E248" s="5">
        <f>ROUND( VLOOKUP(Z248, NPC_Raw_Data!A:L, 6) * VLOOKUP(AA248, NPC_Scaling_Values!A:N, 5)* VLOOKUP(AB248, NPC_Scaling_Values!A:N, 5) * 1.25 ,0)</f>
        <v>342</v>
      </c>
      <c r="F248" s="5">
        <f>ROUND( VLOOKUP(Z248, NPC_Raw_Data!A:L, 7) * VLOOKUP(AA248, NPC_Scaling_Values!A:N, 6) * VLOOKUP(AB248,NPC_Scaling_Values!A:N, 6) * 1.25 ,0)</f>
        <v>223</v>
      </c>
      <c r="G248" s="5">
        <f>ROUND( VLOOKUP(Z248, NPC_Raw_Data!A:L, 8) * VLOOKUP(AA248, NPC_Scaling_Values!A:N, 7) * VLOOKUP(AB248, NPC_Scaling_Values!A:N, 7) * 1.25 ,0)</f>
        <v>204</v>
      </c>
      <c r="H248" s="5">
        <f>ROUND( VLOOKUP(Z248, NPC_Raw_Data!A:L, 9) * VLOOKUP(AA248, NPC_Scaling_Values!A:N, 8)* VLOOKUP(AB248, NPC_Scaling_Values!A:N, 8) * 1.25 ,0)</f>
        <v>223</v>
      </c>
      <c r="I248" s="5">
        <v>-25.0</v>
      </c>
      <c r="J248" s="5">
        <v>25.0</v>
      </c>
      <c r="K248" s="5">
        <v>0.0</v>
      </c>
      <c r="L248" s="5">
        <f>ROUND( VLOOKUP(Z248, NPC_Raw_Data!A:O, 13),0)</f>
        <v>112</v>
      </c>
      <c r="M248" s="5">
        <f>ROUND( VLOOKUP(Z248, NPC_Raw_Data!A:O, 14),0)</f>
        <v>112</v>
      </c>
      <c r="N248" s="5">
        <f>ROUND( VLOOKUP(Z248, NPC_Raw_Data!A:O, 15),0)</f>
        <v>54</v>
      </c>
      <c r="O248" s="5">
        <f>ROUND( VLOOKUP(Z248, NPC_Raw_Data!A:Q, 16) * VLOOKUP(AA248, NPC_Scaling_Values!A:N, 14)* VLOOKUP(AB248, NPC_Scaling_Values!A:N, 14) * 1.25 ,0)</f>
        <v>290</v>
      </c>
      <c r="P248" s="2">
        <f>ROUND( VLOOKUP(Z248, NPC_Raw_Data!A:Q, 17) * VLOOKUP(AA248, NPC_Scaling_Values!A:N, 14) * VLOOKUP(AB248, NPC_Scaling_Values!A:N, 14)* 1.25 ,0)</f>
        <v>116</v>
      </c>
      <c r="Q248">
        <f> VLOOKUP(AA248, NPC_Scaling_Values!A:N, 9) * VLOOKUP(AB248, NPC_Scaling_Values!A:N, 9) * 1.25</f>
        <v>4.17</v>
      </c>
      <c r="R248" s="1">
        <v>1.0</v>
      </c>
      <c r="S248" s="1">
        <v>-1.0</v>
      </c>
      <c r="T248" s="7" t="b">
        <v>0</v>
      </c>
      <c r="U248" s="7" t="b">
        <v>0</v>
      </c>
      <c r="V248" s="7" t="b">
        <v>0</v>
      </c>
      <c r="Z248" s="1">
        <v>333002.0</v>
      </c>
      <c r="AA248" s="1">
        <v>7014.0</v>
      </c>
      <c r="AB248" s="1">
        <v>7414.0</v>
      </c>
      <c r="AC248" s="8">
        <v>0.0</v>
      </c>
    </row>
    <row r="249">
      <c r="A249" s="2" t="s">
        <v>155</v>
      </c>
      <c r="B249" s="1" t="s">
        <v>30</v>
      </c>
      <c r="C249" s="5">
        <f>ROUND( VLOOKUP(Z249, NPC_Raw_Data!A:D, 4)*VLOOKUP(AA249, NPC_Scaling_Values!A:C, 3)*VLOOKUP(AB249, NPC_Scaling_Values!A:C, 3) * 1.25 ,0)</f>
        <v>687</v>
      </c>
      <c r="D249" s="5">
        <f>ROUND( VLOOKUP(Z249, NPC_Raw_Data!A:E, 5) * VLOOKUP(AA249, NPC_Scaling_Values!A:D, 4) * VLOOKUP(AB249,NPC_Scaling_Values!A:D, 4) * 1.25 ,0)</f>
        <v>2000</v>
      </c>
      <c r="E249" s="5">
        <f>ROUND( VLOOKUP(Z249, NPC_Raw_Data!A:L, 6) * VLOOKUP(AA249, NPC_Scaling_Values!A:N, 5)* VLOOKUP(AB249, NPC_Scaling_Values!A:N, 5) * 1.25 ,0)</f>
        <v>249</v>
      </c>
      <c r="F249" s="5">
        <f>ROUND( VLOOKUP(Z249, NPC_Raw_Data!A:L, 7) * VLOOKUP(AA249, NPC_Scaling_Values!A:N, 6) * VLOOKUP(AB249,NPC_Scaling_Values!A:N, 6) * 1.25 ,0)</f>
        <v>163</v>
      </c>
      <c r="G249" s="5">
        <f>ROUND( VLOOKUP(Z249, NPC_Raw_Data!A:L, 8) * VLOOKUP(AA249, NPC_Scaling_Values!A:N, 7) * VLOOKUP(AB249, NPC_Scaling_Values!A:N, 7) * 1.25 ,0)</f>
        <v>149</v>
      </c>
      <c r="H249" s="5">
        <f>ROUND( VLOOKUP(Z249, NPC_Raw_Data!A:L, 9) * VLOOKUP(AA249, NPC_Scaling_Values!A:N, 8)* VLOOKUP(AB249, NPC_Scaling_Values!A:N, 8) * 1.25 ,0)</f>
        <v>163</v>
      </c>
      <c r="I249" s="5">
        <v>-25.0</v>
      </c>
      <c r="J249" s="5">
        <v>25.0</v>
      </c>
      <c r="K249" s="5">
        <v>0.0</v>
      </c>
      <c r="L249" s="5">
        <f>ROUND( VLOOKUP(Z249, NPC_Raw_Data!A:O, 13),0)</f>
        <v>112</v>
      </c>
      <c r="M249" s="5">
        <f>ROUND( VLOOKUP(Z249, NPC_Raw_Data!A:O, 14),0)</f>
        <v>112</v>
      </c>
      <c r="N249" s="5">
        <f>ROUND( VLOOKUP(Z249, NPC_Raw_Data!A:O, 15),0)</f>
        <v>54</v>
      </c>
      <c r="O249" s="5">
        <f>ROUND( VLOOKUP(Z249, NPC_Raw_Data!A:Q, 16) * VLOOKUP(AA249, NPC_Scaling_Values!A:N, 14)* VLOOKUP(AB249, NPC_Scaling_Values!A:N, 14) * 1.25 ,0)</f>
        <v>290</v>
      </c>
      <c r="P249" s="2">
        <f>ROUND( VLOOKUP(Z249, NPC_Raw_Data!A:Q, 17) * VLOOKUP(AA249, NPC_Scaling_Values!A:N, 14) * VLOOKUP(AB249, NPC_Scaling_Values!A:N, 14)* 1.25 ,0)</f>
        <v>116</v>
      </c>
      <c r="Q249">
        <f> VLOOKUP(AA249, NPC_Scaling_Values!A:N, 9) * VLOOKUP(AB249, NPC_Scaling_Values!A:N, 9) * 1.25</f>
        <v>4.17</v>
      </c>
      <c r="R249" s="1">
        <v>1.0</v>
      </c>
      <c r="S249" s="1">
        <v>-1.0</v>
      </c>
      <c r="T249" s="7" t="b">
        <v>0</v>
      </c>
      <c r="U249" s="7" t="b">
        <v>0</v>
      </c>
      <c r="V249" s="7" t="b">
        <v>0</v>
      </c>
      <c r="Z249" s="1">
        <v>333003.0</v>
      </c>
      <c r="AA249" s="1">
        <v>7014.0</v>
      </c>
      <c r="AB249" s="1">
        <v>7414.0</v>
      </c>
      <c r="AC249" s="10">
        <v>7100.0</v>
      </c>
    </row>
    <row r="250">
      <c r="A250" s="9" t="s">
        <v>69</v>
      </c>
      <c r="B250" s="1" t="s">
        <v>27</v>
      </c>
      <c r="C250" s="5">
        <f>ROUND( VLOOKUP(Z250, NPC_Raw_Data!A:D, 4)*VLOOKUP(AA250, NPC_Scaling_Values!A:C, 3)*VLOOKUP(AB250, NPC_Scaling_Values!A:C, 3) * 1.25 ,0)</f>
        <v>315</v>
      </c>
      <c r="D250" s="5">
        <f>ROUND( VLOOKUP(Z250, NPC_Raw_Data!A:E, 5) * VLOOKUP(AA250, NPC_Scaling_Values!A:D, 4) * VLOOKUP(AB250,NPC_Scaling_Values!A:D, 4) * 1.25 ,0)</f>
        <v>500</v>
      </c>
      <c r="E250" s="5">
        <f>ROUND( VLOOKUP(Z250, NPC_Raw_Data!A:L, 6) * VLOOKUP(AA250, NPC_Scaling_Values!A:N, 5)* VLOOKUP(AB250, NPC_Scaling_Values!A:N, 5) * 1.25 ,0)</f>
        <v>198</v>
      </c>
      <c r="F250" s="5">
        <f>ROUND( VLOOKUP(Z250, NPC_Raw_Data!A:L, 7) * VLOOKUP(AA250, NPC_Scaling_Values!A:N, 6) * VLOOKUP(AB250,NPC_Scaling_Values!A:N, 6) * 1.25 ,0)</f>
        <v>148</v>
      </c>
      <c r="G250" s="5">
        <f>ROUND( VLOOKUP(Z250, NPC_Raw_Data!A:L, 8) * VLOOKUP(AA250, NPC_Scaling_Values!A:N, 7) * VLOOKUP(AB250, NPC_Scaling_Values!A:N, 7) * 1.25 ,0)</f>
        <v>118</v>
      </c>
      <c r="H250" s="5">
        <f>ROUND( VLOOKUP(Z250, NPC_Raw_Data!A:L, 9) * VLOOKUP(AA250, NPC_Scaling_Values!A:N, 8)* VLOOKUP(AB250, NPC_Scaling_Values!A:N, 8) * 1.25 ,0)</f>
        <v>148</v>
      </c>
      <c r="I250" s="5">
        <v>0.0</v>
      </c>
      <c r="J250" s="5">
        <v>0.0</v>
      </c>
      <c r="K250" s="5">
        <v>0.0</v>
      </c>
      <c r="L250" s="5">
        <f>ROUND( VLOOKUP(Z250, NPC_Raw_Data!A:O, 13),0)</f>
        <v>150</v>
      </c>
      <c r="M250" s="5">
        <f>ROUND( VLOOKUP(Z250, NPC_Raw_Data!A:O, 14),0)</f>
        <v>150</v>
      </c>
      <c r="N250" s="5">
        <f>ROUND( VLOOKUP(Z250, NPC_Raw_Data!A:O, 15),0)</f>
        <v>100</v>
      </c>
      <c r="O250" s="5">
        <f>ROUND( VLOOKUP(Z250, NPC_Raw_Data!A:Q, 16) * VLOOKUP(AA250, NPC_Scaling_Values!A:N, 14)* VLOOKUP(AB250, NPC_Scaling_Values!A:N, 14) * 1.25 ,0)</f>
        <v>252</v>
      </c>
      <c r="P250" s="2">
        <f>ROUND( VLOOKUP(Z250, NPC_Raw_Data!A:Q, 17) * VLOOKUP(AA250, NPC_Scaling_Values!A:N, 14) * VLOOKUP(AB250, NPC_Scaling_Values!A:N, 14)* 1.25 ,0)</f>
        <v>101</v>
      </c>
      <c r="Q250">
        <f> VLOOKUP(AA250, NPC_Scaling_Values!A:N, 9) * VLOOKUP(AB250, NPC_Scaling_Values!A:N, 9) * 1.25</f>
        <v>3.484375</v>
      </c>
      <c r="R250" s="1">
        <v>1.0</v>
      </c>
      <c r="S250" s="1">
        <v>-1.0</v>
      </c>
      <c r="T250" s="7" t="b">
        <v>0</v>
      </c>
      <c r="U250" s="7" t="b">
        <v>0</v>
      </c>
      <c r="V250" s="7" t="b">
        <v>0</v>
      </c>
      <c r="Z250" s="1">
        <v>334000.0</v>
      </c>
      <c r="AA250" s="1">
        <v>7003.0</v>
      </c>
      <c r="AB250" s="1">
        <v>7403.0</v>
      </c>
      <c r="AC250" s="8">
        <v>0.0</v>
      </c>
    </row>
    <row r="251">
      <c r="A251" s="9" t="s">
        <v>69</v>
      </c>
      <c r="B251" s="1" t="s">
        <v>35</v>
      </c>
      <c r="C251" s="5">
        <f>ROUND( VLOOKUP(Z251, NPC_Raw_Data!A:D, 4)*VLOOKUP(AA251, NPC_Scaling_Values!A:C, 3)*VLOOKUP(AB251, NPC_Scaling_Values!A:C, 3) * 1.25 ,0)</f>
        <v>359</v>
      </c>
      <c r="D251" s="5">
        <f>ROUND( VLOOKUP(Z251, NPC_Raw_Data!A:E, 5) * VLOOKUP(AA251, NPC_Scaling_Values!A:D, 4) * VLOOKUP(AB251,NPC_Scaling_Values!A:D, 4) * 1.25 ,0)</f>
        <v>625</v>
      </c>
      <c r="E251" s="5">
        <f>ROUND( VLOOKUP(Z251, NPC_Raw_Data!A:L, 6) * VLOOKUP(AA251, NPC_Scaling_Values!A:N, 5)* VLOOKUP(AB251, NPC_Scaling_Values!A:N, 5) * 1.25 ,0)</f>
        <v>254</v>
      </c>
      <c r="F251" s="5">
        <f>ROUND( VLOOKUP(Z251, NPC_Raw_Data!A:L, 7) * VLOOKUP(AA251, NPC_Scaling_Values!A:N, 6) * VLOOKUP(AB251,NPC_Scaling_Values!A:N, 6) * 1.25 ,0)</f>
        <v>190</v>
      </c>
      <c r="G251" s="5">
        <f>ROUND( VLOOKUP(Z251, NPC_Raw_Data!A:L, 8) * VLOOKUP(AA251, NPC_Scaling_Values!A:N, 7) * VLOOKUP(AB251, NPC_Scaling_Values!A:N, 7) * 1.25 ,0)</f>
        <v>151</v>
      </c>
      <c r="H251" s="5">
        <f>ROUND( VLOOKUP(Z251, NPC_Raw_Data!A:L, 9) * VLOOKUP(AA251, NPC_Scaling_Values!A:N, 8)* VLOOKUP(AB251, NPC_Scaling_Values!A:N, 8) * 1.25 ,0)</f>
        <v>190</v>
      </c>
      <c r="I251" s="5">
        <v>0.0</v>
      </c>
      <c r="J251" s="5">
        <v>0.0</v>
      </c>
      <c r="K251" s="5">
        <v>0.0</v>
      </c>
      <c r="L251" s="5">
        <f>ROUND( VLOOKUP(Z251, NPC_Raw_Data!A:O, 13),0)</f>
        <v>150</v>
      </c>
      <c r="M251" s="5">
        <f>ROUND( VLOOKUP(Z251, NPC_Raw_Data!A:O, 14),0)</f>
        <v>150</v>
      </c>
      <c r="N251" s="5">
        <f>ROUND( VLOOKUP(Z251, NPC_Raw_Data!A:O, 15),0)</f>
        <v>100</v>
      </c>
      <c r="O251" s="5">
        <f>ROUND( VLOOKUP(Z251, NPC_Raw_Data!A:Q, 16) * VLOOKUP(AA251, NPC_Scaling_Values!A:N, 14)* VLOOKUP(AB251, NPC_Scaling_Values!A:N, 14) * 1.25 ,0)</f>
        <v>257</v>
      </c>
      <c r="P251" s="2">
        <f>ROUND( VLOOKUP(Z251, NPC_Raw_Data!A:Q, 17) * VLOOKUP(AA251, NPC_Scaling_Values!A:N, 14) * VLOOKUP(AB251, NPC_Scaling_Values!A:N, 14)* 1.25 ,0)</f>
        <v>103</v>
      </c>
      <c r="Q251">
        <f> VLOOKUP(AA251, NPC_Scaling_Values!A:N, 9) * VLOOKUP(AB251, NPC_Scaling_Values!A:N, 9) * 1.25</f>
        <v>3.7296875</v>
      </c>
      <c r="R251" s="1">
        <v>1.0</v>
      </c>
      <c r="S251" s="1">
        <v>-1.0</v>
      </c>
      <c r="T251" s="7" t="b">
        <v>0</v>
      </c>
      <c r="U251" s="7" t="b">
        <v>0</v>
      </c>
      <c r="V251" s="7" t="b">
        <v>0</v>
      </c>
      <c r="Z251" s="1">
        <v>334001.0</v>
      </c>
      <c r="AA251" s="1">
        <v>7004.0</v>
      </c>
      <c r="AB251" s="1">
        <v>7404.0</v>
      </c>
      <c r="AC251" s="8">
        <v>0.0</v>
      </c>
    </row>
    <row r="252">
      <c r="A252" s="9" t="s">
        <v>106</v>
      </c>
      <c r="B252" s="1" t="s">
        <v>35</v>
      </c>
      <c r="C252" s="5">
        <f>ROUND( VLOOKUP(Z252, NPC_Raw_Data!A:D, 4)*VLOOKUP(AA252, NPC_Scaling_Values!A:C, 3)*VLOOKUP(AB252, NPC_Scaling_Values!A:C, 3) * 1.25 ,0)</f>
        <v>361</v>
      </c>
      <c r="D252" s="5">
        <f>ROUND( VLOOKUP(Z252, NPC_Raw_Data!A:E, 5) * VLOOKUP(AA252, NPC_Scaling_Values!A:D, 4) * VLOOKUP(AB252,NPC_Scaling_Values!A:D, 4) * 1.25 ,0)</f>
        <v>750</v>
      </c>
      <c r="E252" s="5">
        <f>ROUND( VLOOKUP(Z252, NPC_Raw_Data!A:L, 6) * VLOOKUP(AA252, NPC_Scaling_Values!A:N, 5)* VLOOKUP(AB252, NPC_Scaling_Values!A:N, 5) * 1.25 ,0)</f>
        <v>256</v>
      </c>
      <c r="F252" s="5">
        <f>ROUND( VLOOKUP(Z252, NPC_Raw_Data!A:L, 7) * VLOOKUP(AA252, NPC_Scaling_Values!A:N, 6) * VLOOKUP(AB252,NPC_Scaling_Values!A:N, 6) * 1.25 ,0)</f>
        <v>191</v>
      </c>
      <c r="G252" s="5">
        <f>ROUND( VLOOKUP(Z252, NPC_Raw_Data!A:L, 8) * VLOOKUP(AA252, NPC_Scaling_Values!A:N, 7) * VLOOKUP(AB252, NPC_Scaling_Values!A:N, 7) * 1.25 ,0)</f>
        <v>152</v>
      </c>
      <c r="H252" s="5">
        <f>ROUND( VLOOKUP(Z252, NPC_Raw_Data!A:L, 9) * VLOOKUP(AA252, NPC_Scaling_Values!A:N, 8)* VLOOKUP(AB252, NPC_Scaling_Values!A:N, 8) * 1.25 ,0)</f>
        <v>191</v>
      </c>
      <c r="I252" s="5">
        <v>0.0</v>
      </c>
      <c r="J252" s="5">
        <v>0.0</v>
      </c>
      <c r="K252" s="5">
        <v>0.0</v>
      </c>
      <c r="L252" s="5">
        <f>ROUND( VLOOKUP(Z252, NPC_Raw_Data!A:O, 13),0)</f>
        <v>150</v>
      </c>
      <c r="M252" s="5">
        <f>ROUND( VLOOKUP(Z252, NPC_Raw_Data!A:O, 14),0)</f>
        <v>150</v>
      </c>
      <c r="N252" s="5">
        <f>ROUND( VLOOKUP(Z252, NPC_Raw_Data!A:O, 15),0)</f>
        <v>100</v>
      </c>
      <c r="O252" s="5">
        <f>ROUND( VLOOKUP(Z252, NPC_Raw_Data!A:Q, 16) * VLOOKUP(AA252, NPC_Scaling_Values!A:N, 14)* VLOOKUP(AB252, NPC_Scaling_Values!A:N, 14) * 1.25 ,0)</f>
        <v>252</v>
      </c>
      <c r="P252" s="2">
        <f>ROUND( VLOOKUP(Z252, NPC_Raw_Data!A:Q, 17) * VLOOKUP(AA252, NPC_Scaling_Values!A:N, 14) * VLOOKUP(AB252, NPC_Scaling_Values!A:N, 14)* 1.25 ,0)</f>
        <v>101</v>
      </c>
      <c r="Q252">
        <f> VLOOKUP(AA252, NPC_Scaling_Values!A:N, 9) * VLOOKUP(AB252, NPC_Scaling_Values!A:N, 9) * 1.25</f>
        <v>3.825</v>
      </c>
      <c r="R252" s="1">
        <v>1.0</v>
      </c>
      <c r="S252" s="1">
        <v>-1.0</v>
      </c>
      <c r="T252" s="7" t="b">
        <v>0</v>
      </c>
      <c r="U252" s="7" t="b">
        <v>0</v>
      </c>
      <c r="V252" s="7" t="b">
        <v>0</v>
      </c>
      <c r="Z252" s="1">
        <v>334002.0</v>
      </c>
      <c r="AA252" s="1">
        <v>7005.0</v>
      </c>
      <c r="AB252" s="1">
        <v>7405.0</v>
      </c>
      <c r="AC252" s="8">
        <v>0.0</v>
      </c>
    </row>
    <row r="253">
      <c r="A253" s="9" t="s">
        <v>70</v>
      </c>
      <c r="B253" s="1" t="s">
        <v>27</v>
      </c>
      <c r="C253" s="5">
        <f>ROUND( VLOOKUP(Z253, NPC_Raw_Data!A:D, 4)*VLOOKUP(AA253, NPC_Scaling_Values!A:C, 3)*VLOOKUP(AB253, NPC_Scaling_Values!A:C, 3) * 1.25 ,0)</f>
        <v>315</v>
      </c>
      <c r="D253" s="5">
        <f>ROUND( VLOOKUP(Z253, NPC_Raw_Data!A:E, 5) * VLOOKUP(AA253, NPC_Scaling_Values!A:D, 4) * VLOOKUP(AB253,NPC_Scaling_Values!A:D, 4) * 1.25 ,0)</f>
        <v>938</v>
      </c>
      <c r="E253" s="5">
        <f>ROUND( VLOOKUP(Z253, NPC_Raw_Data!A:L, 6) * VLOOKUP(AA253, NPC_Scaling_Values!A:N, 5)* VLOOKUP(AB253, NPC_Scaling_Values!A:N, 5) * 1.25 ,0)</f>
        <v>198</v>
      </c>
      <c r="F253" s="5">
        <f>ROUND( VLOOKUP(Z253, NPC_Raw_Data!A:L, 7) * VLOOKUP(AA253, NPC_Scaling_Values!A:N, 6) * VLOOKUP(AB253,NPC_Scaling_Values!A:N, 6) * 1.25 ,0)</f>
        <v>148</v>
      </c>
      <c r="G253" s="5">
        <f>ROUND( VLOOKUP(Z253, NPC_Raw_Data!A:L, 8) * VLOOKUP(AA253, NPC_Scaling_Values!A:N, 7) * VLOOKUP(AB253, NPC_Scaling_Values!A:N, 7) * 1.25 ,0)</f>
        <v>118</v>
      </c>
      <c r="H253" s="5">
        <f>ROUND( VLOOKUP(Z253, NPC_Raw_Data!A:L, 9) * VLOOKUP(AA253, NPC_Scaling_Values!A:N, 8)* VLOOKUP(AB253, NPC_Scaling_Values!A:N, 8) * 1.25 ,0)</f>
        <v>148</v>
      </c>
      <c r="I253" s="5">
        <v>0.0</v>
      </c>
      <c r="J253" s="5">
        <v>0.0</v>
      </c>
      <c r="K253" s="5">
        <v>0.0</v>
      </c>
      <c r="L253" s="5">
        <f>ROUND( VLOOKUP(Z253, NPC_Raw_Data!A:O, 13),0)</f>
        <v>150</v>
      </c>
      <c r="M253" s="5">
        <f>ROUND( VLOOKUP(Z253, NPC_Raw_Data!A:O, 14),0)</f>
        <v>150</v>
      </c>
      <c r="N253" s="5">
        <f>ROUND( VLOOKUP(Z253, NPC_Raw_Data!A:O, 15),0)</f>
        <v>100</v>
      </c>
      <c r="O253" s="5">
        <f>ROUND( VLOOKUP(Z253, NPC_Raw_Data!A:Q, 16) * VLOOKUP(AA253, NPC_Scaling_Values!A:N, 14)* VLOOKUP(AB253, NPC_Scaling_Values!A:N, 14) * 1.25 ,0)</f>
        <v>252</v>
      </c>
      <c r="P253" s="2">
        <f>ROUND( VLOOKUP(Z253, NPC_Raw_Data!A:Q, 17) * VLOOKUP(AA253, NPC_Scaling_Values!A:N, 14) * VLOOKUP(AB253, NPC_Scaling_Values!A:N, 14)* 1.25 ,0)</f>
        <v>101</v>
      </c>
      <c r="Q253">
        <f> VLOOKUP(AA253, NPC_Scaling_Values!A:N, 9) * VLOOKUP(AB253, NPC_Scaling_Values!A:N, 9) * 1.25</f>
        <v>3.484375</v>
      </c>
      <c r="R253" s="1">
        <v>1.0</v>
      </c>
      <c r="S253" s="1">
        <v>-1.0</v>
      </c>
      <c r="T253" s="7" t="b">
        <v>0</v>
      </c>
      <c r="U253" s="7" t="b">
        <v>0</v>
      </c>
      <c r="V253" s="7" t="b">
        <v>0</v>
      </c>
      <c r="Z253" s="1">
        <v>334003.0</v>
      </c>
      <c r="AA253" s="1">
        <v>7003.0</v>
      </c>
      <c r="AB253" s="1">
        <v>7403.0</v>
      </c>
      <c r="AC253" s="8">
        <v>0.0</v>
      </c>
    </row>
    <row r="254">
      <c r="A254" s="2" t="s">
        <v>144</v>
      </c>
      <c r="B254" s="1" t="s">
        <v>53</v>
      </c>
      <c r="C254" s="5">
        <f>ROUND( VLOOKUP(Z254, NPC_Raw_Data!A:D, 4)*VLOOKUP(AA254, NPC_Scaling_Values!A:C, 3)*VLOOKUP(AB254, NPC_Scaling_Values!A:C, 3) * 1.25 ,0)</f>
        <v>298</v>
      </c>
      <c r="D254" s="5">
        <f>ROUND( VLOOKUP(Z254, NPC_Raw_Data!A:E, 5) * VLOOKUP(AA254, NPC_Scaling_Values!A:D, 4) * VLOOKUP(AB254,NPC_Scaling_Values!A:D, 4) * 1.25 ,0)</f>
        <v>563</v>
      </c>
      <c r="E254" s="5">
        <f>ROUND( VLOOKUP(Z254, NPC_Raw_Data!A:L, 6) * VLOOKUP(AA254, NPC_Scaling_Values!A:N, 5)* VLOOKUP(AB254, NPC_Scaling_Values!A:N, 5) * 1.25 ,0)</f>
        <v>276</v>
      </c>
      <c r="F254" s="5">
        <f>ROUND( VLOOKUP(Z254, NPC_Raw_Data!A:L, 7) * VLOOKUP(AA254, NPC_Scaling_Values!A:N, 6) * VLOOKUP(AB254,NPC_Scaling_Values!A:N, 6) * 1.25 ,0)</f>
        <v>180</v>
      </c>
      <c r="G254" s="5">
        <f>ROUND( VLOOKUP(Z254, NPC_Raw_Data!A:L, 8) * VLOOKUP(AA254, NPC_Scaling_Values!A:N, 7) * VLOOKUP(AB254, NPC_Scaling_Values!A:N, 7) * 1.25 ,0)</f>
        <v>1381</v>
      </c>
      <c r="H254" s="5">
        <f>ROUND( VLOOKUP(Z254, NPC_Raw_Data!A:L, 9) * VLOOKUP(AA254, NPC_Scaling_Values!A:N, 8)* VLOOKUP(AB254, NPC_Scaling_Values!A:N, 8) * 1.25 ,0)</f>
        <v>206</v>
      </c>
      <c r="I254" s="5">
        <v>0.0</v>
      </c>
      <c r="J254" s="5">
        <v>0.0</v>
      </c>
      <c r="K254" s="5">
        <v>0.0</v>
      </c>
      <c r="L254" s="5">
        <f>ROUND( VLOOKUP(Z254, NPC_Raw_Data!A:O, 13),0)</f>
        <v>150</v>
      </c>
      <c r="M254" s="5">
        <f>ROUND( VLOOKUP(Z254, NPC_Raw_Data!A:O, 14),0)</f>
        <v>150</v>
      </c>
      <c r="N254" s="5">
        <f>ROUND( VLOOKUP(Z254, NPC_Raw_Data!A:O, 15),0)</f>
        <v>100</v>
      </c>
      <c r="O254" s="5">
        <f>ROUND( VLOOKUP(Z254, NPC_Raw_Data!A:Q, 16) * VLOOKUP(AA254, NPC_Scaling_Values!A:N, 14)* VLOOKUP(AB254, NPC_Scaling_Values!A:N, 14) * 1.25 ,0)</f>
        <v>250</v>
      </c>
      <c r="P254" s="2">
        <f>ROUND( VLOOKUP(Z254, NPC_Raw_Data!A:Q, 17) * VLOOKUP(AA254, NPC_Scaling_Values!A:N, 14) * VLOOKUP(AB254, NPC_Scaling_Values!A:N, 14)* 1.25 ,0)</f>
        <v>100</v>
      </c>
      <c r="Q254">
        <f> VLOOKUP(AA254, NPC_Scaling_Values!A:N, 9) * VLOOKUP(AB254, NPC_Scaling_Values!A:N, 9) * 1.25</f>
        <v>3.825</v>
      </c>
      <c r="R254" s="1">
        <v>1.0</v>
      </c>
      <c r="S254" s="1">
        <v>-1.0</v>
      </c>
      <c r="T254" s="7" t="b">
        <v>0</v>
      </c>
      <c r="U254" s="7" t="b">
        <v>0</v>
      </c>
      <c r="V254" s="7" t="b">
        <v>0</v>
      </c>
      <c r="Z254" s="1">
        <v>334100.0</v>
      </c>
      <c r="AA254" s="1">
        <v>7008.0</v>
      </c>
      <c r="AB254" s="1">
        <v>7408.0</v>
      </c>
      <c r="AC254" s="8">
        <v>0.0</v>
      </c>
    </row>
    <row r="255">
      <c r="A255" s="1" t="s">
        <v>141</v>
      </c>
      <c r="B255" s="1" t="s">
        <v>101</v>
      </c>
      <c r="C255" s="5">
        <f>ROUND( VLOOKUP(Z255, NPC_Raw_Data!A:D, 4)*VLOOKUP(AA255, NPC_Scaling_Values!A:C, 3)*VLOOKUP(AB255, NPC_Scaling_Values!A:C, 3) * 1.25 ,0)</f>
        <v>1546</v>
      </c>
      <c r="D255" s="5">
        <f>ROUND( VLOOKUP(Z255, NPC_Raw_Data!A:E, 5) * VLOOKUP(AA255, NPC_Scaling_Values!A:D, 4) * VLOOKUP(AB255,NPC_Scaling_Values!A:D, 4) * 1.25 ,0)</f>
        <v>900</v>
      </c>
      <c r="E255" s="5">
        <f>ROUND( VLOOKUP(Z255, NPC_Raw_Data!A:L, 6) * VLOOKUP(AA255, NPC_Scaling_Values!A:N, 5)* VLOOKUP(AB255, NPC_Scaling_Values!A:N, 5) * 1.25 ,0)</f>
        <v>324</v>
      </c>
      <c r="F255" s="5">
        <f>ROUND( VLOOKUP(Z255, NPC_Raw_Data!A:L, 7) * VLOOKUP(AA255, NPC_Scaling_Values!A:N, 6) * VLOOKUP(AB255,NPC_Scaling_Values!A:N, 6) * 1.25 ,0)</f>
        <v>259</v>
      </c>
      <c r="G255" s="5">
        <f>ROUND( VLOOKUP(Z255, NPC_Raw_Data!A:L, 8) * VLOOKUP(AA255, NPC_Scaling_Values!A:N, 7) * VLOOKUP(AB255, NPC_Scaling_Values!A:N, 7) * 1.25 ,0)</f>
        <v>162</v>
      </c>
      <c r="H255" s="5">
        <f>ROUND( VLOOKUP(Z255, NPC_Raw_Data!A:L, 9) * VLOOKUP(AA255, NPC_Scaling_Values!A:N, 8)* VLOOKUP(AB255, NPC_Scaling_Values!A:N, 8) * 1.25 ,0)</f>
        <v>292</v>
      </c>
      <c r="I255" s="5">
        <v>0.0</v>
      </c>
      <c r="J255" s="5">
        <v>0.0</v>
      </c>
      <c r="K255" s="5">
        <v>0.0</v>
      </c>
      <c r="L255" s="5">
        <f>ROUND( VLOOKUP(Z255, NPC_Raw_Data!A:O, 13),0)</f>
        <v>84</v>
      </c>
      <c r="M255" s="5">
        <f>ROUND( VLOOKUP(Z255, NPC_Raw_Data!A:O, 14),0)</f>
        <v>84</v>
      </c>
      <c r="N255" s="5">
        <f>ROUND( VLOOKUP(Z255, NPC_Raw_Data!A:O, 15),0)</f>
        <v>999</v>
      </c>
      <c r="O255" s="5">
        <f>ROUND( VLOOKUP(Z255, NPC_Raw_Data!A:Q, 16) * VLOOKUP(AA255, NPC_Scaling_Values!A:N, 14)* VLOOKUP(AB255, NPC_Scaling_Values!A:N, 14) * 1.25 ,0)</f>
        <v>252</v>
      </c>
      <c r="P255" s="2">
        <f>ROUND( VLOOKUP(Z255, NPC_Raw_Data!A:Q, 17) * VLOOKUP(AA255, NPC_Scaling_Values!A:N, 14) * VLOOKUP(AB255, NPC_Scaling_Values!A:N, 14)* 1.25 ,0)</f>
        <v>101</v>
      </c>
      <c r="Q255">
        <f> VLOOKUP(AA255, NPC_Scaling_Values!A:N, 9) * VLOOKUP(AB255, NPC_Scaling_Values!A:N, 9) * 1.25</f>
        <v>3.825</v>
      </c>
      <c r="R255" s="1">
        <v>1.0</v>
      </c>
      <c r="S255" s="1">
        <v>-1.0</v>
      </c>
      <c r="T255" s="7" t="b">
        <v>0</v>
      </c>
      <c r="U255" s="7" t="b">
        <v>0</v>
      </c>
      <c r="V255" s="7" t="b">
        <v>0</v>
      </c>
      <c r="Z255" s="1">
        <v>335000.0</v>
      </c>
      <c r="AA255" s="1">
        <v>7005.0</v>
      </c>
      <c r="AB255" s="1">
        <v>7405.0</v>
      </c>
      <c r="AC255" s="8">
        <v>0.0</v>
      </c>
    </row>
    <row r="256">
      <c r="A256" s="1" t="s">
        <v>105</v>
      </c>
      <c r="B256" s="1" t="s">
        <v>101</v>
      </c>
      <c r="C256" s="5">
        <f>ROUND( VLOOKUP(Z256, NPC_Raw_Data!A:D, 4)*VLOOKUP(AA256, NPC_Scaling_Values!A:C, 3)*VLOOKUP(AB256, NPC_Scaling_Values!A:C, 3) * 1.25 ,0)</f>
        <v>485</v>
      </c>
      <c r="D256" s="5">
        <f>ROUND( VLOOKUP(Z256, NPC_Raw_Data!A:E, 5) * VLOOKUP(AA256, NPC_Scaling_Values!A:D, 4) * VLOOKUP(AB256,NPC_Scaling_Values!A:D, 4) * 1.25 ,0)</f>
        <v>300</v>
      </c>
      <c r="E256" s="5">
        <f>ROUND( VLOOKUP(Z256, NPC_Raw_Data!A:L, 6) * VLOOKUP(AA256, NPC_Scaling_Values!A:N, 5)* VLOOKUP(AB256, NPC_Scaling_Values!A:N, 5) * 1.25 ,0)</f>
        <v>253</v>
      </c>
      <c r="F256" s="5">
        <f>ROUND( VLOOKUP(Z256, NPC_Raw_Data!A:L, 7) * VLOOKUP(AA256, NPC_Scaling_Values!A:N, 6) * VLOOKUP(AB256,NPC_Scaling_Values!A:N, 6) * 1.25 ,0)</f>
        <v>191</v>
      </c>
      <c r="G256" s="5">
        <f>ROUND( VLOOKUP(Z256, NPC_Raw_Data!A:L, 8) * VLOOKUP(AA256, NPC_Scaling_Values!A:N, 7) * VLOOKUP(AB256, NPC_Scaling_Values!A:N, 7) * 1.25 ,0)</f>
        <v>152</v>
      </c>
      <c r="H256" s="5">
        <f>ROUND( VLOOKUP(Z256, NPC_Raw_Data!A:L, 9) * VLOOKUP(AA256, NPC_Scaling_Values!A:N, 8)* VLOOKUP(AB256, NPC_Scaling_Values!A:N, 8) * 1.25 ,0)</f>
        <v>191</v>
      </c>
      <c r="I256" s="5">
        <v>-25.0</v>
      </c>
      <c r="J256" s="5">
        <v>0.0</v>
      </c>
      <c r="K256" s="5">
        <v>0.0</v>
      </c>
      <c r="L256" s="5">
        <f>ROUND( VLOOKUP(Z256, NPC_Raw_Data!A:O, 13),0)</f>
        <v>106</v>
      </c>
      <c r="M256" s="5">
        <f>ROUND( VLOOKUP(Z256, NPC_Raw_Data!A:O, 14),0)</f>
        <v>106</v>
      </c>
      <c r="N256" s="5">
        <f>ROUND( VLOOKUP(Z256, NPC_Raw_Data!A:O, 15),0)</f>
        <v>68</v>
      </c>
      <c r="O256" s="5">
        <f>ROUND( VLOOKUP(Z256, NPC_Raw_Data!A:Q, 16) * VLOOKUP(AA256, NPC_Scaling_Values!A:N, 14)* VLOOKUP(AB256, NPC_Scaling_Values!A:N, 14) * 1.25 ,0)</f>
        <v>252</v>
      </c>
      <c r="P256" s="2">
        <f>ROUND( VLOOKUP(Z256, NPC_Raw_Data!A:Q, 17) * VLOOKUP(AA256, NPC_Scaling_Values!A:N, 14) * VLOOKUP(AB256, NPC_Scaling_Values!A:N, 14)* 1.25 ,0)</f>
        <v>101</v>
      </c>
      <c r="Q256">
        <f> VLOOKUP(AA256, NPC_Scaling_Values!A:N, 9) * VLOOKUP(AB256, NPC_Scaling_Values!A:N, 9) * 1.25</f>
        <v>3.825</v>
      </c>
      <c r="R256" s="1">
        <v>1.0</v>
      </c>
      <c r="S256" s="1">
        <v>-1.0</v>
      </c>
      <c r="T256" s="7" t="b">
        <v>0</v>
      </c>
      <c r="U256" s="7" t="b">
        <v>0</v>
      </c>
      <c r="V256" s="7" t="b">
        <v>0</v>
      </c>
      <c r="Z256" s="1">
        <v>337000.0</v>
      </c>
      <c r="AA256" s="1">
        <v>7005.0</v>
      </c>
      <c r="AB256" s="1">
        <v>7405.0</v>
      </c>
      <c r="AC256" s="8">
        <v>0.0</v>
      </c>
    </row>
    <row r="257">
      <c r="A257" s="2" t="s">
        <v>83</v>
      </c>
      <c r="B257" s="1" t="s">
        <v>53</v>
      </c>
      <c r="C257" s="5">
        <f>ROUND( VLOOKUP(Z257, NPC_Raw_Data!A:D, 4)*VLOOKUP(AA257, NPC_Scaling_Values!A:C, 3)*VLOOKUP(AB257, NPC_Scaling_Values!A:C, 3) * 1.25 ,0)</f>
        <v>298</v>
      </c>
      <c r="D257" s="5">
        <f>ROUND( VLOOKUP(Z257, NPC_Raw_Data!A:E, 5) * VLOOKUP(AA257, NPC_Scaling_Values!A:D, 4) * VLOOKUP(AB257,NPC_Scaling_Values!A:D, 4) * 1.25 ,0)</f>
        <v>375</v>
      </c>
      <c r="E257" s="5">
        <f>ROUND( VLOOKUP(Z257, NPC_Raw_Data!A:L, 6) * VLOOKUP(AA257, NPC_Scaling_Values!A:N, 5)* VLOOKUP(AB257, NPC_Scaling_Values!A:N, 5) * 1.25 ,0)</f>
        <v>193</v>
      </c>
      <c r="F257" s="5">
        <f>ROUND( VLOOKUP(Z257, NPC_Raw_Data!A:L, 7) * VLOOKUP(AA257, NPC_Scaling_Values!A:N, 6) * VLOOKUP(AB257,NPC_Scaling_Values!A:N, 6) * 1.25 ,0)</f>
        <v>136</v>
      </c>
      <c r="G257" s="5">
        <f>ROUND( VLOOKUP(Z257, NPC_Raw_Data!A:L, 8) * VLOOKUP(AA257, NPC_Scaling_Values!A:N, 7) * VLOOKUP(AB257, NPC_Scaling_Values!A:N, 7) * 1.25 ,0)</f>
        <v>153</v>
      </c>
      <c r="H257" s="5">
        <f>ROUND( VLOOKUP(Z257, NPC_Raw_Data!A:L, 9) * VLOOKUP(AA257, NPC_Scaling_Values!A:N, 8)* VLOOKUP(AB257, NPC_Scaling_Values!A:N, 8) * 1.25 ,0)</f>
        <v>146</v>
      </c>
      <c r="I257" s="5">
        <v>0.0</v>
      </c>
      <c r="J257" s="5">
        <v>0.0</v>
      </c>
      <c r="K257" s="5">
        <v>0.0</v>
      </c>
      <c r="L257" s="5">
        <f>ROUND( VLOOKUP(Z257, NPC_Raw_Data!A:O, 13),0)</f>
        <v>440</v>
      </c>
      <c r="M257" s="5">
        <f>ROUND( VLOOKUP(Z257, NPC_Raw_Data!A:O, 14),0)</f>
        <v>440</v>
      </c>
      <c r="N257" s="5">
        <f>ROUND( VLOOKUP(Z257, NPC_Raw_Data!A:O, 15),0)</f>
        <v>87</v>
      </c>
      <c r="O257" s="5">
        <f>ROUND( VLOOKUP(Z257, NPC_Raw_Data!A:Q, 16) * VLOOKUP(AA257, NPC_Scaling_Values!A:N, 14)* VLOOKUP(AB257, NPC_Scaling_Values!A:N, 14) * 1.25 ,0)</f>
        <v>250</v>
      </c>
      <c r="P257" s="2">
        <f>ROUND( VLOOKUP(Z257, NPC_Raw_Data!A:Q, 17) * VLOOKUP(AA257, NPC_Scaling_Values!A:N, 14) * VLOOKUP(AB257, NPC_Scaling_Values!A:N, 14)* 1.25 ,0)</f>
        <v>100</v>
      </c>
      <c r="Q257">
        <f> VLOOKUP(AA257, NPC_Scaling_Values!A:N, 9) * VLOOKUP(AB257, NPC_Scaling_Values!A:N, 9) * 1.25</f>
        <v>3.825</v>
      </c>
      <c r="R257" s="1">
        <v>1.0</v>
      </c>
      <c r="S257" s="1">
        <v>-1.0</v>
      </c>
      <c r="T257" s="7" t="b">
        <v>0</v>
      </c>
      <c r="U257" s="7" t="b">
        <v>0</v>
      </c>
      <c r="V257" s="7" t="b">
        <v>0</v>
      </c>
      <c r="Z257" s="1">
        <v>338000.0</v>
      </c>
      <c r="AA257" s="1">
        <v>7008.0</v>
      </c>
      <c r="AB257" s="1">
        <v>7408.0</v>
      </c>
      <c r="AC257" s="8">
        <v>0.0</v>
      </c>
    </row>
    <row r="258">
      <c r="A258" s="9" t="s">
        <v>294</v>
      </c>
      <c r="B258" s="1" t="s">
        <v>91</v>
      </c>
      <c r="C258" s="5">
        <f>ROUND( VLOOKUP(Z258, NPC_Raw_Data!A:D, 4)*VLOOKUP(AA258, NPC_Scaling_Values!A:C, 3)*VLOOKUP(AB258, NPC_Scaling_Values!A:C, 3) * 1.25 ,0)</f>
        <v>1234</v>
      </c>
      <c r="D258" s="5">
        <f>ROUND( VLOOKUP(Z258, NPC_Raw_Data!A:E, 5) * VLOOKUP(AA258, NPC_Scaling_Values!A:D, 4) * VLOOKUP(AB258,NPC_Scaling_Values!A:D, 4) * 1.25 ,0)</f>
        <v>2250</v>
      </c>
      <c r="E258" s="5">
        <f>ROUND( VLOOKUP(Z258, NPC_Raw_Data!A:L, 6) * VLOOKUP(AA258, NPC_Scaling_Values!A:N, 5)* VLOOKUP(AB258, NPC_Scaling_Values!A:N, 5) * 1.25 ,0)</f>
        <v>527</v>
      </c>
      <c r="F258" s="5">
        <f>ROUND( VLOOKUP(Z258, NPC_Raw_Data!A:L, 7) * VLOOKUP(AA258, NPC_Scaling_Values!A:N, 6) * VLOOKUP(AB258,NPC_Scaling_Values!A:N, 6) * 1.25 ,0)</f>
        <v>368</v>
      </c>
      <c r="G258" s="5">
        <f>ROUND( VLOOKUP(Z258, NPC_Raw_Data!A:L, 8) * VLOOKUP(AA258, NPC_Scaling_Values!A:N, 7) * VLOOKUP(AB258, NPC_Scaling_Values!A:N, 7) * 1.25 ,0)</f>
        <v>1054</v>
      </c>
      <c r="H258" s="5">
        <f>ROUND( VLOOKUP(Z258, NPC_Raw_Data!A:L, 9) * VLOOKUP(AA258, NPC_Scaling_Values!A:N, 8)* VLOOKUP(AB258, NPC_Scaling_Values!A:N, 8) * 1.25 ,0)</f>
        <v>397</v>
      </c>
      <c r="I258" s="5">
        <v>25.0</v>
      </c>
      <c r="J258" s="5">
        <v>0.0</v>
      </c>
      <c r="K258" s="5">
        <v>0.0</v>
      </c>
      <c r="L258" s="5">
        <f>ROUND( VLOOKUP(Z258, NPC_Raw_Data!A:O, 13),0)</f>
        <v>94</v>
      </c>
      <c r="M258" s="5">
        <f>ROUND( VLOOKUP(Z258, NPC_Raw_Data!A:O, 14),0)</f>
        <v>94</v>
      </c>
      <c r="N258" s="5">
        <f>ROUND( VLOOKUP(Z258, NPC_Raw_Data!A:O, 15),0)</f>
        <v>220</v>
      </c>
      <c r="O258" s="5">
        <f>ROUND( VLOOKUP(Z258, NPC_Raw_Data!A:Q, 16) * VLOOKUP(AA258, NPC_Scaling_Values!A:N, 14)* VLOOKUP(AB258, NPC_Scaling_Values!A:N, 14) * 1.25 ,0)</f>
        <v>281</v>
      </c>
      <c r="P258" s="2">
        <f>ROUND( VLOOKUP(Z258, NPC_Raw_Data!A:Q, 17) * VLOOKUP(AA258, NPC_Scaling_Values!A:N, 14) * VLOOKUP(AB258, NPC_Scaling_Values!A:N, 14)* 1.25 ,0)</f>
        <v>112</v>
      </c>
      <c r="Q258">
        <f> VLOOKUP(AA258, NPC_Scaling_Values!A:N, 9) * VLOOKUP(AB258, NPC_Scaling_Values!A:N, 9) * 1.25</f>
        <v>4.0825</v>
      </c>
      <c r="R258" s="1">
        <v>1.0</v>
      </c>
      <c r="S258" s="1">
        <v>-1.0</v>
      </c>
      <c r="T258" s="7" t="b">
        <v>0</v>
      </c>
      <c r="U258" s="7" t="b">
        <v>0</v>
      </c>
      <c r="V258" s="7" t="b">
        <v>0</v>
      </c>
      <c r="Z258" s="1">
        <v>339000.0</v>
      </c>
      <c r="AA258" s="1">
        <v>7013.0</v>
      </c>
      <c r="AB258" s="1">
        <v>7413.0</v>
      </c>
      <c r="AC258" s="8">
        <v>0.0</v>
      </c>
    </row>
    <row r="259">
      <c r="A259" s="9" t="s">
        <v>295</v>
      </c>
      <c r="B259" s="1" t="s">
        <v>91</v>
      </c>
      <c r="C259" s="5">
        <f>ROUND( VLOOKUP(Z259, NPC_Raw_Data!A:D, 4)*VLOOKUP(AA259, NPC_Scaling_Values!A:C, 3)*VLOOKUP(AB259, NPC_Scaling_Values!A:C, 3) * 1.25 ,0)</f>
        <v>1234</v>
      </c>
      <c r="D259" s="5">
        <f>ROUND( VLOOKUP(Z259, NPC_Raw_Data!A:E, 5) * VLOOKUP(AA259, NPC_Scaling_Values!A:D, 4) * VLOOKUP(AB259,NPC_Scaling_Values!A:D, 4) * 1.25 ,0)</f>
        <v>2250</v>
      </c>
      <c r="E259" s="5">
        <f>ROUND( VLOOKUP(Z259, NPC_Raw_Data!A:L, 6) * VLOOKUP(AA259, NPC_Scaling_Values!A:N, 5)* VLOOKUP(AB259, NPC_Scaling_Values!A:N, 5) * 1.25 ,0)</f>
        <v>527</v>
      </c>
      <c r="F259" s="5">
        <f>ROUND( VLOOKUP(Z259, NPC_Raw_Data!A:L, 7) * VLOOKUP(AA259, NPC_Scaling_Values!A:N, 6) * VLOOKUP(AB259,NPC_Scaling_Values!A:N, 6) * 1.25 ,0)</f>
        <v>368</v>
      </c>
      <c r="G259" s="5">
        <f>ROUND( VLOOKUP(Z259, NPC_Raw_Data!A:L, 8) * VLOOKUP(AA259, NPC_Scaling_Values!A:N, 7) * VLOOKUP(AB259, NPC_Scaling_Values!A:N, 7) * 1.25 ,0)</f>
        <v>1054</v>
      </c>
      <c r="H259" s="5">
        <f>ROUND( VLOOKUP(Z259, NPC_Raw_Data!A:L, 9) * VLOOKUP(AA259, NPC_Scaling_Values!A:N, 8)* VLOOKUP(AB259, NPC_Scaling_Values!A:N, 8) * 1.25 ,0)</f>
        <v>397</v>
      </c>
      <c r="I259" s="5">
        <v>25.0</v>
      </c>
      <c r="J259" s="5">
        <v>0.0</v>
      </c>
      <c r="K259" s="5">
        <v>0.0</v>
      </c>
      <c r="L259" s="5">
        <f>ROUND( VLOOKUP(Z259, NPC_Raw_Data!A:O, 13),0)</f>
        <v>94</v>
      </c>
      <c r="M259" s="5">
        <f>ROUND( VLOOKUP(Z259, NPC_Raw_Data!A:O, 14),0)</f>
        <v>94</v>
      </c>
      <c r="N259" s="5">
        <f>ROUND( VLOOKUP(Z259, NPC_Raw_Data!A:O, 15),0)</f>
        <v>220</v>
      </c>
      <c r="O259" s="5">
        <f>ROUND( VLOOKUP(Z259, NPC_Raw_Data!A:Q, 16) * VLOOKUP(AA259, NPC_Scaling_Values!A:N, 14)* VLOOKUP(AB259, NPC_Scaling_Values!A:N, 14) * 1.25 ,0)</f>
        <v>281</v>
      </c>
      <c r="P259" s="2">
        <f>ROUND( VLOOKUP(Z259, NPC_Raw_Data!A:Q, 17) * VLOOKUP(AA259, NPC_Scaling_Values!A:N, 14) * VLOOKUP(AB259, NPC_Scaling_Values!A:N, 14)* 1.25 ,0)</f>
        <v>112</v>
      </c>
      <c r="Q259">
        <f> VLOOKUP(AA259, NPC_Scaling_Values!A:N, 9) * VLOOKUP(AB259, NPC_Scaling_Values!A:N, 9) * 1.25</f>
        <v>4.0825</v>
      </c>
      <c r="R259" s="1">
        <v>1.0</v>
      </c>
      <c r="S259" s="1">
        <v>-1.0</v>
      </c>
      <c r="T259" s="7" t="b">
        <v>0</v>
      </c>
      <c r="U259" s="7" t="b">
        <v>0</v>
      </c>
      <c r="V259" s="7" t="b">
        <v>0</v>
      </c>
      <c r="Z259" s="1">
        <v>339001.0</v>
      </c>
      <c r="AA259" s="1">
        <v>7013.0</v>
      </c>
      <c r="AB259" s="1">
        <v>7413.0</v>
      </c>
      <c r="AC259" s="8">
        <v>0.0</v>
      </c>
    </row>
    <row r="260">
      <c r="A260" s="9" t="s">
        <v>296</v>
      </c>
      <c r="B260" s="1" t="s">
        <v>91</v>
      </c>
      <c r="C260" s="5">
        <f>ROUND( VLOOKUP(Z260, NPC_Raw_Data!A:D, 4)*VLOOKUP(AA260, NPC_Scaling_Values!A:C, 3)*VLOOKUP(AB260, NPC_Scaling_Values!A:C, 3) * 1.25 ,0)</f>
        <v>1234</v>
      </c>
      <c r="D260" s="5">
        <f>ROUND( VLOOKUP(Z260, NPC_Raw_Data!A:E, 5) * VLOOKUP(AA260, NPC_Scaling_Values!A:D, 4) * VLOOKUP(AB260,NPC_Scaling_Values!A:D, 4) * 1.25 ,0)</f>
        <v>2250</v>
      </c>
      <c r="E260" s="5">
        <f>ROUND( VLOOKUP(Z260, NPC_Raw_Data!A:L, 6) * VLOOKUP(AA260, NPC_Scaling_Values!A:N, 5)* VLOOKUP(AB260, NPC_Scaling_Values!A:N, 5) * 1.25 ,0)</f>
        <v>527</v>
      </c>
      <c r="F260" s="5">
        <f>ROUND( VLOOKUP(Z260, NPC_Raw_Data!A:L, 7) * VLOOKUP(AA260, NPC_Scaling_Values!A:N, 6) * VLOOKUP(AB260,NPC_Scaling_Values!A:N, 6) * 1.25 ,0)</f>
        <v>368</v>
      </c>
      <c r="G260" s="5">
        <f>ROUND( VLOOKUP(Z260, NPC_Raw_Data!A:L, 8) * VLOOKUP(AA260, NPC_Scaling_Values!A:N, 7) * VLOOKUP(AB260, NPC_Scaling_Values!A:N, 7) * 1.25 ,0)</f>
        <v>1054</v>
      </c>
      <c r="H260" s="5">
        <f>ROUND( VLOOKUP(Z260, NPC_Raw_Data!A:L, 9) * VLOOKUP(AA260, NPC_Scaling_Values!A:N, 8)* VLOOKUP(AB260, NPC_Scaling_Values!A:N, 8) * 1.25 ,0)</f>
        <v>397</v>
      </c>
      <c r="I260" s="5">
        <v>25.0</v>
      </c>
      <c r="J260" s="5">
        <v>0.0</v>
      </c>
      <c r="K260" s="5">
        <v>0.0</v>
      </c>
      <c r="L260" s="5">
        <f>ROUND( VLOOKUP(Z260, NPC_Raw_Data!A:O, 13),0)</f>
        <v>94</v>
      </c>
      <c r="M260" s="5">
        <f>ROUND( VLOOKUP(Z260, NPC_Raw_Data!A:O, 14),0)</f>
        <v>94</v>
      </c>
      <c r="N260" s="5">
        <f>ROUND( VLOOKUP(Z260, NPC_Raw_Data!A:O, 15),0)</f>
        <v>220</v>
      </c>
      <c r="O260" s="5">
        <f>ROUND( VLOOKUP(Z260, NPC_Raw_Data!A:Q, 16) * VLOOKUP(AA260, NPC_Scaling_Values!A:N, 14)* VLOOKUP(AB260, NPC_Scaling_Values!A:N, 14) * 1.25 ,0)</f>
        <v>281</v>
      </c>
      <c r="P260" s="2">
        <f>ROUND( VLOOKUP(Z260, NPC_Raw_Data!A:Q, 17) * VLOOKUP(AA260, NPC_Scaling_Values!A:N, 14) * VLOOKUP(AB260, NPC_Scaling_Values!A:N, 14)* 1.25 ,0)</f>
        <v>112</v>
      </c>
      <c r="Q260">
        <f> VLOOKUP(AA260, NPC_Scaling_Values!A:N, 9) * VLOOKUP(AB260, NPC_Scaling_Values!A:N, 9) * 1.25</f>
        <v>4.0825</v>
      </c>
      <c r="R260" s="1">
        <v>1.0</v>
      </c>
      <c r="S260" s="1">
        <v>-1.0</v>
      </c>
      <c r="T260" s="7" t="b">
        <v>0</v>
      </c>
      <c r="U260" s="7" t="b">
        <v>0</v>
      </c>
      <c r="V260" s="7" t="b">
        <v>0</v>
      </c>
      <c r="Z260" s="1">
        <v>339002.0</v>
      </c>
      <c r="AA260" s="1">
        <v>7013.0</v>
      </c>
      <c r="AB260" s="1">
        <v>7413.0</v>
      </c>
      <c r="AC260" s="8">
        <v>0.0</v>
      </c>
    </row>
    <row r="261">
      <c r="A261" s="9" t="s">
        <v>297</v>
      </c>
      <c r="B261" s="1" t="s">
        <v>91</v>
      </c>
      <c r="C261" s="5">
        <f>ROUND( VLOOKUP(Z261, NPC_Raw_Data!A:D, 4)*VLOOKUP(AA261, NPC_Scaling_Values!A:C, 3)*VLOOKUP(AB261, NPC_Scaling_Values!A:C, 3) * 1.25 ,0)</f>
        <v>1234</v>
      </c>
      <c r="D261" s="5">
        <f>ROUND( VLOOKUP(Z261, NPC_Raw_Data!A:E, 5) * VLOOKUP(AA261, NPC_Scaling_Values!A:D, 4) * VLOOKUP(AB261,NPC_Scaling_Values!A:D, 4) * 1.25 ,0)</f>
        <v>2250</v>
      </c>
      <c r="E261" s="5">
        <f>ROUND( VLOOKUP(Z261, NPC_Raw_Data!A:L, 6) * VLOOKUP(AA261, NPC_Scaling_Values!A:N, 5)* VLOOKUP(AB261, NPC_Scaling_Values!A:N, 5) * 1.25 ,0)</f>
        <v>527</v>
      </c>
      <c r="F261" s="5">
        <f>ROUND( VLOOKUP(Z261, NPC_Raw_Data!A:L, 7) * VLOOKUP(AA261, NPC_Scaling_Values!A:N, 6) * VLOOKUP(AB261,NPC_Scaling_Values!A:N, 6) * 1.25 ,0)</f>
        <v>368</v>
      </c>
      <c r="G261" s="5">
        <f>ROUND( VLOOKUP(Z261, NPC_Raw_Data!A:L, 8) * VLOOKUP(AA261, NPC_Scaling_Values!A:N, 7) * VLOOKUP(AB261, NPC_Scaling_Values!A:N, 7) * 1.25 ,0)</f>
        <v>1054</v>
      </c>
      <c r="H261" s="5">
        <f>ROUND( VLOOKUP(Z261, NPC_Raw_Data!A:L, 9) * VLOOKUP(AA261, NPC_Scaling_Values!A:N, 8)* VLOOKUP(AB261, NPC_Scaling_Values!A:N, 8) * 1.25 ,0)</f>
        <v>397</v>
      </c>
      <c r="I261" s="5">
        <v>25.0</v>
      </c>
      <c r="J261" s="5">
        <v>0.0</v>
      </c>
      <c r="K261" s="5">
        <v>0.0</v>
      </c>
      <c r="L261" s="5">
        <f>ROUND( VLOOKUP(Z261, NPC_Raw_Data!A:O, 13),0)</f>
        <v>94</v>
      </c>
      <c r="M261" s="5">
        <f>ROUND( VLOOKUP(Z261, NPC_Raw_Data!A:O, 14),0)</f>
        <v>94</v>
      </c>
      <c r="N261" s="5">
        <f>ROUND( VLOOKUP(Z261, NPC_Raw_Data!A:O, 15),0)</f>
        <v>220</v>
      </c>
      <c r="O261" s="5">
        <f>ROUND( VLOOKUP(Z261, NPC_Raw_Data!A:Q, 16) * VLOOKUP(AA261, NPC_Scaling_Values!A:N, 14)* VLOOKUP(AB261, NPC_Scaling_Values!A:N, 14) * 1.25 ,0)</f>
        <v>281</v>
      </c>
      <c r="P261" s="2">
        <f>ROUND( VLOOKUP(Z261, NPC_Raw_Data!A:Q, 17) * VLOOKUP(AA261, NPC_Scaling_Values!A:N, 14) * VLOOKUP(AB261, NPC_Scaling_Values!A:N, 14)* 1.25 ,0)</f>
        <v>112</v>
      </c>
      <c r="Q261">
        <f> VLOOKUP(AA261, NPC_Scaling_Values!A:N, 9) * VLOOKUP(AB261, NPC_Scaling_Values!A:N, 9) * 1.25</f>
        <v>4.0825</v>
      </c>
      <c r="R261" s="1">
        <v>1.0</v>
      </c>
      <c r="S261" s="1">
        <v>-1.0</v>
      </c>
      <c r="T261" s="7" t="b">
        <v>0</v>
      </c>
      <c r="U261" s="7" t="b">
        <v>0</v>
      </c>
      <c r="V261" s="7" t="b">
        <v>0</v>
      </c>
      <c r="Z261" s="1">
        <v>339003.0</v>
      </c>
      <c r="AA261" s="1">
        <v>7013.0</v>
      </c>
      <c r="AB261" s="1">
        <v>7413.0</v>
      </c>
      <c r="AC261" s="8">
        <v>0.0</v>
      </c>
    </row>
    <row r="262">
      <c r="A262" s="2" t="s">
        <v>173</v>
      </c>
      <c r="B262" s="1" t="s">
        <v>53</v>
      </c>
      <c r="C262" s="5">
        <f>ROUND( VLOOKUP(Z262, NPC_Raw_Data!A:D, 4)*VLOOKUP(AA262, NPC_Scaling_Values!A:C, 3)*VLOOKUP(AB262, NPC_Scaling_Values!A:C, 3) * 1.25 ,0)</f>
        <v>402</v>
      </c>
      <c r="D262" s="5">
        <f>ROUND( VLOOKUP(Z262, NPC_Raw_Data!A:E, 5) * VLOOKUP(AA262, NPC_Scaling_Values!A:D, 4) * VLOOKUP(AB262,NPC_Scaling_Values!A:D, 4) * 1.25 ,0)</f>
        <v>375</v>
      </c>
      <c r="E262" s="5">
        <f>ROUND( VLOOKUP(Z262, NPC_Raw_Data!A:L, 6) * VLOOKUP(AA262, NPC_Scaling_Values!A:N, 5)* VLOOKUP(AB262, NPC_Scaling_Values!A:N, 5) * 1.25 ,0)</f>
        <v>326</v>
      </c>
      <c r="F262" s="5">
        <f>ROUND( VLOOKUP(Z262, NPC_Raw_Data!A:L, 7) * VLOOKUP(AA262, NPC_Scaling_Values!A:N, 6) * VLOOKUP(AB262,NPC_Scaling_Values!A:N, 6) * 1.25 ,0)</f>
        <v>253</v>
      </c>
      <c r="G262" s="5">
        <f>ROUND( VLOOKUP(Z262, NPC_Raw_Data!A:L, 8) * VLOOKUP(AA262, NPC_Scaling_Values!A:N, 7) * VLOOKUP(AB262, NPC_Scaling_Values!A:N, 7) * 1.25 ,0)</f>
        <v>1797</v>
      </c>
      <c r="H262" s="5">
        <f>ROUND( VLOOKUP(Z262, NPC_Raw_Data!A:L, 9) * VLOOKUP(AA262, NPC_Scaling_Values!A:N, 8)* VLOOKUP(AB262, NPC_Scaling_Values!A:N, 8) * 1.25 ,0)</f>
        <v>270</v>
      </c>
      <c r="I262" s="5">
        <v>0.0</v>
      </c>
      <c r="J262" s="5">
        <v>0.0</v>
      </c>
      <c r="K262" s="5">
        <v>0.0</v>
      </c>
      <c r="L262" s="5">
        <f>ROUND( VLOOKUP(Z262, NPC_Raw_Data!A:O, 13),0)</f>
        <v>103</v>
      </c>
      <c r="M262" s="5">
        <f>ROUND( VLOOKUP(Z262, NPC_Raw_Data!A:O, 14),0)</f>
        <v>103</v>
      </c>
      <c r="N262" s="5">
        <f>ROUND( VLOOKUP(Z262, NPC_Raw_Data!A:O, 15),0)</f>
        <v>103</v>
      </c>
      <c r="O262" s="5">
        <f>ROUND( VLOOKUP(Z262, NPC_Raw_Data!A:Q, 16) * VLOOKUP(AA262, NPC_Scaling_Values!A:N, 14)* VLOOKUP(AB262, NPC_Scaling_Values!A:N, 14) * 1.25 ,0)</f>
        <v>250</v>
      </c>
      <c r="P262" s="2">
        <f>ROUND( VLOOKUP(Z262, NPC_Raw_Data!A:Q, 17) * VLOOKUP(AA262, NPC_Scaling_Values!A:N, 14) * VLOOKUP(AB262, NPC_Scaling_Values!A:N, 14)* 1.25 ,0)</f>
        <v>100</v>
      </c>
      <c r="Q262">
        <f> VLOOKUP(AA262, NPC_Scaling_Values!A:N, 9) * VLOOKUP(AB262, NPC_Scaling_Values!A:N, 9) * 1.25</f>
        <v>3.825</v>
      </c>
      <c r="R262" s="1">
        <v>1.0</v>
      </c>
      <c r="S262" s="1">
        <v>6.0</v>
      </c>
      <c r="T262" s="7" t="b">
        <v>0</v>
      </c>
      <c r="U262" s="7" t="b">
        <v>0</v>
      </c>
      <c r="V262" s="7" t="b">
        <v>0</v>
      </c>
      <c r="Z262" s="1">
        <v>340000.0</v>
      </c>
      <c r="AA262" s="1">
        <v>7008.0</v>
      </c>
      <c r="AB262" s="1">
        <v>7408.0</v>
      </c>
      <c r="AC262" s="8">
        <v>0.0</v>
      </c>
    </row>
    <row r="263">
      <c r="A263" s="1" t="s">
        <v>100</v>
      </c>
      <c r="B263" s="1" t="s">
        <v>101</v>
      </c>
      <c r="C263" s="5">
        <f>ROUND( VLOOKUP(Z263, NPC_Raw_Data!A:D, 4)*VLOOKUP(AA263, NPC_Scaling_Values!A:C, 3)*VLOOKUP(AB263, NPC_Scaling_Values!A:C, 3) * 1.25 ,0)</f>
        <v>464</v>
      </c>
      <c r="D263" s="5">
        <f>ROUND( VLOOKUP(Z263, NPC_Raw_Data!A:E, 5) * VLOOKUP(AA263, NPC_Scaling_Values!A:D, 4) * VLOOKUP(AB263,NPC_Scaling_Values!A:D, 4) * 1.25 ,0)</f>
        <v>400</v>
      </c>
      <c r="E263" s="5">
        <f>ROUND( VLOOKUP(Z263, NPC_Raw_Data!A:L, 6) * VLOOKUP(AA263, NPC_Scaling_Values!A:N, 5)* VLOOKUP(AB263, NPC_Scaling_Values!A:N, 5) * 1.25 ,0)</f>
        <v>246</v>
      </c>
      <c r="F263" s="5">
        <f>ROUND( VLOOKUP(Z263, NPC_Raw_Data!A:L, 7) * VLOOKUP(AA263, NPC_Scaling_Values!A:N, 6) * VLOOKUP(AB263,NPC_Scaling_Values!A:N, 6) * 1.25 ,0)</f>
        <v>185</v>
      </c>
      <c r="G263" s="5">
        <f>ROUND( VLOOKUP(Z263, NPC_Raw_Data!A:L, 8) * VLOOKUP(AA263, NPC_Scaling_Values!A:N, 7) * VLOOKUP(AB263, NPC_Scaling_Values!A:N, 7) * 1.25 ,0)</f>
        <v>159</v>
      </c>
      <c r="H263" s="5">
        <f>ROUND( VLOOKUP(Z263, NPC_Raw_Data!A:L, 9) * VLOOKUP(AA263, NPC_Scaling_Values!A:N, 8)* VLOOKUP(AB263, NPC_Scaling_Values!A:N, 8) * 1.25 ,0)</f>
        <v>185</v>
      </c>
      <c r="I263" s="5">
        <v>-25.0</v>
      </c>
      <c r="J263" s="5">
        <v>0.0</v>
      </c>
      <c r="K263" s="5">
        <v>0.0</v>
      </c>
      <c r="L263" s="5">
        <f>ROUND( VLOOKUP(Z263, NPC_Raw_Data!A:O, 13),0)</f>
        <v>88</v>
      </c>
      <c r="M263" s="5">
        <f>ROUND( VLOOKUP(Z263, NPC_Raw_Data!A:O, 14),0)</f>
        <v>88</v>
      </c>
      <c r="N263" s="5">
        <f>ROUND( VLOOKUP(Z263, NPC_Raw_Data!A:O, 15),0)</f>
        <v>53</v>
      </c>
      <c r="O263" s="5">
        <f>ROUND( VLOOKUP(Z263, NPC_Raw_Data!A:Q, 16) * VLOOKUP(AA263, NPC_Scaling_Values!A:N, 14)* VLOOKUP(AB263, NPC_Scaling_Values!A:N, 14) * 1.25 ,0)</f>
        <v>252</v>
      </c>
      <c r="P263" s="2">
        <f>ROUND( VLOOKUP(Z263, NPC_Raw_Data!A:Q, 17) * VLOOKUP(AA263, NPC_Scaling_Values!A:N, 14) * VLOOKUP(AB263, NPC_Scaling_Values!A:N, 14)* 1.25 ,0)</f>
        <v>101</v>
      </c>
      <c r="Q263">
        <f> VLOOKUP(AA263, NPC_Scaling_Values!A:N, 9) * VLOOKUP(AB263, NPC_Scaling_Values!A:N, 9) * 1.25</f>
        <v>3.825</v>
      </c>
      <c r="R263" s="1">
        <v>1.0</v>
      </c>
      <c r="S263" s="1">
        <v>-1.0</v>
      </c>
      <c r="T263" s="7" t="b">
        <v>0</v>
      </c>
      <c r="U263" s="7" t="b">
        <v>0</v>
      </c>
      <c r="V263" s="7" t="b">
        <v>0</v>
      </c>
      <c r="Z263" s="1">
        <v>341000.0</v>
      </c>
      <c r="AA263" s="1">
        <v>7005.0</v>
      </c>
      <c r="AB263" s="1">
        <v>7405.0</v>
      </c>
      <c r="AC263" s="8">
        <v>0.0</v>
      </c>
    </row>
    <row r="264">
      <c r="A264" s="2" t="s">
        <v>100</v>
      </c>
      <c r="B264" s="1" t="s">
        <v>77</v>
      </c>
      <c r="C264" s="5">
        <f>ROUND( VLOOKUP(Z264, NPC_Raw_Data!A:D, 4)*VLOOKUP(AA264, NPC_Scaling_Values!A:C, 3)*VLOOKUP(AB264, NPC_Scaling_Values!A:C, 3) * 1.25 ,0)</f>
        <v>502</v>
      </c>
      <c r="D264" s="5">
        <f>ROUND( VLOOKUP(Z264, NPC_Raw_Data!A:E, 5) * VLOOKUP(AA264, NPC_Scaling_Values!A:D, 4) * VLOOKUP(AB264,NPC_Scaling_Values!A:D, 4) * 1.25 ,0)</f>
        <v>600</v>
      </c>
      <c r="E264" s="5">
        <f>ROUND( VLOOKUP(Z264, NPC_Raw_Data!A:L, 6) * VLOOKUP(AA264, NPC_Scaling_Values!A:N, 5)* VLOOKUP(AB264, NPC_Scaling_Values!A:N, 5) * 1.25 ,0)</f>
        <v>264</v>
      </c>
      <c r="F264" s="5">
        <f>ROUND( VLOOKUP(Z264, NPC_Raw_Data!A:L, 7) * VLOOKUP(AA264, NPC_Scaling_Values!A:N, 6) * VLOOKUP(AB264,NPC_Scaling_Values!A:N, 6) * 1.25 ,0)</f>
        <v>198</v>
      </c>
      <c r="G264" s="5">
        <f>ROUND( VLOOKUP(Z264, NPC_Raw_Data!A:L, 8) * VLOOKUP(AA264, NPC_Scaling_Values!A:N, 7) * VLOOKUP(AB264, NPC_Scaling_Values!A:N, 7) * 1.25 ,0)</f>
        <v>170</v>
      </c>
      <c r="H264" s="5">
        <f>ROUND( VLOOKUP(Z264, NPC_Raw_Data!A:L, 9) * VLOOKUP(AA264, NPC_Scaling_Values!A:N, 8)* VLOOKUP(AB264, NPC_Scaling_Values!A:N, 8) * 1.25 ,0)</f>
        <v>198</v>
      </c>
      <c r="I264" s="5">
        <v>-25.0</v>
      </c>
      <c r="J264" s="5">
        <v>0.0</v>
      </c>
      <c r="K264" s="5">
        <v>0.0</v>
      </c>
      <c r="L264" s="5">
        <f>ROUND( VLOOKUP(Z264, NPC_Raw_Data!A:O, 13),0)</f>
        <v>88</v>
      </c>
      <c r="M264" s="5">
        <f>ROUND( VLOOKUP(Z264, NPC_Raw_Data!A:O, 14),0)</f>
        <v>88</v>
      </c>
      <c r="N264" s="5">
        <f>ROUND( VLOOKUP(Z264, NPC_Raw_Data!A:O, 15),0)</f>
        <v>53</v>
      </c>
      <c r="O264" s="5">
        <f>ROUND( VLOOKUP(Z264, NPC_Raw_Data!A:Q, 16) * VLOOKUP(AA264, NPC_Scaling_Values!A:N, 14)* VLOOKUP(AB264, NPC_Scaling_Values!A:N, 14) * 1.25 ,0)</f>
        <v>264</v>
      </c>
      <c r="P264" s="2">
        <f>ROUND( VLOOKUP(Z264, NPC_Raw_Data!A:Q, 17) * VLOOKUP(AA264, NPC_Scaling_Values!A:N, 14) * VLOOKUP(AB264, NPC_Scaling_Values!A:N, 14)* 1.25 ,0)</f>
        <v>106</v>
      </c>
      <c r="Q264">
        <f> VLOOKUP(AA264, NPC_Scaling_Values!A:N, 9) * VLOOKUP(AB264, NPC_Scaling_Values!A:N, 9) * 1.25</f>
        <v>3.96375</v>
      </c>
      <c r="R264" s="1">
        <v>1.0</v>
      </c>
      <c r="S264" s="1">
        <v>-1.0</v>
      </c>
      <c r="T264" s="7" t="b">
        <v>0</v>
      </c>
      <c r="U264" s="7" t="b">
        <v>0</v>
      </c>
      <c r="V264" s="7" t="b">
        <v>0</v>
      </c>
      <c r="Z264" s="1">
        <v>341001.0</v>
      </c>
      <c r="AA264" s="1">
        <v>7011.0</v>
      </c>
      <c r="AB264" s="1">
        <v>7411.0</v>
      </c>
      <c r="AC264" s="8">
        <v>0.0</v>
      </c>
    </row>
    <row r="265">
      <c r="A265" s="1" t="s">
        <v>161</v>
      </c>
      <c r="B265" s="1" t="s">
        <v>41</v>
      </c>
      <c r="C265" s="5">
        <f>ROUND( VLOOKUP(Z265, NPC_Raw_Data!A:D, 4)*VLOOKUP(AA265, NPC_Scaling_Values!A:C, 3)*VLOOKUP(AB265, NPC_Scaling_Values!A:C, 3) * 1.25 ,0)</f>
        <v>7762</v>
      </c>
      <c r="D265" s="5">
        <f>ROUND( VLOOKUP(Z265, NPC_Raw_Data!A:E, 5) * VLOOKUP(AA265, NPC_Scaling_Values!A:D, 4) * VLOOKUP(AB265,NPC_Scaling_Values!A:D, 4) * 1.25 ,0)</f>
        <v>12500</v>
      </c>
      <c r="E265" s="5">
        <f>ROUND( VLOOKUP(Z265, NPC_Raw_Data!A:L, 6) * VLOOKUP(AA265, NPC_Scaling_Values!A:N, 5)* VLOOKUP(AB265, NPC_Scaling_Values!A:N, 5) * 1.25 ,0)</f>
        <v>252</v>
      </c>
      <c r="F265" s="5">
        <f>ROUND( VLOOKUP(Z265, NPC_Raw_Data!A:L, 7) * VLOOKUP(AA265, NPC_Scaling_Values!A:N, 6) * VLOOKUP(AB265,NPC_Scaling_Values!A:N, 6) * 1.25 ,0)</f>
        <v>200</v>
      </c>
      <c r="G265" s="5">
        <f>ROUND( VLOOKUP(Z265, NPC_Raw_Data!A:L, 8) * VLOOKUP(AA265, NPC_Scaling_Values!A:N, 7) * VLOOKUP(AB265, NPC_Scaling_Values!A:N, 7) * 1.25 ,0)</f>
        <v>104</v>
      </c>
      <c r="H265" s="5">
        <f>ROUND( VLOOKUP(Z265, NPC_Raw_Data!A:L, 9) * VLOOKUP(AA265, NPC_Scaling_Values!A:N, 8)* VLOOKUP(AB265, NPC_Scaling_Values!A:N, 8) * 1.25 ,0)</f>
        <v>104</v>
      </c>
      <c r="I265" s="5">
        <v>0.0</v>
      </c>
      <c r="J265" s="5">
        <v>0.0</v>
      </c>
      <c r="K265" s="5">
        <v>0.0</v>
      </c>
      <c r="L265" s="5">
        <f>ROUND( VLOOKUP(Z265, NPC_Raw_Data!A:O, 13),0)</f>
        <v>999</v>
      </c>
      <c r="M265" s="5">
        <f>ROUND( VLOOKUP(Z265, NPC_Raw_Data!A:O, 14),0)</f>
        <v>999</v>
      </c>
      <c r="N265" s="5">
        <f>ROUND( VLOOKUP(Z265, NPC_Raw_Data!A:O, 15),0)</f>
        <v>122</v>
      </c>
      <c r="O265" s="5">
        <f>ROUND( VLOOKUP(Z265, NPC_Raw_Data!A:Q, 16) * VLOOKUP(AA265, NPC_Scaling_Values!A:N, 14)* VLOOKUP(AB265, NPC_Scaling_Values!A:N, 14) * 1.25 ,0)</f>
        <v>290</v>
      </c>
      <c r="P265" s="2">
        <f>ROUND( VLOOKUP(Z265, NPC_Raw_Data!A:Q, 17) * VLOOKUP(AA265, NPC_Scaling_Values!A:N, 14) * VLOOKUP(AB265, NPC_Scaling_Values!A:N, 14)* 1.25 ,0)</f>
        <v>116</v>
      </c>
      <c r="Q265">
        <f> VLOOKUP(AA265, NPC_Scaling_Values!A:N, 9) * VLOOKUP(AB265, NPC_Scaling_Values!A:N, 9) * 1.25</f>
        <v>4.17</v>
      </c>
      <c r="R265" s="1">
        <v>1.0</v>
      </c>
      <c r="S265" s="1">
        <v>-1.0</v>
      </c>
      <c r="T265" s="7" t="b">
        <v>0</v>
      </c>
      <c r="U265" s="7" t="b">
        <v>0</v>
      </c>
      <c r="V265" s="7" t="b">
        <v>0</v>
      </c>
      <c r="Z265" s="1">
        <v>342000.0</v>
      </c>
      <c r="AA265" s="1">
        <v>7014.0</v>
      </c>
      <c r="AB265" s="1">
        <v>7414.0</v>
      </c>
      <c r="AC265" s="10">
        <v>5151.0</v>
      </c>
    </row>
    <row r="266">
      <c r="A266" s="1" t="s">
        <v>140</v>
      </c>
      <c r="B266" s="1" t="s">
        <v>49</v>
      </c>
      <c r="C266" s="5">
        <f>ROUND( VLOOKUP(Z266, NPC_Raw_Data!A:D, 4)*VLOOKUP(AA266, NPC_Scaling_Values!A:C, 3)*VLOOKUP(AB266, NPC_Scaling_Values!A:C, 3) * 1.25 ,0)</f>
        <v>7352</v>
      </c>
      <c r="D266" s="5">
        <f>ROUND( VLOOKUP(Z266, NPC_Raw_Data!A:E, 5) * VLOOKUP(AA266, NPC_Scaling_Values!A:D, 4) * VLOOKUP(AB266,NPC_Scaling_Values!A:D, 4) * 1.25 ,0)</f>
        <v>11250</v>
      </c>
      <c r="E266" s="5">
        <f>ROUND( VLOOKUP(Z266, NPC_Raw_Data!A:L, 6) * VLOOKUP(AA266, NPC_Scaling_Values!A:N, 5)* VLOOKUP(AB266, NPC_Scaling_Values!A:N, 5) * 1.25 ,0)</f>
        <v>236</v>
      </c>
      <c r="F266" s="5">
        <f>ROUND( VLOOKUP(Z266, NPC_Raw_Data!A:L, 7) * VLOOKUP(AA266, NPC_Scaling_Values!A:N, 6) * VLOOKUP(AB266,NPC_Scaling_Values!A:N, 6) * 1.25 ,0)</f>
        <v>188</v>
      </c>
      <c r="G266" s="5">
        <f>ROUND( VLOOKUP(Z266, NPC_Raw_Data!A:L, 8) * VLOOKUP(AA266, NPC_Scaling_Values!A:N, 7) * VLOOKUP(AB266, NPC_Scaling_Values!A:N, 7) * 1.25 ,0)</f>
        <v>97</v>
      </c>
      <c r="H266" s="5">
        <f>ROUND( VLOOKUP(Z266, NPC_Raw_Data!A:L, 9) * VLOOKUP(AA266, NPC_Scaling_Values!A:N, 8)* VLOOKUP(AB266, NPC_Scaling_Values!A:N, 8) * 1.25 ,0)</f>
        <v>97</v>
      </c>
      <c r="I266" s="5">
        <v>0.0</v>
      </c>
      <c r="J266" s="5">
        <v>0.0</v>
      </c>
      <c r="K266" s="5">
        <v>0.0</v>
      </c>
      <c r="L266" s="5">
        <f>ROUND( VLOOKUP(Z266, NPC_Raw_Data!A:O, 13),0)</f>
        <v>999</v>
      </c>
      <c r="M266" s="5">
        <f>ROUND( VLOOKUP(Z266, NPC_Raw_Data!A:O, 14),0)</f>
        <v>999</v>
      </c>
      <c r="N266" s="5">
        <f>ROUND( VLOOKUP(Z266, NPC_Raw_Data!A:O, 15),0)</f>
        <v>122</v>
      </c>
      <c r="O266" s="5">
        <f>ROUND( VLOOKUP(Z266, NPC_Raw_Data!A:Q, 16) * VLOOKUP(AA266, NPC_Scaling_Values!A:N, 14)* VLOOKUP(AB266, NPC_Scaling_Values!A:N, 14) * 1.25 ,0)</f>
        <v>264</v>
      </c>
      <c r="P266" s="2">
        <f>ROUND( VLOOKUP(Z266, NPC_Raw_Data!A:Q, 17) * VLOOKUP(AA266, NPC_Scaling_Values!A:N, 14) * VLOOKUP(AB266, NPC_Scaling_Values!A:N, 14)* 1.25 ,0)</f>
        <v>106</v>
      </c>
      <c r="Q266">
        <f> VLOOKUP(AA266, NPC_Scaling_Values!A:N, 9) * VLOOKUP(AB266, NPC_Scaling_Values!A:N, 9) * 1.25</f>
        <v>3.96375</v>
      </c>
      <c r="R266" s="1">
        <v>1.0</v>
      </c>
      <c r="S266" s="1">
        <v>-1.0</v>
      </c>
      <c r="T266" s="7" t="b">
        <v>0</v>
      </c>
      <c r="U266" s="7" t="b">
        <v>0</v>
      </c>
      <c r="V266" s="7" t="b">
        <v>0</v>
      </c>
      <c r="Z266" s="1">
        <v>342002.0</v>
      </c>
      <c r="AA266" s="1">
        <v>7011.0</v>
      </c>
      <c r="AB266" s="1">
        <v>7411.0</v>
      </c>
      <c r="AC266" s="10">
        <v>5151.0</v>
      </c>
    </row>
    <row r="267">
      <c r="A267" s="1" t="s">
        <v>42</v>
      </c>
      <c r="B267" s="1" t="s">
        <v>41</v>
      </c>
      <c r="C267" s="5">
        <f>ROUND( VLOOKUP(Z267, NPC_Raw_Data!A:D, 4)*VLOOKUP(AA267, NPC_Scaling_Values!A:C, 3)*VLOOKUP(AB267, NPC_Scaling_Values!A:C, 3) * 1.25 ,0)</f>
        <v>5</v>
      </c>
      <c r="D267" s="5">
        <f>ROUND( VLOOKUP(Z267, NPC_Raw_Data!A:E, 5) * VLOOKUP(AA267, NPC_Scaling_Values!A:D, 4) * VLOOKUP(AB267,NPC_Scaling_Values!A:D, 4) * 1.25 ,0)</f>
        <v>0</v>
      </c>
      <c r="E267" s="5">
        <f>ROUND( VLOOKUP(Z267, NPC_Raw_Data!A:L, 6) * VLOOKUP(AA267, NPC_Scaling_Values!A:N, 5)* VLOOKUP(AB267, NPC_Scaling_Values!A:N, 5) * 1.25 ,0)</f>
        <v>4</v>
      </c>
      <c r="F267" s="5">
        <f>ROUND( VLOOKUP(Z267, NPC_Raw_Data!A:L, 7) * VLOOKUP(AA267, NPC_Scaling_Values!A:N, 6) * VLOOKUP(AB267,NPC_Scaling_Values!A:N, 6) * 1.25 ,0)</f>
        <v>0</v>
      </c>
      <c r="G267" s="5">
        <f>ROUND( VLOOKUP(Z267, NPC_Raw_Data!A:L, 8) * VLOOKUP(AA267, NPC_Scaling_Values!A:N, 7) * VLOOKUP(AB267, NPC_Scaling_Values!A:N, 7) * 1.25 ,0)</f>
        <v>0</v>
      </c>
      <c r="H267" s="5">
        <f>ROUND( VLOOKUP(Z267, NPC_Raw_Data!A:L, 9) * VLOOKUP(AA267, NPC_Scaling_Values!A:N, 8)* VLOOKUP(AB267, NPC_Scaling_Values!A:N, 8) * 1.25 ,0)</f>
        <v>0</v>
      </c>
      <c r="I267" s="5">
        <v>0.0</v>
      </c>
      <c r="J267" s="5">
        <v>0.0</v>
      </c>
      <c r="K267" s="5">
        <v>0.0</v>
      </c>
      <c r="L267" s="5">
        <f>ROUND( VLOOKUP(Z267, NPC_Raw_Data!A:O, 13),0)</f>
        <v>999</v>
      </c>
      <c r="M267" s="5">
        <f>ROUND( VLOOKUP(Z267, NPC_Raw_Data!A:O, 14),0)</f>
        <v>999</v>
      </c>
      <c r="N267" s="5">
        <f>ROUND( VLOOKUP(Z267, NPC_Raw_Data!A:O, 15),0)</f>
        <v>75</v>
      </c>
      <c r="O267" s="5">
        <f>ROUND( VLOOKUP(Z267, NPC_Raw_Data!A:Q, 16) * VLOOKUP(AA267, NPC_Scaling_Values!A:N, 14)* VLOOKUP(AB267, NPC_Scaling_Values!A:N, 14) * 1.25 ,0)</f>
        <v>290</v>
      </c>
      <c r="P267" s="2">
        <f>ROUND( VLOOKUP(Z267, NPC_Raw_Data!A:Q, 17) * VLOOKUP(AA267, NPC_Scaling_Values!A:N, 14) * VLOOKUP(AB267, NPC_Scaling_Values!A:N, 14)* 1.25 ,0)</f>
        <v>116</v>
      </c>
      <c r="Q267">
        <f> VLOOKUP(AA267, NPC_Scaling_Values!A:N, 9) * VLOOKUP(AB267, NPC_Scaling_Values!A:N, 9) * 1.25</f>
        <v>4.17</v>
      </c>
      <c r="R267" s="1">
        <v>1.0</v>
      </c>
      <c r="S267" s="1">
        <v>-1.0</v>
      </c>
      <c r="T267" s="7" t="b">
        <v>0</v>
      </c>
      <c r="U267" s="7" t="b">
        <v>0</v>
      </c>
      <c r="V267" s="7" t="b">
        <v>0</v>
      </c>
      <c r="Z267" s="1">
        <v>342100.0</v>
      </c>
      <c r="AA267" s="1">
        <v>7014.0</v>
      </c>
      <c r="AB267" s="1">
        <v>7414.0</v>
      </c>
      <c r="AC267" s="8">
        <v>0.0</v>
      </c>
    </row>
    <row r="268">
      <c r="A268" s="9" t="s">
        <v>150</v>
      </c>
      <c r="B268" s="1" t="s">
        <v>46</v>
      </c>
      <c r="C268" s="5">
        <f>ROUND( VLOOKUP(Z268, NPC_Raw_Data!A:D, 4)*VLOOKUP(AA268, NPC_Scaling_Values!A:C, 3)*VLOOKUP(AB268, NPC_Scaling_Values!A:C, 3) * 1.25 ,0)</f>
        <v>2762</v>
      </c>
      <c r="D268" s="5">
        <f>ROUND( VLOOKUP(Z268, NPC_Raw_Data!A:E, 5) * VLOOKUP(AA268, NPC_Scaling_Values!A:D, 4) * VLOOKUP(AB268,NPC_Scaling_Values!A:D, 4) * 1.25 ,0)</f>
        <v>5000</v>
      </c>
      <c r="E268" s="5">
        <f>ROUND( VLOOKUP(Z268, NPC_Raw_Data!A:L, 6) * VLOOKUP(AA268, NPC_Scaling_Values!A:N, 5)* VLOOKUP(AB268, NPC_Scaling_Values!A:N, 5) * 1.25 ,0)</f>
        <v>238</v>
      </c>
      <c r="F268" s="5">
        <f>ROUND( VLOOKUP(Z268, NPC_Raw_Data!A:L, 7) * VLOOKUP(AA268, NPC_Scaling_Values!A:N, 6) * VLOOKUP(AB268,NPC_Scaling_Values!A:N, 6) * 1.25 ,0)</f>
        <v>167</v>
      </c>
      <c r="G268" s="5">
        <f>ROUND( VLOOKUP(Z268, NPC_Raw_Data!A:L, 8) * VLOOKUP(AA268, NPC_Scaling_Values!A:N, 7) * VLOOKUP(AB268, NPC_Scaling_Values!A:N, 7) * 1.25 ,0)</f>
        <v>1188</v>
      </c>
      <c r="H268" s="5">
        <f>ROUND( VLOOKUP(Z268, NPC_Raw_Data!A:L, 9) * VLOOKUP(AA268, NPC_Scaling_Values!A:N, 8)* VLOOKUP(AB268, NPC_Scaling_Values!A:N, 8) * 1.25 ,0)</f>
        <v>104</v>
      </c>
      <c r="I268" s="5">
        <v>0.0</v>
      </c>
      <c r="J268" s="5">
        <v>0.0</v>
      </c>
      <c r="K268" s="5">
        <v>0.0</v>
      </c>
      <c r="L268" s="5">
        <f>ROUND( VLOOKUP(Z268, NPC_Raw_Data!A:O, 13),0)</f>
        <v>999</v>
      </c>
      <c r="M268" s="5">
        <f>ROUND( VLOOKUP(Z268, NPC_Raw_Data!A:O, 14),0)</f>
        <v>999</v>
      </c>
      <c r="N268" s="5">
        <f>ROUND( VLOOKUP(Z268, NPC_Raw_Data!A:O, 15),0)</f>
        <v>122</v>
      </c>
      <c r="O268" s="5">
        <f>ROUND( VLOOKUP(Z268, NPC_Raw_Data!A:Q, 16) * VLOOKUP(AA268, NPC_Scaling_Values!A:N, 14)* VLOOKUP(AB268, NPC_Scaling_Values!A:N, 14) * 1.25 ,0)</f>
        <v>290</v>
      </c>
      <c r="P268" s="2">
        <f>ROUND( VLOOKUP(Z268, NPC_Raw_Data!A:Q, 17) * VLOOKUP(AA268, NPC_Scaling_Values!A:N, 14) * VLOOKUP(AB268, NPC_Scaling_Values!A:N, 14)* 1.25 ,0)</f>
        <v>116</v>
      </c>
      <c r="Q268">
        <f> VLOOKUP(AA268, NPC_Scaling_Values!A:N, 9) * VLOOKUP(AB268, NPC_Scaling_Values!A:N, 9) * 1.25</f>
        <v>4.17</v>
      </c>
      <c r="R268" s="1">
        <v>1.0</v>
      </c>
      <c r="S268" s="1">
        <v>-1.0</v>
      </c>
      <c r="T268" s="7" t="b">
        <v>0</v>
      </c>
      <c r="U268" s="7" t="b">
        <v>0</v>
      </c>
      <c r="V268" s="7" t="b">
        <v>0</v>
      </c>
      <c r="Z268" s="1">
        <v>342101.0</v>
      </c>
      <c r="AA268" s="1">
        <v>7014.0</v>
      </c>
      <c r="AB268" s="1">
        <v>7414.0</v>
      </c>
      <c r="AC268" s="8">
        <v>0.0</v>
      </c>
    </row>
    <row r="269">
      <c r="A269" s="1" t="s">
        <v>162</v>
      </c>
      <c r="B269" s="1" t="s">
        <v>41</v>
      </c>
      <c r="C269" s="5">
        <f>ROUND( VLOOKUP(Z269, NPC_Raw_Data!A:D, 4)*VLOOKUP(AA269, NPC_Scaling_Values!A:C, 3)*VLOOKUP(AB269, NPC_Scaling_Values!A:C, 3) * 1.25 ,0)</f>
        <v>5</v>
      </c>
      <c r="D269" s="5">
        <f>ROUND( VLOOKUP(Z269, NPC_Raw_Data!A:E, 5) * VLOOKUP(AA269, NPC_Scaling_Values!A:D, 4) * VLOOKUP(AB269,NPC_Scaling_Values!A:D, 4) * 1.25 ,0)</f>
        <v>0</v>
      </c>
      <c r="E269" s="5">
        <f>ROUND( VLOOKUP(Z269, NPC_Raw_Data!A:L, 6) * VLOOKUP(AA269, NPC_Scaling_Values!A:N, 5)* VLOOKUP(AB269, NPC_Scaling_Values!A:N, 5) * 1.25 ,0)</f>
        <v>252</v>
      </c>
      <c r="F269" s="5">
        <f>ROUND( VLOOKUP(Z269, NPC_Raw_Data!A:L, 7) * VLOOKUP(AA269, NPC_Scaling_Values!A:N, 6) * VLOOKUP(AB269,NPC_Scaling_Values!A:N, 6) * 1.25 ,0)</f>
        <v>200</v>
      </c>
      <c r="G269" s="5">
        <f>ROUND( VLOOKUP(Z269, NPC_Raw_Data!A:L, 8) * VLOOKUP(AA269, NPC_Scaling_Values!A:N, 7) * VLOOKUP(AB269, NPC_Scaling_Values!A:N, 7) * 1.25 ,0)</f>
        <v>104</v>
      </c>
      <c r="H269" s="5">
        <f>ROUND( VLOOKUP(Z269, NPC_Raw_Data!A:L, 9) * VLOOKUP(AA269, NPC_Scaling_Values!A:N, 8)* VLOOKUP(AB269, NPC_Scaling_Values!A:N, 8) * 1.25 ,0)</f>
        <v>104</v>
      </c>
      <c r="I269" s="5">
        <v>0.0</v>
      </c>
      <c r="J269" s="5">
        <v>0.0</v>
      </c>
      <c r="K269" s="5">
        <v>0.0</v>
      </c>
      <c r="L269" s="5">
        <f>ROUND( VLOOKUP(Z269, NPC_Raw_Data!A:O, 13),0)</f>
        <v>999</v>
      </c>
      <c r="M269" s="5">
        <f>ROUND( VLOOKUP(Z269, NPC_Raw_Data!A:O, 14),0)</f>
        <v>999</v>
      </c>
      <c r="N269" s="5">
        <f>ROUND( VLOOKUP(Z269, NPC_Raw_Data!A:O, 15),0)</f>
        <v>122</v>
      </c>
      <c r="O269" s="5">
        <f>ROUND( VLOOKUP(Z269, NPC_Raw_Data!A:Q, 16) * VLOOKUP(AA269, NPC_Scaling_Values!A:N, 14)* VLOOKUP(AB269, NPC_Scaling_Values!A:N, 14) * 1.25 ,0)</f>
        <v>290</v>
      </c>
      <c r="P269" s="2">
        <f>ROUND( VLOOKUP(Z269, NPC_Raw_Data!A:Q, 17) * VLOOKUP(AA269, NPC_Scaling_Values!A:N, 14) * VLOOKUP(AB269, NPC_Scaling_Values!A:N, 14)* 1.25 ,0)</f>
        <v>116</v>
      </c>
      <c r="Q269">
        <f> VLOOKUP(AA269, NPC_Scaling_Values!A:N, 9) * VLOOKUP(AB269, NPC_Scaling_Values!A:N, 9) * 1.25</f>
        <v>4.17</v>
      </c>
      <c r="R269" s="1">
        <v>1.0</v>
      </c>
      <c r="S269" s="1">
        <v>-1.0</v>
      </c>
      <c r="T269" s="7" t="b">
        <v>0</v>
      </c>
      <c r="U269" s="7" t="b">
        <v>0</v>
      </c>
      <c r="V269" s="7" t="b">
        <v>0</v>
      </c>
      <c r="Z269" s="1">
        <v>342200.0</v>
      </c>
      <c r="AA269" s="1">
        <v>7014.0</v>
      </c>
      <c r="AB269" s="1">
        <v>7414.0</v>
      </c>
      <c r="AC269" s="8">
        <v>0.0</v>
      </c>
    </row>
    <row r="270">
      <c r="A270" s="1" t="s">
        <v>153</v>
      </c>
      <c r="B270" s="1" t="s">
        <v>27</v>
      </c>
      <c r="C270" s="5">
        <f>ROUND( VLOOKUP(Z270, NPC_Raw_Data!A:D, 4)*VLOOKUP(AA270, NPC_Scaling_Values!A:C, 3)*VLOOKUP(AB270, NPC_Scaling_Values!A:C, 3) * 1.25 ,0)</f>
        <v>6900</v>
      </c>
      <c r="D270" s="5">
        <f>ROUND( VLOOKUP(Z270, NPC_Raw_Data!A:E, 5) * VLOOKUP(AA270, NPC_Scaling_Values!A:D, 4) * VLOOKUP(AB270,NPC_Scaling_Values!A:D, 4) * 1.25 ,0)</f>
        <v>62500</v>
      </c>
      <c r="E270" s="5">
        <f>ROUND( VLOOKUP(Z270, NPC_Raw_Data!A:L, 6) * VLOOKUP(AA270, NPC_Scaling_Values!A:N, 5)* VLOOKUP(AB270, NPC_Scaling_Values!A:N, 5) * 1.25 ,0)</f>
        <v>391</v>
      </c>
      <c r="F270" s="5">
        <f>ROUND( VLOOKUP(Z270, NPC_Raw_Data!A:L, 7) * VLOOKUP(AA270, NPC_Scaling_Values!A:N, 6) * VLOOKUP(AB270,NPC_Scaling_Values!A:N, 6) * 1.25 ,0)</f>
        <v>314</v>
      </c>
      <c r="G270" s="5">
        <f>ROUND( VLOOKUP(Z270, NPC_Raw_Data!A:L, 8) * VLOOKUP(AA270, NPC_Scaling_Values!A:N, 7) * VLOOKUP(AB270, NPC_Scaling_Values!A:N, 7) * 1.25 ,0)</f>
        <v>783</v>
      </c>
      <c r="H270" s="5">
        <f>ROUND( VLOOKUP(Z270, NPC_Raw_Data!A:L, 9) * VLOOKUP(AA270, NPC_Scaling_Values!A:N, 8)* VLOOKUP(AB270, NPC_Scaling_Values!A:N, 8) * 1.25 ,0)</f>
        <v>196</v>
      </c>
      <c r="I270" s="5">
        <v>0.0</v>
      </c>
      <c r="J270" s="5">
        <v>0.0</v>
      </c>
      <c r="K270" s="5">
        <v>20.0</v>
      </c>
      <c r="L270" s="5">
        <f>ROUND( VLOOKUP(Z270, NPC_Raw_Data!A:O, 13),0)</f>
        <v>999</v>
      </c>
      <c r="M270" s="5">
        <f>ROUND( VLOOKUP(Z270, NPC_Raw_Data!A:O, 14),0)</f>
        <v>999</v>
      </c>
      <c r="N270" s="5">
        <f>ROUND( VLOOKUP(Z270, NPC_Raw_Data!A:O, 15),0)</f>
        <v>999</v>
      </c>
      <c r="O270" s="5">
        <f>ROUND( VLOOKUP(Z270, NPC_Raw_Data!A:Q, 16) * VLOOKUP(AA270, NPC_Scaling_Values!A:N, 14)* VLOOKUP(AB270, NPC_Scaling_Values!A:N, 14) * 1.25 ,0)</f>
        <v>252</v>
      </c>
      <c r="P270" s="2">
        <f>ROUND( VLOOKUP(Z270, NPC_Raw_Data!A:Q, 17) * VLOOKUP(AA270, NPC_Scaling_Values!A:N, 14) * VLOOKUP(AB270, NPC_Scaling_Values!A:N, 14)* 1.25 ,0)</f>
        <v>101</v>
      </c>
      <c r="Q270">
        <f> VLOOKUP(AA270, NPC_Scaling_Values!A:N, 9) * VLOOKUP(AB270, NPC_Scaling_Values!A:N, 9) * 1.25</f>
        <v>3.484375</v>
      </c>
      <c r="R270" s="1">
        <v>1.0</v>
      </c>
      <c r="S270" s="1">
        <v>-1.0</v>
      </c>
      <c r="T270" s="7" t="b">
        <v>0</v>
      </c>
      <c r="U270" s="7" t="b">
        <v>0</v>
      </c>
      <c r="V270" s="7" t="b">
        <v>0</v>
      </c>
      <c r="Z270" s="1">
        <v>343000.0</v>
      </c>
      <c r="AA270" s="1">
        <v>7003.0</v>
      </c>
      <c r="AB270" s="1">
        <v>7403.0</v>
      </c>
      <c r="AC270" s="8">
        <v>0.0</v>
      </c>
    </row>
    <row r="271">
      <c r="A271" s="1" t="s">
        <v>26</v>
      </c>
      <c r="B271" s="1" t="s">
        <v>27</v>
      </c>
      <c r="C271" s="5">
        <f>ROUND( VLOOKUP(Z271, NPC_Raw_Data!A:D, 4)*VLOOKUP(AA271, NPC_Scaling_Values!A:C, 3)*VLOOKUP(AB271, NPC_Scaling_Values!A:C, 3) * 1.25 ,0)</f>
        <v>4</v>
      </c>
      <c r="D271" s="5">
        <f>ROUND( VLOOKUP(Z271, NPC_Raw_Data!A:E, 5) * VLOOKUP(AA271, NPC_Scaling_Values!A:D, 4) * VLOOKUP(AB271,NPC_Scaling_Values!A:D, 4) * 1.25 ,0)</f>
        <v>0</v>
      </c>
      <c r="E271" s="5">
        <f>ROUND( VLOOKUP(Z271, NPC_Raw_Data!A:L, 6) * VLOOKUP(AA271, NPC_Scaling_Values!A:N, 5)* VLOOKUP(AB271, NPC_Scaling_Values!A:N, 5) * 1.25 ,0)</f>
        <v>0</v>
      </c>
      <c r="F271" s="5">
        <f>ROUND( VLOOKUP(Z271, NPC_Raw_Data!A:L, 7) * VLOOKUP(AA271, NPC_Scaling_Values!A:N, 6) * VLOOKUP(AB271,NPC_Scaling_Values!A:N, 6) * 1.25 ,0)</f>
        <v>0</v>
      </c>
      <c r="G271" s="5">
        <f>ROUND( VLOOKUP(Z271, NPC_Raw_Data!A:L, 8) * VLOOKUP(AA271, NPC_Scaling_Values!A:N, 7) * VLOOKUP(AB271, NPC_Scaling_Values!A:N, 7) * 1.25 ,0)</f>
        <v>0</v>
      </c>
      <c r="H271" s="5">
        <f>ROUND( VLOOKUP(Z271, NPC_Raw_Data!A:L, 9) * VLOOKUP(AA271, NPC_Scaling_Values!A:N, 8)* VLOOKUP(AB271, NPC_Scaling_Values!A:N, 8) * 1.25 ,0)</f>
        <v>0</v>
      </c>
      <c r="I271" s="5">
        <v>0.0</v>
      </c>
      <c r="J271" s="5">
        <v>0.0</v>
      </c>
      <c r="K271" s="5">
        <v>0.0</v>
      </c>
      <c r="L271" s="5">
        <f>ROUND( VLOOKUP(Z271, NPC_Raw_Data!A:O, 13),0)</f>
        <v>0</v>
      </c>
      <c r="M271" s="5">
        <f>ROUND( VLOOKUP(Z271, NPC_Raw_Data!A:O, 14),0)</f>
        <v>0</v>
      </c>
      <c r="N271" s="5">
        <f>ROUND( VLOOKUP(Z271, NPC_Raw_Data!A:O, 15),0)</f>
        <v>0</v>
      </c>
      <c r="O271" s="5">
        <f>ROUND( VLOOKUP(Z271, NPC_Raw_Data!A:Q, 16) * VLOOKUP(AA271, NPC_Scaling_Values!A:N, 14)* VLOOKUP(AB271, NPC_Scaling_Values!A:N, 14) * 1.25 ,0)</f>
        <v>252</v>
      </c>
      <c r="P271" s="2">
        <f>ROUND( VLOOKUP(Z271, NPC_Raw_Data!A:Q, 17) * VLOOKUP(AA271, NPC_Scaling_Values!A:N, 14) * VLOOKUP(AB271, NPC_Scaling_Values!A:N, 14)* 1.25 ,0)</f>
        <v>101</v>
      </c>
      <c r="Q271">
        <f> VLOOKUP(AA271, NPC_Scaling_Values!A:N, 9) * VLOOKUP(AB271, NPC_Scaling_Values!A:N, 9) * 1.25</f>
        <v>3.484375</v>
      </c>
      <c r="R271" s="1">
        <v>1.0</v>
      </c>
      <c r="S271" s="1">
        <v>-1.0</v>
      </c>
      <c r="T271" s="7" t="b">
        <v>0</v>
      </c>
      <c r="U271" s="7" t="b">
        <v>0</v>
      </c>
      <c r="V271" s="7" t="b">
        <v>0</v>
      </c>
      <c r="Z271" s="1">
        <v>343100.0</v>
      </c>
      <c r="AA271" s="1">
        <v>7003.0</v>
      </c>
      <c r="AB271" s="1">
        <v>7403.0</v>
      </c>
      <c r="AC271" s="8">
        <v>0.0</v>
      </c>
    </row>
    <row r="272">
      <c r="A272" s="9" t="s">
        <v>243</v>
      </c>
      <c r="B272" s="1" t="s">
        <v>37</v>
      </c>
      <c r="C272" s="5">
        <f>ROUND( VLOOKUP(Z272, NPC_Raw_Data!A:D, 4)*VLOOKUP(AA272, NPC_Scaling_Values!A:C, 3)*VLOOKUP(AB272, NPC_Scaling_Values!A:C, 3) * 1.25 ,0)</f>
        <v>2640</v>
      </c>
      <c r="D272" s="5">
        <f>ROUND( VLOOKUP(Z272, NPC_Raw_Data!A:E, 5) * VLOOKUP(AA272, NPC_Scaling_Values!A:D, 4) * VLOOKUP(AB272,NPC_Scaling_Values!A:D, 4) * 1.25 ,0)</f>
        <v>0</v>
      </c>
      <c r="E272" s="5">
        <f>ROUND( VLOOKUP(Z272, NPC_Raw_Data!A:L, 6) * VLOOKUP(AA272, NPC_Scaling_Values!A:N, 5)* VLOOKUP(AB272, NPC_Scaling_Values!A:N, 5) * 1.25 ,0)</f>
        <v>390</v>
      </c>
      <c r="F272" s="5">
        <f>ROUND( VLOOKUP(Z272, NPC_Raw_Data!A:L, 7) * VLOOKUP(AA272, NPC_Scaling_Values!A:N, 6) * VLOOKUP(AB272,NPC_Scaling_Values!A:N, 6) * 1.25 ,0)</f>
        <v>312</v>
      </c>
      <c r="G272" s="5">
        <f>ROUND( VLOOKUP(Z272, NPC_Raw_Data!A:L, 8) * VLOOKUP(AA272, NPC_Scaling_Values!A:N, 7) * VLOOKUP(AB272, NPC_Scaling_Values!A:N, 7) * 1.25 ,0)</f>
        <v>273</v>
      </c>
      <c r="H272" s="5">
        <f>ROUND( VLOOKUP(Z272, NPC_Raw_Data!A:L, 9) * VLOOKUP(AA272, NPC_Scaling_Values!A:N, 8)* VLOOKUP(AB272, NPC_Scaling_Values!A:N, 8) * 1.25 ,0)</f>
        <v>195</v>
      </c>
      <c r="I272" s="5">
        <v>0.0</v>
      </c>
      <c r="J272" s="5">
        <v>0.0</v>
      </c>
      <c r="K272" s="5">
        <v>0.0</v>
      </c>
      <c r="L272" s="5">
        <f>ROUND( VLOOKUP(Z272, NPC_Raw_Data!A:O, 13),0)</f>
        <v>999</v>
      </c>
      <c r="M272" s="5">
        <f>ROUND( VLOOKUP(Z272, NPC_Raw_Data!A:O, 14),0)</f>
        <v>999</v>
      </c>
      <c r="N272" s="5">
        <f>ROUND( VLOOKUP(Z272, NPC_Raw_Data!A:O, 15),0)</f>
        <v>999</v>
      </c>
      <c r="O272" s="5">
        <f>ROUND( VLOOKUP(Z272, NPC_Raw_Data!A:Q, 16) * VLOOKUP(AA272, NPC_Scaling_Values!A:N, 14)* VLOOKUP(AB272, NPC_Scaling_Values!A:N, 14) * 1.25 ,0)</f>
        <v>272</v>
      </c>
      <c r="P272" s="2">
        <f>ROUND( VLOOKUP(Z272, NPC_Raw_Data!A:Q, 17) * VLOOKUP(AA272, NPC_Scaling_Values!A:N, 14) * VLOOKUP(AB272, NPC_Scaling_Values!A:N, 14)* 1.25 ,0)</f>
        <v>109</v>
      </c>
      <c r="Q272">
        <f> VLOOKUP(AA272, NPC_Scaling_Values!A:N, 9) * VLOOKUP(AB272, NPC_Scaling_Values!A:N, 9) * 1.25</f>
        <v>4.015</v>
      </c>
      <c r="R272" s="1">
        <v>1.0</v>
      </c>
      <c r="S272" s="1">
        <v>-1.0</v>
      </c>
      <c r="T272" s="7" t="b">
        <v>0</v>
      </c>
      <c r="U272" s="7" t="b">
        <v>0</v>
      </c>
      <c r="V272" s="7" t="b">
        <v>0</v>
      </c>
      <c r="Z272" s="1">
        <v>345000.0</v>
      </c>
      <c r="AA272" s="1">
        <v>7012.0</v>
      </c>
      <c r="AB272" s="1">
        <v>7412.0</v>
      </c>
      <c r="AC272" s="8">
        <v>0.0</v>
      </c>
    </row>
    <row r="273">
      <c r="A273" s="9" t="s">
        <v>36</v>
      </c>
      <c r="B273" s="1" t="s">
        <v>37</v>
      </c>
      <c r="C273" s="5">
        <f>ROUND( VLOOKUP(Z273, NPC_Raw_Data!A:D, 4)*VLOOKUP(AA273, NPC_Scaling_Values!A:C, 3)*VLOOKUP(AB273, NPC_Scaling_Values!A:C, 3) * 1.25 ,0)</f>
        <v>5</v>
      </c>
      <c r="D273" s="5">
        <f>ROUND( VLOOKUP(Z273, NPC_Raw_Data!A:E, 5) * VLOOKUP(AA273, NPC_Scaling_Values!A:D, 4) * VLOOKUP(AB273,NPC_Scaling_Values!A:D, 4) * 1.25 ,0)</f>
        <v>0</v>
      </c>
      <c r="E273" s="5">
        <f>ROUND( VLOOKUP(Z273, NPC_Raw_Data!A:L, 6) * VLOOKUP(AA273, NPC_Scaling_Values!A:N, 5)* VLOOKUP(AB273, NPC_Scaling_Values!A:N, 5) * 1.25 ,0)</f>
        <v>0</v>
      </c>
      <c r="F273" s="5">
        <f>ROUND( VLOOKUP(Z273, NPC_Raw_Data!A:L, 7) * VLOOKUP(AA273, NPC_Scaling_Values!A:N, 6) * VLOOKUP(AB273,NPC_Scaling_Values!A:N, 6) * 1.25 ,0)</f>
        <v>0</v>
      </c>
      <c r="G273" s="5">
        <f>ROUND( VLOOKUP(Z273, NPC_Raw_Data!A:L, 8) * VLOOKUP(AA273, NPC_Scaling_Values!A:N, 7) * VLOOKUP(AB273, NPC_Scaling_Values!A:N, 7) * 1.25 ,0)</f>
        <v>0</v>
      </c>
      <c r="H273" s="5">
        <f>ROUND( VLOOKUP(Z273, NPC_Raw_Data!A:L, 9) * VLOOKUP(AA273, NPC_Scaling_Values!A:N, 8)* VLOOKUP(AB273, NPC_Scaling_Values!A:N, 8) * 1.25 ,0)</f>
        <v>0</v>
      </c>
      <c r="I273" s="5">
        <v>0.0</v>
      </c>
      <c r="J273" s="5">
        <v>0.0</v>
      </c>
      <c r="K273" s="5">
        <v>0.0</v>
      </c>
      <c r="L273" s="5">
        <f>ROUND( VLOOKUP(Z273, NPC_Raw_Data!A:O, 13),0)</f>
        <v>0</v>
      </c>
      <c r="M273" s="5">
        <f>ROUND( VLOOKUP(Z273, NPC_Raw_Data!A:O, 14),0)</f>
        <v>0</v>
      </c>
      <c r="N273" s="5">
        <f>ROUND( VLOOKUP(Z273, NPC_Raw_Data!A:O, 15),0)</f>
        <v>0</v>
      </c>
      <c r="O273" s="5">
        <f>ROUND( VLOOKUP(Z273, NPC_Raw_Data!A:Q, 16) * VLOOKUP(AA273, NPC_Scaling_Values!A:N, 14)* VLOOKUP(AB273, NPC_Scaling_Values!A:N, 14) * 1.25 ,0)</f>
        <v>272</v>
      </c>
      <c r="P273" s="2">
        <f>ROUND( VLOOKUP(Z273, NPC_Raw_Data!A:Q, 17) * VLOOKUP(AA273, NPC_Scaling_Values!A:N, 14) * VLOOKUP(AB273, NPC_Scaling_Values!A:N, 14)* 1.25 ,0)</f>
        <v>109</v>
      </c>
      <c r="Q273">
        <f> VLOOKUP(AA273, NPC_Scaling_Values!A:N, 9) * VLOOKUP(AB273, NPC_Scaling_Values!A:N, 9) * 1.25</f>
        <v>4.015</v>
      </c>
      <c r="R273" s="1">
        <v>1.0</v>
      </c>
      <c r="S273" s="1">
        <v>-1.0</v>
      </c>
      <c r="T273" s="7" t="b">
        <v>0</v>
      </c>
      <c r="U273" s="7" t="b">
        <v>0</v>
      </c>
      <c r="V273" s="7" t="b">
        <v>0</v>
      </c>
      <c r="Z273" s="1">
        <v>345100.0</v>
      </c>
      <c r="AA273" s="1">
        <v>7012.0</v>
      </c>
      <c r="AB273" s="1">
        <v>7412.0</v>
      </c>
      <c r="AC273" s="8">
        <v>0.0</v>
      </c>
    </row>
    <row r="274">
      <c r="A274" s="1" t="s">
        <v>253</v>
      </c>
      <c r="B274" s="1" t="s">
        <v>27</v>
      </c>
      <c r="C274" s="5">
        <f>ROUND( VLOOKUP(Z274, NPC_Raw_Data!A:D, 4)*VLOOKUP(AA274, NPC_Scaling_Values!A:C, 3)*VLOOKUP(AB274, NPC_Scaling_Values!A:C, 3) * 1.25 ,0)</f>
        <v>960</v>
      </c>
      <c r="D274" s="5">
        <f>ROUND( VLOOKUP(Z274, NPC_Raw_Data!A:E, 5) * VLOOKUP(AA274, NPC_Scaling_Values!A:D, 4) * VLOOKUP(AB274,NPC_Scaling_Values!A:D, 4) * 1.25 ,0)</f>
        <v>4688</v>
      </c>
      <c r="E274" s="5">
        <f>ROUND( VLOOKUP(Z274, NPC_Raw_Data!A:L, 6) * VLOOKUP(AA274, NPC_Scaling_Values!A:N, 5)* VLOOKUP(AB274, NPC_Scaling_Values!A:N, 5) * 1.25 ,0)</f>
        <v>622</v>
      </c>
      <c r="F274" s="5">
        <f>ROUND( VLOOKUP(Z274, NPC_Raw_Data!A:L, 7) * VLOOKUP(AA274, NPC_Scaling_Values!A:N, 6) * VLOOKUP(AB274,NPC_Scaling_Values!A:N, 6) * 1.25 ,0)</f>
        <v>597</v>
      </c>
      <c r="G274" s="5">
        <f>ROUND( VLOOKUP(Z274, NPC_Raw_Data!A:L, 8) * VLOOKUP(AA274, NPC_Scaling_Values!A:N, 7) * VLOOKUP(AB274, NPC_Scaling_Values!A:N, 7) * 1.25 ,0)</f>
        <v>446</v>
      </c>
      <c r="H274" s="5">
        <f>ROUND( VLOOKUP(Z274, NPC_Raw_Data!A:L, 9) * VLOOKUP(AA274, NPC_Scaling_Values!A:N, 8)* VLOOKUP(AB274, NPC_Scaling_Values!A:N, 8) * 1.25 ,0)</f>
        <v>85</v>
      </c>
      <c r="I274" s="5">
        <v>25.0</v>
      </c>
      <c r="J274" s="5">
        <v>-30.0</v>
      </c>
      <c r="K274" s="5">
        <v>0.0</v>
      </c>
      <c r="L274" s="5">
        <f>ROUND( VLOOKUP(Z274, NPC_Raw_Data!A:O, 13),0)</f>
        <v>75</v>
      </c>
      <c r="M274" s="5">
        <f>ROUND( VLOOKUP(Z274, NPC_Raw_Data!A:O, 14),0)</f>
        <v>75</v>
      </c>
      <c r="N274" s="5">
        <f>ROUND( VLOOKUP(Z274, NPC_Raw_Data!A:O, 15),0)</f>
        <v>999</v>
      </c>
      <c r="O274" s="5">
        <f>ROUND( VLOOKUP(Z274, NPC_Raw_Data!A:Q, 16) * VLOOKUP(AA274, NPC_Scaling_Values!A:N, 14)* VLOOKUP(AB274, NPC_Scaling_Values!A:N, 14) * 1.25 ,0)</f>
        <v>252</v>
      </c>
      <c r="P274" s="2">
        <f>ROUND( VLOOKUP(Z274, NPC_Raw_Data!A:Q, 17) * VLOOKUP(AA274, NPC_Scaling_Values!A:N, 14) * VLOOKUP(AB274, NPC_Scaling_Values!A:N, 14)* 1.25 ,0)</f>
        <v>101</v>
      </c>
      <c r="Q274">
        <f> VLOOKUP(AA274, NPC_Scaling_Values!A:N, 9) * VLOOKUP(AB274, NPC_Scaling_Values!A:N, 9) * 1.25</f>
        <v>3.484375</v>
      </c>
      <c r="R274" s="1">
        <v>3.0</v>
      </c>
      <c r="S274" s="1">
        <v>-1.0</v>
      </c>
      <c r="T274" s="7" t="b">
        <v>0</v>
      </c>
      <c r="U274" s="7" t="b">
        <v>0</v>
      </c>
      <c r="V274" s="7" t="b">
        <v>0</v>
      </c>
      <c r="Z274" s="1">
        <v>346000.0</v>
      </c>
      <c r="AA274" s="1">
        <v>7003.0</v>
      </c>
      <c r="AB274" s="1">
        <v>7403.0</v>
      </c>
      <c r="AC274" s="8">
        <v>0.0</v>
      </c>
    </row>
    <row r="275">
      <c r="A275" s="1" t="s">
        <v>253</v>
      </c>
      <c r="B275" s="1" t="s">
        <v>30</v>
      </c>
      <c r="C275" s="5">
        <f>ROUND( VLOOKUP(Z275, NPC_Raw_Data!A:D, 4)*VLOOKUP(AA275, NPC_Scaling_Values!A:C, 3)*VLOOKUP(AB275, NPC_Scaling_Values!A:C, 3) * 1.25 ,0)</f>
        <v>1256</v>
      </c>
      <c r="D275" s="5">
        <f>ROUND( VLOOKUP(Z275, NPC_Raw_Data!A:E, 5) * VLOOKUP(AA275, NPC_Scaling_Values!A:D, 4) * VLOOKUP(AB275,NPC_Scaling_Values!A:D, 4) * 1.25 ,0)</f>
        <v>2500</v>
      </c>
      <c r="E275" s="5">
        <f>ROUND( VLOOKUP(Z275, NPC_Raw_Data!A:L, 6) * VLOOKUP(AA275, NPC_Scaling_Values!A:N, 5)* VLOOKUP(AB275, NPC_Scaling_Values!A:N, 5) * 1.25 ,0)</f>
        <v>921</v>
      </c>
      <c r="F275" s="5">
        <f>ROUND( VLOOKUP(Z275, NPC_Raw_Data!A:L, 7) * VLOOKUP(AA275, NPC_Scaling_Values!A:N, 6) * VLOOKUP(AB275,NPC_Scaling_Values!A:N, 6) * 1.25 ,0)</f>
        <v>884</v>
      </c>
      <c r="G275" s="5">
        <f>ROUND( VLOOKUP(Z275, NPC_Raw_Data!A:L, 8) * VLOOKUP(AA275, NPC_Scaling_Values!A:N, 7) * VLOOKUP(AB275, NPC_Scaling_Values!A:N, 7) * 1.25 ,0)</f>
        <v>661</v>
      </c>
      <c r="H275" s="5">
        <f>ROUND( VLOOKUP(Z275, NPC_Raw_Data!A:L, 9) * VLOOKUP(AA275, NPC_Scaling_Values!A:N, 8)* VLOOKUP(AB275, NPC_Scaling_Values!A:N, 8) * 1.25 ,0)</f>
        <v>126</v>
      </c>
      <c r="I275" s="5">
        <v>25.0</v>
      </c>
      <c r="J275" s="5">
        <v>-30.0</v>
      </c>
      <c r="K275" s="5">
        <v>0.0</v>
      </c>
      <c r="L275" s="5">
        <f>ROUND( VLOOKUP(Z275, NPC_Raw_Data!A:O, 13),0)</f>
        <v>75</v>
      </c>
      <c r="M275" s="5">
        <f>ROUND( VLOOKUP(Z275, NPC_Raw_Data!A:O, 14),0)</f>
        <v>75</v>
      </c>
      <c r="N275" s="5">
        <f>ROUND( VLOOKUP(Z275, NPC_Raw_Data!A:O, 15),0)</f>
        <v>999</v>
      </c>
      <c r="O275" s="5">
        <f>ROUND( VLOOKUP(Z275, NPC_Raw_Data!A:Q, 16) * VLOOKUP(AA275, NPC_Scaling_Values!A:N, 14)* VLOOKUP(AB275, NPC_Scaling_Values!A:N, 14) * 1.25 ,0)</f>
        <v>290</v>
      </c>
      <c r="P275" s="2">
        <f>ROUND( VLOOKUP(Z275, NPC_Raw_Data!A:Q, 17) * VLOOKUP(AA275, NPC_Scaling_Values!A:N, 14) * VLOOKUP(AB275, NPC_Scaling_Values!A:N, 14)* 1.25 ,0)</f>
        <v>116</v>
      </c>
      <c r="Q275">
        <f> VLOOKUP(AA275, NPC_Scaling_Values!A:N, 9) * VLOOKUP(AB275, NPC_Scaling_Values!A:N, 9) * 1.25</f>
        <v>4.17</v>
      </c>
      <c r="R275" s="1">
        <v>3.0</v>
      </c>
      <c r="S275" s="1">
        <v>-1.0</v>
      </c>
      <c r="T275" s="7" t="b">
        <v>0</v>
      </c>
      <c r="U275" s="7" t="b">
        <v>0</v>
      </c>
      <c r="V275" s="7" t="b">
        <v>0</v>
      </c>
      <c r="Z275" s="1">
        <v>346100.0</v>
      </c>
      <c r="AA275" s="1">
        <v>7014.0</v>
      </c>
      <c r="AB275" s="1">
        <v>7414.0</v>
      </c>
      <c r="AC275" s="8">
        <v>0.0</v>
      </c>
    </row>
    <row r="276">
      <c r="A276" s="9" t="s">
        <v>239</v>
      </c>
      <c r="B276" s="1" t="s">
        <v>32</v>
      </c>
      <c r="C276" s="5">
        <f>ROUND( VLOOKUP(Z276, NPC_Raw_Data!A:D, 4)*VLOOKUP(AA276, NPC_Scaling_Values!A:C, 3)*VLOOKUP(AB276, NPC_Scaling_Values!A:C, 3) * 1.25 ,0)</f>
        <v>2512</v>
      </c>
      <c r="D276" s="5">
        <f>ROUND( VLOOKUP(Z276, NPC_Raw_Data!A:E, 5) * VLOOKUP(AA276, NPC_Scaling_Values!A:D, 4) * VLOOKUP(AB276,NPC_Scaling_Values!A:D, 4) * 1.25 ,0)</f>
        <v>2500</v>
      </c>
      <c r="E276" s="5">
        <f>ROUND( VLOOKUP(Z276, NPC_Raw_Data!A:L, 6) * VLOOKUP(AA276, NPC_Scaling_Values!A:N, 5)* VLOOKUP(AB276, NPC_Scaling_Values!A:N, 5) * 1.25 ,0)</f>
        <v>371</v>
      </c>
      <c r="F276" s="5">
        <f>ROUND( VLOOKUP(Z276, NPC_Raw_Data!A:L, 7) * VLOOKUP(AA276, NPC_Scaling_Values!A:N, 6) * VLOOKUP(AB276,NPC_Scaling_Values!A:N, 6) * 1.25 ,0)</f>
        <v>0</v>
      </c>
      <c r="G276" s="5">
        <f>ROUND( VLOOKUP(Z276, NPC_Raw_Data!A:L, 8) * VLOOKUP(AA276, NPC_Scaling_Values!A:N, 7) * VLOOKUP(AB276, NPC_Scaling_Values!A:N, 7) * 1.25 ,0)</f>
        <v>0</v>
      </c>
      <c r="H276" s="5">
        <f>ROUND( VLOOKUP(Z276, NPC_Raw_Data!A:L, 9) * VLOOKUP(AA276, NPC_Scaling_Values!A:N, 8)* VLOOKUP(AB276, NPC_Scaling_Values!A:N, 8) * 1.25 ,0)</f>
        <v>186</v>
      </c>
      <c r="I276" s="5">
        <v>0.0</v>
      </c>
      <c r="J276" s="5">
        <v>0.0</v>
      </c>
      <c r="K276" s="5">
        <v>0.0</v>
      </c>
      <c r="L276" s="5">
        <f>ROUND( VLOOKUP(Z276, NPC_Raw_Data!A:O, 13),0)</f>
        <v>100</v>
      </c>
      <c r="M276" s="5">
        <f>ROUND( VLOOKUP(Z276, NPC_Raw_Data!A:O, 14),0)</f>
        <v>100</v>
      </c>
      <c r="N276" s="5">
        <f>ROUND( VLOOKUP(Z276, NPC_Raw_Data!A:O, 15),0)</f>
        <v>100</v>
      </c>
      <c r="O276" s="5">
        <f>ROUND( VLOOKUP(Z276, NPC_Raw_Data!A:Q, 16) * VLOOKUP(AA276, NPC_Scaling_Values!A:N, 14)* VLOOKUP(AB276, NPC_Scaling_Values!A:N, 14) * 1.25 ,0)</f>
        <v>290</v>
      </c>
      <c r="P276" s="2">
        <f>ROUND( VLOOKUP(Z276, NPC_Raw_Data!A:Q, 17) * VLOOKUP(AA276, NPC_Scaling_Values!A:N, 14) * VLOOKUP(AB276, NPC_Scaling_Values!A:N, 14)* 1.25 ,0)</f>
        <v>116</v>
      </c>
      <c r="Q276">
        <f> VLOOKUP(AA276, NPC_Scaling_Values!A:N, 9) * VLOOKUP(AB276, NPC_Scaling_Values!A:N, 9) * 1.25</f>
        <v>4.17</v>
      </c>
      <c r="R276" s="1">
        <v>3.0</v>
      </c>
      <c r="S276" s="1">
        <v>-1.0</v>
      </c>
      <c r="T276" s="7" t="b">
        <v>0</v>
      </c>
      <c r="U276" s="7" t="b">
        <v>0</v>
      </c>
      <c r="V276" s="7" t="b">
        <v>0</v>
      </c>
      <c r="Z276" s="1">
        <v>347000.0</v>
      </c>
      <c r="AA276" s="1">
        <v>7014.0</v>
      </c>
      <c r="AB276" s="1">
        <v>7414.0</v>
      </c>
      <c r="AC276" s="8">
        <v>0.0</v>
      </c>
    </row>
    <row r="277">
      <c r="A277" s="9" t="s">
        <v>240</v>
      </c>
      <c r="B277" s="1" t="s">
        <v>32</v>
      </c>
      <c r="C277" s="5">
        <f>ROUND( VLOOKUP(Z277, NPC_Raw_Data!A:D, 4)*VLOOKUP(AA277, NPC_Scaling_Values!A:C, 3)*VLOOKUP(AB277, NPC_Scaling_Values!A:C, 3) * 1.25 ,0)</f>
        <v>5024</v>
      </c>
      <c r="D277" s="5">
        <f>ROUND( VLOOKUP(Z277, NPC_Raw_Data!A:E, 5) * VLOOKUP(AA277, NPC_Scaling_Values!A:D, 4) * VLOOKUP(AB277,NPC_Scaling_Values!A:D, 4) * 1.25 ,0)</f>
        <v>75000</v>
      </c>
      <c r="E277" s="5">
        <f>ROUND( VLOOKUP(Z277, NPC_Raw_Data!A:L, 6) * VLOOKUP(AA277, NPC_Scaling_Values!A:N, 5)* VLOOKUP(AB277, NPC_Scaling_Values!A:N, 5) * 1.25 ,0)</f>
        <v>371</v>
      </c>
      <c r="F277" s="5">
        <f>ROUND( VLOOKUP(Z277, NPC_Raw_Data!A:L, 7) * VLOOKUP(AA277, NPC_Scaling_Values!A:N, 6) * VLOOKUP(AB277,NPC_Scaling_Values!A:N, 6) * 1.25 ,0)</f>
        <v>950</v>
      </c>
      <c r="G277" s="5">
        <f>ROUND( VLOOKUP(Z277, NPC_Raw_Data!A:L, 8) * VLOOKUP(AA277, NPC_Scaling_Values!A:N, 7) * VLOOKUP(AB277, NPC_Scaling_Values!A:N, 7) * 1.25 ,0)</f>
        <v>594</v>
      </c>
      <c r="H277" s="5">
        <f>ROUND( VLOOKUP(Z277, NPC_Raw_Data!A:L, 9) * VLOOKUP(AA277, NPC_Scaling_Values!A:N, 8)* VLOOKUP(AB277, NPC_Scaling_Values!A:N, 8) * 1.25 ,0)</f>
        <v>1307</v>
      </c>
      <c r="I277" s="5">
        <v>0.0</v>
      </c>
      <c r="J277" s="5">
        <v>0.0</v>
      </c>
      <c r="K277" s="5">
        <v>0.0</v>
      </c>
      <c r="L277" s="5">
        <f>ROUND( VLOOKUP(Z277, NPC_Raw_Data!A:O, 13),0)</f>
        <v>250</v>
      </c>
      <c r="M277" s="5">
        <f>ROUND( VLOOKUP(Z277, NPC_Raw_Data!A:O, 14),0)</f>
        <v>250</v>
      </c>
      <c r="N277" s="5">
        <f>ROUND( VLOOKUP(Z277, NPC_Raw_Data!A:O, 15),0)</f>
        <v>100</v>
      </c>
      <c r="O277" s="5">
        <f>ROUND( VLOOKUP(Z277, NPC_Raw_Data!A:Q, 16) * VLOOKUP(AA277, NPC_Scaling_Values!A:N, 14)* VLOOKUP(AB277, NPC_Scaling_Values!A:N, 14) * 1.25 ,0)</f>
        <v>290</v>
      </c>
      <c r="P277" s="2">
        <f>ROUND( VLOOKUP(Z277, NPC_Raw_Data!A:Q, 17) * VLOOKUP(AA277, NPC_Scaling_Values!A:N, 14) * VLOOKUP(AB277, NPC_Scaling_Values!A:N, 14)* 1.25 ,0)</f>
        <v>116</v>
      </c>
      <c r="Q277">
        <f> VLOOKUP(AA277, NPC_Scaling_Values!A:N, 9) * VLOOKUP(AB277, NPC_Scaling_Values!A:N, 9) * 1.25</f>
        <v>4.17</v>
      </c>
      <c r="R277" s="1">
        <v>1.0</v>
      </c>
      <c r="S277" s="1">
        <v>-1.0</v>
      </c>
      <c r="T277" s="7" t="b">
        <v>0</v>
      </c>
      <c r="U277" s="7" t="b">
        <v>0</v>
      </c>
      <c r="V277" s="7" t="b">
        <v>0</v>
      </c>
      <c r="Z277" s="1">
        <v>347100.0</v>
      </c>
      <c r="AA277" s="1">
        <v>7014.0</v>
      </c>
      <c r="AB277" s="1">
        <v>7414.0</v>
      </c>
      <c r="AC277" s="10">
        <v>5151.0</v>
      </c>
    </row>
    <row r="278">
      <c r="A278" s="9" t="s">
        <v>241</v>
      </c>
      <c r="B278" s="1" t="s">
        <v>32</v>
      </c>
      <c r="C278" s="5">
        <f>ROUND( VLOOKUP(Z278, NPC_Raw_Data!A:D, 4)*VLOOKUP(AA278, NPC_Scaling_Values!A:C, 3)*VLOOKUP(AB278, NPC_Scaling_Values!A:C, 3) * 1.25 ,0)</f>
        <v>3984</v>
      </c>
      <c r="D278" s="5">
        <f>ROUND( VLOOKUP(Z278, NPC_Raw_Data!A:E, 5) * VLOOKUP(AA278, NPC_Scaling_Values!A:D, 4) * VLOOKUP(AB278,NPC_Scaling_Values!A:D, 4) * 1.25 ,0)</f>
        <v>7500</v>
      </c>
      <c r="E278" s="5">
        <f>ROUND( VLOOKUP(Z278, NPC_Raw_Data!A:L, 6) * VLOOKUP(AA278, NPC_Scaling_Values!A:N, 5)* VLOOKUP(AB278, NPC_Scaling_Values!A:N, 5) * 1.25 ,0)</f>
        <v>371</v>
      </c>
      <c r="F278" s="5">
        <f>ROUND( VLOOKUP(Z278, NPC_Raw_Data!A:L, 7) * VLOOKUP(AA278, NPC_Scaling_Values!A:N, 6) * VLOOKUP(AB278,NPC_Scaling_Values!A:N, 6) * 1.25 ,0)</f>
        <v>950</v>
      </c>
      <c r="G278" s="5">
        <f>ROUND( VLOOKUP(Z278, NPC_Raw_Data!A:L, 8) * VLOOKUP(AA278, NPC_Scaling_Values!A:N, 7) * VLOOKUP(AB278, NPC_Scaling_Values!A:N, 7) * 1.25 ,0)</f>
        <v>594</v>
      </c>
      <c r="H278" s="5">
        <f>ROUND( VLOOKUP(Z278, NPC_Raw_Data!A:L, 9) * VLOOKUP(AA278, NPC_Scaling_Values!A:N, 8)* VLOOKUP(AB278, NPC_Scaling_Values!A:N, 8) * 1.25 ,0)</f>
        <v>1307</v>
      </c>
      <c r="I278" s="5">
        <v>0.0</v>
      </c>
      <c r="J278" s="5">
        <v>0.0</v>
      </c>
      <c r="K278" s="5">
        <v>0.0</v>
      </c>
      <c r="L278" s="5">
        <f>ROUND( VLOOKUP(Z278, NPC_Raw_Data!A:O, 13),0)</f>
        <v>250</v>
      </c>
      <c r="M278" s="5">
        <f>ROUND( VLOOKUP(Z278, NPC_Raw_Data!A:O, 14),0)</f>
        <v>250</v>
      </c>
      <c r="N278" s="5">
        <f>ROUND( VLOOKUP(Z278, NPC_Raw_Data!A:O, 15),0)</f>
        <v>100</v>
      </c>
      <c r="O278" s="5">
        <f>ROUND( VLOOKUP(Z278, NPC_Raw_Data!A:Q, 16) * VLOOKUP(AA278, NPC_Scaling_Values!A:N, 14)* VLOOKUP(AB278, NPC_Scaling_Values!A:N, 14) * 1.25 ,0)</f>
        <v>290</v>
      </c>
      <c r="P278" s="2">
        <f>ROUND( VLOOKUP(Z278, NPC_Raw_Data!A:Q, 17) * VLOOKUP(AA278, NPC_Scaling_Values!A:N, 14) * VLOOKUP(AB278, NPC_Scaling_Values!A:N, 14)* 1.25 ,0)</f>
        <v>116</v>
      </c>
      <c r="Q278">
        <f> VLOOKUP(AA278, NPC_Scaling_Values!A:N, 9) * VLOOKUP(AB278, NPC_Scaling_Values!A:N, 9) * 1.25</f>
        <v>4.17</v>
      </c>
      <c r="R278" s="1">
        <v>1.0</v>
      </c>
      <c r="S278" s="1">
        <v>-1.0</v>
      </c>
      <c r="T278" s="7" t="b">
        <v>0</v>
      </c>
      <c r="U278" s="7" t="b">
        <v>0</v>
      </c>
      <c r="V278" s="7" t="b">
        <v>0</v>
      </c>
      <c r="Z278" s="1">
        <v>347101.0</v>
      </c>
      <c r="AA278" s="1">
        <v>7014.0</v>
      </c>
      <c r="AB278" s="1">
        <v>7414.0</v>
      </c>
      <c r="AC278" s="10">
        <v>5151.0</v>
      </c>
    </row>
    <row r="279">
      <c r="A279" s="9" t="s">
        <v>31</v>
      </c>
      <c r="B279" s="1" t="s">
        <v>32</v>
      </c>
      <c r="C279" s="5">
        <f>ROUND( VLOOKUP(Z279, NPC_Raw_Data!A:D, 4)*VLOOKUP(AA279, NPC_Scaling_Values!A:C, 3)*VLOOKUP(AB279, NPC_Scaling_Values!A:C, 3) * 1.25 ,0)</f>
        <v>5</v>
      </c>
      <c r="D279" s="5">
        <f>ROUND( VLOOKUP(Z279, NPC_Raw_Data!A:E, 5) * VLOOKUP(AA279, NPC_Scaling_Values!A:D, 4) * VLOOKUP(AB279,NPC_Scaling_Values!A:D, 4) * 1.25 ,0)</f>
        <v>0</v>
      </c>
      <c r="E279" s="5">
        <f>ROUND( VLOOKUP(Z279, NPC_Raw_Data!A:L, 6) * VLOOKUP(AA279, NPC_Scaling_Values!A:N, 5)* VLOOKUP(AB279, NPC_Scaling_Values!A:N, 5) * 1.25 ,0)</f>
        <v>0</v>
      </c>
      <c r="F279" s="5">
        <f>ROUND( VLOOKUP(Z279, NPC_Raw_Data!A:L, 7) * VLOOKUP(AA279, NPC_Scaling_Values!A:N, 6) * VLOOKUP(AB279,NPC_Scaling_Values!A:N, 6) * 1.25 ,0)</f>
        <v>0</v>
      </c>
      <c r="G279" s="5">
        <f>ROUND( VLOOKUP(Z279, NPC_Raw_Data!A:L, 8) * VLOOKUP(AA279, NPC_Scaling_Values!A:N, 7) * VLOOKUP(AB279, NPC_Scaling_Values!A:N, 7) * 1.25 ,0)</f>
        <v>0</v>
      </c>
      <c r="H279" s="5">
        <f>ROUND( VLOOKUP(Z279, NPC_Raw_Data!A:L, 9) * VLOOKUP(AA279, NPC_Scaling_Values!A:N, 8)* VLOOKUP(AB279, NPC_Scaling_Values!A:N, 8) * 1.25 ,0)</f>
        <v>0</v>
      </c>
      <c r="I279" s="5">
        <v>0.0</v>
      </c>
      <c r="J279" s="5">
        <v>0.0</v>
      </c>
      <c r="K279" s="5">
        <v>0.0</v>
      </c>
      <c r="L279" s="5">
        <f>ROUND( VLOOKUP(Z279, NPC_Raw_Data!A:O, 13),0)</f>
        <v>0</v>
      </c>
      <c r="M279" s="5">
        <f>ROUND( VLOOKUP(Z279, NPC_Raw_Data!A:O, 14),0)</f>
        <v>0</v>
      </c>
      <c r="N279" s="5">
        <f>ROUND( VLOOKUP(Z279, NPC_Raw_Data!A:O, 15),0)</f>
        <v>0</v>
      </c>
      <c r="O279" s="5">
        <f>ROUND( VLOOKUP(Z279, NPC_Raw_Data!A:Q, 16) * VLOOKUP(AA279, NPC_Scaling_Values!A:N, 14)* VLOOKUP(AB279, NPC_Scaling_Values!A:N, 14) * 1.25 ,0)</f>
        <v>290</v>
      </c>
      <c r="P279" s="2">
        <f>ROUND( VLOOKUP(Z279, NPC_Raw_Data!A:Q, 17) * VLOOKUP(AA279, NPC_Scaling_Values!A:N, 14) * VLOOKUP(AB279, NPC_Scaling_Values!A:N, 14)* 1.25 ,0)</f>
        <v>116</v>
      </c>
      <c r="Q279">
        <f> VLOOKUP(AA279, NPC_Scaling_Values!A:N, 9) * VLOOKUP(AB279, NPC_Scaling_Values!A:N, 9) * 1.25</f>
        <v>4.17</v>
      </c>
      <c r="R279" s="1">
        <v>1.0</v>
      </c>
      <c r="S279" s="1">
        <v>-1.0</v>
      </c>
      <c r="T279" s="7" t="b">
        <v>0</v>
      </c>
      <c r="U279" s="7" t="b">
        <v>0</v>
      </c>
      <c r="V279" s="7" t="b">
        <v>0</v>
      </c>
      <c r="Z279" s="1">
        <v>347200.0</v>
      </c>
      <c r="AA279" s="1">
        <v>7014.0</v>
      </c>
      <c r="AB279" s="1">
        <v>7414.0</v>
      </c>
      <c r="AC279" s="10">
        <v>5151.0</v>
      </c>
    </row>
    <row r="280">
      <c r="A280" s="9" t="s">
        <v>90</v>
      </c>
      <c r="B280" s="1" t="s">
        <v>91</v>
      </c>
      <c r="C280" s="5">
        <f>ROUND( VLOOKUP(Z280, NPC_Raw_Data!A:D, 4)*VLOOKUP(AA280, NPC_Scaling_Values!A:C, 3)*VLOOKUP(AB280, NPC_Scaling_Values!A:C, 3) * 1.25 ,0)</f>
        <v>158</v>
      </c>
      <c r="D280" s="5">
        <f>ROUND( VLOOKUP(Z280, NPC_Raw_Data!A:E, 5) * VLOOKUP(AA280, NPC_Scaling_Values!A:D, 4) * VLOOKUP(AB280,NPC_Scaling_Values!A:D, 4) * 1.25 ,0)</f>
        <v>75</v>
      </c>
      <c r="E280" s="5">
        <f>ROUND( VLOOKUP(Z280, NPC_Raw_Data!A:L, 6) * VLOOKUP(AA280, NPC_Scaling_Values!A:N, 5)* VLOOKUP(AB280, NPC_Scaling_Values!A:N, 5) * 1.25 ,0)</f>
        <v>170</v>
      </c>
      <c r="F280" s="5">
        <f>ROUND( VLOOKUP(Z280, NPC_Raw_Data!A:L, 7) * VLOOKUP(AA280, NPC_Scaling_Values!A:N, 6) * VLOOKUP(AB280,NPC_Scaling_Values!A:N, 6) * 1.25 ,0)</f>
        <v>101</v>
      </c>
      <c r="G280" s="5">
        <f>ROUND( VLOOKUP(Z280, NPC_Raw_Data!A:L, 8) * VLOOKUP(AA280, NPC_Scaling_Values!A:N, 7) * VLOOKUP(AB280, NPC_Scaling_Values!A:N, 7) * 1.25 ,0)</f>
        <v>849</v>
      </c>
      <c r="H280" s="5">
        <f>ROUND( VLOOKUP(Z280, NPC_Raw_Data!A:L, 9) * VLOOKUP(AA280, NPC_Scaling_Values!A:N, 8)* VLOOKUP(AB280, NPC_Scaling_Values!A:N, 8) * 1.25 ,0)</f>
        <v>170</v>
      </c>
      <c r="I280" s="5">
        <v>0.0</v>
      </c>
      <c r="J280" s="5">
        <v>0.0</v>
      </c>
      <c r="K280" s="5">
        <v>0.0</v>
      </c>
      <c r="L280" s="5">
        <f>ROUND( VLOOKUP(Z280, NPC_Raw_Data!A:O, 13),0)</f>
        <v>96</v>
      </c>
      <c r="M280" s="5">
        <f>ROUND( VLOOKUP(Z280, NPC_Raw_Data!A:O, 14),0)</f>
        <v>96</v>
      </c>
      <c r="N280" s="5">
        <f>ROUND( VLOOKUP(Z280, NPC_Raw_Data!A:O, 15),0)</f>
        <v>96</v>
      </c>
      <c r="O280" s="5">
        <f>ROUND( VLOOKUP(Z280, NPC_Raw_Data!A:Q, 16) * VLOOKUP(AA280, NPC_Scaling_Values!A:N, 14)* VLOOKUP(AB280, NPC_Scaling_Values!A:N, 14) * 1.25 ,0)</f>
        <v>561</v>
      </c>
      <c r="P280" s="2">
        <f>ROUND( VLOOKUP(Z280, NPC_Raw_Data!A:Q, 17) * VLOOKUP(AA280, NPC_Scaling_Values!A:N, 14) * VLOOKUP(AB280, NPC_Scaling_Values!A:N, 14)* 1.25 ,0)</f>
        <v>112</v>
      </c>
      <c r="Q280">
        <f> VLOOKUP(AA280, NPC_Scaling_Values!A:N, 9) * VLOOKUP(AB280, NPC_Scaling_Values!A:N, 9) * 1.25</f>
        <v>4.0825</v>
      </c>
      <c r="R280" s="1">
        <v>1.0</v>
      </c>
      <c r="S280" s="1">
        <v>-1.0</v>
      </c>
      <c r="T280" s="7" t="b">
        <v>0</v>
      </c>
      <c r="U280" s="7" t="b">
        <v>0</v>
      </c>
      <c r="V280" s="7" t="b">
        <v>0</v>
      </c>
      <c r="Z280" s="1">
        <v>348000.0</v>
      </c>
      <c r="AA280" s="1">
        <v>7013.0</v>
      </c>
      <c r="AB280" s="1">
        <v>7413.0</v>
      </c>
      <c r="AC280" s="8">
        <v>0.0</v>
      </c>
    </row>
    <row r="281">
      <c r="A281" s="1" t="s">
        <v>92</v>
      </c>
      <c r="B281" s="1" t="s">
        <v>91</v>
      </c>
      <c r="C281" s="5">
        <f>ROUND( VLOOKUP(Z281, NPC_Raw_Data!A:D, 4)*VLOOKUP(AA281, NPC_Scaling_Values!A:C, 3)*VLOOKUP(AB281, NPC_Scaling_Values!A:C, 3) * 1.25 ,0)</f>
        <v>158</v>
      </c>
      <c r="D281" s="5">
        <f>ROUND( VLOOKUP(Z281, NPC_Raw_Data!A:E, 5) * VLOOKUP(AA281, NPC_Scaling_Values!A:D, 4) * VLOOKUP(AB281,NPC_Scaling_Values!A:D, 4) * 1.25 ,0)</f>
        <v>250</v>
      </c>
      <c r="E281" s="5">
        <f>ROUND( VLOOKUP(Z281, NPC_Raw_Data!A:L, 6) * VLOOKUP(AA281, NPC_Scaling_Values!A:N, 5)* VLOOKUP(AB281, NPC_Scaling_Values!A:N, 5) * 1.25 ,0)</f>
        <v>170</v>
      </c>
      <c r="F281" s="5">
        <f>ROUND( VLOOKUP(Z281, NPC_Raw_Data!A:L, 7) * VLOOKUP(AA281, NPC_Scaling_Values!A:N, 6) * VLOOKUP(AB281,NPC_Scaling_Values!A:N, 6) * 1.25 ,0)</f>
        <v>101</v>
      </c>
      <c r="G281" s="5">
        <f>ROUND( VLOOKUP(Z281, NPC_Raw_Data!A:L, 8) * VLOOKUP(AA281, NPC_Scaling_Values!A:N, 7) * VLOOKUP(AB281, NPC_Scaling_Values!A:N, 7) * 1.25 ,0)</f>
        <v>849</v>
      </c>
      <c r="H281" s="5">
        <f>ROUND( VLOOKUP(Z281, NPC_Raw_Data!A:L, 9) * VLOOKUP(AA281, NPC_Scaling_Values!A:N, 8)* VLOOKUP(AB281, NPC_Scaling_Values!A:N, 8) * 1.25 ,0)</f>
        <v>170</v>
      </c>
      <c r="I281" s="5">
        <v>0.0</v>
      </c>
      <c r="J281" s="5">
        <v>0.0</v>
      </c>
      <c r="K281" s="5">
        <v>0.0</v>
      </c>
      <c r="L281" s="5">
        <f>ROUND( VLOOKUP(Z281, NPC_Raw_Data!A:O, 13),0)</f>
        <v>96</v>
      </c>
      <c r="M281" s="5">
        <f>ROUND( VLOOKUP(Z281, NPC_Raw_Data!A:O, 14),0)</f>
        <v>96</v>
      </c>
      <c r="N281" s="5">
        <f>ROUND( VLOOKUP(Z281, NPC_Raw_Data!A:O, 15),0)</f>
        <v>96</v>
      </c>
      <c r="O281" s="5">
        <f>ROUND( VLOOKUP(Z281, NPC_Raw_Data!A:Q, 16) * VLOOKUP(AA281, NPC_Scaling_Values!A:N, 14)* VLOOKUP(AB281, NPC_Scaling_Values!A:N, 14) * 1.25 ,0)</f>
        <v>561</v>
      </c>
      <c r="P281" s="2">
        <f>ROUND( VLOOKUP(Z281, NPC_Raw_Data!A:Q, 17) * VLOOKUP(AA281, NPC_Scaling_Values!A:N, 14) * VLOOKUP(AB281, NPC_Scaling_Values!A:N, 14)* 1.25 ,0)</f>
        <v>112</v>
      </c>
      <c r="Q281">
        <f> VLOOKUP(AA281, NPC_Scaling_Values!A:N, 9) * VLOOKUP(AB281, NPC_Scaling_Values!A:N, 9) * 1.25</f>
        <v>4.0825</v>
      </c>
      <c r="R281" s="1">
        <v>1.0</v>
      </c>
      <c r="S281" s="1">
        <v>-1.0</v>
      </c>
      <c r="T281" s="7" t="b">
        <v>0</v>
      </c>
      <c r="U281" s="7" t="b">
        <v>0</v>
      </c>
      <c r="V281" s="7" t="b">
        <v>0</v>
      </c>
      <c r="Z281" s="1">
        <v>348001.0</v>
      </c>
      <c r="AA281" s="1">
        <v>7013.0</v>
      </c>
      <c r="AB281" s="1">
        <v>7413.0</v>
      </c>
      <c r="AC281" s="8">
        <v>0.0</v>
      </c>
    </row>
    <row r="282">
      <c r="A282" s="1" t="s">
        <v>96</v>
      </c>
      <c r="B282" s="2" t="s">
        <v>97</v>
      </c>
      <c r="C282" s="5">
        <f>ROUND( VLOOKUP(Z282, NPC_Raw_Data!A:D, 4)*VLOOKUP(AA282, NPC_Scaling_Values!A:C, 3)*VLOOKUP(AB282, NPC_Scaling_Values!A:C, 3) * 1.25 ,0)</f>
        <v>209</v>
      </c>
      <c r="D282" s="5">
        <f>ROUND( VLOOKUP(Z282, NPC_Raw_Data!A:E, 5) * VLOOKUP(AA282, NPC_Scaling_Values!A:D, 4) * VLOOKUP(AB282,NPC_Scaling_Values!A:D, 4) * 1.25 ,0)</f>
        <v>625</v>
      </c>
      <c r="E282" s="5">
        <f>ROUND( VLOOKUP(Z282, NPC_Raw_Data!A:L, 6) * VLOOKUP(AA282, NPC_Scaling_Values!A:N, 5)* VLOOKUP(AB282, NPC_Scaling_Values!A:N, 5) * 1.25 ,0)</f>
        <v>289</v>
      </c>
      <c r="F282" s="5">
        <f>ROUND( VLOOKUP(Z282, NPC_Raw_Data!A:L, 7) * VLOOKUP(AA282, NPC_Scaling_Values!A:N, 6) * VLOOKUP(AB282,NPC_Scaling_Values!A:N, 6) * 1.25 ,0)</f>
        <v>217</v>
      </c>
      <c r="G282" s="5">
        <f>ROUND( VLOOKUP(Z282, NPC_Raw_Data!A:L, 8) * VLOOKUP(AA282, NPC_Scaling_Values!A:N, 7) * VLOOKUP(AB282, NPC_Scaling_Values!A:N, 7) * 1.25 ,0)</f>
        <v>202</v>
      </c>
      <c r="H282" s="5">
        <f>ROUND( VLOOKUP(Z282, NPC_Raw_Data!A:L, 9) * VLOOKUP(AA282, NPC_Scaling_Values!A:N, 8)* VLOOKUP(AB282, NPC_Scaling_Values!A:N, 8) * 1.25 ,0)</f>
        <v>289</v>
      </c>
      <c r="I282" s="5">
        <v>0.0</v>
      </c>
      <c r="J282" s="5">
        <v>0.0</v>
      </c>
      <c r="K282" s="5">
        <v>0.0</v>
      </c>
      <c r="L282" s="5">
        <f>ROUND( VLOOKUP(Z282, NPC_Raw_Data!A:O, 13),0)</f>
        <v>135</v>
      </c>
      <c r="M282" s="5">
        <f>ROUND( VLOOKUP(Z282, NPC_Raw_Data!A:O, 14),0)</f>
        <v>135</v>
      </c>
      <c r="N282" s="5">
        <f>ROUND( VLOOKUP(Z282, NPC_Raw_Data!A:O, 15),0)</f>
        <v>999</v>
      </c>
      <c r="O282" s="5">
        <f>ROUND( VLOOKUP(Z282, NPC_Raw_Data!A:Q, 16) * VLOOKUP(AA282, NPC_Scaling_Values!A:N, 14)* VLOOKUP(AB282, NPC_Scaling_Values!A:N, 14) * 1.25 ,0)</f>
        <v>256</v>
      </c>
      <c r="P282" s="2">
        <f>ROUND( VLOOKUP(Z282, NPC_Raw_Data!A:Q, 17) * VLOOKUP(AA282, NPC_Scaling_Values!A:N, 14) * VLOOKUP(AB282, NPC_Scaling_Values!A:N, 14)* 1.25 ,0)</f>
        <v>103</v>
      </c>
      <c r="Q282">
        <f> VLOOKUP(AA282, NPC_Scaling_Values!A:N, 9) * VLOOKUP(AB282, NPC_Scaling_Values!A:N, 9) * 1.25</f>
        <v>3</v>
      </c>
      <c r="R282" s="1">
        <v>1.0</v>
      </c>
      <c r="S282" s="1">
        <v>-1.0</v>
      </c>
      <c r="T282" s="7" t="b">
        <v>0</v>
      </c>
      <c r="U282" s="7" t="b">
        <v>0</v>
      </c>
      <c r="V282" s="7" t="b">
        <v>0</v>
      </c>
      <c r="Z282" s="1">
        <v>349000.0</v>
      </c>
      <c r="AA282" s="1">
        <v>7001.0</v>
      </c>
      <c r="AB282" s="1">
        <v>7401.0</v>
      </c>
      <c r="AC282" s="8">
        <v>0.0</v>
      </c>
    </row>
    <row r="283">
      <c r="A283" s="1" t="s">
        <v>96</v>
      </c>
      <c r="B283" s="2" t="s">
        <v>97</v>
      </c>
      <c r="C283" s="5">
        <f>ROUND( VLOOKUP(Z283, NPC_Raw_Data!A:D, 4)*VLOOKUP(AA283, NPC_Scaling_Values!A:C, 3)*VLOOKUP(AB283, NPC_Scaling_Values!A:C, 3) * 1.25 ,0)</f>
        <v>202</v>
      </c>
      <c r="D283" s="5">
        <f>ROUND( VLOOKUP(Z283, NPC_Raw_Data!A:E, 5) * VLOOKUP(AA283, NPC_Scaling_Values!A:D, 4) * VLOOKUP(AB283,NPC_Scaling_Values!A:D, 4) * 1.25 ,0)</f>
        <v>625</v>
      </c>
      <c r="E283" s="5">
        <f>ROUND( VLOOKUP(Z283, NPC_Raw_Data!A:L, 6) * VLOOKUP(AA283, NPC_Scaling_Values!A:N, 5)* VLOOKUP(AB283, NPC_Scaling_Values!A:N, 5) * 1.25 ,0)</f>
        <v>279</v>
      </c>
      <c r="F283" s="5">
        <f>ROUND( VLOOKUP(Z283, NPC_Raw_Data!A:L, 7) * VLOOKUP(AA283, NPC_Scaling_Values!A:N, 6) * VLOOKUP(AB283,NPC_Scaling_Values!A:N, 6) * 1.25 ,0)</f>
        <v>209</v>
      </c>
      <c r="G283" s="5">
        <f>ROUND( VLOOKUP(Z283, NPC_Raw_Data!A:L, 8) * VLOOKUP(AA283, NPC_Scaling_Values!A:N, 7) * VLOOKUP(AB283, NPC_Scaling_Values!A:N, 7) * 1.25 ,0)</f>
        <v>195</v>
      </c>
      <c r="H283" s="5">
        <f>ROUND( VLOOKUP(Z283, NPC_Raw_Data!A:L, 9) * VLOOKUP(AA283, NPC_Scaling_Values!A:N, 8)* VLOOKUP(AB283, NPC_Scaling_Values!A:N, 8) * 1.25 ,0)</f>
        <v>279</v>
      </c>
      <c r="I283" s="5">
        <v>0.0</v>
      </c>
      <c r="J283" s="5">
        <v>0.0</v>
      </c>
      <c r="K283" s="5">
        <v>0.0</v>
      </c>
      <c r="L283" s="5">
        <f>ROUND( VLOOKUP(Z283, NPC_Raw_Data!A:O, 13),0)</f>
        <v>135</v>
      </c>
      <c r="M283" s="5">
        <f>ROUND( VLOOKUP(Z283, NPC_Raw_Data!A:O, 14),0)</f>
        <v>135</v>
      </c>
      <c r="N283" s="5">
        <f>ROUND( VLOOKUP(Z283, NPC_Raw_Data!A:O, 15),0)</f>
        <v>999</v>
      </c>
      <c r="O283" s="5">
        <f>ROUND( VLOOKUP(Z283, NPC_Raw_Data!A:Q, 16) * VLOOKUP(AA283, NPC_Scaling_Values!A:N, 14)* VLOOKUP(AB283, NPC_Scaling_Values!A:N, 14) * 1.25 ,0)</f>
        <v>254</v>
      </c>
      <c r="P283" s="2">
        <f>ROUND( VLOOKUP(Z283, NPC_Raw_Data!A:Q, 17) * VLOOKUP(AA283, NPC_Scaling_Values!A:N, 14) * VLOOKUP(AB283, NPC_Scaling_Values!A:N, 14)* 1.25 ,0)</f>
        <v>101</v>
      </c>
      <c r="Q283">
        <f> VLOOKUP(AA283, NPC_Scaling_Values!A:N, 9) * VLOOKUP(AB283, NPC_Scaling_Values!A:N, 9) * 1.25</f>
        <v>3.2484375</v>
      </c>
      <c r="R283" s="1">
        <v>1.0</v>
      </c>
      <c r="S283" s="1">
        <v>-1.0</v>
      </c>
      <c r="T283" s="7" t="b">
        <v>0</v>
      </c>
      <c r="U283" s="7" t="b">
        <v>0</v>
      </c>
      <c r="V283" s="7" t="b">
        <v>0</v>
      </c>
      <c r="Z283" s="1">
        <v>349001.0</v>
      </c>
      <c r="AA283" s="1">
        <v>7002.0</v>
      </c>
      <c r="AB283" s="1">
        <v>7402.0</v>
      </c>
      <c r="AC283" s="8">
        <v>0.0</v>
      </c>
    </row>
    <row r="284">
      <c r="A284" s="1" t="s">
        <v>96</v>
      </c>
      <c r="B284" s="2" t="s">
        <v>97</v>
      </c>
      <c r="C284" s="5">
        <f>ROUND( VLOOKUP(Z284, NPC_Raw_Data!A:D, 4)*VLOOKUP(AA284, NPC_Scaling_Values!A:C, 3)*VLOOKUP(AB284, NPC_Scaling_Values!A:C, 3) * 1.25 ,0)</f>
        <v>233</v>
      </c>
      <c r="D284" s="5">
        <f>ROUND( VLOOKUP(Z284, NPC_Raw_Data!A:E, 5) * VLOOKUP(AA284, NPC_Scaling_Values!A:D, 4) * VLOOKUP(AB284,NPC_Scaling_Values!A:D, 4) * 1.25 ,0)</f>
        <v>625</v>
      </c>
      <c r="E284" s="5">
        <f>ROUND( VLOOKUP(Z284, NPC_Raw_Data!A:L, 6) * VLOOKUP(AA284, NPC_Scaling_Values!A:N, 5)* VLOOKUP(AB284, NPC_Scaling_Values!A:N, 5) * 1.25 ,0)</f>
        <v>341</v>
      </c>
      <c r="F284" s="5">
        <f>ROUND( VLOOKUP(Z284, NPC_Raw_Data!A:L, 7) * VLOOKUP(AA284, NPC_Scaling_Values!A:N, 6) * VLOOKUP(AB284,NPC_Scaling_Values!A:N, 6) * 1.25 ,0)</f>
        <v>256</v>
      </c>
      <c r="G284" s="5">
        <f>ROUND( VLOOKUP(Z284, NPC_Raw_Data!A:L, 8) * VLOOKUP(AA284, NPC_Scaling_Values!A:N, 7) * VLOOKUP(AB284, NPC_Scaling_Values!A:N, 7) * 1.25 ,0)</f>
        <v>238</v>
      </c>
      <c r="H284" s="5">
        <f>ROUND( VLOOKUP(Z284, NPC_Raw_Data!A:L, 9) * VLOOKUP(AA284, NPC_Scaling_Values!A:N, 8)* VLOOKUP(AB284, NPC_Scaling_Values!A:N, 8) * 1.25 ,0)</f>
        <v>341</v>
      </c>
      <c r="I284" s="5">
        <v>0.0</v>
      </c>
      <c r="J284" s="5">
        <v>0.0</v>
      </c>
      <c r="K284" s="5">
        <v>0.0</v>
      </c>
      <c r="L284" s="5">
        <f>ROUND( VLOOKUP(Z284, NPC_Raw_Data!A:O, 13),0)</f>
        <v>135</v>
      </c>
      <c r="M284" s="5">
        <f>ROUND( VLOOKUP(Z284, NPC_Raw_Data!A:O, 14),0)</f>
        <v>135</v>
      </c>
      <c r="N284" s="5">
        <f>ROUND( VLOOKUP(Z284, NPC_Raw_Data!A:O, 15),0)</f>
        <v>999</v>
      </c>
      <c r="O284" s="5">
        <f>ROUND( VLOOKUP(Z284, NPC_Raw_Data!A:Q, 16) * VLOOKUP(AA284, NPC_Scaling_Values!A:N, 14)* VLOOKUP(AB284, NPC_Scaling_Values!A:N, 14) * 1.25 ,0)</f>
        <v>252</v>
      </c>
      <c r="P284" s="2">
        <f>ROUND( VLOOKUP(Z284, NPC_Raw_Data!A:Q, 17) * VLOOKUP(AA284, NPC_Scaling_Values!A:N, 14) * VLOOKUP(AB284, NPC_Scaling_Values!A:N, 14)* 1.25 ,0)</f>
        <v>101</v>
      </c>
      <c r="Q284">
        <f> VLOOKUP(AA284, NPC_Scaling_Values!A:N, 9) * VLOOKUP(AB284, NPC_Scaling_Values!A:N, 9) * 1.25</f>
        <v>3.484375</v>
      </c>
      <c r="R284" s="1">
        <v>1.0</v>
      </c>
      <c r="S284" s="1">
        <v>-1.0</v>
      </c>
      <c r="T284" s="7" t="b">
        <v>0</v>
      </c>
      <c r="U284" s="7" t="b">
        <v>0</v>
      </c>
      <c r="V284" s="7" t="b">
        <v>0</v>
      </c>
      <c r="Z284" s="1">
        <v>349002.0</v>
      </c>
      <c r="AA284" s="1">
        <v>7003.0</v>
      </c>
      <c r="AB284" s="1">
        <v>7403.0</v>
      </c>
      <c r="AC284" s="8">
        <v>0.0</v>
      </c>
    </row>
    <row r="285">
      <c r="A285" s="1" t="s">
        <v>96</v>
      </c>
      <c r="B285" s="2" t="s">
        <v>97</v>
      </c>
      <c r="C285" s="5">
        <f>ROUND( VLOOKUP(Z285, NPC_Raw_Data!A:D, 4)*VLOOKUP(AA285, NPC_Scaling_Values!A:C, 3)*VLOOKUP(AB285, NPC_Scaling_Values!A:C, 3) * 1.25 ,0)</f>
        <v>265</v>
      </c>
      <c r="D285" s="5">
        <f>ROUND( VLOOKUP(Z285, NPC_Raw_Data!A:E, 5) * VLOOKUP(AA285, NPC_Scaling_Values!A:D, 4) * VLOOKUP(AB285,NPC_Scaling_Values!A:D, 4) * 1.25 ,0)</f>
        <v>625</v>
      </c>
      <c r="E285" s="5">
        <f>ROUND( VLOOKUP(Z285, NPC_Raw_Data!A:L, 6) * VLOOKUP(AA285, NPC_Scaling_Values!A:N, 5)* VLOOKUP(AB285, NPC_Scaling_Values!A:N, 5) * 1.25 ,0)</f>
        <v>437</v>
      </c>
      <c r="F285" s="5">
        <f>ROUND( VLOOKUP(Z285, NPC_Raw_Data!A:L, 7) * VLOOKUP(AA285, NPC_Scaling_Values!A:N, 6) * VLOOKUP(AB285,NPC_Scaling_Values!A:N, 6) * 1.25 ,0)</f>
        <v>328</v>
      </c>
      <c r="G285" s="5">
        <f>ROUND( VLOOKUP(Z285, NPC_Raw_Data!A:L, 8) * VLOOKUP(AA285, NPC_Scaling_Values!A:N, 7) * VLOOKUP(AB285, NPC_Scaling_Values!A:N, 7) * 1.25 ,0)</f>
        <v>305</v>
      </c>
      <c r="H285" s="5">
        <f>ROUND( VLOOKUP(Z285, NPC_Raw_Data!A:L, 9) * VLOOKUP(AA285, NPC_Scaling_Values!A:N, 8)* VLOOKUP(AB285, NPC_Scaling_Values!A:N, 8) * 1.25 ,0)</f>
        <v>437</v>
      </c>
      <c r="I285" s="5">
        <v>0.0</v>
      </c>
      <c r="J285" s="5">
        <v>0.0</v>
      </c>
      <c r="K285" s="5">
        <v>0.0</v>
      </c>
      <c r="L285" s="5">
        <f>ROUND( VLOOKUP(Z285, NPC_Raw_Data!A:O, 13),0)</f>
        <v>135</v>
      </c>
      <c r="M285" s="5">
        <f>ROUND( VLOOKUP(Z285, NPC_Raw_Data!A:O, 14),0)</f>
        <v>135</v>
      </c>
      <c r="N285" s="5">
        <f>ROUND( VLOOKUP(Z285, NPC_Raw_Data!A:O, 15),0)</f>
        <v>999</v>
      </c>
      <c r="O285" s="5">
        <f>ROUND( VLOOKUP(Z285, NPC_Raw_Data!A:Q, 16) * VLOOKUP(AA285, NPC_Scaling_Values!A:N, 14)* VLOOKUP(AB285, NPC_Scaling_Values!A:N, 14) * 1.25 ,0)</f>
        <v>257</v>
      </c>
      <c r="P285" s="2">
        <f>ROUND( VLOOKUP(Z285, NPC_Raw_Data!A:Q, 17) * VLOOKUP(AA285, NPC_Scaling_Values!A:N, 14) * VLOOKUP(AB285, NPC_Scaling_Values!A:N, 14)* 1.25 ,0)</f>
        <v>103</v>
      </c>
      <c r="Q285">
        <f> VLOOKUP(AA285, NPC_Scaling_Values!A:N, 9) * VLOOKUP(AB285, NPC_Scaling_Values!A:N, 9) * 1.25</f>
        <v>3.7296875</v>
      </c>
      <c r="R285" s="1">
        <v>1.0</v>
      </c>
      <c r="S285" s="1">
        <v>-1.0</v>
      </c>
      <c r="T285" s="7" t="b">
        <v>0</v>
      </c>
      <c r="U285" s="7" t="b">
        <v>0</v>
      </c>
      <c r="V285" s="7" t="b">
        <v>0</v>
      </c>
      <c r="Z285" s="1">
        <v>349003.0</v>
      </c>
      <c r="AA285" s="1">
        <v>7004.0</v>
      </c>
      <c r="AB285" s="1">
        <v>7404.0</v>
      </c>
      <c r="AC285" s="8">
        <v>0.0</v>
      </c>
    </row>
    <row r="286">
      <c r="A286" s="1" t="s">
        <v>96</v>
      </c>
      <c r="B286" s="2" t="s">
        <v>97</v>
      </c>
      <c r="C286" s="5">
        <f>ROUND( VLOOKUP(Z286, NPC_Raw_Data!A:D, 4)*VLOOKUP(AA286, NPC_Scaling_Values!A:C, 3)*VLOOKUP(AB286, NPC_Scaling_Values!A:C, 3) * 1.25 ,0)</f>
        <v>266</v>
      </c>
      <c r="D286" s="5">
        <f>ROUND( VLOOKUP(Z286, NPC_Raw_Data!A:E, 5) * VLOOKUP(AA286, NPC_Scaling_Values!A:D, 4) * VLOOKUP(AB286,NPC_Scaling_Values!A:D, 4) * 1.25 ,0)</f>
        <v>500</v>
      </c>
      <c r="E286" s="5">
        <f>ROUND( VLOOKUP(Z286, NPC_Raw_Data!A:L, 6) * VLOOKUP(AA286, NPC_Scaling_Values!A:N, 5)* VLOOKUP(AB286, NPC_Scaling_Values!A:N, 5) * 1.25 ,0)</f>
        <v>441</v>
      </c>
      <c r="F286" s="5">
        <f>ROUND( VLOOKUP(Z286, NPC_Raw_Data!A:L, 7) * VLOOKUP(AA286, NPC_Scaling_Values!A:N, 6) * VLOOKUP(AB286,NPC_Scaling_Values!A:N, 6) * 1.25 ,0)</f>
        <v>330</v>
      </c>
      <c r="G286" s="5">
        <f>ROUND( VLOOKUP(Z286, NPC_Raw_Data!A:L, 8) * VLOOKUP(AA286, NPC_Scaling_Values!A:N, 7) * VLOOKUP(AB286, NPC_Scaling_Values!A:N, 7) * 1.25 ,0)</f>
        <v>308</v>
      </c>
      <c r="H286" s="5">
        <f>ROUND( VLOOKUP(Z286, NPC_Raw_Data!A:L, 9) * VLOOKUP(AA286, NPC_Scaling_Values!A:N, 8)* VLOOKUP(AB286, NPC_Scaling_Values!A:N, 8) * 1.25 ,0)</f>
        <v>441</v>
      </c>
      <c r="I286" s="5">
        <v>0.0</v>
      </c>
      <c r="J286" s="5">
        <v>0.0</v>
      </c>
      <c r="K286" s="5">
        <v>0.0</v>
      </c>
      <c r="L286" s="5">
        <f>ROUND( VLOOKUP(Z286, NPC_Raw_Data!A:O, 13),0)</f>
        <v>135</v>
      </c>
      <c r="M286" s="5">
        <f>ROUND( VLOOKUP(Z286, NPC_Raw_Data!A:O, 14),0)</f>
        <v>135</v>
      </c>
      <c r="N286" s="5">
        <f>ROUND( VLOOKUP(Z286, NPC_Raw_Data!A:O, 15),0)</f>
        <v>999</v>
      </c>
      <c r="O286" s="5">
        <f>ROUND( VLOOKUP(Z286, NPC_Raw_Data!A:Q, 16) * VLOOKUP(AA286, NPC_Scaling_Values!A:N, 14)* VLOOKUP(AB286, NPC_Scaling_Values!A:N, 14) * 1.25 ,0)</f>
        <v>252</v>
      </c>
      <c r="P286" s="2">
        <f>ROUND( VLOOKUP(Z286, NPC_Raw_Data!A:Q, 17) * VLOOKUP(AA286, NPC_Scaling_Values!A:N, 14) * VLOOKUP(AB286, NPC_Scaling_Values!A:N, 14)* 1.25 ,0)</f>
        <v>101</v>
      </c>
      <c r="Q286">
        <f> VLOOKUP(AA286, NPC_Scaling_Values!A:N, 9) * VLOOKUP(AB286, NPC_Scaling_Values!A:N, 9) * 1.25</f>
        <v>3.825</v>
      </c>
      <c r="R286" s="1">
        <v>1.0</v>
      </c>
      <c r="S286" s="1">
        <v>-1.0</v>
      </c>
      <c r="T286" s="7" t="b">
        <v>0</v>
      </c>
      <c r="U286" s="7" t="b">
        <v>0</v>
      </c>
      <c r="V286" s="7" t="b">
        <v>0</v>
      </c>
      <c r="Z286" s="1">
        <v>349004.0</v>
      </c>
      <c r="AA286" s="1">
        <v>7005.0</v>
      </c>
      <c r="AB286" s="1">
        <v>7405.0</v>
      </c>
      <c r="AC286" s="8">
        <v>0.0</v>
      </c>
    </row>
    <row r="287">
      <c r="A287" s="1" t="s">
        <v>96</v>
      </c>
      <c r="B287" s="2" t="s">
        <v>97</v>
      </c>
      <c r="C287" s="5">
        <f>ROUND( VLOOKUP(Z287, NPC_Raw_Data!A:D, 4)*VLOOKUP(AA287, NPC_Scaling_Values!A:C, 3)*VLOOKUP(AB287, NPC_Scaling_Values!A:C, 3) * 1.25 ,0)</f>
        <v>272</v>
      </c>
      <c r="D287" s="5">
        <f>ROUND( VLOOKUP(Z287, NPC_Raw_Data!A:E, 5) * VLOOKUP(AA287, NPC_Scaling_Values!A:D, 4) * VLOOKUP(AB287,NPC_Scaling_Values!A:D, 4) * 1.25 ,0)</f>
        <v>500</v>
      </c>
      <c r="E287" s="5">
        <f>ROUND( VLOOKUP(Z287, NPC_Raw_Data!A:L, 6) * VLOOKUP(AA287, NPC_Scaling_Values!A:N, 5)* VLOOKUP(AB287, NPC_Scaling_Values!A:N, 5) * 1.25 ,0)</f>
        <v>453</v>
      </c>
      <c r="F287" s="5">
        <f>ROUND( VLOOKUP(Z287, NPC_Raw_Data!A:L, 7) * VLOOKUP(AA287, NPC_Scaling_Values!A:N, 6) * VLOOKUP(AB287,NPC_Scaling_Values!A:N, 6) * 1.25 ,0)</f>
        <v>340</v>
      </c>
      <c r="G287" s="5">
        <f>ROUND( VLOOKUP(Z287, NPC_Raw_Data!A:L, 8) * VLOOKUP(AA287, NPC_Scaling_Values!A:N, 7) * VLOOKUP(AB287, NPC_Scaling_Values!A:N, 7) * 1.25 ,0)</f>
        <v>316</v>
      </c>
      <c r="H287" s="5">
        <f>ROUND( VLOOKUP(Z287, NPC_Raw_Data!A:L, 9) * VLOOKUP(AA287, NPC_Scaling_Values!A:N, 8)* VLOOKUP(AB287, NPC_Scaling_Values!A:N, 8) * 1.25 ,0)</f>
        <v>453</v>
      </c>
      <c r="I287" s="5">
        <v>0.0</v>
      </c>
      <c r="J287" s="5">
        <v>0.0</v>
      </c>
      <c r="K287" s="5">
        <v>0.0</v>
      </c>
      <c r="L287" s="5">
        <f>ROUND( VLOOKUP(Z287, NPC_Raw_Data!A:O, 13),0)</f>
        <v>135</v>
      </c>
      <c r="M287" s="5">
        <f>ROUND( VLOOKUP(Z287, NPC_Raw_Data!A:O, 14),0)</f>
        <v>135</v>
      </c>
      <c r="N287" s="5">
        <f>ROUND( VLOOKUP(Z287, NPC_Raw_Data!A:O, 15),0)</f>
        <v>999</v>
      </c>
      <c r="O287" s="5">
        <f>ROUND( VLOOKUP(Z287, NPC_Raw_Data!A:Q, 16) * VLOOKUP(AA287, NPC_Scaling_Values!A:N, 14)* VLOOKUP(AB287, NPC_Scaling_Values!A:N, 14) * 1.25 ,0)</f>
        <v>253</v>
      </c>
      <c r="P287" s="2">
        <f>ROUND( VLOOKUP(Z287, NPC_Raw_Data!A:Q, 17) * VLOOKUP(AA287, NPC_Scaling_Values!A:N, 14) * VLOOKUP(AB287, NPC_Scaling_Values!A:N, 14)* 1.25 ,0)</f>
        <v>101</v>
      </c>
      <c r="Q287">
        <f> VLOOKUP(AA287, NPC_Scaling_Values!A:N, 9) * VLOOKUP(AB287, NPC_Scaling_Values!A:N, 9) * 1.25</f>
        <v>3.88</v>
      </c>
      <c r="R287" s="1">
        <v>1.0</v>
      </c>
      <c r="S287" s="1">
        <v>-1.0</v>
      </c>
      <c r="T287" s="7" t="b">
        <v>0</v>
      </c>
      <c r="U287" s="7" t="b">
        <v>0</v>
      </c>
      <c r="V287" s="7" t="b">
        <v>0</v>
      </c>
      <c r="Z287" s="1">
        <v>349005.0</v>
      </c>
      <c r="AA287" s="1">
        <v>7006.0</v>
      </c>
      <c r="AB287" s="1">
        <v>7406.0</v>
      </c>
      <c r="AC287" s="8">
        <v>0.0</v>
      </c>
    </row>
    <row r="288">
      <c r="A288" s="1" t="s">
        <v>96</v>
      </c>
      <c r="B288" s="2" t="s">
        <v>97</v>
      </c>
      <c r="C288" s="5">
        <f>ROUND( VLOOKUP(Z288, NPC_Raw_Data!A:D, 4)*VLOOKUP(AA288, NPC_Scaling_Values!A:C, 3)*VLOOKUP(AB288, NPC_Scaling_Values!A:C, 3) * 1.25 ,0)</f>
        <v>267</v>
      </c>
      <c r="D288" s="5">
        <f>ROUND( VLOOKUP(Z288, NPC_Raw_Data!A:E, 5) * VLOOKUP(AA288, NPC_Scaling_Values!A:D, 4) * VLOOKUP(AB288,NPC_Scaling_Values!A:D, 4) * 1.25 ,0)</f>
        <v>500</v>
      </c>
      <c r="E288" s="5">
        <f>ROUND( VLOOKUP(Z288, NPC_Raw_Data!A:L, 6) * VLOOKUP(AA288, NPC_Scaling_Values!A:N, 5)* VLOOKUP(AB288, NPC_Scaling_Values!A:N, 5) * 1.25 ,0)</f>
        <v>448</v>
      </c>
      <c r="F288" s="5">
        <f>ROUND( VLOOKUP(Z288, NPC_Raw_Data!A:L, 7) * VLOOKUP(AA288, NPC_Scaling_Values!A:N, 6) * VLOOKUP(AB288,NPC_Scaling_Values!A:N, 6) * 1.25 ,0)</f>
        <v>336</v>
      </c>
      <c r="G288" s="5">
        <f>ROUND( VLOOKUP(Z288, NPC_Raw_Data!A:L, 8) * VLOOKUP(AA288, NPC_Scaling_Values!A:N, 7) * VLOOKUP(AB288, NPC_Scaling_Values!A:N, 7) * 1.25 ,0)</f>
        <v>313</v>
      </c>
      <c r="H288" s="5">
        <f>ROUND( VLOOKUP(Z288, NPC_Raw_Data!A:L, 9) * VLOOKUP(AA288, NPC_Scaling_Values!A:N, 8)* VLOOKUP(AB288, NPC_Scaling_Values!A:N, 8) * 1.25 ,0)</f>
        <v>448</v>
      </c>
      <c r="I288" s="5">
        <v>0.0</v>
      </c>
      <c r="J288" s="5">
        <v>0.0</v>
      </c>
      <c r="K288" s="5">
        <v>0.0</v>
      </c>
      <c r="L288" s="5">
        <f>ROUND( VLOOKUP(Z288, NPC_Raw_Data!A:O, 13),0)</f>
        <v>135</v>
      </c>
      <c r="M288" s="5">
        <f>ROUND( VLOOKUP(Z288, NPC_Raw_Data!A:O, 14),0)</f>
        <v>135</v>
      </c>
      <c r="N288" s="5">
        <f>ROUND( VLOOKUP(Z288, NPC_Raw_Data!A:O, 15),0)</f>
        <v>999</v>
      </c>
      <c r="O288" s="5">
        <f>ROUND( VLOOKUP(Z288, NPC_Raw_Data!A:Q, 16) * VLOOKUP(AA288, NPC_Scaling_Values!A:N, 14)* VLOOKUP(AB288, NPC_Scaling_Values!A:N, 14) * 1.25 ,0)</f>
        <v>250</v>
      </c>
      <c r="P288" s="2">
        <f>ROUND( VLOOKUP(Z288, NPC_Raw_Data!A:Q, 17) * VLOOKUP(AA288, NPC_Scaling_Values!A:N, 14) * VLOOKUP(AB288, NPC_Scaling_Values!A:N, 14)* 1.25 ,0)</f>
        <v>100</v>
      </c>
      <c r="Q288">
        <f> VLOOKUP(AA288, NPC_Scaling_Values!A:N, 9) * VLOOKUP(AB288, NPC_Scaling_Values!A:N, 9) * 1.25</f>
        <v>3.825</v>
      </c>
      <c r="R288" s="1">
        <v>1.0</v>
      </c>
      <c r="S288" s="1">
        <v>-1.0</v>
      </c>
      <c r="T288" s="7" t="b">
        <v>0</v>
      </c>
      <c r="U288" s="7" t="b">
        <v>0</v>
      </c>
      <c r="V288" s="7" t="b">
        <v>0</v>
      </c>
      <c r="Z288" s="1">
        <v>349006.0</v>
      </c>
      <c r="AA288" s="1">
        <v>7007.0</v>
      </c>
      <c r="AB288" s="1">
        <v>7407.0</v>
      </c>
      <c r="AC288" s="8">
        <v>0.0</v>
      </c>
    </row>
    <row r="289">
      <c r="A289" s="1" t="s">
        <v>96</v>
      </c>
      <c r="B289" s="2" t="s">
        <v>97</v>
      </c>
      <c r="C289" s="5">
        <f>ROUND( VLOOKUP(Z289, NPC_Raw_Data!A:D, 4)*VLOOKUP(AA289, NPC_Scaling_Values!A:C, 3)*VLOOKUP(AB289, NPC_Scaling_Values!A:C, 3) * 1.25 ,0)</f>
        <v>268</v>
      </c>
      <c r="D289" s="5">
        <f>ROUND( VLOOKUP(Z289, NPC_Raw_Data!A:E, 5) * VLOOKUP(AA289, NPC_Scaling_Values!A:D, 4) * VLOOKUP(AB289,NPC_Scaling_Values!A:D, 4) * 1.25 ,0)</f>
        <v>375</v>
      </c>
      <c r="E289" s="5">
        <f>ROUND( VLOOKUP(Z289, NPC_Raw_Data!A:L, 6) * VLOOKUP(AA289, NPC_Scaling_Values!A:N, 5)* VLOOKUP(AB289, NPC_Scaling_Values!A:N, 5) * 1.25 ,0)</f>
        <v>453</v>
      </c>
      <c r="F289" s="5">
        <f>ROUND( VLOOKUP(Z289, NPC_Raw_Data!A:L, 7) * VLOOKUP(AA289, NPC_Scaling_Values!A:N, 6) * VLOOKUP(AB289,NPC_Scaling_Values!A:N, 6) * 1.25 ,0)</f>
        <v>339</v>
      </c>
      <c r="G289" s="5">
        <f>ROUND( VLOOKUP(Z289, NPC_Raw_Data!A:L, 8) * VLOOKUP(AA289, NPC_Scaling_Values!A:N, 7) * VLOOKUP(AB289, NPC_Scaling_Values!A:N, 7) * 1.25 ,0)</f>
        <v>316</v>
      </c>
      <c r="H289" s="5">
        <f>ROUND( VLOOKUP(Z289, NPC_Raw_Data!A:L, 9) * VLOOKUP(AA289, NPC_Scaling_Values!A:N, 8)* VLOOKUP(AB289, NPC_Scaling_Values!A:N, 8) * 1.25 ,0)</f>
        <v>453</v>
      </c>
      <c r="I289" s="5">
        <v>0.0</v>
      </c>
      <c r="J289" s="5">
        <v>0.0</v>
      </c>
      <c r="K289" s="5">
        <v>0.0</v>
      </c>
      <c r="L289" s="5">
        <f>ROUND( VLOOKUP(Z289, NPC_Raw_Data!A:O, 13),0)</f>
        <v>135</v>
      </c>
      <c r="M289" s="5">
        <f>ROUND( VLOOKUP(Z289, NPC_Raw_Data!A:O, 14),0)</f>
        <v>135</v>
      </c>
      <c r="N289" s="5">
        <f>ROUND( VLOOKUP(Z289, NPC_Raw_Data!A:O, 15),0)</f>
        <v>999</v>
      </c>
      <c r="O289" s="5">
        <f>ROUND( VLOOKUP(Z289, NPC_Raw_Data!A:Q, 16) * VLOOKUP(AA289, NPC_Scaling_Values!A:N, 14)* VLOOKUP(AB289, NPC_Scaling_Values!A:N, 14) * 1.25 ,0)</f>
        <v>250</v>
      </c>
      <c r="P289" s="2">
        <f>ROUND( VLOOKUP(Z289, NPC_Raw_Data!A:Q, 17) * VLOOKUP(AA289, NPC_Scaling_Values!A:N, 14) * VLOOKUP(AB289, NPC_Scaling_Values!A:N, 14)* 1.25 ,0)</f>
        <v>100</v>
      </c>
      <c r="Q289">
        <f> VLOOKUP(AA289, NPC_Scaling_Values!A:N, 9) * VLOOKUP(AB289, NPC_Scaling_Values!A:N, 9) * 1.25</f>
        <v>3.825</v>
      </c>
      <c r="R289" s="1">
        <v>1.0</v>
      </c>
      <c r="S289" s="1">
        <v>-1.0</v>
      </c>
      <c r="T289" s="7" t="b">
        <v>0</v>
      </c>
      <c r="U289" s="7" t="b">
        <v>0</v>
      </c>
      <c r="V289" s="7" t="b">
        <v>0</v>
      </c>
      <c r="Z289" s="1">
        <v>349007.0</v>
      </c>
      <c r="AA289" s="1">
        <v>7008.0</v>
      </c>
      <c r="AB289" s="1">
        <v>7408.0</v>
      </c>
      <c r="AC289" s="8">
        <v>0.0</v>
      </c>
    </row>
    <row r="290">
      <c r="A290" s="1" t="s">
        <v>96</v>
      </c>
      <c r="B290" s="2" t="s">
        <v>97</v>
      </c>
      <c r="C290" s="5">
        <f>ROUND( VLOOKUP(Z290, NPC_Raw_Data!A:D, 4)*VLOOKUP(AA290, NPC_Scaling_Values!A:C, 3)*VLOOKUP(AB290, NPC_Scaling_Values!A:C, 3) * 1.25 ,0)</f>
        <v>284</v>
      </c>
      <c r="D290" s="5">
        <f>ROUND( VLOOKUP(Z290, NPC_Raw_Data!A:E, 5) * VLOOKUP(AA290, NPC_Scaling_Values!A:D, 4) * VLOOKUP(AB290,NPC_Scaling_Values!A:D, 4) * 1.25 ,0)</f>
        <v>375</v>
      </c>
      <c r="E290" s="5">
        <f>ROUND( VLOOKUP(Z290, NPC_Raw_Data!A:L, 6) * VLOOKUP(AA290, NPC_Scaling_Values!A:N, 5)* VLOOKUP(AB290, NPC_Scaling_Values!A:N, 5) * 1.25 ,0)</f>
        <v>456</v>
      </c>
      <c r="F290" s="5">
        <f>ROUND( VLOOKUP(Z290, NPC_Raw_Data!A:L, 7) * VLOOKUP(AA290, NPC_Scaling_Values!A:N, 6) * VLOOKUP(AB290,NPC_Scaling_Values!A:N, 6) * 1.25 ,0)</f>
        <v>342</v>
      </c>
      <c r="G290" s="5">
        <f>ROUND( VLOOKUP(Z290, NPC_Raw_Data!A:L, 8) * VLOOKUP(AA290, NPC_Scaling_Values!A:N, 7) * VLOOKUP(AB290, NPC_Scaling_Values!A:N, 7) * 1.25 ,0)</f>
        <v>318</v>
      </c>
      <c r="H290" s="5">
        <f>ROUND( VLOOKUP(Z290, NPC_Raw_Data!A:L, 9) * VLOOKUP(AA290, NPC_Scaling_Values!A:N, 8)* VLOOKUP(AB290, NPC_Scaling_Values!A:N, 8) * 1.25 ,0)</f>
        <v>456</v>
      </c>
      <c r="I290" s="5">
        <v>0.0</v>
      </c>
      <c r="J290" s="5">
        <v>0.0</v>
      </c>
      <c r="K290" s="5">
        <v>0.0</v>
      </c>
      <c r="L290" s="5">
        <f>ROUND( VLOOKUP(Z290, NPC_Raw_Data!A:O, 13),0)</f>
        <v>135</v>
      </c>
      <c r="M290" s="5">
        <f>ROUND( VLOOKUP(Z290, NPC_Raw_Data!A:O, 14),0)</f>
        <v>135</v>
      </c>
      <c r="N290" s="5">
        <f>ROUND( VLOOKUP(Z290, NPC_Raw_Data!A:O, 15),0)</f>
        <v>999</v>
      </c>
      <c r="O290" s="5">
        <f>ROUND( VLOOKUP(Z290, NPC_Raw_Data!A:Q, 16) * VLOOKUP(AA290, NPC_Scaling_Values!A:N, 14)* VLOOKUP(AB290, NPC_Scaling_Values!A:N, 14) * 1.25 ,0)</f>
        <v>254</v>
      </c>
      <c r="P290" s="2">
        <f>ROUND( VLOOKUP(Z290, NPC_Raw_Data!A:Q, 17) * VLOOKUP(AA290, NPC_Scaling_Values!A:N, 14) * VLOOKUP(AB290, NPC_Scaling_Values!A:N, 14)* 1.25 ,0)</f>
        <v>101</v>
      </c>
      <c r="Q290">
        <f> VLOOKUP(AA290, NPC_Scaling_Values!A:N, 9) * VLOOKUP(AB290, NPC_Scaling_Values!A:N, 9) * 1.25</f>
        <v>3.8475</v>
      </c>
      <c r="R290" s="1">
        <v>1.0</v>
      </c>
      <c r="S290" s="1">
        <v>-1.0</v>
      </c>
      <c r="T290" s="7" t="b">
        <v>0</v>
      </c>
      <c r="U290" s="7" t="b">
        <v>0</v>
      </c>
      <c r="V290" s="7" t="b">
        <v>0</v>
      </c>
      <c r="Z290" s="1">
        <v>349008.0</v>
      </c>
      <c r="AA290" s="1">
        <v>7009.0</v>
      </c>
      <c r="AB290" s="1">
        <v>7409.0</v>
      </c>
      <c r="AC290" s="8">
        <v>0.0</v>
      </c>
    </row>
    <row r="291">
      <c r="A291" s="1" t="s">
        <v>96</v>
      </c>
      <c r="B291" s="2" t="s">
        <v>97</v>
      </c>
      <c r="C291" s="5">
        <f>ROUND( VLOOKUP(Z291, NPC_Raw_Data!A:D, 4)*VLOOKUP(AA291, NPC_Scaling_Values!A:C, 3)*VLOOKUP(AB291, NPC_Scaling_Values!A:C, 3) * 1.25 ,0)</f>
        <v>285</v>
      </c>
      <c r="D291" s="5">
        <f>ROUND( VLOOKUP(Z291, NPC_Raw_Data!A:E, 5) * VLOOKUP(AA291, NPC_Scaling_Values!A:D, 4) * VLOOKUP(AB291,NPC_Scaling_Values!A:D, 4) * 1.25 ,0)</f>
        <v>375</v>
      </c>
      <c r="E291" s="5">
        <f>ROUND( VLOOKUP(Z291, NPC_Raw_Data!A:L, 6) * VLOOKUP(AA291, NPC_Scaling_Values!A:N, 5)* VLOOKUP(AB291, NPC_Scaling_Values!A:N, 5) * 1.25 ,0)</f>
        <v>460</v>
      </c>
      <c r="F291" s="5">
        <f>ROUND( VLOOKUP(Z291, NPC_Raw_Data!A:L, 7) * VLOOKUP(AA291, NPC_Scaling_Values!A:N, 6) * VLOOKUP(AB291,NPC_Scaling_Values!A:N, 6) * 1.25 ,0)</f>
        <v>345</v>
      </c>
      <c r="G291" s="5">
        <f>ROUND( VLOOKUP(Z291, NPC_Raw_Data!A:L, 8) * VLOOKUP(AA291, NPC_Scaling_Values!A:N, 7) * VLOOKUP(AB291, NPC_Scaling_Values!A:N, 7) * 1.25 ,0)</f>
        <v>321</v>
      </c>
      <c r="H291" s="5">
        <f>ROUND( VLOOKUP(Z291, NPC_Raw_Data!A:L, 9) * VLOOKUP(AA291, NPC_Scaling_Values!A:N, 8)* VLOOKUP(AB291, NPC_Scaling_Values!A:N, 8) * 1.25 ,0)</f>
        <v>460</v>
      </c>
      <c r="I291" s="5">
        <v>0.0</v>
      </c>
      <c r="J291" s="5">
        <v>0.0</v>
      </c>
      <c r="K291" s="5">
        <v>0.0</v>
      </c>
      <c r="L291" s="5">
        <f>ROUND( VLOOKUP(Z291, NPC_Raw_Data!A:O, 13),0)</f>
        <v>135</v>
      </c>
      <c r="M291" s="5">
        <f>ROUND( VLOOKUP(Z291, NPC_Raw_Data!A:O, 14),0)</f>
        <v>135</v>
      </c>
      <c r="N291" s="5">
        <f>ROUND( VLOOKUP(Z291, NPC_Raw_Data!A:O, 15),0)</f>
        <v>999</v>
      </c>
      <c r="O291" s="5">
        <f>ROUND( VLOOKUP(Z291, NPC_Raw_Data!A:Q, 16) * VLOOKUP(AA291, NPC_Scaling_Values!A:N, 14)* VLOOKUP(AB291, NPC_Scaling_Values!A:N, 14) * 1.25 ,0)</f>
        <v>256</v>
      </c>
      <c r="P291" s="2">
        <f>ROUND( VLOOKUP(Z291, NPC_Raw_Data!A:Q, 17) * VLOOKUP(AA291, NPC_Scaling_Values!A:N, 14) * VLOOKUP(AB291, NPC_Scaling_Values!A:N, 14)* 1.25 ,0)</f>
        <v>102</v>
      </c>
      <c r="Q291">
        <f> VLOOKUP(AA291, NPC_Scaling_Values!A:N, 9) * VLOOKUP(AB291, NPC_Scaling_Values!A:N, 9) * 1.25</f>
        <v>3.9</v>
      </c>
      <c r="R291" s="1">
        <v>1.0</v>
      </c>
      <c r="S291" s="1">
        <v>-1.0</v>
      </c>
      <c r="T291" s="7" t="b">
        <v>0</v>
      </c>
      <c r="U291" s="7" t="b">
        <v>0</v>
      </c>
      <c r="V291" s="7" t="b">
        <v>0</v>
      </c>
      <c r="Z291" s="1">
        <v>349009.0</v>
      </c>
      <c r="AA291" s="1">
        <v>7010.0</v>
      </c>
      <c r="AB291" s="1">
        <v>7410.0</v>
      </c>
      <c r="AC291" s="8">
        <v>0.0</v>
      </c>
    </row>
    <row r="292">
      <c r="A292" s="1" t="s">
        <v>96</v>
      </c>
      <c r="B292" s="2" t="s">
        <v>97</v>
      </c>
      <c r="C292" s="5">
        <f>ROUND( VLOOKUP(Z292, NPC_Raw_Data!A:D, 4)*VLOOKUP(AA292, NPC_Scaling_Values!A:C, 3)*VLOOKUP(AB292, NPC_Scaling_Values!A:C, 3) * 1.25 ,0)</f>
        <v>288</v>
      </c>
      <c r="D292" s="5">
        <f>ROUND( VLOOKUP(Z292, NPC_Raw_Data!A:E, 5) * VLOOKUP(AA292, NPC_Scaling_Values!A:D, 4) * VLOOKUP(AB292,NPC_Scaling_Values!A:D, 4) * 1.25 ,0)</f>
        <v>375</v>
      </c>
      <c r="E292" s="5">
        <f>ROUND( VLOOKUP(Z292, NPC_Raw_Data!A:L, 6) * VLOOKUP(AA292, NPC_Scaling_Values!A:N, 5)* VLOOKUP(AB292, NPC_Scaling_Values!A:N, 5) * 1.25 ,0)</f>
        <v>473</v>
      </c>
      <c r="F292" s="5">
        <f>ROUND( VLOOKUP(Z292, NPC_Raw_Data!A:L, 7) * VLOOKUP(AA292, NPC_Scaling_Values!A:N, 6) * VLOOKUP(AB292,NPC_Scaling_Values!A:N, 6) * 1.25 ,0)</f>
        <v>355</v>
      </c>
      <c r="G292" s="5">
        <f>ROUND( VLOOKUP(Z292, NPC_Raw_Data!A:L, 8) * VLOOKUP(AA292, NPC_Scaling_Values!A:N, 7) * VLOOKUP(AB292, NPC_Scaling_Values!A:N, 7) * 1.25 ,0)</f>
        <v>330</v>
      </c>
      <c r="H292" s="5">
        <f>ROUND( VLOOKUP(Z292, NPC_Raw_Data!A:L, 9) * VLOOKUP(AA292, NPC_Scaling_Values!A:N, 8)* VLOOKUP(AB292, NPC_Scaling_Values!A:N, 8) * 1.25 ,0)</f>
        <v>473</v>
      </c>
      <c r="I292" s="5">
        <v>0.0</v>
      </c>
      <c r="J292" s="5">
        <v>0.0</v>
      </c>
      <c r="K292" s="5">
        <v>0.0</v>
      </c>
      <c r="L292" s="5">
        <f>ROUND( VLOOKUP(Z292, NPC_Raw_Data!A:O, 13),0)</f>
        <v>135</v>
      </c>
      <c r="M292" s="5">
        <f>ROUND( VLOOKUP(Z292, NPC_Raw_Data!A:O, 14),0)</f>
        <v>135</v>
      </c>
      <c r="N292" s="5">
        <f>ROUND( VLOOKUP(Z292, NPC_Raw_Data!A:O, 15),0)</f>
        <v>999</v>
      </c>
      <c r="O292" s="5">
        <f>ROUND( VLOOKUP(Z292, NPC_Raw_Data!A:Q, 16) * VLOOKUP(AA292, NPC_Scaling_Values!A:N, 14)* VLOOKUP(AB292, NPC_Scaling_Values!A:N, 14) * 1.25 ,0)</f>
        <v>264</v>
      </c>
      <c r="P292" s="2">
        <f>ROUND( VLOOKUP(Z292, NPC_Raw_Data!A:Q, 17) * VLOOKUP(AA292, NPC_Scaling_Values!A:N, 14) * VLOOKUP(AB292, NPC_Scaling_Values!A:N, 14)* 1.25 ,0)</f>
        <v>106</v>
      </c>
      <c r="Q292">
        <f> VLOOKUP(AA292, NPC_Scaling_Values!A:N, 9) * VLOOKUP(AB292, NPC_Scaling_Values!A:N, 9) * 1.25</f>
        <v>3.96375</v>
      </c>
      <c r="R292" s="1">
        <v>1.0</v>
      </c>
      <c r="S292" s="1">
        <v>-1.0</v>
      </c>
      <c r="T292" s="7" t="b">
        <v>0</v>
      </c>
      <c r="U292" s="7" t="b">
        <v>0</v>
      </c>
      <c r="V292" s="7" t="b">
        <v>0</v>
      </c>
      <c r="Z292" s="1">
        <v>349010.0</v>
      </c>
      <c r="AA292" s="1">
        <v>7011.0</v>
      </c>
      <c r="AB292" s="1">
        <v>7411.0</v>
      </c>
      <c r="AC292" s="8">
        <v>0.0</v>
      </c>
    </row>
    <row r="293">
      <c r="A293" s="1" t="s">
        <v>96</v>
      </c>
      <c r="B293" s="2" t="s">
        <v>97</v>
      </c>
      <c r="C293" s="5">
        <f>ROUND( VLOOKUP(Z293, NPC_Raw_Data!A:D, 4)*VLOOKUP(AA293, NPC_Scaling_Values!A:C, 3)*VLOOKUP(AB293, NPC_Scaling_Values!A:C, 3) * 1.25 ,0)</f>
        <v>292</v>
      </c>
      <c r="D293" s="5">
        <f>ROUND( VLOOKUP(Z293, NPC_Raw_Data!A:E, 5) * VLOOKUP(AA293, NPC_Scaling_Values!A:D, 4) * VLOOKUP(AB293,NPC_Scaling_Values!A:D, 4) * 1.25 ,0)</f>
        <v>250</v>
      </c>
      <c r="E293" s="5">
        <f>ROUND( VLOOKUP(Z293, NPC_Raw_Data!A:L, 6) * VLOOKUP(AA293, NPC_Scaling_Values!A:N, 5)* VLOOKUP(AB293, NPC_Scaling_Values!A:N, 5) * 1.25 ,0)</f>
        <v>483</v>
      </c>
      <c r="F293" s="5">
        <f>ROUND( VLOOKUP(Z293, NPC_Raw_Data!A:L, 7) * VLOOKUP(AA293, NPC_Scaling_Values!A:N, 6) * VLOOKUP(AB293,NPC_Scaling_Values!A:N, 6) * 1.25 ,0)</f>
        <v>362</v>
      </c>
      <c r="G293" s="5">
        <f>ROUND( VLOOKUP(Z293, NPC_Raw_Data!A:L, 8) * VLOOKUP(AA293, NPC_Scaling_Values!A:N, 7) * VLOOKUP(AB293, NPC_Scaling_Values!A:N, 7) * 1.25 ,0)</f>
        <v>337</v>
      </c>
      <c r="H293" s="5">
        <f>ROUND( VLOOKUP(Z293, NPC_Raw_Data!A:L, 9) * VLOOKUP(AA293, NPC_Scaling_Values!A:N, 8)* VLOOKUP(AB293, NPC_Scaling_Values!A:N, 8) * 1.25 ,0)</f>
        <v>483</v>
      </c>
      <c r="I293" s="5">
        <v>0.0</v>
      </c>
      <c r="J293" s="5">
        <v>0.0</v>
      </c>
      <c r="K293" s="5">
        <v>0.0</v>
      </c>
      <c r="L293" s="5">
        <f>ROUND( VLOOKUP(Z293, NPC_Raw_Data!A:O, 13),0)</f>
        <v>135</v>
      </c>
      <c r="M293" s="5">
        <f>ROUND( VLOOKUP(Z293, NPC_Raw_Data!A:O, 14),0)</f>
        <v>135</v>
      </c>
      <c r="N293" s="5">
        <f>ROUND( VLOOKUP(Z293, NPC_Raw_Data!A:O, 15),0)</f>
        <v>999</v>
      </c>
      <c r="O293" s="5">
        <f>ROUND( VLOOKUP(Z293, NPC_Raw_Data!A:Q, 16) * VLOOKUP(AA293, NPC_Scaling_Values!A:N, 14)* VLOOKUP(AB293, NPC_Scaling_Values!A:N, 14) * 1.25 ,0)</f>
        <v>272</v>
      </c>
      <c r="P293" s="2">
        <f>ROUND( VLOOKUP(Z293, NPC_Raw_Data!A:Q, 17) * VLOOKUP(AA293, NPC_Scaling_Values!A:N, 14) * VLOOKUP(AB293, NPC_Scaling_Values!A:N, 14)* 1.25 ,0)</f>
        <v>109</v>
      </c>
      <c r="Q293">
        <f> VLOOKUP(AA293, NPC_Scaling_Values!A:N, 9) * VLOOKUP(AB293, NPC_Scaling_Values!A:N, 9) * 1.25</f>
        <v>4.015</v>
      </c>
      <c r="R293" s="1">
        <v>1.0</v>
      </c>
      <c r="S293" s="1">
        <v>-1.0</v>
      </c>
      <c r="T293" s="7" t="b">
        <v>0</v>
      </c>
      <c r="U293" s="7" t="b">
        <v>0</v>
      </c>
      <c r="V293" s="7" t="b">
        <v>0</v>
      </c>
      <c r="Z293" s="1">
        <v>349011.0</v>
      </c>
      <c r="AA293" s="1">
        <v>7012.0</v>
      </c>
      <c r="AB293" s="1">
        <v>7412.0</v>
      </c>
      <c r="AC293" s="8">
        <v>0.0</v>
      </c>
    </row>
    <row r="294">
      <c r="A294" s="1" t="s">
        <v>96</v>
      </c>
      <c r="B294" s="2" t="s">
        <v>97</v>
      </c>
      <c r="C294" s="5">
        <f>ROUND( VLOOKUP(Z294, NPC_Raw_Data!A:D, 4)*VLOOKUP(AA294, NPC_Scaling_Values!A:C, 3)*VLOOKUP(AB294, NPC_Scaling_Values!A:C, 3) * 1.25 ,0)</f>
        <v>298</v>
      </c>
      <c r="D294" s="5">
        <f>ROUND( VLOOKUP(Z294, NPC_Raw_Data!A:E, 5) * VLOOKUP(AA294, NPC_Scaling_Values!A:D, 4) * VLOOKUP(AB294,NPC_Scaling_Values!A:D, 4) * 1.25 ,0)</f>
        <v>250</v>
      </c>
      <c r="E294" s="5">
        <f>ROUND( VLOOKUP(Z294, NPC_Raw_Data!A:L, 6) * VLOOKUP(AA294, NPC_Scaling_Values!A:N, 5)* VLOOKUP(AB294, NPC_Scaling_Values!A:N, 5) * 1.25 ,0)</f>
        <v>491</v>
      </c>
      <c r="F294" s="5">
        <f>ROUND( VLOOKUP(Z294, NPC_Raw_Data!A:L, 7) * VLOOKUP(AA294, NPC_Scaling_Values!A:N, 6) * VLOOKUP(AB294,NPC_Scaling_Values!A:N, 6) * 1.25 ,0)</f>
        <v>368</v>
      </c>
      <c r="G294" s="5">
        <f>ROUND( VLOOKUP(Z294, NPC_Raw_Data!A:L, 8) * VLOOKUP(AA294, NPC_Scaling_Values!A:N, 7) * VLOOKUP(AB294, NPC_Scaling_Values!A:N, 7) * 1.25 ,0)</f>
        <v>343</v>
      </c>
      <c r="H294" s="5">
        <f>ROUND( VLOOKUP(Z294, NPC_Raw_Data!A:L, 9) * VLOOKUP(AA294, NPC_Scaling_Values!A:N, 8)* VLOOKUP(AB294, NPC_Scaling_Values!A:N, 8) * 1.25 ,0)</f>
        <v>491</v>
      </c>
      <c r="I294" s="5">
        <v>0.0</v>
      </c>
      <c r="J294" s="5">
        <v>0.0</v>
      </c>
      <c r="K294" s="5">
        <v>0.0</v>
      </c>
      <c r="L294" s="5">
        <f>ROUND( VLOOKUP(Z294, NPC_Raw_Data!A:O, 13),0)</f>
        <v>135</v>
      </c>
      <c r="M294" s="5">
        <f>ROUND( VLOOKUP(Z294, NPC_Raw_Data!A:O, 14),0)</f>
        <v>135</v>
      </c>
      <c r="N294" s="5">
        <f>ROUND( VLOOKUP(Z294, NPC_Raw_Data!A:O, 15),0)</f>
        <v>999</v>
      </c>
      <c r="O294" s="5">
        <f>ROUND( VLOOKUP(Z294, NPC_Raw_Data!A:Q, 16) * VLOOKUP(AA294, NPC_Scaling_Values!A:N, 14)* VLOOKUP(AB294, NPC_Scaling_Values!A:N, 14) * 1.25 ,0)</f>
        <v>281</v>
      </c>
      <c r="P294" s="2">
        <f>ROUND( VLOOKUP(Z294, NPC_Raw_Data!A:Q, 17) * VLOOKUP(AA294, NPC_Scaling_Values!A:N, 14) * VLOOKUP(AB294, NPC_Scaling_Values!A:N, 14)* 1.25 ,0)</f>
        <v>112</v>
      </c>
      <c r="Q294">
        <f> VLOOKUP(AA294, NPC_Scaling_Values!A:N, 9) * VLOOKUP(AB294, NPC_Scaling_Values!A:N, 9) * 1.25</f>
        <v>4.0825</v>
      </c>
      <c r="R294" s="1">
        <v>1.0</v>
      </c>
      <c r="S294" s="1">
        <v>-1.0</v>
      </c>
      <c r="T294" s="7" t="b">
        <v>0</v>
      </c>
      <c r="U294" s="7" t="b">
        <v>0</v>
      </c>
      <c r="V294" s="7" t="b">
        <v>0</v>
      </c>
      <c r="Z294" s="1">
        <v>349012.0</v>
      </c>
      <c r="AA294" s="1">
        <v>7013.0</v>
      </c>
      <c r="AB294" s="1">
        <v>7413.0</v>
      </c>
      <c r="AC294" s="8">
        <v>0.0</v>
      </c>
    </row>
    <row r="295">
      <c r="A295" s="1" t="s">
        <v>96</v>
      </c>
      <c r="B295" s="2" t="s">
        <v>97</v>
      </c>
      <c r="C295" s="5">
        <f>ROUND( VLOOKUP(Z295, NPC_Raw_Data!A:D, 4)*VLOOKUP(AA295, NPC_Scaling_Values!A:C, 3)*VLOOKUP(AB295, NPC_Scaling_Values!A:C, 3) * 1.25 ,0)</f>
        <v>304</v>
      </c>
      <c r="D295" s="5">
        <f>ROUND( VLOOKUP(Z295, NPC_Raw_Data!A:E, 5) * VLOOKUP(AA295, NPC_Scaling_Values!A:D, 4) * VLOOKUP(AB295,NPC_Scaling_Values!A:D, 4) * 1.25 ,0)</f>
        <v>250</v>
      </c>
      <c r="E295" s="5">
        <f>ROUND( VLOOKUP(Z295, NPC_Raw_Data!A:L, 6) * VLOOKUP(AA295, NPC_Scaling_Values!A:N, 5)* VLOOKUP(AB295, NPC_Scaling_Values!A:N, 5) * 1.25 ,0)</f>
        <v>505</v>
      </c>
      <c r="F295" s="5">
        <f>ROUND( VLOOKUP(Z295, NPC_Raw_Data!A:L, 7) * VLOOKUP(AA295, NPC_Scaling_Values!A:N, 6) * VLOOKUP(AB295,NPC_Scaling_Values!A:N, 6) * 1.25 ,0)</f>
        <v>379</v>
      </c>
      <c r="G295" s="5">
        <f>ROUND( VLOOKUP(Z295, NPC_Raw_Data!A:L, 8) * VLOOKUP(AA295, NPC_Scaling_Values!A:N, 7) * VLOOKUP(AB295, NPC_Scaling_Values!A:N, 7) * 1.25 ,0)</f>
        <v>353</v>
      </c>
      <c r="H295" s="5">
        <f>ROUND( VLOOKUP(Z295, NPC_Raw_Data!A:L, 9) * VLOOKUP(AA295, NPC_Scaling_Values!A:N, 8)* VLOOKUP(AB295, NPC_Scaling_Values!A:N, 8) * 1.25 ,0)</f>
        <v>505</v>
      </c>
      <c r="I295" s="5">
        <v>0.0</v>
      </c>
      <c r="J295" s="5">
        <v>0.0</v>
      </c>
      <c r="K295" s="5">
        <v>0.0</v>
      </c>
      <c r="L295" s="5">
        <f>ROUND( VLOOKUP(Z295, NPC_Raw_Data!A:O, 13),0)</f>
        <v>135</v>
      </c>
      <c r="M295" s="5">
        <f>ROUND( VLOOKUP(Z295, NPC_Raw_Data!A:O, 14),0)</f>
        <v>135</v>
      </c>
      <c r="N295" s="5">
        <f>ROUND( VLOOKUP(Z295, NPC_Raw_Data!A:O, 15),0)</f>
        <v>999</v>
      </c>
      <c r="O295" s="5">
        <f>ROUND( VLOOKUP(Z295, NPC_Raw_Data!A:Q, 16) * VLOOKUP(AA295, NPC_Scaling_Values!A:N, 14)* VLOOKUP(AB295, NPC_Scaling_Values!A:N, 14) * 1.25 ,0)</f>
        <v>290</v>
      </c>
      <c r="P295" s="2">
        <f>ROUND( VLOOKUP(Z295, NPC_Raw_Data!A:Q, 17) * VLOOKUP(AA295, NPC_Scaling_Values!A:N, 14) * VLOOKUP(AB295, NPC_Scaling_Values!A:N, 14)* 1.25 ,0)</f>
        <v>116</v>
      </c>
      <c r="Q295">
        <f> VLOOKUP(AA295, NPC_Scaling_Values!A:N, 9) * VLOOKUP(AB295, NPC_Scaling_Values!A:N, 9) * 1.25</f>
        <v>4.17</v>
      </c>
      <c r="R295" s="1">
        <v>1.0</v>
      </c>
      <c r="S295" s="1">
        <v>-1.0</v>
      </c>
      <c r="T295" s="7" t="b">
        <v>0</v>
      </c>
      <c r="U295" s="7" t="b">
        <v>0</v>
      </c>
      <c r="V295" s="7" t="b">
        <v>0</v>
      </c>
      <c r="Z295" s="1">
        <v>349013.0</v>
      </c>
      <c r="AA295" s="1">
        <v>7014.0</v>
      </c>
      <c r="AB295" s="1">
        <v>7414.0</v>
      </c>
      <c r="AC295" s="8">
        <v>0.0</v>
      </c>
    </row>
    <row r="296">
      <c r="A296" s="1" t="s">
        <v>96</v>
      </c>
      <c r="B296" s="2" t="s">
        <v>97</v>
      </c>
      <c r="C296" s="5">
        <f>ROUND( VLOOKUP(Z296, NPC_Raw_Data!A:D, 4)*VLOOKUP(AA296, NPC_Scaling_Values!A:C, 3)*VLOOKUP(AB296, NPC_Scaling_Values!A:C, 3) * 1.25 ,0)</f>
        <v>322</v>
      </c>
      <c r="D296" s="5">
        <f>ROUND( VLOOKUP(Z296, NPC_Raw_Data!A:E, 5) * VLOOKUP(AA296, NPC_Scaling_Values!A:D, 4) * VLOOKUP(AB296,NPC_Scaling_Values!A:D, 4) * 1.25 ,0)</f>
        <v>250</v>
      </c>
      <c r="E296" s="5">
        <f>ROUND( VLOOKUP(Z296, NPC_Raw_Data!A:L, 6) * VLOOKUP(AA296, NPC_Scaling_Values!A:N, 5)* VLOOKUP(AB296, NPC_Scaling_Values!A:N, 5) * 1.25 ,0)</f>
        <v>495</v>
      </c>
      <c r="F296" s="5">
        <f>ROUND( VLOOKUP(Z296, NPC_Raw_Data!A:L, 7) * VLOOKUP(AA296, NPC_Scaling_Values!A:N, 6) * VLOOKUP(AB296,NPC_Scaling_Values!A:N, 6) * 1.25 ,0)</f>
        <v>371</v>
      </c>
      <c r="G296" s="5">
        <f>ROUND( VLOOKUP(Z296, NPC_Raw_Data!A:L, 8) * VLOOKUP(AA296, NPC_Scaling_Values!A:N, 7) * VLOOKUP(AB296, NPC_Scaling_Values!A:N, 7) * 1.25 ,0)</f>
        <v>346</v>
      </c>
      <c r="H296" s="5">
        <f>ROUND( VLOOKUP(Z296, NPC_Raw_Data!A:L, 9) * VLOOKUP(AA296, NPC_Scaling_Values!A:N, 8)* VLOOKUP(AB296, NPC_Scaling_Values!A:N, 8) * 1.25 ,0)</f>
        <v>495</v>
      </c>
      <c r="I296" s="5">
        <v>0.0</v>
      </c>
      <c r="J296" s="5">
        <v>0.0</v>
      </c>
      <c r="K296" s="5">
        <v>0.0</v>
      </c>
      <c r="L296" s="5">
        <f>ROUND( VLOOKUP(Z296, NPC_Raw_Data!A:O, 13),0)</f>
        <v>135</v>
      </c>
      <c r="M296" s="5">
        <f>ROUND( VLOOKUP(Z296, NPC_Raw_Data!A:O, 14),0)</f>
        <v>135</v>
      </c>
      <c r="N296" s="5">
        <f>ROUND( VLOOKUP(Z296, NPC_Raw_Data!A:O, 15),0)</f>
        <v>999</v>
      </c>
      <c r="O296" s="5">
        <f>ROUND( VLOOKUP(Z296, NPC_Raw_Data!A:Q, 16) * VLOOKUP(AA296, NPC_Scaling_Values!A:N, 14)* VLOOKUP(AB296, NPC_Scaling_Values!A:N, 14) * 1.25 ,0)</f>
        <v>301</v>
      </c>
      <c r="P296" s="2">
        <f>ROUND( VLOOKUP(Z296, NPC_Raw_Data!A:Q, 17) * VLOOKUP(AA296, NPC_Scaling_Values!A:N, 14) * VLOOKUP(AB296, NPC_Scaling_Values!A:N, 14)* 1.25 ,0)</f>
        <v>121</v>
      </c>
      <c r="Q296">
        <f> VLOOKUP(AA296, NPC_Scaling_Values!A:N, 9) * VLOOKUP(AB296, NPC_Scaling_Values!A:N, 9) * 1.25</f>
        <v>4.28125</v>
      </c>
      <c r="R296" s="1">
        <v>1.0</v>
      </c>
      <c r="S296" s="1">
        <v>-1.0</v>
      </c>
      <c r="T296" s="7" t="b">
        <v>0</v>
      </c>
      <c r="U296" s="7" t="b">
        <v>0</v>
      </c>
      <c r="V296" s="7" t="b">
        <v>0</v>
      </c>
      <c r="Z296" s="1">
        <v>349014.0</v>
      </c>
      <c r="AA296" s="1">
        <v>7015.0</v>
      </c>
      <c r="AB296" s="1">
        <v>7415.0</v>
      </c>
      <c r="AC296" s="8">
        <v>0.0</v>
      </c>
    </row>
    <row r="297">
      <c r="A297" s="1" t="s">
        <v>98</v>
      </c>
      <c r="B297" s="2" t="s">
        <v>97</v>
      </c>
      <c r="C297" s="5">
        <f>ROUND( VLOOKUP(Z297, NPC_Raw_Data!A:D, 4)*VLOOKUP(AA297, NPC_Scaling_Values!A:C, 3)*VLOOKUP(AB297, NPC_Scaling_Values!A:C, 3) * 1.25 ,0)</f>
        <v>209</v>
      </c>
      <c r="D297" s="5">
        <f>ROUND( VLOOKUP(Z297, NPC_Raw_Data!A:E, 5) * VLOOKUP(AA297, NPC_Scaling_Values!A:D, 4) * VLOOKUP(AB297,NPC_Scaling_Values!A:D, 4) * 1.25 ,0)</f>
        <v>625</v>
      </c>
      <c r="E297" s="5">
        <f>ROUND( VLOOKUP(Z297, NPC_Raw_Data!A:L, 6) * VLOOKUP(AA297, NPC_Scaling_Values!A:N, 5)* VLOOKUP(AB297, NPC_Scaling_Values!A:N, 5) * 1.25 ,0)</f>
        <v>289</v>
      </c>
      <c r="F297" s="5">
        <f>ROUND( VLOOKUP(Z297, NPC_Raw_Data!A:L, 7) * VLOOKUP(AA297, NPC_Scaling_Values!A:N, 6) * VLOOKUP(AB297,NPC_Scaling_Values!A:N, 6) * 1.25 ,0)</f>
        <v>217</v>
      </c>
      <c r="G297" s="5">
        <f>ROUND( VLOOKUP(Z297, NPC_Raw_Data!A:L, 8) * VLOOKUP(AA297, NPC_Scaling_Values!A:N, 7) * VLOOKUP(AB297, NPC_Scaling_Values!A:N, 7) * 1.25 ,0)</f>
        <v>202</v>
      </c>
      <c r="H297" s="5">
        <f>ROUND( VLOOKUP(Z297, NPC_Raw_Data!A:L, 9) * VLOOKUP(AA297, NPC_Scaling_Values!A:N, 8)* VLOOKUP(AB297, NPC_Scaling_Values!A:N, 8) * 1.25 ,0)</f>
        <v>289</v>
      </c>
      <c r="I297" s="5">
        <v>0.0</v>
      </c>
      <c r="J297" s="5">
        <v>0.0</v>
      </c>
      <c r="K297" s="5">
        <v>0.0</v>
      </c>
      <c r="L297" s="5">
        <f>ROUND( VLOOKUP(Z297, NPC_Raw_Data!A:O, 13),0)</f>
        <v>135</v>
      </c>
      <c r="M297" s="5">
        <f>ROUND( VLOOKUP(Z297, NPC_Raw_Data!A:O, 14),0)</f>
        <v>135</v>
      </c>
      <c r="N297" s="5">
        <f>ROUND( VLOOKUP(Z297, NPC_Raw_Data!A:O, 15),0)</f>
        <v>999</v>
      </c>
      <c r="O297" s="5">
        <f>ROUND( VLOOKUP(Z297, NPC_Raw_Data!A:Q, 16) * VLOOKUP(AA297, NPC_Scaling_Values!A:N, 14)* VLOOKUP(AB297, NPC_Scaling_Values!A:N, 14) * 1.25 ,0)</f>
        <v>256</v>
      </c>
      <c r="P297" s="2">
        <f>ROUND( VLOOKUP(Z297, NPC_Raw_Data!A:Q, 17) * VLOOKUP(AA297, NPC_Scaling_Values!A:N, 14) * VLOOKUP(AB297, NPC_Scaling_Values!A:N, 14)* 1.25 ,0)</f>
        <v>103</v>
      </c>
      <c r="Q297">
        <f> VLOOKUP(AA297, NPC_Scaling_Values!A:N, 9) * VLOOKUP(AB297, NPC_Scaling_Values!A:N, 9) * 1.25</f>
        <v>3</v>
      </c>
      <c r="R297" s="1">
        <v>1.0</v>
      </c>
      <c r="S297" s="1">
        <v>-1.0</v>
      </c>
      <c r="T297" s="7" t="b">
        <v>0</v>
      </c>
      <c r="U297" s="7" t="b">
        <v>0</v>
      </c>
      <c r="V297" s="7" t="b">
        <v>0</v>
      </c>
      <c r="Z297" s="1">
        <v>349050.0</v>
      </c>
      <c r="AA297" s="1">
        <v>7001.0</v>
      </c>
      <c r="AB297" s="1">
        <v>7401.0</v>
      </c>
      <c r="AC297" s="10">
        <v>7100.0</v>
      </c>
    </row>
    <row r="298">
      <c r="A298" s="1" t="s">
        <v>98</v>
      </c>
      <c r="B298" s="2" t="s">
        <v>97</v>
      </c>
      <c r="C298" s="5">
        <f>ROUND( VLOOKUP(Z298, NPC_Raw_Data!A:D, 4)*VLOOKUP(AA298, NPC_Scaling_Values!A:C, 3)*VLOOKUP(AB298, NPC_Scaling_Values!A:C, 3) * 1.25 ,0)</f>
        <v>202</v>
      </c>
      <c r="D298" s="5">
        <f>ROUND( VLOOKUP(Z298, NPC_Raw_Data!A:E, 5) * VLOOKUP(AA298, NPC_Scaling_Values!A:D, 4) * VLOOKUP(AB298,NPC_Scaling_Values!A:D, 4) * 1.25 ,0)</f>
        <v>625</v>
      </c>
      <c r="E298" s="5">
        <f>ROUND( VLOOKUP(Z298, NPC_Raw_Data!A:L, 6) * VLOOKUP(AA298, NPC_Scaling_Values!A:N, 5)* VLOOKUP(AB298, NPC_Scaling_Values!A:N, 5) * 1.25 ,0)</f>
        <v>279</v>
      </c>
      <c r="F298" s="5">
        <f>ROUND( VLOOKUP(Z298, NPC_Raw_Data!A:L, 7) * VLOOKUP(AA298, NPC_Scaling_Values!A:N, 6) * VLOOKUP(AB298,NPC_Scaling_Values!A:N, 6) * 1.25 ,0)</f>
        <v>209</v>
      </c>
      <c r="G298" s="5">
        <f>ROUND( VLOOKUP(Z298, NPC_Raw_Data!A:L, 8) * VLOOKUP(AA298, NPC_Scaling_Values!A:N, 7) * VLOOKUP(AB298, NPC_Scaling_Values!A:N, 7) * 1.25 ,0)</f>
        <v>195</v>
      </c>
      <c r="H298" s="5">
        <f>ROUND( VLOOKUP(Z298, NPC_Raw_Data!A:L, 9) * VLOOKUP(AA298, NPC_Scaling_Values!A:N, 8)* VLOOKUP(AB298, NPC_Scaling_Values!A:N, 8) * 1.25 ,0)</f>
        <v>279</v>
      </c>
      <c r="I298" s="5">
        <v>0.0</v>
      </c>
      <c r="J298" s="5">
        <v>0.0</v>
      </c>
      <c r="K298" s="5">
        <v>0.0</v>
      </c>
      <c r="L298" s="5">
        <f>ROUND( VLOOKUP(Z298, NPC_Raw_Data!A:O, 13),0)</f>
        <v>135</v>
      </c>
      <c r="M298" s="5">
        <f>ROUND( VLOOKUP(Z298, NPC_Raw_Data!A:O, 14),0)</f>
        <v>135</v>
      </c>
      <c r="N298" s="5">
        <f>ROUND( VLOOKUP(Z298, NPC_Raw_Data!A:O, 15),0)</f>
        <v>999</v>
      </c>
      <c r="O298" s="5">
        <f>ROUND( VLOOKUP(Z298, NPC_Raw_Data!A:Q, 16) * VLOOKUP(AA298, NPC_Scaling_Values!A:N, 14)* VLOOKUP(AB298, NPC_Scaling_Values!A:N, 14) * 1.25 ,0)</f>
        <v>254</v>
      </c>
      <c r="P298" s="2">
        <f>ROUND( VLOOKUP(Z298, NPC_Raw_Data!A:Q, 17) * VLOOKUP(AA298, NPC_Scaling_Values!A:N, 14) * VLOOKUP(AB298, NPC_Scaling_Values!A:N, 14)* 1.25 ,0)</f>
        <v>101</v>
      </c>
      <c r="Q298">
        <f> VLOOKUP(AA298, NPC_Scaling_Values!A:N, 9) * VLOOKUP(AB298, NPC_Scaling_Values!A:N, 9) * 1.25</f>
        <v>3.2484375</v>
      </c>
      <c r="R298" s="1">
        <v>1.0</v>
      </c>
      <c r="S298" s="1">
        <v>-1.0</v>
      </c>
      <c r="T298" s="7" t="b">
        <v>0</v>
      </c>
      <c r="U298" s="7" t="b">
        <v>0</v>
      </c>
      <c r="V298" s="7" t="b">
        <v>0</v>
      </c>
      <c r="Z298" s="1">
        <v>349051.0</v>
      </c>
      <c r="AA298" s="1">
        <v>7002.0</v>
      </c>
      <c r="AB298" s="1">
        <v>7402.0</v>
      </c>
      <c r="AC298" s="10">
        <v>7100.0</v>
      </c>
    </row>
    <row r="299">
      <c r="A299" s="1" t="s">
        <v>98</v>
      </c>
      <c r="B299" s="2" t="s">
        <v>97</v>
      </c>
      <c r="C299" s="5">
        <f>ROUND( VLOOKUP(Z299, NPC_Raw_Data!A:D, 4)*VLOOKUP(AA299, NPC_Scaling_Values!A:C, 3)*VLOOKUP(AB299, NPC_Scaling_Values!A:C, 3) * 1.25 ,0)</f>
        <v>233</v>
      </c>
      <c r="D299" s="5">
        <f>ROUND( VLOOKUP(Z299, NPC_Raw_Data!A:E, 5) * VLOOKUP(AA299, NPC_Scaling_Values!A:D, 4) * VLOOKUP(AB299,NPC_Scaling_Values!A:D, 4) * 1.25 ,0)</f>
        <v>625</v>
      </c>
      <c r="E299" s="5">
        <f>ROUND( VLOOKUP(Z299, NPC_Raw_Data!A:L, 6) * VLOOKUP(AA299, NPC_Scaling_Values!A:N, 5)* VLOOKUP(AB299, NPC_Scaling_Values!A:N, 5) * 1.25 ,0)</f>
        <v>341</v>
      </c>
      <c r="F299" s="5">
        <f>ROUND( VLOOKUP(Z299, NPC_Raw_Data!A:L, 7) * VLOOKUP(AA299, NPC_Scaling_Values!A:N, 6) * VLOOKUP(AB299,NPC_Scaling_Values!A:N, 6) * 1.25 ,0)</f>
        <v>256</v>
      </c>
      <c r="G299" s="5">
        <f>ROUND( VLOOKUP(Z299, NPC_Raw_Data!A:L, 8) * VLOOKUP(AA299, NPC_Scaling_Values!A:N, 7) * VLOOKUP(AB299, NPC_Scaling_Values!A:N, 7) * 1.25 ,0)</f>
        <v>238</v>
      </c>
      <c r="H299" s="5">
        <f>ROUND( VLOOKUP(Z299, NPC_Raw_Data!A:L, 9) * VLOOKUP(AA299, NPC_Scaling_Values!A:N, 8)* VLOOKUP(AB299, NPC_Scaling_Values!A:N, 8) * 1.25 ,0)</f>
        <v>341</v>
      </c>
      <c r="I299" s="5">
        <v>0.0</v>
      </c>
      <c r="J299" s="5">
        <v>0.0</v>
      </c>
      <c r="K299" s="5">
        <v>0.0</v>
      </c>
      <c r="L299" s="5">
        <f>ROUND( VLOOKUP(Z299, NPC_Raw_Data!A:O, 13),0)</f>
        <v>135</v>
      </c>
      <c r="M299" s="5">
        <f>ROUND( VLOOKUP(Z299, NPC_Raw_Data!A:O, 14),0)</f>
        <v>135</v>
      </c>
      <c r="N299" s="5">
        <f>ROUND( VLOOKUP(Z299, NPC_Raw_Data!A:O, 15),0)</f>
        <v>999</v>
      </c>
      <c r="O299" s="5">
        <f>ROUND( VLOOKUP(Z299, NPC_Raw_Data!A:Q, 16) * VLOOKUP(AA299, NPC_Scaling_Values!A:N, 14)* VLOOKUP(AB299, NPC_Scaling_Values!A:N, 14) * 1.25 ,0)</f>
        <v>252</v>
      </c>
      <c r="P299" s="2">
        <f>ROUND( VLOOKUP(Z299, NPC_Raw_Data!A:Q, 17) * VLOOKUP(AA299, NPC_Scaling_Values!A:N, 14) * VLOOKUP(AB299, NPC_Scaling_Values!A:N, 14)* 1.25 ,0)</f>
        <v>101</v>
      </c>
      <c r="Q299">
        <f> VLOOKUP(AA299, NPC_Scaling_Values!A:N, 9) * VLOOKUP(AB299, NPC_Scaling_Values!A:N, 9) * 1.25</f>
        <v>3.484375</v>
      </c>
      <c r="R299" s="1">
        <v>1.0</v>
      </c>
      <c r="S299" s="1">
        <v>-1.0</v>
      </c>
      <c r="T299" s="7" t="b">
        <v>0</v>
      </c>
      <c r="U299" s="7" t="b">
        <v>0</v>
      </c>
      <c r="V299" s="7" t="b">
        <v>0</v>
      </c>
      <c r="Z299" s="1">
        <v>349052.0</v>
      </c>
      <c r="AA299" s="1">
        <v>7003.0</v>
      </c>
      <c r="AB299" s="1">
        <v>7403.0</v>
      </c>
      <c r="AC299" s="10">
        <v>7100.0</v>
      </c>
    </row>
    <row r="300">
      <c r="A300" s="1" t="s">
        <v>98</v>
      </c>
      <c r="B300" s="2" t="s">
        <v>97</v>
      </c>
      <c r="C300" s="5">
        <f>ROUND( VLOOKUP(Z300, NPC_Raw_Data!A:D, 4)*VLOOKUP(AA300, NPC_Scaling_Values!A:C, 3)*VLOOKUP(AB300, NPC_Scaling_Values!A:C, 3) * 1.25 ,0)</f>
        <v>265</v>
      </c>
      <c r="D300" s="5">
        <f>ROUND( VLOOKUP(Z300, NPC_Raw_Data!A:E, 5) * VLOOKUP(AA300, NPC_Scaling_Values!A:D, 4) * VLOOKUP(AB300,NPC_Scaling_Values!A:D, 4) * 1.25 ,0)</f>
        <v>625</v>
      </c>
      <c r="E300" s="5">
        <f>ROUND( VLOOKUP(Z300, NPC_Raw_Data!A:L, 6) * VLOOKUP(AA300, NPC_Scaling_Values!A:N, 5)* VLOOKUP(AB300, NPC_Scaling_Values!A:N, 5) * 1.25 ,0)</f>
        <v>437</v>
      </c>
      <c r="F300" s="5">
        <f>ROUND( VLOOKUP(Z300, NPC_Raw_Data!A:L, 7) * VLOOKUP(AA300, NPC_Scaling_Values!A:N, 6) * VLOOKUP(AB300,NPC_Scaling_Values!A:N, 6) * 1.25 ,0)</f>
        <v>328</v>
      </c>
      <c r="G300" s="5">
        <f>ROUND( VLOOKUP(Z300, NPC_Raw_Data!A:L, 8) * VLOOKUP(AA300, NPC_Scaling_Values!A:N, 7) * VLOOKUP(AB300, NPC_Scaling_Values!A:N, 7) * 1.25 ,0)</f>
        <v>305</v>
      </c>
      <c r="H300" s="5">
        <f>ROUND( VLOOKUP(Z300, NPC_Raw_Data!A:L, 9) * VLOOKUP(AA300, NPC_Scaling_Values!A:N, 8)* VLOOKUP(AB300, NPC_Scaling_Values!A:N, 8) * 1.25 ,0)</f>
        <v>437</v>
      </c>
      <c r="I300" s="5">
        <v>0.0</v>
      </c>
      <c r="J300" s="5">
        <v>0.0</v>
      </c>
      <c r="K300" s="5">
        <v>0.0</v>
      </c>
      <c r="L300" s="5">
        <f>ROUND( VLOOKUP(Z300, NPC_Raw_Data!A:O, 13),0)</f>
        <v>135</v>
      </c>
      <c r="M300" s="5">
        <f>ROUND( VLOOKUP(Z300, NPC_Raw_Data!A:O, 14),0)</f>
        <v>135</v>
      </c>
      <c r="N300" s="5">
        <f>ROUND( VLOOKUP(Z300, NPC_Raw_Data!A:O, 15),0)</f>
        <v>999</v>
      </c>
      <c r="O300" s="5">
        <f>ROUND( VLOOKUP(Z300, NPC_Raw_Data!A:Q, 16) * VLOOKUP(AA300, NPC_Scaling_Values!A:N, 14)* VLOOKUP(AB300, NPC_Scaling_Values!A:N, 14) * 1.25 ,0)</f>
        <v>257</v>
      </c>
      <c r="P300" s="2">
        <f>ROUND( VLOOKUP(Z300, NPC_Raw_Data!A:Q, 17) * VLOOKUP(AA300, NPC_Scaling_Values!A:N, 14) * VLOOKUP(AB300, NPC_Scaling_Values!A:N, 14)* 1.25 ,0)</f>
        <v>103</v>
      </c>
      <c r="Q300">
        <f> VLOOKUP(AA300, NPC_Scaling_Values!A:N, 9) * VLOOKUP(AB300, NPC_Scaling_Values!A:N, 9) * 1.25</f>
        <v>3.7296875</v>
      </c>
      <c r="R300" s="1">
        <v>1.0</v>
      </c>
      <c r="S300" s="1">
        <v>-1.0</v>
      </c>
      <c r="T300" s="7" t="b">
        <v>0</v>
      </c>
      <c r="U300" s="7" t="b">
        <v>0</v>
      </c>
      <c r="V300" s="7" t="b">
        <v>0</v>
      </c>
      <c r="Z300" s="1">
        <v>349053.0</v>
      </c>
      <c r="AA300" s="1">
        <v>7004.0</v>
      </c>
      <c r="AB300" s="1">
        <v>7404.0</v>
      </c>
      <c r="AC300" s="10">
        <v>7100.0</v>
      </c>
    </row>
    <row r="301">
      <c r="A301" s="1" t="s">
        <v>98</v>
      </c>
      <c r="B301" s="2" t="s">
        <v>97</v>
      </c>
      <c r="C301" s="5">
        <f>ROUND( VLOOKUP(Z301, NPC_Raw_Data!A:D, 4)*VLOOKUP(AA301, NPC_Scaling_Values!A:C, 3)*VLOOKUP(AB301, NPC_Scaling_Values!A:C, 3) * 1.25 ,0)</f>
        <v>266</v>
      </c>
      <c r="D301" s="5">
        <f>ROUND( VLOOKUP(Z301, NPC_Raw_Data!A:E, 5) * VLOOKUP(AA301, NPC_Scaling_Values!A:D, 4) * VLOOKUP(AB301,NPC_Scaling_Values!A:D, 4) * 1.25 ,0)</f>
        <v>500</v>
      </c>
      <c r="E301" s="5">
        <f>ROUND( VLOOKUP(Z301, NPC_Raw_Data!A:L, 6) * VLOOKUP(AA301, NPC_Scaling_Values!A:N, 5)* VLOOKUP(AB301, NPC_Scaling_Values!A:N, 5) * 1.25 ,0)</f>
        <v>441</v>
      </c>
      <c r="F301" s="5">
        <f>ROUND( VLOOKUP(Z301, NPC_Raw_Data!A:L, 7) * VLOOKUP(AA301, NPC_Scaling_Values!A:N, 6) * VLOOKUP(AB301,NPC_Scaling_Values!A:N, 6) * 1.25 ,0)</f>
        <v>330</v>
      </c>
      <c r="G301" s="5">
        <f>ROUND( VLOOKUP(Z301, NPC_Raw_Data!A:L, 8) * VLOOKUP(AA301, NPC_Scaling_Values!A:N, 7) * VLOOKUP(AB301, NPC_Scaling_Values!A:N, 7) * 1.25 ,0)</f>
        <v>308</v>
      </c>
      <c r="H301" s="5">
        <f>ROUND( VLOOKUP(Z301, NPC_Raw_Data!A:L, 9) * VLOOKUP(AA301, NPC_Scaling_Values!A:N, 8)* VLOOKUP(AB301, NPC_Scaling_Values!A:N, 8) * 1.25 ,0)</f>
        <v>441</v>
      </c>
      <c r="I301" s="5">
        <v>0.0</v>
      </c>
      <c r="J301" s="5">
        <v>0.0</v>
      </c>
      <c r="K301" s="5">
        <v>0.0</v>
      </c>
      <c r="L301" s="5">
        <f>ROUND( VLOOKUP(Z301, NPC_Raw_Data!A:O, 13),0)</f>
        <v>135</v>
      </c>
      <c r="M301" s="5">
        <f>ROUND( VLOOKUP(Z301, NPC_Raw_Data!A:O, 14),0)</f>
        <v>135</v>
      </c>
      <c r="N301" s="5">
        <f>ROUND( VLOOKUP(Z301, NPC_Raw_Data!A:O, 15),0)</f>
        <v>999</v>
      </c>
      <c r="O301" s="5">
        <f>ROUND( VLOOKUP(Z301, NPC_Raw_Data!A:Q, 16) * VLOOKUP(AA301, NPC_Scaling_Values!A:N, 14)* VLOOKUP(AB301, NPC_Scaling_Values!A:N, 14) * 1.25 ,0)</f>
        <v>252</v>
      </c>
      <c r="P301" s="2">
        <f>ROUND( VLOOKUP(Z301, NPC_Raw_Data!A:Q, 17) * VLOOKUP(AA301, NPC_Scaling_Values!A:N, 14) * VLOOKUP(AB301, NPC_Scaling_Values!A:N, 14)* 1.25 ,0)</f>
        <v>101</v>
      </c>
      <c r="Q301">
        <f> VLOOKUP(AA301, NPC_Scaling_Values!A:N, 9) * VLOOKUP(AB301, NPC_Scaling_Values!A:N, 9) * 1.25</f>
        <v>3.825</v>
      </c>
      <c r="R301" s="1">
        <v>1.0</v>
      </c>
      <c r="S301" s="1">
        <v>-1.0</v>
      </c>
      <c r="T301" s="7" t="b">
        <v>0</v>
      </c>
      <c r="U301" s="7" t="b">
        <v>0</v>
      </c>
      <c r="V301" s="7" t="b">
        <v>0</v>
      </c>
      <c r="Z301" s="1">
        <v>349054.0</v>
      </c>
      <c r="AA301" s="1">
        <v>7005.0</v>
      </c>
      <c r="AB301" s="1">
        <v>7405.0</v>
      </c>
      <c r="AC301" s="10">
        <v>7100.0</v>
      </c>
    </row>
    <row r="302">
      <c r="A302" s="1" t="s">
        <v>98</v>
      </c>
      <c r="B302" s="2" t="s">
        <v>97</v>
      </c>
      <c r="C302" s="5">
        <f>ROUND( VLOOKUP(Z302, NPC_Raw_Data!A:D, 4)*VLOOKUP(AA302, NPC_Scaling_Values!A:C, 3)*VLOOKUP(AB302, NPC_Scaling_Values!A:C, 3) * 1.25 ,0)</f>
        <v>272</v>
      </c>
      <c r="D302" s="5">
        <f>ROUND( VLOOKUP(Z302, NPC_Raw_Data!A:E, 5) * VLOOKUP(AA302, NPC_Scaling_Values!A:D, 4) * VLOOKUP(AB302,NPC_Scaling_Values!A:D, 4) * 1.25 ,0)</f>
        <v>500</v>
      </c>
      <c r="E302" s="5">
        <f>ROUND( VLOOKUP(Z302, NPC_Raw_Data!A:L, 6) * VLOOKUP(AA302, NPC_Scaling_Values!A:N, 5)* VLOOKUP(AB302, NPC_Scaling_Values!A:N, 5) * 1.25 ,0)</f>
        <v>453</v>
      </c>
      <c r="F302" s="5">
        <f>ROUND( VLOOKUP(Z302, NPC_Raw_Data!A:L, 7) * VLOOKUP(AA302, NPC_Scaling_Values!A:N, 6) * VLOOKUP(AB302,NPC_Scaling_Values!A:N, 6) * 1.25 ,0)</f>
        <v>340</v>
      </c>
      <c r="G302" s="5">
        <f>ROUND( VLOOKUP(Z302, NPC_Raw_Data!A:L, 8) * VLOOKUP(AA302, NPC_Scaling_Values!A:N, 7) * VLOOKUP(AB302, NPC_Scaling_Values!A:N, 7) * 1.25 ,0)</f>
        <v>316</v>
      </c>
      <c r="H302" s="5">
        <f>ROUND( VLOOKUP(Z302, NPC_Raw_Data!A:L, 9) * VLOOKUP(AA302, NPC_Scaling_Values!A:N, 8)* VLOOKUP(AB302, NPC_Scaling_Values!A:N, 8) * 1.25 ,0)</f>
        <v>453</v>
      </c>
      <c r="I302" s="5">
        <v>0.0</v>
      </c>
      <c r="J302" s="5">
        <v>0.0</v>
      </c>
      <c r="K302" s="5">
        <v>0.0</v>
      </c>
      <c r="L302" s="5">
        <f>ROUND( VLOOKUP(Z302, NPC_Raw_Data!A:O, 13),0)</f>
        <v>135</v>
      </c>
      <c r="M302" s="5">
        <f>ROUND( VLOOKUP(Z302, NPC_Raw_Data!A:O, 14),0)</f>
        <v>135</v>
      </c>
      <c r="N302" s="5">
        <f>ROUND( VLOOKUP(Z302, NPC_Raw_Data!A:O, 15),0)</f>
        <v>999</v>
      </c>
      <c r="O302" s="5">
        <f>ROUND( VLOOKUP(Z302, NPC_Raw_Data!A:Q, 16) * VLOOKUP(AA302, NPC_Scaling_Values!A:N, 14)* VLOOKUP(AB302, NPC_Scaling_Values!A:N, 14) * 1.25 ,0)</f>
        <v>253</v>
      </c>
      <c r="P302" s="2">
        <f>ROUND( VLOOKUP(Z302, NPC_Raw_Data!A:Q, 17) * VLOOKUP(AA302, NPC_Scaling_Values!A:N, 14) * VLOOKUP(AB302, NPC_Scaling_Values!A:N, 14)* 1.25 ,0)</f>
        <v>101</v>
      </c>
      <c r="Q302">
        <f> VLOOKUP(AA302, NPC_Scaling_Values!A:N, 9) * VLOOKUP(AB302, NPC_Scaling_Values!A:N, 9) * 1.25</f>
        <v>3.88</v>
      </c>
      <c r="R302" s="1">
        <v>1.0</v>
      </c>
      <c r="S302" s="1">
        <v>-1.0</v>
      </c>
      <c r="T302" s="7" t="b">
        <v>0</v>
      </c>
      <c r="U302" s="7" t="b">
        <v>0</v>
      </c>
      <c r="V302" s="7" t="b">
        <v>0</v>
      </c>
      <c r="Z302" s="1">
        <v>349055.0</v>
      </c>
      <c r="AA302" s="1">
        <v>7006.0</v>
      </c>
      <c r="AB302" s="1">
        <v>7406.0</v>
      </c>
      <c r="AC302" s="10">
        <v>7100.0</v>
      </c>
    </row>
    <row r="303">
      <c r="A303" s="1" t="s">
        <v>98</v>
      </c>
      <c r="B303" s="2" t="s">
        <v>97</v>
      </c>
      <c r="C303" s="5">
        <f>ROUND( VLOOKUP(Z303, NPC_Raw_Data!A:D, 4)*VLOOKUP(AA303, NPC_Scaling_Values!A:C, 3)*VLOOKUP(AB303, NPC_Scaling_Values!A:C, 3) * 1.25 ,0)</f>
        <v>267</v>
      </c>
      <c r="D303" s="5">
        <f>ROUND( VLOOKUP(Z303, NPC_Raw_Data!A:E, 5) * VLOOKUP(AA303, NPC_Scaling_Values!A:D, 4) * VLOOKUP(AB303,NPC_Scaling_Values!A:D, 4) * 1.25 ,0)</f>
        <v>500</v>
      </c>
      <c r="E303" s="5">
        <f>ROUND( VLOOKUP(Z303, NPC_Raw_Data!A:L, 6) * VLOOKUP(AA303, NPC_Scaling_Values!A:N, 5)* VLOOKUP(AB303, NPC_Scaling_Values!A:N, 5) * 1.25 ,0)</f>
        <v>448</v>
      </c>
      <c r="F303" s="5">
        <f>ROUND( VLOOKUP(Z303, NPC_Raw_Data!A:L, 7) * VLOOKUP(AA303, NPC_Scaling_Values!A:N, 6) * VLOOKUP(AB303,NPC_Scaling_Values!A:N, 6) * 1.25 ,0)</f>
        <v>336</v>
      </c>
      <c r="G303" s="5">
        <f>ROUND( VLOOKUP(Z303, NPC_Raw_Data!A:L, 8) * VLOOKUP(AA303, NPC_Scaling_Values!A:N, 7) * VLOOKUP(AB303, NPC_Scaling_Values!A:N, 7) * 1.25 ,0)</f>
        <v>313</v>
      </c>
      <c r="H303" s="5">
        <f>ROUND( VLOOKUP(Z303, NPC_Raw_Data!A:L, 9) * VLOOKUP(AA303, NPC_Scaling_Values!A:N, 8)* VLOOKUP(AB303, NPC_Scaling_Values!A:N, 8) * 1.25 ,0)</f>
        <v>448</v>
      </c>
      <c r="I303" s="5">
        <v>0.0</v>
      </c>
      <c r="J303" s="5">
        <v>0.0</v>
      </c>
      <c r="K303" s="5">
        <v>0.0</v>
      </c>
      <c r="L303" s="5">
        <f>ROUND( VLOOKUP(Z303, NPC_Raw_Data!A:O, 13),0)</f>
        <v>135</v>
      </c>
      <c r="M303" s="5">
        <f>ROUND( VLOOKUP(Z303, NPC_Raw_Data!A:O, 14),0)</f>
        <v>135</v>
      </c>
      <c r="N303" s="5">
        <f>ROUND( VLOOKUP(Z303, NPC_Raw_Data!A:O, 15),0)</f>
        <v>999</v>
      </c>
      <c r="O303" s="5">
        <f>ROUND( VLOOKUP(Z303, NPC_Raw_Data!A:Q, 16) * VLOOKUP(AA303, NPC_Scaling_Values!A:N, 14)* VLOOKUP(AB303, NPC_Scaling_Values!A:N, 14) * 1.25 ,0)</f>
        <v>250</v>
      </c>
      <c r="P303" s="2">
        <f>ROUND( VLOOKUP(Z303, NPC_Raw_Data!A:Q, 17) * VLOOKUP(AA303, NPC_Scaling_Values!A:N, 14) * VLOOKUP(AB303, NPC_Scaling_Values!A:N, 14)* 1.25 ,0)</f>
        <v>100</v>
      </c>
      <c r="Q303">
        <f> VLOOKUP(AA303, NPC_Scaling_Values!A:N, 9) * VLOOKUP(AB303, NPC_Scaling_Values!A:N, 9) * 1.25</f>
        <v>3.825</v>
      </c>
      <c r="R303" s="1">
        <v>1.0</v>
      </c>
      <c r="S303" s="1">
        <v>-1.0</v>
      </c>
      <c r="T303" s="7" t="b">
        <v>0</v>
      </c>
      <c r="U303" s="7" t="b">
        <v>0</v>
      </c>
      <c r="V303" s="7" t="b">
        <v>0</v>
      </c>
      <c r="Z303" s="1">
        <v>349056.0</v>
      </c>
      <c r="AA303" s="1">
        <v>7007.0</v>
      </c>
      <c r="AB303" s="1">
        <v>7407.0</v>
      </c>
      <c r="AC303" s="10">
        <v>7100.0</v>
      </c>
    </row>
    <row r="304">
      <c r="A304" s="1" t="s">
        <v>98</v>
      </c>
      <c r="B304" s="2" t="s">
        <v>97</v>
      </c>
      <c r="C304" s="5">
        <f>ROUND( VLOOKUP(Z304, NPC_Raw_Data!A:D, 4)*VLOOKUP(AA304, NPC_Scaling_Values!A:C, 3)*VLOOKUP(AB304, NPC_Scaling_Values!A:C, 3) * 1.25 ,0)</f>
        <v>268</v>
      </c>
      <c r="D304" s="5">
        <f>ROUND( VLOOKUP(Z304, NPC_Raw_Data!A:E, 5) * VLOOKUP(AA304, NPC_Scaling_Values!A:D, 4) * VLOOKUP(AB304,NPC_Scaling_Values!A:D, 4) * 1.25 ,0)</f>
        <v>375</v>
      </c>
      <c r="E304" s="5">
        <f>ROUND( VLOOKUP(Z304, NPC_Raw_Data!A:L, 6) * VLOOKUP(AA304, NPC_Scaling_Values!A:N, 5)* VLOOKUP(AB304, NPC_Scaling_Values!A:N, 5) * 1.25 ,0)</f>
        <v>453</v>
      </c>
      <c r="F304" s="5">
        <f>ROUND( VLOOKUP(Z304, NPC_Raw_Data!A:L, 7) * VLOOKUP(AA304, NPC_Scaling_Values!A:N, 6) * VLOOKUP(AB304,NPC_Scaling_Values!A:N, 6) * 1.25 ,0)</f>
        <v>339</v>
      </c>
      <c r="G304" s="5">
        <f>ROUND( VLOOKUP(Z304, NPC_Raw_Data!A:L, 8) * VLOOKUP(AA304, NPC_Scaling_Values!A:N, 7) * VLOOKUP(AB304, NPC_Scaling_Values!A:N, 7) * 1.25 ,0)</f>
        <v>316</v>
      </c>
      <c r="H304" s="5">
        <f>ROUND( VLOOKUP(Z304, NPC_Raw_Data!A:L, 9) * VLOOKUP(AA304, NPC_Scaling_Values!A:N, 8)* VLOOKUP(AB304, NPC_Scaling_Values!A:N, 8) * 1.25 ,0)</f>
        <v>453</v>
      </c>
      <c r="I304" s="5">
        <v>0.0</v>
      </c>
      <c r="J304" s="5">
        <v>0.0</v>
      </c>
      <c r="K304" s="5">
        <v>0.0</v>
      </c>
      <c r="L304" s="5">
        <f>ROUND( VLOOKUP(Z304, NPC_Raw_Data!A:O, 13),0)</f>
        <v>135</v>
      </c>
      <c r="M304" s="5">
        <f>ROUND( VLOOKUP(Z304, NPC_Raw_Data!A:O, 14),0)</f>
        <v>135</v>
      </c>
      <c r="N304" s="5">
        <f>ROUND( VLOOKUP(Z304, NPC_Raw_Data!A:O, 15),0)</f>
        <v>999</v>
      </c>
      <c r="O304" s="5">
        <f>ROUND( VLOOKUP(Z304, NPC_Raw_Data!A:Q, 16) * VLOOKUP(AA304, NPC_Scaling_Values!A:N, 14)* VLOOKUP(AB304, NPC_Scaling_Values!A:N, 14) * 1.25 ,0)</f>
        <v>250</v>
      </c>
      <c r="P304" s="2">
        <f>ROUND( VLOOKUP(Z304, NPC_Raw_Data!A:Q, 17) * VLOOKUP(AA304, NPC_Scaling_Values!A:N, 14) * VLOOKUP(AB304, NPC_Scaling_Values!A:N, 14)* 1.25 ,0)</f>
        <v>100</v>
      </c>
      <c r="Q304">
        <f> VLOOKUP(AA304, NPC_Scaling_Values!A:N, 9) * VLOOKUP(AB304, NPC_Scaling_Values!A:N, 9) * 1.25</f>
        <v>3.825</v>
      </c>
      <c r="R304" s="1">
        <v>1.0</v>
      </c>
      <c r="S304" s="1">
        <v>-1.0</v>
      </c>
      <c r="T304" s="7" t="b">
        <v>0</v>
      </c>
      <c r="U304" s="7" t="b">
        <v>0</v>
      </c>
      <c r="V304" s="7" t="b">
        <v>0</v>
      </c>
      <c r="Z304" s="1">
        <v>349057.0</v>
      </c>
      <c r="AA304" s="1">
        <v>7008.0</v>
      </c>
      <c r="AB304" s="1">
        <v>7408.0</v>
      </c>
      <c r="AC304" s="10">
        <v>7100.0</v>
      </c>
    </row>
    <row r="305">
      <c r="A305" s="1" t="s">
        <v>98</v>
      </c>
      <c r="B305" s="2" t="s">
        <v>97</v>
      </c>
      <c r="C305" s="5">
        <f>ROUND( VLOOKUP(Z305, NPC_Raw_Data!A:D, 4)*VLOOKUP(AA305, NPC_Scaling_Values!A:C, 3)*VLOOKUP(AB305, NPC_Scaling_Values!A:C, 3) * 1.25 ,0)</f>
        <v>284</v>
      </c>
      <c r="D305" s="5">
        <f>ROUND( VLOOKUP(Z305, NPC_Raw_Data!A:E, 5) * VLOOKUP(AA305, NPC_Scaling_Values!A:D, 4) * VLOOKUP(AB305,NPC_Scaling_Values!A:D, 4) * 1.25 ,0)</f>
        <v>375</v>
      </c>
      <c r="E305" s="5">
        <f>ROUND( VLOOKUP(Z305, NPC_Raw_Data!A:L, 6) * VLOOKUP(AA305, NPC_Scaling_Values!A:N, 5)* VLOOKUP(AB305, NPC_Scaling_Values!A:N, 5) * 1.25 ,0)</f>
        <v>456</v>
      </c>
      <c r="F305" s="5">
        <f>ROUND( VLOOKUP(Z305, NPC_Raw_Data!A:L, 7) * VLOOKUP(AA305, NPC_Scaling_Values!A:N, 6) * VLOOKUP(AB305,NPC_Scaling_Values!A:N, 6) * 1.25 ,0)</f>
        <v>342</v>
      </c>
      <c r="G305" s="5">
        <f>ROUND( VLOOKUP(Z305, NPC_Raw_Data!A:L, 8) * VLOOKUP(AA305, NPC_Scaling_Values!A:N, 7) * VLOOKUP(AB305, NPC_Scaling_Values!A:N, 7) * 1.25 ,0)</f>
        <v>318</v>
      </c>
      <c r="H305" s="5">
        <f>ROUND( VLOOKUP(Z305, NPC_Raw_Data!A:L, 9) * VLOOKUP(AA305, NPC_Scaling_Values!A:N, 8)* VLOOKUP(AB305, NPC_Scaling_Values!A:N, 8) * 1.25 ,0)</f>
        <v>456</v>
      </c>
      <c r="I305" s="5">
        <v>0.0</v>
      </c>
      <c r="J305" s="5">
        <v>0.0</v>
      </c>
      <c r="K305" s="5">
        <v>0.0</v>
      </c>
      <c r="L305" s="5">
        <f>ROUND( VLOOKUP(Z305, NPC_Raw_Data!A:O, 13),0)</f>
        <v>135</v>
      </c>
      <c r="M305" s="5">
        <f>ROUND( VLOOKUP(Z305, NPC_Raw_Data!A:O, 14),0)</f>
        <v>135</v>
      </c>
      <c r="N305" s="5">
        <f>ROUND( VLOOKUP(Z305, NPC_Raw_Data!A:O, 15),0)</f>
        <v>999</v>
      </c>
      <c r="O305" s="5">
        <f>ROUND( VLOOKUP(Z305, NPC_Raw_Data!A:Q, 16) * VLOOKUP(AA305, NPC_Scaling_Values!A:N, 14)* VLOOKUP(AB305, NPC_Scaling_Values!A:N, 14) * 1.25 ,0)</f>
        <v>254</v>
      </c>
      <c r="P305" s="2">
        <f>ROUND( VLOOKUP(Z305, NPC_Raw_Data!A:Q, 17) * VLOOKUP(AA305, NPC_Scaling_Values!A:N, 14) * VLOOKUP(AB305, NPC_Scaling_Values!A:N, 14)* 1.25 ,0)</f>
        <v>101</v>
      </c>
      <c r="Q305">
        <f> VLOOKUP(AA305, NPC_Scaling_Values!A:N, 9) * VLOOKUP(AB305, NPC_Scaling_Values!A:N, 9) * 1.25</f>
        <v>3.8475</v>
      </c>
      <c r="R305" s="1">
        <v>1.0</v>
      </c>
      <c r="S305" s="1">
        <v>-1.0</v>
      </c>
      <c r="T305" s="7" t="b">
        <v>0</v>
      </c>
      <c r="U305" s="7" t="b">
        <v>0</v>
      </c>
      <c r="V305" s="7" t="b">
        <v>0</v>
      </c>
      <c r="Z305" s="1">
        <v>349058.0</v>
      </c>
      <c r="AA305" s="1">
        <v>7009.0</v>
      </c>
      <c r="AB305" s="1">
        <v>7409.0</v>
      </c>
      <c r="AC305" s="10">
        <v>7100.0</v>
      </c>
    </row>
    <row r="306">
      <c r="A306" s="1" t="s">
        <v>98</v>
      </c>
      <c r="B306" s="2" t="s">
        <v>97</v>
      </c>
      <c r="C306" s="5">
        <f>ROUND( VLOOKUP(Z306, NPC_Raw_Data!A:D, 4)*VLOOKUP(AA306, NPC_Scaling_Values!A:C, 3)*VLOOKUP(AB306, NPC_Scaling_Values!A:C, 3) * 1.25 ,0)</f>
        <v>285</v>
      </c>
      <c r="D306" s="5">
        <f>ROUND( VLOOKUP(Z306, NPC_Raw_Data!A:E, 5) * VLOOKUP(AA306, NPC_Scaling_Values!A:D, 4) * VLOOKUP(AB306,NPC_Scaling_Values!A:D, 4) * 1.25 ,0)</f>
        <v>375</v>
      </c>
      <c r="E306" s="5">
        <f>ROUND( VLOOKUP(Z306, NPC_Raw_Data!A:L, 6) * VLOOKUP(AA306, NPC_Scaling_Values!A:N, 5)* VLOOKUP(AB306, NPC_Scaling_Values!A:N, 5) * 1.25 ,0)</f>
        <v>460</v>
      </c>
      <c r="F306" s="5">
        <f>ROUND( VLOOKUP(Z306, NPC_Raw_Data!A:L, 7) * VLOOKUP(AA306, NPC_Scaling_Values!A:N, 6) * VLOOKUP(AB306,NPC_Scaling_Values!A:N, 6) * 1.25 ,0)</f>
        <v>345</v>
      </c>
      <c r="G306" s="5">
        <f>ROUND( VLOOKUP(Z306, NPC_Raw_Data!A:L, 8) * VLOOKUP(AA306, NPC_Scaling_Values!A:N, 7) * VLOOKUP(AB306, NPC_Scaling_Values!A:N, 7) * 1.25 ,0)</f>
        <v>321</v>
      </c>
      <c r="H306" s="5">
        <f>ROUND( VLOOKUP(Z306, NPC_Raw_Data!A:L, 9) * VLOOKUP(AA306, NPC_Scaling_Values!A:N, 8)* VLOOKUP(AB306, NPC_Scaling_Values!A:N, 8) * 1.25 ,0)</f>
        <v>460</v>
      </c>
      <c r="I306" s="5">
        <v>0.0</v>
      </c>
      <c r="J306" s="5">
        <v>0.0</v>
      </c>
      <c r="K306" s="5">
        <v>0.0</v>
      </c>
      <c r="L306" s="5">
        <f>ROUND( VLOOKUP(Z306, NPC_Raw_Data!A:O, 13),0)</f>
        <v>135</v>
      </c>
      <c r="M306" s="5">
        <f>ROUND( VLOOKUP(Z306, NPC_Raw_Data!A:O, 14),0)</f>
        <v>135</v>
      </c>
      <c r="N306" s="5">
        <f>ROUND( VLOOKUP(Z306, NPC_Raw_Data!A:O, 15),0)</f>
        <v>999</v>
      </c>
      <c r="O306" s="5">
        <f>ROUND( VLOOKUP(Z306, NPC_Raw_Data!A:Q, 16) * VLOOKUP(AA306, NPC_Scaling_Values!A:N, 14)* VLOOKUP(AB306, NPC_Scaling_Values!A:N, 14) * 1.25 ,0)</f>
        <v>256</v>
      </c>
      <c r="P306" s="2">
        <f>ROUND( VLOOKUP(Z306, NPC_Raw_Data!A:Q, 17) * VLOOKUP(AA306, NPC_Scaling_Values!A:N, 14) * VLOOKUP(AB306, NPC_Scaling_Values!A:N, 14)* 1.25 ,0)</f>
        <v>102</v>
      </c>
      <c r="Q306">
        <f> VLOOKUP(AA306, NPC_Scaling_Values!A:N, 9) * VLOOKUP(AB306, NPC_Scaling_Values!A:N, 9) * 1.25</f>
        <v>3.9</v>
      </c>
      <c r="R306" s="1">
        <v>1.0</v>
      </c>
      <c r="S306" s="1">
        <v>-1.0</v>
      </c>
      <c r="T306" s="7" t="b">
        <v>0</v>
      </c>
      <c r="U306" s="7" t="b">
        <v>0</v>
      </c>
      <c r="V306" s="7" t="b">
        <v>0</v>
      </c>
      <c r="Z306" s="1">
        <v>349059.0</v>
      </c>
      <c r="AA306" s="1">
        <v>7010.0</v>
      </c>
      <c r="AB306" s="1">
        <v>7410.0</v>
      </c>
      <c r="AC306" s="10">
        <v>7100.0</v>
      </c>
    </row>
    <row r="307">
      <c r="A307" s="1" t="s">
        <v>98</v>
      </c>
      <c r="B307" s="2" t="s">
        <v>97</v>
      </c>
      <c r="C307" s="5">
        <f>ROUND( VLOOKUP(Z307, NPC_Raw_Data!A:D, 4)*VLOOKUP(AA307, NPC_Scaling_Values!A:C, 3)*VLOOKUP(AB307, NPC_Scaling_Values!A:C, 3) * 1.25 ,0)</f>
        <v>288</v>
      </c>
      <c r="D307" s="5">
        <f>ROUND( VLOOKUP(Z307, NPC_Raw_Data!A:E, 5) * VLOOKUP(AA307, NPC_Scaling_Values!A:D, 4) * VLOOKUP(AB307,NPC_Scaling_Values!A:D, 4) * 1.25 ,0)</f>
        <v>375</v>
      </c>
      <c r="E307" s="5">
        <f>ROUND( VLOOKUP(Z307, NPC_Raw_Data!A:L, 6) * VLOOKUP(AA307, NPC_Scaling_Values!A:N, 5)* VLOOKUP(AB307, NPC_Scaling_Values!A:N, 5) * 1.25 ,0)</f>
        <v>473</v>
      </c>
      <c r="F307" s="5">
        <f>ROUND( VLOOKUP(Z307, NPC_Raw_Data!A:L, 7) * VLOOKUP(AA307, NPC_Scaling_Values!A:N, 6) * VLOOKUP(AB307,NPC_Scaling_Values!A:N, 6) * 1.25 ,0)</f>
        <v>355</v>
      </c>
      <c r="G307" s="5">
        <f>ROUND( VLOOKUP(Z307, NPC_Raw_Data!A:L, 8) * VLOOKUP(AA307, NPC_Scaling_Values!A:N, 7) * VLOOKUP(AB307, NPC_Scaling_Values!A:N, 7) * 1.25 ,0)</f>
        <v>330</v>
      </c>
      <c r="H307" s="5">
        <f>ROUND( VLOOKUP(Z307, NPC_Raw_Data!A:L, 9) * VLOOKUP(AA307, NPC_Scaling_Values!A:N, 8)* VLOOKUP(AB307, NPC_Scaling_Values!A:N, 8) * 1.25 ,0)</f>
        <v>473</v>
      </c>
      <c r="I307" s="5">
        <v>0.0</v>
      </c>
      <c r="J307" s="5">
        <v>0.0</v>
      </c>
      <c r="K307" s="5">
        <v>0.0</v>
      </c>
      <c r="L307" s="5">
        <f>ROUND( VLOOKUP(Z307, NPC_Raw_Data!A:O, 13),0)</f>
        <v>135</v>
      </c>
      <c r="M307" s="5">
        <f>ROUND( VLOOKUP(Z307, NPC_Raw_Data!A:O, 14),0)</f>
        <v>135</v>
      </c>
      <c r="N307" s="5">
        <f>ROUND( VLOOKUP(Z307, NPC_Raw_Data!A:O, 15),0)</f>
        <v>999</v>
      </c>
      <c r="O307" s="5">
        <f>ROUND( VLOOKUP(Z307, NPC_Raw_Data!A:Q, 16) * VLOOKUP(AA307, NPC_Scaling_Values!A:N, 14)* VLOOKUP(AB307, NPC_Scaling_Values!A:N, 14) * 1.25 ,0)</f>
        <v>264</v>
      </c>
      <c r="P307" s="2">
        <f>ROUND( VLOOKUP(Z307, NPC_Raw_Data!A:Q, 17) * VLOOKUP(AA307, NPC_Scaling_Values!A:N, 14) * VLOOKUP(AB307, NPC_Scaling_Values!A:N, 14)* 1.25 ,0)</f>
        <v>106</v>
      </c>
      <c r="Q307">
        <f> VLOOKUP(AA307, NPC_Scaling_Values!A:N, 9) * VLOOKUP(AB307, NPC_Scaling_Values!A:N, 9) * 1.25</f>
        <v>3.96375</v>
      </c>
      <c r="R307" s="1">
        <v>1.0</v>
      </c>
      <c r="S307" s="1">
        <v>-1.0</v>
      </c>
      <c r="T307" s="7" t="b">
        <v>0</v>
      </c>
      <c r="U307" s="7" t="b">
        <v>0</v>
      </c>
      <c r="V307" s="7" t="b">
        <v>0</v>
      </c>
      <c r="Z307" s="1">
        <v>349060.0</v>
      </c>
      <c r="AA307" s="1">
        <v>7011.0</v>
      </c>
      <c r="AB307" s="1">
        <v>7411.0</v>
      </c>
      <c r="AC307" s="10">
        <v>7100.0</v>
      </c>
    </row>
    <row r="308">
      <c r="A308" s="1" t="s">
        <v>98</v>
      </c>
      <c r="B308" s="2" t="s">
        <v>97</v>
      </c>
      <c r="C308" s="5">
        <f>ROUND( VLOOKUP(Z308, NPC_Raw_Data!A:D, 4)*VLOOKUP(AA308, NPC_Scaling_Values!A:C, 3)*VLOOKUP(AB308, NPC_Scaling_Values!A:C, 3) * 1.25 ,0)</f>
        <v>292</v>
      </c>
      <c r="D308" s="5">
        <f>ROUND( VLOOKUP(Z308, NPC_Raw_Data!A:E, 5) * VLOOKUP(AA308, NPC_Scaling_Values!A:D, 4) * VLOOKUP(AB308,NPC_Scaling_Values!A:D, 4) * 1.25 ,0)</f>
        <v>250</v>
      </c>
      <c r="E308" s="5">
        <f>ROUND( VLOOKUP(Z308, NPC_Raw_Data!A:L, 6) * VLOOKUP(AA308, NPC_Scaling_Values!A:N, 5)* VLOOKUP(AB308, NPC_Scaling_Values!A:N, 5) * 1.25 ,0)</f>
        <v>483</v>
      </c>
      <c r="F308" s="5">
        <f>ROUND( VLOOKUP(Z308, NPC_Raw_Data!A:L, 7) * VLOOKUP(AA308, NPC_Scaling_Values!A:N, 6) * VLOOKUP(AB308,NPC_Scaling_Values!A:N, 6) * 1.25 ,0)</f>
        <v>362</v>
      </c>
      <c r="G308" s="5">
        <f>ROUND( VLOOKUP(Z308, NPC_Raw_Data!A:L, 8) * VLOOKUP(AA308, NPC_Scaling_Values!A:N, 7) * VLOOKUP(AB308, NPC_Scaling_Values!A:N, 7) * 1.25 ,0)</f>
        <v>337</v>
      </c>
      <c r="H308" s="5">
        <f>ROUND( VLOOKUP(Z308, NPC_Raw_Data!A:L, 9) * VLOOKUP(AA308, NPC_Scaling_Values!A:N, 8)* VLOOKUP(AB308, NPC_Scaling_Values!A:N, 8) * 1.25 ,0)</f>
        <v>483</v>
      </c>
      <c r="I308" s="5">
        <v>0.0</v>
      </c>
      <c r="J308" s="5">
        <v>0.0</v>
      </c>
      <c r="K308" s="5">
        <v>0.0</v>
      </c>
      <c r="L308" s="5">
        <f>ROUND( VLOOKUP(Z308, NPC_Raw_Data!A:O, 13),0)</f>
        <v>135</v>
      </c>
      <c r="M308" s="5">
        <f>ROUND( VLOOKUP(Z308, NPC_Raw_Data!A:O, 14),0)</f>
        <v>135</v>
      </c>
      <c r="N308" s="5">
        <f>ROUND( VLOOKUP(Z308, NPC_Raw_Data!A:O, 15),0)</f>
        <v>999</v>
      </c>
      <c r="O308" s="5">
        <f>ROUND( VLOOKUP(Z308, NPC_Raw_Data!A:Q, 16) * VLOOKUP(AA308, NPC_Scaling_Values!A:N, 14)* VLOOKUP(AB308, NPC_Scaling_Values!A:N, 14) * 1.25 ,0)</f>
        <v>272</v>
      </c>
      <c r="P308" s="2">
        <f>ROUND( VLOOKUP(Z308, NPC_Raw_Data!A:Q, 17) * VLOOKUP(AA308, NPC_Scaling_Values!A:N, 14) * VLOOKUP(AB308, NPC_Scaling_Values!A:N, 14)* 1.25 ,0)</f>
        <v>109</v>
      </c>
      <c r="Q308">
        <f> VLOOKUP(AA308, NPC_Scaling_Values!A:N, 9) * VLOOKUP(AB308, NPC_Scaling_Values!A:N, 9) * 1.25</f>
        <v>4.015</v>
      </c>
      <c r="R308" s="1">
        <v>1.0</v>
      </c>
      <c r="S308" s="1">
        <v>-1.0</v>
      </c>
      <c r="T308" s="7" t="b">
        <v>0</v>
      </c>
      <c r="U308" s="7" t="b">
        <v>0</v>
      </c>
      <c r="V308" s="7" t="b">
        <v>0</v>
      </c>
      <c r="Z308" s="1">
        <v>349061.0</v>
      </c>
      <c r="AA308" s="1">
        <v>7012.0</v>
      </c>
      <c r="AB308" s="1">
        <v>7412.0</v>
      </c>
      <c r="AC308" s="10">
        <v>7100.0</v>
      </c>
    </row>
    <row r="309">
      <c r="A309" s="1" t="s">
        <v>98</v>
      </c>
      <c r="B309" s="2" t="s">
        <v>97</v>
      </c>
      <c r="C309" s="5">
        <f>ROUND( VLOOKUP(Z309, NPC_Raw_Data!A:D, 4)*VLOOKUP(AA309, NPC_Scaling_Values!A:C, 3)*VLOOKUP(AB309, NPC_Scaling_Values!A:C, 3) * 1.25 ,0)</f>
        <v>298</v>
      </c>
      <c r="D309" s="5">
        <f>ROUND( VLOOKUP(Z309, NPC_Raw_Data!A:E, 5) * VLOOKUP(AA309, NPC_Scaling_Values!A:D, 4) * VLOOKUP(AB309,NPC_Scaling_Values!A:D, 4) * 1.25 ,0)</f>
        <v>250</v>
      </c>
      <c r="E309" s="5">
        <f>ROUND( VLOOKUP(Z309, NPC_Raw_Data!A:L, 6) * VLOOKUP(AA309, NPC_Scaling_Values!A:N, 5)* VLOOKUP(AB309, NPC_Scaling_Values!A:N, 5) * 1.25 ,0)</f>
        <v>491</v>
      </c>
      <c r="F309" s="5">
        <f>ROUND( VLOOKUP(Z309, NPC_Raw_Data!A:L, 7) * VLOOKUP(AA309, NPC_Scaling_Values!A:N, 6) * VLOOKUP(AB309,NPC_Scaling_Values!A:N, 6) * 1.25 ,0)</f>
        <v>368</v>
      </c>
      <c r="G309" s="5">
        <f>ROUND( VLOOKUP(Z309, NPC_Raw_Data!A:L, 8) * VLOOKUP(AA309, NPC_Scaling_Values!A:N, 7) * VLOOKUP(AB309, NPC_Scaling_Values!A:N, 7) * 1.25 ,0)</f>
        <v>343</v>
      </c>
      <c r="H309" s="5">
        <f>ROUND( VLOOKUP(Z309, NPC_Raw_Data!A:L, 9) * VLOOKUP(AA309, NPC_Scaling_Values!A:N, 8)* VLOOKUP(AB309, NPC_Scaling_Values!A:N, 8) * 1.25 ,0)</f>
        <v>491</v>
      </c>
      <c r="I309" s="5">
        <v>0.0</v>
      </c>
      <c r="J309" s="5">
        <v>0.0</v>
      </c>
      <c r="K309" s="5">
        <v>0.0</v>
      </c>
      <c r="L309" s="5">
        <f>ROUND( VLOOKUP(Z309, NPC_Raw_Data!A:O, 13),0)</f>
        <v>135</v>
      </c>
      <c r="M309" s="5">
        <f>ROUND( VLOOKUP(Z309, NPC_Raw_Data!A:O, 14),0)</f>
        <v>135</v>
      </c>
      <c r="N309" s="5">
        <f>ROUND( VLOOKUP(Z309, NPC_Raw_Data!A:O, 15),0)</f>
        <v>999</v>
      </c>
      <c r="O309" s="5">
        <f>ROUND( VLOOKUP(Z309, NPC_Raw_Data!A:Q, 16) * VLOOKUP(AA309, NPC_Scaling_Values!A:N, 14)* VLOOKUP(AB309, NPC_Scaling_Values!A:N, 14) * 1.25 ,0)</f>
        <v>281</v>
      </c>
      <c r="P309" s="2">
        <f>ROUND( VLOOKUP(Z309, NPC_Raw_Data!A:Q, 17) * VLOOKUP(AA309, NPC_Scaling_Values!A:N, 14) * VLOOKUP(AB309, NPC_Scaling_Values!A:N, 14)* 1.25 ,0)</f>
        <v>112</v>
      </c>
      <c r="Q309">
        <f> VLOOKUP(AA309, NPC_Scaling_Values!A:N, 9) * VLOOKUP(AB309, NPC_Scaling_Values!A:N, 9) * 1.25</f>
        <v>4.0825</v>
      </c>
      <c r="R309" s="1">
        <v>1.0</v>
      </c>
      <c r="S309" s="1">
        <v>-1.0</v>
      </c>
      <c r="T309" s="7" t="b">
        <v>0</v>
      </c>
      <c r="U309" s="7" t="b">
        <v>0</v>
      </c>
      <c r="V309" s="7" t="b">
        <v>0</v>
      </c>
      <c r="Z309" s="1">
        <v>349062.0</v>
      </c>
      <c r="AA309" s="1">
        <v>7013.0</v>
      </c>
      <c r="AB309" s="1">
        <v>7413.0</v>
      </c>
      <c r="AC309" s="10">
        <v>7100.0</v>
      </c>
    </row>
    <row r="310">
      <c r="A310" s="1" t="s">
        <v>98</v>
      </c>
      <c r="B310" s="2" t="s">
        <v>97</v>
      </c>
      <c r="C310" s="5">
        <f>ROUND( VLOOKUP(Z310, NPC_Raw_Data!A:D, 4)*VLOOKUP(AA310, NPC_Scaling_Values!A:C, 3)*VLOOKUP(AB310, NPC_Scaling_Values!A:C, 3) * 1.25 ,0)</f>
        <v>304</v>
      </c>
      <c r="D310" s="5">
        <f>ROUND( VLOOKUP(Z310, NPC_Raw_Data!A:E, 5) * VLOOKUP(AA310, NPC_Scaling_Values!A:D, 4) * VLOOKUP(AB310,NPC_Scaling_Values!A:D, 4) * 1.25 ,0)</f>
        <v>250</v>
      </c>
      <c r="E310" s="5">
        <f>ROUND( VLOOKUP(Z310, NPC_Raw_Data!A:L, 6) * VLOOKUP(AA310, NPC_Scaling_Values!A:N, 5)* VLOOKUP(AB310, NPC_Scaling_Values!A:N, 5) * 1.25 ,0)</f>
        <v>505</v>
      </c>
      <c r="F310" s="5">
        <f>ROUND( VLOOKUP(Z310, NPC_Raw_Data!A:L, 7) * VLOOKUP(AA310, NPC_Scaling_Values!A:N, 6) * VLOOKUP(AB310,NPC_Scaling_Values!A:N, 6) * 1.25 ,0)</f>
        <v>379</v>
      </c>
      <c r="G310" s="5">
        <f>ROUND( VLOOKUP(Z310, NPC_Raw_Data!A:L, 8) * VLOOKUP(AA310, NPC_Scaling_Values!A:N, 7) * VLOOKUP(AB310, NPC_Scaling_Values!A:N, 7) * 1.25 ,0)</f>
        <v>353</v>
      </c>
      <c r="H310" s="5">
        <f>ROUND( VLOOKUP(Z310, NPC_Raw_Data!A:L, 9) * VLOOKUP(AA310, NPC_Scaling_Values!A:N, 8)* VLOOKUP(AB310, NPC_Scaling_Values!A:N, 8) * 1.25 ,0)</f>
        <v>505</v>
      </c>
      <c r="I310" s="5">
        <v>0.0</v>
      </c>
      <c r="J310" s="5">
        <v>0.0</v>
      </c>
      <c r="K310" s="5">
        <v>0.0</v>
      </c>
      <c r="L310" s="5">
        <f>ROUND( VLOOKUP(Z310, NPC_Raw_Data!A:O, 13),0)</f>
        <v>135</v>
      </c>
      <c r="M310" s="5">
        <f>ROUND( VLOOKUP(Z310, NPC_Raw_Data!A:O, 14),0)</f>
        <v>135</v>
      </c>
      <c r="N310" s="5">
        <f>ROUND( VLOOKUP(Z310, NPC_Raw_Data!A:O, 15),0)</f>
        <v>999</v>
      </c>
      <c r="O310" s="5">
        <f>ROUND( VLOOKUP(Z310, NPC_Raw_Data!A:Q, 16) * VLOOKUP(AA310, NPC_Scaling_Values!A:N, 14)* VLOOKUP(AB310, NPC_Scaling_Values!A:N, 14) * 1.25 ,0)</f>
        <v>290</v>
      </c>
      <c r="P310" s="2">
        <f>ROUND( VLOOKUP(Z310, NPC_Raw_Data!A:Q, 17) * VLOOKUP(AA310, NPC_Scaling_Values!A:N, 14) * VLOOKUP(AB310, NPC_Scaling_Values!A:N, 14)* 1.25 ,0)</f>
        <v>116</v>
      </c>
      <c r="Q310">
        <f> VLOOKUP(AA310, NPC_Scaling_Values!A:N, 9) * VLOOKUP(AB310, NPC_Scaling_Values!A:N, 9) * 1.25</f>
        <v>4.17</v>
      </c>
      <c r="R310" s="1">
        <v>1.0</v>
      </c>
      <c r="S310" s="1">
        <v>-1.0</v>
      </c>
      <c r="T310" s="7" t="b">
        <v>0</v>
      </c>
      <c r="U310" s="7" t="b">
        <v>0</v>
      </c>
      <c r="V310" s="7" t="b">
        <v>0</v>
      </c>
      <c r="Z310" s="1">
        <v>349063.0</v>
      </c>
      <c r="AA310" s="1">
        <v>7014.0</v>
      </c>
      <c r="AB310" s="1">
        <v>7414.0</v>
      </c>
      <c r="AC310" s="10">
        <v>7100.0</v>
      </c>
    </row>
    <row r="311">
      <c r="A311" s="1" t="s">
        <v>98</v>
      </c>
      <c r="B311" s="2" t="s">
        <v>97</v>
      </c>
      <c r="C311" s="5">
        <f>ROUND( VLOOKUP(Z311, NPC_Raw_Data!A:D, 4)*VLOOKUP(AA311, NPC_Scaling_Values!A:C, 3)*VLOOKUP(AB311, NPC_Scaling_Values!A:C, 3) * 1.25 ,0)</f>
        <v>322</v>
      </c>
      <c r="D311" s="5">
        <f>ROUND( VLOOKUP(Z311, NPC_Raw_Data!A:E, 5) * VLOOKUP(AA311, NPC_Scaling_Values!A:D, 4) * VLOOKUP(AB311,NPC_Scaling_Values!A:D, 4) * 1.25 ,0)</f>
        <v>250</v>
      </c>
      <c r="E311" s="5">
        <f>ROUND( VLOOKUP(Z311, NPC_Raw_Data!A:L, 6) * VLOOKUP(AA311, NPC_Scaling_Values!A:N, 5)* VLOOKUP(AB311, NPC_Scaling_Values!A:N, 5) * 1.25 ,0)</f>
        <v>495</v>
      </c>
      <c r="F311" s="5">
        <f>ROUND( VLOOKUP(Z311, NPC_Raw_Data!A:L, 7) * VLOOKUP(AA311, NPC_Scaling_Values!A:N, 6) * VLOOKUP(AB311,NPC_Scaling_Values!A:N, 6) * 1.25 ,0)</f>
        <v>371</v>
      </c>
      <c r="G311" s="5">
        <f>ROUND( VLOOKUP(Z311, NPC_Raw_Data!A:L, 8) * VLOOKUP(AA311, NPC_Scaling_Values!A:N, 7) * VLOOKUP(AB311, NPC_Scaling_Values!A:N, 7) * 1.25 ,0)</f>
        <v>346</v>
      </c>
      <c r="H311" s="5">
        <f>ROUND( VLOOKUP(Z311, NPC_Raw_Data!A:L, 9) * VLOOKUP(AA311, NPC_Scaling_Values!A:N, 8)* VLOOKUP(AB311, NPC_Scaling_Values!A:N, 8) * 1.25 ,0)</f>
        <v>495</v>
      </c>
      <c r="I311" s="5">
        <v>0.0</v>
      </c>
      <c r="J311" s="5">
        <v>0.0</v>
      </c>
      <c r="K311" s="5">
        <v>0.0</v>
      </c>
      <c r="L311" s="5">
        <f>ROUND( VLOOKUP(Z311, NPC_Raw_Data!A:O, 13),0)</f>
        <v>135</v>
      </c>
      <c r="M311" s="5">
        <f>ROUND( VLOOKUP(Z311, NPC_Raw_Data!A:O, 14),0)</f>
        <v>135</v>
      </c>
      <c r="N311" s="5">
        <f>ROUND( VLOOKUP(Z311, NPC_Raw_Data!A:O, 15),0)</f>
        <v>999</v>
      </c>
      <c r="O311" s="5">
        <f>ROUND( VLOOKUP(Z311, NPC_Raw_Data!A:Q, 16) * VLOOKUP(AA311, NPC_Scaling_Values!A:N, 14)* VLOOKUP(AB311, NPC_Scaling_Values!A:N, 14) * 1.25 ,0)</f>
        <v>301</v>
      </c>
      <c r="P311" s="2">
        <f>ROUND( VLOOKUP(Z311, NPC_Raw_Data!A:Q, 17) * VLOOKUP(AA311, NPC_Scaling_Values!A:N, 14) * VLOOKUP(AB311, NPC_Scaling_Values!A:N, 14)* 1.25 ,0)</f>
        <v>121</v>
      </c>
      <c r="Q311">
        <f> VLOOKUP(AA311, NPC_Scaling_Values!A:N, 9) * VLOOKUP(AB311, NPC_Scaling_Values!A:N, 9) * 1.25</f>
        <v>4.28125</v>
      </c>
      <c r="R311" s="1">
        <v>1.0</v>
      </c>
      <c r="S311" s="1">
        <v>-1.0</v>
      </c>
      <c r="T311" s="7" t="b">
        <v>0</v>
      </c>
      <c r="U311" s="7" t="b">
        <v>0</v>
      </c>
      <c r="V311" s="7" t="b">
        <v>0</v>
      </c>
      <c r="Z311" s="1">
        <v>349064.0</v>
      </c>
      <c r="AA311" s="1">
        <v>7015.0</v>
      </c>
      <c r="AB311" s="1">
        <v>7415.0</v>
      </c>
      <c r="AC311" s="10">
        <v>7100.0</v>
      </c>
    </row>
    <row r="312">
      <c r="A312" s="1" t="s">
        <v>111</v>
      </c>
      <c r="B312" s="1" t="s">
        <v>97</v>
      </c>
      <c r="C312" s="5">
        <f>ROUND( VLOOKUP(Z312, NPC_Raw_Data!A:D, 4)*VLOOKUP(AA312, NPC_Scaling_Values!A:C, 3)*VLOOKUP(AB312, NPC_Scaling_Values!A:C, 3) * 1.25 ,0)</f>
        <v>250</v>
      </c>
      <c r="D312" s="5">
        <f>ROUND( VLOOKUP(Z312, NPC_Raw_Data!A:E, 5) * VLOOKUP(AA312, NPC_Scaling_Values!A:D, 4) * VLOOKUP(AB312,NPC_Scaling_Values!A:D, 4) * 1.25 ,0)</f>
        <v>625</v>
      </c>
      <c r="E312" s="5">
        <f>ROUND( VLOOKUP(Z312, NPC_Raw_Data!A:L, 6) * VLOOKUP(AA312, NPC_Scaling_Values!A:N, 5)* VLOOKUP(AB312, NPC_Scaling_Values!A:N, 5) * 1.25 ,0)</f>
        <v>310</v>
      </c>
      <c r="F312" s="5">
        <f>ROUND( VLOOKUP(Z312, NPC_Raw_Data!A:L, 7) * VLOOKUP(AA312, NPC_Scaling_Values!A:N, 6) * VLOOKUP(AB312,NPC_Scaling_Values!A:N, 6) * 1.25 ,0)</f>
        <v>234</v>
      </c>
      <c r="G312" s="5">
        <f>ROUND( VLOOKUP(Z312, NPC_Raw_Data!A:L, 8) * VLOOKUP(AA312, NPC_Scaling_Values!A:N, 7) * VLOOKUP(AB312, NPC_Scaling_Values!A:N, 7) * 1.25 ,0)</f>
        <v>217</v>
      </c>
      <c r="H312" s="5">
        <f>ROUND( VLOOKUP(Z312, NPC_Raw_Data!A:L, 9) * VLOOKUP(AA312, NPC_Scaling_Values!A:N, 8)* VLOOKUP(AB312, NPC_Scaling_Values!A:N, 8) * 1.25 ,0)</f>
        <v>310</v>
      </c>
      <c r="I312" s="5">
        <v>0.0</v>
      </c>
      <c r="J312" s="5">
        <v>0.0</v>
      </c>
      <c r="K312" s="5">
        <v>0.0</v>
      </c>
      <c r="L312" s="5">
        <f>ROUND( VLOOKUP(Z312, NPC_Raw_Data!A:O, 13),0)</f>
        <v>135</v>
      </c>
      <c r="M312" s="5">
        <f>ROUND( VLOOKUP(Z312, NPC_Raw_Data!A:O, 14),0)</f>
        <v>135</v>
      </c>
      <c r="N312" s="5">
        <f>ROUND( VLOOKUP(Z312, NPC_Raw_Data!A:O, 15),0)</f>
        <v>999</v>
      </c>
      <c r="O312" s="5">
        <f>ROUND( VLOOKUP(Z312, NPC_Raw_Data!A:Q, 16) * VLOOKUP(AA312, NPC_Scaling_Values!A:N, 14)* VLOOKUP(AB312, NPC_Scaling_Values!A:N, 14) * 1.25 ,0)</f>
        <v>256</v>
      </c>
      <c r="P312" s="2">
        <f>ROUND( VLOOKUP(Z312, NPC_Raw_Data!A:Q, 17) * VLOOKUP(AA312, NPC_Scaling_Values!A:N, 14) * VLOOKUP(AB312, NPC_Scaling_Values!A:N, 14)* 1.25 ,0)</f>
        <v>103</v>
      </c>
      <c r="Q312">
        <f> VLOOKUP(AA312, NPC_Scaling_Values!A:N, 9) * VLOOKUP(AB312, NPC_Scaling_Values!A:N, 9) * 1.25</f>
        <v>3</v>
      </c>
      <c r="R312" s="1">
        <v>1.0</v>
      </c>
      <c r="S312" s="1">
        <v>-1.0</v>
      </c>
      <c r="T312" s="7" t="b">
        <v>0</v>
      </c>
      <c r="U312" s="7" t="b">
        <v>0</v>
      </c>
      <c r="V312" s="7" t="b">
        <v>0</v>
      </c>
      <c r="Z312" s="1">
        <v>349100.0</v>
      </c>
      <c r="AA312" s="1">
        <v>7001.0</v>
      </c>
      <c r="AB312" s="1">
        <v>7401.0</v>
      </c>
      <c r="AC312" s="8">
        <v>0.0</v>
      </c>
    </row>
    <row r="313">
      <c r="A313" s="1" t="s">
        <v>111</v>
      </c>
      <c r="B313" s="1" t="s">
        <v>97</v>
      </c>
      <c r="C313" s="5">
        <f>ROUND( VLOOKUP(Z313, NPC_Raw_Data!A:D, 4)*VLOOKUP(AA313, NPC_Scaling_Values!A:C, 3)*VLOOKUP(AB313, NPC_Scaling_Values!A:C, 3) * 1.25 ,0)</f>
        <v>241</v>
      </c>
      <c r="D313" s="5">
        <f>ROUND( VLOOKUP(Z313, NPC_Raw_Data!A:E, 5) * VLOOKUP(AA313, NPC_Scaling_Values!A:D, 4) * VLOOKUP(AB313,NPC_Scaling_Values!A:D, 4) * 1.25 ,0)</f>
        <v>625</v>
      </c>
      <c r="E313" s="5">
        <f>ROUND( VLOOKUP(Z313, NPC_Raw_Data!A:L, 6) * VLOOKUP(AA313, NPC_Scaling_Values!A:N, 5)* VLOOKUP(AB313, NPC_Scaling_Values!A:N, 5) * 1.25 ,0)</f>
        <v>299</v>
      </c>
      <c r="F313" s="5">
        <f>ROUND( VLOOKUP(Z313, NPC_Raw_Data!A:L, 7) * VLOOKUP(AA313, NPC_Scaling_Values!A:N, 6) * VLOOKUP(AB313,NPC_Scaling_Values!A:N, 6) * 1.25 ,0)</f>
        <v>226</v>
      </c>
      <c r="G313" s="5">
        <f>ROUND( VLOOKUP(Z313, NPC_Raw_Data!A:L, 8) * VLOOKUP(AA313, NPC_Scaling_Values!A:N, 7) * VLOOKUP(AB313, NPC_Scaling_Values!A:N, 7) * 1.25 ,0)</f>
        <v>209</v>
      </c>
      <c r="H313" s="5">
        <f>ROUND( VLOOKUP(Z313, NPC_Raw_Data!A:L, 9) * VLOOKUP(AA313, NPC_Scaling_Values!A:N, 8)* VLOOKUP(AB313, NPC_Scaling_Values!A:N, 8) * 1.25 ,0)</f>
        <v>299</v>
      </c>
      <c r="I313" s="5">
        <v>0.0</v>
      </c>
      <c r="J313" s="5">
        <v>0.0</v>
      </c>
      <c r="K313" s="5">
        <v>0.0</v>
      </c>
      <c r="L313" s="5">
        <f>ROUND( VLOOKUP(Z313, NPC_Raw_Data!A:O, 13),0)</f>
        <v>135</v>
      </c>
      <c r="M313" s="5">
        <f>ROUND( VLOOKUP(Z313, NPC_Raw_Data!A:O, 14),0)</f>
        <v>135</v>
      </c>
      <c r="N313" s="5">
        <f>ROUND( VLOOKUP(Z313, NPC_Raw_Data!A:O, 15),0)</f>
        <v>999</v>
      </c>
      <c r="O313" s="5">
        <f>ROUND( VLOOKUP(Z313, NPC_Raw_Data!A:Q, 16) * VLOOKUP(AA313, NPC_Scaling_Values!A:N, 14)* VLOOKUP(AB313, NPC_Scaling_Values!A:N, 14) * 1.25 ,0)</f>
        <v>254</v>
      </c>
      <c r="P313" s="2">
        <f>ROUND( VLOOKUP(Z313, NPC_Raw_Data!A:Q, 17) * VLOOKUP(AA313, NPC_Scaling_Values!A:N, 14) * VLOOKUP(AB313, NPC_Scaling_Values!A:N, 14)* 1.25 ,0)</f>
        <v>101</v>
      </c>
      <c r="Q313">
        <f> VLOOKUP(AA313, NPC_Scaling_Values!A:N, 9) * VLOOKUP(AB313, NPC_Scaling_Values!A:N, 9) * 1.25</f>
        <v>3.2484375</v>
      </c>
      <c r="R313" s="1">
        <v>1.0</v>
      </c>
      <c r="S313" s="1">
        <v>-1.0</v>
      </c>
      <c r="T313" s="7" t="b">
        <v>0</v>
      </c>
      <c r="U313" s="7" t="b">
        <v>0</v>
      </c>
      <c r="V313" s="7" t="b">
        <v>0</v>
      </c>
      <c r="Z313" s="1">
        <v>349101.0</v>
      </c>
      <c r="AA313" s="1">
        <v>7002.0</v>
      </c>
      <c r="AB313" s="1">
        <v>7402.0</v>
      </c>
      <c r="AC313" s="8">
        <v>0.0</v>
      </c>
    </row>
    <row r="314">
      <c r="A314" s="1" t="s">
        <v>111</v>
      </c>
      <c r="B314" s="1" t="s">
        <v>97</v>
      </c>
      <c r="C314" s="5">
        <f>ROUND( VLOOKUP(Z314, NPC_Raw_Data!A:D, 4)*VLOOKUP(AA314, NPC_Scaling_Values!A:C, 3)*VLOOKUP(AB314, NPC_Scaling_Values!A:C, 3) * 1.25 ,0)</f>
        <v>278</v>
      </c>
      <c r="D314" s="5">
        <f>ROUND( VLOOKUP(Z314, NPC_Raw_Data!A:E, 5) * VLOOKUP(AA314, NPC_Scaling_Values!A:D, 4) * VLOOKUP(AB314,NPC_Scaling_Values!A:D, 4) * 1.25 ,0)</f>
        <v>625</v>
      </c>
      <c r="E314" s="5">
        <f>ROUND( VLOOKUP(Z314, NPC_Raw_Data!A:L, 6) * VLOOKUP(AA314, NPC_Scaling_Values!A:N, 5)* VLOOKUP(AB314, NPC_Scaling_Values!A:N, 5) * 1.25 ,0)</f>
        <v>366</v>
      </c>
      <c r="F314" s="5">
        <f>ROUND( VLOOKUP(Z314, NPC_Raw_Data!A:L, 7) * VLOOKUP(AA314, NPC_Scaling_Values!A:N, 6) * VLOOKUP(AB314,NPC_Scaling_Values!A:N, 6) * 1.25 ,0)</f>
        <v>276</v>
      </c>
      <c r="G314" s="5">
        <f>ROUND( VLOOKUP(Z314, NPC_Raw_Data!A:L, 8) * VLOOKUP(AA314, NPC_Scaling_Values!A:N, 7) * VLOOKUP(AB314, NPC_Scaling_Values!A:N, 7) * 1.25 ,0)</f>
        <v>256</v>
      </c>
      <c r="H314" s="5">
        <f>ROUND( VLOOKUP(Z314, NPC_Raw_Data!A:L, 9) * VLOOKUP(AA314, NPC_Scaling_Values!A:N, 8)* VLOOKUP(AB314, NPC_Scaling_Values!A:N, 8) * 1.25 ,0)</f>
        <v>366</v>
      </c>
      <c r="I314" s="5">
        <v>0.0</v>
      </c>
      <c r="J314" s="5">
        <v>0.0</v>
      </c>
      <c r="K314" s="5">
        <v>0.0</v>
      </c>
      <c r="L314" s="5">
        <f>ROUND( VLOOKUP(Z314, NPC_Raw_Data!A:O, 13),0)</f>
        <v>135</v>
      </c>
      <c r="M314" s="5">
        <f>ROUND( VLOOKUP(Z314, NPC_Raw_Data!A:O, 14),0)</f>
        <v>135</v>
      </c>
      <c r="N314" s="5">
        <f>ROUND( VLOOKUP(Z314, NPC_Raw_Data!A:O, 15),0)</f>
        <v>999</v>
      </c>
      <c r="O314" s="5">
        <f>ROUND( VLOOKUP(Z314, NPC_Raw_Data!A:Q, 16) * VLOOKUP(AA314, NPC_Scaling_Values!A:N, 14)* VLOOKUP(AB314, NPC_Scaling_Values!A:N, 14) * 1.25 ,0)</f>
        <v>252</v>
      </c>
      <c r="P314" s="2">
        <f>ROUND( VLOOKUP(Z314, NPC_Raw_Data!A:Q, 17) * VLOOKUP(AA314, NPC_Scaling_Values!A:N, 14) * VLOOKUP(AB314, NPC_Scaling_Values!A:N, 14)* 1.25 ,0)</f>
        <v>101</v>
      </c>
      <c r="Q314">
        <f> VLOOKUP(AA314, NPC_Scaling_Values!A:N, 9) * VLOOKUP(AB314, NPC_Scaling_Values!A:N, 9) * 1.25</f>
        <v>3.484375</v>
      </c>
      <c r="R314" s="1">
        <v>1.0</v>
      </c>
      <c r="S314" s="1">
        <v>-1.0</v>
      </c>
      <c r="T314" s="7" t="b">
        <v>0</v>
      </c>
      <c r="U314" s="7" t="b">
        <v>0</v>
      </c>
      <c r="V314" s="7" t="b">
        <v>0</v>
      </c>
      <c r="Z314" s="1">
        <v>349102.0</v>
      </c>
      <c r="AA314" s="1">
        <v>7003.0</v>
      </c>
      <c r="AB314" s="1">
        <v>7403.0</v>
      </c>
      <c r="AC314" s="8">
        <v>0.0</v>
      </c>
    </row>
    <row r="315">
      <c r="A315" s="1" t="s">
        <v>111</v>
      </c>
      <c r="B315" s="2" t="s">
        <v>97</v>
      </c>
      <c r="C315" s="5">
        <f>ROUND( VLOOKUP(Z315, NPC_Raw_Data!A:D, 4)*VLOOKUP(AA315, NPC_Scaling_Values!A:C, 3)*VLOOKUP(AB315, NPC_Scaling_Values!A:C, 3) * 1.25 ,0)</f>
        <v>316</v>
      </c>
      <c r="D315" s="5">
        <f>ROUND( VLOOKUP(Z315, NPC_Raw_Data!A:E, 5) * VLOOKUP(AA315, NPC_Scaling_Values!A:D, 4) * VLOOKUP(AB315,NPC_Scaling_Values!A:D, 4) * 1.25 ,0)</f>
        <v>625</v>
      </c>
      <c r="E315" s="5">
        <f>ROUND( VLOOKUP(Z315, NPC_Raw_Data!A:L, 6) * VLOOKUP(AA315, NPC_Scaling_Values!A:N, 5)* VLOOKUP(AB315, NPC_Scaling_Values!A:N, 5) * 1.25 ,0)</f>
        <v>469</v>
      </c>
      <c r="F315" s="5">
        <f>ROUND( VLOOKUP(Z315, NPC_Raw_Data!A:L, 7) * VLOOKUP(AA315, NPC_Scaling_Values!A:N, 6) * VLOOKUP(AB315,NPC_Scaling_Values!A:N, 6) * 1.25 ,0)</f>
        <v>354</v>
      </c>
      <c r="G315" s="5">
        <f>ROUND( VLOOKUP(Z315, NPC_Raw_Data!A:L, 8) * VLOOKUP(AA315, NPC_Scaling_Values!A:N, 7) * VLOOKUP(AB315, NPC_Scaling_Values!A:N, 7) * 1.25 ,0)</f>
        <v>328</v>
      </c>
      <c r="H315" s="5">
        <f>ROUND( VLOOKUP(Z315, NPC_Raw_Data!A:L, 9) * VLOOKUP(AA315, NPC_Scaling_Values!A:N, 8)* VLOOKUP(AB315, NPC_Scaling_Values!A:N, 8) * 1.25 ,0)</f>
        <v>469</v>
      </c>
      <c r="I315" s="5">
        <v>0.0</v>
      </c>
      <c r="J315" s="5">
        <v>0.0</v>
      </c>
      <c r="K315" s="5">
        <v>0.0</v>
      </c>
      <c r="L315" s="5">
        <f>ROUND( VLOOKUP(Z315, NPC_Raw_Data!A:O, 13),0)</f>
        <v>135</v>
      </c>
      <c r="M315" s="5">
        <f>ROUND( VLOOKUP(Z315, NPC_Raw_Data!A:O, 14),0)</f>
        <v>135</v>
      </c>
      <c r="N315" s="5">
        <f>ROUND( VLOOKUP(Z315, NPC_Raw_Data!A:O, 15),0)</f>
        <v>999</v>
      </c>
      <c r="O315" s="5">
        <f>ROUND( VLOOKUP(Z315, NPC_Raw_Data!A:Q, 16) * VLOOKUP(AA315, NPC_Scaling_Values!A:N, 14)* VLOOKUP(AB315, NPC_Scaling_Values!A:N, 14) * 1.25 ,0)</f>
        <v>257</v>
      </c>
      <c r="P315" s="2">
        <f>ROUND( VLOOKUP(Z315, NPC_Raw_Data!A:Q, 17) * VLOOKUP(AA315, NPC_Scaling_Values!A:N, 14) * VLOOKUP(AB315, NPC_Scaling_Values!A:N, 14)* 1.25 ,0)</f>
        <v>103</v>
      </c>
      <c r="Q315">
        <f> VLOOKUP(AA315, NPC_Scaling_Values!A:N, 9) * VLOOKUP(AB315, NPC_Scaling_Values!A:N, 9) * 1.25</f>
        <v>3.7296875</v>
      </c>
      <c r="R315" s="1">
        <v>1.0</v>
      </c>
      <c r="S315" s="1">
        <v>-1.0</v>
      </c>
      <c r="T315" s="7" t="b">
        <v>0</v>
      </c>
      <c r="U315" s="7" t="b">
        <v>0</v>
      </c>
      <c r="V315" s="7" t="b">
        <v>0</v>
      </c>
      <c r="Z315" s="1">
        <v>349103.0</v>
      </c>
      <c r="AA315" s="1">
        <v>7004.0</v>
      </c>
      <c r="AB315" s="1">
        <v>7404.0</v>
      </c>
      <c r="AC315" s="8">
        <v>0.0</v>
      </c>
    </row>
    <row r="316">
      <c r="A316" s="1" t="s">
        <v>111</v>
      </c>
      <c r="B316" s="1" t="s">
        <v>97</v>
      </c>
      <c r="C316" s="5">
        <f>ROUND( VLOOKUP(Z316, NPC_Raw_Data!A:D, 4)*VLOOKUP(AA316, NPC_Scaling_Values!A:C, 3)*VLOOKUP(AB316, NPC_Scaling_Values!A:C, 3) * 1.25 ,0)</f>
        <v>318</v>
      </c>
      <c r="D316" s="5">
        <f>ROUND( VLOOKUP(Z316, NPC_Raw_Data!A:E, 5) * VLOOKUP(AA316, NPC_Scaling_Values!A:D, 4) * VLOOKUP(AB316,NPC_Scaling_Values!A:D, 4) * 1.25 ,0)</f>
        <v>500</v>
      </c>
      <c r="E316" s="5">
        <f>ROUND( VLOOKUP(Z316, NPC_Raw_Data!A:L, 6) * VLOOKUP(AA316, NPC_Scaling_Values!A:N, 5)* VLOOKUP(AB316, NPC_Scaling_Values!A:N, 5) * 1.25 ,0)</f>
        <v>473</v>
      </c>
      <c r="F316" s="5">
        <f>ROUND( VLOOKUP(Z316, NPC_Raw_Data!A:L, 7) * VLOOKUP(AA316, NPC_Scaling_Values!A:N, 6) * VLOOKUP(AB316,NPC_Scaling_Values!A:N, 6) * 1.25 ,0)</f>
        <v>356</v>
      </c>
      <c r="G316" s="5">
        <f>ROUND( VLOOKUP(Z316, NPC_Raw_Data!A:L, 8) * VLOOKUP(AA316, NPC_Scaling_Values!A:N, 7) * VLOOKUP(AB316, NPC_Scaling_Values!A:N, 7) * 1.25 ,0)</f>
        <v>330</v>
      </c>
      <c r="H316" s="5">
        <f>ROUND( VLOOKUP(Z316, NPC_Raw_Data!A:L, 9) * VLOOKUP(AA316, NPC_Scaling_Values!A:N, 8)* VLOOKUP(AB316, NPC_Scaling_Values!A:N, 8) * 1.25 ,0)</f>
        <v>473</v>
      </c>
      <c r="I316" s="5">
        <v>0.0</v>
      </c>
      <c r="J316" s="5">
        <v>0.0</v>
      </c>
      <c r="K316" s="5">
        <v>0.0</v>
      </c>
      <c r="L316" s="5">
        <f>ROUND( VLOOKUP(Z316, NPC_Raw_Data!A:O, 13),0)</f>
        <v>135</v>
      </c>
      <c r="M316" s="5">
        <f>ROUND( VLOOKUP(Z316, NPC_Raw_Data!A:O, 14),0)</f>
        <v>135</v>
      </c>
      <c r="N316" s="5">
        <f>ROUND( VLOOKUP(Z316, NPC_Raw_Data!A:O, 15),0)</f>
        <v>999</v>
      </c>
      <c r="O316" s="5">
        <f>ROUND( VLOOKUP(Z316, NPC_Raw_Data!A:Q, 16) * VLOOKUP(AA316, NPC_Scaling_Values!A:N, 14)* VLOOKUP(AB316, NPC_Scaling_Values!A:N, 14) * 1.25 ,0)</f>
        <v>252</v>
      </c>
      <c r="P316" s="2">
        <f>ROUND( VLOOKUP(Z316, NPC_Raw_Data!A:Q, 17) * VLOOKUP(AA316, NPC_Scaling_Values!A:N, 14) * VLOOKUP(AB316, NPC_Scaling_Values!A:N, 14)* 1.25 ,0)</f>
        <v>101</v>
      </c>
      <c r="Q316">
        <f> VLOOKUP(AA316, NPC_Scaling_Values!A:N, 9) * VLOOKUP(AB316, NPC_Scaling_Values!A:N, 9) * 1.25</f>
        <v>3.825</v>
      </c>
      <c r="R316" s="1">
        <v>1.0</v>
      </c>
      <c r="S316" s="1">
        <v>-1.0</v>
      </c>
      <c r="T316" s="7" t="b">
        <v>0</v>
      </c>
      <c r="U316" s="7" t="b">
        <v>0</v>
      </c>
      <c r="V316" s="7" t="b">
        <v>0</v>
      </c>
      <c r="Z316" s="1">
        <v>349104.0</v>
      </c>
      <c r="AA316" s="1">
        <v>7005.0</v>
      </c>
      <c r="AB316" s="1">
        <v>7405.0</v>
      </c>
      <c r="AC316" s="8">
        <v>0.0</v>
      </c>
    </row>
    <row r="317">
      <c r="A317" s="1" t="s">
        <v>111</v>
      </c>
      <c r="B317" s="1" t="s">
        <v>97</v>
      </c>
      <c r="C317" s="5">
        <f>ROUND( VLOOKUP(Z317, NPC_Raw_Data!A:D, 4)*VLOOKUP(AA317, NPC_Scaling_Values!A:C, 3)*VLOOKUP(AB317, NPC_Scaling_Values!A:C, 3) * 1.25 ,0)</f>
        <v>324</v>
      </c>
      <c r="D317" s="5">
        <f>ROUND( VLOOKUP(Z317, NPC_Raw_Data!A:E, 5) * VLOOKUP(AA317, NPC_Scaling_Values!A:D, 4) * VLOOKUP(AB317,NPC_Scaling_Values!A:D, 4) * 1.25 ,0)</f>
        <v>500</v>
      </c>
      <c r="E317" s="5">
        <f>ROUND( VLOOKUP(Z317, NPC_Raw_Data!A:L, 6) * VLOOKUP(AA317, NPC_Scaling_Values!A:N, 5)* VLOOKUP(AB317, NPC_Scaling_Values!A:N, 5) * 1.25 ,0)</f>
        <v>486</v>
      </c>
      <c r="F317" s="5">
        <f>ROUND( VLOOKUP(Z317, NPC_Raw_Data!A:L, 7) * VLOOKUP(AA317, NPC_Scaling_Values!A:N, 6) * VLOOKUP(AB317,NPC_Scaling_Values!A:N, 6) * 1.25 ,0)</f>
        <v>366</v>
      </c>
      <c r="G317" s="5">
        <f>ROUND( VLOOKUP(Z317, NPC_Raw_Data!A:L, 8) * VLOOKUP(AA317, NPC_Scaling_Values!A:N, 7) * VLOOKUP(AB317, NPC_Scaling_Values!A:N, 7) * 1.25 ,0)</f>
        <v>340</v>
      </c>
      <c r="H317" s="5">
        <f>ROUND( VLOOKUP(Z317, NPC_Raw_Data!A:L, 9) * VLOOKUP(AA317, NPC_Scaling_Values!A:N, 8)* VLOOKUP(AB317, NPC_Scaling_Values!A:N, 8) * 1.25 ,0)</f>
        <v>486</v>
      </c>
      <c r="I317" s="5">
        <v>0.0</v>
      </c>
      <c r="J317" s="5">
        <v>0.0</v>
      </c>
      <c r="K317" s="5">
        <v>0.0</v>
      </c>
      <c r="L317" s="5">
        <f>ROUND( VLOOKUP(Z317, NPC_Raw_Data!A:O, 13),0)</f>
        <v>135</v>
      </c>
      <c r="M317" s="5">
        <f>ROUND( VLOOKUP(Z317, NPC_Raw_Data!A:O, 14),0)</f>
        <v>135</v>
      </c>
      <c r="N317" s="5">
        <f>ROUND( VLOOKUP(Z317, NPC_Raw_Data!A:O, 15),0)</f>
        <v>999</v>
      </c>
      <c r="O317" s="5">
        <f>ROUND( VLOOKUP(Z317, NPC_Raw_Data!A:Q, 16) * VLOOKUP(AA317, NPC_Scaling_Values!A:N, 14)* VLOOKUP(AB317, NPC_Scaling_Values!A:N, 14) * 1.25 ,0)</f>
        <v>253</v>
      </c>
      <c r="P317" s="2">
        <f>ROUND( VLOOKUP(Z317, NPC_Raw_Data!A:Q, 17) * VLOOKUP(AA317, NPC_Scaling_Values!A:N, 14) * VLOOKUP(AB317, NPC_Scaling_Values!A:N, 14)* 1.25 ,0)</f>
        <v>101</v>
      </c>
      <c r="Q317">
        <f> VLOOKUP(AA317, NPC_Scaling_Values!A:N, 9) * VLOOKUP(AB317, NPC_Scaling_Values!A:N, 9) * 1.25</f>
        <v>3.88</v>
      </c>
      <c r="R317" s="1">
        <v>1.0</v>
      </c>
      <c r="S317" s="1">
        <v>-1.0</v>
      </c>
      <c r="T317" s="7" t="b">
        <v>0</v>
      </c>
      <c r="U317" s="7" t="b">
        <v>0</v>
      </c>
      <c r="V317" s="7" t="b">
        <v>0</v>
      </c>
      <c r="Z317" s="1">
        <v>349105.0</v>
      </c>
      <c r="AA317" s="1">
        <v>7006.0</v>
      </c>
      <c r="AB317" s="1">
        <v>7406.0</v>
      </c>
      <c r="AC317" s="8">
        <v>0.0</v>
      </c>
    </row>
    <row r="318">
      <c r="A318" s="1" t="s">
        <v>111</v>
      </c>
      <c r="B318" s="1" t="s">
        <v>97</v>
      </c>
      <c r="C318" s="5">
        <f>ROUND( VLOOKUP(Z318, NPC_Raw_Data!A:D, 4)*VLOOKUP(AA318, NPC_Scaling_Values!A:C, 3)*VLOOKUP(AB318, NPC_Scaling_Values!A:C, 3) * 1.25 ,0)</f>
        <v>319</v>
      </c>
      <c r="D318" s="5">
        <f>ROUND( VLOOKUP(Z318, NPC_Raw_Data!A:E, 5) * VLOOKUP(AA318, NPC_Scaling_Values!A:D, 4) * VLOOKUP(AB318,NPC_Scaling_Values!A:D, 4) * 1.25 ,0)</f>
        <v>500</v>
      </c>
      <c r="E318" s="5">
        <f>ROUND( VLOOKUP(Z318, NPC_Raw_Data!A:L, 6) * VLOOKUP(AA318, NPC_Scaling_Values!A:N, 5)* VLOOKUP(AB318, NPC_Scaling_Values!A:N, 5) * 1.25 ,0)</f>
        <v>481</v>
      </c>
      <c r="F318" s="5">
        <f>ROUND( VLOOKUP(Z318, NPC_Raw_Data!A:L, 7) * VLOOKUP(AA318, NPC_Scaling_Values!A:N, 6) * VLOOKUP(AB318,NPC_Scaling_Values!A:N, 6) * 1.25 ,0)</f>
        <v>363</v>
      </c>
      <c r="G318" s="5">
        <f>ROUND( VLOOKUP(Z318, NPC_Raw_Data!A:L, 8) * VLOOKUP(AA318, NPC_Scaling_Values!A:N, 7) * VLOOKUP(AB318, NPC_Scaling_Values!A:N, 7) * 1.25 ,0)</f>
        <v>336</v>
      </c>
      <c r="H318" s="5">
        <f>ROUND( VLOOKUP(Z318, NPC_Raw_Data!A:L, 9) * VLOOKUP(AA318, NPC_Scaling_Values!A:N, 8)* VLOOKUP(AB318, NPC_Scaling_Values!A:N, 8) * 1.25 ,0)</f>
        <v>481</v>
      </c>
      <c r="I318" s="5">
        <v>0.0</v>
      </c>
      <c r="J318" s="5">
        <v>0.0</v>
      </c>
      <c r="K318" s="5">
        <v>0.0</v>
      </c>
      <c r="L318" s="5">
        <f>ROUND( VLOOKUP(Z318, NPC_Raw_Data!A:O, 13),0)</f>
        <v>135</v>
      </c>
      <c r="M318" s="5">
        <f>ROUND( VLOOKUP(Z318, NPC_Raw_Data!A:O, 14),0)</f>
        <v>135</v>
      </c>
      <c r="N318" s="5">
        <f>ROUND( VLOOKUP(Z318, NPC_Raw_Data!A:O, 15),0)</f>
        <v>999</v>
      </c>
      <c r="O318" s="5">
        <f>ROUND( VLOOKUP(Z318, NPC_Raw_Data!A:Q, 16) * VLOOKUP(AA318, NPC_Scaling_Values!A:N, 14)* VLOOKUP(AB318, NPC_Scaling_Values!A:N, 14) * 1.25 ,0)</f>
        <v>250</v>
      </c>
      <c r="P318" s="2">
        <f>ROUND( VLOOKUP(Z318, NPC_Raw_Data!A:Q, 17) * VLOOKUP(AA318, NPC_Scaling_Values!A:N, 14) * VLOOKUP(AB318, NPC_Scaling_Values!A:N, 14)* 1.25 ,0)</f>
        <v>100</v>
      </c>
      <c r="Q318">
        <f> VLOOKUP(AA318, NPC_Scaling_Values!A:N, 9) * VLOOKUP(AB318, NPC_Scaling_Values!A:N, 9) * 1.25</f>
        <v>3.825</v>
      </c>
      <c r="R318" s="1">
        <v>1.0</v>
      </c>
      <c r="S318" s="1">
        <v>-1.0</v>
      </c>
      <c r="T318" s="7" t="b">
        <v>0</v>
      </c>
      <c r="U318" s="7" t="b">
        <v>0</v>
      </c>
      <c r="V318" s="7" t="b">
        <v>0</v>
      </c>
      <c r="Z318" s="1">
        <v>349106.0</v>
      </c>
      <c r="AA318" s="1">
        <v>7007.0</v>
      </c>
      <c r="AB318" s="1">
        <v>7407.0</v>
      </c>
      <c r="AC318" s="8">
        <v>0.0</v>
      </c>
    </row>
    <row r="319">
      <c r="A319" s="1" t="s">
        <v>111</v>
      </c>
      <c r="B319" s="1" t="s">
        <v>97</v>
      </c>
      <c r="C319" s="5">
        <f>ROUND( VLOOKUP(Z319, NPC_Raw_Data!A:D, 4)*VLOOKUP(AA319, NPC_Scaling_Values!A:C, 3)*VLOOKUP(AB319, NPC_Scaling_Values!A:C, 3) * 1.25 ,0)</f>
        <v>320</v>
      </c>
      <c r="D319" s="5">
        <f>ROUND( VLOOKUP(Z319, NPC_Raw_Data!A:E, 5) * VLOOKUP(AA319, NPC_Scaling_Values!A:D, 4) * VLOOKUP(AB319,NPC_Scaling_Values!A:D, 4) * 1.25 ,0)</f>
        <v>375</v>
      </c>
      <c r="E319" s="5">
        <f>ROUND( VLOOKUP(Z319, NPC_Raw_Data!A:L, 6) * VLOOKUP(AA319, NPC_Scaling_Values!A:N, 5)* VLOOKUP(AB319, NPC_Scaling_Values!A:N, 5) * 1.25 ,0)</f>
        <v>486</v>
      </c>
      <c r="F319" s="5">
        <f>ROUND( VLOOKUP(Z319, NPC_Raw_Data!A:L, 7) * VLOOKUP(AA319, NPC_Scaling_Values!A:N, 6) * VLOOKUP(AB319,NPC_Scaling_Values!A:N, 6) * 1.25 ,0)</f>
        <v>366</v>
      </c>
      <c r="G319" s="5">
        <f>ROUND( VLOOKUP(Z319, NPC_Raw_Data!A:L, 8) * VLOOKUP(AA319, NPC_Scaling_Values!A:N, 7) * VLOOKUP(AB319, NPC_Scaling_Values!A:N, 7) * 1.25 ,0)</f>
        <v>339</v>
      </c>
      <c r="H319" s="5">
        <f>ROUND( VLOOKUP(Z319, NPC_Raw_Data!A:L, 9) * VLOOKUP(AA319, NPC_Scaling_Values!A:N, 8)* VLOOKUP(AB319, NPC_Scaling_Values!A:N, 8) * 1.25 ,0)</f>
        <v>486</v>
      </c>
      <c r="I319" s="5">
        <v>0.0</v>
      </c>
      <c r="J319" s="5">
        <v>0.0</v>
      </c>
      <c r="K319" s="5">
        <v>0.0</v>
      </c>
      <c r="L319" s="5">
        <f>ROUND( VLOOKUP(Z319, NPC_Raw_Data!A:O, 13),0)</f>
        <v>135</v>
      </c>
      <c r="M319" s="5">
        <f>ROUND( VLOOKUP(Z319, NPC_Raw_Data!A:O, 14),0)</f>
        <v>135</v>
      </c>
      <c r="N319" s="5">
        <f>ROUND( VLOOKUP(Z319, NPC_Raw_Data!A:O, 15),0)</f>
        <v>999</v>
      </c>
      <c r="O319" s="5">
        <f>ROUND( VLOOKUP(Z319, NPC_Raw_Data!A:Q, 16) * VLOOKUP(AA319, NPC_Scaling_Values!A:N, 14)* VLOOKUP(AB319, NPC_Scaling_Values!A:N, 14) * 1.25 ,0)</f>
        <v>250</v>
      </c>
      <c r="P319" s="2">
        <f>ROUND( VLOOKUP(Z319, NPC_Raw_Data!A:Q, 17) * VLOOKUP(AA319, NPC_Scaling_Values!A:N, 14) * VLOOKUP(AB319, NPC_Scaling_Values!A:N, 14)* 1.25 ,0)</f>
        <v>100</v>
      </c>
      <c r="Q319">
        <f> VLOOKUP(AA319, NPC_Scaling_Values!A:N, 9) * VLOOKUP(AB319, NPC_Scaling_Values!A:N, 9) * 1.25</f>
        <v>3.825</v>
      </c>
      <c r="R319" s="1">
        <v>1.0</v>
      </c>
      <c r="S319" s="1">
        <v>-1.0</v>
      </c>
      <c r="T319" s="7" t="b">
        <v>0</v>
      </c>
      <c r="U319" s="7" t="b">
        <v>0</v>
      </c>
      <c r="V319" s="7" t="b">
        <v>0</v>
      </c>
      <c r="Z319" s="1">
        <v>349107.0</v>
      </c>
      <c r="AA319" s="1">
        <v>7008.0</v>
      </c>
      <c r="AB319" s="1">
        <v>7408.0</v>
      </c>
      <c r="AC319" s="8">
        <v>0.0</v>
      </c>
    </row>
    <row r="320">
      <c r="A320" s="1" t="s">
        <v>111</v>
      </c>
      <c r="B320" s="1" t="s">
        <v>97</v>
      </c>
      <c r="C320" s="5">
        <f>ROUND( VLOOKUP(Z320, NPC_Raw_Data!A:D, 4)*VLOOKUP(AA320, NPC_Scaling_Values!A:C, 3)*VLOOKUP(AB320, NPC_Scaling_Values!A:C, 3) * 1.25 ,0)</f>
        <v>339</v>
      </c>
      <c r="D320" s="5">
        <f>ROUND( VLOOKUP(Z320, NPC_Raw_Data!A:E, 5) * VLOOKUP(AA320, NPC_Scaling_Values!A:D, 4) * VLOOKUP(AB320,NPC_Scaling_Values!A:D, 4) * 1.25 ,0)</f>
        <v>375</v>
      </c>
      <c r="E320" s="5">
        <f>ROUND( VLOOKUP(Z320, NPC_Raw_Data!A:L, 6) * VLOOKUP(AA320, NPC_Scaling_Values!A:N, 5)* VLOOKUP(AB320, NPC_Scaling_Values!A:N, 5) * 1.25 ,0)</f>
        <v>489</v>
      </c>
      <c r="F320" s="5">
        <f>ROUND( VLOOKUP(Z320, NPC_Raw_Data!A:L, 7) * VLOOKUP(AA320, NPC_Scaling_Values!A:N, 6) * VLOOKUP(AB320,NPC_Scaling_Values!A:N, 6) * 1.25 ,0)</f>
        <v>368</v>
      </c>
      <c r="G320" s="5">
        <f>ROUND( VLOOKUP(Z320, NPC_Raw_Data!A:L, 8) * VLOOKUP(AA320, NPC_Scaling_Values!A:N, 7) * VLOOKUP(AB320, NPC_Scaling_Values!A:N, 7) * 1.25 ,0)</f>
        <v>342</v>
      </c>
      <c r="H320" s="5">
        <f>ROUND( VLOOKUP(Z320, NPC_Raw_Data!A:L, 9) * VLOOKUP(AA320, NPC_Scaling_Values!A:N, 8)* VLOOKUP(AB320, NPC_Scaling_Values!A:N, 8) * 1.25 ,0)</f>
        <v>489</v>
      </c>
      <c r="I320" s="5">
        <v>0.0</v>
      </c>
      <c r="J320" s="5">
        <v>0.0</v>
      </c>
      <c r="K320" s="5">
        <v>0.0</v>
      </c>
      <c r="L320" s="5">
        <f>ROUND( VLOOKUP(Z320, NPC_Raw_Data!A:O, 13),0)</f>
        <v>135</v>
      </c>
      <c r="M320" s="5">
        <f>ROUND( VLOOKUP(Z320, NPC_Raw_Data!A:O, 14),0)</f>
        <v>135</v>
      </c>
      <c r="N320" s="5">
        <f>ROUND( VLOOKUP(Z320, NPC_Raw_Data!A:O, 15),0)</f>
        <v>999</v>
      </c>
      <c r="O320" s="5">
        <f>ROUND( VLOOKUP(Z320, NPC_Raw_Data!A:Q, 16) * VLOOKUP(AA320, NPC_Scaling_Values!A:N, 14)* VLOOKUP(AB320, NPC_Scaling_Values!A:N, 14) * 1.25 ,0)</f>
        <v>254</v>
      </c>
      <c r="P320" s="2">
        <f>ROUND( VLOOKUP(Z320, NPC_Raw_Data!A:Q, 17) * VLOOKUP(AA320, NPC_Scaling_Values!A:N, 14) * VLOOKUP(AB320, NPC_Scaling_Values!A:N, 14)* 1.25 ,0)</f>
        <v>101</v>
      </c>
      <c r="Q320">
        <f> VLOOKUP(AA320, NPC_Scaling_Values!A:N, 9) * VLOOKUP(AB320, NPC_Scaling_Values!A:N, 9) * 1.25</f>
        <v>3.8475</v>
      </c>
      <c r="R320" s="1">
        <v>1.0</v>
      </c>
      <c r="S320" s="1">
        <v>-1.0</v>
      </c>
      <c r="T320" s="7" t="b">
        <v>0</v>
      </c>
      <c r="U320" s="7" t="b">
        <v>0</v>
      </c>
      <c r="V320" s="7" t="b">
        <v>0</v>
      </c>
      <c r="Z320" s="1">
        <v>349108.0</v>
      </c>
      <c r="AA320" s="1">
        <v>7009.0</v>
      </c>
      <c r="AB320" s="1">
        <v>7409.0</v>
      </c>
      <c r="AC320" s="8">
        <v>0.0</v>
      </c>
    </row>
    <row r="321">
      <c r="A321" s="1" t="s">
        <v>111</v>
      </c>
      <c r="B321" s="1" t="s">
        <v>97</v>
      </c>
      <c r="C321" s="5">
        <f>ROUND( VLOOKUP(Z321, NPC_Raw_Data!A:D, 4)*VLOOKUP(AA321, NPC_Scaling_Values!A:C, 3)*VLOOKUP(AB321, NPC_Scaling_Values!A:C, 3) * 1.25 ,0)</f>
        <v>340</v>
      </c>
      <c r="D321" s="5">
        <f>ROUND( VLOOKUP(Z321, NPC_Raw_Data!A:E, 5) * VLOOKUP(AA321, NPC_Scaling_Values!A:D, 4) * VLOOKUP(AB321,NPC_Scaling_Values!A:D, 4) * 1.25 ,0)</f>
        <v>375</v>
      </c>
      <c r="E321" s="5">
        <f>ROUND( VLOOKUP(Z321, NPC_Raw_Data!A:L, 6) * VLOOKUP(AA321, NPC_Scaling_Values!A:N, 5)* VLOOKUP(AB321, NPC_Scaling_Values!A:N, 5) * 1.25 ,0)</f>
        <v>494</v>
      </c>
      <c r="F321" s="5">
        <f>ROUND( VLOOKUP(Z321, NPC_Raw_Data!A:L, 7) * VLOOKUP(AA321, NPC_Scaling_Values!A:N, 6) * VLOOKUP(AB321,NPC_Scaling_Values!A:N, 6) * 1.25 ,0)</f>
        <v>372</v>
      </c>
      <c r="G321" s="5">
        <f>ROUND( VLOOKUP(Z321, NPC_Raw_Data!A:L, 8) * VLOOKUP(AA321, NPC_Scaling_Values!A:N, 7) * VLOOKUP(AB321, NPC_Scaling_Values!A:N, 7) * 1.25 ,0)</f>
        <v>345</v>
      </c>
      <c r="H321" s="5">
        <f>ROUND( VLOOKUP(Z321, NPC_Raw_Data!A:L, 9) * VLOOKUP(AA321, NPC_Scaling_Values!A:N, 8)* VLOOKUP(AB321, NPC_Scaling_Values!A:N, 8) * 1.25 ,0)</f>
        <v>494</v>
      </c>
      <c r="I321" s="5">
        <v>0.0</v>
      </c>
      <c r="J321" s="5">
        <v>0.0</v>
      </c>
      <c r="K321" s="5">
        <v>0.0</v>
      </c>
      <c r="L321" s="5">
        <f>ROUND( VLOOKUP(Z321, NPC_Raw_Data!A:O, 13),0)</f>
        <v>135</v>
      </c>
      <c r="M321" s="5">
        <f>ROUND( VLOOKUP(Z321, NPC_Raw_Data!A:O, 14),0)</f>
        <v>135</v>
      </c>
      <c r="N321" s="5">
        <f>ROUND( VLOOKUP(Z321, NPC_Raw_Data!A:O, 15),0)</f>
        <v>999</v>
      </c>
      <c r="O321" s="5">
        <f>ROUND( VLOOKUP(Z321, NPC_Raw_Data!A:Q, 16) * VLOOKUP(AA321, NPC_Scaling_Values!A:N, 14)* VLOOKUP(AB321, NPC_Scaling_Values!A:N, 14) * 1.25 ,0)</f>
        <v>256</v>
      </c>
      <c r="P321" s="2">
        <f>ROUND( VLOOKUP(Z321, NPC_Raw_Data!A:Q, 17) * VLOOKUP(AA321, NPC_Scaling_Values!A:N, 14) * VLOOKUP(AB321, NPC_Scaling_Values!A:N, 14)* 1.25 ,0)</f>
        <v>102</v>
      </c>
      <c r="Q321">
        <f> VLOOKUP(AA321, NPC_Scaling_Values!A:N, 9) * VLOOKUP(AB321, NPC_Scaling_Values!A:N, 9) * 1.25</f>
        <v>3.9</v>
      </c>
      <c r="R321" s="1">
        <v>1.0</v>
      </c>
      <c r="S321" s="1">
        <v>-1.0</v>
      </c>
      <c r="T321" s="7" t="b">
        <v>0</v>
      </c>
      <c r="U321" s="7" t="b">
        <v>0</v>
      </c>
      <c r="V321" s="7" t="b">
        <v>0</v>
      </c>
      <c r="Z321" s="1">
        <v>349109.0</v>
      </c>
      <c r="AA321" s="1">
        <v>7010.0</v>
      </c>
      <c r="AB321" s="1">
        <v>7410.0</v>
      </c>
      <c r="AC321" s="8">
        <v>0.0</v>
      </c>
    </row>
    <row r="322">
      <c r="A322" s="1" t="s">
        <v>111</v>
      </c>
      <c r="B322" s="1" t="s">
        <v>97</v>
      </c>
      <c r="C322" s="5">
        <f>ROUND( VLOOKUP(Z322, NPC_Raw_Data!A:D, 4)*VLOOKUP(AA322, NPC_Scaling_Values!A:C, 3)*VLOOKUP(AB322, NPC_Scaling_Values!A:C, 3) * 1.25 ,0)</f>
        <v>344</v>
      </c>
      <c r="D322" s="5">
        <f>ROUND( VLOOKUP(Z322, NPC_Raw_Data!A:E, 5) * VLOOKUP(AA322, NPC_Scaling_Values!A:D, 4) * VLOOKUP(AB322,NPC_Scaling_Values!A:D, 4) * 1.25 ,0)</f>
        <v>375</v>
      </c>
      <c r="E322" s="5">
        <f>ROUND( VLOOKUP(Z322, NPC_Raw_Data!A:L, 6) * VLOOKUP(AA322, NPC_Scaling_Values!A:N, 5)* VLOOKUP(AB322, NPC_Scaling_Values!A:N, 5) * 1.25 ,0)</f>
        <v>508</v>
      </c>
      <c r="F322" s="5">
        <f>ROUND( VLOOKUP(Z322, NPC_Raw_Data!A:L, 7) * VLOOKUP(AA322, NPC_Scaling_Values!A:N, 6) * VLOOKUP(AB322,NPC_Scaling_Values!A:N, 6) * 1.25 ,0)</f>
        <v>383</v>
      </c>
      <c r="G322" s="5">
        <f>ROUND( VLOOKUP(Z322, NPC_Raw_Data!A:L, 8) * VLOOKUP(AA322, NPC_Scaling_Values!A:N, 7) * VLOOKUP(AB322, NPC_Scaling_Values!A:N, 7) * 1.25 ,0)</f>
        <v>355</v>
      </c>
      <c r="H322" s="5">
        <f>ROUND( VLOOKUP(Z322, NPC_Raw_Data!A:L, 9) * VLOOKUP(AA322, NPC_Scaling_Values!A:N, 8)* VLOOKUP(AB322, NPC_Scaling_Values!A:N, 8) * 1.25 ,0)</f>
        <v>508</v>
      </c>
      <c r="I322" s="5">
        <v>0.0</v>
      </c>
      <c r="J322" s="5">
        <v>0.0</v>
      </c>
      <c r="K322" s="5">
        <v>0.0</v>
      </c>
      <c r="L322" s="5">
        <f>ROUND( VLOOKUP(Z322, NPC_Raw_Data!A:O, 13),0)</f>
        <v>135</v>
      </c>
      <c r="M322" s="5">
        <f>ROUND( VLOOKUP(Z322, NPC_Raw_Data!A:O, 14),0)</f>
        <v>135</v>
      </c>
      <c r="N322" s="5">
        <f>ROUND( VLOOKUP(Z322, NPC_Raw_Data!A:O, 15),0)</f>
        <v>999</v>
      </c>
      <c r="O322" s="5">
        <f>ROUND( VLOOKUP(Z322, NPC_Raw_Data!A:Q, 16) * VLOOKUP(AA322, NPC_Scaling_Values!A:N, 14)* VLOOKUP(AB322, NPC_Scaling_Values!A:N, 14) * 1.25 ,0)</f>
        <v>264</v>
      </c>
      <c r="P322" s="2">
        <f>ROUND( VLOOKUP(Z322, NPC_Raw_Data!A:Q, 17) * VLOOKUP(AA322, NPC_Scaling_Values!A:N, 14) * VLOOKUP(AB322, NPC_Scaling_Values!A:N, 14)* 1.25 ,0)</f>
        <v>106</v>
      </c>
      <c r="Q322">
        <f> VLOOKUP(AA322, NPC_Scaling_Values!A:N, 9) * VLOOKUP(AB322, NPC_Scaling_Values!A:N, 9) * 1.25</f>
        <v>3.96375</v>
      </c>
      <c r="R322" s="1">
        <v>1.0</v>
      </c>
      <c r="S322" s="1">
        <v>-1.0</v>
      </c>
      <c r="T322" s="7" t="b">
        <v>0</v>
      </c>
      <c r="U322" s="7" t="b">
        <v>0</v>
      </c>
      <c r="V322" s="7" t="b">
        <v>0</v>
      </c>
      <c r="Z322" s="1">
        <v>349110.0</v>
      </c>
      <c r="AA322" s="1">
        <v>7011.0</v>
      </c>
      <c r="AB322" s="1">
        <v>7411.0</v>
      </c>
      <c r="AC322" s="8">
        <v>0.0</v>
      </c>
    </row>
    <row r="323">
      <c r="A323" s="1" t="s">
        <v>111</v>
      </c>
      <c r="B323" s="1" t="s">
        <v>97</v>
      </c>
      <c r="C323" s="5">
        <f>ROUND( VLOOKUP(Z323, NPC_Raw_Data!A:D, 4)*VLOOKUP(AA323, NPC_Scaling_Values!A:C, 3)*VLOOKUP(AB323, NPC_Scaling_Values!A:C, 3) * 1.25 ,0)</f>
        <v>349</v>
      </c>
      <c r="D323" s="5">
        <f>ROUND( VLOOKUP(Z323, NPC_Raw_Data!A:E, 5) * VLOOKUP(AA323, NPC_Scaling_Values!A:D, 4) * VLOOKUP(AB323,NPC_Scaling_Values!A:D, 4) * 1.25 ,0)</f>
        <v>250</v>
      </c>
      <c r="E323" s="5">
        <f>ROUND( VLOOKUP(Z323, NPC_Raw_Data!A:L, 6) * VLOOKUP(AA323, NPC_Scaling_Values!A:N, 5)* VLOOKUP(AB323, NPC_Scaling_Values!A:N, 5) * 1.25 ,0)</f>
        <v>518</v>
      </c>
      <c r="F323" s="5">
        <f>ROUND( VLOOKUP(Z323, NPC_Raw_Data!A:L, 7) * VLOOKUP(AA323, NPC_Scaling_Values!A:N, 6) * VLOOKUP(AB323,NPC_Scaling_Values!A:N, 6) * 1.25 ,0)</f>
        <v>390</v>
      </c>
      <c r="G323" s="5">
        <f>ROUND( VLOOKUP(Z323, NPC_Raw_Data!A:L, 8) * VLOOKUP(AA323, NPC_Scaling_Values!A:N, 7) * VLOOKUP(AB323, NPC_Scaling_Values!A:N, 7) * 1.25 ,0)</f>
        <v>362</v>
      </c>
      <c r="H323" s="5">
        <f>ROUND( VLOOKUP(Z323, NPC_Raw_Data!A:L, 9) * VLOOKUP(AA323, NPC_Scaling_Values!A:N, 8)* VLOOKUP(AB323, NPC_Scaling_Values!A:N, 8) * 1.25 ,0)</f>
        <v>518</v>
      </c>
      <c r="I323" s="5">
        <v>0.0</v>
      </c>
      <c r="J323" s="5">
        <v>0.0</v>
      </c>
      <c r="K323" s="5">
        <v>0.0</v>
      </c>
      <c r="L323" s="5">
        <f>ROUND( VLOOKUP(Z323, NPC_Raw_Data!A:O, 13),0)</f>
        <v>135</v>
      </c>
      <c r="M323" s="5">
        <f>ROUND( VLOOKUP(Z323, NPC_Raw_Data!A:O, 14),0)</f>
        <v>135</v>
      </c>
      <c r="N323" s="5">
        <f>ROUND( VLOOKUP(Z323, NPC_Raw_Data!A:O, 15),0)</f>
        <v>999</v>
      </c>
      <c r="O323" s="5">
        <f>ROUND( VLOOKUP(Z323, NPC_Raw_Data!A:Q, 16) * VLOOKUP(AA323, NPC_Scaling_Values!A:N, 14)* VLOOKUP(AB323, NPC_Scaling_Values!A:N, 14) * 1.25 ,0)</f>
        <v>272</v>
      </c>
      <c r="P323" s="2">
        <f>ROUND( VLOOKUP(Z323, NPC_Raw_Data!A:Q, 17) * VLOOKUP(AA323, NPC_Scaling_Values!A:N, 14) * VLOOKUP(AB323, NPC_Scaling_Values!A:N, 14)* 1.25 ,0)</f>
        <v>109</v>
      </c>
      <c r="Q323">
        <f> VLOOKUP(AA323, NPC_Scaling_Values!A:N, 9) * VLOOKUP(AB323, NPC_Scaling_Values!A:N, 9) * 1.25</f>
        <v>4.015</v>
      </c>
      <c r="R323" s="1">
        <v>1.0</v>
      </c>
      <c r="S323" s="1">
        <v>-1.0</v>
      </c>
      <c r="T323" s="7" t="b">
        <v>0</v>
      </c>
      <c r="U323" s="7" t="b">
        <v>0</v>
      </c>
      <c r="V323" s="7" t="b">
        <v>0</v>
      </c>
      <c r="Z323" s="1">
        <v>349111.0</v>
      </c>
      <c r="AA323" s="1">
        <v>7012.0</v>
      </c>
      <c r="AB323" s="1">
        <v>7412.0</v>
      </c>
      <c r="AC323" s="8">
        <v>0.0</v>
      </c>
    </row>
    <row r="324">
      <c r="A324" s="1" t="s">
        <v>111</v>
      </c>
      <c r="B324" s="1" t="s">
        <v>97</v>
      </c>
      <c r="C324" s="5">
        <f>ROUND( VLOOKUP(Z324, NPC_Raw_Data!A:D, 4)*VLOOKUP(AA324, NPC_Scaling_Values!A:C, 3)*VLOOKUP(AB324, NPC_Scaling_Values!A:C, 3) * 1.25 ,0)</f>
        <v>355</v>
      </c>
      <c r="D324" s="5">
        <f>ROUND( VLOOKUP(Z324, NPC_Raw_Data!A:E, 5) * VLOOKUP(AA324, NPC_Scaling_Values!A:D, 4) * VLOOKUP(AB324,NPC_Scaling_Values!A:D, 4) * 1.25 ,0)</f>
        <v>250</v>
      </c>
      <c r="E324" s="5">
        <f>ROUND( VLOOKUP(Z324, NPC_Raw_Data!A:L, 6) * VLOOKUP(AA324, NPC_Scaling_Values!A:N, 5)* VLOOKUP(AB324, NPC_Scaling_Values!A:N, 5) * 1.25 ,0)</f>
        <v>527</v>
      </c>
      <c r="F324" s="5">
        <f>ROUND( VLOOKUP(Z324, NPC_Raw_Data!A:L, 7) * VLOOKUP(AA324, NPC_Scaling_Values!A:N, 6) * VLOOKUP(AB324,NPC_Scaling_Values!A:N, 6) * 1.25 ,0)</f>
        <v>397</v>
      </c>
      <c r="G324" s="5">
        <f>ROUND( VLOOKUP(Z324, NPC_Raw_Data!A:L, 8) * VLOOKUP(AA324, NPC_Scaling_Values!A:N, 7) * VLOOKUP(AB324, NPC_Scaling_Values!A:N, 7) * 1.25 ,0)</f>
        <v>368</v>
      </c>
      <c r="H324" s="5">
        <f>ROUND( VLOOKUP(Z324, NPC_Raw_Data!A:L, 9) * VLOOKUP(AA324, NPC_Scaling_Values!A:N, 8)* VLOOKUP(AB324, NPC_Scaling_Values!A:N, 8) * 1.25 ,0)</f>
        <v>527</v>
      </c>
      <c r="I324" s="5">
        <v>0.0</v>
      </c>
      <c r="J324" s="5">
        <v>0.0</v>
      </c>
      <c r="K324" s="5">
        <v>0.0</v>
      </c>
      <c r="L324" s="5">
        <f>ROUND( VLOOKUP(Z324, NPC_Raw_Data!A:O, 13),0)</f>
        <v>135</v>
      </c>
      <c r="M324" s="5">
        <f>ROUND( VLOOKUP(Z324, NPC_Raw_Data!A:O, 14),0)</f>
        <v>135</v>
      </c>
      <c r="N324" s="5">
        <f>ROUND( VLOOKUP(Z324, NPC_Raw_Data!A:O, 15),0)</f>
        <v>999</v>
      </c>
      <c r="O324" s="5">
        <f>ROUND( VLOOKUP(Z324, NPC_Raw_Data!A:Q, 16) * VLOOKUP(AA324, NPC_Scaling_Values!A:N, 14)* VLOOKUP(AB324, NPC_Scaling_Values!A:N, 14) * 1.25 ,0)</f>
        <v>281</v>
      </c>
      <c r="P324" s="2">
        <f>ROUND( VLOOKUP(Z324, NPC_Raw_Data!A:Q, 17) * VLOOKUP(AA324, NPC_Scaling_Values!A:N, 14) * VLOOKUP(AB324, NPC_Scaling_Values!A:N, 14)* 1.25 ,0)</f>
        <v>112</v>
      </c>
      <c r="Q324">
        <f> VLOOKUP(AA324, NPC_Scaling_Values!A:N, 9) * VLOOKUP(AB324, NPC_Scaling_Values!A:N, 9) * 1.25</f>
        <v>4.0825</v>
      </c>
      <c r="R324" s="1">
        <v>1.0</v>
      </c>
      <c r="S324" s="1">
        <v>-1.0</v>
      </c>
      <c r="T324" s="7" t="b">
        <v>0</v>
      </c>
      <c r="U324" s="7" t="b">
        <v>0</v>
      </c>
      <c r="V324" s="7" t="b">
        <v>0</v>
      </c>
      <c r="Z324" s="1">
        <v>349112.0</v>
      </c>
      <c r="AA324" s="1">
        <v>7013.0</v>
      </c>
      <c r="AB324" s="1">
        <v>7413.0</v>
      </c>
      <c r="AC324" s="8">
        <v>0.0</v>
      </c>
    </row>
    <row r="325">
      <c r="A325" s="1" t="s">
        <v>111</v>
      </c>
      <c r="B325" s="1" t="s">
        <v>97</v>
      </c>
      <c r="C325" s="5">
        <f>ROUND( VLOOKUP(Z325, NPC_Raw_Data!A:D, 4)*VLOOKUP(AA325, NPC_Scaling_Values!A:C, 3)*VLOOKUP(AB325, NPC_Scaling_Values!A:C, 3) * 1.25 ,0)</f>
        <v>363</v>
      </c>
      <c r="D325" s="5">
        <f>ROUND( VLOOKUP(Z325, NPC_Raw_Data!A:E, 5) * VLOOKUP(AA325, NPC_Scaling_Values!A:D, 4) * VLOOKUP(AB325,NPC_Scaling_Values!A:D, 4) * 1.25 ,0)</f>
        <v>250</v>
      </c>
      <c r="E325" s="5">
        <f>ROUND( VLOOKUP(Z325, NPC_Raw_Data!A:L, 6) * VLOOKUP(AA325, NPC_Scaling_Values!A:N, 5)* VLOOKUP(AB325, NPC_Scaling_Values!A:N, 5) * 1.25 ,0)</f>
        <v>542</v>
      </c>
      <c r="F325" s="5">
        <f>ROUND( VLOOKUP(Z325, NPC_Raw_Data!A:L, 7) * VLOOKUP(AA325, NPC_Scaling_Values!A:N, 6) * VLOOKUP(AB325,NPC_Scaling_Values!A:N, 6) * 1.25 ,0)</f>
        <v>408</v>
      </c>
      <c r="G325" s="5">
        <f>ROUND( VLOOKUP(Z325, NPC_Raw_Data!A:L, 8) * VLOOKUP(AA325, NPC_Scaling_Values!A:N, 7) * VLOOKUP(AB325, NPC_Scaling_Values!A:N, 7) * 1.25 ,0)</f>
        <v>379</v>
      </c>
      <c r="H325" s="5">
        <f>ROUND( VLOOKUP(Z325, NPC_Raw_Data!A:L, 9) * VLOOKUP(AA325, NPC_Scaling_Values!A:N, 8)* VLOOKUP(AB325, NPC_Scaling_Values!A:N, 8) * 1.25 ,0)</f>
        <v>542</v>
      </c>
      <c r="I325" s="5">
        <v>0.0</v>
      </c>
      <c r="J325" s="5">
        <v>0.0</v>
      </c>
      <c r="K325" s="5">
        <v>0.0</v>
      </c>
      <c r="L325" s="5">
        <f>ROUND( VLOOKUP(Z325, NPC_Raw_Data!A:O, 13),0)</f>
        <v>135</v>
      </c>
      <c r="M325" s="5">
        <f>ROUND( VLOOKUP(Z325, NPC_Raw_Data!A:O, 14),0)</f>
        <v>135</v>
      </c>
      <c r="N325" s="5">
        <f>ROUND( VLOOKUP(Z325, NPC_Raw_Data!A:O, 15),0)</f>
        <v>999</v>
      </c>
      <c r="O325" s="5">
        <f>ROUND( VLOOKUP(Z325, NPC_Raw_Data!A:Q, 16) * VLOOKUP(AA325, NPC_Scaling_Values!A:N, 14)* VLOOKUP(AB325, NPC_Scaling_Values!A:N, 14) * 1.25 ,0)</f>
        <v>290</v>
      </c>
      <c r="P325" s="2">
        <f>ROUND( VLOOKUP(Z325, NPC_Raw_Data!A:Q, 17) * VLOOKUP(AA325, NPC_Scaling_Values!A:N, 14) * VLOOKUP(AB325, NPC_Scaling_Values!A:N, 14)* 1.25 ,0)</f>
        <v>116</v>
      </c>
      <c r="Q325">
        <f> VLOOKUP(AA325, NPC_Scaling_Values!A:N, 9) * VLOOKUP(AB325, NPC_Scaling_Values!A:N, 9) * 1.25</f>
        <v>4.17</v>
      </c>
      <c r="R325" s="1">
        <v>1.0</v>
      </c>
      <c r="S325" s="1">
        <v>-1.0</v>
      </c>
      <c r="T325" s="7" t="b">
        <v>0</v>
      </c>
      <c r="U325" s="7" t="b">
        <v>0</v>
      </c>
      <c r="V325" s="7" t="b">
        <v>0</v>
      </c>
      <c r="Z325" s="1">
        <v>349113.0</v>
      </c>
      <c r="AA325" s="1">
        <v>7014.0</v>
      </c>
      <c r="AB325" s="1">
        <v>7414.0</v>
      </c>
      <c r="AC325" s="8">
        <v>0.0</v>
      </c>
    </row>
    <row r="326">
      <c r="A326" s="1" t="s">
        <v>111</v>
      </c>
      <c r="B326" s="1" t="s">
        <v>97</v>
      </c>
      <c r="C326" s="5">
        <f>ROUND( VLOOKUP(Z326, NPC_Raw_Data!A:D, 4)*VLOOKUP(AA326, NPC_Scaling_Values!A:C, 3)*VLOOKUP(AB326, NPC_Scaling_Values!A:C, 3) * 1.25 ,0)</f>
        <v>385</v>
      </c>
      <c r="D326" s="5">
        <f>ROUND( VLOOKUP(Z326, NPC_Raw_Data!A:E, 5) * VLOOKUP(AA326, NPC_Scaling_Values!A:D, 4) * VLOOKUP(AB326,NPC_Scaling_Values!A:D, 4) * 1.25 ,0)</f>
        <v>250</v>
      </c>
      <c r="E326" s="5">
        <f>ROUND( VLOOKUP(Z326, NPC_Raw_Data!A:L, 6) * VLOOKUP(AA326, NPC_Scaling_Values!A:N, 5)* VLOOKUP(AB326, NPC_Scaling_Values!A:N, 5) * 1.25 ,0)</f>
        <v>531</v>
      </c>
      <c r="F326" s="5">
        <f>ROUND( VLOOKUP(Z326, NPC_Raw_Data!A:L, 7) * VLOOKUP(AA326, NPC_Scaling_Values!A:N, 6) * VLOOKUP(AB326,NPC_Scaling_Values!A:N, 6) * 1.25 ,0)</f>
        <v>400</v>
      </c>
      <c r="G326" s="5">
        <f>ROUND( VLOOKUP(Z326, NPC_Raw_Data!A:L, 8) * VLOOKUP(AA326, NPC_Scaling_Values!A:N, 7) * VLOOKUP(AB326, NPC_Scaling_Values!A:N, 7) * 1.25 ,0)</f>
        <v>371</v>
      </c>
      <c r="H326" s="5">
        <f>ROUND( VLOOKUP(Z326, NPC_Raw_Data!A:L, 9) * VLOOKUP(AA326, NPC_Scaling_Values!A:N, 8)* VLOOKUP(AB326, NPC_Scaling_Values!A:N, 8) * 1.25 ,0)</f>
        <v>531</v>
      </c>
      <c r="I326" s="5">
        <v>0.0</v>
      </c>
      <c r="J326" s="5">
        <v>0.0</v>
      </c>
      <c r="K326" s="5">
        <v>0.0</v>
      </c>
      <c r="L326" s="5">
        <f>ROUND( VLOOKUP(Z326, NPC_Raw_Data!A:O, 13),0)</f>
        <v>135</v>
      </c>
      <c r="M326" s="5">
        <f>ROUND( VLOOKUP(Z326, NPC_Raw_Data!A:O, 14),0)</f>
        <v>135</v>
      </c>
      <c r="N326" s="5">
        <f>ROUND( VLOOKUP(Z326, NPC_Raw_Data!A:O, 15),0)</f>
        <v>999</v>
      </c>
      <c r="O326" s="5">
        <f>ROUND( VLOOKUP(Z326, NPC_Raw_Data!A:Q, 16) * VLOOKUP(AA326, NPC_Scaling_Values!A:N, 14)* VLOOKUP(AB326, NPC_Scaling_Values!A:N, 14) * 1.25 ,0)</f>
        <v>301</v>
      </c>
      <c r="P326" s="2">
        <f>ROUND( VLOOKUP(Z326, NPC_Raw_Data!A:Q, 17) * VLOOKUP(AA326, NPC_Scaling_Values!A:N, 14) * VLOOKUP(AB326, NPC_Scaling_Values!A:N, 14)* 1.25 ,0)</f>
        <v>121</v>
      </c>
      <c r="Q326">
        <f> VLOOKUP(AA326, NPC_Scaling_Values!A:N, 9) * VLOOKUP(AB326, NPC_Scaling_Values!A:N, 9) * 1.25</f>
        <v>4.28125</v>
      </c>
      <c r="R326" s="1">
        <v>1.0</v>
      </c>
      <c r="S326" s="1">
        <v>-1.0</v>
      </c>
      <c r="T326" s="7" t="b">
        <v>0</v>
      </c>
      <c r="U326" s="7" t="b">
        <v>0</v>
      </c>
      <c r="V326" s="7" t="b">
        <v>0</v>
      </c>
      <c r="Z326" s="1">
        <v>349114.0</v>
      </c>
      <c r="AA326" s="1">
        <v>7015.0</v>
      </c>
      <c r="AB326" s="1">
        <v>7415.0</v>
      </c>
      <c r="AC326" s="8">
        <v>0.0</v>
      </c>
    </row>
    <row r="327">
      <c r="A327" s="1" t="s">
        <v>112</v>
      </c>
      <c r="B327" s="2" t="s">
        <v>97</v>
      </c>
      <c r="C327" s="5">
        <f>ROUND( VLOOKUP(Z327, NPC_Raw_Data!A:D, 4)*VLOOKUP(AA327, NPC_Scaling_Values!A:C, 3)*VLOOKUP(AB327, NPC_Scaling_Values!A:C, 3) * 1.25 ,0)</f>
        <v>250</v>
      </c>
      <c r="D327" s="5">
        <f>ROUND( VLOOKUP(Z327, NPC_Raw_Data!A:E, 5) * VLOOKUP(AA327, NPC_Scaling_Values!A:D, 4) * VLOOKUP(AB327,NPC_Scaling_Values!A:D, 4) * 1.25 ,0)</f>
        <v>625</v>
      </c>
      <c r="E327" s="5">
        <f>ROUND( VLOOKUP(Z327, NPC_Raw_Data!A:L, 6) * VLOOKUP(AA327, NPC_Scaling_Values!A:N, 5)* VLOOKUP(AB327, NPC_Scaling_Values!A:N, 5) * 1.25 ,0)</f>
        <v>310</v>
      </c>
      <c r="F327" s="5">
        <f>ROUND( VLOOKUP(Z327, NPC_Raw_Data!A:L, 7) * VLOOKUP(AA327, NPC_Scaling_Values!A:N, 6) * VLOOKUP(AB327,NPC_Scaling_Values!A:N, 6) * 1.25 ,0)</f>
        <v>234</v>
      </c>
      <c r="G327" s="5">
        <f>ROUND( VLOOKUP(Z327, NPC_Raw_Data!A:L, 8) * VLOOKUP(AA327, NPC_Scaling_Values!A:N, 7) * VLOOKUP(AB327, NPC_Scaling_Values!A:N, 7) * 1.25 ,0)</f>
        <v>217</v>
      </c>
      <c r="H327" s="5">
        <f>ROUND( VLOOKUP(Z327, NPC_Raw_Data!A:L, 9) * VLOOKUP(AA327, NPC_Scaling_Values!A:N, 8)* VLOOKUP(AB327, NPC_Scaling_Values!A:N, 8) * 1.25 ,0)</f>
        <v>310</v>
      </c>
      <c r="I327" s="5">
        <v>0.0</v>
      </c>
      <c r="J327" s="5">
        <v>0.0</v>
      </c>
      <c r="K327" s="5">
        <v>0.0</v>
      </c>
      <c r="L327" s="5">
        <f>ROUND( VLOOKUP(Z327, NPC_Raw_Data!A:O, 13),0)</f>
        <v>135</v>
      </c>
      <c r="M327" s="5">
        <f>ROUND( VLOOKUP(Z327, NPC_Raw_Data!A:O, 14),0)</f>
        <v>135</v>
      </c>
      <c r="N327" s="5">
        <f>ROUND( VLOOKUP(Z327, NPC_Raw_Data!A:O, 15),0)</f>
        <v>999</v>
      </c>
      <c r="O327" s="5">
        <f>ROUND( VLOOKUP(Z327, NPC_Raw_Data!A:Q, 16) * VLOOKUP(AA327, NPC_Scaling_Values!A:N, 14)* VLOOKUP(AB327, NPC_Scaling_Values!A:N, 14) * 1.25 ,0)</f>
        <v>256</v>
      </c>
      <c r="P327" s="2">
        <f>ROUND( VLOOKUP(Z327, NPC_Raw_Data!A:Q, 17) * VLOOKUP(AA327, NPC_Scaling_Values!A:N, 14) * VLOOKUP(AB327, NPC_Scaling_Values!A:N, 14)* 1.25 ,0)</f>
        <v>103</v>
      </c>
      <c r="Q327">
        <f> VLOOKUP(AA327, NPC_Scaling_Values!A:N, 9) * VLOOKUP(AB327, NPC_Scaling_Values!A:N, 9) * 1.25</f>
        <v>3</v>
      </c>
      <c r="R327" s="1">
        <v>1.0</v>
      </c>
      <c r="S327" s="1">
        <v>-1.0</v>
      </c>
      <c r="T327" s="7" t="b">
        <v>0</v>
      </c>
      <c r="U327" s="7" t="b">
        <v>0</v>
      </c>
      <c r="V327" s="7" t="b">
        <v>0</v>
      </c>
      <c r="Z327" s="1">
        <v>349200.0</v>
      </c>
      <c r="AA327" s="1">
        <v>7001.0</v>
      </c>
      <c r="AB327" s="1">
        <v>7401.0</v>
      </c>
      <c r="AC327" s="10">
        <v>7100.0</v>
      </c>
    </row>
    <row r="328">
      <c r="A328" s="1" t="s">
        <v>112</v>
      </c>
      <c r="B328" s="2" t="s">
        <v>97</v>
      </c>
      <c r="C328" s="5">
        <f>ROUND( VLOOKUP(Z328, NPC_Raw_Data!A:D, 4)*VLOOKUP(AA328, NPC_Scaling_Values!A:C, 3)*VLOOKUP(AB328, NPC_Scaling_Values!A:C, 3) * 1.25 ,0)</f>
        <v>241</v>
      </c>
      <c r="D328" s="5">
        <f>ROUND( VLOOKUP(Z328, NPC_Raw_Data!A:E, 5) * VLOOKUP(AA328, NPC_Scaling_Values!A:D, 4) * VLOOKUP(AB328,NPC_Scaling_Values!A:D, 4) * 1.25 ,0)</f>
        <v>625</v>
      </c>
      <c r="E328" s="5">
        <f>ROUND( VLOOKUP(Z328, NPC_Raw_Data!A:L, 6) * VLOOKUP(AA328, NPC_Scaling_Values!A:N, 5)* VLOOKUP(AB328, NPC_Scaling_Values!A:N, 5) * 1.25 ,0)</f>
        <v>299</v>
      </c>
      <c r="F328" s="5">
        <f>ROUND( VLOOKUP(Z328, NPC_Raw_Data!A:L, 7) * VLOOKUP(AA328, NPC_Scaling_Values!A:N, 6) * VLOOKUP(AB328,NPC_Scaling_Values!A:N, 6) * 1.25 ,0)</f>
        <v>226</v>
      </c>
      <c r="G328" s="5">
        <f>ROUND( VLOOKUP(Z328, NPC_Raw_Data!A:L, 8) * VLOOKUP(AA328, NPC_Scaling_Values!A:N, 7) * VLOOKUP(AB328, NPC_Scaling_Values!A:N, 7) * 1.25 ,0)</f>
        <v>209</v>
      </c>
      <c r="H328" s="5">
        <f>ROUND( VLOOKUP(Z328, NPC_Raw_Data!A:L, 9) * VLOOKUP(AA328, NPC_Scaling_Values!A:N, 8)* VLOOKUP(AB328, NPC_Scaling_Values!A:N, 8) * 1.25 ,0)</f>
        <v>299</v>
      </c>
      <c r="I328" s="5">
        <v>0.0</v>
      </c>
      <c r="J328" s="5">
        <v>0.0</v>
      </c>
      <c r="K328" s="5">
        <v>0.0</v>
      </c>
      <c r="L328" s="5">
        <f>ROUND( VLOOKUP(Z328, NPC_Raw_Data!A:O, 13),0)</f>
        <v>135</v>
      </c>
      <c r="M328" s="5">
        <f>ROUND( VLOOKUP(Z328, NPC_Raw_Data!A:O, 14),0)</f>
        <v>135</v>
      </c>
      <c r="N328" s="5">
        <f>ROUND( VLOOKUP(Z328, NPC_Raw_Data!A:O, 15),0)</f>
        <v>999</v>
      </c>
      <c r="O328" s="5">
        <f>ROUND( VLOOKUP(Z328, NPC_Raw_Data!A:Q, 16) * VLOOKUP(AA328, NPC_Scaling_Values!A:N, 14)* VLOOKUP(AB328, NPC_Scaling_Values!A:N, 14) * 1.25 ,0)</f>
        <v>254</v>
      </c>
      <c r="P328" s="2">
        <f>ROUND( VLOOKUP(Z328, NPC_Raw_Data!A:Q, 17) * VLOOKUP(AA328, NPC_Scaling_Values!A:N, 14) * VLOOKUP(AB328, NPC_Scaling_Values!A:N, 14)* 1.25 ,0)</f>
        <v>101</v>
      </c>
      <c r="Q328">
        <f> VLOOKUP(AA328, NPC_Scaling_Values!A:N, 9) * VLOOKUP(AB328, NPC_Scaling_Values!A:N, 9) * 1.25</f>
        <v>3.2484375</v>
      </c>
      <c r="R328" s="1">
        <v>1.0</v>
      </c>
      <c r="S328" s="1">
        <v>-1.0</v>
      </c>
      <c r="T328" s="7" t="b">
        <v>0</v>
      </c>
      <c r="U328" s="7" t="b">
        <v>0</v>
      </c>
      <c r="V328" s="7" t="b">
        <v>0</v>
      </c>
      <c r="Z328" s="1">
        <v>349201.0</v>
      </c>
      <c r="AA328" s="1">
        <v>7002.0</v>
      </c>
      <c r="AB328" s="1">
        <v>7402.0</v>
      </c>
      <c r="AC328" s="10">
        <v>7100.0</v>
      </c>
    </row>
    <row r="329">
      <c r="A329" s="1" t="s">
        <v>112</v>
      </c>
      <c r="B329" s="2" t="s">
        <v>97</v>
      </c>
      <c r="C329" s="5">
        <f>ROUND( VLOOKUP(Z329, NPC_Raw_Data!A:D, 4)*VLOOKUP(AA329, NPC_Scaling_Values!A:C, 3)*VLOOKUP(AB329, NPC_Scaling_Values!A:C, 3) * 1.25 ,0)</f>
        <v>278</v>
      </c>
      <c r="D329" s="5">
        <f>ROUND( VLOOKUP(Z329, NPC_Raw_Data!A:E, 5) * VLOOKUP(AA329, NPC_Scaling_Values!A:D, 4) * VLOOKUP(AB329,NPC_Scaling_Values!A:D, 4) * 1.25 ,0)</f>
        <v>625</v>
      </c>
      <c r="E329" s="5">
        <f>ROUND( VLOOKUP(Z329, NPC_Raw_Data!A:L, 6) * VLOOKUP(AA329, NPC_Scaling_Values!A:N, 5)* VLOOKUP(AB329, NPC_Scaling_Values!A:N, 5) * 1.25 ,0)</f>
        <v>366</v>
      </c>
      <c r="F329" s="5">
        <f>ROUND( VLOOKUP(Z329, NPC_Raw_Data!A:L, 7) * VLOOKUP(AA329, NPC_Scaling_Values!A:N, 6) * VLOOKUP(AB329,NPC_Scaling_Values!A:N, 6) * 1.25 ,0)</f>
        <v>276</v>
      </c>
      <c r="G329" s="5">
        <f>ROUND( VLOOKUP(Z329, NPC_Raw_Data!A:L, 8) * VLOOKUP(AA329, NPC_Scaling_Values!A:N, 7) * VLOOKUP(AB329, NPC_Scaling_Values!A:N, 7) * 1.25 ,0)</f>
        <v>256</v>
      </c>
      <c r="H329" s="5">
        <f>ROUND( VLOOKUP(Z329, NPC_Raw_Data!A:L, 9) * VLOOKUP(AA329, NPC_Scaling_Values!A:N, 8)* VLOOKUP(AB329, NPC_Scaling_Values!A:N, 8) * 1.25 ,0)</f>
        <v>366</v>
      </c>
      <c r="I329" s="5">
        <v>0.0</v>
      </c>
      <c r="J329" s="5">
        <v>0.0</v>
      </c>
      <c r="K329" s="5">
        <v>0.0</v>
      </c>
      <c r="L329" s="5">
        <f>ROUND( VLOOKUP(Z329, NPC_Raw_Data!A:O, 13),0)</f>
        <v>135</v>
      </c>
      <c r="M329" s="5">
        <f>ROUND( VLOOKUP(Z329, NPC_Raw_Data!A:O, 14),0)</f>
        <v>135</v>
      </c>
      <c r="N329" s="5">
        <f>ROUND( VLOOKUP(Z329, NPC_Raw_Data!A:O, 15),0)</f>
        <v>999</v>
      </c>
      <c r="O329" s="5">
        <f>ROUND( VLOOKUP(Z329, NPC_Raw_Data!A:Q, 16) * VLOOKUP(AA329, NPC_Scaling_Values!A:N, 14)* VLOOKUP(AB329, NPC_Scaling_Values!A:N, 14) * 1.25 ,0)</f>
        <v>252</v>
      </c>
      <c r="P329" s="2">
        <f>ROUND( VLOOKUP(Z329, NPC_Raw_Data!A:Q, 17) * VLOOKUP(AA329, NPC_Scaling_Values!A:N, 14) * VLOOKUP(AB329, NPC_Scaling_Values!A:N, 14)* 1.25 ,0)</f>
        <v>101</v>
      </c>
      <c r="Q329">
        <f> VLOOKUP(AA329, NPC_Scaling_Values!A:N, 9) * VLOOKUP(AB329, NPC_Scaling_Values!A:N, 9) * 1.25</f>
        <v>3.484375</v>
      </c>
      <c r="R329" s="1">
        <v>1.0</v>
      </c>
      <c r="S329" s="1">
        <v>-1.0</v>
      </c>
      <c r="T329" s="7" t="b">
        <v>0</v>
      </c>
      <c r="U329" s="7" t="b">
        <v>0</v>
      </c>
      <c r="V329" s="7" t="b">
        <v>0</v>
      </c>
      <c r="Z329" s="1">
        <v>349202.0</v>
      </c>
      <c r="AA329" s="1">
        <v>7003.0</v>
      </c>
      <c r="AB329" s="1">
        <v>7403.0</v>
      </c>
      <c r="AC329" s="10">
        <v>7100.0</v>
      </c>
    </row>
    <row r="330">
      <c r="A330" s="1" t="s">
        <v>112</v>
      </c>
      <c r="B330" s="2" t="s">
        <v>97</v>
      </c>
      <c r="C330" s="5">
        <f>ROUND( VLOOKUP(Z330, NPC_Raw_Data!A:D, 4)*VLOOKUP(AA330, NPC_Scaling_Values!A:C, 3)*VLOOKUP(AB330, NPC_Scaling_Values!A:C, 3) * 1.25 ,0)</f>
        <v>316</v>
      </c>
      <c r="D330" s="5">
        <f>ROUND( VLOOKUP(Z330, NPC_Raw_Data!A:E, 5) * VLOOKUP(AA330, NPC_Scaling_Values!A:D, 4) * VLOOKUP(AB330,NPC_Scaling_Values!A:D, 4) * 1.25 ,0)</f>
        <v>625</v>
      </c>
      <c r="E330" s="5">
        <f>ROUND( VLOOKUP(Z330, NPC_Raw_Data!A:L, 6) * VLOOKUP(AA330, NPC_Scaling_Values!A:N, 5)* VLOOKUP(AB330, NPC_Scaling_Values!A:N, 5) * 1.25 ,0)</f>
        <v>469</v>
      </c>
      <c r="F330" s="5">
        <f>ROUND( VLOOKUP(Z330, NPC_Raw_Data!A:L, 7) * VLOOKUP(AA330, NPC_Scaling_Values!A:N, 6) * VLOOKUP(AB330,NPC_Scaling_Values!A:N, 6) * 1.25 ,0)</f>
        <v>354</v>
      </c>
      <c r="G330" s="5">
        <f>ROUND( VLOOKUP(Z330, NPC_Raw_Data!A:L, 8) * VLOOKUP(AA330, NPC_Scaling_Values!A:N, 7) * VLOOKUP(AB330, NPC_Scaling_Values!A:N, 7) * 1.25 ,0)</f>
        <v>328</v>
      </c>
      <c r="H330" s="5">
        <f>ROUND( VLOOKUP(Z330, NPC_Raw_Data!A:L, 9) * VLOOKUP(AA330, NPC_Scaling_Values!A:N, 8)* VLOOKUP(AB330, NPC_Scaling_Values!A:N, 8) * 1.25 ,0)</f>
        <v>469</v>
      </c>
      <c r="I330" s="5">
        <v>0.0</v>
      </c>
      <c r="J330" s="5">
        <v>0.0</v>
      </c>
      <c r="K330" s="5">
        <v>0.0</v>
      </c>
      <c r="L330" s="5">
        <f>ROUND( VLOOKUP(Z330, NPC_Raw_Data!A:O, 13),0)</f>
        <v>135</v>
      </c>
      <c r="M330" s="5">
        <f>ROUND( VLOOKUP(Z330, NPC_Raw_Data!A:O, 14),0)</f>
        <v>135</v>
      </c>
      <c r="N330" s="5">
        <f>ROUND( VLOOKUP(Z330, NPC_Raw_Data!A:O, 15),0)</f>
        <v>999</v>
      </c>
      <c r="O330" s="5">
        <f>ROUND( VLOOKUP(Z330, NPC_Raw_Data!A:Q, 16) * VLOOKUP(AA330, NPC_Scaling_Values!A:N, 14)* VLOOKUP(AB330, NPC_Scaling_Values!A:N, 14) * 1.25 ,0)</f>
        <v>257</v>
      </c>
      <c r="P330" s="2">
        <f>ROUND( VLOOKUP(Z330, NPC_Raw_Data!A:Q, 17) * VLOOKUP(AA330, NPC_Scaling_Values!A:N, 14) * VLOOKUP(AB330, NPC_Scaling_Values!A:N, 14)* 1.25 ,0)</f>
        <v>103</v>
      </c>
      <c r="Q330">
        <f> VLOOKUP(AA330, NPC_Scaling_Values!A:N, 9) * VLOOKUP(AB330, NPC_Scaling_Values!A:N, 9) * 1.25</f>
        <v>3.7296875</v>
      </c>
      <c r="R330" s="1">
        <v>1.0</v>
      </c>
      <c r="S330" s="1">
        <v>-1.0</v>
      </c>
      <c r="T330" s="7" t="b">
        <v>0</v>
      </c>
      <c r="U330" s="7" t="b">
        <v>0</v>
      </c>
      <c r="V330" s="7" t="b">
        <v>0</v>
      </c>
      <c r="Z330" s="1">
        <v>349203.0</v>
      </c>
      <c r="AA330" s="1">
        <v>7004.0</v>
      </c>
      <c r="AB330" s="1">
        <v>7404.0</v>
      </c>
      <c r="AC330" s="10">
        <v>7100.0</v>
      </c>
    </row>
    <row r="331">
      <c r="A331" s="1" t="s">
        <v>112</v>
      </c>
      <c r="B331" s="2" t="s">
        <v>97</v>
      </c>
      <c r="C331" s="5">
        <f>ROUND( VLOOKUP(Z331, NPC_Raw_Data!A:D, 4)*VLOOKUP(AA331, NPC_Scaling_Values!A:C, 3)*VLOOKUP(AB331, NPC_Scaling_Values!A:C, 3) * 1.25 ,0)</f>
        <v>318</v>
      </c>
      <c r="D331" s="5">
        <f>ROUND( VLOOKUP(Z331, NPC_Raw_Data!A:E, 5) * VLOOKUP(AA331, NPC_Scaling_Values!A:D, 4) * VLOOKUP(AB331,NPC_Scaling_Values!A:D, 4) * 1.25 ,0)</f>
        <v>500</v>
      </c>
      <c r="E331" s="5">
        <f>ROUND( VLOOKUP(Z331, NPC_Raw_Data!A:L, 6) * VLOOKUP(AA331, NPC_Scaling_Values!A:N, 5)* VLOOKUP(AB331, NPC_Scaling_Values!A:N, 5) * 1.25 ,0)</f>
        <v>473</v>
      </c>
      <c r="F331" s="5">
        <f>ROUND( VLOOKUP(Z331, NPC_Raw_Data!A:L, 7) * VLOOKUP(AA331, NPC_Scaling_Values!A:N, 6) * VLOOKUP(AB331,NPC_Scaling_Values!A:N, 6) * 1.25 ,0)</f>
        <v>356</v>
      </c>
      <c r="G331" s="5">
        <f>ROUND( VLOOKUP(Z331, NPC_Raw_Data!A:L, 8) * VLOOKUP(AA331, NPC_Scaling_Values!A:N, 7) * VLOOKUP(AB331, NPC_Scaling_Values!A:N, 7) * 1.25 ,0)</f>
        <v>330</v>
      </c>
      <c r="H331" s="5">
        <f>ROUND( VLOOKUP(Z331, NPC_Raw_Data!A:L, 9) * VLOOKUP(AA331, NPC_Scaling_Values!A:N, 8)* VLOOKUP(AB331, NPC_Scaling_Values!A:N, 8) * 1.25 ,0)</f>
        <v>473</v>
      </c>
      <c r="I331" s="5">
        <v>0.0</v>
      </c>
      <c r="J331" s="5">
        <v>0.0</v>
      </c>
      <c r="K331" s="5">
        <v>0.0</v>
      </c>
      <c r="L331" s="5">
        <f>ROUND( VLOOKUP(Z331, NPC_Raw_Data!A:O, 13),0)</f>
        <v>135</v>
      </c>
      <c r="M331" s="5">
        <f>ROUND( VLOOKUP(Z331, NPC_Raw_Data!A:O, 14),0)</f>
        <v>135</v>
      </c>
      <c r="N331" s="5">
        <f>ROUND( VLOOKUP(Z331, NPC_Raw_Data!A:O, 15),0)</f>
        <v>999</v>
      </c>
      <c r="O331" s="5">
        <f>ROUND( VLOOKUP(Z331, NPC_Raw_Data!A:Q, 16) * VLOOKUP(AA331, NPC_Scaling_Values!A:N, 14)* VLOOKUP(AB331, NPC_Scaling_Values!A:N, 14) * 1.25 ,0)</f>
        <v>252</v>
      </c>
      <c r="P331" s="2">
        <f>ROUND( VLOOKUP(Z331, NPC_Raw_Data!A:Q, 17) * VLOOKUP(AA331, NPC_Scaling_Values!A:N, 14) * VLOOKUP(AB331, NPC_Scaling_Values!A:N, 14)* 1.25 ,0)</f>
        <v>101</v>
      </c>
      <c r="Q331">
        <f> VLOOKUP(AA331, NPC_Scaling_Values!A:N, 9) * VLOOKUP(AB331, NPC_Scaling_Values!A:N, 9) * 1.25</f>
        <v>3.825</v>
      </c>
      <c r="R331" s="1">
        <v>1.0</v>
      </c>
      <c r="S331" s="1">
        <v>-1.0</v>
      </c>
      <c r="T331" s="7" t="b">
        <v>0</v>
      </c>
      <c r="U331" s="7" t="b">
        <v>0</v>
      </c>
      <c r="V331" s="7" t="b">
        <v>0</v>
      </c>
      <c r="Z331" s="1">
        <v>349204.0</v>
      </c>
      <c r="AA331" s="1">
        <v>7005.0</v>
      </c>
      <c r="AB331" s="1">
        <v>7405.0</v>
      </c>
      <c r="AC331" s="10">
        <v>7100.0</v>
      </c>
    </row>
    <row r="332">
      <c r="A332" s="1" t="s">
        <v>112</v>
      </c>
      <c r="B332" s="2" t="s">
        <v>97</v>
      </c>
      <c r="C332" s="5">
        <f>ROUND( VLOOKUP(Z332, NPC_Raw_Data!A:D, 4)*VLOOKUP(AA332, NPC_Scaling_Values!A:C, 3)*VLOOKUP(AB332, NPC_Scaling_Values!A:C, 3) * 1.25 ,0)</f>
        <v>324</v>
      </c>
      <c r="D332" s="5">
        <f>ROUND( VLOOKUP(Z332, NPC_Raw_Data!A:E, 5) * VLOOKUP(AA332, NPC_Scaling_Values!A:D, 4) * VLOOKUP(AB332,NPC_Scaling_Values!A:D, 4) * 1.25 ,0)</f>
        <v>500</v>
      </c>
      <c r="E332" s="5">
        <f>ROUND( VLOOKUP(Z332, NPC_Raw_Data!A:L, 6) * VLOOKUP(AA332, NPC_Scaling_Values!A:N, 5)* VLOOKUP(AB332, NPC_Scaling_Values!A:N, 5) * 1.25 ,0)</f>
        <v>486</v>
      </c>
      <c r="F332" s="5">
        <f>ROUND( VLOOKUP(Z332, NPC_Raw_Data!A:L, 7) * VLOOKUP(AA332, NPC_Scaling_Values!A:N, 6) * VLOOKUP(AB332,NPC_Scaling_Values!A:N, 6) * 1.25 ,0)</f>
        <v>366</v>
      </c>
      <c r="G332" s="5">
        <f>ROUND( VLOOKUP(Z332, NPC_Raw_Data!A:L, 8) * VLOOKUP(AA332, NPC_Scaling_Values!A:N, 7) * VLOOKUP(AB332, NPC_Scaling_Values!A:N, 7) * 1.25 ,0)</f>
        <v>340</v>
      </c>
      <c r="H332" s="5">
        <f>ROUND( VLOOKUP(Z332, NPC_Raw_Data!A:L, 9) * VLOOKUP(AA332, NPC_Scaling_Values!A:N, 8)* VLOOKUP(AB332, NPC_Scaling_Values!A:N, 8) * 1.25 ,0)</f>
        <v>486</v>
      </c>
      <c r="I332" s="5">
        <v>0.0</v>
      </c>
      <c r="J332" s="5">
        <v>0.0</v>
      </c>
      <c r="K332" s="5">
        <v>0.0</v>
      </c>
      <c r="L332" s="5">
        <f>ROUND( VLOOKUP(Z332, NPC_Raw_Data!A:O, 13),0)</f>
        <v>135</v>
      </c>
      <c r="M332" s="5">
        <f>ROUND( VLOOKUP(Z332, NPC_Raw_Data!A:O, 14),0)</f>
        <v>135</v>
      </c>
      <c r="N332" s="5">
        <f>ROUND( VLOOKUP(Z332, NPC_Raw_Data!A:O, 15),0)</f>
        <v>999</v>
      </c>
      <c r="O332" s="5">
        <f>ROUND( VLOOKUP(Z332, NPC_Raw_Data!A:Q, 16) * VLOOKUP(AA332, NPC_Scaling_Values!A:N, 14)* VLOOKUP(AB332, NPC_Scaling_Values!A:N, 14) * 1.25 ,0)</f>
        <v>253</v>
      </c>
      <c r="P332" s="2">
        <f>ROUND( VLOOKUP(Z332, NPC_Raw_Data!A:Q, 17) * VLOOKUP(AA332, NPC_Scaling_Values!A:N, 14) * VLOOKUP(AB332, NPC_Scaling_Values!A:N, 14)* 1.25 ,0)</f>
        <v>101</v>
      </c>
      <c r="Q332">
        <f> VLOOKUP(AA332, NPC_Scaling_Values!A:N, 9) * VLOOKUP(AB332, NPC_Scaling_Values!A:N, 9) * 1.25</f>
        <v>3.88</v>
      </c>
      <c r="R332" s="1">
        <v>1.0</v>
      </c>
      <c r="S332" s="1">
        <v>-1.0</v>
      </c>
      <c r="T332" s="7" t="b">
        <v>0</v>
      </c>
      <c r="U332" s="7" t="b">
        <v>0</v>
      </c>
      <c r="V332" s="7" t="b">
        <v>0</v>
      </c>
      <c r="Z332" s="1">
        <v>349205.0</v>
      </c>
      <c r="AA332" s="1">
        <v>7006.0</v>
      </c>
      <c r="AB332" s="1">
        <v>7406.0</v>
      </c>
      <c r="AC332" s="10">
        <v>7100.0</v>
      </c>
    </row>
    <row r="333">
      <c r="A333" s="1" t="s">
        <v>112</v>
      </c>
      <c r="B333" s="2" t="s">
        <v>97</v>
      </c>
      <c r="C333" s="5">
        <f>ROUND( VLOOKUP(Z333, NPC_Raw_Data!A:D, 4)*VLOOKUP(AA333, NPC_Scaling_Values!A:C, 3)*VLOOKUP(AB333, NPC_Scaling_Values!A:C, 3) * 1.25 ,0)</f>
        <v>319</v>
      </c>
      <c r="D333" s="5">
        <f>ROUND( VLOOKUP(Z333, NPC_Raw_Data!A:E, 5) * VLOOKUP(AA333, NPC_Scaling_Values!A:D, 4) * VLOOKUP(AB333,NPC_Scaling_Values!A:D, 4) * 1.25 ,0)</f>
        <v>500</v>
      </c>
      <c r="E333" s="5">
        <f>ROUND( VLOOKUP(Z333, NPC_Raw_Data!A:L, 6) * VLOOKUP(AA333, NPC_Scaling_Values!A:N, 5)* VLOOKUP(AB333, NPC_Scaling_Values!A:N, 5) * 1.25 ,0)</f>
        <v>481</v>
      </c>
      <c r="F333" s="5">
        <f>ROUND( VLOOKUP(Z333, NPC_Raw_Data!A:L, 7) * VLOOKUP(AA333, NPC_Scaling_Values!A:N, 6) * VLOOKUP(AB333,NPC_Scaling_Values!A:N, 6) * 1.25 ,0)</f>
        <v>363</v>
      </c>
      <c r="G333" s="5">
        <f>ROUND( VLOOKUP(Z333, NPC_Raw_Data!A:L, 8) * VLOOKUP(AA333, NPC_Scaling_Values!A:N, 7) * VLOOKUP(AB333, NPC_Scaling_Values!A:N, 7) * 1.25 ,0)</f>
        <v>336</v>
      </c>
      <c r="H333" s="5">
        <f>ROUND( VLOOKUP(Z333, NPC_Raw_Data!A:L, 9) * VLOOKUP(AA333, NPC_Scaling_Values!A:N, 8)* VLOOKUP(AB333, NPC_Scaling_Values!A:N, 8) * 1.25 ,0)</f>
        <v>481</v>
      </c>
      <c r="I333" s="5">
        <v>0.0</v>
      </c>
      <c r="J333" s="5">
        <v>0.0</v>
      </c>
      <c r="K333" s="5">
        <v>0.0</v>
      </c>
      <c r="L333" s="5">
        <f>ROUND( VLOOKUP(Z333, NPC_Raw_Data!A:O, 13),0)</f>
        <v>135</v>
      </c>
      <c r="M333" s="5">
        <f>ROUND( VLOOKUP(Z333, NPC_Raw_Data!A:O, 14),0)</f>
        <v>135</v>
      </c>
      <c r="N333" s="5">
        <f>ROUND( VLOOKUP(Z333, NPC_Raw_Data!A:O, 15),0)</f>
        <v>999</v>
      </c>
      <c r="O333" s="5">
        <f>ROUND( VLOOKUP(Z333, NPC_Raw_Data!A:Q, 16) * VLOOKUP(AA333, NPC_Scaling_Values!A:N, 14)* VLOOKUP(AB333, NPC_Scaling_Values!A:N, 14) * 1.25 ,0)</f>
        <v>250</v>
      </c>
      <c r="P333" s="2">
        <f>ROUND( VLOOKUP(Z333, NPC_Raw_Data!A:Q, 17) * VLOOKUP(AA333, NPC_Scaling_Values!A:N, 14) * VLOOKUP(AB333, NPC_Scaling_Values!A:N, 14)* 1.25 ,0)</f>
        <v>100</v>
      </c>
      <c r="Q333">
        <f> VLOOKUP(AA333, NPC_Scaling_Values!A:N, 9) * VLOOKUP(AB333, NPC_Scaling_Values!A:N, 9) * 1.25</f>
        <v>3.825</v>
      </c>
      <c r="R333" s="1">
        <v>1.0</v>
      </c>
      <c r="S333" s="1">
        <v>-1.0</v>
      </c>
      <c r="T333" s="7" t="b">
        <v>0</v>
      </c>
      <c r="U333" s="7" t="b">
        <v>0</v>
      </c>
      <c r="V333" s="7" t="b">
        <v>0</v>
      </c>
      <c r="Z333" s="1">
        <v>349206.0</v>
      </c>
      <c r="AA333" s="1">
        <v>7007.0</v>
      </c>
      <c r="AB333" s="1">
        <v>7407.0</v>
      </c>
      <c r="AC333" s="10">
        <v>7100.0</v>
      </c>
    </row>
    <row r="334">
      <c r="A334" s="1" t="s">
        <v>112</v>
      </c>
      <c r="B334" s="2" t="s">
        <v>97</v>
      </c>
      <c r="C334" s="5">
        <f>ROUND( VLOOKUP(Z334, NPC_Raw_Data!A:D, 4)*VLOOKUP(AA334, NPC_Scaling_Values!A:C, 3)*VLOOKUP(AB334, NPC_Scaling_Values!A:C, 3) * 1.25 ,0)</f>
        <v>320</v>
      </c>
      <c r="D334" s="5">
        <f>ROUND( VLOOKUP(Z334, NPC_Raw_Data!A:E, 5) * VLOOKUP(AA334, NPC_Scaling_Values!A:D, 4) * VLOOKUP(AB334,NPC_Scaling_Values!A:D, 4) * 1.25 ,0)</f>
        <v>375</v>
      </c>
      <c r="E334" s="5">
        <f>ROUND( VLOOKUP(Z334, NPC_Raw_Data!A:L, 6) * VLOOKUP(AA334, NPC_Scaling_Values!A:N, 5)* VLOOKUP(AB334, NPC_Scaling_Values!A:N, 5) * 1.25 ,0)</f>
        <v>486</v>
      </c>
      <c r="F334" s="5">
        <f>ROUND( VLOOKUP(Z334, NPC_Raw_Data!A:L, 7) * VLOOKUP(AA334, NPC_Scaling_Values!A:N, 6) * VLOOKUP(AB334,NPC_Scaling_Values!A:N, 6) * 1.25 ,0)</f>
        <v>366</v>
      </c>
      <c r="G334" s="5">
        <f>ROUND( VLOOKUP(Z334, NPC_Raw_Data!A:L, 8) * VLOOKUP(AA334, NPC_Scaling_Values!A:N, 7) * VLOOKUP(AB334, NPC_Scaling_Values!A:N, 7) * 1.25 ,0)</f>
        <v>339</v>
      </c>
      <c r="H334" s="5">
        <f>ROUND( VLOOKUP(Z334, NPC_Raw_Data!A:L, 9) * VLOOKUP(AA334, NPC_Scaling_Values!A:N, 8)* VLOOKUP(AB334, NPC_Scaling_Values!A:N, 8) * 1.25 ,0)</f>
        <v>486</v>
      </c>
      <c r="I334" s="5">
        <v>0.0</v>
      </c>
      <c r="J334" s="5">
        <v>0.0</v>
      </c>
      <c r="K334" s="5">
        <v>0.0</v>
      </c>
      <c r="L334" s="5">
        <f>ROUND( VLOOKUP(Z334, NPC_Raw_Data!A:O, 13),0)</f>
        <v>135</v>
      </c>
      <c r="M334" s="5">
        <f>ROUND( VLOOKUP(Z334, NPC_Raw_Data!A:O, 14),0)</f>
        <v>135</v>
      </c>
      <c r="N334" s="5">
        <f>ROUND( VLOOKUP(Z334, NPC_Raw_Data!A:O, 15),0)</f>
        <v>999</v>
      </c>
      <c r="O334" s="5">
        <f>ROUND( VLOOKUP(Z334, NPC_Raw_Data!A:Q, 16) * VLOOKUP(AA334, NPC_Scaling_Values!A:N, 14)* VLOOKUP(AB334, NPC_Scaling_Values!A:N, 14) * 1.25 ,0)</f>
        <v>250</v>
      </c>
      <c r="P334" s="2">
        <f>ROUND( VLOOKUP(Z334, NPC_Raw_Data!A:Q, 17) * VLOOKUP(AA334, NPC_Scaling_Values!A:N, 14) * VLOOKUP(AB334, NPC_Scaling_Values!A:N, 14)* 1.25 ,0)</f>
        <v>100</v>
      </c>
      <c r="Q334">
        <f> VLOOKUP(AA334, NPC_Scaling_Values!A:N, 9) * VLOOKUP(AB334, NPC_Scaling_Values!A:N, 9) * 1.25</f>
        <v>3.825</v>
      </c>
      <c r="R334" s="1">
        <v>1.0</v>
      </c>
      <c r="S334" s="1">
        <v>-1.0</v>
      </c>
      <c r="T334" s="7" t="b">
        <v>0</v>
      </c>
      <c r="U334" s="7" t="b">
        <v>0</v>
      </c>
      <c r="V334" s="7" t="b">
        <v>0</v>
      </c>
      <c r="Z334" s="1">
        <v>349207.0</v>
      </c>
      <c r="AA334" s="1">
        <v>7008.0</v>
      </c>
      <c r="AB334" s="1">
        <v>7408.0</v>
      </c>
      <c r="AC334" s="10">
        <v>7100.0</v>
      </c>
    </row>
    <row r="335">
      <c r="A335" s="1" t="s">
        <v>112</v>
      </c>
      <c r="B335" s="2" t="s">
        <v>97</v>
      </c>
      <c r="C335" s="5">
        <f>ROUND( VLOOKUP(Z335, NPC_Raw_Data!A:D, 4)*VLOOKUP(AA335, NPC_Scaling_Values!A:C, 3)*VLOOKUP(AB335, NPC_Scaling_Values!A:C, 3) * 1.25 ,0)</f>
        <v>339</v>
      </c>
      <c r="D335" s="5">
        <f>ROUND( VLOOKUP(Z335, NPC_Raw_Data!A:E, 5) * VLOOKUP(AA335, NPC_Scaling_Values!A:D, 4) * VLOOKUP(AB335,NPC_Scaling_Values!A:D, 4) * 1.25 ,0)</f>
        <v>375</v>
      </c>
      <c r="E335" s="5">
        <f>ROUND( VLOOKUP(Z335, NPC_Raw_Data!A:L, 6) * VLOOKUP(AA335, NPC_Scaling_Values!A:N, 5)* VLOOKUP(AB335, NPC_Scaling_Values!A:N, 5) * 1.25 ,0)</f>
        <v>489</v>
      </c>
      <c r="F335" s="5">
        <f>ROUND( VLOOKUP(Z335, NPC_Raw_Data!A:L, 7) * VLOOKUP(AA335, NPC_Scaling_Values!A:N, 6) * VLOOKUP(AB335,NPC_Scaling_Values!A:N, 6) * 1.25 ,0)</f>
        <v>368</v>
      </c>
      <c r="G335" s="5">
        <f>ROUND( VLOOKUP(Z335, NPC_Raw_Data!A:L, 8) * VLOOKUP(AA335, NPC_Scaling_Values!A:N, 7) * VLOOKUP(AB335, NPC_Scaling_Values!A:N, 7) * 1.25 ,0)</f>
        <v>342</v>
      </c>
      <c r="H335" s="5">
        <f>ROUND( VLOOKUP(Z335, NPC_Raw_Data!A:L, 9) * VLOOKUP(AA335, NPC_Scaling_Values!A:N, 8)* VLOOKUP(AB335, NPC_Scaling_Values!A:N, 8) * 1.25 ,0)</f>
        <v>489</v>
      </c>
      <c r="I335" s="5">
        <v>0.0</v>
      </c>
      <c r="J335" s="5">
        <v>0.0</v>
      </c>
      <c r="K335" s="5">
        <v>0.0</v>
      </c>
      <c r="L335" s="5">
        <f>ROUND( VLOOKUP(Z335, NPC_Raw_Data!A:O, 13),0)</f>
        <v>135</v>
      </c>
      <c r="M335" s="5">
        <f>ROUND( VLOOKUP(Z335, NPC_Raw_Data!A:O, 14),0)</f>
        <v>135</v>
      </c>
      <c r="N335" s="5">
        <f>ROUND( VLOOKUP(Z335, NPC_Raw_Data!A:O, 15),0)</f>
        <v>999</v>
      </c>
      <c r="O335" s="5">
        <f>ROUND( VLOOKUP(Z335, NPC_Raw_Data!A:Q, 16) * VLOOKUP(AA335, NPC_Scaling_Values!A:N, 14)* VLOOKUP(AB335, NPC_Scaling_Values!A:N, 14) * 1.25 ,0)</f>
        <v>254</v>
      </c>
      <c r="P335" s="2">
        <f>ROUND( VLOOKUP(Z335, NPC_Raw_Data!A:Q, 17) * VLOOKUP(AA335, NPC_Scaling_Values!A:N, 14) * VLOOKUP(AB335, NPC_Scaling_Values!A:N, 14)* 1.25 ,0)</f>
        <v>101</v>
      </c>
      <c r="Q335">
        <f> VLOOKUP(AA335, NPC_Scaling_Values!A:N, 9) * VLOOKUP(AB335, NPC_Scaling_Values!A:N, 9) * 1.25</f>
        <v>3.8475</v>
      </c>
      <c r="R335" s="1">
        <v>1.0</v>
      </c>
      <c r="S335" s="1">
        <v>-1.0</v>
      </c>
      <c r="T335" s="7" t="b">
        <v>0</v>
      </c>
      <c r="U335" s="7" t="b">
        <v>0</v>
      </c>
      <c r="V335" s="7" t="b">
        <v>0</v>
      </c>
      <c r="Z335" s="1">
        <v>349208.0</v>
      </c>
      <c r="AA335" s="1">
        <v>7009.0</v>
      </c>
      <c r="AB335" s="1">
        <v>7409.0</v>
      </c>
      <c r="AC335" s="10">
        <v>7100.0</v>
      </c>
    </row>
    <row r="336">
      <c r="A336" s="1" t="s">
        <v>112</v>
      </c>
      <c r="B336" s="2" t="s">
        <v>97</v>
      </c>
      <c r="C336" s="5">
        <f>ROUND( VLOOKUP(Z336, NPC_Raw_Data!A:D, 4)*VLOOKUP(AA336, NPC_Scaling_Values!A:C, 3)*VLOOKUP(AB336, NPC_Scaling_Values!A:C, 3) * 1.25 ,0)</f>
        <v>340</v>
      </c>
      <c r="D336" s="5">
        <f>ROUND( VLOOKUP(Z336, NPC_Raw_Data!A:E, 5) * VLOOKUP(AA336, NPC_Scaling_Values!A:D, 4) * VLOOKUP(AB336,NPC_Scaling_Values!A:D, 4) * 1.25 ,0)</f>
        <v>375</v>
      </c>
      <c r="E336" s="5">
        <f>ROUND( VLOOKUP(Z336, NPC_Raw_Data!A:L, 6) * VLOOKUP(AA336, NPC_Scaling_Values!A:N, 5)* VLOOKUP(AB336, NPC_Scaling_Values!A:N, 5) * 1.25 ,0)</f>
        <v>494</v>
      </c>
      <c r="F336" s="5">
        <f>ROUND( VLOOKUP(Z336, NPC_Raw_Data!A:L, 7) * VLOOKUP(AA336, NPC_Scaling_Values!A:N, 6) * VLOOKUP(AB336,NPC_Scaling_Values!A:N, 6) * 1.25 ,0)</f>
        <v>372</v>
      </c>
      <c r="G336" s="5">
        <f>ROUND( VLOOKUP(Z336, NPC_Raw_Data!A:L, 8) * VLOOKUP(AA336, NPC_Scaling_Values!A:N, 7) * VLOOKUP(AB336, NPC_Scaling_Values!A:N, 7) * 1.25 ,0)</f>
        <v>345</v>
      </c>
      <c r="H336" s="5">
        <f>ROUND( VLOOKUP(Z336, NPC_Raw_Data!A:L, 9) * VLOOKUP(AA336, NPC_Scaling_Values!A:N, 8)* VLOOKUP(AB336, NPC_Scaling_Values!A:N, 8) * 1.25 ,0)</f>
        <v>494</v>
      </c>
      <c r="I336" s="5">
        <v>0.0</v>
      </c>
      <c r="J336" s="5">
        <v>0.0</v>
      </c>
      <c r="K336" s="5">
        <v>0.0</v>
      </c>
      <c r="L336" s="5">
        <f>ROUND( VLOOKUP(Z336, NPC_Raw_Data!A:O, 13),0)</f>
        <v>135</v>
      </c>
      <c r="M336" s="5">
        <f>ROUND( VLOOKUP(Z336, NPC_Raw_Data!A:O, 14),0)</f>
        <v>135</v>
      </c>
      <c r="N336" s="5">
        <f>ROUND( VLOOKUP(Z336, NPC_Raw_Data!A:O, 15),0)</f>
        <v>999</v>
      </c>
      <c r="O336" s="5">
        <f>ROUND( VLOOKUP(Z336, NPC_Raw_Data!A:Q, 16) * VLOOKUP(AA336, NPC_Scaling_Values!A:N, 14)* VLOOKUP(AB336, NPC_Scaling_Values!A:N, 14) * 1.25 ,0)</f>
        <v>256</v>
      </c>
      <c r="P336" s="2">
        <f>ROUND( VLOOKUP(Z336, NPC_Raw_Data!A:Q, 17) * VLOOKUP(AA336, NPC_Scaling_Values!A:N, 14) * VLOOKUP(AB336, NPC_Scaling_Values!A:N, 14)* 1.25 ,0)</f>
        <v>102</v>
      </c>
      <c r="Q336">
        <f> VLOOKUP(AA336, NPC_Scaling_Values!A:N, 9) * VLOOKUP(AB336, NPC_Scaling_Values!A:N, 9) * 1.25</f>
        <v>3.9</v>
      </c>
      <c r="R336" s="1">
        <v>1.0</v>
      </c>
      <c r="S336" s="1">
        <v>-1.0</v>
      </c>
      <c r="T336" s="7" t="b">
        <v>0</v>
      </c>
      <c r="U336" s="7" t="b">
        <v>0</v>
      </c>
      <c r="V336" s="7" t="b">
        <v>0</v>
      </c>
      <c r="Z336" s="1">
        <v>349209.0</v>
      </c>
      <c r="AA336" s="1">
        <v>7010.0</v>
      </c>
      <c r="AB336" s="1">
        <v>7410.0</v>
      </c>
      <c r="AC336" s="10">
        <v>7100.0</v>
      </c>
    </row>
    <row r="337">
      <c r="A337" s="1" t="s">
        <v>112</v>
      </c>
      <c r="B337" s="2" t="s">
        <v>97</v>
      </c>
      <c r="C337" s="5">
        <f>ROUND( VLOOKUP(Z337, NPC_Raw_Data!A:D, 4)*VLOOKUP(AA337, NPC_Scaling_Values!A:C, 3)*VLOOKUP(AB337, NPC_Scaling_Values!A:C, 3) * 1.25 ,0)</f>
        <v>344</v>
      </c>
      <c r="D337" s="5">
        <f>ROUND( VLOOKUP(Z337, NPC_Raw_Data!A:E, 5) * VLOOKUP(AA337, NPC_Scaling_Values!A:D, 4) * VLOOKUP(AB337,NPC_Scaling_Values!A:D, 4) * 1.25 ,0)</f>
        <v>375</v>
      </c>
      <c r="E337" s="5">
        <f>ROUND( VLOOKUP(Z337, NPC_Raw_Data!A:L, 6) * VLOOKUP(AA337, NPC_Scaling_Values!A:N, 5)* VLOOKUP(AB337, NPC_Scaling_Values!A:N, 5) * 1.25 ,0)</f>
        <v>508</v>
      </c>
      <c r="F337" s="5">
        <f>ROUND( VLOOKUP(Z337, NPC_Raw_Data!A:L, 7) * VLOOKUP(AA337, NPC_Scaling_Values!A:N, 6) * VLOOKUP(AB337,NPC_Scaling_Values!A:N, 6) * 1.25 ,0)</f>
        <v>383</v>
      </c>
      <c r="G337" s="5">
        <f>ROUND( VLOOKUP(Z337, NPC_Raw_Data!A:L, 8) * VLOOKUP(AA337, NPC_Scaling_Values!A:N, 7) * VLOOKUP(AB337, NPC_Scaling_Values!A:N, 7) * 1.25 ,0)</f>
        <v>355</v>
      </c>
      <c r="H337" s="5">
        <f>ROUND( VLOOKUP(Z337, NPC_Raw_Data!A:L, 9) * VLOOKUP(AA337, NPC_Scaling_Values!A:N, 8)* VLOOKUP(AB337, NPC_Scaling_Values!A:N, 8) * 1.25 ,0)</f>
        <v>508</v>
      </c>
      <c r="I337" s="5">
        <v>0.0</v>
      </c>
      <c r="J337" s="5">
        <v>0.0</v>
      </c>
      <c r="K337" s="5">
        <v>0.0</v>
      </c>
      <c r="L337" s="5">
        <f>ROUND( VLOOKUP(Z337, NPC_Raw_Data!A:O, 13),0)</f>
        <v>135</v>
      </c>
      <c r="M337" s="5">
        <f>ROUND( VLOOKUP(Z337, NPC_Raw_Data!A:O, 14),0)</f>
        <v>135</v>
      </c>
      <c r="N337" s="5">
        <f>ROUND( VLOOKUP(Z337, NPC_Raw_Data!A:O, 15),0)</f>
        <v>999</v>
      </c>
      <c r="O337" s="5">
        <f>ROUND( VLOOKUP(Z337, NPC_Raw_Data!A:Q, 16) * VLOOKUP(AA337, NPC_Scaling_Values!A:N, 14)* VLOOKUP(AB337, NPC_Scaling_Values!A:N, 14) * 1.25 ,0)</f>
        <v>264</v>
      </c>
      <c r="P337" s="2">
        <f>ROUND( VLOOKUP(Z337, NPC_Raw_Data!A:Q, 17) * VLOOKUP(AA337, NPC_Scaling_Values!A:N, 14) * VLOOKUP(AB337, NPC_Scaling_Values!A:N, 14)* 1.25 ,0)</f>
        <v>106</v>
      </c>
      <c r="Q337">
        <f> VLOOKUP(AA337, NPC_Scaling_Values!A:N, 9) * VLOOKUP(AB337, NPC_Scaling_Values!A:N, 9) * 1.25</f>
        <v>3.96375</v>
      </c>
      <c r="R337" s="1">
        <v>1.0</v>
      </c>
      <c r="S337" s="1">
        <v>-1.0</v>
      </c>
      <c r="T337" s="7" t="b">
        <v>0</v>
      </c>
      <c r="U337" s="7" t="b">
        <v>0</v>
      </c>
      <c r="V337" s="7" t="b">
        <v>0</v>
      </c>
      <c r="Z337" s="1">
        <v>349210.0</v>
      </c>
      <c r="AA337" s="1">
        <v>7011.0</v>
      </c>
      <c r="AB337" s="1">
        <v>7411.0</v>
      </c>
      <c r="AC337" s="10">
        <v>7100.0</v>
      </c>
    </row>
    <row r="338">
      <c r="A338" s="1" t="s">
        <v>112</v>
      </c>
      <c r="B338" s="2" t="s">
        <v>97</v>
      </c>
      <c r="C338" s="5">
        <f>ROUND( VLOOKUP(Z338, NPC_Raw_Data!A:D, 4)*VLOOKUP(AA338, NPC_Scaling_Values!A:C, 3)*VLOOKUP(AB338, NPC_Scaling_Values!A:C, 3) * 1.25 ,0)</f>
        <v>349</v>
      </c>
      <c r="D338" s="5">
        <f>ROUND( VLOOKUP(Z338, NPC_Raw_Data!A:E, 5) * VLOOKUP(AA338, NPC_Scaling_Values!A:D, 4) * VLOOKUP(AB338,NPC_Scaling_Values!A:D, 4) * 1.25 ,0)</f>
        <v>250</v>
      </c>
      <c r="E338" s="5">
        <f>ROUND( VLOOKUP(Z338, NPC_Raw_Data!A:L, 6) * VLOOKUP(AA338, NPC_Scaling_Values!A:N, 5)* VLOOKUP(AB338, NPC_Scaling_Values!A:N, 5) * 1.25 ,0)</f>
        <v>518</v>
      </c>
      <c r="F338" s="5">
        <f>ROUND( VLOOKUP(Z338, NPC_Raw_Data!A:L, 7) * VLOOKUP(AA338, NPC_Scaling_Values!A:N, 6) * VLOOKUP(AB338,NPC_Scaling_Values!A:N, 6) * 1.25 ,0)</f>
        <v>390</v>
      </c>
      <c r="G338" s="5">
        <f>ROUND( VLOOKUP(Z338, NPC_Raw_Data!A:L, 8) * VLOOKUP(AA338, NPC_Scaling_Values!A:N, 7) * VLOOKUP(AB338, NPC_Scaling_Values!A:N, 7) * 1.25 ,0)</f>
        <v>362</v>
      </c>
      <c r="H338" s="5">
        <f>ROUND( VLOOKUP(Z338, NPC_Raw_Data!A:L, 9) * VLOOKUP(AA338, NPC_Scaling_Values!A:N, 8)* VLOOKUP(AB338, NPC_Scaling_Values!A:N, 8) * 1.25 ,0)</f>
        <v>518</v>
      </c>
      <c r="I338" s="5">
        <v>0.0</v>
      </c>
      <c r="J338" s="5">
        <v>0.0</v>
      </c>
      <c r="K338" s="5">
        <v>0.0</v>
      </c>
      <c r="L338" s="5">
        <f>ROUND( VLOOKUP(Z338, NPC_Raw_Data!A:O, 13),0)</f>
        <v>135</v>
      </c>
      <c r="M338" s="5">
        <f>ROUND( VLOOKUP(Z338, NPC_Raw_Data!A:O, 14),0)</f>
        <v>135</v>
      </c>
      <c r="N338" s="5">
        <f>ROUND( VLOOKUP(Z338, NPC_Raw_Data!A:O, 15),0)</f>
        <v>999</v>
      </c>
      <c r="O338" s="5">
        <f>ROUND( VLOOKUP(Z338, NPC_Raw_Data!A:Q, 16) * VLOOKUP(AA338, NPC_Scaling_Values!A:N, 14)* VLOOKUP(AB338, NPC_Scaling_Values!A:N, 14) * 1.25 ,0)</f>
        <v>272</v>
      </c>
      <c r="P338" s="2">
        <f>ROUND( VLOOKUP(Z338, NPC_Raw_Data!A:Q, 17) * VLOOKUP(AA338, NPC_Scaling_Values!A:N, 14) * VLOOKUP(AB338, NPC_Scaling_Values!A:N, 14)* 1.25 ,0)</f>
        <v>109</v>
      </c>
      <c r="Q338">
        <f> VLOOKUP(AA338, NPC_Scaling_Values!A:N, 9) * VLOOKUP(AB338, NPC_Scaling_Values!A:N, 9) * 1.25</f>
        <v>4.015</v>
      </c>
      <c r="R338" s="1">
        <v>1.0</v>
      </c>
      <c r="S338" s="1">
        <v>-1.0</v>
      </c>
      <c r="T338" s="7" t="b">
        <v>0</v>
      </c>
      <c r="U338" s="7" t="b">
        <v>0</v>
      </c>
      <c r="V338" s="7" t="b">
        <v>0</v>
      </c>
      <c r="Z338" s="1">
        <v>349211.0</v>
      </c>
      <c r="AA338" s="1">
        <v>7012.0</v>
      </c>
      <c r="AB338" s="1">
        <v>7412.0</v>
      </c>
      <c r="AC338" s="10">
        <v>7100.0</v>
      </c>
    </row>
    <row r="339">
      <c r="A339" s="1" t="s">
        <v>112</v>
      </c>
      <c r="B339" s="2" t="s">
        <v>97</v>
      </c>
      <c r="C339" s="5">
        <f>ROUND( VLOOKUP(Z339, NPC_Raw_Data!A:D, 4)*VLOOKUP(AA339, NPC_Scaling_Values!A:C, 3)*VLOOKUP(AB339, NPC_Scaling_Values!A:C, 3) * 1.25 ,0)</f>
        <v>355</v>
      </c>
      <c r="D339" s="5">
        <f>ROUND( VLOOKUP(Z339, NPC_Raw_Data!A:E, 5) * VLOOKUP(AA339, NPC_Scaling_Values!A:D, 4) * VLOOKUP(AB339,NPC_Scaling_Values!A:D, 4) * 1.25 ,0)</f>
        <v>250</v>
      </c>
      <c r="E339" s="5">
        <f>ROUND( VLOOKUP(Z339, NPC_Raw_Data!A:L, 6) * VLOOKUP(AA339, NPC_Scaling_Values!A:N, 5)* VLOOKUP(AB339, NPC_Scaling_Values!A:N, 5) * 1.25 ,0)</f>
        <v>527</v>
      </c>
      <c r="F339" s="5">
        <f>ROUND( VLOOKUP(Z339, NPC_Raw_Data!A:L, 7) * VLOOKUP(AA339, NPC_Scaling_Values!A:N, 6) * VLOOKUP(AB339,NPC_Scaling_Values!A:N, 6) * 1.25 ,0)</f>
        <v>397</v>
      </c>
      <c r="G339" s="5">
        <f>ROUND( VLOOKUP(Z339, NPC_Raw_Data!A:L, 8) * VLOOKUP(AA339, NPC_Scaling_Values!A:N, 7) * VLOOKUP(AB339, NPC_Scaling_Values!A:N, 7) * 1.25 ,0)</f>
        <v>368</v>
      </c>
      <c r="H339" s="5">
        <f>ROUND( VLOOKUP(Z339, NPC_Raw_Data!A:L, 9) * VLOOKUP(AA339, NPC_Scaling_Values!A:N, 8)* VLOOKUP(AB339, NPC_Scaling_Values!A:N, 8) * 1.25 ,0)</f>
        <v>527</v>
      </c>
      <c r="I339" s="5">
        <v>0.0</v>
      </c>
      <c r="J339" s="5">
        <v>0.0</v>
      </c>
      <c r="K339" s="5">
        <v>0.0</v>
      </c>
      <c r="L339" s="5">
        <f>ROUND( VLOOKUP(Z339, NPC_Raw_Data!A:O, 13),0)</f>
        <v>135</v>
      </c>
      <c r="M339" s="5">
        <f>ROUND( VLOOKUP(Z339, NPC_Raw_Data!A:O, 14),0)</f>
        <v>135</v>
      </c>
      <c r="N339" s="5">
        <f>ROUND( VLOOKUP(Z339, NPC_Raw_Data!A:O, 15),0)</f>
        <v>999</v>
      </c>
      <c r="O339" s="5">
        <f>ROUND( VLOOKUP(Z339, NPC_Raw_Data!A:Q, 16) * VLOOKUP(AA339, NPC_Scaling_Values!A:N, 14)* VLOOKUP(AB339, NPC_Scaling_Values!A:N, 14) * 1.25 ,0)</f>
        <v>281</v>
      </c>
      <c r="P339" s="2">
        <f>ROUND( VLOOKUP(Z339, NPC_Raw_Data!A:Q, 17) * VLOOKUP(AA339, NPC_Scaling_Values!A:N, 14) * VLOOKUP(AB339, NPC_Scaling_Values!A:N, 14)* 1.25 ,0)</f>
        <v>112</v>
      </c>
      <c r="Q339">
        <f> VLOOKUP(AA339, NPC_Scaling_Values!A:N, 9) * VLOOKUP(AB339, NPC_Scaling_Values!A:N, 9) * 1.25</f>
        <v>4.0825</v>
      </c>
      <c r="R339" s="1">
        <v>1.0</v>
      </c>
      <c r="S339" s="1">
        <v>-1.0</v>
      </c>
      <c r="T339" s="7" t="b">
        <v>0</v>
      </c>
      <c r="U339" s="7" t="b">
        <v>0</v>
      </c>
      <c r="V339" s="7" t="b">
        <v>0</v>
      </c>
      <c r="Z339" s="1">
        <v>349212.0</v>
      </c>
      <c r="AA339" s="1">
        <v>7013.0</v>
      </c>
      <c r="AB339" s="1">
        <v>7413.0</v>
      </c>
      <c r="AC339" s="10">
        <v>7100.0</v>
      </c>
    </row>
    <row r="340">
      <c r="A340" s="1" t="s">
        <v>112</v>
      </c>
      <c r="B340" s="2" t="s">
        <v>97</v>
      </c>
      <c r="C340" s="5">
        <f>ROUND( VLOOKUP(Z340, NPC_Raw_Data!A:D, 4)*VLOOKUP(AA340, NPC_Scaling_Values!A:C, 3)*VLOOKUP(AB340, NPC_Scaling_Values!A:C, 3) * 1.25 ,0)</f>
        <v>363</v>
      </c>
      <c r="D340" s="5">
        <f>ROUND( VLOOKUP(Z340, NPC_Raw_Data!A:E, 5) * VLOOKUP(AA340, NPC_Scaling_Values!A:D, 4) * VLOOKUP(AB340,NPC_Scaling_Values!A:D, 4) * 1.25 ,0)</f>
        <v>250</v>
      </c>
      <c r="E340" s="5">
        <f>ROUND( VLOOKUP(Z340, NPC_Raw_Data!A:L, 6) * VLOOKUP(AA340, NPC_Scaling_Values!A:N, 5)* VLOOKUP(AB340, NPC_Scaling_Values!A:N, 5) * 1.25 ,0)</f>
        <v>542</v>
      </c>
      <c r="F340" s="5">
        <f>ROUND( VLOOKUP(Z340, NPC_Raw_Data!A:L, 7) * VLOOKUP(AA340, NPC_Scaling_Values!A:N, 6) * VLOOKUP(AB340,NPC_Scaling_Values!A:N, 6) * 1.25 ,0)</f>
        <v>408</v>
      </c>
      <c r="G340" s="5">
        <f>ROUND( VLOOKUP(Z340, NPC_Raw_Data!A:L, 8) * VLOOKUP(AA340, NPC_Scaling_Values!A:N, 7) * VLOOKUP(AB340, NPC_Scaling_Values!A:N, 7) * 1.25 ,0)</f>
        <v>379</v>
      </c>
      <c r="H340" s="5">
        <f>ROUND( VLOOKUP(Z340, NPC_Raw_Data!A:L, 9) * VLOOKUP(AA340, NPC_Scaling_Values!A:N, 8)* VLOOKUP(AB340, NPC_Scaling_Values!A:N, 8) * 1.25 ,0)</f>
        <v>542</v>
      </c>
      <c r="I340" s="5">
        <v>0.0</v>
      </c>
      <c r="J340" s="5">
        <v>0.0</v>
      </c>
      <c r="K340" s="5">
        <v>0.0</v>
      </c>
      <c r="L340" s="5">
        <f>ROUND( VLOOKUP(Z340, NPC_Raw_Data!A:O, 13),0)</f>
        <v>135</v>
      </c>
      <c r="M340" s="5">
        <f>ROUND( VLOOKUP(Z340, NPC_Raw_Data!A:O, 14),0)</f>
        <v>135</v>
      </c>
      <c r="N340" s="5">
        <f>ROUND( VLOOKUP(Z340, NPC_Raw_Data!A:O, 15),0)</f>
        <v>999</v>
      </c>
      <c r="O340" s="5">
        <f>ROUND( VLOOKUP(Z340, NPC_Raw_Data!A:Q, 16) * VLOOKUP(AA340, NPC_Scaling_Values!A:N, 14)* VLOOKUP(AB340, NPC_Scaling_Values!A:N, 14) * 1.25 ,0)</f>
        <v>290</v>
      </c>
      <c r="P340" s="2">
        <f>ROUND( VLOOKUP(Z340, NPC_Raw_Data!A:Q, 17) * VLOOKUP(AA340, NPC_Scaling_Values!A:N, 14) * VLOOKUP(AB340, NPC_Scaling_Values!A:N, 14)* 1.25 ,0)</f>
        <v>116</v>
      </c>
      <c r="Q340">
        <f> VLOOKUP(AA340, NPC_Scaling_Values!A:N, 9) * VLOOKUP(AB340, NPC_Scaling_Values!A:N, 9) * 1.25</f>
        <v>4.17</v>
      </c>
      <c r="R340" s="1">
        <v>1.0</v>
      </c>
      <c r="S340" s="1">
        <v>-1.0</v>
      </c>
      <c r="T340" s="7" t="b">
        <v>0</v>
      </c>
      <c r="U340" s="7" t="b">
        <v>0</v>
      </c>
      <c r="V340" s="7" t="b">
        <v>0</v>
      </c>
      <c r="Z340" s="1">
        <v>349213.0</v>
      </c>
      <c r="AA340" s="1">
        <v>7014.0</v>
      </c>
      <c r="AB340" s="1">
        <v>7414.0</v>
      </c>
      <c r="AC340" s="10">
        <v>7100.0</v>
      </c>
    </row>
    <row r="341">
      <c r="A341" s="1" t="s">
        <v>112</v>
      </c>
      <c r="B341" s="2" t="s">
        <v>97</v>
      </c>
      <c r="C341" s="5">
        <f>ROUND( VLOOKUP(Z341, NPC_Raw_Data!A:D, 4)*VLOOKUP(AA341, NPC_Scaling_Values!A:C, 3)*VLOOKUP(AB341, NPC_Scaling_Values!A:C, 3) * 1.25 ,0)</f>
        <v>385</v>
      </c>
      <c r="D341" s="5">
        <f>ROUND( VLOOKUP(Z341, NPC_Raw_Data!A:E, 5) * VLOOKUP(AA341, NPC_Scaling_Values!A:D, 4) * VLOOKUP(AB341,NPC_Scaling_Values!A:D, 4) * 1.25 ,0)</f>
        <v>250</v>
      </c>
      <c r="E341" s="5">
        <f>ROUND( VLOOKUP(Z341, NPC_Raw_Data!A:L, 6) * VLOOKUP(AA341, NPC_Scaling_Values!A:N, 5)* VLOOKUP(AB341, NPC_Scaling_Values!A:N, 5) * 1.25 ,0)</f>
        <v>531</v>
      </c>
      <c r="F341" s="5">
        <f>ROUND( VLOOKUP(Z341, NPC_Raw_Data!A:L, 7) * VLOOKUP(AA341, NPC_Scaling_Values!A:N, 6) * VLOOKUP(AB341,NPC_Scaling_Values!A:N, 6) * 1.25 ,0)</f>
        <v>400</v>
      </c>
      <c r="G341" s="5">
        <f>ROUND( VLOOKUP(Z341, NPC_Raw_Data!A:L, 8) * VLOOKUP(AA341, NPC_Scaling_Values!A:N, 7) * VLOOKUP(AB341, NPC_Scaling_Values!A:N, 7) * 1.25 ,0)</f>
        <v>371</v>
      </c>
      <c r="H341" s="5">
        <f>ROUND( VLOOKUP(Z341, NPC_Raw_Data!A:L, 9) * VLOOKUP(AA341, NPC_Scaling_Values!A:N, 8)* VLOOKUP(AB341, NPC_Scaling_Values!A:N, 8) * 1.25 ,0)</f>
        <v>531</v>
      </c>
      <c r="I341" s="5">
        <v>0.0</v>
      </c>
      <c r="J341" s="5">
        <v>0.0</v>
      </c>
      <c r="K341" s="5">
        <v>0.0</v>
      </c>
      <c r="L341" s="5">
        <f>ROUND( VLOOKUP(Z341, NPC_Raw_Data!A:O, 13),0)</f>
        <v>135</v>
      </c>
      <c r="M341" s="5">
        <f>ROUND( VLOOKUP(Z341, NPC_Raw_Data!A:O, 14),0)</f>
        <v>135</v>
      </c>
      <c r="N341" s="5">
        <f>ROUND( VLOOKUP(Z341, NPC_Raw_Data!A:O, 15),0)</f>
        <v>999</v>
      </c>
      <c r="O341" s="5">
        <f>ROUND( VLOOKUP(Z341, NPC_Raw_Data!A:Q, 16) * VLOOKUP(AA341, NPC_Scaling_Values!A:N, 14)* VLOOKUP(AB341, NPC_Scaling_Values!A:N, 14) * 1.25 ,0)</f>
        <v>301</v>
      </c>
      <c r="P341" s="2">
        <f>ROUND( VLOOKUP(Z341, NPC_Raw_Data!A:Q, 17) * VLOOKUP(AA341, NPC_Scaling_Values!A:N, 14) * VLOOKUP(AB341, NPC_Scaling_Values!A:N, 14)* 1.25 ,0)</f>
        <v>121</v>
      </c>
      <c r="Q341">
        <f> VLOOKUP(AA341, NPC_Scaling_Values!A:N, 9) * VLOOKUP(AB341, NPC_Scaling_Values!A:N, 9) * 1.25</f>
        <v>4.28125</v>
      </c>
      <c r="R341" s="1">
        <v>1.0</v>
      </c>
      <c r="S341" s="1">
        <v>-1.0</v>
      </c>
      <c r="T341" s="7" t="b">
        <v>0</v>
      </c>
      <c r="U341" s="7" t="b">
        <v>0</v>
      </c>
      <c r="V341" s="7" t="b">
        <v>0</v>
      </c>
      <c r="Z341" s="1">
        <v>349214.0</v>
      </c>
      <c r="AA341" s="1">
        <v>7015.0</v>
      </c>
      <c r="AB341" s="1">
        <v>7415.0</v>
      </c>
      <c r="AC341" s="10">
        <v>7100.0</v>
      </c>
    </row>
    <row r="342">
      <c r="A342" s="9" t="s">
        <v>148</v>
      </c>
      <c r="B342" s="1" t="s">
        <v>49</v>
      </c>
      <c r="C342" s="5">
        <f>ROUND( VLOOKUP(Z342, NPC_Raw_Data!A:D, 4)*VLOOKUP(AA342, NPC_Scaling_Values!A:C, 3)*VLOOKUP(AB342, NPC_Scaling_Values!A:C, 3) * 1.25 ,0)</f>
        <v>4350</v>
      </c>
      <c r="D342" s="5">
        <f>ROUND( VLOOKUP(Z342, NPC_Raw_Data!A:E, 5) * VLOOKUP(AA342, NPC_Scaling_Values!A:D, 4) * VLOOKUP(AB342,NPC_Scaling_Values!A:D, 4) * 1.25 ,0)</f>
        <v>18750</v>
      </c>
      <c r="E342" s="5">
        <f>ROUND( VLOOKUP(Z342, NPC_Raw_Data!A:L, 6) * VLOOKUP(AA342, NPC_Scaling_Values!A:N, 5)* VLOOKUP(AB342, NPC_Scaling_Values!A:N, 5) * 1.25 ,0)</f>
        <v>254</v>
      </c>
      <c r="F342" s="5">
        <f>ROUND( VLOOKUP(Z342, NPC_Raw_Data!A:L, 7) * VLOOKUP(AA342, NPC_Scaling_Values!A:N, 6) * VLOOKUP(AB342,NPC_Scaling_Values!A:N, 6) * 1.25 ,0)</f>
        <v>191</v>
      </c>
      <c r="G342" s="5">
        <f>ROUND( VLOOKUP(Z342, NPC_Raw_Data!A:L, 8) * VLOOKUP(AA342, NPC_Scaling_Values!A:N, 7) * VLOOKUP(AB342, NPC_Scaling_Values!A:N, 7) * 1.25 ,0)</f>
        <v>163</v>
      </c>
      <c r="H342" s="5">
        <f>ROUND( VLOOKUP(Z342, NPC_Raw_Data!A:L, 9) * VLOOKUP(AA342, NPC_Scaling_Values!A:N, 8)* VLOOKUP(AB342, NPC_Scaling_Values!A:N, 8) * 1.25 ,0)</f>
        <v>191</v>
      </c>
      <c r="I342" s="5">
        <v>0.0</v>
      </c>
      <c r="J342" s="5">
        <v>25.0</v>
      </c>
      <c r="K342" s="5">
        <v>0.0</v>
      </c>
      <c r="L342" s="5">
        <f>ROUND( VLOOKUP(Z342, NPC_Raw_Data!A:O, 13),0)</f>
        <v>213</v>
      </c>
      <c r="M342" s="5">
        <f>ROUND( VLOOKUP(Z342, NPC_Raw_Data!A:O, 14),0)</f>
        <v>213</v>
      </c>
      <c r="N342" s="5">
        <f>ROUND( VLOOKUP(Z342, NPC_Raw_Data!A:O, 15),0)</f>
        <v>108</v>
      </c>
      <c r="O342" s="5">
        <f>ROUND( VLOOKUP(Z342, NPC_Raw_Data!A:Q, 16) * VLOOKUP(AA342, NPC_Scaling_Values!A:N, 14)* VLOOKUP(AB342, NPC_Scaling_Values!A:N, 14) * 1.25 ,0)</f>
        <v>529</v>
      </c>
      <c r="P342" s="2">
        <f>ROUND( VLOOKUP(Z342, NPC_Raw_Data!A:Q, 17) * VLOOKUP(AA342, NPC_Scaling_Values!A:N, 14) * VLOOKUP(AB342, NPC_Scaling_Values!A:N, 14)* 1.25 ,0)</f>
        <v>106</v>
      </c>
      <c r="Q342">
        <f> VLOOKUP(AA342, NPC_Scaling_Values!A:N, 9) * VLOOKUP(AB342, NPC_Scaling_Values!A:N, 9) * 1.25</f>
        <v>3.96375</v>
      </c>
      <c r="R342" s="1">
        <v>1.0</v>
      </c>
      <c r="S342" s="1">
        <v>50.0</v>
      </c>
      <c r="T342" s="7" t="b">
        <v>1</v>
      </c>
      <c r="U342" s="7" t="b">
        <v>0</v>
      </c>
      <c r="V342" s="7" t="b">
        <v>0</v>
      </c>
      <c r="Z342" s="1">
        <v>350000.0</v>
      </c>
      <c r="AA342" s="1">
        <v>7011.0</v>
      </c>
      <c r="AB342" s="1">
        <v>7411.0</v>
      </c>
      <c r="AC342" s="8">
        <v>0.0</v>
      </c>
    </row>
    <row r="343">
      <c r="A343" s="1" t="s">
        <v>47</v>
      </c>
      <c r="B343" s="1" t="s">
        <v>49</v>
      </c>
      <c r="C343" s="5">
        <f>ROUND( VLOOKUP(Z343, NPC_Raw_Data!A:D, 4)*VLOOKUP(AA343, NPC_Scaling_Values!A:C, 3)*VLOOKUP(AB343, NPC_Scaling_Values!A:C, 3) * 1.25 ,0)</f>
        <v>42</v>
      </c>
      <c r="D343" s="5">
        <f>ROUND( VLOOKUP(Z343, NPC_Raw_Data!A:E, 5) * VLOOKUP(AA343, NPC_Scaling_Values!A:D, 4) * VLOOKUP(AB343,NPC_Scaling_Values!A:D, 4) * 1.25 ,0)</f>
        <v>0</v>
      </c>
      <c r="E343" s="5">
        <f>ROUND( VLOOKUP(Z343, NPC_Raw_Data!A:L, 6) * VLOOKUP(AA343, NPC_Scaling_Values!A:N, 5)* VLOOKUP(AB343, NPC_Scaling_Values!A:N, 5) * 1.25 ,0)</f>
        <v>77</v>
      </c>
      <c r="F343" s="5">
        <f>ROUND( VLOOKUP(Z343, NPC_Raw_Data!A:L, 7) * VLOOKUP(AA343, NPC_Scaling_Values!A:N, 6) * VLOOKUP(AB343,NPC_Scaling_Values!A:N, 6) * 1.25 ,0)</f>
        <v>59</v>
      </c>
      <c r="G343" s="5">
        <f>ROUND( VLOOKUP(Z343, NPC_Raw_Data!A:L, 8) * VLOOKUP(AA343, NPC_Scaling_Values!A:N, 7) * VLOOKUP(AB343, NPC_Scaling_Values!A:N, 7) * 1.25 ,0)</f>
        <v>77</v>
      </c>
      <c r="H343" s="5">
        <f>ROUND( VLOOKUP(Z343, NPC_Raw_Data!A:L, 9) * VLOOKUP(AA343, NPC_Scaling_Values!A:N, 8)* VLOOKUP(AB343, NPC_Scaling_Values!A:N, 8) * 1.25 ,0)</f>
        <v>59</v>
      </c>
      <c r="I343" s="5">
        <v>0.0</v>
      </c>
      <c r="J343" s="5">
        <v>0.0</v>
      </c>
      <c r="K343" s="5">
        <v>0.0</v>
      </c>
      <c r="L343" s="5">
        <f>ROUND( VLOOKUP(Z343, NPC_Raw_Data!A:O, 13),0)</f>
        <v>999</v>
      </c>
      <c r="M343" s="5">
        <f>ROUND( VLOOKUP(Z343, NPC_Raw_Data!A:O, 14),0)</f>
        <v>999</v>
      </c>
      <c r="N343" s="5">
        <f>ROUND( VLOOKUP(Z343, NPC_Raw_Data!A:O, 15),0)</f>
        <v>999</v>
      </c>
      <c r="O343" s="5">
        <f>ROUND( VLOOKUP(Z343, NPC_Raw_Data!A:Q, 16) * VLOOKUP(AA343, NPC_Scaling_Values!A:N, 14)* VLOOKUP(AB343, NPC_Scaling_Values!A:N, 14) * 1.25 ,0)</f>
        <v>529</v>
      </c>
      <c r="P343" s="2">
        <f>ROUND( VLOOKUP(Z343, NPC_Raw_Data!A:Q, 17) * VLOOKUP(AA343, NPC_Scaling_Values!A:N, 14) * VLOOKUP(AB343, NPC_Scaling_Values!A:N, 14)* 1.25 ,0)</f>
        <v>106</v>
      </c>
      <c r="Q343">
        <f> VLOOKUP(AA343, NPC_Scaling_Values!A:N, 9) * VLOOKUP(AB343, NPC_Scaling_Values!A:N, 9) * 1.25</f>
        <v>3.96375</v>
      </c>
      <c r="R343" s="1">
        <v>1.0</v>
      </c>
      <c r="S343" s="1">
        <v>-1.0</v>
      </c>
      <c r="T343" s="7" t="b">
        <v>0</v>
      </c>
      <c r="U343" s="7" t="b">
        <v>0</v>
      </c>
      <c r="V343" s="7" t="b">
        <v>0</v>
      </c>
      <c r="Z343" s="1">
        <v>350100.0</v>
      </c>
      <c r="AA343" s="1">
        <v>7011.0</v>
      </c>
      <c r="AB343" s="1">
        <v>7411.0</v>
      </c>
      <c r="AC343" s="8">
        <v>0.0</v>
      </c>
    </row>
    <row r="344">
      <c r="A344" s="1" t="s">
        <v>47</v>
      </c>
      <c r="B344" s="1" t="s">
        <v>48</v>
      </c>
      <c r="C344" s="5">
        <f>ROUND( VLOOKUP(Z344, NPC_Raw_Data!A:D, 4)*VLOOKUP(AA344, NPC_Scaling_Values!A:C, 3)*VLOOKUP(AB344, NPC_Scaling_Values!A:C, 3) * 1.25 ,0)</f>
        <v>39</v>
      </c>
      <c r="D344" s="5">
        <f>ROUND( VLOOKUP(Z344, NPC_Raw_Data!A:E, 5) * VLOOKUP(AA344, NPC_Scaling_Values!A:D, 4) * VLOOKUP(AB344,NPC_Scaling_Values!A:D, 4) * 1.25 ,0)</f>
        <v>0</v>
      </c>
      <c r="E344" s="5">
        <f>ROUND( VLOOKUP(Z344, NPC_Raw_Data!A:L, 6) * VLOOKUP(AA344, NPC_Scaling_Values!A:N, 5)* VLOOKUP(AB344, NPC_Scaling_Values!A:N, 5) * 1.25 ,0)</f>
        <v>73</v>
      </c>
      <c r="F344" s="5">
        <f>ROUND( VLOOKUP(Z344, NPC_Raw_Data!A:L, 7) * VLOOKUP(AA344, NPC_Scaling_Values!A:N, 6) * VLOOKUP(AB344,NPC_Scaling_Values!A:N, 6) * 1.25 ,0)</f>
        <v>56</v>
      </c>
      <c r="G344" s="5">
        <f>ROUND( VLOOKUP(Z344, NPC_Raw_Data!A:L, 8) * VLOOKUP(AA344, NPC_Scaling_Values!A:N, 7) * VLOOKUP(AB344, NPC_Scaling_Values!A:N, 7) * 1.25 ,0)</f>
        <v>73</v>
      </c>
      <c r="H344" s="5">
        <f>ROUND( VLOOKUP(Z344, NPC_Raw_Data!A:L, 9) * VLOOKUP(AA344, NPC_Scaling_Values!A:N, 8)* VLOOKUP(AB344, NPC_Scaling_Values!A:N, 8) * 1.25 ,0)</f>
        <v>56</v>
      </c>
      <c r="I344" s="5">
        <v>0.0</v>
      </c>
      <c r="J344" s="5">
        <v>0.0</v>
      </c>
      <c r="K344" s="5">
        <v>0.0</v>
      </c>
      <c r="L344" s="5">
        <f>ROUND( VLOOKUP(Z344, NPC_Raw_Data!A:O, 13),0)</f>
        <v>999</v>
      </c>
      <c r="M344" s="5">
        <f>ROUND( VLOOKUP(Z344, NPC_Raw_Data!A:O, 14),0)</f>
        <v>999</v>
      </c>
      <c r="N344" s="5">
        <f>ROUND( VLOOKUP(Z344, NPC_Raw_Data!A:O, 15),0)</f>
        <v>999</v>
      </c>
      <c r="O344" s="5">
        <f>ROUND( VLOOKUP(Z344, NPC_Raw_Data!A:Q, 16) * VLOOKUP(AA344, NPC_Scaling_Values!A:N, 14)* VLOOKUP(AB344, NPC_Scaling_Values!A:N, 14) * 1.25 ,0)</f>
        <v>501</v>
      </c>
      <c r="P344" s="2">
        <f>ROUND( VLOOKUP(Z344, NPC_Raw_Data!A:Q, 17) * VLOOKUP(AA344, NPC_Scaling_Values!A:N, 14) * VLOOKUP(AB344, NPC_Scaling_Values!A:N, 14)* 1.25 ,0)</f>
        <v>100</v>
      </c>
      <c r="Q344">
        <f> VLOOKUP(AA344, NPC_Scaling_Values!A:N, 9) * VLOOKUP(AB344, NPC_Scaling_Values!A:N, 9) * 1.25</f>
        <v>3.825</v>
      </c>
      <c r="R344" s="1">
        <v>1.0</v>
      </c>
      <c r="S344" s="1">
        <v>-1.0</v>
      </c>
      <c r="T344" s="7" t="b">
        <v>0</v>
      </c>
      <c r="U344" s="7" t="b">
        <v>0</v>
      </c>
      <c r="V344" s="7" t="b">
        <v>0</v>
      </c>
      <c r="Z344" s="1">
        <v>350101.0</v>
      </c>
      <c r="AA344" s="1">
        <v>7007.0</v>
      </c>
      <c r="AB344" s="1">
        <v>7407.0</v>
      </c>
      <c r="AC344" s="8">
        <v>0.0</v>
      </c>
    </row>
    <row r="345">
      <c r="A345" s="9" t="s">
        <v>67</v>
      </c>
      <c r="B345" s="11" t="s">
        <v>51</v>
      </c>
      <c r="C345" s="5">
        <f>ROUND( VLOOKUP(Z345, NPC_Raw_Data!A:D, 4)*VLOOKUP(AA345, NPC_Scaling_Values!A:C, 3)*VLOOKUP(AB345, NPC_Scaling_Values!A:C, 3) * 1.25 ,0)</f>
        <v>3770</v>
      </c>
      <c r="D345" s="5">
        <f>ROUND( VLOOKUP(Z345, NPC_Raw_Data!A:E, 5) * VLOOKUP(AA345, NPC_Scaling_Values!A:D, 4) * VLOOKUP(AB345,NPC_Scaling_Values!A:D, 4) * 1.25 ,0)</f>
        <v>31250</v>
      </c>
      <c r="E345" s="5">
        <f>ROUND( VLOOKUP(Z345, NPC_Raw_Data!A:L, 6) * VLOOKUP(AA345, NPC_Scaling_Values!A:N, 5)* VLOOKUP(AB345, NPC_Scaling_Values!A:N, 5) * 1.25 ,0)</f>
        <v>195</v>
      </c>
      <c r="F345" s="5">
        <f>ROUND( VLOOKUP(Z345, NPC_Raw_Data!A:L, 7) * VLOOKUP(AA345, NPC_Scaling_Values!A:N, 6) * VLOOKUP(AB345,NPC_Scaling_Values!A:N, 6) * 1.25 ,0)</f>
        <v>146</v>
      </c>
      <c r="G345" s="5">
        <f>ROUND( VLOOKUP(Z345, NPC_Raw_Data!A:L, 8) * VLOOKUP(AA345, NPC_Scaling_Values!A:N, 7) * VLOOKUP(AB345, NPC_Scaling_Values!A:N, 7) * 1.25 ,0)</f>
        <v>117</v>
      </c>
      <c r="H345" s="5">
        <f>ROUND( VLOOKUP(Z345, NPC_Raw_Data!A:L, 9) * VLOOKUP(AA345, NPC_Scaling_Values!A:N, 8)* VLOOKUP(AB345, NPC_Scaling_Values!A:N, 8) * 1.25 ,0)</f>
        <v>146</v>
      </c>
      <c r="I345" s="5">
        <v>0.0</v>
      </c>
      <c r="J345" s="5">
        <v>0.0</v>
      </c>
      <c r="K345" s="5">
        <v>0.0</v>
      </c>
      <c r="L345" s="5">
        <f>ROUND( VLOOKUP(Z345, NPC_Raw_Data!A:O, 13),0)</f>
        <v>999</v>
      </c>
      <c r="M345" s="5">
        <f>ROUND( VLOOKUP(Z345, NPC_Raw_Data!A:O, 14),0)</f>
        <v>999</v>
      </c>
      <c r="N345" s="5">
        <f>ROUND( VLOOKUP(Z345, NPC_Raw_Data!A:O, 15),0)</f>
        <v>999</v>
      </c>
      <c r="O345" s="5">
        <f>ROUND( VLOOKUP(Z345, NPC_Raw_Data!A:Q, 16) * VLOOKUP(AA345, NPC_Scaling_Values!A:N, 14)* VLOOKUP(AB345, NPC_Scaling_Values!A:N, 14) * 1.25 ,0)</f>
        <v>507</v>
      </c>
      <c r="P345" s="2">
        <f>ROUND( VLOOKUP(Z345, NPC_Raw_Data!A:Q, 17) * VLOOKUP(AA345, NPC_Scaling_Values!A:N, 14) * VLOOKUP(AB345, NPC_Scaling_Values!A:N, 14)* 1.25 ,0)</f>
        <v>101</v>
      </c>
      <c r="Q345">
        <f> VLOOKUP(AA345, NPC_Scaling_Values!A:N, 9) * VLOOKUP(AB345, NPC_Scaling_Values!A:N, 9) * 1.25</f>
        <v>3.2484375</v>
      </c>
      <c r="R345" s="1">
        <v>1.0</v>
      </c>
      <c r="S345" s="1">
        <v>-1.0</v>
      </c>
      <c r="T345" s="7" t="b">
        <v>0</v>
      </c>
      <c r="U345" s="7" t="b">
        <v>0</v>
      </c>
      <c r="V345" s="7" t="b">
        <v>0</v>
      </c>
      <c r="Z345" s="1">
        <v>351000.0</v>
      </c>
      <c r="AA345" s="1">
        <v>7002.0</v>
      </c>
      <c r="AB345" s="1">
        <v>7402.0</v>
      </c>
      <c r="AC345" s="8">
        <v>0.0</v>
      </c>
    </row>
    <row r="346">
      <c r="A346" s="1" t="s">
        <v>252</v>
      </c>
      <c r="B346" s="1" t="s">
        <v>49</v>
      </c>
      <c r="C346" s="5">
        <f>ROUND( VLOOKUP(Z346, NPC_Raw_Data!A:D, 4)*VLOOKUP(AA346, NPC_Scaling_Values!A:C, 3)*VLOOKUP(AB346, NPC_Scaling_Values!A:C, 3) * 1.25 ,0)</f>
        <v>2435</v>
      </c>
      <c r="D346" s="5">
        <f>ROUND( VLOOKUP(Z346, NPC_Raw_Data!A:E, 5) * VLOOKUP(AA346, NPC_Scaling_Values!A:D, 4) * VLOOKUP(AB346,NPC_Scaling_Values!A:D, 4) * 1.25 ,0)</f>
        <v>3750</v>
      </c>
      <c r="E346" s="5">
        <f>ROUND( VLOOKUP(Z346, NPC_Raw_Data!A:L, 6) * VLOOKUP(AA346, NPC_Scaling_Values!A:N, 5)* VLOOKUP(AB346, NPC_Scaling_Values!A:N, 5) * 1.25 ,0)</f>
        <v>473</v>
      </c>
      <c r="F346" s="5">
        <f>ROUND( VLOOKUP(Z346, NPC_Raw_Data!A:L, 7) * VLOOKUP(AA346, NPC_Scaling_Values!A:N, 6) * VLOOKUP(AB346,NPC_Scaling_Values!A:N, 6) * 1.25 ,0)</f>
        <v>379</v>
      </c>
      <c r="G346" s="5">
        <f>ROUND( VLOOKUP(Z346, NPC_Raw_Data!A:L, 8) * VLOOKUP(AA346, NPC_Scaling_Values!A:N, 7) * VLOOKUP(AB346, NPC_Scaling_Values!A:N, 7) * 1.25 ,0)</f>
        <v>285</v>
      </c>
      <c r="H346" s="5">
        <f>ROUND( VLOOKUP(Z346, NPC_Raw_Data!A:L, 9) * VLOOKUP(AA346, NPC_Scaling_Values!A:N, 8)* VLOOKUP(AB346, NPC_Scaling_Values!A:N, 8) * 1.25 ,0)</f>
        <v>946</v>
      </c>
      <c r="I346" s="5">
        <v>0.0</v>
      </c>
      <c r="J346" s="5">
        <v>0.0</v>
      </c>
      <c r="K346" s="5">
        <v>0.0</v>
      </c>
      <c r="L346" s="5">
        <f>ROUND( VLOOKUP(Z346, NPC_Raw_Data!A:O, 13),0)</f>
        <v>242</v>
      </c>
      <c r="M346" s="5">
        <f>ROUND( VLOOKUP(Z346, NPC_Raw_Data!A:O, 14),0)</f>
        <v>242</v>
      </c>
      <c r="N346" s="5">
        <f>ROUND( VLOOKUP(Z346, NPC_Raw_Data!A:O, 15),0)</f>
        <v>120</v>
      </c>
      <c r="O346" s="5">
        <f>ROUND( VLOOKUP(Z346, NPC_Raw_Data!A:Q, 16) * VLOOKUP(AA346, NPC_Scaling_Values!A:N, 14)* VLOOKUP(AB346, NPC_Scaling_Values!A:N, 14) * 1.25 ,0)</f>
        <v>264</v>
      </c>
      <c r="P346" s="2">
        <f>ROUND( VLOOKUP(Z346, NPC_Raw_Data!A:Q, 17) * VLOOKUP(AA346, NPC_Scaling_Values!A:N, 14) * VLOOKUP(AB346, NPC_Scaling_Values!A:N, 14)* 1.25 ,0)</f>
        <v>106</v>
      </c>
      <c r="Q346">
        <f> VLOOKUP(AA346, NPC_Scaling_Values!A:N, 9) * VLOOKUP(AB346, NPC_Scaling_Values!A:N, 9) * 1.25</f>
        <v>3.96375</v>
      </c>
      <c r="R346" s="1">
        <v>1.5</v>
      </c>
      <c r="S346" s="1">
        <v>-1.0</v>
      </c>
      <c r="T346" s="7" t="b">
        <v>0</v>
      </c>
      <c r="U346" s="7" t="b">
        <v>0</v>
      </c>
      <c r="V346" s="7" t="b">
        <v>0</v>
      </c>
      <c r="Z346" s="1">
        <v>352002.0</v>
      </c>
      <c r="AA346" s="1">
        <v>7011.0</v>
      </c>
      <c r="AB346" s="1">
        <v>7411.0</v>
      </c>
      <c r="AC346" s="8">
        <v>0.0</v>
      </c>
    </row>
    <row r="347">
      <c r="A347" s="1" t="s">
        <v>252</v>
      </c>
      <c r="B347" s="1" t="s">
        <v>49</v>
      </c>
      <c r="C347" s="5">
        <f>ROUND( VLOOKUP(Z347, NPC_Raw_Data!A:D, 4)*VLOOKUP(AA347, NPC_Scaling_Values!A:C, 3)*VLOOKUP(AB347, NPC_Scaling_Values!A:C, 3) * 1.25 ,0)</f>
        <v>716</v>
      </c>
      <c r="D347" s="5">
        <f>ROUND( VLOOKUP(Z347, NPC_Raw_Data!A:E, 5) * VLOOKUP(AA347, NPC_Scaling_Values!A:D, 4) * VLOOKUP(AB347,NPC_Scaling_Values!A:D, 4) * 1.25 ,0)</f>
        <v>1875</v>
      </c>
      <c r="E347" s="5">
        <f>ROUND( VLOOKUP(Z347, NPC_Raw_Data!A:L, 6) * VLOOKUP(AA347, NPC_Scaling_Values!A:N, 5)* VLOOKUP(AB347, NPC_Scaling_Values!A:N, 5) * 1.25 ,0)</f>
        <v>417</v>
      </c>
      <c r="F347" s="5">
        <f>ROUND( VLOOKUP(Z347, NPC_Raw_Data!A:L, 7) * VLOOKUP(AA347, NPC_Scaling_Values!A:N, 6) * VLOOKUP(AB347,NPC_Scaling_Values!A:N, 6) * 1.25 ,0)</f>
        <v>0</v>
      </c>
      <c r="G347" s="5">
        <f>ROUND( VLOOKUP(Z347, NPC_Raw_Data!A:L, 8) * VLOOKUP(AA347, NPC_Scaling_Values!A:N, 7) * VLOOKUP(AB347, NPC_Scaling_Values!A:N, 7) * 1.25 ,0)</f>
        <v>0</v>
      </c>
      <c r="H347" s="5">
        <f>ROUND( VLOOKUP(Z347, NPC_Raw_Data!A:L, 9) * VLOOKUP(AA347, NPC_Scaling_Values!A:N, 8)* VLOOKUP(AB347, NPC_Scaling_Values!A:N, 8) * 1.25 ,0)</f>
        <v>0</v>
      </c>
      <c r="I347" s="5">
        <v>0.0</v>
      </c>
      <c r="J347" s="5">
        <v>0.0</v>
      </c>
      <c r="K347" s="5">
        <v>0.0</v>
      </c>
      <c r="L347" s="5">
        <f>ROUND( VLOOKUP(Z347, NPC_Raw_Data!A:O, 13),0)</f>
        <v>200</v>
      </c>
      <c r="M347" s="5">
        <f>ROUND( VLOOKUP(Z347, NPC_Raw_Data!A:O, 14),0)</f>
        <v>200</v>
      </c>
      <c r="N347" s="5">
        <f>ROUND( VLOOKUP(Z347, NPC_Raw_Data!A:O, 15),0)</f>
        <v>200</v>
      </c>
      <c r="O347" s="5">
        <f>ROUND( VLOOKUP(Z347, NPC_Raw_Data!A:Q, 16) * VLOOKUP(AA347, NPC_Scaling_Values!A:N, 14)* VLOOKUP(AB347, NPC_Scaling_Values!A:N, 14) * 1.25 ,0)</f>
        <v>264</v>
      </c>
      <c r="P347" s="2">
        <f>ROUND( VLOOKUP(Z347, NPC_Raw_Data!A:Q, 17) * VLOOKUP(AA347, NPC_Scaling_Values!A:N, 14) * VLOOKUP(AB347, NPC_Scaling_Values!A:N, 14)* 1.25 ,0)</f>
        <v>106</v>
      </c>
      <c r="Q347">
        <f> VLOOKUP(AA347, NPC_Scaling_Values!A:N, 9) * VLOOKUP(AB347, NPC_Scaling_Values!A:N, 9) * 1.25</f>
        <v>3.96375</v>
      </c>
      <c r="R347" s="1">
        <v>3.0</v>
      </c>
      <c r="S347" s="1">
        <v>-1.0</v>
      </c>
      <c r="T347" s="7" t="b">
        <v>0</v>
      </c>
      <c r="U347" s="7" t="b">
        <v>0</v>
      </c>
      <c r="V347" s="7" t="b">
        <v>0</v>
      </c>
      <c r="Z347" s="1">
        <v>352005.0</v>
      </c>
      <c r="AA347" s="1">
        <v>7011.0</v>
      </c>
      <c r="AB347" s="1">
        <v>7411.0</v>
      </c>
      <c r="AC347" s="8">
        <v>0.0</v>
      </c>
    </row>
    <row r="348">
      <c r="A348" s="13" t="s">
        <v>151</v>
      </c>
      <c r="B348" s="1" t="s">
        <v>37</v>
      </c>
      <c r="C348" s="5">
        <f>ROUND( VLOOKUP(Z348, NPC_Raw_Data!A:D, 4)*VLOOKUP(AA348, NPC_Scaling_Values!A:C, 3)*VLOOKUP(AB348, NPC_Scaling_Values!A:C, 3) * 1.25 ,0)</f>
        <v>7921</v>
      </c>
      <c r="D348" s="5">
        <f>ROUND( VLOOKUP(Z348, NPC_Raw_Data!A:E, 5) * VLOOKUP(AA348, NPC_Scaling_Values!A:D, 4) * VLOOKUP(AB348,NPC_Scaling_Values!A:D, 4) * 1.25 ,0)</f>
        <v>25000</v>
      </c>
      <c r="E348" s="5">
        <f>ROUND( VLOOKUP(Z348, NPC_Raw_Data!A:L, 6) * VLOOKUP(AA348, NPC_Scaling_Values!A:N, 5)* VLOOKUP(AB348, NPC_Scaling_Values!A:N, 5) * 1.25 ,0)</f>
        <v>383</v>
      </c>
      <c r="F348" s="5">
        <f>ROUND( VLOOKUP(Z348, NPC_Raw_Data!A:L, 7) * VLOOKUP(AA348, NPC_Scaling_Values!A:N, 6) * VLOOKUP(AB348,NPC_Scaling_Values!A:N, 6) * 1.25 ,0)</f>
        <v>305</v>
      </c>
      <c r="G348" s="5">
        <f>ROUND( VLOOKUP(Z348, NPC_Raw_Data!A:L, 8) * VLOOKUP(AA348, NPC_Scaling_Values!A:N, 7) * VLOOKUP(AB348, NPC_Scaling_Values!A:N, 7) * 1.25 ,0)</f>
        <v>231</v>
      </c>
      <c r="H348" s="5">
        <f>ROUND( VLOOKUP(Z348, NPC_Raw_Data!A:L, 9) * VLOOKUP(AA348, NPC_Scaling_Values!A:N, 8)* VLOOKUP(AB348, NPC_Scaling_Values!A:N, 8) * 1.25 ,0)</f>
        <v>305</v>
      </c>
      <c r="I348" s="5">
        <v>0.0</v>
      </c>
      <c r="J348" s="5">
        <v>0.0</v>
      </c>
      <c r="K348" s="5">
        <v>0.0</v>
      </c>
      <c r="L348" s="5">
        <f>ROUND( VLOOKUP(Z348, NPC_Raw_Data!A:O, 13),0)</f>
        <v>999</v>
      </c>
      <c r="M348" s="5">
        <f>ROUND( VLOOKUP(Z348, NPC_Raw_Data!A:O, 14),0)</f>
        <v>999</v>
      </c>
      <c r="N348" s="5">
        <f>ROUND( VLOOKUP(Z348, NPC_Raw_Data!A:O, 15),0)</f>
        <v>102</v>
      </c>
      <c r="O348" s="5">
        <f>ROUND( VLOOKUP(Z348, NPC_Raw_Data!A:Q, 16) * VLOOKUP(AA348, NPC_Scaling_Values!A:N, 14)* VLOOKUP(AB348, NPC_Scaling_Values!A:N, 14) * 1.25 ,0)</f>
        <v>272</v>
      </c>
      <c r="P348" s="2">
        <f>ROUND( VLOOKUP(Z348, NPC_Raw_Data!A:Q, 17) * VLOOKUP(AA348, NPC_Scaling_Values!A:N, 14) * VLOOKUP(AB348, NPC_Scaling_Values!A:N, 14)* 1.25 ,0)</f>
        <v>109</v>
      </c>
      <c r="Q348">
        <f> VLOOKUP(AA348, NPC_Scaling_Values!A:N, 9) * VLOOKUP(AB348, NPC_Scaling_Values!A:N, 9) * 1.25</f>
        <v>4.015</v>
      </c>
      <c r="R348" s="1">
        <v>1.0</v>
      </c>
      <c r="S348" s="1">
        <v>-1.0</v>
      </c>
      <c r="T348" s="7" t="b">
        <v>0</v>
      </c>
      <c r="U348" s="7" t="b">
        <v>0</v>
      </c>
      <c r="V348" s="7" t="b">
        <v>0</v>
      </c>
      <c r="Z348" s="1">
        <v>353000.0</v>
      </c>
      <c r="AA348" s="1">
        <v>7012.0</v>
      </c>
      <c r="AB348" s="1">
        <v>7412.0</v>
      </c>
      <c r="AC348" s="10">
        <v>5151.0</v>
      </c>
    </row>
    <row r="349">
      <c r="A349" s="1" t="s">
        <v>151</v>
      </c>
      <c r="B349" s="1" t="s">
        <v>101</v>
      </c>
      <c r="C349" s="5">
        <f>ROUND( VLOOKUP(Z349, NPC_Raw_Data!A:D, 4)*VLOOKUP(AA349, NPC_Scaling_Values!A:C, 3)*VLOOKUP(AB349, NPC_Scaling_Values!A:C, 3) * 1.25 ,0)</f>
        <v>7214</v>
      </c>
      <c r="D349" s="5">
        <f>ROUND( VLOOKUP(Z349, NPC_Raw_Data!A:E, 5) * VLOOKUP(AA349, NPC_Scaling_Values!A:D, 4) * VLOOKUP(AB349,NPC_Scaling_Values!A:D, 4) * 1.25 ,0)</f>
        <v>25000</v>
      </c>
      <c r="E349" s="5">
        <f>ROUND( VLOOKUP(Z349, NPC_Raw_Data!A:L, 6) * VLOOKUP(AA349, NPC_Scaling_Values!A:N, 5)* VLOOKUP(AB349, NPC_Scaling_Values!A:N, 5) * 1.25 ,0)</f>
        <v>350</v>
      </c>
      <c r="F349" s="5">
        <f>ROUND( VLOOKUP(Z349, NPC_Raw_Data!A:L, 7) * VLOOKUP(AA349, NPC_Scaling_Values!A:N, 6) * VLOOKUP(AB349,NPC_Scaling_Values!A:N, 6) * 1.25 ,0)</f>
        <v>279</v>
      </c>
      <c r="G349" s="5">
        <f>ROUND( VLOOKUP(Z349, NPC_Raw_Data!A:L, 8) * VLOOKUP(AA349, NPC_Scaling_Values!A:N, 7) * VLOOKUP(AB349, NPC_Scaling_Values!A:N, 7) * 1.25 ,0)</f>
        <v>211</v>
      </c>
      <c r="H349" s="5">
        <f>ROUND( VLOOKUP(Z349, NPC_Raw_Data!A:L, 9) * VLOOKUP(AA349, NPC_Scaling_Values!A:N, 8)* VLOOKUP(AB349, NPC_Scaling_Values!A:N, 8) * 1.25 ,0)</f>
        <v>279</v>
      </c>
      <c r="I349" s="5">
        <v>0.0</v>
      </c>
      <c r="J349" s="5">
        <v>0.0</v>
      </c>
      <c r="K349" s="5">
        <v>0.0</v>
      </c>
      <c r="L349" s="5">
        <f>ROUND( VLOOKUP(Z349, NPC_Raw_Data!A:O, 13),0)</f>
        <v>999</v>
      </c>
      <c r="M349" s="5">
        <f>ROUND( VLOOKUP(Z349, NPC_Raw_Data!A:O, 14),0)</f>
        <v>999</v>
      </c>
      <c r="N349" s="5">
        <f>ROUND( VLOOKUP(Z349, NPC_Raw_Data!A:O, 15),0)</f>
        <v>102</v>
      </c>
      <c r="O349" s="5">
        <f>ROUND( VLOOKUP(Z349, NPC_Raw_Data!A:Q, 16) * VLOOKUP(AA349, NPC_Scaling_Values!A:N, 14)* VLOOKUP(AB349, NPC_Scaling_Values!A:N, 14) * 1.25 ,0)</f>
        <v>252</v>
      </c>
      <c r="P349" s="2">
        <f>ROUND( VLOOKUP(Z349, NPC_Raw_Data!A:Q, 17) * VLOOKUP(AA349, NPC_Scaling_Values!A:N, 14) * VLOOKUP(AB349, NPC_Scaling_Values!A:N, 14)* 1.25 ,0)</f>
        <v>101</v>
      </c>
      <c r="Q349">
        <f> VLOOKUP(AA349, NPC_Scaling_Values!A:N, 9) * VLOOKUP(AB349, NPC_Scaling_Values!A:N, 9) * 1.25</f>
        <v>3.825</v>
      </c>
      <c r="R349" s="1">
        <v>1.0</v>
      </c>
      <c r="S349" s="1">
        <v>-1.0</v>
      </c>
      <c r="T349" s="7" t="b">
        <v>0</v>
      </c>
      <c r="U349" s="7" t="b">
        <v>0</v>
      </c>
      <c r="V349" s="7" t="b">
        <v>0</v>
      </c>
      <c r="Z349" s="1">
        <v>353001.0</v>
      </c>
      <c r="AA349" s="1">
        <v>7005.0</v>
      </c>
      <c r="AB349" s="1">
        <v>7405.0</v>
      </c>
      <c r="AC349" s="10">
        <v>5151.0</v>
      </c>
    </row>
    <row r="350">
      <c r="A350" s="9" t="s">
        <v>206</v>
      </c>
      <c r="B350" s="1" t="s">
        <v>32</v>
      </c>
      <c r="C350" s="5">
        <f>ROUND( VLOOKUP(Z350, NPC_Raw_Data!A:D, 4)*VLOOKUP(AA350, NPC_Scaling_Values!A:C, 3)*VLOOKUP(AB350, NPC_Scaling_Values!A:C, 3) * 1.25 ,0)</f>
        <v>2900</v>
      </c>
      <c r="D350" s="5">
        <f>ROUND( VLOOKUP(Z350, NPC_Raw_Data!A:E, 5) * VLOOKUP(AA350, NPC_Scaling_Values!A:D, 4) * VLOOKUP(AB350,NPC_Scaling_Values!A:D, 4) * 1.25 ,0)</f>
        <v>23763</v>
      </c>
      <c r="E350" s="5">
        <f>ROUND( VLOOKUP(Z350, NPC_Raw_Data!A:L, 6) * VLOOKUP(AA350, NPC_Scaling_Values!A:N, 5)* VLOOKUP(AB350, NPC_Scaling_Values!A:N, 5) * 1.25 ,0)</f>
        <v>316</v>
      </c>
      <c r="F350" s="5">
        <f>ROUND( VLOOKUP(Z350, NPC_Raw_Data!A:L, 7) * VLOOKUP(AA350, NPC_Scaling_Values!A:N, 6) * VLOOKUP(AB350,NPC_Scaling_Values!A:N, 6) * 1.25 ,0)</f>
        <v>572</v>
      </c>
      <c r="G350" s="5">
        <f>ROUND( VLOOKUP(Z350, NPC_Raw_Data!A:L, 8) * VLOOKUP(AA350, NPC_Scaling_Values!A:N, 7) * VLOOKUP(AB350, NPC_Scaling_Values!A:N, 7) * 1.25 ,0)</f>
        <v>460</v>
      </c>
      <c r="H350" s="5">
        <f>ROUND( VLOOKUP(Z350, NPC_Raw_Data!A:L, 9) * VLOOKUP(AA350, NPC_Scaling_Values!A:N, 8)* VLOOKUP(AB350, NPC_Scaling_Values!A:N, 8) * 1.25 ,0)</f>
        <v>683</v>
      </c>
      <c r="I350" s="5">
        <v>0.0</v>
      </c>
      <c r="J350" s="5">
        <v>0.0</v>
      </c>
      <c r="K350" s="5">
        <v>0.0</v>
      </c>
      <c r="L350" s="5">
        <f>ROUND( VLOOKUP(Z350, NPC_Raw_Data!A:O, 13),0)</f>
        <v>137</v>
      </c>
      <c r="M350" s="5">
        <f>ROUND( VLOOKUP(Z350, NPC_Raw_Data!A:O, 14),0)</f>
        <v>137</v>
      </c>
      <c r="N350" s="5">
        <f>ROUND( VLOOKUP(Z350, NPC_Raw_Data!A:O, 15),0)</f>
        <v>183</v>
      </c>
      <c r="O350" s="5">
        <f>ROUND( VLOOKUP(Z350, NPC_Raw_Data!A:Q, 16) * VLOOKUP(AA350, NPC_Scaling_Values!A:N, 14)* VLOOKUP(AB350, NPC_Scaling_Values!A:N, 14) * 1.25 ,0)</f>
        <v>290</v>
      </c>
      <c r="P350" s="2">
        <f>ROUND( VLOOKUP(Z350, NPC_Raw_Data!A:Q, 17) * VLOOKUP(AA350, NPC_Scaling_Values!A:N, 14) * VLOOKUP(AB350, NPC_Scaling_Values!A:N, 14)* 1.25 ,0)</f>
        <v>116</v>
      </c>
      <c r="Q350">
        <f> VLOOKUP(AA350, NPC_Scaling_Values!A:N, 9) * VLOOKUP(AB350, NPC_Scaling_Values!A:N, 9) * 1.25</f>
        <v>4.17</v>
      </c>
      <c r="R350" s="1">
        <v>1.3</v>
      </c>
      <c r="S350" s="1">
        <v>-1.0</v>
      </c>
      <c r="T350" s="7" t="b">
        <v>0</v>
      </c>
      <c r="U350" s="7" t="b">
        <v>0</v>
      </c>
      <c r="V350" s="7" t="b">
        <v>0</v>
      </c>
      <c r="Z350" s="1">
        <v>409000.0</v>
      </c>
      <c r="AA350" s="1">
        <v>7014.0</v>
      </c>
      <c r="AB350" s="1">
        <v>7414.0</v>
      </c>
      <c r="AC350" s="10">
        <v>5151.0</v>
      </c>
    </row>
    <row r="351">
      <c r="A351" s="9" t="s">
        <v>207</v>
      </c>
      <c r="B351" s="1" t="s">
        <v>32</v>
      </c>
      <c r="C351" s="5">
        <f>ROUND( VLOOKUP(Z351, NPC_Raw_Data!A:D, 4)*VLOOKUP(AA351, NPC_Scaling_Values!A:C, 3)*VLOOKUP(AB351, NPC_Scaling_Values!A:C, 3) * 1.25 ,0)</f>
        <v>2900</v>
      </c>
      <c r="D351" s="5">
        <f>ROUND( VLOOKUP(Z351, NPC_Raw_Data!A:E, 5) * VLOOKUP(AA351, NPC_Scaling_Values!A:D, 4) * VLOOKUP(AB351,NPC_Scaling_Values!A:D, 4) * 1.25 ,0)</f>
        <v>23763</v>
      </c>
      <c r="E351" s="5">
        <f>ROUND( VLOOKUP(Z351, NPC_Raw_Data!A:L, 6) * VLOOKUP(AA351, NPC_Scaling_Values!A:N, 5)* VLOOKUP(AB351, NPC_Scaling_Values!A:N, 5) * 1.25 ,0)</f>
        <v>316</v>
      </c>
      <c r="F351" s="5">
        <f>ROUND( VLOOKUP(Z351, NPC_Raw_Data!A:L, 7) * VLOOKUP(AA351, NPC_Scaling_Values!A:N, 6) * VLOOKUP(AB351,NPC_Scaling_Values!A:N, 6) * 1.25 ,0)</f>
        <v>572</v>
      </c>
      <c r="G351" s="5">
        <f>ROUND( VLOOKUP(Z351, NPC_Raw_Data!A:L, 8) * VLOOKUP(AA351, NPC_Scaling_Values!A:N, 7) * VLOOKUP(AB351, NPC_Scaling_Values!A:N, 7) * 1.25 ,0)</f>
        <v>460</v>
      </c>
      <c r="H351" s="5">
        <f>ROUND( VLOOKUP(Z351, NPC_Raw_Data!A:L, 9) * VLOOKUP(AA351, NPC_Scaling_Values!A:N, 8)* VLOOKUP(AB351, NPC_Scaling_Values!A:N, 8) * 1.25 ,0)</f>
        <v>683</v>
      </c>
      <c r="I351" s="5">
        <v>0.0</v>
      </c>
      <c r="J351" s="5">
        <v>0.0</v>
      </c>
      <c r="K351" s="5">
        <v>0.0</v>
      </c>
      <c r="L351" s="5">
        <f>ROUND( VLOOKUP(Z351, NPC_Raw_Data!A:O, 13),0)</f>
        <v>137</v>
      </c>
      <c r="M351" s="5">
        <f>ROUND( VLOOKUP(Z351, NPC_Raw_Data!A:O, 14),0)</f>
        <v>137</v>
      </c>
      <c r="N351" s="5">
        <f>ROUND( VLOOKUP(Z351, NPC_Raw_Data!A:O, 15),0)</f>
        <v>183</v>
      </c>
      <c r="O351" s="5">
        <f>ROUND( VLOOKUP(Z351, NPC_Raw_Data!A:Q, 16) * VLOOKUP(AA351, NPC_Scaling_Values!A:N, 14)* VLOOKUP(AB351, NPC_Scaling_Values!A:N, 14) * 1.25 ,0)</f>
        <v>290</v>
      </c>
      <c r="P351" s="2">
        <f>ROUND( VLOOKUP(Z351, NPC_Raw_Data!A:Q, 17) * VLOOKUP(AA351, NPC_Scaling_Values!A:N, 14) * VLOOKUP(AB351, NPC_Scaling_Values!A:N, 14)* 1.25 ,0)</f>
        <v>116</v>
      </c>
      <c r="Q351">
        <f> VLOOKUP(AA351, NPC_Scaling_Values!A:N, 9) * VLOOKUP(AB351, NPC_Scaling_Values!A:N, 9) * 1.25</f>
        <v>4.17</v>
      </c>
      <c r="R351" s="1">
        <v>1.3</v>
      </c>
      <c r="S351" s="1">
        <v>-1.0</v>
      </c>
      <c r="T351" s="7" t="b">
        <v>0</v>
      </c>
      <c r="U351" s="7" t="b">
        <v>0</v>
      </c>
      <c r="V351" s="7" t="b">
        <v>0</v>
      </c>
      <c r="Z351" s="1">
        <v>409010.0</v>
      </c>
      <c r="AA351" s="1">
        <v>7014.0</v>
      </c>
      <c r="AB351" s="1">
        <v>7414.0</v>
      </c>
      <c r="AC351" s="10">
        <v>5151.0</v>
      </c>
    </row>
    <row r="352">
      <c r="A352" s="1" t="s">
        <v>290</v>
      </c>
      <c r="B352" s="13" t="s">
        <v>32</v>
      </c>
      <c r="C352" s="5">
        <f>ROUND( VLOOKUP(Z352, NPC_Raw_Data!A:D, 4)*VLOOKUP(AA352, NPC_Scaling_Values!A:C, 3)*VLOOKUP(AB352, NPC_Scaling_Values!A:C, 3) * 1.25 ,0)</f>
        <v>7359</v>
      </c>
      <c r="D352" s="5">
        <f>ROUND( VLOOKUP(Z352, NPC_Raw_Data!A:E, 5) * VLOOKUP(AA352, NPC_Scaling_Values!A:D, 4) * VLOOKUP(AB352,NPC_Scaling_Values!A:D, 4) * 1.25 ,0)</f>
        <v>125000</v>
      </c>
      <c r="E352" s="5">
        <f>ROUND( VLOOKUP(Z352, NPC_Raw_Data!A:L, 6) * VLOOKUP(AA352, NPC_Scaling_Values!A:N, 5)* VLOOKUP(AB352, NPC_Scaling_Values!A:N, 5) * 1.25 ,0)</f>
        <v>494</v>
      </c>
      <c r="F352" s="5">
        <f>ROUND( VLOOKUP(Z352, NPC_Raw_Data!A:L, 7) * VLOOKUP(AA352, NPC_Scaling_Values!A:N, 6) * VLOOKUP(AB352,NPC_Scaling_Values!A:N, 6) * 1.25 ,0)</f>
        <v>850</v>
      </c>
      <c r="G352" s="5">
        <f>ROUND( VLOOKUP(Z352, NPC_Raw_Data!A:L, 8) * VLOOKUP(AA352, NPC_Scaling_Values!A:N, 7) * VLOOKUP(AB352, NPC_Scaling_Values!A:N, 7) * 1.25 ,0)</f>
        <v>787</v>
      </c>
      <c r="H352" s="5">
        <f>ROUND( VLOOKUP(Z352, NPC_Raw_Data!A:L, 9) * VLOOKUP(AA352, NPC_Scaling_Values!A:N, 8)* VLOOKUP(AB352, NPC_Scaling_Values!A:N, 8) * 1.25 ,0)</f>
        <v>731</v>
      </c>
      <c r="I352" s="5">
        <v>20.0</v>
      </c>
      <c r="J352" s="5">
        <v>-10.0</v>
      </c>
      <c r="K352" s="5">
        <v>20.0</v>
      </c>
      <c r="L352" s="5">
        <f>ROUND( VLOOKUP(Z352, NPC_Raw_Data!A:O, 13),0)</f>
        <v>999</v>
      </c>
      <c r="M352" s="5">
        <f>ROUND( VLOOKUP(Z352, NPC_Raw_Data!A:O, 14),0)</f>
        <v>999</v>
      </c>
      <c r="N352" s="5">
        <f>ROUND( VLOOKUP(Z352, NPC_Raw_Data!A:O, 15),0)</f>
        <v>999</v>
      </c>
      <c r="O352" s="5">
        <f>ROUND( VLOOKUP(Z352, NPC_Raw_Data!A:Q, 16) * VLOOKUP(AA352, NPC_Scaling_Values!A:N, 14)* VLOOKUP(AB352, NPC_Scaling_Values!A:N, 14) * 1.25 ,0)</f>
        <v>290</v>
      </c>
      <c r="P352" s="2">
        <f>ROUND( VLOOKUP(Z352, NPC_Raw_Data!A:Q, 17) * VLOOKUP(AA352, NPC_Scaling_Values!A:N, 14) * VLOOKUP(AB352, NPC_Scaling_Values!A:N, 14)* 1.25 ,0)</f>
        <v>116</v>
      </c>
      <c r="Q352">
        <f> VLOOKUP(AA352, NPC_Scaling_Values!A:N, 9) * VLOOKUP(AB352, NPC_Scaling_Values!A:N, 9) * 1.25</f>
        <v>4.17</v>
      </c>
      <c r="R352" s="1">
        <v>1.1</v>
      </c>
      <c r="S352" s="1">
        <v>-1.0</v>
      </c>
      <c r="T352" s="7" t="b">
        <v>0</v>
      </c>
      <c r="U352" s="7" t="b">
        <v>0</v>
      </c>
      <c r="V352" s="7" t="b">
        <v>0</v>
      </c>
      <c r="Z352" s="1">
        <v>410000.0</v>
      </c>
      <c r="AA352" s="1">
        <v>7014.0</v>
      </c>
      <c r="AB352" s="1">
        <v>7414.0</v>
      </c>
      <c r="AC352" s="8">
        <v>0.0</v>
      </c>
    </row>
    <row r="353">
      <c r="A353" s="1" t="s">
        <v>308</v>
      </c>
      <c r="B353" s="1" t="s">
        <v>32</v>
      </c>
      <c r="C353" s="5">
        <f>ROUND( VLOOKUP(Z353, NPC_Raw_Data!A:D, 4)*VLOOKUP(AA353, NPC_Scaling_Values!A:C, 3)*VLOOKUP(AB353, NPC_Scaling_Values!A:C, 3) * 1.25 ,0)</f>
        <v>6280</v>
      </c>
      <c r="D353" s="5">
        <f>ROUND( VLOOKUP(Z353, NPC_Raw_Data!A:E, 5) * VLOOKUP(AA353, NPC_Scaling_Values!A:D, 4) * VLOOKUP(AB353,NPC_Scaling_Values!A:D, 4) * 1.25 ,0)</f>
        <v>50000</v>
      </c>
      <c r="E353" s="5">
        <f>ROUND( VLOOKUP(Z353, NPC_Raw_Data!A:L, 6) * VLOOKUP(AA353, NPC_Scaling_Values!A:N, 5)* VLOOKUP(AB353, NPC_Scaling_Values!A:N, 5) * 1.25 ,0)</f>
        <v>772</v>
      </c>
      <c r="F353" s="5">
        <f>ROUND( VLOOKUP(Z353, NPC_Raw_Data!A:L, 7) * VLOOKUP(AA353, NPC_Scaling_Values!A:N, 6) * VLOOKUP(AB353,NPC_Scaling_Values!A:N, 6) * 1.25 ,0)</f>
        <v>594</v>
      </c>
      <c r="G353" s="5">
        <f>ROUND( VLOOKUP(Z353, NPC_Raw_Data!A:L, 8) * VLOOKUP(AA353, NPC_Scaling_Values!A:N, 7) * VLOOKUP(AB353, NPC_Scaling_Values!A:N, 7) * 1.25 ,0)</f>
        <v>653</v>
      </c>
      <c r="H353" s="5">
        <f>ROUND( VLOOKUP(Z353, NPC_Raw_Data!A:L, 9) * VLOOKUP(AA353, NPC_Scaling_Values!A:N, 8)* VLOOKUP(AB353, NPC_Scaling_Values!A:N, 8) * 1.25 ,0)</f>
        <v>713</v>
      </c>
      <c r="I353" s="5">
        <v>0.0</v>
      </c>
      <c r="J353" s="5">
        <v>-4.0</v>
      </c>
      <c r="K353" s="5">
        <v>3.0</v>
      </c>
      <c r="L353" s="5">
        <f>ROUND( VLOOKUP(Z353, NPC_Raw_Data!A:O, 13),0)</f>
        <v>256</v>
      </c>
      <c r="M353" s="5">
        <f>ROUND( VLOOKUP(Z353, NPC_Raw_Data!A:O, 14),0)</f>
        <v>256</v>
      </c>
      <c r="N353" s="5">
        <f>ROUND( VLOOKUP(Z353, NPC_Raw_Data!A:O, 15),0)</f>
        <v>94</v>
      </c>
      <c r="O353" s="5">
        <f>ROUND( VLOOKUP(Z353, NPC_Raw_Data!A:Q, 16) * VLOOKUP(AA353, NPC_Scaling_Values!A:N, 14)* VLOOKUP(AB353, NPC_Scaling_Values!A:N, 14) * 1.25 ,0)</f>
        <v>290</v>
      </c>
      <c r="P353" s="2">
        <f>ROUND( VLOOKUP(Z353, NPC_Raw_Data!A:Q, 17) * VLOOKUP(AA353, NPC_Scaling_Values!A:N, 14) * VLOOKUP(AB353, NPC_Scaling_Values!A:N, 14)* 1.25 ,0)</f>
        <v>116</v>
      </c>
      <c r="Q353">
        <f> VLOOKUP(AA353, NPC_Scaling_Values!A:N, 9) * VLOOKUP(AB353, NPC_Scaling_Values!A:N, 9) * 1.25</f>
        <v>4.17</v>
      </c>
      <c r="R353" s="1">
        <v>1.1</v>
      </c>
      <c r="S353" s="1">
        <v>-1.0</v>
      </c>
      <c r="T353" s="7" t="b">
        <v>0</v>
      </c>
      <c r="U353" s="7" t="b">
        <v>0</v>
      </c>
      <c r="V353" s="7" t="b">
        <v>0</v>
      </c>
      <c r="Z353" s="1">
        <v>411000.0</v>
      </c>
      <c r="AA353" s="1">
        <v>7014.0</v>
      </c>
      <c r="AB353" s="1">
        <v>7414.0</v>
      </c>
      <c r="AC353" s="10">
        <v>5151.0</v>
      </c>
    </row>
    <row r="354">
      <c r="A354" s="2" t="s">
        <v>310</v>
      </c>
      <c r="B354" s="1" t="s">
        <v>32</v>
      </c>
      <c r="C354" s="5">
        <f>ROUND( VLOOKUP(Z354, NPC_Raw_Data!A:D, 4)*VLOOKUP(AA354, NPC_Scaling_Values!A:C, 3)*VLOOKUP(AB354, NPC_Scaling_Values!A:C, 3) * 1.25 ,0)</f>
        <v>1099</v>
      </c>
      <c r="D354" s="5">
        <f>ROUND( VLOOKUP(Z354, NPC_Raw_Data!A:E, 5) * VLOOKUP(AA354, NPC_Scaling_Values!A:D, 4) * VLOOKUP(AB354,NPC_Scaling_Values!A:D, 4) * 1.25 ,0)</f>
        <v>2500</v>
      </c>
      <c r="E354" s="5">
        <f>ROUND( VLOOKUP(Z354, NPC_Raw_Data!A:L, 6) * VLOOKUP(AA354, NPC_Scaling_Values!A:N, 5)* VLOOKUP(AB354, NPC_Scaling_Values!A:N, 5) * 1.25 ,0)</f>
        <v>921</v>
      </c>
      <c r="F354" s="5">
        <f>ROUND( VLOOKUP(Z354, NPC_Raw_Data!A:L, 7) * VLOOKUP(AA354, NPC_Scaling_Values!A:N, 6) * VLOOKUP(AB354,NPC_Scaling_Values!A:N, 6) * 1.25 ,0)</f>
        <v>743</v>
      </c>
      <c r="G354" s="5">
        <f>ROUND( VLOOKUP(Z354, NPC_Raw_Data!A:L, 8) * VLOOKUP(AA354, NPC_Scaling_Values!A:N, 7) * VLOOKUP(AB354, NPC_Scaling_Values!A:N, 7) * 1.25 ,0)</f>
        <v>787</v>
      </c>
      <c r="H354" s="5">
        <f>ROUND( VLOOKUP(Z354, NPC_Raw_Data!A:L, 9) * VLOOKUP(AA354, NPC_Scaling_Values!A:N, 8)* VLOOKUP(AB354, NPC_Scaling_Values!A:N, 8) * 1.25 ,0)</f>
        <v>1860</v>
      </c>
      <c r="I354" s="5">
        <v>25.0</v>
      </c>
      <c r="J354" s="5">
        <v>-35.0</v>
      </c>
      <c r="K354" s="5">
        <v>20.0</v>
      </c>
      <c r="L354" s="5">
        <f>ROUND( VLOOKUP(Z354, NPC_Raw_Data!A:O, 13),0)</f>
        <v>999</v>
      </c>
      <c r="M354" s="5">
        <f>ROUND( VLOOKUP(Z354, NPC_Raw_Data!A:O, 14),0)</f>
        <v>999</v>
      </c>
      <c r="N354" s="5">
        <f>ROUND( VLOOKUP(Z354, NPC_Raw_Data!A:O, 15),0)</f>
        <v>999</v>
      </c>
      <c r="O354" s="5">
        <f>ROUND( VLOOKUP(Z354, NPC_Raw_Data!A:Q, 16) * VLOOKUP(AA354, NPC_Scaling_Values!A:N, 14)* VLOOKUP(AB354, NPC_Scaling_Values!A:N, 14) * 1.25 ,0)</f>
        <v>464</v>
      </c>
      <c r="P354" s="2">
        <f>ROUND( VLOOKUP(Z354, NPC_Raw_Data!A:Q, 17) * VLOOKUP(AA354, NPC_Scaling_Values!A:N, 14) * VLOOKUP(AB354, NPC_Scaling_Values!A:N, 14)* 1.25 ,0)</f>
        <v>116</v>
      </c>
      <c r="Q354">
        <f> VLOOKUP(AA354, NPC_Scaling_Values!A:N, 9) * VLOOKUP(AB354, NPC_Scaling_Values!A:N, 9) * 1.25</f>
        <v>4.17</v>
      </c>
      <c r="R354" s="1">
        <v>1.1</v>
      </c>
      <c r="S354" s="1">
        <v>-1.0</v>
      </c>
      <c r="T354" s="7" t="b">
        <v>0</v>
      </c>
      <c r="U354" s="7" t="b">
        <v>0</v>
      </c>
      <c r="V354" s="7" t="b">
        <v>0</v>
      </c>
      <c r="Z354" s="1">
        <v>412000.0</v>
      </c>
      <c r="AA354" s="1">
        <v>7014.0</v>
      </c>
      <c r="AB354" s="1">
        <v>7414.0</v>
      </c>
      <c r="AC354" s="8">
        <v>0.0</v>
      </c>
    </row>
    <row r="355">
      <c r="A355" s="2" t="s">
        <v>311</v>
      </c>
      <c r="B355" s="1" t="s">
        <v>32</v>
      </c>
      <c r="C355" s="5">
        <f>ROUND( VLOOKUP(Z355, NPC_Raw_Data!A:D, 4)*VLOOKUP(AA355, NPC_Scaling_Values!A:C, 3)*VLOOKUP(AB355, NPC_Scaling_Values!A:C, 3) * 1.25 ,0)</f>
        <v>1099</v>
      </c>
      <c r="D355" s="5">
        <f>ROUND( VLOOKUP(Z355, NPC_Raw_Data!A:E, 5) * VLOOKUP(AA355, NPC_Scaling_Values!A:D, 4) * VLOOKUP(AB355,NPC_Scaling_Values!A:D, 4) * 1.25 ,0)</f>
        <v>2500</v>
      </c>
      <c r="E355" s="5">
        <f>ROUND( VLOOKUP(Z355, NPC_Raw_Data!A:L, 6) * VLOOKUP(AA355, NPC_Scaling_Values!A:N, 5)* VLOOKUP(AB355, NPC_Scaling_Values!A:N, 5) * 1.25 ,0)</f>
        <v>921</v>
      </c>
      <c r="F355" s="5">
        <f>ROUND( VLOOKUP(Z355, NPC_Raw_Data!A:L, 7) * VLOOKUP(AA355, NPC_Scaling_Values!A:N, 6) * VLOOKUP(AB355,NPC_Scaling_Values!A:N, 6) * 1.25 ,0)</f>
        <v>743</v>
      </c>
      <c r="G355" s="5">
        <f>ROUND( VLOOKUP(Z355, NPC_Raw_Data!A:L, 8) * VLOOKUP(AA355, NPC_Scaling_Values!A:N, 7) * VLOOKUP(AB355, NPC_Scaling_Values!A:N, 7) * 1.25 ,0)</f>
        <v>787</v>
      </c>
      <c r="H355" s="5">
        <f>ROUND( VLOOKUP(Z355, NPC_Raw_Data!A:L, 9) * VLOOKUP(AA355, NPC_Scaling_Values!A:N, 8)* VLOOKUP(AB355, NPC_Scaling_Values!A:N, 8) * 1.25 ,0)</f>
        <v>1860</v>
      </c>
      <c r="I355" s="5">
        <v>25.0</v>
      </c>
      <c r="J355" s="5">
        <v>-35.0</v>
      </c>
      <c r="K355" s="5">
        <v>20.0</v>
      </c>
      <c r="L355" s="5">
        <f>ROUND( VLOOKUP(Z355, NPC_Raw_Data!A:O, 13),0)</f>
        <v>999</v>
      </c>
      <c r="M355" s="5">
        <f>ROUND( VLOOKUP(Z355, NPC_Raw_Data!A:O, 14),0)</f>
        <v>999</v>
      </c>
      <c r="N355" s="5">
        <f>ROUND( VLOOKUP(Z355, NPC_Raw_Data!A:O, 15),0)</f>
        <v>999</v>
      </c>
      <c r="O355" s="5">
        <f>ROUND( VLOOKUP(Z355, NPC_Raw_Data!A:Q, 16) * VLOOKUP(AA355, NPC_Scaling_Values!A:N, 14)* VLOOKUP(AB355, NPC_Scaling_Values!A:N, 14) * 1.25 ,0)</f>
        <v>464</v>
      </c>
      <c r="P355" s="2">
        <f>ROUND( VLOOKUP(Z355, NPC_Raw_Data!A:Q, 17) * VLOOKUP(AA355, NPC_Scaling_Values!A:N, 14) * VLOOKUP(AB355, NPC_Scaling_Values!A:N, 14)* 1.25 ,0)</f>
        <v>116</v>
      </c>
      <c r="Q355">
        <f> VLOOKUP(AA355, NPC_Scaling_Values!A:N, 9) * VLOOKUP(AB355, NPC_Scaling_Values!A:N, 9) * 1.25</f>
        <v>4.17</v>
      </c>
      <c r="R355" s="1">
        <v>1.1</v>
      </c>
      <c r="S355" s="1">
        <v>-1.0</v>
      </c>
      <c r="T355" s="7" t="b">
        <v>0</v>
      </c>
      <c r="U355" s="7" t="b">
        <v>0</v>
      </c>
      <c r="V355" s="7" t="b">
        <v>0</v>
      </c>
      <c r="Z355" s="1">
        <v>412001.0</v>
      </c>
      <c r="AA355" s="1">
        <v>7014.0</v>
      </c>
      <c r="AB355" s="1">
        <v>7414.0</v>
      </c>
      <c r="AC355" s="8">
        <v>7100.0</v>
      </c>
    </row>
    <row r="356">
      <c r="A356" s="2" t="s">
        <v>219</v>
      </c>
      <c r="B356" s="1" t="s">
        <v>32</v>
      </c>
      <c r="C356" s="5">
        <f>ROUND( VLOOKUP(Z356, NPC_Raw_Data!A:D, 4)*VLOOKUP(AA356, NPC_Scaling_Values!A:C, 3)*VLOOKUP(AB356, NPC_Scaling_Values!A:C, 3) * 1.25 ,0)</f>
        <v>628</v>
      </c>
      <c r="D356" s="5">
        <f>ROUND( VLOOKUP(Z356, NPC_Raw_Data!A:E, 5) * VLOOKUP(AA356, NPC_Scaling_Values!A:D, 4) * VLOOKUP(AB356,NPC_Scaling_Values!A:D, 4) * 1.25 ,0)</f>
        <v>500</v>
      </c>
      <c r="E356" s="5">
        <f>ROUND( VLOOKUP(Z356, NPC_Raw_Data!A:L, 6) * VLOOKUP(AA356, NPC_Scaling_Values!A:N, 5)* VLOOKUP(AB356, NPC_Scaling_Values!A:N, 5) * 1.25 ,0)</f>
        <v>327</v>
      </c>
      <c r="F356" s="5">
        <f>ROUND( VLOOKUP(Z356, NPC_Raw_Data!A:L, 7) * VLOOKUP(AA356, NPC_Scaling_Values!A:N, 6) * VLOOKUP(AB356,NPC_Scaling_Values!A:N, 6) * 1.25 ,0)</f>
        <v>297</v>
      </c>
      <c r="G356" s="5">
        <f>ROUND( VLOOKUP(Z356, NPC_Raw_Data!A:L, 8) * VLOOKUP(AA356, NPC_Scaling_Values!A:N, 7) * VLOOKUP(AB356, NPC_Scaling_Values!A:N, 7) * 1.25 ,0)</f>
        <v>149</v>
      </c>
      <c r="H356" s="5">
        <f>ROUND( VLOOKUP(Z356, NPC_Raw_Data!A:L, 9) * VLOOKUP(AA356, NPC_Scaling_Values!A:N, 8)* VLOOKUP(AB356, NPC_Scaling_Values!A:N, 8) * 1.25 ,0)</f>
        <v>408</v>
      </c>
      <c r="I356" s="5">
        <v>-10.0</v>
      </c>
      <c r="J356" s="5">
        <v>0.0</v>
      </c>
      <c r="K356" s="5">
        <v>0.0</v>
      </c>
      <c r="L356" s="5">
        <f>ROUND( VLOOKUP(Z356, NPC_Raw_Data!A:O, 13),0)</f>
        <v>77</v>
      </c>
      <c r="M356" s="5">
        <f>ROUND( VLOOKUP(Z356, NPC_Raw_Data!A:O, 14),0)</f>
        <v>77</v>
      </c>
      <c r="N356" s="5">
        <f>ROUND( VLOOKUP(Z356, NPC_Raw_Data!A:O, 15),0)</f>
        <v>999</v>
      </c>
      <c r="O356" s="5">
        <f>ROUND( VLOOKUP(Z356, NPC_Raw_Data!A:Q, 16) * VLOOKUP(AA356, NPC_Scaling_Values!A:N, 14)* VLOOKUP(AB356, NPC_Scaling_Values!A:N, 14) * 1.25 ,0)</f>
        <v>290</v>
      </c>
      <c r="P356" s="2">
        <f>ROUND( VLOOKUP(Z356, NPC_Raw_Data!A:Q, 17) * VLOOKUP(AA356, NPC_Scaling_Values!A:N, 14) * VLOOKUP(AB356, NPC_Scaling_Values!A:N, 14)* 1.25 ,0)</f>
        <v>116</v>
      </c>
      <c r="Q356">
        <f> VLOOKUP(AA356, NPC_Scaling_Values!A:N, 9) * VLOOKUP(AB356, NPC_Scaling_Values!A:N, 9) * 1.25</f>
        <v>4.17</v>
      </c>
      <c r="R356" s="1">
        <v>1.5</v>
      </c>
      <c r="S356" s="1">
        <v>-1.0</v>
      </c>
      <c r="T356" s="7" t="b">
        <v>0</v>
      </c>
      <c r="U356" s="7" t="b">
        <v>0</v>
      </c>
      <c r="V356" s="7" t="b">
        <v>0</v>
      </c>
      <c r="Z356" s="1">
        <v>413000.0</v>
      </c>
      <c r="AA356" s="1">
        <v>7014.0</v>
      </c>
      <c r="AB356" s="1">
        <v>7414.0</v>
      </c>
      <c r="AC356" s="8">
        <v>0.0</v>
      </c>
    </row>
    <row r="357">
      <c r="A357" s="2" t="s">
        <v>219</v>
      </c>
      <c r="B357" s="1" t="s">
        <v>32</v>
      </c>
      <c r="C357" s="5">
        <f>ROUND( VLOOKUP(Z357, NPC_Raw_Data!A:D, 4)*VLOOKUP(AA357, NPC_Scaling_Values!A:C, 3)*VLOOKUP(AB357, NPC_Scaling_Values!A:C, 3) * 1.25 ,0)</f>
        <v>628</v>
      </c>
      <c r="D357" s="5">
        <f>ROUND( VLOOKUP(Z357, NPC_Raw_Data!A:E, 5) * VLOOKUP(AA357, NPC_Scaling_Values!A:D, 4) * VLOOKUP(AB357,NPC_Scaling_Values!A:D, 4) * 1.25 ,0)</f>
        <v>500</v>
      </c>
      <c r="E357" s="5">
        <f>ROUND( VLOOKUP(Z357, NPC_Raw_Data!A:L, 6) * VLOOKUP(AA357, NPC_Scaling_Values!A:N, 5)* VLOOKUP(AB357, NPC_Scaling_Values!A:N, 5) * 1.25 ,0)</f>
        <v>327</v>
      </c>
      <c r="F357" s="5">
        <f>ROUND( VLOOKUP(Z357, NPC_Raw_Data!A:L, 7) * VLOOKUP(AA357, NPC_Scaling_Values!A:N, 6) * VLOOKUP(AB357,NPC_Scaling_Values!A:N, 6) * 1.25 ,0)</f>
        <v>297</v>
      </c>
      <c r="G357" s="5">
        <f>ROUND( VLOOKUP(Z357, NPC_Raw_Data!A:L, 8) * VLOOKUP(AA357, NPC_Scaling_Values!A:N, 7) * VLOOKUP(AB357, NPC_Scaling_Values!A:N, 7) * 1.25 ,0)</f>
        <v>149</v>
      </c>
      <c r="H357" s="5">
        <f>ROUND( VLOOKUP(Z357, NPC_Raw_Data!A:L, 9) * VLOOKUP(AA357, NPC_Scaling_Values!A:N, 8)* VLOOKUP(AB357, NPC_Scaling_Values!A:N, 8) * 1.25 ,0)</f>
        <v>408</v>
      </c>
      <c r="I357" s="5">
        <v>-10.0</v>
      </c>
      <c r="J357" s="5">
        <v>0.0</v>
      </c>
      <c r="K357" s="5">
        <v>0.0</v>
      </c>
      <c r="L357" s="5">
        <f>ROUND( VLOOKUP(Z357, NPC_Raw_Data!A:O, 13),0)</f>
        <v>77</v>
      </c>
      <c r="M357" s="5">
        <f>ROUND( VLOOKUP(Z357, NPC_Raw_Data!A:O, 14),0)</f>
        <v>77</v>
      </c>
      <c r="N357" s="5">
        <f>ROUND( VLOOKUP(Z357, NPC_Raw_Data!A:O, 15),0)</f>
        <v>999</v>
      </c>
      <c r="O357" s="5">
        <f>ROUND( VLOOKUP(Z357, NPC_Raw_Data!A:Q, 16) * VLOOKUP(AA357, NPC_Scaling_Values!A:N, 14)* VLOOKUP(AB357, NPC_Scaling_Values!A:N, 14) * 1.25 ,0)</f>
        <v>290</v>
      </c>
      <c r="P357" s="2">
        <f>ROUND( VLOOKUP(Z357, NPC_Raw_Data!A:Q, 17) * VLOOKUP(AA357, NPC_Scaling_Values!A:N, 14) * VLOOKUP(AB357, NPC_Scaling_Values!A:N, 14)* 1.25 ,0)</f>
        <v>116</v>
      </c>
      <c r="Q357">
        <f> VLOOKUP(AA357, NPC_Scaling_Values!A:N, 9) * VLOOKUP(AB357, NPC_Scaling_Values!A:N, 9) * 1.25</f>
        <v>4.17</v>
      </c>
      <c r="R357" s="1">
        <v>1.5</v>
      </c>
      <c r="S357" s="1">
        <v>-1.0</v>
      </c>
      <c r="T357" s="7" t="b">
        <v>0</v>
      </c>
      <c r="U357" s="7" t="b">
        <v>0</v>
      </c>
      <c r="V357" s="7" t="b">
        <v>0</v>
      </c>
      <c r="Z357" s="1">
        <v>413001.0</v>
      </c>
      <c r="AA357" s="1">
        <v>7014.0</v>
      </c>
      <c r="AB357" s="1">
        <v>7414.0</v>
      </c>
      <c r="AC357" s="8">
        <v>0.0</v>
      </c>
    </row>
    <row r="358">
      <c r="A358" s="2" t="s">
        <v>219</v>
      </c>
      <c r="B358" s="1" t="s">
        <v>32</v>
      </c>
      <c r="C358" s="5">
        <f>ROUND( VLOOKUP(Z358, NPC_Raw_Data!A:D, 4)*VLOOKUP(AA358, NPC_Scaling_Values!A:C, 3)*VLOOKUP(AB358, NPC_Scaling_Values!A:C, 3) * 1.25 ,0)</f>
        <v>628</v>
      </c>
      <c r="D358" s="5">
        <f>ROUND( VLOOKUP(Z358, NPC_Raw_Data!A:E, 5) * VLOOKUP(AA358, NPC_Scaling_Values!A:D, 4) * VLOOKUP(AB358,NPC_Scaling_Values!A:D, 4) * 1.25 ,0)</f>
        <v>500</v>
      </c>
      <c r="E358" s="5">
        <f>ROUND( VLOOKUP(Z358, NPC_Raw_Data!A:L, 6) * VLOOKUP(AA358, NPC_Scaling_Values!A:N, 5)* VLOOKUP(AB358, NPC_Scaling_Values!A:N, 5) * 1.25 ,0)</f>
        <v>327</v>
      </c>
      <c r="F358" s="5">
        <f>ROUND( VLOOKUP(Z358, NPC_Raw_Data!A:L, 7) * VLOOKUP(AA358, NPC_Scaling_Values!A:N, 6) * VLOOKUP(AB358,NPC_Scaling_Values!A:N, 6) * 1.25 ,0)</f>
        <v>297</v>
      </c>
      <c r="G358" s="5">
        <f>ROUND( VLOOKUP(Z358, NPC_Raw_Data!A:L, 8) * VLOOKUP(AA358, NPC_Scaling_Values!A:N, 7) * VLOOKUP(AB358, NPC_Scaling_Values!A:N, 7) * 1.25 ,0)</f>
        <v>149</v>
      </c>
      <c r="H358" s="5">
        <f>ROUND( VLOOKUP(Z358, NPC_Raw_Data!A:L, 9) * VLOOKUP(AA358, NPC_Scaling_Values!A:N, 8)* VLOOKUP(AB358, NPC_Scaling_Values!A:N, 8) * 1.25 ,0)</f>
        <v>408</v>
      </c>
      <c r="I358" s="5">
        <v>-10.0</v>
      </c>
      <c r="J358" s="5">
        <v>0.0</v>
      </c>
      <c r="K358" s="5">
        <v>0.0</v>
      </c>
      <c r="L358" s="5">
        <f>ROUND( VLOOKUP(Z358, NPC_Raw_Data!A:O, 13),0)</f>
        <v>77</v>
      </c>
      <c r="M358" s="5">
        <f>ROUND( VLOOKUP(Z358, NPC_Raw_Data!A:O, 14),0)</f>
        <v>77</v>
      </c>
      <c r="N358" s="5">
        <f>ROUND( VLOOKUP(Z358, NPC_Raw_Data!A:O, 15),0)</f>
        <v>999</v>
      </c>
      <c r="O358" s="5">
        <f>ROUND( VLOOKUP(Z358, NPC_Raw_Data!A:Q, 16) * VLOOKUP(AA358, NPC_Scaling_Values!A:N, 14)* VLOOKUP(AB358, NPC_Scaling_Values!A:N, 14) * 1.25 ,0)</f>
        <v>290</v>
      </c>
      <c r="P358" s="2">
        <f>ROUND( VLOOKUP(Z358, NPC_Raw_Data!A:Q, 17) * VLOOKUP(AA358, NPC_Scaling_Values!A:N, 14) * VLOOKUP(AB358, NPC_Scaling_Values!A:N, 14)* 1.25 ,0)</f>
        <v>116</v>
      </c>
      <c r="Q358">
        <f> VLOOKUP(AA358, NPC_Scaling_Values!A:N, 9) * VLOOKUP(AB358, NPC_Scaling_Values!A:N, 9) * 1.25</f>
        <v>4.17</v>
      </c>
      <c r="R358" s="1">
        <v>1.5</v>
      </c>
      <c r="S358" s="1">
        <v>-1.0</v>
      </c>
      <c r="T358" s="7" t="b">
        <v>0</v>
      </c>
      <c r="U358" s="7" t="b">
        <v>0</v>
      </c>
      <c r="V358" s="7" t="b">
        <v>0</v>
      </c>
      <c r="Z358" s="1">
        <v>413002.0</v>
      </c>
      <c r="AA358" s="1">
        <v>7014.0</v>
      </c>
      <c r="AB358" s="1">
        <v>7414.0</v>
      </c>
      <c r="AC358" s="8">
        <v>0.0</v>
      </c>
    </row>
    <row r="359">
      <c r="A359" s="2" t="s">
        <v>219</v>
      </c>
      <c r="B359" s="1" t="s">
        <v>32</v>
      </c>
      <c r="C359" s="5">
        <f>ROUND( VLOOKUP(Z359, NPC_Raw_Data!A:D, 4)*VLOOKUP(AA359, NPC_Scaling_Values!A:C, 3)*VLOOKUP(AB359, NPC_Scaling_Values!A:C, 3) * 1.25 ,0)</f>
        <v>628</v>
      </c>
      <c r="D359" s="5">
        <f>ROUND( VLOOKUP(Z359, NPC_Raw_Data!A:E, 5) * VLOOKUP(AA359, NPC_Scaling_Values!A:D, 4) * VLOOKUP(AB359,NPC_Scaling_Values!A:D, 4) * 1.25 ,0)</f>
        <v>500</v>
      </c>
      <c r="E359" s="5">
        <f>ROUND( VLOOKUP(Z359, NPC_Raw_Data!A:L, 6) * VLOOKUP(AA359, NPC_Scaling_Values!A:N, 5)* VLOOKUP(AB359, NPC_Scaling_Values!A:N, 5) * 1.25 ,0)</f>
        <v>327</v>
      </c>
      <c r="F359" s="5">
        <f>ROUND( VLOOKUP(Z359, NPC_Raw_Data!A:L, 7) * VLOOKUP(AA359, NPC_Scaling_Values!A:N, 6) * VLOOKUP(AB359,NPC_Scaling_Values!A:N, 6) * 1.25 ,0)</f>
        <v>297</v>
      </c>
      <c r="G359" s="5">
        <f>ROUND( VLOOKUP(Z359, NPC_Raw_Data!A:L, 8) * VLOOKUP(AA359, NPC_Scaling_Values!A:N, 7) * VLOOKUP(AB359, NPC_Scaling_Values!A:N, 7) * 1.25 ,0)</f>
        <v>149</v>
      </c>
      <c r="H359" s="5">
        <f>ROUND( VLOOKUP(Z359, NPC_Raw_Data!A:L, 9) * VLOOKUP(AA359, NPC_Scaling_Values!A:N, 8)* VLOOKUP(AB359, NPC_Scaling_Values!A:N, 8) * 1.25 ,0)</f>
        <v>408</v>
      </c>
      <c r="I359" s="5">
        <v>-10.0</v>
      </c>
      <c r="J359" s="5">
        <v>0.0</v>
      </c>
      <c r="K359" s="5">
        <v>0.0</v>
      </c>
      <c r="L359" s="5">
        <f>ROUND( VLOOKUP(Z359, NPC_Raw_Data!A:O, 13),0)</f>
        <v>77</v>
      </c>
      <c r="M359" s="5">
        <f>ROUND( VLOOKUP(Z359, NPC_Raw_Data!A:O, 14),0)</f>
        <v>77</v>
      </c>
      <c r="N359" s="5">
        <f>ROUND( VLOOKUP(Z359, NPC_Raw_Data!A:O, 15),0)</f>
        <v>999</v>
      </c>
      <c r="O359" s="5">
        <f>ROUND( VLOOKUP(Z359, NPC_Raw_Data!A:Q, 16) * VLOOKUP(AA359, NPC_Scaling_Values!A:N, 14)* VLOOKUP(AB359, NPC_Scaling_Values!A:N, 14) * 1.25 ,0)</f>
        <v>290</v>
      </c>
      <c r="P359" s="2">
        <f>ROUND( VLOOKUP(Z359, NPC_Raw_Data!A:Q, 17) * VLOOKUP(AA359, NPC_Scaling_Values!A:N, 14) * VLOOKUP(AB359, NPC_Scaling_Values!A:N, 14)* 1.25 ,0)</f>
        <v>116</v>
      </c>
      <c r="Q359">
        <f> VLOOKUP(AA359, NPC_Scaling_Values!A:N, 9) * VLOOKUP(AB359, NPC_Scaling_Values!A:N, 9) * 1.25</f>
        <v>4.17</v>
      </c>
      <c r="R359" s="1">
        <v>1.5</v>
      </c>
      <c r="S359" s="1">
        <v>-1.0</v>
      </c>
      <c r="T359" s="7" t="b">
        <v>0</v>
      </c>
      <c r="U359" s="7" t="b">
        <v>0</v>
      </c>
      <c r="V359" s="7" t="b">
        <v>0</v>
      </c>
      <c r="Z359" s="1">
        <v>413003.0</v>
      </c>
      <c r="AA359" s="1">
        <v>7014.0</v>
      </c>
      <c r="AB359" s="1">
        <v>7414.0</v>
      </c>
      <c r="AC359" s="8">
        <v>0.0</v>
      </c>
    </row>
    <row r="360">
      <c r="A360" s="2" t="s">
        <v>220</v>
      </c>
      <c r="B360" s="1" t="s">
        <v>32</v>
      </c>
      <c r="C360" s="5">
        <f>ROUND( VLOOKUP(Z360, NPC_Raw_Data!A:D, 4)*VLOOKUP(AA360, NPC_Scaling_Values!A:C, 3)*VLOOKUP(AB360, NPC_Scaling_Values!A:C, 3) * 1.25 ,0)</f>
        <v>628</v>
      </c>
      <c r="D360" s="5">
        <f>ROUND( VLOOKUP(Z360, NPC_Raw_Data!A:E, 5) * VLOOKUP(AA360, NPC_Scaling_Values!A:D, 4) * VLOOKUP(AB360,NPC_Scaling_Values!A:D, 4) * 1.25 ,0)</f>
        <v>500</v>
      </c>
      <c r="E360" s="5">
        <f>ROUND( VLOOKUP(Z360, NPC_Raw_Data!A:L, 6) * VLOOKUP(AA360, NPC_Scaling_Values!A:N, 5)* VLOOKUP(AB360, NPC_Scaling_Values!A:N, 5) * 1.25 ,0)</f>
        <v>327</v>
      </c>
      <c r="F360" s="5">
        <f>ROUND( VLOOKUP(Z360, NPC_Raw_Data!A:L, 7) * VLOOKUP(AA360, NPC_Scaling_Values!A:N, 6) * VLOOKUP(AB360,NPC_Scaling_Values!A:N, 6) * 1.25 ,0)</f>
        <v>297</v>
      </c>
      <c r="G360" s="5">
        <f>ROUND( VLOOKUP(Z360, NPC_Raw_Data!A:L, 8) * VLOOKUP(AA360, NPC_Scaling_Values!A:N, 7) * VLOOKUP(AB360, NPC_Scaling_Values!A:N, 7) * 1.25 ,0)</f>
        <v>149</v>
      </c>
      <c r="H360" s="5">
        <f>ROUND( VLOOKUP(Z360, NPC_Raw_Data!A:L, 9) * VLOOKUP(AA360, NPC_Scaling_Values!A:N, 8)* VLOOKUP(AB360, NPC_Scaling_Values!A:N, 8) * 1.25 ,0)</f>
        <v>408</v>
      </c>
      <c r="I360" s="5">
        <v>-10.0</v>
      </c>
      <c r="J360" s="5">
        <v>0.0</v>
      </c>
      <c r="K360" s="5">
        <v>0.0</v>
      </c>
      <c r="L360" s="5">
        <f>ROUND( VLOOKUP(Z360, NPC_Raw_Data!A:O, 13),0)</f>
        <v>77</v>
      </c>
      <c r="M360" s="5">
        <f>ROUND( VLOOKUP(Z360, NPC_Raw_Data!A:O, 14),0)</f>
        <v>77</v>
      </c>
      <c r="N360" s="5">
        <f>ROUND( VLOOKUP(Z360, NPC_Raw_Data!A:O, 15),0)</f>
        <v>999</v>
      </c>
      <c r="O360" s="5">
        <f>ROUND( VLOOKUP(Z360, NPC_Raw_Data!A:Q, 16) * VLOOKUP(AA360, NPC_Scaling_Values!A:N, 14)* VLOOKUP(AB360, NPC_Scaling_Values!A:N, 14) * 1.25 ,0)</f>
        <v>290</v>
      </c>
      <c r="P360" s="2">
        <f>ROUND( VLOOKUP(Z360, NPC_Raw_Data!A:Q, 17) * VLOOKUP(AA360, NPC_Scaling_Values!A:N, 14) * VLOOKUP(AB360, NPC_Scaling_Values!A:N, 14)* 1.25 ,0)</f>
        <v>116</v>
      </c>
      <c r="Q360">
        <f> VLOOKUP(AA360, NPC_Scaling_Values!A:N, 9) * VLOOKUP(AB360, NPC_Scaling_Values!A:N, 9) * 1.25</f>
        <v>4.17</v>
      </c>
      <c r="R360" s="1">
        <v>1.5</v>
      </c>
      <c r="S360" s="1">
        <v>-1.0</v>
      </c>
      <c r="T360" s="7" t="b">
        <v>0</v>
      </c>
      <c r="U360" s="7" t="b">
        <v>0</v>
      </c>
      <c r="V360" s="7" t="b">
        <v>0</v>
      </c>
      <c r="Z360" s="1">
        <v>413004.0</v>
      </c>
      <c r="AA360" s="1">
        <v>7014.0</v>
      </c>
      <c r="AB360" s="1">
        <v>7414.0</v>
      </c>
      <c r="AC360" s="8">
        <v>7100.0</v>
      </c>
    </row>
    <row r="361">
      <c r="A361" s="2" t="s">
        <v>221</v>
      </c>
      <c r="B361" s="1" t="s">
        <v>32</v>
      </c>
      <c r="C361" s="5">
        <f>ROUND( VLOOKUP(Z361, NPC_Raw_Data!A:D, 4)*VLOOKUP(AA361, NPC_Scaling_Values!A:C, 3)*VLOOKUP(AB361, NPC_Scaling_Values!A:C, 3) * 1.25 ,0)</f>
        <v>628</v>
      </c>
      <c r="D361" s="5">
        <f>ROUND( VLOOKUP(Z361, NPC_Raw_Data!A:E, 5) * VLOOKUP(AA361, NPC_Scaling_Values!A:D, 4) * VLOOKUP(AB361,NPC_Scaling_Values!A:D, 4) * 1.25 ,0)</f>
        <v>500</v>
      </c>
      <c r="E361" s="5">
        <f>ROUND( VLOOKUP(Z361, NPC_Raw_Data!A:L, 6) * VLOOKUP(AA361, NPC_Scaling_Values!A:N, 5)* VLOOKUP(AB361, NPC_Scaling_Values!A:N, 5) * 1.25 ,0)</f>
        <v>327</v>
      </c>
      <c r="F361" s="5">
        <f>ROUND( VLOOKUP(Z361, NPC_Raw_Data!A:L, 7) * VLOOKUP(AA361, NPC_Scaling_Values!A:N, 6) * VLOOKUP(AB361,NPC_Scaling_Values!A:N, 6) * 1.25 ,0)</f>
        <v>297</v>
      </c>
      <c r="G361" s="5">
        <f>ROUND( VLOOKUP(Z361, NPC_Raw_Data!A:L, 8) * VLOOKUP(AA361, NPC_Scaling_Values!A:N, 7) * VLOOKUP(AB361, NPC_Scaling_Values!A:N, 7) * 1.25 ,0)</f>
        <v>149</v>
      </c>
      <c r="H361" s="5">
        <f>ROUND( VLOOKUP(Z361, NPC_Raw_Data!A:L, 9) * VLOOKUP(AA361, NPC_Scaling_Values!A:N, 8)* VLOOKUP(AB361, NPC_Scaling_Values!A:N, 8) * 1.25 ,0)</f>
        <v>408</v>
      </c>
      <c r="I361" s="5">
        <v>-10.0</v>
      </c>
      <c r="J361" s="5">
        <v>0.0</v>
      </c>
      <c r="K361" s="5">
        <v>0.0</v>
      </c>
      <c r="L361" s="5">
        <f>ROUND( VLOOKUP(Z361, NPC_Raw_Data!A:O, 13),0)</f>
        <v>77</v>
      </c>
      <c r="M361" s="5">
        <f>ROUND( VLOOKUP(Z361, NPC_Raw_Data!A:O, 14),0)</f>
        <v>77</v>
      </c>
      <c r="N361" s="5">
        <f>ROUND( VLOOKUP(Z361, NPC_Raw_Data!A:O, 15),0)</f>
        <v>999</v>
      </c>
      <c r="O361" s="5">
        <f>ROUND( VLOOKUP(Z361, NPC_Raw_Data!A:Q, 16) * VLOOKUP(AA361, NPC_Scaling_Values!A:N, 14)* VLOOKUP(AB361, NPC_Scaling_Values!A:N, 14) * 1.25 ,0)</f>
        <v>290</v>
      </c>
      <c r="P361" s="2">
        <f>ROUND( VLOOKUP(Z361, NPC_Raw_Data!A:Q, 17) * VLOOKUP(AA361, NPC_Scaling_Values!A:N, 14) * VLOOKUP(AB361, NPC_Scaling_Values!A:N, 14)* 1.25 ,0)</f>
        <v>116</v>
      </c>
      <c r="Q361">
        <f> VLOOKUP(AA361, NPC_Scaling_Values!A:N, 9) * VLOOKUP(AB361, NPC_Scaling_Values!A:N, 9) * 1.25</f>
        <v>4.17</v>
      </c>
      <c r="R361" s="1">
        <v>1.5</v>
      </c>
      <c r="S361" s="1">
        <v>-1.0</v>
      </c>
      <c r="T361" s="7" t="b">
        <v>0</v>
      </c>
      <c r="U361" s="7" t="b">
        <v>0</v>
      </c>
      <c r="V361" s="7" t="b">
        <v>0</v>
      </c>
      <c r="Z361" s="1">
        <v>413010.0</v>
      </c>
      <c r="AA361" s="1">
        <v>7014.0</v>
      </c>
      <c r="AB361" s="1">
        <v>7414.0</v>
      </c>
      <c r="AC361" s="8">
        <v>0.0</v>
      </c>
    </row>
    <row r="362">
      <c r="A362" s="2" t="s">
        <v>221</v>
      </c>
      <c r="B362" s="1" t="s">
        <v>32</v>
      </c>
      <c r="C362" s="5">
        <f>ROUND( VLOOKUP(Z362, NPC_Raw_Data!A:D, 4)*VLOOKUP(AA362, NPC_Scaling_Values!A:C, 3)*VLOOKUP(AB362, NPC_Scaling_Values!A:C, 3) * 1.25 ,0)</f>
        <v>628</v>
      </c>
      <c r="D362" s="5">
        <f>ROUND( VLOOKUP(Z362, NPC_Raw_Data!A:E, 5) * VLOOKUP(AA362, NPC_Scaling_Values!A:D, 4) * VLOOKUP(AB362,NPC_Scaling_Values!A:D, 4) * 1.25 ,0)</f>
        <v>500</v>
      </c>
      <c r="E362" s="5">
        <f>ROUND( VLOOKUP(Z362, NPC_Raw_Data!A:L, 6) * VLOOKUP(AA362, NPC_Scaling_Values!A:N, 5)* VLOOKUP(AB362, NPC_Scaling_Values!A:N, 5) * 1.25 ,0)</f>
        <v>327</v>
      </c>
      <c r="F362" s="5">
        <f>ROUND( VLOOKUP(Z362, NPC_Raw_Data!A:L, 7) * VLOOKUP(AA362, NPC_Scaling_Values!A:N, 6) * VLOOKUP(AB362,NPC_Scaling_Values!A:N, 6) * 1.25 ,0)</f>
        <v>297</v>
      </c>
      <c r="G362" s="5">
        <f>ROUND( VLOOKUP(Z362, NPC_Raw_Data!A:L, 8) * VLOOKUP(AA362, NPC_Scaling_Values!A:N, 7) * VLOOKUP(AB362, NPC_Scaling_Values!A:N, 7) * 1.25 ,0)</f>
        <v>149</v>
      </c>
      <c r="H362" s="5">
        <f>ROUND( VLOOKUP(Z362, NPC_Raw_Data!A:L, 9) * VLOOKUP(AA362, NPC_Scaling_Values!A:N, 8)* VLOOKUP(AB362, NPC_Scaling_Values!A:N, 8) * 1.25 ,0)</f>
        <v>408</v>
      </c>
      <c r="I362" s="5">
        <v>-10.0</v>
      </c>
      <c r="J362" s="5">
        <v>0.0</v>
      </c>
      <c r="K362" s="5">
        <v>0.0</v>
      </c>
      <c r="L362" s="5">
        <f>ROUND( VLOOKUP(Z362, NPC_Raw_Data!A:O, 13),0)</f>
        <v>77</v>
      </c>
      <c r="M362" s="5">
        <f>ROUND( VLOOKUP(Z362, NPC_Raw_Data!A:O, 14),0)</f>
        <v>77</v>
      </c>
      <c r="N362" s="5">
        <f>ROUND( VLOOKUP(Z362, NPC_Raw_Data!A:O, 15),0)</f>
        <v>999</v>
      </c>
      <c r="O362" s="5">
        <f>ROUND( VLOOKUP(Z362, NPC_Raw_Data!A:Q, 16) * VLOOKUP(AA362, NPC_Scaling_Values!A:N, 14)* VLOOKUP(AB362, NPC_Scaling_Values!A:N, 14) * 1.25 ,0)</f>
        <v>290</v>
      </c>
      <c r="P362" s="2">
        <f>ROUND( VLOOKUP(Z362, NPC_Raw_Data!A:Q, 17) * VLOOKUP(AA362, NPC_Scaling_Values!A:N, 14) * VLOOKUP(AB362, NPC_Scaling_Values!A:N, 14)* 1.25 ,0)</f>
        <v>116</v>
      </c>
      <c r="Q362">
        <f> VLOOKUP(AA362, NPC_Scaling_Values!A:N, 9) * VLOOKUP(AB362, NPC_Scaling_Values!A:N, 9) * 1.25</f>
        <v>4.17</v>
      </c>
      <c r="R362" s="1">
        <v>1.5</v>
      </c>
      <c r="S362" s="1">
        <v>-1.0</v>
      </c>
      <c r="T362" s="7" t="b">
        <v>0</v>
      </c>
      <c r="U362" s="7" t="b">
        <v>0</v>
      </c>
      <c r="V362" s="7" t="b">
        <v>0</v>
      </c>
      <c r="Z362" s="1">
        <v>413011.0</v>
      </c>
      <c r="AA362" s="1">
        <v>7014.0</v>
      </c>
      <c r="AB362" s="1">
        <v>7414.0</v>
      </c>
      <c r="AC362" s="8">
        <v>0.0</v>
      </c>
    </row>
    <row r="363">
      <c r="A363" s="2" t="s">
        <v>219</v>
      </c>
      <c r="B363" s="1" t="s">
        <v>32</v>
      </c>
      <c r="C363" s="5">
        <f>ROUND( VLOOKUP(Z363, NPC_Raw_Data!A:D, 4)*VLOOKUP(AA363, NPC_Scaling_Values!A:C, 3)*VLOOKUP(AB363, NPC_Scaling_Values!A:C, 3) * 1.25 ,0)</f>
        <v>628</v>
      </c>
      <c r="D363" s="5">
        <f>ROUND( VLOOKUP(Z363, NPC_Raw_Data!A:E, 5) * VLOOKUP(AA363, NPC_Scaling_Values!A:D, 4) * VLOOKUP(AB363,NPC_Scaling_Values!A:D, 4) * 1.25 ,0)</f>
        <v>500</v>
      </c>
      <c r="E363" s="5">
        <f>ROUND( VLOOKUP(Z363, NPC_Raw_Data!A:L, 6) * VLOOKUP(AA363, NPC_Scaling_Values!A:N, 5)* VLOOKUP(AB363, NPC_Scaling_Values!A:N, 5) * 1.25 ,0)</f>
        <v>327</v>
      </c>
      <c r="F363" s="5">
        <f>ROUND( VLOOKUP(Z363, NPC_Raw_Data!A:L, 7) * VLOOKUP(AA363, NPC_Scaling_Values!A:N, 6) * VLOOKUP(AB363,NPC_Scaling_Values!A:N, 6) * 1.25 ,0)</f>
        <v>297</v>
      </c>
      <c r="G363" s="5">
        <f>ROUND( VLOOKUP(Z363, NPC_Raw_Data!A:L, 8) * VLOOKUP(AA363, NPC_Scaling_Values!A:N, 7) * VLOOKUP(AB363, NPC_Scaling_Values!A:N, 7) * 1.25 ,0)</f>
        <v>149</v>
      </c>
      <c r="H363" s="5">
        <f>ROUND( VLOOKUP(Z363, NPC_Raw_Data!A:L, 9) * VLOOKUP(AA363, NPC_Scaling_Values!A:N, 8)* VLOOKUP(AB363, NPC_Scaling_Values!A:N, 8) * 1.25 ,0)</f>
        <v>408</v>
      </c>
      <c r="I363" s="5">
        <v>-10.0</v>
      </c>
      <c r="J363" s="5">
        <v>0.0</v>
      </c>
      <c r="K363" s="5">
        <v>0.0</v>
      </c>
      <c r="L363" s="5">
        <f>ROUND( VLOOKUP(Z363, NPC_Raw_Data!A:O, 13),0)</f>
        <v>77</v>
      </c>
      <c r="M363" s="5">
        <f>ROUND( VLOOKUP(Z363, NPC_Raw_Data!A:O, 14),0)</f>
        <v>77</v>
      </c>
      <c r="N363" s="5">
        <f>ROUND( VLOOKUP(Z363, NPC_Raw_Data!A:O, 15),0)</f>
        <v>999</v>
      </c>
      <c r="O363" s="5">
        <f>ROUND( VLOOKUP(Z363, NPC_Raw_Data!A:Q, 16) * VLOOKUP(AA363, NPC_Scaling_Values!A:N, 14)* VLOOKUP(AB363, NPC_Scaling_Values!A:N, 14) * 1.25 ,0)</f>
        <v>290</v>
      </c>
      <c r="P363" s="2">
        <f>ROUND( VLOOKUP(Z363, NPC_Raw_Data!A:Q, 17) * VLOOKUP(AA363, NPC_Scaling_Values!A:N, 14) * VLOOKUP(AB363, NPC_Scaling_Values!A:N, 14)* 1.25 ,0)</f>
        <v>116</v>
      </c>
      <c r="Q363">
        <f> VLOOKUP(AA363, NPC_Scaling_Values!A:N, 9) * VLOOKUP(AB363, NPC_Scaling_Values!A:N, 9) * 1.25</f>
        <v>4.17</v>
      </c>
      <c r="R363" s="1">
        <v>1.5</v>
      </c>
      <c r="S363" s="1">
        <v>-1.0</v>
      </c>
      <c r="T363" s="7" t="b">
        <v>0</v>
      </c>
      <c r="U363" s="7" t="b">
        <v>0</v>
      </c>
      <c r="V363" s="7" t="b">
        <v>0</v>
      </c>
      <c r="Z363" s="1">
        <v>413012.0</v>
      </c>
      <c r="AA363" s="1">
        <v>7014.0</v>
      </c>
      <c r="AB363" s="1">
        <v>7414.0</v>
      </c>
      <c r="AC363" s="8">
        <v>0.0</v>
      </c>
    </row>
    <row r="364">
      <c r="A364" s="2" t="s">
        <v>219</v>
      </c>
      <c r="B364" s="1" t="s">
        <v>32</v>
      </c>
      <c r="C364" s="5">
        <f>ROUND( VLOOKUP(Z364, NPC_Raw_Data!A:D, 4)*VLOOKUP(AA364, NPC_Scaling_Values!A:C, 3)*VLOOKUP(AB364, NPC_Scaling_Values!A:C, 3) * 1.25 ,0)</f>
        <v>628</v>
      </c>
      <c r="D364" s="5">
        <f>ROUND( VLOOKUP(Z364, NPC_Raw_Data!A:E, 5) * VLOOKUP(AA364, NPC_Scaling_Values!A:D, 4) * VLOOKUP(AB364,NPC_Scaling_Values!A:D, 4) * 1.25 ,0)</f>
        <v>500</v>
      </c>
      <c r="E364" s="5">
        <f>ROUND( VLOOKUP(Z364, NPC_Raw_Data!A:L, 6) * VLOOKUP(AA364, NPC_Scaling_Values!A:N, 5)* VLOOKUP(AB364, NPC_Scaling_Values!A:N, 5) * 1.25 ,0)</f>
        <v>327</v>
      </c>
      <c r="F364" s="5">
        <f>ROUND( VLOOKUP(Z364, NPC_Raw_Data!A:L, 7) * VLOOKUP(AA364, NPC_Scaling_Values!A:N, 6) * VLOOKUP(AB364,NPC_Scaling_Values!A:N, 6) * 1.25 ,0)</f>
        <v>297</v>
      </c>
      <c r="G364" s="5">
        <f>ROUND( VLOOKUP(Z364, NPC_Raw_Data!A:L, 8) * VLOOKUP(AA364, NPC_Scaling_Values!A:N, 7) * VLOOKUP(AB364, NPC_Scaling_Values!A:N, 7) * 1.25 ,0)</f>
        <v>149</v>
      </c>
      <c r="H364" s="5">
        <f>ROUND( VLOOKUP(Z364, NPC_Raw_Data!A:L, 9) * VLOOKUP(AA364, NPC_Scaling_Values!A:N, 8)* VLOOKUP(AB364, NPC_Scaling_Values!A:N, 8) * 1.25 ,0)</f>
        <v>408</v>
      </c>
      <c r="I364" s="5">
        <v>-10.0</v>
      </c>
      <c r="J364" s="5">
        <v>0.0</v>
      </c>
      <c r="K364" s="5">
        <v>0.0</v>
      </c>
      <c r="L364" s="5">
        <f>ROUND( VLOOKUP(Z364, NPC_Raw_Data!A:O, 13),0)</f>
        <v>77</v>
      </c>
      <c r="M364" s="5">
        <f>ROUND( VLOOKUP(Z364, NPC_Raw_Data!A:O, 14),0)</f>
        <v>77</v>
      </c>
      <c r="N364" s="5">
        <f>ROUND( VLOOKUP(Z364, NPC_Raw_Data!A:O, 15),0)</f>
        <v>999</v>
      </c>
      <c r="O364" s="5">
        <f>ROUND( VLOOKUP(Z364, NPC_Raw_Data!A:Q, 16) * VLOOKUP(AA364, NPC_Scaling_Values!A:N, 14)* VLOOKUP(AB364, NPC_Scaling_Values!A:N, 14) * 1.25 ,0)</f>
        <v>290</v>
      </c>
      <c r="P364" s="2">
        <f>ROUND( VLOOKUP(Z364, NPC_Raw_Data!A:Q, 17) * VLOOKUP(AA364, NPC_Scaling_Values!A:N, 14) * VLOOKUP(AB364, NPC_Scaling_Values!A:N, 14)* 1.25 ,0)</f>
        <v>116</v>
      </c>
      <c r="Q364">
        <f> VLOOKUP(AA364, NPC_Scaling_Values!A:N, 9) * VLOOKUP(AB364, NPC_Scaling_Values!A:N, 9) * 1.25</f>
        <v>4.17</v>
      </c>
      <c r="R364" s="1">
        <v>1.5</v>
      </c>
      <c r="S364" s="1">
        <v>-1.0</v>
      </c>
      <c r="T364" s="7" t="b">
        <v>0</v>
      </c>
      <c r="U364" s="7" t="b">
        <v>0</v>
      </c>
      <c r="V364" s="7" t="b">
        <v>0</v>
      </c>
      <c r="Z364" s="1">
        <v>413013.0</v>
      </c>
      <c r="AA364" s="1">
        <v>7014.0</v>
      </c>
      <c r="AB364" s="1">
        <v>7414.0</v>
      </c>
      <c r="AC364" s="8">
        <v>0.0</v>
      </c>
    </row>
    <row r="365">
      <c r="A365" s="2" t="s">
        <v>222</v>
      </c>
      <c r="B365" s="1" t="s">
        <v>32</v>
      </c>
      <c r="C365" s="5">
        <f>ROUND( VLOOKUP(Z365, NPC_Raw_Data!A:D, 4)*VLOOKUP(AA365, NPC_Scaling_Values!A:C, 3)*VLOOKUP(AB365, NPC_Scaling_Values!A:C, 3) * 1.25 ,0)</f>
        <v>628</v>
      </c>
      <c r="D365" s="5">
        <f>ROUND( VLOOKUP(Z365, NPC_Raw_Data!A:E, 5) * VLOOKUP(AA365, NPC_Scaling_Values!A:D, 4) * VLOOKUP(AB365,NPC_Scaling_Values!A:D, 4) * 1.25 ,0)</f>
        <v>500</v>
      </c>
      <c r="E365" s="5">
        <f>ROUND( VLOOKUP(Z365, NPC_Raw_Data!A:L, 6) * VLOOKUP(AA365, NPC_Scaling_Values!A:N, 5)* VLOOKUP(AB365, NPC_Scaling_Values!A:N, 5) * 1.25 ,0)</f>
        <v>327</v>
      </c>
      <c r="F365" s="5">
        <f>ROUND( VLOOKUP(Z365, NPC_Raw_Data!A:L, 7) * VLOOKUP(AA365, NPC_Scaling_Values!A:N, 6) * VLOOKUP(AB365,NPC_Scaling_Values!A:N, 6) * 1.25 ,0)</f>
        <v>297</v>
      </c>
      <c r="G365" s="5">
        <f>ROUND( VLOOKUP(Z365, NPC_Raw_Data!A:L, 8) * VLOOKUP(AA365, NPC_Scaling_Values!A:N, 7) * VLOOKUP(AB365, NPC_Scaling_Values!A:N, 7) * 1.25 ,0)</f>
        <v>149</v>
      </c>
      <c r="H365" s="5">
        <f>ROUND( VLOOKUP(Z365, NPC_Raw_Data!A:L, 9) * VLOOKUP(AA365, NPC_Scaling_Values!A:N, 8)* VLOOKUP(AB365, NPC_Scaling_Values!A:N, 8) * 1.25 ,0)</f>
        <v>408</v>
      </c>
      <c r="I365" s="5">
        <v>-10.0</v>
      </c>
      <c r="J365" s="5">
        <v>0.0</v>
      </c>
      <c r="K365" s="5">
        <v>0.0</v>
      </c>
      <c r="L365" s="5">
        <f>ROUND( VLOOKUP(Z365, NPC_Raw_Data!A:O, 13),0)</f>
        <v>77</v>
      </c>
      <c r="M365" s="5">
        <f>ROUND( VLOOKUP(Z365, NPC_Raw_Data!A:O, 14),0)</f>
        <v>77</v>
      </c>
      <c r="N365" s="5">
        <f>ROUND( VLOOKUP(Z365, NPC_Raw_Data!A:O, 15),0)</f>
        <v>999</v>
      </c>
      <c r="O365" s="5">
        <f>ROUND( VLOOKUP(Z365, NPC_Raw_Data!A:Q, 16) * VLOOKUP(AA365, NPC_Scaling_Values!A:N, 14)* VLOOKUP(AB365, NPC_Scaling_Values!A:N, 14) * 1.25 ,0)</f>
        <v>290</v>
      </c>
      <c r="P365" s="2">
        <f>ROUND( VLOOKUP(Z365, NPC_Raw_Data!A:Q, 17) * VLOOKUP(AA365, NPC_Scaling_Values!A:N, 14) * VLOOKUP(AB365, NPC_Scaling_Values!A:N, 14)* 1.25 ,0)</f>
        <v>116</v>
      </c>
      <c r="Q365">
        <f> VLOOKUP(AA365, NPC_Scaling_Values!A:N, 9) * VLOOKUP(AB365, NPC_Scaling_Values!A:N, 9) * 1.25</f>
        <v>4.17</v>
      </c>
      <c r="R365" s="1">
        <v>1.5</v>
      </c>
      <c r="S365" s="1">
        <v>-1.0</v>
      </c>
      <c r="T365" s="7" t="b">
        <v>0</v>
      </c>
      <c r="U365" s="7" t="b">
        <v>0</v>
      </c>
      <c r="V365" s="7" t="b">
        <v>0</v>
      </c>
      <c r="Z365" s="1">
        <v>413014.0</v>
      </c>
      <c r="AA365" s="1">
        <v>7014.0</v>
      </c>
      <c r="AB365" s="1">
        <v>7414.0</v>
      </c>
      <c r="AC365" s="8">
        <v>7100.0</v>
      </c>
    </row>
    <row r="366">
      <c r="A366" s="2" t="s">
        <v>188</v>
      </c>
      <c r="B366" s="1" t="s">
        <v>32</v>
      </c>
      <c r="C366" s="5">
        <f>ROUND( VLOOKUP(Z366, NPC_Raw_Data!A:D, 4)*VLOOKUP(AA366, NPC_Scaling_Values!A:C, 3)*VLOOKUP(AB366, NPC_Scaling_Values!A:C, 3) * 1.25 ,0)</f>
        <v>746</v>
      </c>
      <c r="D366" s="5">
        <f>ROUND( VLOOKUP(Z366, NPC_Raw_Data!A:E, 5) * VLOOKUP(AA366, NPC_Scaling_Values!A:D, 4) * VLOOKUP(AB366,NPC_Scaling_Values!A:D, 4) * 1.25 ,0)</f>
        <v>1000</v>
      </c>
      <c r="E366" s="5">
        <f>ROUND( VLOOKUP(Z366, NPC_Raw_Data!A:L, 6) * VLOOKUP(AA366, NPC_Scaling_Values!A:N, 5)* VLOOKUP(AB366, NPC_Scaling_Values!A:N, 5) * 1.25 ,0)</f>
        <v>286</v>
      </c>
      <c r="F366" s="5">
        <f>ROUND( VLOOKUP(Z366, NPC_Raw_Data!A:L, 7) * VLOOKUP(AA366, NPC_Scaling_Values!A:N, 6) * VLOOKUP(AB366,NPC_Scaling_Values!A:N, 6) * 1.25 ,0)</f>
        <v>238</v>
      </c>
      <c r="G366" s="5">
        <f>ROUND( VLOOKUP(Z366, NPC_Raw_Data!A:L, 8) * VLOOKUP(AA366, NPC_Scaling_Values!A:N, 7) * VLOOKUP(AB366, NPC_Scaling_Values!A:N, 7) * 1.25 ,0)</f>
        <v>252</v>
      </c>
      <c r="H366" s="5">
        <f>ROUND( VLOOKUP(Z366, NPC_Raw_Data!A:L, 9) * VLOOKUP(AA366, NPC_Scaling_Values!A:N, 8)* VLOOKUP(AB366, NPC_Scaling_Values!A:N, 8) * 1.25 ,0)</f>
        <v>230</v>
      </c>
      <c r="I366" s="5">
        <v>0.0</v>
      </c>
      <c r="J366" s="5">
        <v>0.0</v>
      </c>
      <c r="K366" s="5">
        <v>0.0</v>
      </c>
      <c r="L366" s="5">
        <f>ROUND( VLOOKUP(Z366, NPC_Raw_Data!A:O, 13),0)</f>
        <v>80</v>
      </c>
      <c r="M366" s="5">
        <f>ROUND( VLOOKUP(Z366, NPC_Raw_Data!A:O, 14),0)</f>
        <v>80</v>
      </c>
      <c r="N366" s="5">
        <f>ROUND( VLOOKUP(Z366, NPC_Raw_Data!A:O, 15),0)</f>
        <v>72</v>
      </c>
      <c r="O366" s="5">
        <f>ROUND( VLOOKUP(Z366, NPC_Raw_Data!A:Q, 16) * VLOOKUP(AA366, NPC_Scaling_Values!A:N, 14)* VLOOKUP(AB366, NPC_Scaling_Values!A:N, 14) * 1.25 ,0)</f>
        <v>290</v>
      </c>
      <c r="P366" s="2">
        <f>ROUND( VLOOKUP(Z366, NPC_Raw_Data!A:Q, 17) * VLOOKUP(AA366, NPC_Scaling_Values!A:N, 14) * VLOOKUP(AB366, NPC_Scaling_Values!A:N, 14)* 1.25 ,0)</f>
        <v>116</v>
      </c>
      <c r="Q366">
        <f> VLOOKUP(AA366, NPC_Scaling_Values!A:N, 9) * VLOOKUP(AB366, NPC_Scaling_Values!A:N, 9) * 1.25</f>
        <v>4.17</v>
      </c>
      <c r="R366" s="1">
        <v>1.3</v>
      </c>
      <c r="S366" s="1">
        <v>3.0</v>
      </c>
      <c r="T366" s="7" t="b">
        <v>0</v>
      </c>
      <c r="U366" s="7" t="b">
        <v>0</v>
      </c>
      <c r="V366" s="7" t="b">
        <v>0</v>
      </c>
      <c r="Z366" s="1">
        <v>415000.0</v>
      </c>
      <c r="AA366" s="1">
        <v>7014.0</v>
      </c>
      <c r="AB366" s="1">
        <v>7414.0</v>
      </c>
      <c r="AC366" s="8">
        <v>0.0</v>
      </c>
    </row>
    <row r="367">
      <c r="A367" s="2" t="s">
        <v>189</v>
      </c>
      <c r="B367" s="1" t="s">
        <v>32</v>
      </c>
      <c r="C367" s="5">
        <f>ROUND( VLOOKUP(Z367, NPC_Raw_Data!A:D, 4)*VLOOKUP(AA367, NPC_Scaling_Values!A:C, 3)*VLOOKUP(AB367, NPC_Scaling_Values!A:C, 3) * 1.25 ,0)</f>
        <v>746</v>
      </c>
      <c r="D367" s="5">
        <f>ROUND( VLOOKUP(Z367, NPC_Raw_Data!A:E, 5) * VLOOKUP(AA367, NPC_Scaling_Values!A:D, 4) * VLOOKUP(AB367,NPC_Scaling_Values!A:D, 4) * 1.25 ,0)</f>
        <v>1000</v>
      </c>
      <c r="E367" s="5">
        <f>ROUND( VLOOKUP(Z367, NPC_Raw_Data!A:L, 6) * VLOOKUP(AA367, NPC_Scaling_Values!A:N, 5)* VLOOKUP(AB367, NPC_Scaling_Values!A:N, 5) * 1.25 ,0)</f>
        <v>286</v>
      </c>
      <c r="F367" s="5">
        <f>ROUND( VLOOKUP(Z367, NPC_Raw_Data!A:L, 7) * VLOOKUP(AA367, NPC_Scaling_Values!A:N, 6) * VLOOKUP(AB367,NPC_Scaling_Values!A:N, 6) * 1.25 ,0)</f>
        <v>238</v>
      </c>
      <c r="G367" s="5">
        <f>ROUND( VLOOKUP(Z367, NPC_Raw_Data!A:L, 8) * VLOOKUP(AA367, NPC_Scaling_Values!A:N, 7) * VLOOKUP(AB367, NPC_Scaling_Values!A:N, 7) * 1.25 ,0)</f>
        <v>252</v>
      </c>
      <c r="H367" s="5">
        <f>ROUND( VLOOKUP(Z367, NPC_Raw_Data!A:L, 9) * VLOOKUP(AA367, NPC_Scaling_Values!A:N, 8)* VLOOKUP(AB367, NPC_Scaling_Values!A:N, 8) * 1.25 ,0)</f>
        <v>230</v>
      </c>
      <c r="I367" s="5">
        <v>0.0</v>
      </c>
      <c r="J367" s="5">
        <v>0.0</v>
      </c>
      <c r="K367" s="5">
        <v>0.0</v>
      </c>
      <c r="L367" s="5">
        <f>ROUND( VLOOKUP(Z367, NPC_Raw_Data!A:O, 13),0)</f>
        <v>80</v>
      </c>
      <c r="M367" s="5">
        <f>ROUND( VLOOKUP(Z367, NPC_Raw_Data!A:O, 14),0)</f>
        <v>80</v>
      </c>
      <c r="N367" s="5">
        <f>ROUND( VLOOKUP(Z367, NPC_Raw_Data!A:O, 15),0)</f>
        <v>72</v>
      </c>
      <c r="O367" s="5">
        <f>ROUND( VLOOKUP(Z367, NPC_Raw_Data!A:Q, 16) * VLOOKUP(AA367, NPC_Scaling_Values!A:N, 14)* VLOOKUP(AB367, NPC_Scaling_Values!A:N, 14) * 1.25 ,0)</f>
        <v>290</v>
      </c>
      <c r="P367" s="2">
        <f>ROUND( VLOOKUP(Z367, NPC_Raw_Data!A:Q, 17) * VLOOKUP(AA367, NPC_Scaling_Values!A:N, 14) * VLOOKUP(AB367, NPC_Scaling_Values!A:N, 14)* 1.25 ,0)</f>
        <v>116</v>
      </c>
      <c r="Q367">
        <f> VLOOKUP(AA367, NPC_Scaling_Values!A:N, 9) * VLOOKUP(AB367, NPC_Scaling_Values!A:N, 9) * 1.25</f>
        <v>4.17</v>
      </c>
      <c r="R367" s="1">
        <v>1.3</v>
      </c>
      <c r="S367" s="1">
        <v>6.0</v>
      </c>
      <c r="T367" s="7" t="b">
        <v>0</v>
      </c>
      <c r="U367" s="7" t="b">
        <v>0</v>
      </c>
      <c r="V367" s="7" t="b">
        <v>0</v>
      </c>
      <c r="Z367" s="1">
        <v>415001.0</v>
      </c>
      <c r="AA367" s="1">
        <v>7014.0</v>
      </c>
      <c r="AB367" s="1">
        <v>7414.0</v>
      </c>
      <c r="AC367" s="10">
        <v>7100.0</v>
      </c>
    </row>
    <row r="368">
      <c r="A368" s="2" t="s">
        <v>190</v>
      </c>
      <c r="B368" s="1" t="s">
        <v>32</v>
      </c>
      <c r="C368" s="5">
        <f>ROUND( VLOOKUP(Z368, NPC_Raw_Data!A:D, 4)*VLOOKUP(AA368, NPC_Scaling_Values!A:C, 3)*VLOOKUP(AB368, NPC_Scaling_Values!A:C, 3) * 1.25 ,0)</f>
        <v>746</v>
      </c>
      <c r="D368" s="5">
        <f>ROUND( VLOOKUP(Z368, NPC_Raw_Data!A:E, 5) * VLOOKUP(AA368, NPC_Scaling_Values!A:D, 4) * VLOOKUP(AB368,NPC_Scaling_Values!A:D, 4) * 1.25 ,0)</f>
        <v>1500</v>
      </c>
      <c r="E368" s="5">
        <f>ROUND( VLOOKUP(Z368, NPC_Raw_Data!A:L, 6) * VLOOKUP(AA368, NPC_Scaling_Values!A:N, 5)* VLOOKUP(AB368, NPC_Scaling_Values!A:N, 5) * 1.25 ,0)</f>
        <v>286</v>
      </c>
      <c r="F368" s="5">
        <f>ROUND( VLOOKUP(Z368, NPC_Raw_Data!A:L, 7) * VLOOKUP(AA368, NPC_Scaling_Values!A:N, 6) * VLOOKUP(AB368,NPC_Scaling_Values!A:N, 6) * 1.25 ,0)</f>
        <v>238</v>
      </c>
      <c r="G368" s="5">
        <f>ROUND( VLOOKUP(Z368, NPC_Raw_Data!A:L, 8) * VLOOKUP(AA368, NPC_Scaling_Values!A:N, 7) * VLOOKUP(AB368, NPC_Scaling_Values!A:N, 7) * 1.25 ,0)</f>
        <v>252</v>
      </c>
      <c r="H368" s="5">
        <f>ROUND( VLOOKUP(Z368, NPC_Raw_Data!A:L, 9) * VLOOKUP(AA368, NPC_Scaling_Values!A:N, 8)* VLOOKUP(AB368, NPC_Scaling_Values!A:N, 8) * 1.25 ,0)</f>
        <v>230</v>
      </c>
      <c r="I368" s="5">
        <v>0.0</v>
      </c>
      <c r="J368" s="5">
        <v>0.0</v>
      </c>
      <c r="K368" s="5">
        <v>0.0</v>
      </c>
      <c r="L368" s="5">
        <f>ROUND( VLOOKUP(Z368, NPC_Raw_Data!A:O, 13),0)</f>
        <v>80</v>
      </c>
      <c r="M368" s="5">
        <f>ROUND( VLOOKUP(Z368, NPC_Raw_Data!A:O, 14),0)</f>
        <v>80</v>
      </c>
      <c r="N368" s="5">
        <f>ROUND( VLOOKUP(Z368, NPC_Raw_Data!A:O, 15),0)</f>
        <v>72</v>
      </c>
      <c r="O368" s="5">
        <f>ROUND( VLOOKUP(Z368, NPC_Raw_Data!A:Q, 16) * VLOOKUP(AA368, NPC_Scaling_Values!A:N, 14)* VLOOKUP(AB368, NPC_Scaling_Values!A:N, 14) * 1.25 ,0)</f>
        <v>290</v>
      </c>
      <c r="P368" s="2">
        <f>ROUND( VLOOKUP(Z368, NPC_Raw_Data!A:Q, 17) * VLOOKUP(AA368, NPC_Scaling_Values!A:N, 14) * VLOOKUP(AB368, NPC_Scaling_Values!A:N, 14)* 1.25 ,0)</f>
        <v>116</v>
      </c>
      <c r="Q368">
        <f> VLOOKUP(AA368, NPC_Scaling_Values!A:N, 9) * VLOOKUP(AB368, NPC_Scaling_Values!A:N, 9) * 1.25</f>
        <v>4.17</v>
      </c>
      <c r="R368" s="1">
        <v>1.3</v>
      </c>
      <c r="S368" s="1">
        <v>3.0</v>
      </c>
      <c r="T368" s="7" t="b">
        <v>0</v>
      </c>
      <c r="U368" s="7" t="b">
        <v>0</v>
      </c>
      <c r="V368" s="7" t="b">
        <v>0</v>
      </c>
      <c r="Z368" s="1">
        <v>415020.0</v>
      </c>
      <c r="AA368" s="1">
        <v>7014.0</v>
      </c>
      <c r="AB368" s="1">
        <v>7414.0</v>
      </c>
      <c r="AC368" s="10">
        <v>5581.0</v>
      </c>
    </row>
    <row r="369">
      <c r="A369" s="2" t="s">
        <v>170</v>
      </c>
      <c r="B369" s="13" t="s">
        <v>32</v>
      </c>
      <c r="C369" s="5">
        <f>ROUND( VLOOKUP(Z369, NPC_Raw_Data!A:D, 4)*VLOOKUP(AA369, NPC_Scaling_Values!A:C, 3)*VLOOKUP(AB369, NPC_Scaling_Values!A:C, 3) * 1.25 ,0)</f>
        <v>589</v>
      </c>
      <c r="D369" s="5">
        <f>ROUND( VLOOKUP(Z369, NPC_Raw_Data!A:E, 5) * VLOOKUP(AA369, NPC_Scaling_Values!A:D, 4) * VLOOKUP(AB369,NPC_Scaling_Values!A:D, 4) * 1.25 ,0)</f>
        <v>1750</v>
      </c>
      <c r="E369" s="5">
        <f>ROUND( VLOOKUP(Z369, NPC_Raw_Data!A:L, 6) * VLOOKUP(AA369, NPC_Scaling_Values!A:N, 5)* VLOOKUP(AB369, NPC_Scaling_Values!A:N, 5) * 1.25 ,0)</f>
        <v>267</v>
      </c>
      <c r="F369" s="5">
        <f>ROUND( VLOOKUP(Z369, NPC_Raw_Data!A:L, 7) * VLOOKUP(AA369, NPC_Scaling_Values!A:N, 6) * VLOOKUP(AB369,NPC_Scaling_Values!A:N, 6) * 1.25 ,0)</f>
        <v>356</v>
      </c>
      <c r="G369" s="5">
        <f>ROUND( VLOOKUP(Z369, NPC_Raw_Data!A:L, 8) * VLOOKUP(AA369, NPC_Scaling_Values!A:N, 7) * VLOOKUP(AB369, NPC_Scaling_Values!A:N, 7) * 1.25 ,0)</f>
        <v>238</v>
      </c>
      <c r="H369" s="5">
        <f>ROUND( VLOOKUP(Z369, NPC_Raw_Data!A:L, 9) * VLOOKUP(AA369, NPC_Scaling_Values!A:N, 8)* VLOOKUP(AB369, NPC_Scaling_Values!A:N, 8) * 1.25 ,0)</f>
        <v>245</v>
      </c>
      <c r="I369" s="5">
        <v>0.0</v>
      </c>
      <c r="J369" s="5">
        <v>0.0</v>
      </c>
      <c r="K369" s="5">
        <v>0.0</v>
      </c>
      <c r="L369" s="5">
        <f>ROUND( VLOOKUP(Z369, NPC_Raw_Data!A:O, 13),0)</f>
        <v>199</v>
      </c>
      <c r="M369" s="5">
        <f>ROUND( VLOOKUP(Z369, NPC_Raw_Data!A:O, 14),0)</f>
        <v>199</v>
      </c>
      <c r="N369" s="5">
        <f>ROUND( VLOOKUP(Z369, NPC_Raw_Data!A:O, 15),0)</f>
        <v>72</v>
      </c>
      <c r="O369" s="5">
        <f>ROUND( VLOOKUP(Z369, NPC_Raw_Data!A:Q, 16) * VLOOKUP(AA369, NPC_Scaling_Values!A:N, 14)* VLOOKUP(AB369, NPC_Scaling_Values!A:N, 14) * 1.25 ,0)</f>
        <v>290</v>
      </c>
      <c r="P369" s="2">
        <f>ROUND( VLOOKUP(Z369, NPC_Raw_Data!A:Q, 17) * VLOOKUP(AA369, NPC_Scaling_Values!A:N, 14) * VLOOKUP(AB369, NPC_Scaling_Values!A:N, 14)* 1.25 ,0)</f>
        <v>116</v>
      </c>
      <c r="Q369">
        <f> VLOOKUP(AA369, NPC_Scaling_Values!A:N, 9) * VLOOKUP(AB369, NPC_Scaling_Values!A:N, 9) * 1.25</f>
        <v>4.17</v>
      </c>
      <c r="R369" s="1">
        <v>1.3</v>
      </c>
      <c r="S369" s="1">
        <v>6.0</v>
      </c>
      <c r="T369" s="7" t="b">
        <v>0</v>
      </c>
      <c r="U369" s="7" t="b">
        <v>0</v>
      </c>
      <c r="V369" s="7" t="b">
        <v>0</v>
      </c>
      <c r="Z369" s="1">
        <v>416000.0</v>
      </c>
      <c r="AA369" s="1">
        <v>7014.0</v>
      </c>
      <c r="AB369" s="1">
        <v>7414.0</v>
      </c>
      <c r="AC369" s="8">
        <v>0.0</v>
      </c>
    </row>
    <row r="370">
      <c r="A370" s="1" t="s">
        <v>171</v>
      </c>
      <c r="B370" s="13" t="s">
        <v>32</v>
      </c>
      <c r="C370" s="5">
        <f>ROUND( VLOOKUP(Z370, NPC_Raw_Data!A:D, 4)*VLOOKUP(AA370, NPC_Scaling_Values!A:C, 3)*VLOOKUP(AB370, NPC_Scaling_Values!A:C, 3) * 1.25 ,0)</f>
        <v>589</v>
      </c>
      <c r="D370" s="5">
        <f>ROUND( VLOOKUP(Z370, NPC_Raw_Data!A:E, 5) * VLOOKUP(AA370, NPC_Scaling_Values!A:D, 4) * VLOOKUP(AB370,NPC_Scaling_Values!A:D, 4) * 1.25 ,0)</f>
        <v>1750</v>
      </c>
      <c r="E370" s="5">
        <f>ROUND( VLOOKUP(Z370, NPC_Raw_Data!A:L, 6) * VLOOKUP(AA370, NPC_Scaling_Values!A:N, 5)* VLOOKUP(AB370, NPC_Scaling_Values!A:N, 5) * 1.25 ,0)</f>
        <v>267</v>
      </c>
      <c r="F370" s="5">
        <f>ROUND( VLOOKUP(Z370, NPC_Raw_Data!A:L, 7) * VLOOKUP(AA370, NPC_Scaling_Values!A:N, 6) * VLOOKUP(AB370,NPC_Scaling_Values!A:N, 6) * 1.25 ,0)</f>
        <v>356</v>
      </c>
      <c r="G370" s="5">
        <f>ROUND( VLOOKUP(Z370, NPC_Raw_Data!A:L, 8) * VLOOKUP(AA370, NPC_Scaling_Values!A:N, 7) * VLOOKUP(AB370, NPC_Scaling_Values!A:N, 7) * 1.25 ,0)</f>
        <v>238</v>
      </c>
      <c r="H370" s="5">
        <f>ROUND( VLOOKUP(Z370, NPC_Raw_Data!A:L, 9) * VLOOKUP(AA370, NPC_Scaling_Values!A:N, 8)* VLOOKUP(AB370, NPC_Scaling_Values!A:N, 8) * 1.25 ,0)</f>
        <v>245</v>
      </c>
      <c r="I370" s="5">
        <v>0.0</v>
      </c>
      <c r="J370" s="5">
        <v>0.0</v>
      </c>
      <c r="K370" s="5">
        <v>0.0</v>
      </c>
      <c r="L370" s="5">
        <f>ROUND( VLOOKUP(Z370, NPC_Raw_Data!A:O, 13),0)</f>
        <v>199</v>
      </c>
      <c r="M370" s="5">
        <f>ROUND( VLOOKUP(Z370, NPC_Raw_Data!A:O, 14),0)</f>
        <v>199</v>
      </c>
      <c r="N370" s="5">
        <f>ROUND( VLOOKUP(Z370, NPC_Raw_Data!A:O, 15),0)</f>
        <v>72</v>
      </c>
      <c r="O370" s="5">
        <f>ROUND( VLOOKUP(Z370, NPC_Raw_Data!A:Q, 16) * VLOOKUP(AA370, NPC_Scaling_Values!A:N, 14)* VLOOKUP(AB370, NPC_Scaling_Values!A:N, 14) * 1.25 ,0)</f>
        <v>290</v>
      </c>
      <c r="P370" s="2">
        <f>ROUND( VLOOKUP(Z370, NPC_Raw_Data!A:Q, 17) * VLOOKUP(AA370, NPC_Scaling_Values!A:N, 14) * VLOOKUP(AB370, NPC_Scaling_Values!A:N, 14)* 1.25 ,0)</f>
        <v>116</v>
      </c>
      <c r="Q370">
        <f> VLOOKUP(AA370, NPC_Scaling_Values!A:N, 9) * VLOOKUP(AB370, NPC_Scaling_Values!A:N, 9) * 1.25</f>
        <v>4.17</v>
      </c>
      <c r="R370" s="1">
        <v>1.3</v>
      </c>
      <c r="S370" s="1">
        <v>10.0</v>
      </c>
      <c r="T370" s="7" t="b">
        <v>0</v>
      </c>
      <c r="U370" s="7" t="b">
        <v>0</v>
      </c>
      <c r="V370" s="7" t="b">
        <v>0</v>
      </c>
      <c r="Z370" s="1">
        <v>416001.0</v>
      </c>
      <c r="AA370" s="1">
        <v>7014.0</v>
      </c>
      <c r="AB370" s="1">
        <v>7414.0</v>
      </c>
      <c r="AC370" s="8">
        <v>7100.0</v>
      </c>
    </row>
    <row r="371">
      <c r="A371" s="2" t="s">
        <v>172</v>
      </c>
      <c r="B371" s="13" t="s">
        <v>32</v>
      </c>
      <c r="C371" s="5">
        <f>ROUND( VLOOKUP(Z371, NPC_Raw_Data!A:D, 4)*VLOOKUP(AA371, NPC_Scaling_Values!A:C, 3)*VLOOKUP(AB371, NPC_Scaling_Values!A:C, 3) * 1.25 ,0)</f>
        <v>589</v>
      </c>
      <c r="D371" s="5">
        <f>ROUND( VLOOKUP(Z371, NPC_Raw_Data!A:E, 5) * VLOOKUP(AA371, NPC_Scaling_Values!A:D, 4) * VLOOKUP(AB371,NPC_Scaling_Values!A:D, 4) * 1.25 ,0)</f>
        <v>2250</v>
      </c>
      <c r="E371" s="5">
        <f>ROUND( VLOOKUP(Z371, NPC_Raw_Data!A:L, 6) * VLOOKUP(AA371, NPC_Scaling_Values!A:N, 5)* VLOOKUP(AB371, NPC_Scaling_Values!A:N, 5) * 1.25 ,0)</f>
        <v>267</v>
      </c>
      <c r="F371" s="5">
        <f>ROUND( VLOOKUP(Z371, NPC_Raw_Data!A:L, 7) * VLOOKUP(AA371, NPC_Scaling_Values!A:N, 6) * VLOOKUP(AB371,NPC_Scaling_Values!A:N, 6) * 1.25 ,0)</f>
        <v>356</v>
      </c>
      <c r="G371" s="5">
        <f>ROUND( VLOOKUP(Z371, NPC_Raw_Data!A:L, 8) * VLOOKUP(AA371, NPC_Scaling_Values!A:N, 7) * VLOOKUP(AB371, NPC_Scaling_Values!A:N, 7) * 1.25 ,0)</f>
        <v>238</v>
      </c>
      <c r="H371" s="5">
        <f>ROUND( VLOOKUP(Z371, NPC_Raw_Data!A:L, 9) * VLOOKUP(AA371, NPC_Scaling_Values!A:N, 8)* VLOOKUP(AB371, NPC_Scaling_Values!A:N, 8) * 1.25 ,0)</f>
        <v>245</v>
      </c>
      <c r="I371" s="5">
        <v>0.0</v>
      </c>
      <c r="J371" s="5">
        <v>0.0</v>
      </c>
      <c r="K371" s="5">
        <v>0.0</v>
      </c>
      <c r="L371" s="5">
        <f>ROUND( VLOOKUP(Z371, NPC_Raw_Data!A:O, 13),0)</f>
        <v>199</v>
      </c>
      <c r="M371" s="5">
        <f>ROUND( VLOOKUP(Z371, NPC_Raw_Data!A:O, 14),0)</f>
        <v>199</v>
      </c>
      <c r="N371" s="5">
        <f>ROUND( VLOOKUP(Z371, NPC_Raw_Data!A:O, 15),0)</f>
        <v>72</v>
      </c>
      <c r="O371" s="5">
        <f>ROUND( VLOOKUP(Z371, NPC_Raw_Data!A:Q, 16) * VLOOKUP(AA371, NPC_Scaling_Values!A:N, 14)* VLOOKUP(AB371, NPC_Scaling_Values!A:N, 14) * 1.25 ,0)</f>
        <v>290</v>
      </c>
      <c r="P371" s="2">
        <f>ROUND( VLOOKUP(Z371, NPC_Raw_Data!A:Q, 17) * VLOOKUP(AA371, NPC_Scaling_Values!A:N, 14) * VLOOKUP(AB371, NPC_Scaling_Values!A:N, 14)* 1.25 ,0)</f>
        <v>116</v>
      </c>
      <c r="Q371">
        <f> VLOOKUP(AA371, NPC_Scaling_Values!A:N, 9) * VLOOKUP(AB371, NPC_Scaling_Values!A:N, 9) * 1.25</f>
        <v>4.17</v>
      </c>
      <c r="R371" s="1">
        <v>1.3</v>
      </c>
      <c r="S371" s="1">
        <v>6.0</v>
      </c>
      <c r="T371" s="7" t="b">
        <v>0</v>
      </c>
      <c r="U371" s="7" t="b">
        <v>0</v>
      </c>
      <c r="V371" s="7" t="b">
        <v>0</v>
      </c>
      <c r="Z371" s="1">
        <v>416020.0</v>
      </c>
      <c r="AA371" s="1">
        <v>7014.0</v>
      </c>
      <c r="AB371" s="1">
        <v>7414.0</v>
      </c>
      <c r="AC371" s="10">
        <v>5582.0</v>
      </c>
    </row>
    <row r="372">
      <c r="A372" s="2" t="s">
        <v>156</v>
      </c>
      <c r="B372" s="1" t="s">
        <v>32</v>
      </c>
      <c r="C372" s="5">
        <f>ROUND( VLOOKUP(Z372, NPC_Raw_Data!A:D, 4)*VLOOKUP(AA372, NPC_Scaling_Values!A:C, 3)*VLOOKUP(AB372, NPC_Scaling_Values!A:C, 3) * 1.25 ,0)</f>
        <v>1374</v>
      </c>
      <c r="D372" s="5">
        <f>ROUND( VLOOKUP(Z372, NPC_Raw_Data!A:E, 5) * VLOOKUP(AA372, NPC_Scaling_Values!A:D, 4) * VLOOKUP(AB372,NPC_Scaling_Values!A:D, 4) * 1.25 ,0)</f>
        <v>50</v>
      </c>
      <c r="E372" s="5">
        <f>ROUND( VLOOKUP(Z372, NPC_Raw_Data!A:L, 6) * VLOOKUP(AA372, NPC_Scaling_Values!A:N, 5)* VLOOKUP(AB372, NPC_Scaling_Values!A:N, 5) * 1.25 ,0)</f>
        <v>249</v>
      </c>
      <c r="F372" s="5">
        <f>ROUND( VLOOKUP(Z372, NPC_Raw_Data!A:L, 7) * VLOOKUP(AA372, NPC_Scaling_Values!A:N, 6) * VLOOKUP(AB372,NPC_Scaling_Values!A:N, 6) * 1.25 ,0)</f>
        <v>375</v>
      </c>
      <c r="G372" s="5">
        <f>ROUND( VLOOKUP(Z372, NPC_Raw_Data!A:L, 8) * VLOOKUP(AA372, NPC_Scaling_Values!A:N, 7) * VLOOKUP(AB372, NPC_Scaling_Values!A:N, 7) * 1.25 ,0)</f>
        <v>434</v>
      </c>
      <c r="H372" s="5">
        <f>ROUND( VLOOKUP(Z372, NPC_Raw_Data!A:L, 9) * VLOOKUP(AA372, NPC_Scaling_Values!A:N, 8)* VLOOKUP(AB372, NPC_Scaling_Values!A:N, 8) * 1.25 ,0)</f>
        <v>405</v>
      </c>
      <c r="I372" s="5">
        <v>0.0</v>
      </c>
      <c r="J372" s="5">
        <v>0.0</v>
      </c>
      <c r="K372" s="5">
        <v>0.0</v>
      </c>
      <c r="L372" s="5">
        <f>ROUND( VLOOKUP(Z372, NPC_Raw_Data!A:O, 13),0)</f>
        <v>999</v>
      </c>
      <c r="M372" s="5">
        <f>ROUND( VLOOKUP(Z372, NPC_Raw_Data!A:O, 14),0)</f>
        <v>999</v>
      </c>
      <c r="N372" s="5">
        <f>ROUND( VLOOKUP(Z372, NPC_Raw_Data!A:O, 15),0)</f>
        <v>999</v>
      </c>
      <c r="O372" s="5">
        <f>ROUND( VLOOKUP(Z372, NPC_Raw_Data!A:Q, 16) * VLOOKUP(AA372, NPC_Scaling_Values!A:N, 14)* VLOOKUP(AB372, NPC_Scaling_Values!A:N, 14) * 1.25 ,0)</f>
        <v>290</v>
      </c>
      <c r="P372" s="2">
        <f>ROUND( VLOOKUP(Z372, NPC_Raw_Data!A:Q, 17) * VLOOKUP(AA372, NPC_Scaling_Values!A:N, 14) * VLOOKUP(AB372, NPC_Scaling_Values!A:N, 14)* 1.25 ,0)</f>
        <v>116</v>
      </c>
      <c r="Q372">
        <f> VLOOKUP(AA372, NPC_Scaling_Values!A:N, 9) * VLOOKUP(AB372, NPC_Scaling_Values!A:N, 9) * 1.25</f>
        <v>4.17</v>
      </c>
      <c r="R372" s="1">
        <v>1.0</v>
      </c>
      <c r="S372" s="1">
        <v>-1.0</v>
      </c>
      <c r="T372" s="7" t="b">
        <v>0</v>
      </c>
      <c r="U372" s="7" t="b">
        <v>0</v>
      </c>
      <c r="V372" s="7" t="b">
        <v>0</v>
      </c>
      <c r="Z372" s="1">
        <v>417000.0</v>
      </c>
      <c r="AA372" s="1">
        <v>7014.0</v>
      </c>
      <c r="AB372" s="1">
        <v>7414.0</v>
      </c>
      <c r="AC372" s="8">
        <v>0.0</v>
      </c>
    </row>
    <row r="373">
      <c r="A373" s="2" t="s">
        <v>157</v>
      </c>
      <c r="B373" s="1" t="s">
        <v>32</v>
      </c>
      <c r="C373" s="5">
        <f>ROUND( VLOOKUP(Z373, NPC_Raw_Data!A:D, 4)*VLOOKUP(AA373, NPC_Scaling_Values!A:C, 3)*VLOOKUP(AB373, NPC_Scaling_Values!A:C, 3) * 1.25 ,0)</f>
        <v>785</v>
      </c>
      <c r="D373" s="5">
        <f>ROUND( VLOOKUP(Z373, NPC_Raw_Data!A:E, 5) * VLOOKUP(AA373, NPC_Scaling_Values!A:D, 4) * VLOOKUP(AB373,NPC_Scaling_Values!A:D, 4) * 1.25 ,0)</f>
        <v>25</v>
      </c>
      <c r="E373" s="5">
        <f>ROUND( VLOOKUP(Z373, NPC_Raw_Data!A:L, 6) * VLOOKUP(AA373, NPC_Scaling_Values!A:N, 5)* VLOOKUP(AB373, NPC_Scaling_Values!A:N, 5) * 1.25 ,0)</f>
        <v>249</v>
      </c>
      <c r="F373" s="5">
        <f>ROUND( VLOOKUP(Z373, NPC_Raw_Data!A:L, 7) * VLOOKUP(AA373, NPC_Scaling_Values!A:N, 6) * VLOOKUP(AB373,NPC_Scaling_Values!A:N, 6) * 1.25 ,0)</f>
        <v>375</v>
      </c>
      <c r="G373" s="5">
        <f>ROUND( VLOOKUP(Z373, NPC_Raw_Data!A:L, 8) * VLOOKUP(AA373, NPC_Scaling_Values!A:N, 7) * VLOOKUP(AB373, NPC_Scaling_Values!A:N, 7) * 1.25 ,0)</f>
        <v>434</v>
      </c>
      <c r="H373" s="5">
        <f>ROUND( VLOOKUP(Z373, NPC_Raw_Data!A:L, 9) * VLOOKUP(AA373, NPC_Scaling_Values!A:N, 8)* VLOOKUP(AB373, NPC_Scaling_Values!A:N, 8) * 1.25 ,0)</f>
        <v>405</v>
      </c>
      <c r="I373" s="5">
        <v>0.0</v>
      </c>
      <c r="J373" s="5">
        <v>0.0</v>
      </c>
      <c r="K373" s="5">
        <v>0.0</v>
      </c>
      <c r="L373" s="5">
        <f>ROUND( VLOOKUP(Z373, NPC_Raw_Data!A:O, 13),0)</f>
        <v>999</v>
      </c>
      <c r="M373" s="5">
        <f>ROUND( VLOOKUP(Z373, NPC_Raw_Data!A:O, 14),0)</f>
        <v>999</v>
      </c>
      <c r="N373" s="5">
        <f>ROUND( VLOOKUP(Z373, NPC_Raw_Data!A:O, 15),0)</f>
        <v>999</v>
      </c>
      <c r="O373" s="5">
        <f>ROUND( VLOOKUP(Z373, NPC_Raw_Data!A:Q, 16) * VLOOKUP(AA373, NPC_Scaling_Values!A:N, 14)* VLOOKUP(AB373, NPC_Scaling_Values!A:N, 14) * 1.25 ,0)</f>
        <v>290</v>
      </c>
      <c r="P373" s="2">
        <f>ROUND( VLOOKUP(Z373, NPC_Raw_Data!A:Q, 17) * VLOOKUP(AA373, NPC_Scaling_Values!A:N, 14) * VLOOKUP(AB373, NPC_Scaling_Values!A:N, 14)* 1.25 ,0)</f>
        <v>116</v>
      </c>
      <c r="Q373">
        <f> VLOOKUP(AA373, NPC_Scaling_Values!A:N, 9) * VLOOKUP(AB373, NPC_Scaling_Values!A:N, 9) * 1.25</f>
        <v>4.17</v>
      </c>
      <c r="R373" s="1">
        <v>1.0</v>
      </c>
      <c r="S373" s="1">
        <v>-1.0</v>
      </c>
      <c r="T373" s="7" t="b">
        <v>0</v>
      </c>
      <c r="U373" s="7" t="b">
        <v>0</v>
      </c>
      <c r="V373" s="7" t="b">
        <v>0</v>
      </c>
      <c r="Z373" s="1">
        <v>417100.0</v>
      </c>
      <c r="AA373" s="1">
        <v>7014.0</v>
      </c>
      <c r="AB373" s="1">
        <v>7414.0</v>
      </c>
      <c r="AC373" s="8">
        <v>0.0</v>
      </c>
    </row>
    <row r="374">
      <c r="A374" s="2" t="s">
        <v>158</v>
      </c>
      <c r="B374" s="1" t="s">
        <v>32</v>
      </c>
      <c r="C374" s="5">
        <f>ROUND( VLOOKUP(Z374, NPC_Raw_Data!A:D, 4)*VLOOKUP(AA374, NPC_Scaling_Values!A:C, 3)*VLOOKUP(AB374, NPC_Scaling_Values!A:C, 3) * 1.25 ,0)</f>
        <v>393</v>
      </c>
      <c r="D374" s="5">
        <f>ROUND( VLOOKUP(Z374, NPC_Raw_Data!A:E, 5) * VLOOKUP(AA374, NPC_Scaling_Values!A:D, 4) * VLOOKUP(AB374,NPC_Scaling_Values!A:D, 4) * 1.25 ,0)</f>
        <v>13</v>
      </c>
      <c r="E374" s="5">
        <f>ROUND( VLOOKUP(Z374, NPC_Raw_Data!A:L, 6) * VLOOKUP(AA374, NPC_Scaling_Values!A:N, 5)* VLOOKUP(AB374, NPC_Scaling_Values!A:N, 5) * 1.25 ,0)</f>
        <v>249</v>
      </c>
      <c r="F374" s="5">
        <f>ROUND( VLOOKUP(Z374, NPC_Raw_Data!A:L, 7) * VLOOKUP(AA374, NPC_Scaling_Values!A:N, 6) * VLOOKUP(AB374,NPC_Scaling_Values!A:N, 6) * 1.25 ,0)</f>
        <v>375</v>
      </c>
      <c r="G374" s="5">
        <f>ROUND( VLOOKUP(Z374, NPC_Raw_Data!A:L, 8) * VLOOKUP(AA374, NPC_Scaling_Values!A:N, 7) * VLOOKUP(AB374, NPC_Scaling_Values!A:N, 7) * 1.25 ,0)</f>
        <v>434</v>
      </c>
      <c r="H374" s="5">
        <f>ROUND( VLOOKUP(Z374, NPC_Raw_Data!A:L, 9) * VLOOKUP(AA374, NPC_Scaling_Values!A:N, 8)* VLOOKUP(AB374, NPC_Scaling_Values!A:N, 8) * 1.25 ,0)</f>
        <v>405</v>
      </c>
      <c r="I374" s="5">
        <v>0.0</v>
      </c>
      <c r="J374" s="5">
        <v>0.0</v>
      </c>
      <c r="K374" s="5">
        <v>0.0</v>
      </c>
      <c r="L374" s="5">
        <f>ROUND( VLOOKUP(Z374, NPC_Raw_Data!A:O, 13),0)</f>
        <v>999</v>
      </c>
      <c r="M374" s="5">
        <f>ROUND( VLOOKUP(Z374, NPC_Raw_Data!A:O, 14),0)</f>
        <v>999</v>
      </c>
      <c r="N374" s="5">
        <f>ROUND( VLOOKUP(Z374, NPC_Raw_Data!A:O, 15),0)</f>
        <v>999</v>
      </c>
      <c r="O374" s="5">
        <f>ROUND( VLOOKUP(Z374, NPC_Raw_Data!A:Q, 16) * VLOOKUP(AA374, NPC_Scaling_Values!A:N, 14)* VLOOKUP(AB374, NPC_Scaling_Values!A:N, 14) * 1.25 ,0)</f>
        <v>290</v>
      </c>
      <c r="P374" s="2">
        <f>ROUND( VLOOKUP(Z374, NPC_Raw_Data!A:Q, 17) * VLOOKUP(AA374, NPC_Scaling_Values!A:N, 14) * VLOOKUP(AB374, NPC_Scaling_Values!A:N, 14)* 1.25 ,0)</f>
        <v>116</v>
      </c>
      <c r="Q374">
        <f> VLOOKUP(AA374, NPC_Scaling_Values!A:N, 9) * VLOOKUP(AB374, NPC_Scaling_Values!A:N, 9) * 1.25</f>
        <v>4.17</v>
      </c>
      <c r="R374" s="1">
        <v>1.0</v>
      </c>
      <c r="S374" s="1">
        <v>-1.0</v>
      </c>
      <c r="T374" s="7" t="b">
        <v>0</v>
      </c>
      <c r="U374" s="7" t="b">
        <v>0</v>
      </c>
      <c r="V374" s="7" t="b">
        <v>0</v>
      </c>
      <c r="Z374" s="1">
        <v>417200.0</v>
      </c>
      <c r="AA374" s="1">
        <v>7014.0</v>
      </c>
      <c r="AB374" s="1">
        <v>7414.0</v>
      </c>
      <c r="AC374" s="8">
        <v>0.0</v>
      </c>
    </row>
    <row r="375">
      <c r="A375" s="1" t="s">
        <v>280</v>
      </c>
      <c r="B375" s="1" t="s">
        <v>32</v>
      </c>
      <c r="C375" s="5">
        <f>ROUND( VLOOKUP(Z375, NPC_Raw_Data!A:D, 4)*VLOOKUP(AA375, NPC_Scaling_Values!A:C, 3)*VLOOKUP(AB375, NPC_Scaling_Values!A:C, 3) * 1.25 ,0)</f>
        <v>2512</v>
      </c>
      <c r="D375" s="5">
        <f>ROUND( VLOOKUP(Z375, NPC_Raw_Data!A:E, 5) * VLOOKUP(AA375, NPC_Scaling_Values!A:D, 4) * VLOOKUP(AB375,NPC_Scaling_Values!A:D, 4) * 1.25 ,0)</f>
        <v>2500</v>
      </c>
      <c r="E375" s="5">
        <f>ROUND( VLOOKUP(Z375, NPC_Raw_Data!A:L, 6) * VLOOKUP(AA375, NPC_Scaling_Values!A:N, 5)* VLOOKUP(AB375, NPC_Scaling_Values!A:N, 5) * 1.25 ,0)</f>
        <v>471</v>
      </c>
      <c r="F375" s="5">
        <f>ROUND( VLOOKUP(Z375, NPC_Raw_Data!A:L, 7) * VLOOKUP(AA375, NPC_Scaling_Values!A:N, 6) * VLOOKUP(AB375,NPC_Scaling_Values!A:N, 6) * 1.25 ,0)</f>
        <v>698</v>
      </c>
      <c r="G375" s="5">
        <f>ROUND( VLOOKUP(Z375, NPC_Raw_Data!A:L, 8) * VLOOKUP(AA375, NPC_Scaling_Values!A:N, 7) * VLOOKUP(AB375, NPC_Scaling_Values!A:N, 7) * 1.25 ,0)</f>
        <v>828</v>
      </c>
      <c r="H375" s="5">
        <f>ROUND( VLOOKUP(Z375, NPC_Raw_Data!A:L, 9) * VLOOKUP(AA375, NPC_Scaling_Values!A:N, 8)* VLOOKUP(AB375, NPC_Scaling_Values!A:N, 8) * 1.25 ,0)</f>
        <v>408</v>
      </c>
      <c r="I375" s="5">
        <v>25.0</v>
      </c>
      <c r="J375" s="5">
        <v>-10.0</v>
      </c>
      <c r="K375" s="5">
        <v>-30.0</v>
      </c>
      <c r="L375" s="5">
        <f>ROUND( VLOOKUP(Z375, NPC_Raw_Data!A:O, 13),0)</f>
        <v>250</v>
      </c>
      <c r="M375" s="5">
        <f>ROUND( VLOOKUP(Z375, NPC_Raw_Data!A:O, 14),0)</f>
        <v>250</v>
      </c>
      <c r="N375" s="5">
        <f>ROUND( VLOOKUP(Z375, NPC_Raw_Data!A:O, 15),0)</f>
        <v>250</v>
      </c>
      <c r="O375" s="5">
        <f>ROUND( VLOOKUP(Z375, NPC_Raw_Data!A:Q, 16) * VLOOKUP(AA375, NPC_Scaling_Values!A:N, 14)* VLOOKUP(AB375, NPC_Scaling_Values!A:N, 14) * 1.25 ,0)</f>
        <v>145</v>
      </c>
      <c r="P375" s="2">
        <f>ROUND( VLOOKUP(Z375, NPC_Raw_Data!A:Q, 17) * VLOOKUP(AA375, NPC_Scaling_Values!A:N, 14) * VLOOKUP(AB375, NPC_Scaling_Values!A:N, 14)* 1.25 ,0)</f>
        <v>116</v>
      </c>
      <c r="Q375">
        <f> VLOOKUP(AA375, NPC_Scaling_Values!A:N, 9) * VLOOKUP(AB375, NPC_Scaling_Values!A:N, 9) * 1.25</f>
        <v>4.17</v>
      </c>
      <c r="R375" s="1">
        <v>1.0</v>
      </c>
      <c r="S375" s="1">
        <v>-1.0</v>
      </c>
      <c r="T375" s="7" t="b">
        <v>0</v>
      </c>
      <c r="U375" s="7" t="b">
        <v>0</v>
      </c>
      <c r="V375" s="7" t="b">
        <v>0</v>
      </c>
      <c r="Z375" s="1">
        <v>418000.0</v>
      </c>
      <c r="AA375" s="1">
        <v>7014.0</v>
      </c>
      <c r="AB375" s="1">
        <v>7414.0</v>
      </c>
      <c r="AC375" s="8">
        <v>0.0</v>
      </c>
    </row>
    <row r="376">
      <c r="A376" s="1" t="s">
        <v>281</v>
      </c>
      <c r="B376" s="1" t="s">
        <v>32</v>
      </c>
      <c r="C376" s="5">
        <f>ROUND( VLOOKUP(Z376, NPC_Raw_Data!A:D, 4)*VLOOKUP(AA376, NPC_Scaling_Values!A:C, 3)*VLOOKUP(AB376, NPC_Scaling_Values!A:C, 3) * 1.25 ,0)</f>
        <v>2512</v>
      </c>
      <c r="D376" s="5">
        <f>ROUND( VLOOKUP(Z376, NPC_Raw_Data!A:E, 5) * VLOOKUP(AA376, NPC_Scaling_Values!A:D, 4) * VLOOKUP(AB376,NPC_Scaling_Values!A:D, 4) * 1.25 ,0)</f>
        <v>2500</v>
      </c>
      <c r="E376" s="5">
        <f>ROUND( VLOOKUP(Z376, NPC_Raw_Data!A:L, 6) * VLOOKUP(AA376, NPC_Scaling_Values!A:N, 5)* VLOOKUP(AB376, NPC_Scaling_Values!A:N, 5) * 1.25 ,0)</f>
        <v>471</v>
      </c>
      <c r="F376" s="5">
        <f>ROUND( VLOOKUP(Z376, NPC_Raw_Data!A:L, 7) * VLOOKUP(AA376, NPC_Scaling_Values!A:N, 6) * VLOOKUP(AB376,NPC_Scaling_Values!A:N, 6) * 1.25 ,0)</f>
        <v>698</v>
      </c>
      <c r="G376" s="5">
        <f>ROUND( VLOOKUP(Z376, NPC_Raw_Data!A:L, 8) * VLOOKUP(AA376, NPC_Scaling_Values!A:N, 7) * VLOOKUP(AB376, NPC_Scaling_Values!A:N, 7) * 1.25 ,0)</f>
        <v>828</v>
      </c>
      <c r="H376" s="5">
        <f>ROUND( VLOOKUP(Z376, NPC_Raw_Data!A:L, 9) * VLOOKUP(AA376, NPC_Scaling_Values!A:N, 8)* VLOOKUP(AB376, NPC_Scaling_Values!A:N, 8) * 1.25 ,0)</f>
        <v>408</v>
      </c>
      <c r="I376" s="5">
        <v>25.0</v>
      </c>
      <c r="J376" s="5">
        <v>-10.0</v>
      </c>
      <c r="K376" s="5">
        <v>-30.0</v>
      </c>
      <c r="L376" s="5">
        <f>ROUND( VLOOKUP(Z376, NPC_Raw_Data!A:O, 13),0)</f>
        <v>250</v>
      </c>
      <c r="M376" s="5">
        <f>ROUND( VLOOKUP(Z376, NPC_Raw_Data!A:O, 14),0)</f>
        <v>250</v>
      </c>
      <c r="N376" s="5">
        <f>ROUND( VLOOKUP(Z376, NPC_Raw_Data!A:O, 15),0)</f>
        <v>250</v>
      </c>
      <c r="O376" s="5">
        <f>ROUND( VLOOKUP(Z376, NPC_Raw_Data!A:Q, 16) * VLOOKUP(AA376, NPC_Scaling_Values!A:N, 14)* VLOOKUP(AB376, NPC_Scaling_Values!A:N, 14) * 1.25 ,0)</f>
        <v>145</v>
      </c>
      <c r="P376" s="2">
        <f>ROUND( VLOOKUP(Z376, NPC_Raw_Data!A:Q, 17) * VLOOKUP(AA376, NPC_Scaling_Values!A:N, 14) * VLOOKUP(AB376, NPC_Scaling_Values!A:N, 14)* 1.25 ,0)</f>
        <v>116</v>
      </c>
      <c r="Q376">
        <f> VLOOKUP(AA376, NPC_Scaling_Values!A:N, 9) * VLOOKUP(AB376, NPC_Scaling_Values!A:N, 9) * 1.25</f>
        <v>4.17</v>
      </c>
      <c r="R376" s="1">
        <v>1.0</v>
      </c>
      <c r="S376" s="1">
        <v>-1.0</v>
      </c>
      <c r="T376" s="7" t="b">
        <v>0</v>
      </c>
      <c r="U376" s="7" t="b">
        <v>0</v>
      </c>
      <c r="V376" s="7" t="b">
        <v>0</v>
      </c>
      <c r="Z376" s="1">
        <v>418001.0</v>
      </c>
      <c r="AA376" s="1">
        <v>7014.0</v>
      </c>
      <c r="AB376" s="1">
        <v>7414.0</v>
      </c>
      <c r="AC376" s="8">
        <v>7100.0</v>
      </c>
    </row>
    <row r="377">
      <c r="A377" s="1" t="s">
        <v>69</v>
      </c>
      <c r="B377" s="1" t="s">
        <v>32</v>
      </c>
      <c r="C377" s="5">
        <f>ROUND( VLOOKUP(Z377, NPC_Raw_Data!A:D, 4)*VLOOKUP(AA377, NPC_Scaling_Values!A:C, 3)*VLOOKUP(AB377, NPC_Scaling_Values!A:C, 3) * 1.25 ,0)</f>
        <v>412</v>
      </c>
      <c r="D377" s="5">
        <f>ROUND( VLOOKUP(Z377, NPC_Raw_Data!A:E, 5) * VLOOKUP(AA377, NPC_Scaling_Values!A:D, 4) * VLOOKUP(AB377,NPC_Scaling_Values!A:D, 4) * 1.25 ,0)</f>
        <v>750</v>
      </c>
      <c r="E377" s="5">
        <f>ROUND( VLOOKUP(Z377, NPC_Raw_Data!A:L, 6) * VLOOKUP(AA377, NPC_Scaling_Values!A:N, 5)* VLOOKUP(AB377, NPC_Scaling_Values!A:N, 5) * 1.25 ,0)</f>
        <v>293</v>
      </c>
      <c r="F377" s="5">
        <f>ROUND( VLOOKUP(Z377, NPC_Raw_Data!A:L, 7) * VLOOKUP(AA377, NPC_Scaling_Values!A:N, 6) * VLOOKUP(AB377,NPC_Scaling_Values!A:N, 6) * 1.25 ,0)</f>
        <v>219</v>
      </c>
      <c r="G377" s="5">
        <f>ROUND( VLOOKUP(Z377, NPC_Raw_Data!A:L, 8) * VLOOKUP(AA377, NPC_Scaling_Values!A:N, 7) * VLOOKUP(AB377, NPC_Scaling_Values!A:N, 7) * 1.25 ,0)</f>
        <v>174</v>
      </c>
      <c r="H377" s="5">
        <f>ROUND( VLOOKUP(Z377, NPC_Raw_Data!A:L, 9) * VLOOKUP(AA377, NPC_Scaling_Values!A:N, 8)* VLOOKUP(AB377, NPC_Scaling_Values!A:N, 8) * 1.25 ,0)</f>
        <v>219</v>
      </c>
      <c r="I377" s="5">
        <v>0.0</v>
      </c>
      <c r="J377" s="5">
        <v>0.0</v>
      </c>
      <c r="K377" s="5">
        <v>0.0</v>
      </c>
      <c r="L377" s="5">
        <f>ROUND( VLOOKUP(Z377, NPC_Raw_Data!A:O, 13),0)</f>
        <v>150</v>
      </c>
      <c r="M377" s="5">
        <f>ROUND( VLOOKUP(Z377, NPC_Raw_Data!A:O, 14),0)</f>
        <v>150</v>
      </c>
      <c r="N377" s="5">
        <f>ROUND( VLOOKUP(Z377, NPC_Raw_Data!A:O, 15),0)</f>
        <v>100</v>
      </c>
      <c r="O377" s="5">
        <f>ROUND( VLOOKUP(Z377, NPC_Raw_Data!A:Q, 16) * VLOOKUP(AA377, NPC_Scaling_Values!A:N, 14)* VLOOKUP(AB377, NPC_Scaling_Values!A:N, 14) * 1.25 ,0)</f>
        <v>290</v>
      </c>
      <c r="P377" s="2">
        <f>ROUND( VLOOKUP(Z377, NPC_Raw_Data!A:Q, 17) * VLOOKUP(AA377, NPC_Scaling_Values!A:N, 14) * VLOOKUP(AB377, NPC_Scaling_Values!A:N, 14)* 1.25 ,0)</f>
        <v>116</v>
      </c>
      <c r="Q377">
        <f> VLOOKUP(AA377, NPC_Scaling_Values!A:N, 9) * VLOOKUP(AB377, NPC_Scaling_Values!A:N, 9) * 1.25</f>
        <v>4.17</v>
      </c>
      <c r="R377" s="1">
        <v>1.0</v>
      </c>
      <c r="S377" s="1">
        <v>-1.0</v>
      </c>
      <c r="T377" s="7" t="b">
        <v>0</v>
      </c>
      <c r="U377" s="7" t="b">
        <v>0</v>
      </c>
      <c r="V377" s="7" t="b">
        <v>0</v>
      </c>
      <c r="Z377" s="1">
        <v>419000.0</v>
      </c>
      <c r="AA377" s="1">
        <v>7014.0</v>
      </c>
      <c r="AB377" s="1">
        <v>7414.0</v>
      </c>
      <c r="AC377" s="8">
        <v>0.0</v>
      </c>
    </row>
    <row r="378">
      <c r="A378" s="1" t="s">
        <v>264</v>
      </c>
      <c r="B378" s="1" t="s">
        <v>32</v>
      </c>
      <c r="C378" s="5">
        <f>ROUND( VLOOKUP(Z378, NPC_Raw_Data!A:D, 4)*VLOOKUP(AA378, NPC_Scaling_Values!A:C, 3)*VLOOKUP(AB378, NPC_Scaling_Values!A:C, 3) * 1.25 ,0)</f>
        <v>13080</v>
      </c>
      <c r="D378" s="5">
        <f>ROUND( VLOOKUP(Z378, NPC_Raw_Data!A:E, 5) * VLOOKUP(AA378, NPC_Scaling_Values!A:D, 4) * VLOOKUP(AB378,NPC_Scaling_Values!A:D, 4) * 1.25 ,0)</f>
        <v>150000</v>
      </c>
      <c r="E378" s="5">
        <f>ROUND( VLOOKUP(Z378, NPC_Raw_Data!A:L, 6) * VLOOKUP(AA378, NPC_Scaling_Values!A:N, 5)* VLOOKUP(AB378, NPC_Scaling_Values!A:N, 5) * 1.25 ,0)</f>
        <v>401</v>
      </c>
      <c r="F378" s="5">
        <f>ROUND( VLOOKUP(Z378, NPC_Raw_Data!A:L, 7) * VLOOKUP(AA378, NPC_Scaling_Values!A:N, 6) * VLOOKUP(AB378,NPC_Scaling_Values!A:N, 6) * 1.25 ,0)</f>
        <v>950</v>
      </c>
      <c r="G378" s="5">
        <f>ROUND( VLOOKUP(Z378, NPC_Raw_Data!A:L, 8) * VLOOKUP(AA378, NPC_Scaling_Values!A:N, 7) * VLOOKUP(AB378, NPC_Scaling_Values!A:N, 7) * 1.25 ,0)</f>
        <v>772</v>
      </c>
      <c r="H378" s="5">
        <f>ROUND( VLOOKUP(Z378, NPC_Raw_Data!A:L, 9) * VLOOKUP(AA378, NPC_Scaling_Values!A:N, 8)* VLOOKUP(AB378, NPC_Scaling_Values!A:N, 8) * 1.25 ,0)</f>
        <v>891</v>
      </c>
      <c r="I378" s="5">
        <v>0.0</v>
      </c>
      <c r="J378" s="5">
        <v>0.0</v>
      </c>
      <c r="K378" s="5">
        <v>0.0</v>
      </c>
      <c r="L378" s="5">
        <f>ROUND( VLOOKUP(Z378, NPC_Raw_Data!A:O, 13),0)</f>
        <v>999</v>
      </c>
      <c r="M378" s="5">
        <f>ROUND( VLOOKUP(Z378, NPC_Raw_Data!A:O, 14),0)</f>
        <v>999</v>
      </c>
      <c r="N378" s="5">
        <f>ROUND( VLOOKUP(Z378, NPC_Raw_Data!A:O, 15),0)</f>
        <v>999</v>
      </c>
      <c r="O378" s="5">
        <f>ROUND( VLOOKUP(Z378, NPC_Raw_Data!A:Q, 16) * VLOOKUP(AA378, NPC_Scaling_Values!A:N, 14)* VLOOKUP(AB378, NPC_Scaling_Values!A:N, 14) * 1.25 ,0)</f>
        <v>290</v>
      </c>
      <c r="P378" s="2">
        <f>ROUND( VLOOKUP(Z378, NPC_Raw_Data!A:Q, 17) * VLOOKUP(AA378, NPC_Scaling_Values!A:N, 14) * VLOOKUP(AB378, NPC_Scaling_Values!A:N, 14)* 1.25 ,0)</f>
        <v>116</v>
      </c>
      <c r="Q378">
        <f> VLOOKUP(AA378, NPC_Scaling_Values!A:N, 9) * VLOOKUP(AB378, NPC_Scaling_Values!A:N, 9) * 1.25</f>
        <v>4.17</v>
      </c>
      <c r="R378" s="1">
        <v>1.5</v>
      </c>
      <c r="S378" s="1">
        <v>-1.0</v>
      </c>
      <c r="T378" s="7" t="b">
        <v>0</v>
      </c>
      <c r="U378" s="7" t="b">
        <v>0</v>
      </c>
      <c r="V378" s="7" t="b">
        <v>0</v>
      </c>
      <c r="Z378" s="1">
        <v>450000.0</v>
      </c>
      <c r="AA378" s="1">
        <v>7014.0</v>
      </c>
      <c r="AB378" s="1">
        <v>7414.0</v>
      </c>
      <c r="AC378" s="8">
        <v>0.0</v>
      </c>
    </row>
    <row r="379">
      <c r="A379" s="9" t="s">
        <v>306</v>
      </c>
      <c r="B379" s="1" t="s">
        <v>32</v>
      </c>
      <c r="C379" s="5">
        <f>ROUND( VLOOKUP(Z379, NPC_Raw_Data!A:D, 4)*VLOOKUP(AA379, NPC_Scaling_Values!A:C, 3)*VLOOKUP(AB379, NPC_Scaling_Values!A:C, 3) * 1.25 ,0)</f>
        <v>10598</v>
      </c>
      <c r="D379" s="5">
        <f>ROUND( VLOOKUP(Z379, NPC_Raw_Data!A:E, 5) * VLOOKUP(AA379, NPC_Scaling_Values!A:D, 4) * VLOOKUP(AB379,NPC_Scaling_Values!A:D, 4) * 1.25 ,0)</f>
        <v>150000</v>
      </c>
      <c r="E379" s="5">
        <f>ROUND( VLOOKUP(Z379, NPC_Raw_Data!A:L, 6) * VLOOKUP(AA379, NPC_Scaling_Values!A:N, 5)* VLOOKUP(AB379, NPC_Scaling_Values!A:N, 5) * 1.25 ,0)</f>
        <v>579</v>
      </c>
      <c r="F379" s="5">
        <f>ROUND( VLOOKUP(Z379, NPC_Raw_Data!A:L, 7) * VLOOKUP(AA379, NPC_Scaling_Values!A:N, 6) * VLOOKUP(AB379,NPC_Scaling_Values!A:N, 6) * 1.25 ,0)</f>
        <v>1114</v>
      </c>
      <c r="G379" s="5">
        <f>ROUND( VLOOKUP(Z379, NPC_Raw_Data!A:L, 8) * VLOOKUP(AA379, NPC_Scaling_Values!A:N, 7) * VLOOKUP(AB379, NPC_Scaling_Values!A:N, 7) * 1.25 ,0)</f>
        <v>1114</v>
      </c>
      <c r="H379" s="5">
        <f>ROUND( VLOOKUP(Z379, NPC_Raw_Data!A:L, 9) * VLOOKUP(AA379, NPC_Scaling_Values!A:N, 8)* VLOOKUP(AB379, NPC_Scaling_Values!A:N, 8) * 1.25 ,0)</f>
        <v>943</v>
      </c>
      <c r="I379" s="5">
        <v>0.0</v>
      </c>
      <c r="J379" s="5">
        <v>-20.0</v>
      </c>
      <c r="K379" s="5">
        <v>0.0</v>
      </c>
      <c r="L379" s="5">
        <f>ROUND( VLOOKUP(Z379, NPC_Raw_Data!A:O, 13),0)</f>
        <v>999</v>
      </c>
      <c r="M379" s="5">
        <f>ROUND( VLOOKUP(Z379, NPC_Raw_Data!A:O, 14),0)</f>
        <v>999</v>
      </c>
      <c r="N379" s="5">
        <f>ROUND( VLOOKUP(Z379, NPC_Raw_Data!A:O, 15),0)</f>
        <v>333</v>
      </c>
      <c r="O379" s="5">
        <f>ROUND( VLOOKUP(Z379, NPC_Raw_Data!A:Q, 16) * VLOOKUP(AA379, NPC_Scaling_Values!A:N, 14)* VLOOKUP(AB379, NPC_Scaling_Values!A:N, 14) * 1.25 ,0)</f>
        <v>306</v>
      </c>
      <c r="P379" s="2">
        <f>ROUND( VLOOKUP(Z379, NPC_Raw_Data!A:Q, 17) * VLOOKUP(AA379, NPC_Scaling_Values!A:N, 14) * VLOOKUP(AB379, NPC_Scaling_Values!A:N, 14)* 1.25 ,0)</f>
        <v>123</v>
      </c>
      <c r="Q379">
        <f> VLOOKUP(AA379, NPC_Scaling_Values!A:N, 9) * VLOOKUP(AB379, NPC_Scaling_Values!A:N, 9) * 1.25</f>
        <v>4.34375</v>
      </c>
      <c r="R379" s="1">
        <v>3.0</v>
      </c>
      <c r="S379" s="1">
        <v>-1.0</v>
      </c>
      <c r="T379" s="7" t="b">
        <v>0</v>
      </c>
      <c r="U379" s="7" t="b">
        <v>0</v>
      </c>
      <c r="V379" s="7" t="b">
        <v>0</v>
      </c>
      <c r="Z379" s="1">
        <v>451000.0</v>
      </c>
      <c r="AA379" s="1">
        <v>7015.0</v>
      </c>
      <c r="AB379" s="1">
        <v>7414.0</v>
      </c>
      <c r="AC379" s="10">
        <v>5151.0</v>
      </c>
    </row>
    <row r="380">
      <c r="A380" s="9" t="s">
        <v>33</v>
      </c>
      <c r="B380" s="1" t="s">
        <v>32</v>
      </c>
      <c r="C380" s="5">
        <f>ROUND( VLOOKUP(Z380, NPC_Raw_Data!A:D, 4)*VLOOKUP(AA380, NPC_Scaling_Values!A:C, 3)*VLOOKUP(AB380, NPC_Scaling_Values!A:C, 3) * 1.25 ,0)</f>
        <v>5</v>
      </c>
      <c r="D380" s="5">
        <f>ROUND( VLOOKUP(Z380, NPC_Raw_Data!A:E, 5) * VLOOKUP(AA380, NPC_Scaling_Values!A:D, 4) * VLOOKUP(AB380,NPC_Scaling_Values!A:D, 4) * 1.25 ,0)</f>
        <v>0</v>
      </c>
      <c r="E380" s="5">
        <f>ROUND( VLOOKUP(Z380, NPC_Raw_Data!A:L, 6) * VLOOKUP(AA380, NPC_Scaling_Values!A:N, 5)* VLOOKUP(AB380, NPC_Scaling_Values!A:N, 5) * 1.25 ,0)</f>
        <v>0</v>
      </c>
      <c r="F380" s="5">
        <f>ROUND( VLOOKUP(Z380, NPC_Raw_Data!A:L, 7) * VLOOKUP(AA380, NPC_Scaling_Values!A:N, 6) * VLOOKUP(AB380,NPC_Scaling_Values!A:N, 6) * 1.25 ,0)</f>
        <v>0</v>
      </c>
      <c r="G380" s="5">
        <f>ROUND( VLOOKUP(Z380, NPC_Raw_Data!A:L, 8) * VLOOKUP(AA380, NPC_Scaling_Values!A:N, 7) * VLOOKUP(AB380, NPC_Scaling_Values!A:N, 7) * 1.25 ,0)</f>
        <v>0</v>
      </c>
      <c r="H380" s="5">
        <f>ROUND( VLOOKUP(Z380, NPC_Raw_Data!A:L, 9) * VLOOKUP(AA380, NPC_Scaling_Values!A:N, 8)* VLOOKUP(AB380, NPC_Scaling_Values!A:N, 8) * 1.25 ,0)</f>
        <v>0</v>
      </c>
      <c r="I380" s="5">
        <v>0.0</v>
      </c>
      <c r="J380" s="5">
        <v>0.0</v>
      </c>
      <c r="K380" s="5">
        <v>0.0</v>
      </c>
      <c r="L380" s="5">
        <f>ROUND( VLOOKUP(Z380, NPC_Raw_Data!A:O, 13),0)</f>
        <v>0</v>
      </c>
      <c r="M380" s="5">
        <f>ROUND( VLOOKUP(Z380, NPC_Raw_Data!A:O, 14),0)</f>
        <v>0</v>
      </c>
      <c r="N380" s="5">
        <f>ROUND( VLOOKUP(Z380, NPC_Raw_Data!A:O, 15),0)</f>
        <v>0</v>
      </c>
      <c r="O380" s="5">
        <f>ROUND( VLOOKUP(Z380, NPC_Raw_Data!A:Q, 16) * VLOOKUP(AA380, NPC_Scaling_Values!A:N, 14)* VLOOKUP(AB380, NPC_Scaling_Values!A:N, 14) * 1.25 ,0)</f>
        <v>290</v>
      </c>
      <c r="P380" s="2">
        <f>ROUND( VLOOKUP(Z380, NPC_Raw_Data!A:Q, 17) * VLOOKUP(AA380, NPC_Scaling_Values!A:N, 14) * VLOOKUP(AB380, NPC_Scaling_Values!A:N, 14)* 1.25 ,0)</f>
        <v>116</v>
      </c>
      <c r="Q380">
        <f> VLOOKUP(AA380, NPC_Scaling_Values!A:N, 9) * VLOOKUP(AB380, NPC_Scaling_Values!A:N, 9) * 1.25</f>
        <v>4.17</v>
      </c>
      <c r="R380" s="1">
        <v>1.0</v>
      </c>
      <c r="S380" s="1">
        <v>-1.0</v>
      </c>
      <c r="T380" s="7" t="b">
        <v>0</v>
      </c>
      <c r="U380" s="7" t="b">
        <v>0</v>
      </c>
      <c r="V380" s="7" t="b">
        <v>0</v>
      </c>
      <c r="Z380" s="1">
        <v>451100.0</v>
      </c>
      <c r="AA380" s="1">
        <v>7014.0</v>
      </c>
      <c r="AB380" s="1">
        <v>7414.0</v>
      </c>
      <c r="AC380" s="10">
        <v>5151.0</v>
      </c>
    </row>
    <row r="381">
      <c r="A381" s="1" t="s">
        <v>242</v>
      </c>
      <c r="B381" s="1" t="s">
        <v>32</v>
      </c>
      <c r="C381" s="5">
        <f>ROUND( VLOOKUP(Z381, NPC_Raw_Data!A:D, 4)*VLOOKUP(AA381, NPC_Scaling_Values!A:C, 3)*VLOOKUP(AB381, NPC_Scaling_Values!A:C, 3) * 1.25 ,0)</f>
        <v>11775</v>
      </c>
      <c r="D381" s="5">
        <f>ROUND( VLOOKUP(Z381, NPC_Raw_Data!A:E, 5) * VLOOKUP(AA381, NPC_Scaling_Values!A:D, 4) * VLOOKUP(AB381,NPC_Scaling_Values!A:D, 4) * 1.25 ,0)</f>
        <v>0</v>
      </c>
      <c r="E381" s="5">
        <f>ROUND( VLOOKUP(Z381, NPC_Raw_Data!A:L, 6) * VLOOKUP(AA381, NPC_Scaling_Values!A:N, 5)* VLOOKUP(AB381, NPC_Scaling_Values!A:N, 5) * 1.25 ,0)</f>
        <v>371</v>
      </c>
      <c r="F381" s="5">
        <f>ROUND( VLOOKUP(Z381, NPC_Raw_Data!A:L, 7) * VLOOKUP(AA381, NPC_Scaling_Values!A:N, 6) * VLOOKUP(AB381,NPC_Scaling_Values!A:N, 6) * 1.25 ,0)</f>
        <v>520</v>
      </c>
      <c r="G381" s="5">
        <f>ROUND( VLOOKUP(Z381, NPC_Raw_Data!A:L, 8) * VLOOKUP(AA381, NPC_Scaling_Values!A:N, 7) * VLOOKUP(AB381, NPC_Scaling_Values!A:N, 7) * 1.25 ,0)</f>
        <v>260</v>
      </c>
      <c r="H381" s="5">
        <f>ROUND( VLOOKUP(Z381, NPC_Raw_Data!A:L, 9) * VLOOKUP(AA381, NPC_Scaling_Values!A:N, 8)* VLOOKUP(AB381, NPC_Scaling_Values!A:N, 8) * 1.25 ,0)</f>
        <v>278</v>
      </c>
      <c r="I381" s="5">
        <v>0.0</v>
      </c>
      <c r="J381" s="5">
        <v>0.0</v>
      </c>
      <c r="K381" s="5">
        <v>0.0</v>
      </c>
      <c r="L381" s="5">
        <f>ROUND( VLOOKUP(Z381, NPC_Raw_Data!A:O, 13),0)</f>
        <v>999</v>
      </c>
      <c r="M381" s="5">
        <f>ROUND( VLOOKUP(Z381, NPC_Raw_Data!A:O, 14),0)</f>
        <v>999</v>
      </c>
      <c r="N381" s="5">
        <f>ROUND( VLOOKUP(Z381, NPC_Raw_Data!A:O, 15),0)</f>
        <v>999</v>
      </c>
      <c r="O381" s="5">
        <f>ROUND( VLOOKUP(Z381, NPC_Raw_Data!A:Q, 16) * VLOOKUP(AA381, NPC_Scaling_Values!A:N, 14)* VLOOKUP(AB381, NPC_Scaling_Values!A:N, 14) * 1.25 ,0)</f>
        <v>290</v>
      </c>
      <c r="P381" s="2">
        <f>ROUND( VLOOKUP(Z381, NPC_Raw_Data!A:Q, 17) * VLOOKUP(AA381, NPC_Scaling_Values!A:N, 14) * VLOOKUP(AB381, NPC_Scaling_Values!A:N, 14)* 1.25 ,0)</f>
        <v>116</v>
      </c>
      <c r="Q381">
        <f> VLOOKUP(AA381, NPC_Scaling_Values!A:N, 9) * VLOOKUP(AB381, NPC_Scaling_Values!A:N, 9) * 1.25</f>
        <v>4.17</v>
      </c>
      <c r="R381" s="1">
        <v>1.0</v>
      </c>
      <c r="S381" s="1">
        <v>-1.0</v>
      </c>
      <c r="T381" s="7" t="b">
        <v>0</v>
      </c>
      <c r="U381" s="7" t="b">
        <v>0</v>
      </c>
      <c r="V381" s="7" t="b">
        <v>0</v>
      </c>
      <c r="Z381" s="1">
        <v>452010.0</v>
      </c>
      <c r="AA381" s="1">
        <v>7014.0</v>
      </c>
      <c r="AB381" s="1">
        <v>7414.0</v>
      </c>
      <c r="AC381" s="10">
        <v>5151.0</v>
      </c>
    </row>
    <row r="382">
      <c r="A382" s="9" t="s">
        <v>159</v>
      </c>
      <c r="B382" s="1" t="s">
        <v>160</v>
      </c>
      <c r="C382" s="5">
        <f>ROUND( VLOOKUP(Z382, NPC_Raw_Data!A:D, 4)*VLOOKUP(AA382, NPC_Scaling_Values!A:C, 3)*VLOOKUP(AB382, NPC_Scaling_Values!A:C, 3) * 1.25 ,0)</f>
        <v>1255</v>
      </c>
      <c r="D382" s="5">
        <f>ROUND( VLOOKUP(Z382, NPC_Raw_Data!A:E, 5) * VLOOKUP(AA382, NPC_Scaling_Values!A:D, 4) * VLOOKUP(AB382,NPC_Scaling_Values!A:D, 4) * 1.25 ,0)</f>
        <v>3750</v>
      </c>
      <c r="E382" s="5">
        <f>ROUND( VLOOKUP(Z382, NPC_Raw_Data!A:L, 6) * VLOOKUP(AA382, NPC_Scaling_Values!A:N, 5)* VLOOKUP(AB382, NPC_Scaling_Values!A:N, 5) * 1.25 ,0)</f>
        <v>271</v>
      </c>
      <c r="F382" s="5">
        <f>ROUND( VLOOKUP(Z382, NPC_Raw_Data!A:L, 7) * VLOOKUP(AA382, NPC_Scaling_Values!A:N, 6) * VLOOKUP(AB382,NPC_Scaling_Values!A:N, 6) * 1.25 ,0)</f>
        <v>230</v>
      </c>
      <c r="G382" s="5">
        <f>ROUND( VLOOKUP(Z382, NPC_Raw_Data!A:L, 8) * VLOOKUP(AA382, NPC_Scaling_Values!A:N, 7) * VLOOKUP(AB382, NPC_Scaling_Values!A:N, 7) * 1.25 ,0)</f>
        <v>163</v>
      </c>
      <c r="H382" s="5">
        <f>ROUND( VLOOKUP(Z382, NPC_Raw_Data!A:L, 9) * VLOOKUP(AA382, NPC_Scaling_Values!A:N, 8)* VLOOKUP(AB382, NPC_Scaling_Values!A:N, 8) * 1.25 ,0)</f>
        <v>205</v>
      </c>
      <c r="I382" s="5">
        <v>0.0</v>
      </c>
      <c r="J382" s="5">
        <v>0.0</v>
      </c>
      <c r="K382" s="5">
        <v>0.0</v>
      </c>
      <c r="L382" s="5">
        <f>ROUND( VLOOKUP(Z382, NPC_Raw_Data!A:O, 13),0)</f>
        <v>120</v>
      </c>
      <c r="M382" s="5">
        <f>ROUND( VLOOKUP(Z382, NPC_Raw_Data!A:O, 14),0)</f>
        <v>120</v>
      </c>
      <c r="N382" s="5">
        <f>ROUND( VLOOKUP(Z382, NPC_Raw_Data!A:O, 15),0)</f>
        <v>120</v>
      </c>
      <c r="O382" s="5">
        <f>ROUND( VLOOKUP(Z382, NPC_Raw_Data!A:Q, 16) * VLOOKUP(AA382, NPC_Scaling_Values!A:N, 14)* VLOOKUP(AB382, NPC_Scaling_Values!A:N, 14) * 1.25 ,0)</f>
        <v>264</v>
      </c>
      <c r="P382" s="2">
        <f>ROUND( VLOOKUP(Z382, NPC_Raw_Data!A:Q, 17) * VLOOKUP(AA382, NPC_Scaling_Values!A:N, 14) * VLOOKUP(AB382, NPC_Scaling_Values!A:N, 14)* 1.25 ,0)</f>
        <v>106</v>
      </c>
      <c r="Q382">
        <f> VLOOKUP(AA382, NPC_Scaling_Values!A:N, 9) * VLOOKUP(AB382, NPC_Scaling_Values!A:N, 9) * 1.25</f>
        <v>3.96375</v>
      </c>
      <c r="R382" s="1">
        <v>1.0</v>
      </c>
      <c r="S382" s="1">
        <v>-1.0</v>
      </c>
      <c r="T382" s="7" t="b">
        <v>0</v>
      </c>
      <c r="U382" s="7" t="b">
        <v>0</v>
      </c>
      <c r="V382" s="7" t="b">
        <v>0</v>
      </c>
      <c r="Z382" s="1">
        <v>453100.0</v>
      </c>
      <c r="AA382" s="1">
        <v>7011.0</v>
      </c>
      <c r="AB382" s="1">
        <v>7411.0</v>
      </c>
      <c r="AC382" s="10">
        <v>5151.0</v>
      </c>
    </row>
    <row r="383">
      <c r="A383" s="9" t="s">
        <v>225</v>
      </c>
      <c r="B383" s="1" t="s">
        <v>91</v>
      </c>
      <c r="C383" s="5">
        <f>ROUND( VLOOKUP(Z383, NPC_Raw_Data!A:D, 4)*VLOOKUP(AA383, NPC_Scaling_Values!A:C, 3)*VLOOKUP(AB383, NPC_Scaling_Values!A:C, 3) * 1.25 ,0)</f>
        <v>6864</v>
      </c>
      <c r="D383" s="5">
        <f>ROUND( VLOOKUP(Z383, NPC_Raw_Data!A:E, 5) * VLOOKUP(AA383, NPC_Scaling_Values!A:D, 4) * VLOOKUP(AB383,NPC_Scaling_Values!A:D, 4) * 1.25 ,0)</f>
        <v>100000</v>
      </c>
      <c r="E383" s="5">
        <f>ROUND( VLOOKUP(Z383, NPC_Raw_Data!A:L, 6) * VLOOKUP(AA383, NPC_Scaling_Values!A:N, 5)* VLOOKUP(AB383, NPC_Scaling_Values!A:N, 5) * 1.25 ,0)</f>
        <v>339</v>
      </c>
      <c r="F383" s="5">
        <f>ROUND( VLOOKUP(Z383, NPC_Raw_Data!A:L, 7) * VLOOKUP(AA383, NPC_Scaling_Values!A:N, 6) * VLOOKUP(AB383,NPC_Scaling_Values!A:N, 6) * 1.25 ,0)</f>
        <v>220</v>
      </c>
      <c r="G383" s="5">
        <f>ROUND( VLOOKUP(Z383, NPC_Raw_Data!A:L, 8) * VLOOKUP(AA383, NPC_Scaling_Values!A:N, 7) * VLOOKUP(AB383, NPC_Scaling_Values!A:N, 7) * 1.25 ,0)</f>
        <v>36104</v>
      </c>
      <c r="H383" s="5">
        <f>ROUND( VLOOKUP(Z383, NPC_Raw_Data!A:L, 9) * VLOOKUP(AA383, NPC_Scaling_Values!A:N, 8)* VLOOKUP(AB383, NPC_Scaling_Values!A:N, 8) * 1.25 ,0)</f>
        <v>271</v>
      </c>
      <c r="I383" s="5">
        <v>0.0</v>
      </c>
      <c r="J383" s="5">
        <v>0.0</v>
      </c>
      <c r="K383" s="5">
        <v>0.0</v>
      </c>
      <c r="L383" s="5">
        <f>ROUND( VLOOKUP(Z383, NPC_Raw_Data!A:O, 13),0)</f>
        <v>230</v>
      </c>
      <c r="M383" s="5">
        <f>ROUND( VLOOKUP(Z383, NPC_Raw_Data!A:O, 14),0)</f>
        <v>230</v>
      </c>
      <c r="N383" s="5">
        <f>ROUND( VLOOKUP(Z383, NPC_Raw_Data!A:O, 15),0)</f>
        <v>195</v>
      </c>
      <c r="O383" s="5">
        <f>ROUND( VLOOKUP(Z383, NPC_Raw_Data!A:Q, 16) * VLOOKUP(AA383, NPC_Scaling_Values!A:N, 14)* VLOOKUP(AB383, NPC_Scaling_Values!A:N, 14) * 1.25 ,0)</f>
        <v>281</v>
      </c>
      <c r="P383" s="2">
        <f>ROUND( VLOOKUP(Z383, NPC_Raw_Data!A:Q, 17) * VLOOKUP(AA383, NPC_Scaling_Values!A:N, 14) * VLOOKUP(AB383, NPC_Scaling_Values!A:N, 14)* 1.25 ,0)</f>
        <v>112</v>
      </c>
      <c r="Q383">
        <f> VLOOKUP(AA383, NPC_Scaling_Values!A:N, 9) * VLOOKUP(AB383, NPC_Scaling_Values!A:N, 9) * 1.25</f>
        <v>4.0825</v>
      </c>
      <c r="R383" s="1">
        <v>1.0</v>
      </c>
      <c r="S383" s="1">
        <v>-1.0</v>
      </c>
      <c r="T383" s="7" t="b">
        <v>0</v>
      </c>
      <c r="U383" s="7" t="b">
        <v>0</v>
      </c>
      <c r="V383" s="7" t="b">
        <v>0</v>
      </c>
      <c r="Z383" s="1">
        <v>520000.0</v>
      </c>
      <c r="AA383" s="1">
        <v>7013.0</v>
      </c>
      <c r="AB383" s="1">
        <v>7413.0</v>
      </c>
      <c r="AC383" s="10">
        <v>5151.0</v>
      </c>
    </row>
    <row r="384">
      <c r="A384" s="9" t="s">
        <v>199</v>
      </c>
      <c r="B384" s="1" t="s">
        <v>91</v>
      </c>
      <c r="C384" s="5">
        <f>ROUND( VLOOKUP(Z384, NPC_Raw_Data!A:D, 4)*VLOOKUP(AA384, NPC_Scaling_Values!A:C, 3)*VLOOKUP(AB384, NPC_Scaling_Values!A:C, 3) * 1.25 ,0)</f>
        <v>720</v>
      </c>
      <c r="D384" s="5">
        <f>ROUND( VLOOKUP(Z384, NPC_Raw_Data!A:E, 5) * VLOOKUP(AA384, NPC_Scaling_Values!A:D, 4) * VLOOKUP(AB384,NPC_Scaling_Values!A:D, 4) * 1.25 ,0)</f>
        <v>2500</v>
      </c>
      <c r="E384" s="5">
        <f>ROUND( VLOOKUP(Z384, NPC_Raw_Data!A:L, 6) * VLOOKUP(AA384, NPC_Scaling_Values!A:N, 5)* VLOOKUP(AB384, NPC_Scaling_Values!A:N, 5) * 1.25 ,0)</f>
        <v>311</v>
      </c>
      <c r="F384" s="5">
        <f>ROUND( VLOOKUP(Z384, NPC_Raw_Data!A:L, 7) * VLOOKUP(AA384, NPC_Scaling_Values!A:N, 6) * VLOOKUP(AB384,NPC_Scaling_Values!A:N, 6) * 1.25 ,0)</f>
        <v>202</v>
      </c>
      <c r="G384" s="5">
        <f>ROUND( VLOOKUP(Z384, NPC_Raw_Data!A:L, 8) * VLOOKUP(AA384, NPC_Scaling_Values!A:N, 7) * VLOOKUP(AB384, NPC_Scaling_Values!A:N, 7) * 1.25 ,0)</f>
        <v>36104</v>
      </c>
      <c r="H384" s="5">
        <f>ROUND( VLOOKUP(Z384, NPC_Raw_Data!A:L, 9) * VLOOKUP(AA384, NPC_Scaling_Values!A:N, 8)* VLOOKUP(AB384, NPC_Scaling_Values!A:N, 8) * 1.25 ,0)</f>
        <v>249</v>
      </c>
      <c r="I384" s="5">
        <v>0.0</v>
      </c>
      <c r="J384" s="5">
        <v>0.0</v>
      </c>
      <c r="K384" s="5">
        <v>0.0</v>
      </c>
      <c r="L384" s="5">
        <f>ROUND( VLOOKUP(Z384, NPC_Raw_Data!A:O, 13),0)</f>
        <v>230</v>
      </c>
      <c r="M384" s="5">
        <f>ROUND( VLOOKUP(Z384, NPC_Raw_Data!A:O, 14),0)</f>
        <v>230</v>
      </c>
      <c r="N384" s="5">
        <f>ROUND( VLOOKUP(Z384, NPC_Raw_Data!A:O, 15),0)</f>
        <v>195</v>
      </c>
      <c r="O384" s="5">
        <f>ROUND( VLOOKUP(Z384, NPC_Raw_Data!A:Q, 16) * VLOOKUP(AA384, NPC_Scaling_Values!A:N, 14)* VLOOKUP(AB384, NPC_Scaling_Values!A:N, 14) * 1.25 ,0)</f>
        <v>281</v>
      </c>
      <c r="P384" s="2">
        <f>ROUND( VLOOKUP(Z384, NPC_Raw_Data!A:Q, 17) * VLOOKUP(AA384, NPC_Scaling_Values!A:N, 14) * VLOOKUP(AB384, NPC_Scaling_Values!A:N, 14)* 1.25 ,0)</f>
        <v>112</v>
      </c>
      <c r="Q384">
        <f> VLOOKUP(AA384, NPC_Scaling_Values!A:N, 9) * VLOOKUP(AB384, NPC_Scaling_Values!A:N, 9) * 1.25</f>
        <v>4.0825</v>
      </c>
      <c r="R384" s="1">
        <v>1.0</v>
      </c>
      <c r="S384" s="1">
        <v>-1.0</v>
      </c>
      <c r="T384" s="7" t="b">
        <v>0</v>
      </c>
      <c r="U384" s="7" t="b">
        <v>0</v>
      </c>
      <c r="V384" s="7" t="b">
        <v>0</v>
      </c>
      <c r="Z384" s="1">
        <v>520100.0</v>
      </c>
      <c r="AA384" s="1">
        <v>7013.0</v>
      </c>
      <c r="AB384" s="1">
        <v>7413.0</v>
      </c>
      <c r="AC384" s="10">
        <v>5151.0</v>
      </c>
    </row>
    <row r="385">
      <c r="A385" s="9" t="s">
        <v>200</v>
      </c>
      <c r="B385" s="1" t="s">
        <v>91</v>
      </c>
      <c r="C385" s="5">
        <f>ROUND( VLOOKUP(Z385, NPC_Raw_Data!A:D, 4)*VLOOKUP(AA385, NPC_Scaling_Values!A:C, 3)*VLOOKUP(AB385, NPC_Scaling_Values!A:C, 3) * 1.25 ,0)</f>
        <v>634</v>
      </c>
      <c r="D385" s="5">
        <f>ROUND( VLOOKUP(Z385, NPC_Raw_Data!A:E, 5) * VLOOKUP(AA385, NPC_Scaling_Values!A:D, 4) * VLOOKUP(AB385,NPC_Scaling_Values!A:D, 4) * 1.25 ,0)</f>
        <v>0</v>
      </c>
      <c r="E385" s="5">
        <f>ROUND( VLOOKUP(Z385, NPC_Raw_Data!A:L, 6) * VLOOKUP(AA385, NPC_Scaling_Values!A:N, 5)* VLOOKUP(AB385, NPC_Scaling_Values!A:N, 5) * 1.25 ,0)</f>
        <v>311</v>
      </c>
      <c r="F385" s="5">
        <f>ROUND( VLOOKUP(Z385, NPC_Raw_Data!A:L, 7) * VLOOKUP(AA385, NPC_Scaling_Values!A:N, 6) * VLOOKUP(AB385,NPC_Scaling_Values!A:N, 6) * 1.25 ,0)</f>
        <v>202</v>
      </c>
      <c r="G385" s="5">
        <f>ROUND( VLOOKUP(Z385, NPC_Raw_Data!A:L, 8) * VLOOKUP(AA385, NPC_Scaling_Values!A:N, 7) * VLOOKUP(AB385, NPC_Scaling_Values!A:N, 7) * 1.25 ,0)</f>
        <v>36104</v>
      </c>
      <c r="H385" s="5">
        <f>ROUND( VLOOKUP(Z385, NPC_Raw_Data!A:L, 9) * VLOOKUP(AA385, NPC_Scaling_Values!A:N, 8)* VLOOKUP(AB385, NPC_Scaling_Values!A:N, 8) * 1.25 ,0)</f>
        <v>249</v>
      </c>
      <c r="I385" s="5">
        <v>0.0</v>
      </c>
      <c r="J385" s="5">
        <v>0.0</v>
      </c>
      <c r="K385" s="5">
        <v>0.0</v>
      </c>
      <c r="L385" s="5">
        <f>ROUND( VLOOKUP(Z385, NPC_Raw_Data!A:O, 13),0)</f>
        <v>230</v>
      </c>
      <c r="M385" s="5">
        <f>ROUND( VLOOKUP(Z385, NPC_Raw_Data!A:O, 14),0)</f>
        <v>230</v>
      </c>
      <c r="N385" s="5">
        <f>ROUND( VLOOKUP(Z385, NPC_Raw_Data!A:O, 15),0)</f>
        <v>195</v>
      </c>
      <c r="O385" s="5">
        <f>ROUND( VLOOKUP(Z385, NPC_Raw_Data!A:Q, 16) * VLOOKUP(AA385, NPC_Scaling_Values!A:N, 14)* VLOOKUP(AB385, NPC_Scaling_Values!A:N, 14) * 1.25 ,0)</f>
        <v>281</v>
      </c>
      <c r="P385" s="2">
        <f>ROUND( VLOOKUP(Z385, NPC_Raw_Data!A:Q, 17) * VLOOKUP(AA385, NPC_Scaling_Values!A:N, 14) * VLOOKUP(AB385, NPC_Scaling_Values!A:N, 14)* 1.25 ,0)</f>
        <v>112</v>
      </c>
      <c r="Q385">
        <f> VLOOKUP(AA385, NPC_Scaling_Values!A:N, 9) * VLOOKUP(AB385, NPC_Scaling_Values!A:N, 9) * 1.25</f>
        <v>4.0825</v>
      </c>
      <c r="R385" s="1">
        <v>1.0</v>
      </c>
      <c r="S385" s="1">
        <v>-1.0</v>
      </c>
      <c r="T385" s="7" t="b">
        <v>0</v>
      </c>
      <c r="U385" s="7" t="b">
        <v>0</v>
      </c>
      <c r="V385" s="7" t="b">
        <v>0</v>
      </c>
      <c r="Z385" s="1">
        <v>520200.0</v>
      </c>
      <c r="AA385" s="1">
        <v>7013.0</v>
      </c>
      <c r="AB385" s="1">
        <v>7413.0</v>
      </c>
      <c r="AC385" s="10">
        <v>5151.0</v>
      </c>
    </row>
    <row r="386">
      <c r="A386" s="9" t="s">
        <v>212</v>
      </c>
      <c r="B386" s="1" t="s">
        <v>77</v>
      </c>
      <c r="C386" s="5">
        <f>ROUND( VLOOKUP(Z386, NPC_Raw_Data!A:D, 4)*VLOOKUP(AA386, NPC_Scaling_Values!A:C, 3)*VLOOKUP(AB386, NPC_Scaling_Values!A:C, 3) * 1.25 ,0)</f>
        <v>7250</v>
      </c>
      <c r="D386" s="5">
        <f>ROUND( VLOOKUP(Z386, NPC_Raw_Data!A:E, 5) * VLOOKUP(AA386, NPC_Scaling_Values!A:D, 4) * VLOOKUP(AB386,NPC_Scaling_Values!A:D, 4) * 1.25 ,0)</f>
        <v>150000</v>
      </c>
      <c r="E386" s="5">
        <f>ROUND( VLOOKUP(Z386, NPC_Raw_Data!A:L, 6) * VLOOKUP(AA386, NPC_Scaling_Values!A:N, 5)* VLOOKUP(AB386, NPC_Scaling_Values!A:N, 5) * 1.25 ,0)</f>
        <v>348</v>
      </c>
      <c r="F386" s="5">
        <f>ROUND( VLOOKUP(Z386, NPC_Raw_Data!A:L, 7) * VLOOKUP(AA386, NPC_Scaling_Values!A:N, 6) * VLOOKUP(AB386,NPC_Scaling_Values!A:N, 6) * 1.25 ,0)</f>
        <v>261</v>
      </c>
      <c r="G386" s="5">
        <f>ROUND( VLOOKUP(Z386, NPC_Raw_Data!A:L, 8) * VLOOKUP(AA386, NPC_Scaling_Values!A:N, 7) * VLOOKUP(AB386, NPC_Scaling_Values!A:N, 7) * 1.25 ,0)</f>
        <v>243</v>
      </c>
      <c r="H386" s="5">
        <f>ROUND( VLOOKUP(Z386, NPC_Raw_Data!A:L, 9) * VLOOKUP(AA386, NPC_Scaling_Values!A:N, 8)* VLOOKUP(AB386, NPC_Scaling_Values!A:N, 8) * 1.25 ,0)</f>
        <v>261</v>
      </c>
      <c r="I386" s="5">
        <v>0.0</v>
      </c>
      <c r="J386" s="5">
        <v>0.0</v>
      </c>
      <c r="K386" s="5">
        <v>0.0</v>
      </c>
      <c r="L386" s="5">
        <f>ROUND( VLOOKUP(Z386, NPC_Raw_Data!A:O, 13),0)</f>
        <v>320</v>
      </c>
      <c r="M386" s="5">
        <f>ROUND( VLOOKUP(Z386, NPC_Raw_Data!A:O, 14),0)</f>
        <v>320</v>
      </c>
      <c r="N386" s="5">
        <f>ROUND( VLOOKUP(Z386, NPC_Raw_Data!A:O, 15),0)</f>
        <v>200</v>
      </c>
      <c r="O386" s="5">
        <f>ROUND( VLOOKUP(Z386, NPC_Raw_Data!A:Q, 16) * VLOOKUP(AA386, NPC_Scaling_Values!A:N, 14)* VLOOKUP(AB386, NPC_Scaling_Values!A:N, 14) * 1.25 ,0)</f>
        <v>264</v>
      </c>
      <c r="P386" s="2">
        <f>ROUND( VLOOKUP(Z386, NPC_Raw_Data!A:Q, 17) * VLOOKUP(AA386, NPC_Scaling_Values!A:N, 14) * VLOOKUP(AB386, NPC_Scaling_Values!A:N, 14)* 1.25 ,0)</f>
        <v>106</v>
      </c>
      <c r="Q386">
        <f> VLOOKUP(AA386, NPC_Scaling_Values!A:N, 9) * VLOOKUP(AB386, NPC_Scaling_Values!A:N, 9) * 1.25</f>
        <v>3.96375</v>
      </c>
      <c r="R386" s="1">
        <v>1.0</v>
      </c>
      <c r="S386" s="1">
        <v>-1.0</v>
      </c>
      <c r="T386" s="7" t="b">
        <v>0</v>
      </c>
      <c r="U386" s="7" t="b">
        <v>0</v>
      </c>
      <c r="V386" s="7" t="b">
        <v>0</v>
      </c>
      <c r="Z386" s="1">
        <v>521000.0</v>
      </c>
      <c r="AA386" s="1">
        <v>7011.0</v>
      </c>
      <c r="AB386" s="1">
        <v>7411.0</v>
      </c>
      <c r="AC386" s="10">
        <v>5151.0</v>
      </c>
    </row>
    <row r="387">
      <c r="A387" s="9" t="s">
        <v>261</v>
      </c>
      <c r="B387" s="1" t="s">
        <v>164</v>
      </c>
      <c r="C387" s="5">
        <f>ROUND( VLOOKUP(Z387, NPC_Raw_Data!A:D, 4)*VLOOKUP(AA387, NPC_Scaling_Values!A:C, 3)*VLOOKUP(AB387, NPC_Scaling_Values!A:C, 3) * 1.25 ,0)</f>
        <v>8850</v>
      </c>
      <c r="D387" s="5">
        <f>ROUND( VLOOKUP(Z387, NPC_Raw_Data!A:E, 5) * VLOOKUP(AA387, NPC_Scaling_Values!A:D, 4) * VLOOKUP(AB387,NPC_Scaling_Values!A:D, 4) * 1.25 ,0)</f>
        <v>150000</v>
      </c>
      <c r="E387" s="5">
        <f>ROUND( VLOOKUP(Z387, NPC_Raw_Data!A:L, 6) * VLOOKUP(AA387, NPC_Scaling_Values!A:N, 5)* VLOOKUP(AB387, NPC_Scaling_Values!A:N, 5) * 1.25 ,0)</f>
        <v>412</v>
      </c>
      <c r="F387" s="5">
        <f>ROUND( VLOOKUP(Z387, NPC_Raw_Data!A:L, 7) * VLOOKUP(AA387, NPC_Scaling_Values!A:N, 6) * VLOOKUP(AB387,NPC_Scaling_Values!A:N, 6) * 1.25 ,0)</f>
        <v>309</v>
      </c>
      <c r="G387" s="5">
        <f>ROUND( VLOOKUP(Z387, NPC_Raw_Data!A:L, 8) * VLOOKUP(AA387, NPC_Scaling_Values!A:N, 7) * VLOOKUP(AB387, NPC_Scaling_Values!A:N, 7) * 1.25 ,0)</f>
        <v>287</v>
      </c>
      <c r="H387" s="5">
        <f>ROUND( VLOOKUP(Z387, NPC_Raw_Data!A:L, 9) * VLOOKUP(AA387, NPC_Scaling_Values!A:N, 8)* VLOOKUP(AB387, NPC_Scaling_Values!A:N, 8) * 1.25 ,0)</f>
        <v>412</v>
      </c>
      <c r="I387" s="5">
        <v>0.0</v>
      </c>
      <c r="J387" s="5">
        <v>0.0</v>
      </c>
      <c r="K387" s="5">
        <v>0.0</v>
      </c>
      <c r="L387" s="5">
        <f>ROUND( VLOOKUP(Z387, NPC_Raw_Data!A:O, 13),0)</f>
        <v>999</v>
      </c>
      <c r="M387" s="5">
        <f>ROUND( VLOOKUP(Z387, NPC_Raw_Data!A:O, 14),0)</f>
        <v>999</v>
      </c>
      <c r="N387" s="5">
        <f>ROUND( VLOOKUP(Z387, NPC_Raw_Data!A:O, 15),0)</f>
        <v>999</v>
      </c>
      <c r="O387" s="5">
        <f>ROUND( VLOOKUP(Z387, NPC_Raw_Data!A:Q, 16) * VLOOKUP(AA387, NPC_Scaling_Values!A:N, 14)* VLOOKUP(AB387, NPC_Scaling_Values!A:N, 14) * 1.25 ,0)</f>
        <v>272</v>
      </c>
      <c r="P387" s="2">
        <f>ROUND( VLOOKUP(Z387, NPC_Raw_Data!A:Q, 17) * VLOOKUP(AA387, NPC_Scaling_Values!A:N, 14) * VLOOKUP(AB387, NPC_Scaling_Values!A:N, 14)* 1.25 ,0)</f>
        <v>109</v>
      </c>
      <c r="Q387">
        <f> VLOOKUP(AA387, NPC_Scaling_Values!A:N, 9) * VLOOKUP(AB387, NPC_Scaling_Values!A:N, 9) * 1.25</f>
        <v>4.015</v>
      </c>
      <c r="R387" s="1">
        <v>1.0</v>
      </c>
      <c r="S387" s="1">
        <v>-1.0</v>
      </c>
      <c r="T387" s="7" t="b">
        <v>0</v>
      </c>
      <c r="U387" s="7" t="b">
        <v>0</v>
      </c>
      <c r="V387" s="7" t="b">
        <v>0</v>
      </c>
      <c r="Z387" s="1">
        <v>522000.0</v>
      </c>
      <c r="AA387" s="1">
        <v>7012.0</v>
      </c>
      <c r="AB387" s="1">
        <v>7412.0</v>
      </c>
      <c r="AC387" s="8">
        <v>0.0</v>
      </c>
    </row>
    <row r="388">
      <c r="A388" s="2" t="s">
        <v>201</v>
      </c>
      <c r="B388" s="1" t="s">
        <v>53</v>
      </c>
      <c r="C388" s="5">
        <f>ROUND( VLOOKUP(Z388, NPC_Raw_Data!A:D, 4)*VLOOKUP(AA388, NPC_Scaling_Values!A:C, 3)*VLOOKUP(AB388, NPC_Scaling_Values!A:C, 3) * 1.25 ,0)</f>
        <v>1426</v>
      </c>
      <c r="D388" s="5">
        <f>ROUND( VLOOKUP(Z388, NPC_Raw_Data!A:E, 5) * VLOOKUP(AA388, NPC_Scaling_Values!A:D, 4) * VLOOKUP(AB388,NPC_Scaling_Values!A:D, 4) * 1.25 ,0)</f>
        <v>3750</v>
      </c>
      <c r="E388" s="5">
        <f>ROUND( VLOOKUP(Z388, NPC_Raw_Data!A:L, 6) * VLOOKUP(AA388, NPC_Scaling_Values!A:N, 5)* VLOOKUP(AB388, NPC_Scaling_Values!A:N, 5) * 1.25 ,0)</f>
        <v>373</v>
      </c>
      <c r="F388" s="5">
        <f>ROUND( VLOOKUP(Z388, NPC_Raw_Data!A:L, 7) * VLOOKUP(AA388, NPC_Scaling_Values!A:N, 6) * VLOOKUP(AB388,NPC_Scaling_Values!A:N, 6) * 1.25 ,0)</f>
        <v>223</v>
      </c>
      <c r="G388" s="5">
        <f>ROUND( VLOOKUP(Z388, NPC_Raw_Data!A:L, 8) * VLOOKUP(AA388, NPC_Scaling_Values!A:N, 7) * VLOOKUP(AB388, NPC_Scaling_Values!A:N, 7) * 1.25 ,0)</f>
        <v>373</v>
      </c>
      <c r="H388" s="5">
        <f>ROUND( VLOOKUP(Z388, NPC_Raw_Data!A:L, 9) * VLOOKUP(AA388, NPC_Scaling_Values!A:N, 8)* VLOOKUP(AB388, NPC_Scaling_Values!A:N, 8) * 1.25 ,0)</f>
        <v>223</v>
      </c>
      <c r="I388" s="5">
        <v>-25.0</v>
      </c>
      <c r="J388" s="5">
        <v>25.0</v>
      </c>
      <c r="K388" s="5">
        <v>0.0</v>
      </c>
      <c r="L388" s="5">
        <f>ROUND( VLOOKUP(Z388, NPC_Raw_Data!A:O, 13),0)</f>
        <v>156</v>
      </c>
      <c r="M388" s="5">
        <f>ROUND( VLOOKUP(Z388, NPC_Raw_Data!A:O, 14),0)</f>
        <v>156</v>
      </c>
      <c r="N388" s="5">
        <f>ROUND( VLOOKUP(Z388, NPC_Raw_Data!A:O, 15),0)</f>
        <v>73</v>
      </c>
      <c r="O388" s="5">
        <f>ROUND( VLOOKUP(Z388, NPC_Raw_Data!A:Q, 16) * VLOOKUP(AA388, NPC_Scaling_Values!A:N, 14)* VLOOKUP(AB388, NPC_Scaling_Values!A:N, 14) * 1.25 ,0)</f>
        <v>250</v>
      </c>
      <c r="P388" s="2">
        <f>ROUND( VLOOKUP(Z388, NPC_Raw_Data!A:Q, 17) * VLOOKUP(AA388, NPC_Scaling_Values!A:N, 14) * VLOOKUP(AB388, NPC_Scaling_Values!A:N, 14)* 1.25 ,0)</f>
        <v>100</v>
      </c>
      <c r="Q388">
        <f> VLOOKUP(AA388, NPC_Scaling_Values!A:N, 9) * VLOOKUP(AB388, NPC_Scaling_Values!A:N, 9) * 1.25</f>
        <v>3.825</v>
      </c>
      <c r="R388" s="1">
        <v>1.0</v>
      </c>
      <c r="S388" s="1">
        <v>-1.0</v>
      </c>
      <c r="T388" s="7" t="b">
        <v>0</v>
      </c>
      <c r="U388" s="7" t="b">
        <v>0</v>
      </c>
      <c r="V388" s="7" t="b">
        <v>0</v>
      </c>
      <c r="Z388" s="1">
        <v>524000.0</v>
      </c>
      <c r="AA388" s="1">
        <v>7008.0</v>
      </c>
      <c r="AB388" s="1">
        <v>7408.0</v>
      </c>
      <c r="AC388" s="8">
        <v>0.0</v>
      </c>
    </row>
    <row r="389">
      <c r="A389" s="9" t="s">
        <v>255</v>
      </c>
      <c r="B389" s="1" t="s">
        <v>91</v>
      </c>
      <c r="C389" s="5">
        <f>ROUND( VLOOKUP(Z389, NPC_Raw_Data!A:D, 4)*VLOOKUP(AA389, NPC_Scaling_Values!A:C, 3)*VLOOKUP(AB389, NPC_Scaling_Values!A:C, 3) * 1.25 ,0)</f>
        <v>8400</v>
      </c>
      <c r="D389" s="5">
        <f>ROUND( VLOOKUP(Z389, NPC_Raw_Data!A:E, 5) * VLOOKUP(AA389, NPC_Scaling_Values!A:D, 4) * VLOOKUP(AB389,NPC_Scaling_Values!A:D, 4) * 1.25 ,0)</f>
        <v>50000</v>
      </c>
      <c r="E389" s="5">
        <f>ROUND( VLOOKUP(Z389, NPC_Raw_Data!A:L, 6) * VLOOKUP(AA389, NPC_Scaling_Values!A:N, 5)* VLOOKUP(AB389, NPC_Scaling_Values!A:N, 5) * 1.25 ,0)</f>
        <v>397</v>
      </c>
      <c r="F389" s="5">
        <f>ROUND( VLOOKUP(Z389, NPC_Raw_Data!A:L, 7) * VLOOKUP(AA389, NPC_Scaling_Values!A:N, 6) * VLOOKUP(AB389,NPC_Scaling_Values!A:N, 6) * 1.25 ,0)</f>
        <v>278</v>
      </c>
      <c r="G389" s="5">
        <f>ROUND( VLOOKUP(Z389, NPC_Raw_Data!A:L, 8) * VLOOKUP(AA389, NPC_Scaling_Values!A:N, 7) * VLOOKUP(AB389, NPC_Scaling_Values!A:N, 7) * 1.25 ,0)</f>
        <v>36104</v>
      </c>
      <c r="H389" s="5">
        <f>ROUND( VLOOKUP(Z389, NPC_Raw_Data!A:L, 9) * VLOOKUP(AA389, NPC_Scaling_Values!A:N, 8)* VLOOKUP(AB389, NPC_Scaling_Values!A:N, 8) * 1.25 ,0)</f>
        <v>318</v>
      </c>
      <c r="I389" s="5">
        <v>0.0</v>
      </c>
      <c r="J389" s="5">
        <v>0.0</v>
      </c>
      <c r="K389" s="5">
        <v>0.0</v>
      </c>
      <c r="L389" s="5">
        <f>ROUND( VLOOKUP(Z389, NPC_Raw_Data!A:O, 13),0)</f>
        <v>999</v>
      </c>
      <c r="M389" s="5">
        <f>ROUND( VLOOKUP(Z389, NPC_Raw_Data!A:O, 14),0)</f>
        <v>999</v>
      </c>
      <c r="N389" s="5">
        <f>ROUND( VLOOKUP(Z389, NPC_Raw_Data!A:O, 15),0)</f>
        <v>999</v>
      </c>
      <c r="O389" s="5">
        <f>ROUND( VLOOKUP(Z389, NPC_Raw_Data!A:Q, 16) * VLOOKUP(AA389, NPC_Scaling_Values!A:N, 14)* VLOOKUP(AB389, NPC_Scaling_Values!A:N, 14) * 1.25 ,0)</f>
        <v>281</v>
      </c>
      <c r="P389" s="2">
        <f>ROUND( VLOOKUP(Z389, NPC_Raw_Data!A:Q, 17) * VLOOKUP(AA389, NPC_Scaling_Values!A:N, 14) * VLOOKUP(AB389, NPC_Scaling_Values!A:N, 14)* 1.25 ,0)</f>
        <v>112</v>
      </c>
      <c r="Q389">
        <f> VLOOKUP(AA389, NPC_Scaling_Values!A:N, 9) * VLOOKUP(AB389, NPC_Scaling_Values!A:N, 9) * 1.25</f>
        <v>4.0825</v>
      </c>
      <c r="R389" s="1">
        <v>1.0</v>
      </c>
      <c r="S389" s="1">
        <v>-1.0</v>
      </c>
      <c r="T389" s="7" t="b">
        <v>0</v>
      </c>
      <c r="U389" s="7" t="b">
        <v>0</v>
      </c>
      <c r="V389" s="7" t="b">
        <v>0</v>
      </c>
      <c r="Z389" s="1">
        <v>525000.0</v>
      </c>
      <c r="AA389" s="1">
        <v>7013.0</v>
      </c>
      <c r="AB389" s="1">
        <v>7413.0</v>
      </c>
      <c r="AC389" s="10">
        <v>5132.0</v>
      </c>
    </row>
    <row r="390">
      <c r="A390" s="9" t="s">
        <v>135</v>
      </c>
      <c r="B390" s="1" t="s">
        <v>35</v>
      </c>
      <c r="C390" s="5">
        <f>ROUND( VLOOKUP(Z390, NPC_Raw_Data!A:D, 4)*VLOOKUP(AA390, NPC_Scaling_Values!A:C, 3)*VLOOKUP(AB390, NPC_Scaling_Values!A:C, 3) * 1.25 ,0)</f>
        <v>11184</v>
      </c>
      <c r="D390" s="5">
        <f>ROUND( VLOOKUP(Z390, NPC_Raw_Data!A:E, 5) * VLOOKUP(AA390, NPC_Scaling_Values!A:D, 4) * VLOOKUP(AB390,NPC_Scaling_Values!A:D, 4) * 1.25 ,0)</f>
        <v>93750</v>
      </c>
      <c r="E390" s="5">
        <f>ROUND( VLOOKUP(Z390, NPC_Raw_Data!A:L, 6) * VLOOKUP(AA390, NPC_Scaling_Values!A:N, 5)* VLOOKUP(AB390, NPC_Scaling_Values!A:N, 5) * 1.25 ,0)</f>
        <v>253</v>
      </c>
      <c r="F390" s="5">
        <f>ROUND( VLOOKUP(Z390, NPC_Raw_Data!A:L, 7) * VLOOKUP(AA390, NPC_Scaling_Values!A:N, 6) * VLOOKUP(AB390,NPC_Scaling_Values!A:N, 6) * 1.25 ,0)</f>
        <v>176</v>
      </c>
      <c r="G390" s="5">
        <f>ROUND( VLOOKUP(Z390, NPC_Raw_Data!A:L, 8) * VLOOKUP(AA390, NPC_Scaling_Values!A:N, 7) * VLOOKUP(AB390, NPC_Scaling_Values!A:N, 7) * 1.25 ,0)</f>
        <v>163</v>
      </c>
      <c r="H390" s="5">
        <f>ROUND( VLOOKUP(Z390, NPC_Raw_Data!A:L, 9) * VLOOKUP(AA390, NPC_Scaling_Values!A:N, 8)* VLOOKUP(AB390, NPC_Scaling_Values!A:N, 8) * 1.25 ,0)</f>
        <v>126</v>
      </c>
      <c r="I390" s="5">
        <v>0.0</v>
      </c>
      <c r="J390" s="5">
        <v>0.0</v>
      </c>
      <c r="K390" s="5">
        <v>0.0</v>
      </c>
      <c r="L390" s="5">
        <f>ROUND( VLOOKUP(Z390, NPC_Raw_Data!A:O, 13),0)</f>
        <v>999</v>
      </c>
      <c r="M390" s="5">
        <f>ROUND( VLOOKUP(Z390, NPC_Raw_Data!A:O, 14),0)</f>
        <v>999</v>
      </c>
      <c r="N390" s="5">
        <f>ROUND( VLOOKUP(Z390, NPC_Raw_Data!A:O, 15),0)</f>
        <v>118</v>
      </c>
      <c r="O390" s="5">
        <f>ROUND( VLOOKUP(Z390, NPC_Raw_Data!A:Q, 16) * VLOOKUP(AA390, NPC_Scaling_Values!A:N, 14)* VLOOKUP(AB390, NPC_Scaling_Values!A:N, 14) * 1.25 ,0)</f>
        <v>250</v>
      </c>
      <c r="P390" s="2">
        <f>ROUND( VLOOKUP(Z390, NPC_Raw_Data!A:Q, 17) * VLOOKUP(AA390, NPC_Scaling_Values!A:N, 14) * VLOOKUP(AB390, NPC_Scaling_Values!A:N, 14)* 1.25 ,0)</f>
        <v>100</v>
      </c>
      <c r="Q390">
        <f> VLOOKUP(AA390, NPC_Scaling_Values!A:N, 9) * VLOOKUP(AB390, NPC_Scaling_Values!A:N, 9) * 1.25</f>
        <v>3.825</v>
      </c>
      <c r="R390" s="1">
        <v>1.5</v>
      </c>
      <c r="S390" s="1">
        <v>-1.0</v>
      </c>
      <c r="T390" s="7" t="b">
        <v>0</v>
      </c>
      <c r="U390" s="7" t="b">
        <v>0</v>
      </c>
      <c r="V390" s="7" t="b">
        <v>0</v>
      </c>
      <c r="Z390" s="1">
        <v>526000.0</v>
      </c>
      <c r="AA390" s="1">
        <v>7008.0</v>
      </c>
      <c r="AB390" s="1">
        <v>7408.0</v>
      </c>
      <c r="AC390" s="10">
        <v>5151.0</v>
      </c>
    </row>
    <row r="391">
      <c r="A391" s="9" t="s">
        <v>34</v>
      </c>
      <c r="B391" s="1" t="s">
        <v>35</v>
      </c>
      <c r="C391" s="5">
        <f>ROUND( VLOOKUP(Z391, NPC_Raw_Data!A:D, 4)*VLOOKUP(AA391, NPC_Scaling_Values!A:C, 3)*VLOOKUP(AB391, NPC_Scaling_Values!A:C, 3) * 1.25 ,0)</f>
        <v>4</v>
      </c>
      <c r="D391" s="5">
        <f>ROUND( VLOOKUP(Z391, NPC_Raw_Data!A:E, 5) * VLOOKUP(AA391, NPC_Scaling_Values!A:D, 4) * VLOOKUP(AB391,NPC_Scaling_Values!A:D, 4) * 1.25 ,0)</f>
        <v>0</v>
      </c>
      <c r="E391" s="5">
        <f>ROUND( VLOOKUP(Z391, NPC_Raw_Data!A:L, 6) * VLOOKUP(AA391, NPC_Scaling_Values!A:N, 5)* VLOOKUP(AB391, NPC_Scaling_Values!A:N, 5) * 1.25 ,0)</f>
        <v>0</v>
      </c>
      <c r="F391" s="5">
        <f>ROUND( VLOOKUP(Z391, NPC_Raw_Data!A:L, 7) * VLOOKUP(AA391, NPC_Scaling_Values!A:N, 6) * VLOOKUP(AB391,NPC_Scaling_Values!A:N, 6) * 1.25 ,0)</f>
        <v>0</v>
      </c>
      <c r="G391" s="5">
        <f>ROUND( VLOOKUP(Z391, NPC_Raw_Data!A:L, 8) * VLOOKUP(AA391, NPC_Scaling_Values!A:N, 7) * VLOOKUP(AB391, NPC_Scaling_Values!A:N, 7) * 1.25 ,0)</f>
        <v>0</v>
      </c>
      <c r="H391" s="5">
        <f>ROUND( VLOOKUP(Z391, NPC_Raw_Data!A:L, 9) * VLOOKUP(AA391, NPC_Scaling_Values!A:N, 8)* VLOOKUP(AB391, NPC_Scaling_Values!A:N, 8) * 1.25 ,0)</f>
        <v>0</v>
      </c>
      <c r="I391" s="5">
        <v>0.0</v>
      </c>
      <c r="J391" s="5">
        <v>0.0</v>
      </c>
      <c r="K391" s="5">
        <v>0.0</v>
      </c>
      <c r="L391" s="5">
        <f>ROUND( VLOOKUP(Z391, NPC_Raw_Data!A:O, 13),0)</f>
        <v>0</v>
      </c>
      <c r="M391" s="5">
        <f>ROUND( VLOOKUP(Z391, NPC_Raw_Data!A:O, 14),0)</f>
        <v>0</v>
      </c>
      <c r="N391" s="5">
        <f>ROUND( VLOOKUP(Z391, NPC_Raw_Data!A:O, 15),0)</f>
        <v>0</v>
      </c>
      <c r="O391" s="5">
        <f>ROUND( VLOOKUP(Z391, NPC_Raw_Data!A:Q, 16) * VLOOKUP(AA391, NPC_Scaling_Values!A:N, 14)* VLOOKUP(AB391, NPC_Scaling_Values!A:N, 14) * 1.25 ,0)</f>
        <v>250</v>
      </c>
      <c r="P391" s="2">
        <f>ROUND( VLOOKUP(Z391, NPC_Raw_Data!A:Q, 17) * VLOOKUP(AA391, NPC_Scaling_Values!A:N, 14) * VLOOKUP(AB391, NPC_Scaling_Values!A:N, 14)* 1.25 ,0)</f>
        <v>100</v>
      </c>
      <c r="Q391">
        <f> VLOOKUP(AA391, NPC_Scaling_Values!A:N, 9) * VLOOKUP(AB391, NPC_Scaling_Values!A:N, 9) * 1.25</f>
        <v>3.825</v>
      </c>
      <c r="R391" s="1">
        <v>1.0</v>
      </c>
      <c r="S391" s="1">
        <v>-1.0</v>
      </c>
      <c r="T391" s="7" t="b">
        <v>0</v>
      </c>
      <c r="U391" s="7" t="b">
        <v>0</v>
      </c>
      <c r="V391" s="7" t="b">
        <v>0</v>
      </c>
      <c r="Z391" s="1">
        <v>526100.0</v>
      </c>
      <c r="AA391" s="1">
        <v>7008.0</v>
      </c>
      <c r="AB391" s="1">
        <v>7408.0</v>
      </c>
      <c r="AC391" s="8">
        <v>0.0</v>
      </c>
    </row>
    <row r="392">
      <c r="A392" s="1" t="s">
        <v>273</v>
      </c>
      <c r="B392" s="1" t="s">
        <v>39</v>
      </c>
      <c r="C392" s="5">
        <f>ROUND( VLOOKUP(Z392, NPC_Raw_Data!A:D, 4)*VLOOKUP(AA392, NPC_Scaling_Values!A:C, 3)*VLOOKUP(AB392, NPC_Scaling_Values!A:C, 3) * 1.25 ,0)</f>
        <v>3592</v>
      </c>
      <c r="D392" s="5">
        <f>ROUND( VLOOKUP(Z392, NPC_Raw_Data!A:E, 5) * VLOOKUP(AA392, NPC_Scaling_Values!A:D, 4) * VLOOKUP(AB392,NPC_Scaling_Values!A:D, 4) * 1.25 ,0)</f>
        <v>187500</v>
      </c>
      <c r="E392" s="5">
        <f>ROUND( VLOOKUP(Z392, NPC_Raw_Data!A:L, 6) * VLOOKUP(AA392, NPC_Scaling_Values!A:N, 5)* VLOOKUP(AB392, NPC_Scaling_Values!A:N, 5) * 1.25 ,0)</f>
        <v>480</v>
      </c>
      <c r="F392" s="5">
        <f>ROUND( VLOOKUP(Z392, NPC_Raw_Data!A:L, 7) * VLOOKUP(AA392, NPC_Scaling_Values!A:N, 6) * VLOOKUP(AB392,NPC_Scaling_Values!A:N, 6) * 1.25 ,0)</f>
        <v>311</v>
      </c>
      <c r="G392" s="5">
        <f>ROUND( VLOOKUP(Z392, NPC_Raw_Data!A:L, 8) * VLOOKUP(AA392, NPC_Scaling_Values!A:N, 7) * VLOOKUP(AB392, NPC_Scaling_Values!A:N, 7) * 1.25 ,0)</f>
        <v>362</v>
      </c>
      <c r="H392" s="5">
        <f>ROUND( VLOOKUP(Z392, NPC_Raw_Data!A:L, 9) * VLOOKUP(AA392, NPC_Scaling_Values!A:N, 8)* VLOOKUP(AB392, NPC_Scaling_Values!A:N, 8) * 1.25 ,0)</f>
        <v>2402</v>
      </c>
      <c r="I392" s="5">
        <v>0.0</v>
      </c>
      <c r="J392" s="5">
        <v>0.0</v>
      </c>
      <c r="K392" s="5">
        <v>0.0</v>
      </c>
      <c r="L392" s="5">
        <f>ROUND( VLOOKUP(Z392, NPC_Raw_Data!A:O, 13),0)</f>
        <v>130</v>
      </c>
      <c r="M392" s="5">
        <f>ROUND( VLOOKUP(Z392, NPC_Raw_Data!A:O, 14),0)</f>
        <v>130</v>
      </c>
      <c r="N392" s="5">
        <f>ROUND( VLOOKUP(Z392, NPC_Raw_Data!A:O, 15),0)</f>
        <v>240</v>
      </c>
      <c r="O392" s="5">
        <f>ROUND( VLOOKUP(Z392, NPC_Raw_Data!A:Q, 16) * VLOOKUP(AA392, NPC_Scaling_Values!A:N, 14)* VLOOKUP(AB392, NPC_Scaling_Values!A:N, 14) * 1.25 ,0)</f>
        <v>256</v>
      </c>
      <c r="P392" s="2">
        <f>ROUND( VLOOKUP(Z392, NPC_Raw_Data!A:Q, 17) * VLOOKUP(AA392, NPC_Scaling_Values!A:N, 14) * VLOOKUP(AB392, NPC_Scaling_Values!A:N, 14)* 1.25 ,0)</f>
        <v>102</v>
      </c>
      <c r="Q392">
        <f> VLOOKUP(AA392, NPC_Scaling_Values!A:N, 9) * VLOOKUP(AB392, NPC_Scaling_Values!A:N, 9) * 1.25</f>
        <v>3.9</v>
      </c>
      <c r="R392" s="1">
        <v>1.1</v>
      </c>
      <c r="S392" s="1">
        <v>-1.0</v>
      </c>
      <c r="T392" s="7" t="b">
        <v>0</v>
      </c>
      <c r="U392" s="7" t="b">
        <v>1</v>
      </c>
      <c r="V392" s="7" t="b">
        <v>0</v>
      </c>
      <c r="Z392" s="1">
        <v>527000.0</v>
      </c>
      <c r="AA392" s="1">
        <v>7010.0</v>
      </c>
      <c r="AB392" s="1">
        <v>7410.0</v>
      </c>
      <c r="AC392" s="10">
        <v>5151.0</v>
      </c>
    </row>
    <row r="393">
      <c r="A393" s="1" t="s">
        <v>315</v>
      </c>
      <c r="B393" s="1" t="s">
        <v>39</v>
      </c>
      <c r="C393" s="5">
        <f>ROUND( VLOOKUP(Z393, NPC_Raw_Data!A:D, 4)*VLOOKUP(AA393, NPC_Scaling_Values!A:C, 3)*VLOOKUP(AB393, NPC_Scaling_Values!A:C, 3) * 1.25 ,0)</f>
        <v>6523</v>
      </c>
      <c r="D393" s="5">
        <f>ROUND( VLOOKUP(Z393, NPC_Raw_Data!A:E, 5) * VLOOKUP(AA393, NPC_Scaling_Values!A:D, 4) * VLOOKUP(AB393,NPC_Scaling_Values!A:D, 4) * 1.25 ,0)</f>
        <v>187500</v>
      </c>
      <c r="E393" s="5">
        <f>ROUND( VLOOKUP(Z393, NPC_Raw_Data!A:L, 6) * VLOOKUP(AA393, NPC_Scaling_Values!A:N, 5)* VLOOKUP(AB393, NPC_Scaling_Values!A:N, 5) * 1.25 ,0)</f>
        <v>467</v>
      </c>
      <c r="F393" s="5">
        <f>ROUND( VLOOKUP(Z393, NPC_Raw_Data!A:L, 7) * VLOOKUP(AA393, NPC_Scaling_Values!A:N, 6) * VLOOKUP(AB393,NPC_Scaling_Values!A:N, 6) * 1.25 ,0)</f>
        <v>304</v>
      </c>
      <c r="G393" s="5">
        <f>ROUND( VLOOKUP(Z393, NPC_Raw_Data!A:L, 8) * VLOOKUP(AA393, NPC_Scaling_Values!A:N, 7) * VLOOKUP(AB393, NPC_Scaling_Values!A:N, 7) * 1.25 ,0)</f>
        <v>352</v>
      </c>
      <c r="H393" s="5">
        <f>ROUND( VLOOKUP(Z393, NPC_Raw_Data!A:L, 9) * VLOOKUP(AA393, NPC_Scaling_Values!A:N, 8)* VLOOKUP(AB393, NPC_Scaling_Values!A:N, 8) * 1.25 ,0)</f>
        <v>2334</v>
      </c>
      <c r="I393" s="5">
        <v>0.0</v>
      </c>
      <c r="J393" s="5">
        <v>0.0</v>
      </c>
      <c r="K393" s="5">
        <v>0.0</v>
      </c>
      <c r="L393" s="5">
        <f>ROUND( VLOOKUP(Z393, NPC_Raw_Data!A:O, 13),0)</f>
        <v>130</v>
      </c>
      <c r="M393" s="5">
        <f>ROUND( VLOOKUP(Z393, NPC_Raw_Data!A:O, 14),0)</f>
        <v>130</v>
      </c>
      <c r="N393" s="5">
        <f>ROUND( VLOOKUP(Z393, NPC_Raw_Data!A:O, 15),0)</f>
        <v>240</v>
      </c>
      <c r="O393" s="5">
        <f>ROUND( VLOOKUP(Z393, NPC_Raw_Data!A:Q, 16) * VLOOKUP(AA393, NPC_Scaling_Values!A:N, 14)* VLOOKUP(AB393, NPC_Scaling_Values!A:N, 14) * 1.25 ,0)</f>
        <v>256</v>
      </c>
      <c r="P393" s="2">
        <f>ROUND( VLOOKUP(Z393, NPC_Raw_Data!A:Q, 17) * VLOOKUP(AA393, NPC_Scaling_Values!A:N, 14) * VLOOKUP(AB393, NPC_Scaling_Values!A:N, 14)* 1.25 ,0)</f>
        <v>102</v>
      </c>
      <c r="Q393">
        <f> VLOOKUP(AA393, NPC_Scaling_Values!A:N, 9) * VLOOKUP(AB393, NPC_Scaling_Values!A:N, 9) * 1.25</f>
        <v>3.9</v>
      </c>
      <c r="R393" s="1">
        <v>1.0</v>
      </c>
      <c r="S393" s="1">
        <v>-1.0</v>
      </c>
      <c r="T393" s="7" t="b">
        <v>0</v>
      </c>
      <c r="U393" s="7" t="b">
        <v>1</v>
      </c>
      <c r="V393" s="7" t="b">
        <v>0</v>
      </c>
      <c r="Z393" s="1">
        <v>527100.0</v>
      </c>
      <c r="AA393" s="1">
        <v>7010.0</v>
      </c>
      <c r="AB393" s="1">
        <v>7410.0</v>
      </c>
      <c r="AC393" s="10">
        <v>5151.0</v>
      </c>
    </row>
    <row r="394">
      <c r="A394" s="9" t="s">
        <v>209</v>
      </c>
      <c r="B394" s="1" t="s">
        <v>53</v>
      </c>
      <c r="C394" s="5">
        <f>ROUND( VLOOKUP(Z394, NPC_Raw_Data!A:D, 4)*VLOOKUP(AA394, NPC_Scaling_Values!A:C, 3)*VLOOKUP(AB394, NPC_Scaling_Values!A:C, 3) * 1.25 ,0)</f>
        <v>7534</v>
      </c>
      <c r="D394" s="5">
        <f>ROUND( VLOOKUP(Z394, NPC_Raw_Data!A:E, 5) * VLOOKUP(AA394, NPC_Scaling_Values!A:D, 4) * VLOOKUP(AB394,NPC_Scaling_Values!A:D, 4) * 1.25 ,0)</f>
        <v>75000</v>
      </c>
      <c r="E394" s="5">
        <f>ROUND( VLOOKUP(Z394, NPC_Raw_Data!A:L, 6) * VLOOKUP(AA394, NPC_Scaling_Values!A:N, 5)* VLOOKUP(AB394, NPC_Scaling_Values!A:N, 5) * 1.25 ,0)</f>
        <v>386</v>
      </c>
      <c r="F394" s="5">
        <f>ROUND( VLOOKUP(Z394, NPC_Raw_Data!A:L, 7) * VLOOKUP(AA394, NPC_Scaling_Values!A:N, 6) * VLOOKUP(AB394,NPC_Scaling_Values!A:N, 6) * 1.25 ,0)</f>
        <v>346</v>
      </c>
      <c r="G394" s="5">
        <f>ROUND( VLOOKUP(Z394, NPC_Raw_Data!A:L, 8) * VLOOKUP(AA394, NPC_Scaling_Values!A:N, 7) * VLOOKUP(AB394, NPC_Scaling_Values!A:N, 7) * 1.25 ,0)</f>
        <v>33272</v>
      </c>
      <c r="H394" s="5">
        <f>ROUND( VLOOKUP(Z394, NPC_Raw_Data!A:L, 9) * VLOOKUP(AA394, NPC_Scaling_Values!A:N, 8)* VLOOKUP(AB394, NPC_Scaling_Values!A:N, 8) * 1.25 ,0)</f>
        <v>309</v>
      </c>
      <c r="I394" s="5">
        <v>0.0</v>
      </c>
      <c r="J394" s="5">
        <v>0.0</v>
      </c>
      <c r="K394" s="5">
        <v>0.0</v>
      </c>
      <c r="L394" s="5">
        <f>ROUND( VLOOKUP(Z394, NPC_Raw_Data!A:O, 13),0)</f>
        <v>999</v>
      </c>
      <c r="M394" s="5">
        <f>ROUND( VLOOKUP(Z394, NPC_Raw_Data!A:O, 14),0)</f>
        <v>999</v>
      </c>
      <c r="N394" s="5">
        <f>ROUND( VLOOKUP(Z394, NPC_Raw_Data!A:O, 15),0)</f>
        <v>110</v>
      </c>
      <c r="O394" s="5">
        <f>ROUND( VLOOKUP(Z394, NPC_Raw_Data!A:Q, 16) * VLOOKUP(AA394, NPC_Scaling_Values!A:N, 14)* VLOOKUP(AB394, NPC_Scaling_Values!A:N, 14) * 1.25 ,0)</f>
        <v>250</v>
      </c>
      <c r="P394" s="2">
        <f>ROUND( VLOOKUP(Z394, NPC_Raw_Data!A:Q, 17) * VLOOKUP(AA394, NPC_Scaling_Values!A:N, 14) * VLOOKUP(AB394, NPC_Scaling_Values!A:N, 14)* 1.25 ,0)</f>
        <v>100</v>
      </c>
      <c r="Q394">
        <f> VLOOKUP(AA394, NPC_Scaling_Values!A:N, 9) * VLOOKUP(AB394, NPC_Scaling_Values!A:N, 9) * 1.25</f>
        <v>3.825</v>
      </c>
      <c r="R394" s="1">
        <v>1.0</v>
      </c>
      <c r="S394" s="1">
        <v>-1.0</v>
      </c>
      <c r="T394" s="7" t="b">
        <v>0</v>
      </c>
      <c r="U394" s="7" t="b">
        <v>0</v>
      </c>
      <c r="V394" s="7" t="b">
        <v>0</v>
      </c>
      <c r="Z394" s="1">
        <v>528000.0</v>
      </c>
      <c r="AA394" s="1">
        <v>7008.0</v>
      </c>
      <c r="AB394" s="1">
        <v>7408.0</v>
      </c>
      <c r="AC394" s="10">
        <v>5151.0</v>
      </c>
    </row>
    <row r="395">
      <c r="A395" s="1" t="s">
        <v>270</v>
      </c>
      <c r="B395" s="1" t="s">
        <v>30</v>
      </c>
      <c r="C395" s="5">
        <f>ROUND( VLOOKUP(Z395, NPC_Raw_Data!A:D, 4)*VLOOKUP(AA395, NPC_Scaling_Values!A:C, 3)*VLOOKUP(AB395, NPC_Scaling_Values!A:C, 3) * 1.25 ,0)</f>
        <v>10843</v>
      </c>
      <c r="D395" s="5">
        <f>ROUND( VLOOKUP(Z395, NPC_Raw_Data!A:E, 5) * VLOOKUP(AA395, NPC_Scaling_Values!A:D, 4) * VLOOKUP(AB395,NPC_Scaling_Values!A:D, 4) * 1.25 ,0)</f>
        <v>150000</v>
      </c>
      <c r="E395" s="5">
        <f>ROUND( VLOOKUP(Z395, NPC_Raw_Data!A:L, 6) * VLOOKUP(AA395, NPC_Scaling_Values!A:N, 5)* VLOOKUP(AB395, NPC_Scaling_Values!A:N, 5) * 1.25 ,0)</f>
        <v>427</v>
      </c>
      <c r="F395" s="5">
        <f>ROUND( VLOOKUP(Z395, NPC_Raw_Data!A:L, 7) * VLOOKUP(AA395, NPC_Scaling_Values!A:N, 6) * VLOOKUP(AB395,NPC_Scaling_Values!A:N, 6) * 1.25 ,0)</f>
        <v>854</v>
      </c>
      <c r="G395" s="5">
        <f>ROUND( VLOOKUP(Z395, NPC_Raw_Data!A:L, 8) * VLOOKUP(AA395, NPC_Scaling_Values!A:N, 7) * VLOOKUP(AB395, NPC_Scaling_Values!A:N, 7) * 1.25 ,0)</f>
        <v>256</v>
      </c>
      <c r="H395" s="5">
        <f>ROUND( VLOOKUP(Z395, NPC_Raw_Data!A:L, 9) * VLOOKUP(AA395, NPC_Scaling_Values!A:N, 8)* VLOOKUP(AB395, NPC_Scaling_Values!A:N, 8) * 1.25 ,0)</f>
        <v>256</v>
      </c>
      <c r="I395" s="5">
        <v>0.0</v>
      </c>
      <c r="J395" s="5">
        <v>0.0</v>
      </c>
      <c r="K395" s="5">
        <v>0.0</v>
      </c>
      <c r="L395" s="5">
        <f>ROUND( VLOOKUP(Z395, NPC_Raw_Data!A:O, 13),0)</f>
        <v>999</v>
      </c>
      <c r="M395" s="5">
        <f>ROUND( VLOOKUP(Z395, NPC_Raw_Data!A:O, 14),0)</f>
        <v>999</v>
      </c>
      <c r="N395" s="5">
        <f>ROUND( VLOOKUP(Z395, NPC_Raw_Data!A:O, 15),0)</f>
        <v>999</v>
      </c>
      <c r="O395" s="5">
        <f>ROUND( VLOOKUP(Z395, NPC_Raw_Data!A:Q, 16) * VLOOKUP(AA395, NPC_Scaling_Values!A:N, 14)* VLOOKUP(AB395, NPC_Scaling_Values!A:N, 14) * 1.25 ,0)</f>
        <v>290</v>
      </c>
      <c r="P395" s="2">
        <f>ROUND( VLOOKUP(Z395, NPC_Raw_Data!A:Q, 17) * VLOOKUP(AA395, NPC_Scaling_Values!A:N, 14) * VLOOKUP(AB395, NPC_Scaling_Values!A:N, 14)* 1.25 ,0)</f>
        <v>116</v>
      </c>
      <c r="Q395">
        <f> VLOOKUP(AA395, NPC_Scaling_Values!A:N, 9) * VLOOKUP(AB395, NPC_Scaling_Values!A:N, 9) * 1.25</f>
        <v>4.17</v>
      </c>
      <c r="R395" s="1">
        <v>1.5</v>
      </c>
      <c r="S395" s="1">
        <v>-1.0</v>
      </c>
      <c r="T395" s="7" t="b">
        <v>0</v>
      </c>
      <c r="U395" s="7" t="b">
        <v>0</v>
      </c>
      <c r="V395" s="7" t="b">
        <v>0</v>
      </c>
      <c r="Z395" s="1">
        <v>529000.0</v>
      </c>
      <c r="AA395" s="1">
        <v>7014.0</v>
      </c>
      <c r="AB395" s="1">
        <v>7414.0</v>
      </c>
      <c r="AC395" s="8">
        <v>0.0</v>
      </c>
    </row>
    <row r="396">
      <c r="A396" s="9" t="s">
        <v>29</v>
      </c>
      <c r="B396" s="1" t="s">
        <v>30</v>
      </c>
      <c r="C396" s="5">
        <f>ROUND( VLOOKUP(Z396, NPC_Raw_Data!A:D, 4)*VLOOKUP(AA396, NPC_Scaling_Values!A:C, 3)*VLOOKUP(AB396, NPC_Scaling_Values!A:C, 3) * 1.25 ,0)</f>
        <v>5</v>
      </c>
      <c r="D396" s="5">
        <f>ROUND( VLOOKUP(Z396, NPC_Raw_Data!A:E, 5) * VLOOKUP(AA396, NPC_Scaling_Values!A:D, 4) * VLOOKUP(AB396,NPC_Scaling_Values!A:D, 4) * 1.25 ,0)</f>
        <v>0</v>
      </c>
      <c r="E396" s="5">
        <f>ROUND( VLOOKUP(Z396, NPC_Raw_Data!A:L, 6) * VLOOKUP(AA396, NPC_Scaling_Values!A:N, 5)* VLOOKUP(AB396, NPC_Scaling_Values!A:N, 5) * 1.25 ,0)</f>
        <v>0</v>
      </c>
      <c r="F396" s="5">
        <f>ROUND( VLOOKUP(Z396, NPC_Raw_Data!A:L, 7) * VLOOKUP(AA396, NPC_Scaling_Values!A:N, 6) * VLOOKUP(AB396,NPC_Scaling_Values!A:N, 6) * 1.25 ,0)</f>
        <v>0</v>
      </c>
      <c r="G396" s="5">
        <f>ROUND( VLOOKUP(Z396, NPC_Raw_Data!A:L, 8) * VLOOKUP(AA396, NPC_Scaling_Values!A:N, 7) * VLOOKUP(AB396, NPC_Scaling_Values!A:N, 7) * 1.25 ,0)</f>
        <v>0</v>
      </c>
      <c r="H396" s="5">
        <f>ROUND( VLOOKUP(Z396, NPC_Raw_Data!A:L, 9) * VLOOKUP(AA396, NPC_Scaling_Values!A:N, 8)* VLOOKUP(AB396, NPC_Scaling_Values!A:N, 8) * 1.25 ,0)</f>
        <v>0</v>
      </c>
      <c r="I396" s="5">
        <v>0.0</v>
      </c>
      <c r="J396" s="5">
        <v>0.0</v>
      </c>
      <c r="K396" s="5">
        <v>0.0</v>
      </c>
      <c r="L396" s="5">
        <f>ROUND( VLOOKUP(Z396, NPC_Raw_Data!A:O, 13),0)</f>
        <v>0</v>
      </c>
      <c r="M396" s="5">
        <f>ROUND( VLOOKUP(Z396, NPC_Raw_Data!A:O, 14),0)</f>
        <v>0</v>
      </c>
      <c r="N396" s="5">
        <f>ROUND( VLOOKUP(Z396, NPC_Raw_Data!A:O, 15),0)</f>
        <v>0</v>
      </c>
      <c r="O396" s="5">
        <f>ROUND( VLOOKUP(Z396, NPC_Raw_Data!A:Q, 16) * VLOOKUP(AA396, NPC_Scaling_Values!A:N, 14)* VLOOKUP(AB396, NPC_Scaling_Values!A:N, 14) * 1.25 ,0)</f>
        <v>290</v>
      </c>
      <c r="P396" s="2">
        <f>ROUND( VLOOKUP(Z396, NPC_Raw_Data!A:Q, 17) * VLOOKUP(AA396, NPC_Scaling_Values!A:N, 14) * VLOOKUP(AB396, NPC_Scaling_Values!A:N, 14)* 1.25 ,0)</f>
        <v>116</v>
      </c>
      <c r="Q396">
        <f> VLOOKUP(AA396, NPC_Scaling_Values!A:N, 9) * VLOOKUP(AB396, NPC_Scaling_Values!A:N, 9) * 1.25</f>
        <v>4.17</v>
      </c>
      <c r="R396" s="1">
        <v>1.0</v>
      </c>
      <c r="S396" s="1">
        <v>-1.0</v>
      </c>
      <c r="T396" s="7" t="b">
        <v>0</v>
      </c>
      <c r="U396" s="7" t="b">
        <v>0</v>
      </c>
      <c r="V396" s="7" t="b">
        <v>0</v>
      </c>
      <c r="Z396" s="1">
        <v>529100.0</v>
      </c>
      <c r="AA396" s="1">
        <v>7014.0</v>
      </c>
      <c r="AB396" s="1">
        <v>7414.0</v>
      </c>
      <c r="AC396" s="8">
        <v>0.0</v>
      </c>
    </row>
    <row r="397">
      <c r="A397" s="9" t="s">
        <v>95</v>
      </c>
      <c r="B397" s="1" t="s">
        <v>39</v>
      </c>
      <c r="C397" s="5">
        <f>ROUND( VLOOKUP(Z397, NPC_Raw_Data!A:D, 4)*VLOOKUP(AA397, NPC_Scaling_Values!A:C, 3)*VLOOKUP(AB397, NPC_Scaling_Values!A:C, 3) * 1.25 ,0)</f>
        <v>5</v>
      </c>
      <c r="D397" s="5">
        <f>ROUND( VLOOKUP(Z397, NPC_Raw_Data!A:E, 5) * VLOOKUP(AA397, NPC_Scaling_Values!A:D, 4) * VLOOKUP(AB397,NPC_Scaling_Values!A:D, 4) * 1.25 ,0)</f>
        <v>0</v>
      </c>
      <c r="E397" s="5">
        <f>ROUND( VLOOKUP(Z397, NPC_Raw_Data!A:L, 6) * VLOOKUP(AA397, NPC_Scaling_Values!A:N, 5)* VLOOKUP(AB397, NPC_Scaling_Values!A:N, 5) * 1.25 ,0)</f>
        <v>186</v>
      </c>
      <c r="F397" s="5">
        <f>ROUND( VLOOKUP(Z397, NPC_Raw_Data!A:L, 7) * VLOOKUP(AA397, NPC_Scaling_Values!A:N, 6) * VLOOKUP(AB397,NPC_Scaling_Values!A:N, 6) * 1.25 ,0)</f>
        <v>139</v>
      </c>
      <c r="G397" s="5">
        <f>ROUND( VLOOKUP(Z397, NPC_Raw_Data!A:L, 8) * VLOOKUP(AA397, NPC_Scaling_Values!A:N, 7) * VLOOKUP(AB397, NPC_Scaling_Values!A:N, 7) * 1.25 ,0)</f>
        <v>132</v>
      </c>
      <c r="H397" s="5">
        <f>ROUND( VLOOKUP(Z397, NPC_Raw_Data!A:L, 9) * VLOOKUP(AA397, NPC_Scaling_Values!A:N, 8)* VLOOKUP(AB397, NPC_Scaling_Values!A:N, 8) * 1.25 ,0)</f>
        <v>139</v>
      </c>
      <c r="I397" s="5">
        <v>0.0</v>
      </c>
      <c r="J397" s="5">
        <v>0.0</v>
      </c>
      <c r="K397" s="5">
        <v>0.0</v>
      </c>
      <c r="L397" s="5">
        <f>ROUND( VLOOKUP(Z397, NPC_Raw_Data!A:O, 13),0)</f>
        <v>999</v>
      </c>
      <c r="M397" s="5">
        <f>ROUND( VLOOKUP(Z397, NPC_Raw_Data!A:O, 14),0)</f>
        <v>999</v>
      </c>
      <c r="N397" s="5">
        <f>ROUND( VLOOKUP(Z397, NPC_Raw_Data!A:O, 15),0)</f>
        <v>999</v>
      </c>
      <c r="O397" s="5">
        <f>ROUND( VLOOKUP(Z397, NPC_Raw_Data!A:Q, 16) * VLOOKUP(AA397, NPC_Scaling_Values!A:N, 14)* VLOOKUP(AB397, NPC_Scaling_Values!A:N, 14) * 1.25 ,0)</f>
        <v>256</v>
      </c>
      <c r="P397" s="2">
        <f>ROUND( VLOOKUP(Z397, NPC_Raw_Data!A:Q, 17) * VLOOKUP(AA397, NPC_Scaling_Values!A:N, 14) * VLOOKUP(AB397, NPC_Scaling_Values!A:N, 14)* 1.25 ,0)</f>
        <v>102</v>
      </c>
      <c r="Q397">
        <f> VLOOKUP(AA397, NPC_Scaling_Values!A:N, 9) * VLOOKUP(AB397, NPC_Scaling_Values!A:N, 9) * 1.25</f>
        <v>3.9</v>
      </c>
      <c r="R397" s="1">
        <v>1.0</v>
      </c>
      <c r="S397" s="1">
        <v>-1.0</v>
      </c>
      <c r="T397" s="7" t="b">
        <v>0</v>
      </c>
      <c r="U397" s="7" t="b">
        <v>0</v>
      </c>
      <c r="V397" s="7" t="b">
        <v>0</v>
      </c>
      <c r="Z397" s="1">
        <v>531000.0</v>
      </c>
      <c r="AA397" s="1">
        <v>7010.0</v>
      </c>
      <c r="AB397" s="1">
        <v>7410.0</v>
      </c>
      <c r="AC397" s="8">
        <v>0.0</v>
      </c>
    </row>
    <row r="398">
      <c r="A398" s="1" t="s">
        <v>205</v>
      </c>
      <c r="B398" s="1" t="s">
        <v>39</v>
      </c>
      <c r="C398" s="5">
        <f>ROUND( VLOOKUP(Z398, NPC_Raw_Data!A:D, 4)*VLOOKUP(AA398, NPC_Scaling_Values!A:C, 3)*VLOOKUP(AB398, NPC_Scaling_Values!A:C, 3) * 1.25 ,0)</f>
        <v>4401</v>
      </c>
      <c r="D398" s="5">
        <f>ROUND( VLOOKUP(Z398, NPC_Raw_Data!A:E, 5) * VLOOKUP(AA398, NPC_Scaling_Values!A:D, 4) * VLOOKUP(AB398,NPC_Scaling_Values!A:D, 4) * 1.25 ,0)</f>
        <v>150000</v>
      </c>
      <c r="E398" s="5">
        <f>ROUND( VLOOKUP(Z398, NPC_Raw_Data!A:L, 6) * VLOOKUP(AA398, NPC_Scaling_Values!A:N, 5)* VLOOKUP(AB398, NPC_Scaling_Values!A:N, 5) * 1.25 ,0)</f>
        <v>345</v>
      </c>
      <c r="F398" s="5">
        <f>ROUND( VLOOKUP(Z398, NPC_Raw_Data!A:L, 7) * VLOOKUP(AA398, NPC_Scaling_Values!A:N, 6) * VLOOKUP(AB398,NPC_Scaling_Values!A:N, 6) * 1.25 ,0)</f>
        <v>345</v>
      </c>
      <c r="G398" s="5">
        <f>ROUND( VLOOKUP(Z398, NPC_Raw_Data!A:L, 8) * VLOOKUP(AA398, NPC_Scaling_Values!A:N, 7) * VLOOKUP(AB398, NPC_Scaling_Values!A:N, 7) * 1.25 ,0)</f>
        <v>213</v>
      </c>
      <c r="H398" s="5">
        <f>ROUND( VLOOKUP(Z398, NPC_Raw_Data!A:L, 9) * VLOOKUP(AA398, NPC_Scaling_Values!A:N, 8)* VLOOKUP(AB398, NPC_Scaling_Values!A:N, 8) * 1.25 ,0)</f>
        <v>345</v>
      </c>
      <c r="I398" s="5">
        <v>0.0</v>
      </c>
      <c r="J398" s="5">
        <v>0.0</v>
      </c>
      <c r="K398" s="5">
        <v>0.0</v>
      </c>
      <c r="L398" s="5">
        <f>ROUND( VLOOKUP(Z398, NPC_Raw_Data!A:O, 13),0)</f>
        <v>318</v>
      </c>
      <c r="M398" s="5">
        <f>ROUND( VLOOKUP(Z398, NPC_Raw_Data!A:O, 14),0)</f>
        <v>318</v>
      </c>
      <c r="N398" s="5">
        <f>ROUND( VLOOKUP(Z398, NPC_Raw_Data!A:O, 15),0)</f>
        <v>160</v>
      </c>
      <c r="O398" s="5">
        <f>ROUND( VLOOKUP(Z398, NPC_Raw_Data!A:Q, 16) * VLOOKUP(AA398, NPC_Scaling_Values!A:N, 14)* VLOOKUP(AB398, NPC_Scaling_Values!A:N, 14) * 1.25 ,0)</f>
        <v>256</v>
      </c>
      <c r="P398" s="2">
        <f>ROUND( VLOOKUP(Z398, NPC_Raw_Data!A:Q, 17) * VLOOKUP(AA398, NPC_Scaling_Values!A:N, 14) * VLOOKUP(AB398, NPC_Scaling_Values!A:N, 14)* 1.25 ,0)</f>
        <v>102</v>
      </c>
      <c r="Q398">
        <f> VLOOKUP(AA398, NPC_Scaling_Values!A:N, 9) * VLOOKUP(AB398, NPC_Scaling_Values!A:N, 9) * 1.25</f>
        <v>3.9</v>
      </c>
      <c r="R398" s="1">
        <v>1.3</v>
      </c>
      <c r="S398" s="1">
        <v>-1.0</v>
      </c>
      <c r="T398" s="7" t="b">
        <v>0</v>
      </c>
      <c r="U398" s="7" t="b">
        <v>1</v>
      </c>
      <c r="V398" s="7" t="b">
        <v>0</v>
      </c>
      <c r="Z398" s="1">
        <v>532000.0</v>
      </c>
      <c r="AA398" s="1">
        <v>7010.0</v>
      </c>
      <c r="AB398" s="1">
        <v>7410.0</v>
      </c>
      <c r="AC398" s="10">
        <v>5151.0</v>
      </c>
    </row>
    <row r="399">
      <c r="A399" s="9" t="s">
        <v>104</v>
      </c>
      <c r="B399" s="1" t="s">
        <v>51</v>
      </c>
      <c r="C399" s="5">
        <f>ROUND( VLOOKUP(Z399, NPC_Raw_Data!A:D, 4)*VLOOKUP(AA399, NPC_Scaling_Values!A:C, 3)*VLOOKUP(AB399, NPC_Scaling_Values!A:C, 3) * 1.25 ,0)</f>
        <v>36140</v>
      </c>
      <c r="D399" s="5">
        <f>ROUND( VLOOKUP(Z399, NPC_Raw_Data!A:E, 5) * VLOOKUP(AA399, NPC_Scaling_Values!A:D, 4) * VLOOKUP(AB399,NPC_Scaling_Values!A:D, 4) * 1.25 ,0)</f>
        <v>31250</v>
      </c>
      <c r="E399" s="5">
        <f>ROUND( VLOOKUP(Z399, NPC_Raw_Data!A:L, 6) * VLOOKUP(AA399, NPC_Scaling_Values!A:N, 5)* VLOOKUP(AB399, NPC_Scaling_Values!A:N, 5) * 1.25 ,0)</f>
        <v>287</v>
      </c>
      <c r="F399" s="5">
        <f>ROUND( VLOOKUP(Z399, NPC_Raw_Data!A:L, 7) * VLOOKUP(AA399, NPC_Scaling_Values!A:N, 6) * VLOOKUP(AB399,NPC_Scaling_Values!A:N, 6) * 1.25 ,0)</f>
        <v>215</v>
      </c>
      <c r="G399" s="5">
        <f>ROUND( VLOOKUP(Z399, NPC_Raw_Data!A:L, 8) * VLOOKUP(AA399, NPC_Scaling_Values!A:N, 7) * VLOOKUP(AB399, NPC_Scaling_Values!A:N, 7) * 1.25 ,0)</f>
        <v>201</v>
      </c>
      <c r="H399" s="5">
        <f>ROUND( VLOOKUP(Z399, NPC_Raw_Data!A:L, 9) * VLOOKUP(AA399, NPC_Scaling_Values!A:N, 8)* VLOOKUP(AB399, NPC_Scaling_Values!A:N, 8) * 1.25 ,0)</f>
        <v>215</v>
      </c>
      <c r="I399" s="5">
        <v>0.0</v>
      </c>
      <c r="J399" s="5">
        <v>0.0</v>
      </c>
      <c r="K399" s="5">
        <v>0.0</v>
      </c>
      <c r="L399" s="5">
        <f>ROUND( VLOOKUP(Z399, NPC_Raw_Data!A:O, 13),0)</f>
        <v>999</v>
      </c>
      <c r="M399" s="5">
        <f>ROUND( VLOOKUP(Z399, NPC_Raw_Data!A:O, 14),0)</f>
        <v>999</v>
      </c>
      <c r="N399" s="5">
        <f>ROUND( VLOOKUP(Z399, NPC_Raw_Data!A:O, 15),0)</f>
        <v>999</v>
      </c>
      <c r="O399" s="5">
        <f>ROUND( VLOOKUP(Z399, NPC_Raw_Data!A:Q, 16) * VLOOKUP(AA399, NPC_Scaling_Values!A:N, 14)* VLOOKUP(AB399, NPC_Scaling_Values!A:N, 14) * 1.25 ,0)</f>
        <v>254</v>
      </c>
      <c r="P399" s="2">
        <f>ROUND( VLOOKUP(Z399, NPC_Raw_Data!A:Q, 17) * VLOOKUP(AA399, NPC_Scaling_Values!A:N, 14) * VLOOKUP(AB399, NPC_Scaling_Values!A:N, 14)* 1.25 ,0)</f>
        <v>101</v>
      </c>
      <c r="Q399">
        <f> VLOOKUP(AA399, NPC_Scaling_Values!A:N, 9) * VLOOKUP(AB399, NPC_Scaling_Values!A:N, 9) * 1.25</f>
        <v>3.2484375</v>
      </c>
      <c r="R399" s="1">
        <v>1.0</v>
      </c>
      <c r="S399" s="1">
        <v>-1.0</v>
      </c>
      <c r="T399" s="7" t="b">
        <v>0</v>
      </c>
      <c r="U399" s="7" t="b">
        <v>0</v>
      </c>
      <c r="V399" s="7" t="b">
        <v>1</v>
      </c>
      <c r="Z399" s="1">
        <v>533000.0</v>
      </c>
      <c r="AA399" s="1">
        <v>7002.0</v>
      </c>
      <c r="AB399" s="1">
        <v>7402.0</v>
      </c>
      <c r="AC399" s="8">
        <v>0.0</v>
      </c>
    </row>
    <row r="400">
      <c r="A400" s="9" t="s">
        <v>278</v>
      </c>
      <c r="B400" s="1" t="s">
        <v>49</v>
      </c>
      <c r="C400" s="5">
        <f>ROUND( VLOOKUP(Z400, NPC_Raw_Data!A:D, 4)*VLOOKUP(AA400, NPC_Scaling_Values!A:C, 3)*VLOOKUP(AB400, NPC_Scaling_Values!A:C, 3) * 1.25 ,0)</f>
        <v>51680</v>
      </c>
      <c r="D400" s="5">
        <f>ROUND( VLOOKUP(Z400, NPC_Raw_Data!A:E, 5) * VLOOKUP(AA400, NPC_Scaling_Values!A:D, 4) * VLOOKUP(AB400,NPC_Scaling_Values!A:D, 4) * 1.25 ,0)</f>
        <v>18750</v>
      </c>
      <c r="E400" s="5">
        <f>ROUND( VLOOKUP(Z400, NPC_Raw_Data!A:L, 6) * VLOOKUP(AA400, NPC_Scaling_Values!A:N, 5)* VLOOKUP(AB400, NPC_Scaling_Values!A:N, 5) * 1.25 ,0)</f>
        <v>487</v>
      </c>
      <c r="F400" s="5">
        <f>ROUND( VLOOKUP(Z400, NPC_Raw_Data!A:L, 7) * VLOOKUP(AA400, NPC_Scaling_Values!A:N, 6) * VLOOKUP(AB400,NPC_Scaling_Values!A:N, 6) * 1.25 ,0)</f>
        <v>365</v>
      </c>
      <c r="G400" s="5">
        <f>ROUND( VLOOKUP(Z400, NPC_Raw_Data!A:L, 8) * VLOOKUP(AA400, NPC_Scaling_Values!A:N, 7) * VLOOKUP(AB400, NPC_Scaling_Values!A:N, 7) * 1.25 ,0)</f>
        <v>341</v>
      </c>
      <c r="H400" s="5">
        <f>ROUND( VLOOKUP(Z400, NPC_Raw_Data!A:L, 9) * VLOOKUP(AA400, NPC_Scaling_Values!A:N, 8)* VLOOKUP(AB400, NPC_Scaling_Values!A:N, 8) * 1.25 ,0)</f>
        <v>365</v>
      </c>
      <c r="I400" s="5">
        <v>0.0</v>
      </c>
      <c r="J400" s="5">
        <v>0.0</v>
      </c>
      <c r="K400" s="5">
        <v>0.0</v>
      </c>
      <c r="L400" s="5">
        <f>ROUND( VLOOKUP(Z400, NPC_Raw_Data!A:O, 13),0)</f>
        <v>999</v>
      </c>
      <c r="M400" s="5">
        <f>ROUND( VLOOKUP(Z400, NPC_Raw_Data!A:O, 14),0)</f>
        <v>999</v>
      </c>
      <c r="N400" s="5">
        <f>ROUND( VLOOKUP(Z400, NPC_Raw_Data!A:O, 15),0)</f>
        <v>999</v>
      </c>
      <c r="O400" s="5">
        <f>ROUND( VLOOKUP(Z400, NPC_Raw_Data!A:Q, 16) * VLOOKUP(AA400, NPC_Scaling_Values!A:N, 14)* VLOOKUP(AB400, NPC_Scaling_Values!A:N, 14) * 1.25 ,0)</f>
        <v>264</v>
      </c>
      <c r="P400" s="2">
        <f>ROUND( VLOOKUP(Z400, NPC_Raw_Data!A:Q, 17) * VLOOKUP(AA400, NPC_Scaling_Values!A:N, 14) * VLOOKUP(AB400, NPC_Scaling_Values!A:N, 14)* 1.25 ,0)</f>
        <v>106</v>
      </c>
      <c r="Q400">
        <f> VLOOKUP(AA400, NPC_Scaling_Values!A:N, 9) * VLOOKUP(AB400, NPC_Scaling_Values!A:N, 9) * 1.25</f>
        <v>3.96375</v>
      </c>
      <c r="R400" s="1">
        <v>1.0</v>
      </c>
      <c r="S400" s="1">
        <v>-1.0</v>
      </c>
      <c r="T400" s="7" t="b">
        <v>0</v>
      </c>
      <c r="U400" s="7" t="b">
        <v>0</v>
      </c>
      <c r="V400" s="7" t="b">
        <v>1</v>
      </c>
      <c r="Z400" s="1">
        <v>533001.0</v>
      </c>
      <c r="AA400" s="1">
        <v>7011.0</v>
      </c>
      <c r="AB400" s="1">
        <v>7411.0</v>
      </c>
      <c r="AC400" s="8">
        <v>0.0</v>
      </c>
    </row>
    <row r="401">
      <c r="A401" s="9" t="s">
        <v>103</v>
      </c>
      <c r="B401" s="1" t="s">
        <v>53</v>
      </c>
      <c r="C401" s="5">
        <f>ROUND( VLOOKUP(Z401, NPC_Raw_Data!A:D, 4)*VLOOKUP(AA401, NPC_Scaling_Values!A:C, 3)*VLOOKUP(AB401, NPC_Scaling_Values!A:C, 3) * 1.25 ,0)</f>
        <v>648</v>
      </c>
      <c r="D401" s="5">
        <f>ROUND( VLOOKUP(Z401, NPC_Raw_Data!A:E, 5) * VLOOKUP(AA401, NPC_Scaling_Values!A:D, 4) * VLOOKUP(AB401,NPC_Scaling_Values!A:D, 4) * 1.25 ,0)</f>
        <v>18750</v>
      </c>
      <c r="E401" s="5">
        <f>ROUND( VLOOKUP(Z401, NPC_Raw_Data!A:L, 6) * VLOOKUP(AA401, NPC_Scaling_Values!A:N, 5)* VLOOKUP(AB401, NPC_Scaling_Values!A:N, 5) * 1.25 ,0)</f>
        <v>210</v>
      </c>
      <c r="F401" s="5">
        <f>ROUND( VLOOKUP(Z401, NPC_Raw_Data!A:L, 7) * VLOOKUP(AA401, NPC_Scaling_Values!A:N, 6) * VLOOKUP(AB401,NPC_Scaling_Values!A:N, 6) * 1.25 ,0)</f>
        <v>156</v>
      </c>
      <c r="G401" s="5">
        <f>ROUND( VLOOKUP(Z401, NPC_Raw_Data!A:L, 8) * VLOOKUP(AA401, NPC_Scaling_Values!A:N, 7) * VLOOKUP(AB401, NPC_Scaling_Values!A:N, 7) * 1.25 ,0)</f>
        <v>419</v>
      </c>
      <c r="H401" s="5">
        <f>ROUND( VLOOKUP(Z401, NPC_Raw_Data!A:L, 9) * VLOOKUP(AA401, NPC_Scaling_Values!A:N, 8)* VLOOKUP(AB401, NPC_Scaling_Values!A:N, 8) * 1.25 ,0)</f>
        <v>166</v>
      </c>
      <c r="I401" s="5">
        <v>0.0</v>
      </c>
      <c r="J401" s="5">
        <v>0.0</v>
      </c>
      <c r="K401" s="5">
        <v>0.0</v>
      </c>
      <c r="L401" s="5">
        <f>ROUND( VLOOKUP(Z401, NPC_Raw_Data!A:O, 13),0)</f>
        <v>999</v>
      </c>
      <c r="M401" s="5">
        <f>ROUND( VLOOKUP(Z401, NPC_Raw_Data!A:O, 14),0)</f>
        <v>999</v>
      </c>
      <c r="N401" s="5">
        <f>ROUND( VLOOKUP(Z401, NPC_Raw_Data!A:O, 15),0)</f>
        <v>110</v>
      </c>
      <c r="O401" s="5">
        <f>ROUND( VLOOKUP(Z401, NPC_Raw_Data!A:Q, 16) * VLOOKUP(AA401, NPC_Scaling_Values!A:N, 14)* VLOOKUP(AB401, NPC_Scaling_Values!A:N, 14) * 1.25 ,0)</f>
        <v>250</v>
      </c>
      <c r="P401" s="2">
        <f>ROUND( VLOOKUP(Z401, NPC_Raw_Data!A:Q, 17) * VLOOKUP(AA401, NPC_Scaling_Values!A:N, 14) * VLOOKUP(AB401, NPC_Scaling_Values!A:N, 14)* 1.25 ,0)</f>
        <v>100</v>
      </c>
      <c r="Q401">
        <f> VLOOKUP(AA401, NPC_Scaling_Values!A:N, 9) * VLOOKUP(AB401, NPC_Scaling_Values!A:N, 9) * 1.25</f>
        <v>3.825</v>
      </c>
      <c r="R401" s="1">
        <v>1.0</v>
      </c>
      <c r="S401" s="1">
        <v>-1.0</v>
      </c>
      <c r="T401" s="7" t="b">
        <v>0</v>
      </c>
      <c r="U401" s="7" t="b">
        <v>0</v>
      </c>
      <c r="V401" s="7" t="b">
        <v>0</v>
      </c>
      <c r="Z401" s="1">
        <v>534000.0</v>
      </c>
      <c r="AA401" s="1">
        <v>7008.0</v>
      </c>
      <c r="AB401" s="1">
        <v>7408.0</v>
      </c>
      <c r="AC401" s="10">
        <v>5151.0</v>
      </c>
    </row>
    <row r="402">
      <c r="A402" s="9" t="s">
        <v>88</v>
      </c>
      <c r="B402" s="1" t="s">
        <v>27</v>
      </c>
      <c r="C402" s="5">
        <f>ROUND( VLOOKUP(Z402, NPC_Raw_Data!A:D, 4)*VLOOKUP(AA402, NPC_Scaling_Values!A:C, 3)*VLOOKUP(AB402, NPC_Scaling_Values!A:C, 3) * 1.25 ,0)</f>
        <v>3124</v>
      </c>
      <c r="D402" s="5">
        <f>ROUND( VLOOKUP(Z402, NPC_Raw_Data!A:E, 5) * VLOOKUP(AA402, NPC_Scaling_Values!A:D, 4) * VLOOKUP(AB402,NPC_Scaling_Values!A:D, 4) * 1.25 ,0)</f>
        <v>62500</v>
      </c>
      <c r="E402" s="5">
        <f>ROUND( VLOOKUP(Z402, NPC_Raw_Data!A:L, 6) * VLOOKUP(AA402, NPC_Scaling_Values!A:N, 5)* VLOOKUP(AB402, NPC_Scaling_Values!A:N, 5) * 1.25 ,0)</f>
        <v>263</v>
      </c>
      <c r="F402" s="5">
        <f>ROUND( VLOOKUP(Z402, NPC_Raw_Data!A:L, 7) * VLOOKUP(AA402, NPC_Scaling_Values!A:N, 6) * VLOOKUP(AB402,NPC_Scaling_Values!A:N, 6) * 1.25 ,0)</f>
        <v>203</v>
      </c>
      <c r="G402" s="5">
        <f>ROUND( VLOOKUP(Z402, NPC_Raw_Data!A:L, 8) * VLOOKUP(AA402, NPC_Scaling_Values!A:N, 7) * VLOOKUP(AB402, NPC_Scaling_Values!A:N, 7) * 1.25 ,0)</f>
        <v>193</v>
      </c>
      <c r="H402" s="5">
        <f>ROUND( VLOOKUP(Z402, NPC_Raw_Data!A:L, 9) * VLOOKUP(AA402, NPC_Scaling_Values!A:N, 8)* VLOOKUP(AB402, NPC_Scaling_Values!A:N, 8) * 1.25 ,0)</f>
        <v>206</v>
      </c>
      <c r="I402" s="5">
        <v>0.0</v>
      </c>
      <c r="J402" s="5">
        <v>0.0</v>
      </c>
      <c r="K402" s="5">
        <v>0.0</v>
      </c>
      <c r="L402" s="5">
        <f>ROUND( VLOOKUP(Z402, NPC_Raw_Data!A:O, 13),0)</f>
        <v>260</v>
      </c>
      <c r="M402" s="5">
        <f>ROUND( VLOOKUP(Z402, NPC_Raw_Data!A:O, 14),0)</f>
        <v>260</v>
      </c>
      <c r="N402" s="5">
        <f>ROUND( VLOOKUP(Z402, NPC_Raw_Data!A:O, 15),0)</f>
        <v>230</v>
      </c>
      <c r="O402" s="5">
        <f>ROUND( VLOOKUP(Z402, NPC_Raw_Data!A:Q, 16) * VLOOKUP(AA402, NPC_Scaling_Values!A:N, 14)* VLOOKUP(AB402, NPC_Scaling_Values!A:N, 14) * 1.25 ,0)</f>
        <v>252</v>
      </c>
      <c r="P402" s="2">
        <f>ROUND( VLOOKUP(Z402, NPC_Raw_Data!A:Q, 17) * VLOOKUP(AA402, NPC_Scaling_Values!A:N, 14) * VLOOKUP(AB402, NPC_Scaling_Values!A:N, 14)* 1.25 ,0)</f>
        <v>101</v>
      </c>
      <c r="Q402">
        <f> VLOOKUP(AA402, NPC_Scaling_Values!A:N, 9) * VLOOKUP(AB402, NPC_Scaling_Values!A:N, 9) * 1.25</f>
        <v>3.484375</v>
      </c>
      <c r="R402" s="1">
        <v>1.0</v>
      </c>
      <c r="S402" s="1">
        <v>-1.0</v>
      </c>
      <c r="T402" s="7" t="b">
        <v>0</v>
      </c>
      <c r="U402" s="7" t="b">
        <v>0</v>
      </c>
      <c r="V402" s="7" t="b">
        <v>0</v>
      </c>
      <c r="Z402" s="1">
        <v>535000.0</v>
      </c>
      <c r="AA402" s="1">
        <v>7003.0</v>
      </c>
      <c r="AB402" s="1">
        <v>7403.0</v>
      </c>
      <c r="AC402" s="10">
        <v>5151.0</v>
      </c>
    </row>
    <row r="403">
      <c r="A403" s="9" t="s">
        <v>89</v>
      </c>
      <c r="B403" s="1" t="s">
        <v>27</v>
      </c>
      <c r="C403" s="5">
        <f>ROUND( VLOOKUP(Z403, NPC_Raw_Data!A:D, 4)*VLOOKUP(AA403, NPC_Scaling_Values!A:C, 3)*VLOOKUP(AB403, NPC_Scaling_Values!A:C, 3) * 1.25 ,0)</f>
        <v>1500</v>
      </c>
      <c r="D403" s="5">
        <f>ROUND( VLOOKUP(Z403, NPC_Raw_Data!A:E, 5) * VLOOKUP(AA403, NPC_Scaling_Values!A:D, 4) * VLOOKUP(AB403,NPC_Scaling_Values!A:D, 4) * 1.25 ,0)</f>
        <v>62500</v>
      </c>
      <c r="E403" s="5">
        <f>ROUND( VLOOKUP(Z403, NPC_Raw_Data!A:L, 6) * VLOOKUP(AA403, NPC_Scaling_Values!A:N, 5)* VLOOKUP(AB403, NPC_Scaling_Values!A:N, 5) * 1.25 ,0)</f>
        <v>263</v>
      </c>
      <c r="F403" s="5">
        <f>ROUND( VLOOKUP(Z403, NPC_Raw_Data!A:L, 7) * VLOOKUP(AA403, NPC_Scaling_Values!A:N, 6) * VLOOKUP(AB403,NPC_Scaling_Values!A:N, 6) * 1.25 ,0)</f>
        <v>203</v>
      </c>
      <c r="G403" s="5">
        <f>ROUND( VLOOKUP(Z403, NPC_Raw_Data!A:L, 8) * VLOOKUP(AA403, NPC_Scaling_Values!A:N, 7) * VLOOKUP(AB403, NPC_Scaling_Values!A:N, 7) * 1.25 ,0)</f>
        <v>193</v>
      </c>
      <c r="H403" s="5">
        <f>ROUND( VLOOKUP(Z403, NPC_Raw_Data!A:L, 9) * VLOOKUP(AA403, NPC_Scaling_Values!A:N, 8)* VLOOKUP(AB403, NPC_Scaling_Values!A:N, 8) * 1.25 ,0)</f>
        <v>206</v>
      </c>
      <c r="I403" s="5">
        <v>0.0</v>
      </c>
      <c r="J403" s="5">
        <v>0.0</v>
      </c>
      <c r="K403" s="5">
        <v>0.0</v>
      </c>
      <c r="L403" s="5">
        <f>ROUND( VLOOKUP(Z403, NPC_Raw_Data!A:O, 13),0)</f>
        <v>260</v>
      </c>
      <c r="M403" s="5">
        <f>ROUND( VLOOKUP(Z403, NPC_Raw_Data!A:O, 14),0)</f>
        <v>260</v>
      </c>
      <c r="N403" s="5">
        <f>ROUND( VLOOKUP(Z403, NPC_Raw_Data!A:O, 15),0)</f>
        <v>230</v>
      </c>
      <c r="O403" s="5">
        <f>ROUND( VLOOKUP(Z403, NPC_Raw_Data!A:Q, 16) * VLOOKUP(AA403, NPC_Scaling_Values!A:N, 14)* VLOOKUP(AB403, NPC_Scaling_Values!A:N, 14) * 1.25 ,0)</f>
        <v>252</v>
      </c>
      <c r="P403" s="2">
        <f>ROUND( VLOOKUP(Z403, NPC_Raw_Data!A:Q, 17) * VLOOKUP(AA403, NPC_Scaling_Values!A:N, 14) * VLOOKUP(AB403, NPC_Scaling_Values!A:N, 14)* 1.25 ,0)</f>
        <v>101</v>
      </c>
      <c r="Q403">
        <f> VLOOKUP(AA403, NPC_Scaling_Values!A:N, 9) * VLOOKUP(AB403, NPC_Scaling_Values!A:N, 9) * 1.25</f>
        <v>3.484375</v>
      </c>
      <c r="R403" s="1">
        <v>1.0</v>
      </c>
      <c r="S403" s="1">
        <v>-1.0</v>
      </c>
      <c r="T403" s="7" t="b">
        <v>0</v>
      </c>
      <c r="U403" s="7" t="b">
        <v>0</v>
      </c>
      <c r="V403" s="7" t="b">
        <v>0</v>
      </c>
      <c r="Z403" s="1">
        <v>535001.0</v>
      </c>
      <c r="AA403" s="1">
        <v>7003.0</v>
      </c>
      <c r="AB403" s="1">
        <v>7403.0</v>
      </c>
      <c r="AC403" s="10">
        <v>5151.0</v>
      </c>
    </row>
    <row r="404">
      <c r="A404" s="1" t="s">
        <v>211</v>
      </c>
      <c r="B404" s="1" t="s">
        <v>39</v>
      </c>
      <c r="C404" s="5">
        <f>ROUND( VLOOKUP(Z404, NPC_Raw_Data!A:D, 4)*VLOOKUP(AA404, NPC_Scaling_Values!A:C, 3)*VLOOKUP(AB404, NPC_Scaling_Values!A:C, 3) * 1.25 ,0)</f>
        <v>2448</v>
      </c>
      <c r="D404" s="5">
        <f>ROUND( VLOOKUP(Z404, NPC_Raw_Data!A:E, 5) * VLOOKUP(AA404, NPC_Scaling_Values!A:D, 4) * VLOOKUP(AB404,NPC_Scaling_Values!A:D, 4) * 1.25 ,0)</f>
        <v>9375</v>
      </c>
      <c r="E404" s="5">
        <f>ROUND( VLOOKUP(Z404, NPC_Raw_Data!A:L, 6) * VLOOKUP(AA404, NPC_Scaling_Values!A:N, 5)* VLOOKUP(AB404, NPC_Scaling_Values!A:N, 5) * 1.25 ,0)</f>
        <v>355</v>
      </c>
      <c r="F404" s="5">
        <f>ROUND( VLOOKUP(Z404, NPC_Raw_Data!A:L, 7) * VLOOKUP(AA404, NPC_Scaling_Values!A:N, 6) * VLOOKUP(AB404,NPC_Scaling_Values!A:N, 6) * 1.25 ,0)</f>
        <v>274</v>
      </c>
      <c r="G404" s="5">
        <f>ROUND( VLOOKUP(Z404, NPC_Raw_Data!A:L, 8) * VLOOKUP(AA404, NPC_Scaling_Values!A:N, 7) * VLOOKUP(AB404, NPC_Scaling_Values!A:N, 7) * 1.25 ,0)</f>
        <v>223</v>
      </c>
      <c r="H404" s="5">
        <f>ROUND( VLOOKUP(Z404, NPC_Raw_Data!A:L, 9) * VLOOKUP(AA404, NPC_Scaling_Values!A:N, 8)* VLOOKUP(AB404, NPC_Scaling_Values!A:N, 8) * 1.25 ,0)</f>
        <v>345</v>
      </c>
      <c r="I404" s="5">
        <v>0.0</v>
      </c>
      <c r="J404" s="5">
        <v>0.0</v>
      </c>
      <c r="K404" s="5">
        <v>0.0</v>
      </c>
      <c r="L404" s="5">
        <f>ROUND( VLOOKUP(Z404, NPC_Raw_Data!A:O, 13),0)</f>
        <v>220</v>
      </c>
      <c r="M404" s="5">
        <f>ROUND( VLOOKUP(Z404, NPC_Raw_Data!A:O, 14),0)</f>
        <v>220</v>
      </c>
      <c r="N404" s="5">
        <f>ROUND( VLOOKUP(Z404, NPC_Raw_Data!A:O, 15),0)</f>
        <v>210</v>
      </c>
      <c r="O404" s="5">
        <f>ROUND( VLOOKUP(Z404, NPC_Raw_Data!A:Q, 16) * VLOOKUP(AA404, NPC_Scaling_Values!A:N, 14)* VLOOKUP(AB404, NPC_Scaling_Values!A:N, 14) * 1.25 ,0)</f>
        <v>256</v>
      </c>
      <c r="P404" s="2">
        <f>ROUND( VLOOKUP(Z404, NPC_Raw_Data!A:Q, 17) * VLOOKUP(AA404, NPC_Scaling_Values!A:N, 14) * VLOOKUP(AB404, NPC_Scaling_Values!A:N, 14)* 1.25 ,0)</f>
        <v>102</v>
      </c>
      <c r="Q404">
        <f> VLOOKUP(AA404, NPC_Scaling_Values!A:N, 9) * VLOOKUP(AB404, NPC_Scaling_Values!A:N, 9) * 1.25</f>
        <v>3.9</v>
      </c>
      <c r="R404" s="1">
        <v>1.0</v>
      </c>
      <c r="S404" s="1">
        <v>-1.0</v>
      </c>
      <c r="T404" s="7" t="b">
        <v>0</v>
      </c>
      <c r="U404" s="7" t="b">
        <v>0</v>
      </c>
      <c r="V404" s="7" t="b">
        <v>0</v>
      </c>
      <c r="Z404" s="1">
        <v>535100.0</v>
      </c>
      <c r="AA404" s="1">
        <v>7010.0</v>
      </c>
      <c r="AB404" s="1">
        <v>7410.0</v>
      </c>
      <c r="AC404" s="10">
        <v>5151.0</v>
      </c>
    </row>
    <row r="405">
      <c r="A405" s="9" t="s">
        <v>28</v>
      </c>
      <c r="B405" s="1" t="s">
        <v>27</v>
      </c>
      <c r="C405" s="5">
        <f>ROUND( VLOOKUP(Z405, NPC_Raw_Data!A:D, 4)*VLOOKUP(AA405, NPC_Scaling_Values!A:C, 3)*VLOOKUP(AB405, NPC_Scaling_Values!A:C, 3) * 1.25 ,0)</f>
        <v>4</v>
      </c>
      <c r="D405" s="5">
        <f>ROUND( VLOOKUP(Z405, NPC_Raw_Data!A:E, 5) * VLOOKUP(AA405, NPC_Scaling_Values!A:D, 4) * VLOOKUP(AB405,NPC_Scaling_Values!A:D, 4) * 1.25 ,0)</f>
        <v>0</v>
      </c>
      <c r="E405" s="5">
        <f>ROUND( VLOOKUP(Z405, NPC_Raw_Data!A:L, 6) * VLOOKUP(AA405, NPC_Scaling_Values!A:N, 5)* VLOOKUP(AB405, NPC_Scaling_Values!A:N, 5) * 1.25 ,0)</f>
        <v>0</v>
      </c>
      <c r="F405" s="5">
        <f>ROUND( VLOOKUP(Z405, NPC_Raw_Data!A:L, 7) * VLOOKUP(AA405, NPC_Scaling_Values!A:N, 6) * VLOOKUP(AB405,NPC_Scaling_Values!A:N, 6) * 1.25 ,0)</f>
        <v>0</v>
      </c>
      <c r="G405" s="5">
        <f>ROUND( VLOOKUP(Z405, NPC_Raw_Data!A:L, 8) * VLOOKUP(AA405, NPC_Scaling_Values!A:N, 7) * VLOOKUP(AB405, NPC_Scaling_Values!A:N, 7) * 1.25 ,0)</f>
        <v>0</v>
      </c>
      <c r="H405" s="5">
        <f>ROUND( VLOOKUP(Z405, NPC_Raw_Data!A:L, 9) * VLOOKUP(AA405, NPC_Scaling_Values!A:N, 8)* VLOOKUP(AB405, NPC_Scaling_Values!A:N, 8) * 1.25 ,0)</f>
        <v>0</v>
      </c>
      <c r="I405" s="5">
        <v>0.0</v>
      </c>
      <c r="J405" s="5">
        <v>0.0</v>
      </c>
      <c r="K405" s="5">
        <v>0.0</v>
      </c>
      <c r="L405" s="5">
        <f>ROUND( VLOOKUP(Z405, NPC_Raw_Data!A:O, 13),0)</f>
        <v>0</v>
      </c>
      <c r="M405" s="5">
        <f>ROUND( VLOOKUP(Z405, NPC_Raw_Data!A:O, 14),0)</f>
        <v>0</v>
      </c>
      <c r="N405" s="5">
        <f>ROUND( VLOOKUP(Z405, NPC_Raw_Data!A:O, 15),0)</f>
        <v>0</v>
      </c>
      <c r="O405" s="5">
        <f>ROUND( VLOOKUP(Z405, NPC_Raw_Data!A:Q, 16) * VLOOKUP(AA405, NPC_Scaling_Values!A:N, 14)* VLOOKUP(AB405, NPC_Scaling_Values!A:N, 14) * 1.25 ,0)</f>
        <v>252</v>
      </c>
      <c r="P405" s="2">
        <f>ROUND( VLOOKUP(Z405, NPC_Raw_Data!A:Q, 17) * VLOOKUP(AA405, NPC_Scaling_Values!A:N, 14) * VLOOKUP(AB405, NPC_Scaling_Values!A:N, 14)* 1.25 ,0)</f>
        <v>101</v>
      </c>
      <c r="Q405">
        <f> VLOOKUP(AA405, NPC_Scaling_Values!A:N, 9) * VLOOKUP(AB405, NPC_Scaling_Values!A:N, 9) * 1.25</f>
        <v>3.484375</v>
      </c>
      <c r="R405" s="1">
        <v>1.0</v>
      </c>
      <c r="S405" s="1">
        <v>-1.0</v>
      </c>
      <c r="T405" s="7" t="b">
        <v>0</v>
      </c>
      <c r="U405" s="7" t="b">
        <v>0</v>
      </c>
      <c r="V405" s="7" t="b">
        <v>0</v>
      </c>
      <c r="Z405" s="1">
        <v>535200.0</v>
      </c>
      <c r="AA405" s="1">
        <v>7003.0</v>
      </c>
      <c r="AB405" s="1">
        <v>7403.0</v>
      </c>
      <c r="AC405" s="8">
        <v>0.0</v>
      </c>
    </row>
    <row r="406">
      <c r="A406" s="1" t="s">
        <v>38</v>
      </c>
      <c r="B406" s="1" t="s">
        <v>39</v>
      </c>
      <c r="C406" s="5">
        <f>ROUND( VLOOKUP(Z406, NPC_Raw_Data!A:D, 4)*VLOOKUP(AA406, NPC_Scaling_Values!A:C, 3)*VLOOKUP(AB406, NPC_Scaling_Values!A:C, 3) * 1.25 ,0)</f>
        <v>5</v>
      </c>
      <c r="D406" s="5">
        <f>ROUND( VLOOKUP(Z406, NPC_Raw_Data!A:E, 5) * VLOOKUP(AA406, NPC_Scaling_Values!A:D, 4) * VLOOKUP(AB406,NPC_Scaling_Values!A:D, 4) * 1.25 ,0)</f>
        <v>0</v>
      </c>
      <c r="E406" s="5">
        <f>ROUND( VLOOKUP(Z406, NPC_Raw_Data!A:L, 6) * VLOOKUP(AA406, NPC_Scaling_Values!A:N, 5)* VLOOKUP(AB406, NPC_Scaling_Values!A:N, 5) * 1.25 ,0)</f>
        <v>0</v>
      </c>
      <c r="F406" s="5">
        <f>ROUND( VLOOKUP(Z406, NPC_Raw_Data!A:L, 7) * VLOOKUP(AA406, NPC_Scaling_Values!A:N, 6) * VLOOKUP(AB406,NPC_Scaling_Values!A:N, 6) * 1.25 ,0)</f>
        <v>0</v>
      </c>
      <c r="G406" s="5">
        <f>ROUND( VLOOKUP(Z406, NPC_Raw_Data!A:L, 8) * VLOOKUP(AA406, NPC_Scaling_Values!A:N, 7) * VLOOKUP(AB406, NPC_Scaling_Values!A:N, 7) * 1.25 ,0)</f>
        <v>0</v>
      </c>
      <c r="H406" s="5">
        <f>ROUND( VLOOKUP(Z406, NPC_Raw_Data!A:L, 9) * VLOOKUP(AA406, NPC_Scaling_Values!A:N, 8)* VLOOKUP(AB406, NPC_Scaling_Values!A:N, 8) * 1.25 ,0)</f>
        <v>0</v>
      </c>
      <c r="I406" s="5">
        <v>0.0</v>
      </c>
      <c r="J406" s="5">
        <v>0.0</v>
      </c>
      <c r="K406" s="5">
        <v>0.0</v>
      </c>
      <c r="L406" s="5">
        <f>ROUND( VLOOKUP(Z406, NPC_Raw_Data!A:O, 13),0)</f>
        <v>0</v>
      </c>
      <c r="M406" s="5">
        <f>ROUND( VLOOKUP(Z406, NPC_Raw_Data!A:O, 14),0)</f>
        <v>0</v>
      </c>
      <c r="N406" s="5">
        <f>ROUND( VLOOKUP(Z406, NPC_Raw_Data!A:O, 15),0)</f>
        <v>0</v>
      </c>
      <c r="O406" s="5">
        <f>ROUND( VLOOKUP(Z406, NPC_Raw_Data!A:Q, 16) * VLOOKUP(AA406, NPC_Scaling_Values!A:N, 14)* VLOOKUP(AB406, NPC_Scaling_Values!A:N, 14) * 1.25 ,0)</f>
        <v>256</v>
      </c>
      <c r="P406" s="2">
        <f>ROUND( VLOOKUP(Z406, NPC_Raw_Data!A:Q, 17) * VLOOKUP(AA406, NPC_Scaling_Values!A:N, 14) * VLOOKUP(AB406, NPC_Scaling_Values!A:N, 14)* 1.25 ,0)</f>
        <v>102</v>
      </c>
      <c r="Q406">
        <f> VLOOKUP(AA406, NPC_Scaling_Values!A:N, 9) * VLOOKUP(AB406, NPC_Scaling_Values!A:N, 9) * 1.25</f>
        <v>3.9</v>
      </c>
      <c r="R406" s="1">
        <v>1.0</v>
      </c>
      <c r="S406" s="1">
        <v>-1.0</v>
      </c>
      <c r="T406" s="7" t="b">
        <v>0</v>
      </c>
      <c r="U406" s="7" t="b">
        <v>0</v>
      </c>
      <c r="V406" s="7" t="b">
        <v>0</v>
      </c>
      <c r="Z406" s="1">
        <v>535300.0</v>
      </c>
      <c r="AA406" s="1">
        <v>7010.0</v>
      </c>
      <c r="AB406" s="1">
        <v>7410.0</v>
      </c>
      <c r="AC406" s="8">
        <v>0.0</v>
      </c>
    </row>
    <row r="407">
      <c r="A407" s="9" t="s">
        <v>149</v>
      </c>
      <c r="B407" s="1" t="s">
        <v>77</v>
      </c>
      <c r="C407" s="5">
        <f>ROUND( VLOOKUP(Z407, NPC_Raw_Data!A:D, 4)*VLOOKUP(AA407, NPC_Scaling_Values!A:C, 3)*VLOOKUP(AB407, NPC_Scaling_Values!A:C, 3) * 1.25 ,0)</f>
        <v>3095</v>
      </c>
      <c r="D407" s="5">
        <f>ROUND( VLOOKUP(Z407, NPC_Raw_Data!A:E, 5) * VLOOKUP(AA407, NPC_Scaling_Values!A:D, 4) * VLOOKUP(AB407,NPC_Scaling_Values!A:D, 4) * 1.25 ,0)</f>
        <v>7500</v>
      </c>
      <c r="E407" s="5">
        <f>ROUND( VLOOKUP(Z407, NPC_Raw_Data!A:L, 6) * VLOOKUP(AA407, NPC_Scaling_Values!A:N, 5)* VLOOKUP(AB407, NPC_Scaling_Values!A:N, 5) * 1.25 ,0)</f>
        <v>254</v>
      </c>
      <c r="F407" s="5">
        <f>ROUND( VLOOKUP(Z407, NPC_Raw_Data!A:L, 7) * VLOOKUP(AA407, NPC_Scaling_Values!A:N, 6) * VLOOKUP(AB407,NPC_Scaling_Values!A:N, 6) * 1.25 ,0)</f>
        <v>216</v>
      </c>
      <c r="G407" s="5">
        <f>ROUND( VLOOKUP(Z407, NPC_Raw_Data!A:L, 8) * VLOOKUP(AA407, NPC_Scaling_Values!A:N, 7) * VLOOKUP(AB407, NPC_Scaling_Values!A:N, 7) * 1.25 ,0)</f>
        <v>153</v>
      </c>
      <c r="H407" s="5">
        <f>ROUND( VLOOKUP(Z407, NPC_Raw_Data!A:L, 9) * VLOOKUP(AA407, NPC_Scaling_Values!A:N, 8)* VLOOKUP(AB407, NPC_Scaling_Values!A:N, 8) * 1.25 ,0)</f>
        <v>191</v>
      </c>
      <c r="I407" s="5">
        <v>0.0</v>
      </c>
      <c r="J407" s="5">
        <v>0.0</v>
      </c>
      <c r="K407" s="5">
        <v>0.0</v>
      </c>
      <c r="L407" s="5">
        <f>ROUND( VLOOKUP(Z407, NPC_Raw_Data!A:O, 13),0)</f>
        <v>135</v>
      </c>
      <c r="M407" s="5">
        <f>ROUND( VLOOKUP(Z407, NPC_Raw_Data!A:O, 14),0)</f>
        <v>135</v>
      </c>
      <c r="N407" s="5">
        <f>ROUND( VLOOKUP(Z407, NPC_Raw_Data!A:O, 15),0)</f>
        <v>135</v>
      </c>
      <c r="O407" s="5">
        <f>ROUND( VLOOKUP(Z407, NPC_Raw_Data!A:Q, 16) * VLOOKUP(AA407, NPC_Scaling_Values!A:N, 14)* VLOOKUP(AB407, NPC_Scaling_Values!A:N, 14) * 1.25 ,0)</f>
        <v>264</v>
      </c>
      <c r="P407" s="2">
        <f>ROUND( VLOOKUP(Z407, NPC_Raw_Data!A:Q, 17) * VLOOKUP(AA407, NPC_Scaling_Values!A:N, 14) * VLOOKUP(AB407, NPC_Scaling_Values!A:N, 14)* 1.25 ,0)</f>
        <v>106</v>
      </c>
      <c r="Q407">
        <f> VLOOKUP(AA407, NPC_Scaling_Values!A:N, 9) * VLOOKUP(AB407, NPC_Scaling_Values!A:N, 9) * 1.25</f>
        <v>3.96375</v>
      </c>
      <c r="R407" s="1">
        <v>1.0</v>
      </c>
      <c r="S407" s="1">
        <v>-1.0</v>
      </c>
      <c r="T407" s="7" t="b">
        <v>0</v>
      </c>
      <c r="U407" s="7" t="b">
        <v>0</v>
      </c>
      <c r="V407" s="7" t="b">
        <v>0</v>
      </c>
      <c r="Z407" s="1">
        <v>536000.0</v>
      </c>
      <c r="AA407" s="1">
        <v>7011.0</v>
      </c>
      <c r="AB407" s="1">
        <v>7411.0</v>
      </c>
      <c r="AC407" s="8">
        <v>0.0</v>
      </c>
    </row>
    <row r="408">
      <c r="A408" s="9" t="s">
        <v>159</v>
      </c>
      <c r="B408" s="1" t="s">
        <v>77</v>
      </c>
      <c r="C408" s="5">
        <f>ROUND( VLOOKUP(Z408, NPC_Raw_Data!A:D, 4)*VLOOKUP(AA408, NPC_Scaling_Values!A:C, 3)*VLOOKUP(AB408, NPC_Scaling_Values!A:C, 3) * 1.25 ,0)</f>
        <v>1255</v>
      </c>
      <c r="D408" s="5">
        <f>ROUND( VLOOKUP(Z408, NPC_Raw_Data!A:E, 5) * VLOOKUP(AA408, NPC_Scaling_Values!A:D, 4) * VLOOKUP(AB408,NPC_Scaling_Values!A:D, 4) * 1.25 ,0)</f>
        <v>3750</v>
      </c>
      <c r="E408" s="5">
        <f>ROUND( VLOOKUP(Z408, NPC_Raw_Data!A:L, 6) * VLOOKUP(AA408, NPC_Scaling_Values!A:N, 5)* VLOOKUP(AB408, NPC_Scaling_Values!A:N, 5) * 1.25 ,0)</f>
        <v>271</v>
      </c>
      <c r="F408" s="5">
        <f>ROUND( VLOOKUP(Z408, NPC_Raw_Data!A:L, 7) * VLOOKUP(AA408, NPC_Scaling_Values!A:N, 6) * VLOOKUP(AB408,NPC_Scaling_Values!A:N, 6) * 1.25 ,0)</f>
        <v>230</v>
      </c>
      <c r="G408" s="5">
        <f>ROUND( VLOOKUP(Z408, NPC_Raw_Data!A:L, 8) * VLOOKUP(AA408, NPC_Scaling_Values!A:N, 7) * VLOOKUP(AB408, NPC_Scaling_Values!A:N, 7) * 1.25 ,0)</f>
        <v>163</v>
      </c>
      <c r="H408" s="5">
        <f>ROUND( VLOOKUP(Z408, NPC_Raw_Data!A:L, 9) * VLOOKUP(AA408, NPC_Scaling_Values!A:N, 8)* VLOOKUP(AB408, NPC_Scaling_Values!A:N, 8) * 1.25 ,0)</f>
        <v>205</v>
      </c>
      <c r="I408" s="5">
        <v>0.0</v>
      </c>
      <c r="J408" s="5">
        <v>0.0</v>
      </c>
      <c r="K408" s="5">
        <v>0.0</v>
      </c>
      <c r="L408" s="5">
        <f>ROUND( VLOOKUP(Z408, NPC_Raw_Data!A:O, 13),0)</f>
        <v>120</v>
      </c>
      <c r="M408" s="5">
        <f>ROUND( VLOOKUP(Z408, NPC_Raw_Data!A:O, 14),0)</f>
        <v>120</v>
      </c>
      <c r="N408" s="5">
        <f>ROUND( VLOOKUP(Z408, NPC_Raw_Data!A:O, 15),0)</f>
        <v>120</v>
      </c>
      <c r="O408" s="5">
        <f>ROUND( VLOOKUP(Z408, NPC_Raw_Data!A:Q, 16) * VLOOKUP(AA408, NPC_Scaling_Values!A:N, 14)* VLOOKUP(AB408, NPC_Scaling_Values!A:N, 14) * 1.25 ,0)</f>
        <v>264</v>
      </c>
      <c r="P408" s="2">
        <f>ROUND( VLOOKUP(Z408, NPC_Raw_Data!A:Q, 17) * VLOOKUP(AA408, NPC_Scaling_Values!A:N, 14) * VLOOKUP(AB408, NPC_Scaling_Values!A:N, 14)* 1.25 ,0)</f>
        <v>106</v>
      </c>
      <c r="Q408">
        <f> VLOOKUP(AA408, NPC_Scaling_Values!A:N, 9) * VLOOKUP(AB408, NPC_Scaling_Values!A:N, 9) * 1.25</f>
        <v>3.96375</v>
      </c>
      <c r="R408" s="1">
        <v>1.0</v>
      </c>
      <c r="S408" s="1">
        <v>-1.0</v>
      </c>
      <c r="T408" s="7" t="b">
        <v>0</v>
      </c>
      <c r="U408" s="7" t="b">
        <v>0</v>
      </c>
      <c r="V408" s="7" t="b">
        <v>0</v>
      </c>
      <c r="Z408" s="1">
        <v>536100.0</v>
      </c>
      <c r="AA408" s="1">
        <v>7011.0</v>
      </c>
      <c r="AB408" s="1">
        <v>7411.0</v>
      </c>
      <c r="AC408" s="10">
        <v>5151.0</v>
      </c>
    </row>
    <row r="409">
      <c r="A409" s="9" t="s">
        <v>274</v>
      </c>
      <c r="B409" s="1" t="s">
        <v>275</v>
      </c>
      <c r="C409" s="5">
        <f>ROUND( VLOOKUP(Z409, NPC_Raw_Data!A:D, 4)*VLOOKUP(AA409, NPC_Scaling_Values!A:C, 3)*VLOOKUP(AB409, NPC_Scaling_Values!A:C, 3) * 1.25 ,0)</f>
        <v>8056</v>
      </c>
      <c r="D409" s="5">
        <f>ROUND( VLOOKUP(Z409, NPC_Raw_Data!A:E, 5) * VLOOKUP(AA409, NPC_Scaling_Values!A:D, 4) * VLOOKUP(AB409,NPC_Scaling_Values!A:D, 4) * 1.25 ,0)</f>
        <v>175000</v>
      </c>
      <c r="E409" s="5">
        <f>ROUND( VLOOKUP(Z409, NPC_Raw_Data!A:L, 6) * VLOOKUP(AA409, NPC_Scaling_Values!A:N, 5)* VLOOKUP(AB409, NPC_Scaling_Values!A:N, 5) * 1.25 ,0)</f>
        <v>429</v>
      </c>
      <c r="F409" s="5">
        <f>ROUND( VLOOKUP(Z409, NPC_Raw_Data!A:L, 7) * VLOOKUP(AA409, NPC_Scaling_Values!A:N, 6) * VLOOKUP(AB409,NPC_Scaling_Values!A:N, 6) * 1.25 ,0)</f>
        <v>324</v>
      </c>
      <c r="G409" s="5">
        <f>ROUND( VLOOKUP(Z409, NPC_Raw_Data!A:L, 8) * VLOOKUP(AA409, NPC_Scaling_Values!A:N, 7) * VLOOKUP(AB409, NPC_Scaling_Values!A:N, 7) * 1.25 ,0)</f>
        <v>302</v>
      </c>
      <c r="H409" s="5">
        <f>ROUND( VLOOKUP(Z409, NPC_Raw_Data!A:L, 9) * VLOOKUP(AA409, NPC_Scaling_Values!A:N, 8)* VLOOKUP(AB409, NPC_Scaling_Values!A:N, 8) * 1.25 ,0)</f>
        <v>2146</v>
      </c>
      <c r="I409" s="5">
        <v>0.0</v>
      </c>
      <c r="J409" s="5">
        <v>0.0</v>
      </c>
      <c r="K409" s="5">
        <v>0.0</v>
      </c>
      <c r="L409" s="5">
        <f>ROUND( VLOOKUP(Z409, NPC_Raw_Data!A:O, 13),0)</f>
        <v>999</v>
      </c>
      <c r="M409" s="5">
        <f>ROUND( VLOOKUP(Z409, NPC_Raw_Data!A:O, 14),0)</f>
        <v>999</v>
      </c>
      <c r="N409" s="5">
        <f>ROUND( VLOOKUP(Z409, NPC_Raw_Data!A:O, 15),0)</f>
        <v>240</v>
      </c>
      <c r="O409" s="5">
        <f>ROUND( VLOOKUP(Z409, NPC_Raw_Data!A:Q, 16) * VLOOKUP(AA409, NPC_Scaling_Values!A:N, 14)* VLOOKUP(AB409, NPC_Scaling_Values!A:N, 14) * 1.25 ,0)</f>
        <v>301</v>
      </c>
      <c r="P409" s="2">
        <f>ROUND( VLOOKUP(Z409, NPC_Raw_Data!A:Q, 17) * VLOOKUP(AA409, NPC_Scaling_Values!A:N, 14) * VLOOKUP(AB409, NPC_Scaling_Values!A:N, 14)* 1.25 ,0)</f>
        <v>121</v>
      </c>
      <c r="Q409">
        <f> VLOOKUP(AA409, NPC_Scaling_Values!A:N, 9) * VLOOKUP(AB409, NPC_Scaling_Values!A:N, 9) * 1.25</f>
        <v>4.28125</v>
      </c>
      <c r="R409" s="1">
        <v>1.0</v>
      </c>
      <c r="S409" s="1">
        <v>-1.0</v>
      </c>
      <c r="T409" s="7" t="b">
        <v>0</v>
      </c>
      <c r="U409" s="7" t="b">
        <v>1</v>
      </c>
      <c r="V409" s="7" t="b">
        <v>0</v>
      </c>
      <c r="Z409" s="1">
        <v>537000.0</v>
      </c>
      <c r="AA409" s="1">
        <v>7015.0</v>
      </c>
      <c r="AB409" s="1">
        <v>7415.0</v>
      </c>
      <c r="AC409" s="10">
        <v>5151.0</v>
      </c>
    </row>
    <row r="410">
      <c r="A410" s="1" t="s">
        <v>235</v>
      </c>
      <c r="B410" s="1" t="s">
        <v>49</v>
      </c>
      <c r="C410" s="5">
        <f>ROUND( VLOOKUP(Z410, NPC_Raw_Data!A:D, 4)*VLOOKUP(AA410, NPC_Scaling_Values!A:C, 3)*VLOOKUP(AB410, NPC_Scaling_Values!A:C, 3) * 1.25 ,0)</f>
        <v>20077</v>
      </c>
      <c r="D410" s="5">
        <f>ROUND( VLOOKUP(Z410, NPC_Raw_Data!A:E, 5) * VLOOKUP(AA410, NPC_Scaling_Values!A:D, 4) * VLOOKUP(AB410,NPC_Scaling_Values!A:D, 4) * 1.25 ,0)</f>
        <v>0</v>
      </c>
      <c r="E410" s="5">
        <f>ROUND( VLOOKUP(Z410, NPC_Raw_Data!A:L, 6) * VLOOKUP(AA410, NPC_Scaling_Values!A:N, 5)* VLOOKUP(AB410, NPC_Scaling_Values!A:N, 5) * 1.25 ,0)</f>
        <v>400</v>
      </c>
      <c r="F410" s="5">
        <f>ROUND( VLOOKUP(Z410, NPC_Raw_Data!A:L, 7) * VLOOKUP(AA410, NPC_Scaling_Values!A:N, 6) * VLOOKUP(AB410,NPC_Scaling_Values!A:N, 6) * 1.25 ,0)</f>
        <v>275</v>
      </c>
      <c r="G410" s="5">
        <f>ROUND( VLOOKUP(Z410, NPC_Raw_Data!A:L, 8) * VLOOKUP(AA410, NPC_Scaling_Values!A:N, 7) * VLOOKUP(AB410, NPC_Scaling_Values!A:N, 7) * 1.25 ,0)</f>
        <v>257</v>
      </c>
      <c r="H410" s="5">
        <f>ROUND( VLOOKUP(Z410, NPC_Raw_Data!A:L, 9) * VLOOKUP(AA410, NPC_Scaling_Values!A:N, 8)* VLOOKUP(AB410, NPC_Scaling_Values!A:N, 8) * 1.25 ,0)</f>
        <v>236</v>
      </c>
      <c r="I410" s="5">
        <v>0.0</v>
      </c>
      <c r="J410" s="5">
        <v>0.0</v>
      </c>
      <c r="K410" s="5">
        <v>0.0</v>
      </c>
      <c r="L410" s="5">
        <f>ROUND( VLOOKUP(Z410, NPC_Raw_Data!A:O, 13),0)</f>
        <v>999</v>
      </c>
      <c r="M410" s="5">
        <f>ROUND( VLOOKUP(Z410, NPC_Raw_Data!A:O, 14),0)</f>
        <v>999</v>
      </c>
      <c r="N410" s="5">
        <f>ROUND( VLOOKUP(Z410, NPC_Raw_Data!A:O, 15),0)</f>
        <v>999</v>
      </c>
      <c r="O410" s="5">
        <f>ROUND( VLOOKUP(Z410, NPC_Raw_Data!A:Q, 16) * VLOOKUP(AA410, NPC_Scaling_Values!A:N, 14)* VLOOKUP(AB410, NPC_Scaling_Values!A:N, 14) * 1.25 ,0)</f>
        <v>264</v>
      </c>
      <c r="P410" s="2">
        <f>ROUND( VLOOKUP(Z410, NPC_Raw_Data!A:Q, 17) * VLOOKUP(AA410, NPC_Scaling_Values!A:N, 14) * VLOOKUP(AB410, NPC_Scaling_Values!A:N, 14)* 1.25 ,0)</f>
        <v>106</v>
      </c>
      <c r="Q410">
        <f> VLOOKUP(AA410, NPC_Scaling_Values!A:N, 9) * VLOOKUP(AB410, NPC_Scaling_Values!A:N, 9) * 1.25</f>
        <v>3.96375</v>
      </c>
      <c r="R410" s="1">
        <v>1.0</v>
      </c>
      <c r="S410" s="1">
        <v>-1.0</v>
      </c>
      <c r="T410" s="7" t="b">
        <v>0</v>
      </c>
      <c r="U410" s="7" t="b">
        <v>0</v>
      </c>
      <c r="V410" s="7" t="b">
        <v>1</v>
      </c>
      <c r="Z410" s="1">
        <v>539000.0</v>
      </c>
      <c r="AA410" s="1">
        <v>7011.0</v>
      </c>
      <c r="AB410" s="1">
        <v>7411.0</v>
      </c>
      <c r="AC410" s="8">
        <v>0.0</v>
      </c>
    </row>
    <row r="411">
      <c r="A411" s="1" t="s">
        <v>236</v>
      </c>
      <c r="B411" s="1" t="s">
        <v>49</v>
      </c>
      <c r="C411" s="5">
        <f>ROUND( VLOOKUP(Z411, NPC_Raw_Data!A:D, 4)*VLOOKUP(AA411, NPC_Scaling_Values!A:C, 3)*VLOOKUP(AB411, NPC_Scaling_Values!A:C, 3) * 1.25 ,0)</f>
        <v>5019</v>
      </c>
      <c r="D411" s="5">
        <f>ROUND( VLOOKUP(Z411, NPC_Raw_Data!A:E, 5) * VLOOKUP(AA411, NPC_Scaling_Values!A:D, 4) * VLOOKUP(AB411,NPC_Scaling_Values!A:D, 4) * 1.25 ,0)</f>
        <v>225000</v>
      </c>
      <c r="E411" s="5">
        <f>ROUND( VLOOKUP(Z411, NPC_Raw_Data!A:L, 6) * VLOOKUP(AA411, NPC_Scaling_Values!A:N, 5)* VLOOKUP(AB411, NPC_Scaling_Values!A:N, 5) * 1.25 ,0)</f>
        <v>400</v>
      </c>
      <c r="F411" s="5">
        <f>ROUND( VLOOKUP(Z411, NPC_Raw_Data!A:L, 7) * VLOOKUP(AA411, NPC_Scaling_Values!A:N, 6) * VLOOKUP(AB411,NPC_Scaling_Values!A:N, 6) * 1.25 ,0)</f>
        <v>275</v>
      </c>
      <c r="G411" s="5">
        <f>ROUND( VLOOKUP(Z411, NPC_Raw_Data!A:L, 8) * VLOOKUP(AA411, NPC_Scaling_Values!A:N, 7) * VLOOKUP(AB411, NPC_Scaling_Values!A:N, 7) * 1.25 ,0)</f>
        <v>257</v>
      </c>
      <c r="H411" s="5">
        <f>ROUND( VLOOKUP(Z411, NPC_Raw_Data!A:L, 9) * VLOOKUP(AA411, NPC_Scaling_Values!A:N, 8)* VLOOKUP(AB411, NPC_Scaling_Values!A:N, 8) * 1.25 ,0)</f>
        <v>236</v>
      </c>
      <c r="I411" s="5">
        <v>0.0</v>
      </c>
      <c r="J411" s="5">
        <v>0.0</v>
      </c>
      <c r="K411" s="5">
        <v>0.0</v>
      </c>
      <c r="L411" s="5">
        <f>ROUND( VLOOKUP(Z411, NPC_Raw_Data!A:O, 13),0)</f>
        <v>999</v>
      </c>
      <c r="M411" s="5">
        <f>ROUND( VLOOKUP(Z411, NPC_Raw_Data!A:O, 14),0)</f>
        <v>999</v>
      </c>
      <c r="N411" s="5">
        <f>ROUND( VLOOKUP(Z411, NPC_Raw_Data!A:O, 15),0)</f>
        <v>999</v>
      </c>
      <c r="O411" s="5">
        <f>ROUND( VLOOKUP(Z411, NPC_Raw_Data!A:Q, 16) * VLOOKUP(AA411, NPC_Scaling_Values!A:N, 14)* VLOOKUP(AB411, NPC_Scaling_Values!A:N, 14) * 1.25 ,0)</f>
        <v>264</v>
      </c>
      <c r="P411" s="2">
        <f>ROUND( VLOOKUP(Z411, NPC_Raw_Data!A:Q, 17) * VLOOKUP(AA411, NPC_Scaling_Values!A:N, 14) * VLOOKUP(AB411, NPC_Scaling_Values!A:N, 14)* 1.25 ,0)</f>
        <v>106</v>
      </c>
      <c r="Q411">
        <f> VLOOKUP(AA411, NPC_Scaling_Values!A:N, 9) * VLOOKUP(AB411, NPC_Scaling_Values!A:N, 9) * 1.25</f>
        <v>3.96375</v>
      </c>
      <c r="R411" s="1">
        <v>1.0</v>
      </c>
      <c r="S411" s="1">
        <v>-1.0</v>
      </c>
      <c r="T411" s="7" t="b">
        <v>0</v>
      </c>
      <c r="U411" s="7" t="b">
        <v>0</v>
      </c>
      <c r="V411" s="7" t="b">
        <v>1</v>
      </c>
      <c r="Z411" s="1">
        <v>539001.0</v>
      </c>
      <c r="AA411" s="1">
        <v>7011.0</v>
      </c>
      <c r="AB411" s="1">
        <v>7411.0</v>
      </c>
      <c r="AC411" s="8">
        <v>0.0</v>
      </c>
    </row>
    <row r="412">
      <c r="A412" s="2" t="s">
        <v>45</v>
      </c>
      <c r="B412" s="1" t="s">
        <v>46</v>
      </c>
      <c r="C412" s="5">
        <f>ROUND( VLOOKUP(Z412, NPC_Raw_Data!A:D, 4)*VLOOKUP(AA412, NPC_Scaling_Values!A:C, 3)*VLOOKUP(AB412, NPC_Scaling_Values!A:C, 3) * 1.25 ,0)</f>
        <v>5</v>
      </c>
      <c r="D412" s="5">
        <f>ROUND( VLOOKUP(Z412, NPC_Raw_Data!A:E, 5) * VLOOKUP(AA412, NPC_Scaling_Values!A:D, 4) * VLOOKUP(AB412,NPC_Scaling_Values!A:D, 4) * 1.25 ,0)</f>
        <v>150000</v>
      </c>
      <c r="E412" s="5">
        <f>ROUND( VLOOKUP(Z412, NPC_Raw_Data!A:L, 6) * VLOOKUP(AA412, NPC_Scaling_Values!A:N, 5)* VLOOKUP(AB412, NPC_Scaling_Values!A:N, 5) * 1.25 ,0)</f>
        <v>37</v>
      </c>
      <c r="F412" s="5">
        <f>ROUND( VLOOKUP(Z412, NPC_Raw_Data!A:L, 7) * VLOOKUP(AA412, NPC_Scaling_Values!A:N, 6) * VLOOKUP(AB412,NPC_Scaling_Values!A:N, 6) * 1.25 ,0)</f>
        <v>30</v>
      </c>
      <c r="G412" s="5">
        <f>ROUND( VLOOKUP(Z412, NPC_Raw_Data!A:L, 8) * VLOOKUP(AA412, NPC_Scaling_Values!A:N, 7) * VLOOKUP(AB412, NPC_Scaling_Values!A:N, 7) * 1.25 ,0)</f>
        <v>74</v>
      </c>
      <c r="H412" s="5">
        <f>ROUND( VLOOKUP(Z412, NPC_Raw_Data!A:L, 9) * VLOOKUP(AA412, NPC_Scaling_Values!A:N, 8)* VLOOKUP(AB412, NPC_Scaling_Values!A:N, 8) * 1.25 ,0)</f>
        <v>30</v>
      </c>
      <c r="I412" s="5">
        <v>0.0</v>
      </c>
      <c r="J412" s="5">
        <v>0.0</v>
      </c>
      <c r="K412" s="5">
        <v>0.0</v>
      </c>
      <c r="L412" s="5">
        <f>ROUND( VLOOKUP(Z412, NPC_Raw_Data!A:O, 13),0)</f>
        <v>999</v>
      </c>
      <c r="M412" s="5">
        <f>ROUND( VLOOKUP(Z412, NPC_Raw_Data!A:O, 14),0)</f>
        <v>999</v>
      </c>
      <c r="N412" s="5">
        <f>ROUND( VLOOKUP(Z412, NPC_Raw_Data!A:O, 15),0)</f>
        <v>999</v>
      </c>
      <c r="O412" s="5">
        <f>ROUND( VLOOKUP(Z412, NPC_Raw_Data!A:Q, 16) * VLOOKUP(AA412, NPC_Scaling_Values!A:N, 14)* VLOOKUP(AB412, NPC_Scaling_Values!A:N, 14) * 1.25 ,0)</f>
        <v>290</v>
      </c>
      <c r="P412" s="2">
        <f>ROUND( VLOOKUP(Z412, NPC_Raw_Data!A:Q, 17) * VLOOKUP(AA412, NPC_Scaling_Values!A:N, 14) * VLOOKUP(AB412, NPC_Scaling_Values!A:N, 14)* 1.25 ,0)</f>
        <v>116</v>
      </c>
      <c r="Q412">
        <f> VLOOKUP(AA412, NPC_Scaling_Values!A:N, 9) * VLOOKUP(AB412, NPC_Scaling_Values!A:N, 9) * 1.25</f>
        <v>4.17</v>
      </c>
      <c r="R412" s="1">
        <v>1.0</v>
      </c>
      <c r="S412" s="1">
        <v>-1.0</v>
      </c>
      <c r="T412" s="7" t="b">
        <v>0</v>
      </c>
      <c r="U412" s="7" t="b">
        <v>0</v>
      </c>
      <c r="V412" s="7" t="b">
        <v>0</v>
      </c>
      <c r="Z412" s="1">
        <v>540100.0</v>
      </c>
      <c r="AA412" s="1">
        <v>7014.0</v>
      </c>
      <c r="AB412" s="1">
        <v>7414.0</v>
      </c>
      <c r="AC412" s="10">
        <v>5400.0</v>
      </c>
    </row>
    <row r="413">
      <c r="A413" s="2"/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Z413" s="1"/>
      <c r="AA413" s="1"/>
      <c r="AB413" s="1"/>
      <c r="AC413" s="1"/>
    </row>
  </sheetData>
  <conditionalFormatting sqref="T2:V393">
    <cfRule type="cellIs" dxfId="0" priority="1" operator="equal">
      <formula>"FALSE"</formula>
    </cfRule>
  </conditionalFormatting>
  <conditionalFormatting sqref="S2:S393">
    <cfRule type="cellIs" dxfId="0" priority="2" operator="equal">
      <formula>-1</formula>
    </cfRule>
  </conditionalFormatting>
  <conditionalFormatting sqref="R2:R393">
    <cfRule type="cellIs" dxfId="0" priority="3" operator="equal">
      <formula>1</formula>
    </cfRule>
  </conditionalFormatting>
  <conditionalFormatting sqref="AA2:AC393">
    <cfRule type="cellIs" dxfId="0" priority="4" operator="equal">
      <formula>0</formula>
    </cfRule>
  </conditionalFormatting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38.13"/>
    <col customWidth="1" min="3" max="3" width="21.0"/>
    <col customWidth="1" min="4" max="19" width="7.63"/>
    <col customWidth="1" min="20" max="20" width="8.75"/>
    <col customWidth="1" min="21" max="21" width="8.5"/>
    <col customWidth="1" min="22" max="22" width="8.25"/>
    <col customWidth="1" min="23" max="23" width="8.88"/>
    <col customWidth="1" min="24" max="24" width="8.75"/>
    <col customWidth="1" min="25" max="55" width="7.63"/>
  </cols>
  <sheetData>
    <row r="1" ht="60.0" customHeight="1">
      <c r="A1" s="3" t="s">
        <v>22</v>
      </c>
      <c r="B1" s="1" t="s">
        <v>316</v>
      </c>
      <c r="C1" s="1" t="s">
        <v>1</v>
      </c>
      <c r="D1" s="3" t="s">
        <v>317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318</v>
      </c>
      <c r="J1" s="3" t="s">
        <v>313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4" t="s">
        <v>319</v>
      </c>
      <c r="S1" s="4" t="s">
        <v>320</v>
      </c>
      <c r="T1" s="4" t="s">
        <v>321</v>
      </c>
      <c r="U1" s="4" t="s">
        <v>322</v>
      </c>
      <c r="V1" s="4" t="s">
        <v>323</v>
      </c>
      <c r="W1" s="4" t="s">
        <v>324</v>
      </c>
      <c r="X1" s="4" t="s">
        <v>325</v>
      </c>
      <c r="Y1" s="4" t="s">
        <v>326</v>
      </c>
      <c r="Z1" s="4" t="s">
        <v>327</v>
      </c>
      <c r="AA1" s="4" t="s">
        <v>328</v>
      </c>
      <c r="AB1" s="4" t="s">
        <v>329</v>
      </c>
      <c r="AC1" s="4" t="s">
        <v>330</v>
      </c>
      <c r="AD1" s="4" t="s">
        <v>331</v>
      </c>
      <c r="AE1" s="4" t="s">
        <v>332</v>
      </c>
      <c r="AF1" s="4" t="s">
        <v>333</v>
      </c>
      <c r="AG1" s="4" t="s">
        <v>334</v>
      </c>
      <c r="AH1" s="4" t="s">
        <v>17</v>
      </c>
      <c r="AI1" s="4" t="s">
        <v>335</v>
      </c>
      <c r="AJ1" s="4" t="s">
        <v>19</v>
      </c>
      <c r="AK1" s="4" t="s">
        <v>336</v>
      </c>
      <c r="AL1" s="4" t="s">
        <v>337</v>
      </c>
      <c r="AM1" s="4" t="s">
        <v>338</v>
      </c>
      <c r="AN1" s="4" t="s">
        <v>339</v>
      </c>
      <c r="AO1" s="4" t="s">
        <v>340</v>
      </c>
      <c r="AP1" s="4" t="s">
        <v>341</v>
      </c>
      <c r="AQ1" s="3" t="s">
        <v>342</v>
      </c>
      <c r="AR1" s="4" t="s">
        <v>23</v>
      </c>
      <c r="AS1" s="4" t="s">
        <v>24</v>
      </c>
      <c r="AT1" s="3" t="s">
        <v>343</v>
      </c>
      <c r="AU1" s="3" t="s">
        <v>344</v>
      </c>
      <c r="AV1" s="3" t="s">
        <v>345</v>
      </c>
      <c r="AW1" s="3" t="s">
        <v>346</v>
      </c>
      <c r="AX1" s="3" t="s">
        <v>347</v>
      </c>
      <c r="AY1" s="3" t="s">
        <v>348</v>
      </c>
      <c r="AZ1" s="3" t="s">
        <v>349</v>
      </c>
      <c r="BA1" s="3" t="s">
        <v>350</v>
      </c>
      <c r="BB1" s="3" t="s">
        <v>351</v>
      </c>
      <c r="BC1" s="3" t="s">
        <v>352</v>
      </c>
    </row>
    <row r="2" ht="15.0" customHeight="1">
      <c r="A2" s="1">
        <v>120000.0</v>
      </c>
      <c r="B2" s="1" t="s">
        <v>50</v>
      </c>
      <c r="C2" s="1" t="s">
        <v>35</v>
      </c>
      <c r="D2" s="1">
        <v>100.0</v>
      </c>
      <c r="E2" s="1">
        <v>100.0</v>
      </c>
      <c r="F2" s="1">
        <v>72.0</v>
      </c>
      <c r="G2" s="1">
        <v>54.0</v>
      </c>
      <c r="H2" s="1">
        <v>43.0</v>
      </c>
      <c r="I2" s="1">
        <v>54.0</v>
      </c>
      <c r="J2" s="1">
        <v>-25.0</v>
      </c>
      <c r="K2" s="1">
        <v>0.0</v>
      </c>
      <c r="L2" s="1">
        <v>0.0</v>
      </c>
      <c r="M2" s="1">
        <v>190.0</v>
      </c>
      <c r="N2" s="1">
        <v>190.0</v>
      </c>
      <c r="O2" s="1">
        <v>60.0</v>
      </c>
      <c r="P2" s="1">
        <v>100.0</v>
      </c>
      <c r="Q2" s="1">
        <v>40.0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75.0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4" t="b">
        <v>0</v>
      </c>
      <c r="AJ2" s="7" t="b">
        <v>0</v>
      </c>
      <c r="AK2" s="7" t="b">
        <v>0</v>
      </c>
      <c r="AL2" s="7" t="b">
        <v>0</v>
      </c>
      <c r="AM2" s="7" t="b">
        <v>0</v>
      </c>
      <c r="AN2" s="7" t="b">
        <v>0</v>
      </c>
      <c r="AO2" s="1">
        <v>1.2E7</v>
      </c>
      <c r="AP2" s="1">
        <v>-1.0</v>
      </c>
      <c r="AQ2" s="1">
        <v>71110.0</v>
      </c>
      <c r="AR2" s="1">
        <v>7004.0</v>
      </c>
      <c r="AS2" s="1">
        <v>7404.0</v>
      </c>
      <c r="AT2" s="1">
        <v>12000.0</v>
      </c>
      <c r="AU2" s="1">
        <v>120000.0</v>
      </c>
      <c r="AV2" s="1">
        <v>180.0</v>
      </c>
      <c r="AW2" s="1">
        <v>1.41</v>
      </c>
      <c r="AX2" s="1">
        <v>0.7</v>
      </c>
      <c r="AY2" s="1">
        <v>50.0</v>
      </c>
      <c r="AZ2" s="1">
        <v>0.0</v>
      </c>
      <c r="BA2" s="1">
        <v>0.0</v>
      </c>
      <c r="BB2" s="1">
        <v>0.0</v>
      </c>
      <c r="BC2" s="1">
        <v>0.0</v>
      </c>
    </row>
    <row r="3" ht="15.0" customHeight="1">
      <c r="A3" s="1">
        <v>120100.0</v>
      </c>
      <c r="B3" s="1" t="s">
        <v>50</v>
      </c>
      <c r="C3" s="1" t="s">
        <v>51</v>
      </c>
      <c r="D3" s="1">
        <v>80.0</v>
      </c>
      <c r="E3" s="1">
        <v>20.0</v>
      </c>
      <c r="F3" s="1">
        <v>68.0</v>
      </c>
      <c r="G3" s="1">
        <v>51.0</v>
      </c>
      <c r="H3" s="1">
        <v>41.0</v>
      </c>
      <c r="I3" s="1">
        <v>51.0</v>
      </c>
      <c r="J3" s="1">
        <v>-25.0</v>
      </c>
      <c r="K3" s="1">
        <v>0.0</v>
      </c>
      <c r="L3" s="1">
        <v>0.0</v>
      </c>
      <c r="M3" s="1">
        <v>190.0</v>
      </c>
      <c r="N3" s="1">
        <v>190.0</v>
      </c>
      <c r="O3" s="1">
        <v>60.0</v>
      </c>
      <c r="P3" s="1">
        <v>100.0</v>
      </c>
      <c r="Q3" s="1">
        <v>40.0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75.0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4" t="b">
        <v>0</v>
      </c>
      <c r="AJ3" s="7" t="b">
        <v>0</v>
      </c>
      <c r="AK3" s="7" t="b">
        <v>0</v>
      </c>
      <c r="AL3" s="7" t="b">
        <v>0</v>
      </c>
      <c r="AM3" s="7" t="b">
        <v>0</v>
      </c>
      <c r="AN3" s="7" t="b">
        <v>0</v>
      </c>
      <c r="AO3" s="1">
        <v>1.201E7</v>
      </c>
      <c r="AP3" s="1">
        <v>-1.0</v>
      </c>
      <c r="AQ3" s="1">
        <v>71110.0</v>
      </c>
      <c r="AR3" s="1">
        <v>7002.0</v>
      </c>
      <c r="AS3" s="1">
        <v>7402.0</v>
      </c>
      <c r="AT3" s="1">
        <v>12010.0</v>
      </c>
      <c r="AU3" s="1">
        <v>120100.0</v>
      </c>
      <c r="AV3" s="1">
        <v>180.0</v>
      </c>
      <c r="AW3" s="1">
        <v>1.61</v>
      </c>
      <c r="AX3" s="1">
        <v>0.6</v>
      </c>
      <c r="AY3" s="1">
        <v>10.0</v>
      </c>
      <c r="AZ3" s="1">
        <v>0.0</v>
      </c>
      <c r="BA3" s="1">
        <v>0.0</v>
      </c>
      <c r="BB3" s="1">
        <v>0.0</v>
      </c>
      <c r="BC3" s="1">
        <v>0.0</v>
      </c>
    </row>
    <row r="4" ht="15.0" customHeight="1">
      <c r="A4" s="1">
        <v>120101.0</v>
      </c>
      <c r="B4" s="9" t="s">
        <v>50</v>
      </c>
      <c r="C4" s="1" t="s">
        <v>27</v>
      </c>
      <c r="D4" s="1">
        <v>80.0</v>
      </c>
      <c r="E4" s="1">
        <v>20.0</v>
      </c>
      <c r="F4" s="1">
        <v>68.0</v>
      </c>
      <c r="G4" s="1">
        <v>51.0</v>
      </c>
      <c r="H4" s="1">
        <v>41.0</v>
      </c>
      <c r="I4" s="1">
        <v>51.0</v>
      </c>
      <c r="J4" s="1">
        <v>-25.0</v>
      </c>
      <c r="K4" s="1">
        <v>0.0</v>
      </c>
      <c r="L4" s="1">
        <v>0.0</v>
      </c>
      <c r="M4" s="1">
        <v>190.0</v>
      </c>
      <c r="N4" s="1">
        <v>190.0</v>
      </c>
      <c r="O4" s="1">
        <v>60.0</v>
      </c>
      <c r="P4" s="1">
        <v>100.0</v>
      </c>
      <c r="Q4" s="1">
        <v>40.0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75.0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1.0</v>
      </c>
      <c r="AI4" s="14" t="b">
        <v>0</v>
      </c>
      <c r="AJ4" s="7" t="b">
        <v>0</v>
      </c>
      <c r="AK4" s="7" t="b">
        <v>0</v>
      </c>
      <c r="AL4" s="7" t="b">
        <v>0</v>
      </c>
      <c r="AM4" s="7" t="b">
        <v>0</v>
      </c>
      <c r="AN4" s="7" t="b">
        <v>0</v>
      </c>
      <c r="AO4" s="1">
        <v>1.20101E7</v>
      </c>
      <c r="AP4" s="1">
        <v>-1.0</v>
      </c>
      <c r="AQ4" s="1">
        <v>71110.0</v>
      </c>
      <c r="AR4" s="1">
        <v>7003.0</v>
      </c>
      <c r="AS4" s="1">
        <v>7403.0</v>
      </c>
      <c r="AT4" s="1">
        <v>12010.0</v>
      </c>
      <c r="AU4" s="1">
        <v>120100.0</v>
      </c>
      <c r="AV4" s="1">
        <v>180.0</v>
      </c>
      <c r="AW4" s="1">
        <v>1.61</v>
      </c>
      <c r="AX4" s="1">
        <v>0.6</v>
      </c>
      <c r="AY4" s="1">
        <v>10.0</v>
      </c>
      <c r="AZ4" s="1">
        <v>0.0</v>
      </c>
      <c r="BA4" s="1">
        <v>0.0</v>
      </c>
      <c r="BB4" s="1">
        <v>0.0</v>
      </c>
      <c r="BC4" s="1">
        <v>0.0</v>
      </c>
    </row>
    <row r="5" ht="15.0" customHeight="1">
      <c r="A5" s="1">
        <v>120102.0</v>
      </c>
      <c r="B5" s="1" t="s">
        <v>79</v>
      </c>
      <c r="C5" s="1" t="s">
        <v>35</v>
      </c>
      <c r="D5" s="1">
        <v>80.0</v>
      </c>
      <c r="E5" s="1">
        <v>60.0</v>
      </c>
      <c r="F5" s="1">
        <v>68.0</v>
      </c>
      <c r="G5" s="1">
        <v>51.0</v>
      </c>
      <c r="H5" s="1">
        <v>41.0</v>
      </c>
      <c r="I5" s="1">
        <v>51.0</v>
      </c>
      <c r="J5" s="1">
        <v>-25.0</v>
      </c>
      <c r="K5" s="1">
        <v>0.0</v>
      </c>
      <c r="L5" s="1">
        <v>0.0</v>
      </c>
      <c r="M5" s="1">
        <v>190.0</v>
      </c>
      <c r="N5" s="1">
        <v>190.0</v>
      </c>
      <c r="O5" s="1">
        <v>60.0</v>
      </c>
      <c r="P5" s="1">
        <v>100.0</v>
      </c>
      <c r="Q5" s="1">
        <v>40.0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75.0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4" t="b">
        <v>0</v>
      </c>
      <c r="AJ5" s="7" t="b">
        <v>0</v>
      </c>
      <c r="AK5" s="7" t="b">
        <v>0</v>
      </c>
      <c r="AL5" s="7" t="b">
        <v>0</v>
      </c>
      <c r="AM5" s="7" t="b">
        <v>0</v>
      </c>
      <c r="AN5" s="7" t="b">
        <v>0</v>
      </c>
      <c r="AO5" s="1">
        <v>1.20102E7</v>
      </c>
      <c r="AP5" s="1">
        <v>-1.0</v>
      </c>
      <c r="AQ5" s="1">
        <v>71110.0</v>
      </c>
      <c r="AR5" s="1">
        <v>7004.0</v>
      </c>
      <c r="AS5" s="1">
        <v>7404.0</v>
      </c>
      <c r="AT5" s="1">
        <v>12010.0</v>
      </c>
      <c r="AU5" s="1">
        <v>120100.0</v>
      </c>
      <c r="AV5" s="1">
        <v>180.0</v>
      </c>
      <c r="AW5" s="1">
        <v>1.61</v>
      </c>
      <c r="AX5" s="1">
        <v>0.6</v>
      </c>
      <c r="AY5" s="1">
        <v>10.0</v>
      </c>
      <c r="AZ5" s="1">
        <v>0.0</v>
      </c>
      <c r="BA5" s="1">
        <v>0.0</v>
      </c>
      <c r="BB5" s="1">
        <v>0.0</v>
      </c>
      <c r="BC5" s="1">
        <v>0.0</v>
      </c>
    </row>
    <row r="6" ht="15.0" customHeight="1">
      <c r="A6" s="1">
        <v>120103.0</v>
      </c>
      <c r="B6" s="1" t="s">
        <v>50</v>
      </c>
      <c r="C6" s="1" t="s">
        <v>41</v>
      </c>
      <c r="D6" s="1">
        <v>80.0</v>
      </c>
      <c r="E6" s="1">
        <v>200.0</v>
      </c>
      <c r="F6" s="1">
        <v>68.0</v>
      </c>
      <c r="G6" s="1">
        <v>51.0</v>
      </c>
      <c r="H6" s="1">
        <v>41.0</v>
      </c>
      <c r="I6" s="1">
        <v>51.0</v>
      </c>
      <c r="J6" s="1">
        <v>-25.0</v>
      </c>
      <c r="K6" s="1">
        <v>0.0</v>
      </c>
      <c r="L6" s="1">
        <v>0.0</v>
      </c>
      <c r="M6" s="1">
        <v>190.0</v>
      </c>
      <c r="N6" s="1">
        <v>190.0</v>
      </c>
      <c r="O6" s="1">
        <v>60.0</v>
      </c>
      <c r="P6" s="1">
        <v>100.0</v>
      </c>
      <c r="Q6" s="1">
        <v>40.0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75.0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4" t="b">
        <v>0</v>
      </c>
      <c r="AJ6" s="7" t="b">
        <v>0</v>
      </c>
      <c r="AK6" s="7" t="b">
        <v>0</v>
      </c>
      <c r="AL6" s="7" t="b">
        <v>0</v>
      </c>
      <c r="AM6" s="7" t="b">
        <v>0</v>
      </c>
      <c r="AN6" s="7" t="b">
        <v>0</v>
      </c>
      <c r="AO6" s="1">
        <v>1.20103E7</v>
      </c>
      <c r="AP6" s="1">
        <v>-1.0</v>
      </c>
      <c r="AQ6" s="1">
        <v>71110.0</v>
      </c>
      <c r="AR6" s="1">
        <v>7014.0</v>
      </c>
      <c r="AS6" s="1">
        <v>7414.0</v>
      </c>
      <c r="AT6" s="1">
        <v>12010.0</v>
      </c>
      <c r="AU6" s="1">
        <v>120100.0</v>
      </c>
      <c r="AV6" s="1">
        <v>180.0</v>
      </c>
      <c r="AW6" s="1">
        <v>1.61</v>
      </c>
      <c r="AX6" s="1">
        <v>0.6</v>
      </c>
      <c r="AY6" s="1">
        <v>10.0</v>
      </c>
      <c r="AZ6" s="1">
        <v>0.0</v>
      </c>
      <c r="BA6" s="1">
        <v>0.0</v>
      </c>
      <c r="BB6" s="1">
        <v>0.0</v>
      </c>
      <c r="BC6" s="1">
        <v>0.0</v>
      </c>
    </row>
    <row r="7" ht="15.0" customHeight="1">
      <c r="A7" s="1">
        <v>120104.0</v>
      </c>
      <c r="B7" s="1" t="s">
        <v>80</v>
      </c>
      <c r="C7" s="1" t="s">
        <v>35</v>
      </c>
      <c r="D7" s="1">
        <v>80.0</v>
      </c>
      <c r="E7" s="1">
        <v>60.0</v>
      </c>
      <c r="F7" s="1">
        <v>68.0</v>
      </c>
      <c r="G7" s="1">
        <v>51.0</v>
      </c>
      <c r="H7" s="1">
        <v>41.0</v>
      </c>
      <c r="I7" s="1">
        <v>51.0</v>
      </c>
      <c r="J7" s="1">
        <v>-25.0</v>
      </c>
      <c r="K7" s="1">
        <v>0.0</v>
      </c>
      <c r="L7" s="1">
        <v>0.0</v>
      </c>
      <c r="M7" s="1">
        <v>190.0</v>
      </c>
      <c r="N7" s="1">
        <v>190.0</v>
      </c>
      <c r="O7" s="1">
        <v>60.0</v>
      </c>
      <c r="P7" s="1">
        <v>100.0</v>
      </c>
      <c r="Q7" s="1">
        <v>40.0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75.0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4" t="b">
        <v>0</v>
      </c>
      <c r="AJ7" s="7" t="b">
        <v>0</v>
      </c>
      <c r="AK7" s="7" t="b">
        <v>0</v>
      </c>
      <c r="AL7" s="7" t="b">
        <v>0</v>
      </c>
      <c r="AM7" s="7" t="b">
        <v>0</v>
      </c>
      <c r="AN7" s="7" t="b">
        <v>0</v>
      </c>
      <c r="AO7" s="1">
        <v>1.20102E7</v>
      </c>
      <c r="AP7" s="1">
        <v>-1.0</v>
      </c>
      <c r="AQ7" s="1">
        <v>71110.0</v>
      </c>
      <c r="AR7" s="1">
        <v>7004.0</v>
      </c>
      <c r="AS7" s="1">
        <v>7404.0</v>
      </c>
      <c r="AT7" s="1">
        <v>12010.0</v>
      </c>
      <c r="AU7" s="1">
        <v>120100.0</v>
      </c>
      <c r="AV7" s="1">
        <v>180.0</v>
      </c>
      <c r="AW7" s="1">
        <v>1.61</v>
      </c>
      <c r="AX7" s="1">
        <v>0.6</v>
      </c>
      <c r="AY7" s="1">
        <v>10.0</v>
      </c>
      <c r="AZ7" s="1">
        <v>0.0</v>
      </c>
      <c r="BA7" s="1">
        <v>0.0</v>
      </c>
      <c r="BB7" s="1">
        <v>0.0</v>
      </c>
      <c r="BC7" s="1">
        <v>7100.0</v>
      </c>
    </row>
    <row r="8" ht="15.0" customHeight="1">
      <c r="A8" s="1">
        <v>120200.0</v>
      </c>
      <c r="B8" s="1" t="s">
        <v>85</v>
      </c>
      <c r="C8" s="1" t="s">
        <v>35</v>
      </c>
      <c r="D8" s="1">
        <v>495.0</v>
      </c>
      <c r="E8" s="1">
        <v>1000.0</v>
      </c>
      <c r="F8" s="1">
        <v>78.0</v>
      </c>
      <c r="G8" s="1">
        <v>59.0</v>
      </c>
      <c r="H8" s="1">
        <v>47.0</v>
      </c>
      <c r="I8" s="1">
        <v>59.0</v>
      </c>
      <c r="J8" s="1">
        <v>-25.0</v>
      </c>
      <c r="K8" s="1">
        <v>0.0</v>
      </c>
      <c r="L8" s="1">
        <v>0.0</v>
      </c>
      <c r="M8" s="1">
        <v>280.0</v>
      </c>
      <c r="N8" s="1">
        <v>280.0</v>
      </c>
      <c r="O8" s="1">
        <v>72.0</v>
      </c>
      <c r="P8" s="1">
        <v>100.0</v>
      </c>
      <c r="Q8" s="1">
        <v>40.0</v>
      </c>
      <c r="R8" s="1">
        <v>0.0</v>
      </c>
      <c r="S8" s="1">
        <v>0.0</v>
      </c>
      <c r="T8" s="1">
        <v>0.0</v>
      </c>
      <c r="U8" s="1">
        <v>0.0</v>
      </c>
      <c r="V8" s="1">
        <v>100.0</v>
      </c>
      <c r="W8" s="1">
        <v>100.0</v>
      </c>
      <c r="X8" s="1">
        <v>0.0</v>
      </c>
      <c r="Y8" s="1">
        <v>75.0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1.0</v>
      </c>
      <c r="AI8" s="14" t="b">
        <v>1</v>
      </c>
      <c r="AJ8" s="7" t="b">
        <v>0</v>
      </c>
      <c r="AK8" s="7" t="b">
        <v>0</v>
      </c>
      <c r="AL8" s="7" t="b">
        <v>0</v>
      </c>
      <c r="AM8" s="7" t="b">
        <v>0</v>
      </c>
      <c r="AN8" s="7" t="b">
        <v>0</v>
      </c>
      <c r="AO8" s="1">
        <v>1.202E7</v>
      </c>
      <c r="AP8" s="1">
        <v>-1.0</v>
      </c>
      <c r="AQ8" s="1">
        <v>71110.0</v>
      </c>
      <c r="AR8" s="1">
        <v>7004.0</v>
      </c>
      <c r="AS8" s="1">
        <v>7404.0</v>
      </c>
      <c r="AT8" s="1">
        <v>12020.0</v>
      </c>
      <c r="AU8" s="1">
        <v>120200.0</v>
      </c>
      <c r="AV8" s="1">
        <v>180.0</v>
      </c>
      <c r="AW8" s="1">
        <v>4.0</v>
      </c>
      <c r="AX8" s="1">
        <v>1.9</v>
      </c>
      <c r="AY8" s="1">
        <v>50.0</v>
      </c>
      <c r="AZ8" s="1">
        <v>0.0</v>
      </c>
      <c r="BA8" s="1">
        <v>0.0</v>
      </c>
      <c r="BB8" s="1">
        <v>0.0</v>
      </c>
      <c r="BC8" s="1">
        <v>0.0</v>
      </c>
    </row>
    <row r="9" ht="15.0" customHeight="1">
      <c r="A9" s="1">
        <v>120300.0</v>
      </c>
      <c r="B9" s="1" t="s">
        <v>177</v>
      </c>
      <c r="C9" s="1" t="s">
        <v>41</v>
      </c>
      <c r="D9" s="1">
        <v>95.0</v>
      </c>
      <c r="E9" s="1">
        <v>400.0</v>
      </c>
      <c r="F9" s="1">
        <v>74.0</v>
      </c>
      <c r="G9" s="1">
        <v>56.0</v>
      </c>
      <c r="H9" s="1">
        <v>44.0</v>
      </c>
      <c r="I9" s="1">
        <v>56.0</v>
      </c>
      <c r="J9" s="1">
        <v>-25.0</v>
      </c>
      <c r="K9" s="1">
        <v>0.0</v>
      </c>
      <c r="L9" s="1">
        <v>0.0</v>
      </c>
      <c r="M9" s="1">
        <v>340.0</v>
      </c>
      <c r="N9" s="1">
        <v>340.0</v>
      </c>
      <c r="O9" s="1">
        <v>60.0</v>
      </c>
      <c r="P9" s="1">
        <v>100.0</v>
      </c>
      <c r="Q9" s="1">
        <v>40.0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75.0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4" t="b">
        <v>0</v>
      </c>
      <c r="AJ9" s="7" t="b">
        <v>0</v>
      </c>
      <c r="AK9" s="7" t="b">
        <v>0</v>
      </c>
      <c r="AL9" s="7" t="b">
        <v>0</v>
      </c>
      <c r="AM9" s="7" t="b">
        <v>0</v>
      </c>
      <c r="AN9" s="7" t="b">
        <v>0</v>
      </c>
      <c r="AO9" s="1">
        <v>1.203E7</v>
      </c>
      <c r="AP9" s="1">
        <v>-1.0</v>
      </c>
      <c r="AQ9" s="1">
        <v>71110.0</v>
      </c>
      <c r="AR9" s="1">
        <v>7014.0</v>
      </c>
      <c r="AS9" s="1">
        <v>7414.0</v>
      </c>
      <c r="AT9" s="1">
        <v>12030.0</v>
      </c>
      <c r="AU9" s="1">
        <v>120300.0</v>
      </c>
      <c r="AV9" s="1">
        <v>180.0</v>
      </c>
      <c r="AW9" s="1">
        <v>1.61</v>
      </c>
      <c r="AX9" s="1">
        <v>0.6</v>
      </c>
      <c r="AY9" s="1">
        <v>10.0</v>
      </c>
      <c r="AZ9" s="1">
        <v>0.0</v>
      </c>
      <c r="BA9" s="1">
        <v>0.0</v>
      </c>
      <c r="BB9" s="1">
        <v>0.0</v>
      </c>
      <c r="BC9" s="1">
        <v>0.0</v>
      </c>
    </row>
    <row r="10" ht="15.0" customHeight="1">
      <c r="A10" s="1">
        <v>206000.0</v>
      </c>
      <c r="B10" s="2" t="s">
        <v>121</v>
      </c>
      <c r="C10" s="1" t="s">
        <v>53</v>
      </c>
      <c r="D10" s="1">
        <v>203.0</v>
      </c>
      <c r="E10" s="1">
        <v>150.0</v>
      </c>
      <c r="F10" s="1">
        <v>71.0</v>
      </c>
      <c r="G10" s="1">
        <v>53.0</v>
      </c>
      <c r="H10" s="1">
        <v>57.0</v>
      </c>
      <c r="I10" s="1">
        <v>53.0</v>
      </c>
      <c r="J10" s="1">
        <v>-25.0</v>
      </c>
      <c r="K10" s="1">
        <v>0.0</v>
      </c>
      <c r="L10" s="1">
        <v>0.0</v>
      </c>
      <c r="M10" s="1">
        <v>105.0</v>
      </c>
      <c r="N10" s="1">
        <v>105.0</v>
      </c>
      <c r="O10" s="1">
        <v>75.0</v>
      </c>
      <c r="P10" s="1">
        <v>100.0</v>
      </c>
      <c r="Q10" s="1">
        <v>40.0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75.0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1.5</v>
      </c>
      <c r="AI10" s="14" t="b">
        <v>0</v>
      </c>
      <c r="AJ10" s="7" t="b">
        <v>0</v>
      </c>
      <c r="AK10" s="7" t="b">
        <v>0</v>
      </c>
      <c r="AL10" s="7" t="b">
        <v>0</v>
      </c>
      <c r="AM10" s="7" t="b">
        <v>0</v>
      </c>
      <c r="AN10" s="7" t="b">
        <v>0</v>
      </c>
      <c r="AO10" s="1">
        <v>2.06E7</v>
      </c>
      <c r="AP10" s="1">
        <v>3.0</v>
      </c>
      <c r="AQ10" s="1">
        <v>71111.0</v>
      </c>
      <c r="AR10" s="1">
        <v>7008.0</v>
      </c>
      <c r="AS10" s="1">
        <v>7408.0</v>
      </c>
      <c r="AT10" s="1">
        <v>20600.0</v>
      </c>
      <c r="AU10" s="1">
        <v>206000.0</v>
      </c>
      <c r="AV10" s="1">
        <v>180.0</v>
      </c>
      <c r="AW10" s="1">
        <v>1.5</v>
      </c>
      <c r="AX10" s="1">
        <v>0.55</v>
      </c>
      <c r="AY10" s="1">
        <v>50.0</v>
      </c>
      <c r="AZ10" s="1">
        <v>0.0</v>
      </c>
      <c r="BA10" s="1">
        <v>0.0</v>
      </c>
      <c r="BB10" s="1">
        <v>0.0</v>
      </c>
      <c r="BC10" s="1">
        <v>0.0</v>
      </c>
    </row>
    <row r="11" ht="15.0" customHeight="1">
      <c r="A11" s="1">
        <v>206001.0</v>
      </c>
      <c r="B11" s="2" t="s">
        <v>122</v>
      </c>
      <c r="C11" s="1" t="s">
        <v>53</v>
      </c>
      <c r="D11" s="1">
        <v>203.0</v>
      </c>
      <c r="E11" s="1">
        <v>150.0</v>
      </c>
      <c r="F11" s="1">
        <v>71.0</v>
      </c>
      <c r="G11" s="1">
        <v>53.0</v>
      </c>
      <c r="H11" s="1">
        <v>57.0</v>
      </c>
      <c r="I11" s="1">
        <v>53.0</v>
      </c>
      <c r="J11" s="1">
        <v>-25.0</v>
      </c>
      <c r="K11" s="1">
        <v>0.0</v>
      </c>
      <c r="L11" s="1">
        <v>0.0</v>
      </c>
      <c r="M11" s="1">
        <v>105.0</v>
      </c>
      <c r="N11" s="1">
        <v>105.0</v>
      </c>
      <c r="O11" s="1">
        <v>75.0</v>
      </c>
      <c r="P11" s="1">
        <v>100.0</v>
      </c>
      <c r="Q11" s="1">
        <v>40.0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75.0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1.5</v>
      </c>
      <c r="AI11" s="14" t="b">
        <v>0</v>
      </c>
      <c r="AJ11" s="7" t="b">
        <v>0</v>
      </c>
      <c r="AK11" s="7" t="b">
        <v>0</v>
      </c>
      <c r="AL11" s="7" t="b">
        <v>0</v>
      </c>
      <c r="AM11" s="7" t="b">
        <v>0</v>
      </c>
      <c r="AN11" s="7" t="b">
        <v>0</v>
      </c>
      <c r="AO11" s="1">
        <v>2.06001E7</v>
      </c>
      <c r="AP11" s="1">
        <v>3.0</v>
      </c>
      <c r="AQ11" s="1">
        <v>71111.0</v>
      </c>
      <c r="AR11" s="1">
        <v>7008.0</v>
      </c>
      <c r="AS11" s="1">
        <v>7408.0</v>
      </c>
      <c r="AT11" s="1">
        <v>20600.0</v>
      </c>
      <c r="AU11" s="1">
        <v>206001.0</v>
      </c>
      <c r="AV11" s="1">
        <v>180.0</v>
      </c>
      <c r="AW11" s="1">
        <v>1.5</v>
      </c>
      <c r="AX11" s="1">
        <v>0.55</v>
      </c>
      <c r="AY11" s="1">
        <v>50.0</v>
      </c>
      <c r="AZ11" s="1">
        <v>0.0</v>
      </c>
      <c r="BA11" s="1">
        <v>0.0</v>
      </c>
      <c r="BB11" s="1">
        <v>0.0</v>
      </c>
      <c r="BC11" s="1">
        <v>0.0</v>
      </c>
    </row>
    <row r="12" ht="15.0" customHeight="1">
      <c r="A12" s="1">
        <v>206002.0</v>
      </c>
      <c r="B12" s="2" t="s">
        <v>123</v>
      </c>
      <c r="C12" s="1" t="s">
        <v>53</v>
      </c>
      <c r="D12" s="1">
        <v>203.0</v>
      </c>
      <c r="E12" s="1">
        <v>150.0</v>
      </c>
      <c r="F12" s="1">
        <v>71.0</v>
      </c>
      <c r="G12" s="1">
        <v>53.0</v>
      </c>
      <c r="H12" s="1">
        <v>57.0</v>
      </c>
      <c r="I12" s="1">
        <v>53.0</v>
      </c>
      <c r="J12" s="1">
        <v>-25.0</v>
      </c>
      <c r="K12" s="1">
        <v>0.0</v>
      </c>
      <c r="L12" s="1">
        <v>0.0</v>
      </c>
      <c r="M12" s="1">
        <v>105.0</v>
      </c>
      <c r="N12" s="1">
        <v>105.0</v>
      </c>
      <c r="O12" s="1">
        <v>75.0</v>
      </c>
      <c r="P12" s="1">
        <v>100.0</v>
      </c>
      <c r="Q12" s="1">
        <v>40.0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75.0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1.5</v>
      </c>
      <c r="AI12" s="14" t="b">
        <v>0</v>
      </c>
      <c r="AJ12" s="7" t="b">
        <v>0</v>
      </c>
      <c r="AK12" s="7" t="b">
        <v>0</v>
      </c>
      <c r="AL12" s="7" t="b">
        <v>0</v>
      </c>
      <c r="AM12" s="7" t="b">
        <v>0</v>
      </c>
      <c r="AN12" s="7" t="b">
        <v>0</v>
      </c>
      <c r="AO12" s="1">
        <v>2.06002E7</v>
      </c>
      <c r="AP12" s="1">
        <v>3.0</v>
      </c>
      <c r="AQ12" s="1">
        <v>71111.0</v>
      </c>
      <c r="AR12" s="1">
        <v>7008.0</v>
      </c>
      <c r="AS12" s="1">
        <v>7408.0</v>
      </c>
      <c r="AT12" s="1">
        <v>20600.0</v>
      </c>
      <c r="AU12" s="1">
        <v>206002.0</v>
      </c>
      <c r="AV12" s="1">
        <v>180.0</v>
      </c>
      <c r="AW12" s="1">
        <v>1.5</v>
      </c>
      <c r="AX12" s="1">
        <v>0.55</v>
      </c>
      <c r="AY12" s="1">
        <v>50.0</v>
      </c>
      <c r="AZ12" s="1">
        <v>0.0</v>
      </c>
      <c r="BA12" s="1">
        <v>0.0</v>
      </c>
      <c r="BB12" s="1">
        <v>0.0</v>
      </c>
      <c r="BC12" s="1">
        <v>0.0</v>
      </c>
    </row>
    <row r="13" ht="15.0" customHeight="1">
      <c r="A13" s="1">
        <v>206003.0</v>
      </c>
      <c r="B13" s="2" t="s">
        <v>124</v>
      </c>
      <c r="C13" s="1" t="s">
        <v>53</v>
      </c>
      <c r="D13" s="1">
        <v>203.0</v>
      </c>
      <c r="E13" s="1">
        <v>150.0</v>
      </c>
      <c r="F13" s="1">
        <v>71.0</v>
      </c>
      <c r="G13" s="1">
        <v>53.0</v>
      </c>
      <c r="H13" s="1">
        <v>57.0</v>
      </c>
      <c r="I13" s="1">
        <v>53.0</v>
      </c>
      <c r="J13" s="1">
        <v>-25.0</v>
      </c>
      <c r="K13" s="1">
        <v>0.0</v>
      </c>
      <c r="L13" s="1">
        <v>0.0</v>
      </c>
      <c r="M13" s="1">
        <v>105.0</v>
      </c>
      <c r="N13" s="1">
        <v>105.0</v>
      </c>
      <c r="O13" s="1">
        <v>75.0</v>
      </c>
      <c r="P13" s="1">
        <v>100.0</v>
      </c>
      <c r="Q13" s="1">
        <v>40.0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75.0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1.5</v>
      </c>
      <c r="AI13" s="14" t="b">
        <v>0</v>
      </c>
      <c r="AJ13" s="7" t="b">
        <v>0</v>
      </c>
      <c r="AK13" s="7" t="b">
        <v>0</v>
      </c>
      <c r="AL13" s="7" t="b">
        <v>0</v>
      </c>
      <c r="AM13" s="7" t="b">
        <v>0</v>
      </c>
      <c r="AN13" s="7" t="b">
        <v>0</v>
      </c>
      <c r="AO13" s="1">
        <v>2.06E7</v>
      </c>
      <c r="AP13" s="1">
        <v>6.0</v>
      </c>
      <c r="AQ13" s="1">
        <v>71111.0</v>
      </c>
      <c r="AR13" s="1">
        <v>7008.0</v>
      </c>
      <c r="AS13" s="1">
        <v>7408.0</v>
      </c>
      <c r="AT13" s="1">
        <v>20600.0</v>
      </c>
      <c r="AU13" s="1">
        <v>206000.0</v>
      </c>
      <c r="AV13" s="1">
        <v>180.0</v>
      </c>
      <c r="AW13" s="1">
        <v>1.5</v>
      </c>
      <c r="AX13" s="1">
        <v>0.55</v>
      </c>
      <c r="AY13" s="1">
        <v>50.0</v>
      </c>
      <c r="AZ13" s="1">
        <v>0.0</v>
      </c>
      <c r="BA13" s="1">
        <v>0.0</v>
      </c>
      <c r="BB13" s="1">
        <v>0.0</v>
      </c>
      <c r="BC13" s="1">
        <v>7100.0</v>
      </c>
    </row>
    <row r="14" ht="15.0" customHeight="1">
      <c r="A14" s="1">
        <v>206004.0</v>
      </c>
      <c r="B14" s="2" t="s">
        <v>125</v>
      </c>
      <c r="C14" s="1" t="s">
        <v>53</v>
      </c>
      <c r="D14" s="1">
        <v>203.0</v>
      </c>
      <c r="E14" s="1">
        <v>150.0</v>
      </c>
      <c r="F14" s="1">
        <v>71.0</v>
      </c>
      <c r="G14" s="1">
        <v>53.0</v>
      </c>
      <c r="H14" s="1">
        <v>57.0</v>
      </c>
      <c r="I14" s="1">
        <v>53.0</v>
      </c>
      <c r="J14" s="1">
        <v>-25.0</v>
      </c>
      <c r="K14" s="1">
        <v>0.0</v>
      </c>
      <c r="L14" s="1">
        <v>0.0</v>
      </c>
      <c r="M14" s="1">
        <v>105.0</v>
      </c>
      <c r="N14" s="1">
        <v>105.0</v>
      </c>
      <c r="O14" s="1">
        <v>75.0</v>
      </c>
      <c r="P14" s="1">
        <v>100.0</v>
      </c>
      <c r="Q14" s="1">
        <v>40.0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75.0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1.5</v>
      </c>
      <c r="AI14" s="14" t="b">
        <v>0</v>
      </c>
      <c r="AJ14" s="7" t="b">
        <v>0</v>
      </c>
      <c r="AK14" s="7" t="b">
        <v>0</v>
      </c>
      <c r="AL14" s="7" t="b">
        <v>0</v>
      </c>
      <c r="AM14" s="7" t="b">
        <v>0</v>
      </c>
      <c r="AN14" s="7" t="b">
        <v>0</v>
      </c>
      <c r="AO14" s="1">
        <v>2.06001E7</v>
      </c>
      <c r="AP14" s="1">
        <v>6.0</v>
      </c>
      <c r="AQ14" s="1">
        <v>71111.0</v>
      </c>
      <c r="AR14" s="1">
        <v>7008.0</v>
      </c>
      <c r="AS14" s="1">
        <v>7408.0</v>
      </c>
      <c r="AT14" s="1">
        <v>20600.0</v>
      </c>
      <c r="AU14" s="1">
        <v>206001.0</v>
      </c>
      <c r="AV14" s="1">
        <v>180.0</v>
      </c>
      <c r="AW14" s="1">
        <v>1.5</v>
      </c>
      <c r="AX14" s="1">
        <v>0.55</v>
      </c>
      <c r="AY14" s="1">
        <v>50.0</v>
      </c>
      <c r="AZ14" s="1">
        <v>0.0</v>
      </c>
      <c r="BA14" s="1">
        <v>0.0</v>
      </c>
      <c r="BB14" s="1">
        <v>0.0</v>
      </c>
      <c r="BC14" s="1">
        <v>7100.0</v>
      </c>
    </row>
    <row r="15" ht="15.0" customHeight="1">
      <c r="A15" s="1">
        <v>206005.0</v>
      </c>
      <c r="B15" s="2" t="s">
        <v>126</v>
      </c>
      <c r="C15" s="1" t="s">
        <v>53</v>
      </c>
      <c r="D15" s="1">
        <v>203.0</v>
      </c>
      <c r="E15" s="1">
        <v>150.0</v>
      </c>
      <c r="F15" s="1">
        <v>71.0</v>
      </c>
      <c r="G15" s="1">
        <v>53.0</v>
      </c>
      <c r="H15" s="1">
        <v>57.0</v>
      </c>
      <c r="I15" s="1">
        <v>53.0</v>
      </c>
      <c r="J15" s="1">
        <v>-25.0</v>
      </c>
      <c r="K15" s="1">
        <v>0.0</v>
      </c>
      <c r="L15" s="1">
        <v>0.0</v>
      </c>
      <c r="M15" s="1">
        <v>105.0</v>
      </c>
      <c r="N15" s="1">
        <v>105.0</v>
      </c>
      <c r="O15" s="1">
        <v>75.0</v>
      </c>
      <c r="P15" s="1">
        <v>100.0</v>
      </c>
      <c r="Q15" s="1">
        <v>40.0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75.0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1.5</v>
      </c>
      <c r="AI15" s="14" t="b">
        <v>0</v>
      </c>
      <c r="AJ15" s="7" t="b">
        <v>0</v>
      </c>
      <c r="AK15" s="7" t="b">
        <v>0</v>
      </c>
      <c r="AL15" s="7" t="b">
        <v>0</v>
      </c>
      <c r="AM15" s="7" t="b">
        <v>0</v>
      </c>
      <c r="AN15" s="7" t="b">
        <v>0</v>
      </c>
      <c r="AO15" s="1">
        <v>2.06002E7</v>
      </c>
      <c r="AP15" s="1">
        <v>6.0</v>
      </c>
      <c r="AQ15" s="1">
        <v>71111.0</v>
      </c>
      <c r="AR15" s="1">
        <v>7008.0</v>
      </c>
      <c r="AS15" s="1">
        <v>7408.0</v>
      </c>
      <c r="AT15" s="1">
        <v>20600.0</v>
      </c>
      <c r="AU15" s="1">
        <v>206002.0</v>
      </c>
      <c r="AV15" s="1">
        <v>180.0</v>
      </c>
      <c r="AW15" s="1">
        <v>1.5</v>
      </c>
      <c r="AX15" s="1">
        <v>0.55</v>
      </c>
      <c r="AY15" s="1">
        <v>50.0</v>
      </c>
      <c r="AZ15" s="1">
        <v>0.0</v>
      </c>
      <c r="BA15" s="1">
        <v>0.0</v>
      </c>
      <c r="BB15" s="1">
        <v>0.0</v>
      </c>
      <c r="BC15" s="1">
        <v>7100.0</v>
      </c>
    </row>
    <row r="16" ht="15.0" customHeight="1">
      <c r="A16" s="1">
        <v>223000.0</v>
      </c>
      <c r="B16" s="1" t="s">
        <v>210</v>
      </c>
      <c r="C16" s="1" t="s">
        <v>128</v>
      </c>
      <c r="D16" s="1">
        <v>2100.0</v>
      </c>
      <c r="E16" s="1">
        <v>20000.0</v>
      </c>
      <c r="F16" s="1">
        <v>86.0</v>
      </c>
      <c r="G16" s="1">
        <v>65.0</v>
      </c>
      <c r="H16" s="1">
        <v>69.0</v>
      </c>
      <c r="I16" s="1">
        <v>56.0</v>
      </c>
      <c r="J16" s="1">
        <v>-25.0</v>
      </c>
      <c r="K16" s="1">
        <v>25.0</v>
      </c>
      <c r="L16" s="1">
        <v>0.0</v>
      </c>
      <c r="M16" s="1">
        <v>104.0</v>
      </c>
      <c r="N16" s="1">
        <v>104.0</v>
      </c>
      <c r="O16" s="1">
        <v>75.0</v>
      </c>
      <c r="P16" s="1">
        <v>100.0</v>
      </c>
      <c r="Q16" s="1">
        <v>40.0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100.0</v>
      </c>
      <c r="X16" s="1">
        <v>0.0</v>
      </c>
      <c r="Y16" s="1">
        <v>75.0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4" t="b">
        <v>1</v>
      </c>
      <c r="AJ16" s="7" t="b">
        <v>0</v>
      </c>
      <c r="AK16" s="7" t="b">
        <v>0</v>
      </c>
      <c r="AL16" s="7" t="b">
        <v>0</v>
      </c>
      <c r="AM16" s="7" t="b">
        <v>1</v>
      </c>
      <c r="AN16" s="7" t="b">
        <v>0</v>
      </c>
      <c r="AO16" s="1">
        <v>2.23E7</v>
      </c>
      <c r="AP16" s="1">
        <v>-1.0</v>
      </c>
      <c r="AQ16" s="1">
        <v>71100.0</v>
      </c>
      <c r="AR16" s="1">
        <v>7014.0</v>
      </c>
      <c r="AS16" s="1">
        <v>7414.0</v>
      </c>
      <c r="AT16" s="1">
        <v>22300.0</v>
      </c>
      <c r="AU16" s="1">
        <v>223000.0</v>
      </c>
      <c r="AV16" s="1">
        <v>120.0</v>
      </c>
      <c r="AW16" s="1">
        <v>7.5</v>
      </c>
      <c r="AX16" s="1">
        <v>2.5</v>
      </c>
      <c r="AY16" s="1">
        <v>500.0</v>
      </c>
      <c r="AZ16" s="1">
        <v>0.0</v>
      </c>
      <c r="BA16" s="1">
        <v>80000.0</v>
      </c>
      <c r="BB16" s="1">
        <v>0.0</v>
      </c>
      <c r="BC16" s="1">
        <v>5151.0</v>
      </c>
    </row>
    <row r="17" ht="15.0" customHeight="1">
      <c r="A17" s="1">
        <v>223100.0</v>
      </c>
      <c r="B17" s="9" t="s">
        <v>208</v>
      </c>
      <c r="C17" s="1" t="s">
        <v>91</v>
      </c>
      <c r="D17" s="1">
        <v>2270.0</v>
      </c>
      <c r="E17" s="1">
        <v>20000.0</v>
      </c>
      <c r="F17" s="1">
        <v>89.0</v>
      </c>
      <c r="G17" s="1">
        <v>67.0</v>
      </c>
      <c r="H17" s="1">
        <v>71.0</v>
      </c>
      <c r="I17" s="1">
        <v>58.0</v>
      </c>
      <c r="J17" s="1">
        <v>-25.0</v>
      </c>
      <c r="K17" s="1">
        <v>25.0</v>
      </c>
      <c r="L17" s="1">
        <v>0.0</v>
      </c>
      <c r="M17" s="1">
        <v>104.0</v>
      </c>
      <c r="N17" s="1">
        <v>104.0</v>
      </c>
      <c r="O17" s="1">
        <v>75.0</v>
      </c>
      <c r="P17" s="1">
        <v>100.0</v>
      </c>
      <c r="Q17" s="1">
        <v>40.0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100.0</v>
      </c>
      <c r="X17" s="1">
        <v>0.0</v>
      </c>
      <c r="Y17" s="1">
        <v>75.0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4" t="b">
        <v>1</v>
      </c>
      <c r="AJ17" s="7" t="b">
        <v>0</v>
      </c>
      <c r="AK17" s="7" t="b">
        <v>0</v>
      </c>
      <c r="AL17" s="7" t="b">
        <v>0</v>
      </c>
      <c r="AM17" s="7" t="b">
        <v>1</v>
      </c>
      <c r="AN17" s="7" t="b">
        <v>0</v>
      </c>
      <c r="AO17" s="1">
        <v>2.231E7</v>
      </c>
      <c r="AP17" s="1">
        <v>-1.0</v>
      </c>
      <c r="AQ17" s="1">
        <v>71100.0</v>
      </c>
      <c r="AR17" s="1">
        <v>7013.0</v>
      </c>
      <c r="AS17" s="1">
        <v>7413.0</v>
      </c>
      <c r="AT17" s="1">
        <v>22310.0</v>
      </c>
      <c r="AU17" s="1">
        <v>223100.0</v>
      </c>
      <c r="AV17" s="1">
        <v>90.0</v>
      </c>
      <c r="AW17" s="1">
        <v>4.59999999999999</v>
      </c>
      <c r="AX17" s="1">
        <v>2.29</v>
      </c>
      <c r="AY17" s="1">
        <v>500.0</v>
      </c>
      <c r="AZ17" s="1">
        <v>0.0</v>
      </c>
      <c r="BA17" s="1">
        <v>80000.0</v>
      </c>
      <c r="BB17" s="1">
        <v>0.0</v>
      </c>
      <c r="BC17" s="1">
        <v>5151.0</v>
      </c>
    </row>
    <row r="18" ht="15.0" customHeight="1">
      <c r="A18" s="1">
        <v>223200.0</v>
      </c>
      <c r="B18" s="1" t="s">
        <v>60</v>
      </c>
      <c r="C18" s="1" t="s">
        <v>44</v>
      </c>
      <c r="D18" s="1">
        <v>813.0</v>
      </c>
      <c r="E18" s="1">
        <v>2000.0</v>
      </c>
      <c r="F18" s="1">
        <v>83.0</v>
      </c>
      <c r="G18" s="1">
        <v>62.0</v>
      </c>
      <c r="H18" s="1">
        <v>66.0</v>
      </c>
      <c r="I18" s="1">
        <v>54.0</v>
      </c>
      <c r="J18" s="1">
        <v>0.0</v>
      </c>
      <c r="K18" s="1">
        <v>0.0</v>
      </c>
      <c r="L18" s="1">
        <v>0.0</v>
      </c>
      <c r="M18" s="1">
        <v>104.0</v>
      </c>
      <c r="N18" s="1">
        <v>104.0</v>
      </c>
      <c r="O18" s="1">
        <v>75.0</v>
      </c>
      <c r="P18" s="1">
        <v>100.0</v>
      </c>
      <c r="Q18" s="1">
        <v>40.0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100.0</v>
      </c>
      <c r="X18" s="1">
        <v>0.0</v>
      </c>
      <c r="Y18" s="1">
        <v>75.0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  <c r="AI18" s="14" t="b">
        <v>1</v>
      </c>
      <c r="AJ18" s="7" t="b">
        <v>0</v>
      </c>
      <c r="AK18" s="7" t="b">
        <v>0</v>
      </c>
      <c r="AL18" s="7" t="b">
        <v>0</v>
      </c>
      <c r="AM18" s="7" t="b">
        <v>1</v>
      </c>
      <c r="AN18" s="7" t="b">
        <v>0</v>
      </c>
      <c r="AO18" s="1">
        <v>2.232E7</v>
      </c>
      <c r="AP18" s="1">
        <v>-1.0</v>
      </c>
      <c r="AQ18" s="1">
        <v>71100.0</v>
      </c>
      <c r="AR18" s="1">
        <v>7001.0</v>
      </c>
      <c r="AS18" s="1">
        <v>7401.0</v>
      </c>
      <c r="AT18" s="1">
        <v>22320.0</v>
      </c>
      <c r="AU18" s="1">
        <v>223200.0</v>
      </c>
      <c r="AV18" s="1">
        <v>90.0</v>
      </c>
      <c r="AW18" s="1">
        <v>7.5</v>
      </c>
      <c r="AX18" s="1">
        <v>2.5</v>
      </c>
      <c r="AY18" s="1">
        <v>480.0</v>
      </c>
      <c r="AZ18" s="1">
        <v>0.0</v>
      </c>
      <c r="BA18" s="1">
        <v>80000.0</v>
      </c>
      <c r="BB18" s="1">
        <v>0.0</v>
      </c>
      <c r="BC18" s="1">
        <v>5151.0</v>
      </c>
    </row>
    <row r="19" ht="15.0" customHeight="1">
      <c r="A19" s="1">
        <v>224000.0</v>
      </c>
      <c r="B19" s="9" t="s">
        <v>127</v>
      </c>
      <c r="C19" s="1" t="s">
        <v>27</v>
      </c>
      <c r="D19" s="1">
        <v>980.0</v>
      </c>
      <c r="E19" s="1">
        <v>6000.0</v>
      </c>
      <c r="F19" s="1">
        <v>125.0</v>
      </c>
      <c r="G19" s="1">
        <v>94.0</v>
      </c>
      <c r="H19" s="1">
        <v>100.0</v>
      </c>
      <c r="I19" s="1">
        <v>81.0</v>
      </c>
      <c r="J19" s="1">
        <v>0.0</v>
      </c>
      <c r="K19" s="1">
        <v>0.0</v>
      </c>
      <c r="L19" s="1">
        <v>0.0</v>
      </c>
      <c r="M19" s="1">
        <v>220.0</v>
      </c>
      <c r="N19" s="1">
        <v>220.0</v>
      </c>
      <c r="O19" s="1">
        <v>220.0</v>
      </c>
      <c r="P19" s="1">
        <v>100.0</v>
      </c>
      <c r="Q19" s="1">
        <v>40.0</v>
      </c>
      <c r="R19" s="1">
        <v>0.0</v>
      </c>
      <c r="S19" s="1">
        <v>0.0</v>
      </c>
      <c r="T19" s="1">
        <v>0.0</v>
      </c>
      <c r="U19" s="1">
        <v>0.0</v>
      </c>
      <c r="V19" s="1">
        <v>110.0</v>
      </c>
      <c r="W19" s="1">
        <v>50.0</v>
      </c>
      <c r="X19" s="1">
        <v>0.0</v>
      </c>
      <c r="Y19" s="1">
        <v>75.0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1.5</v>
      </c>
      <c r="AI19" s="14" t="b">
        <v>1</v>
      </c>
      <c r="AJ19" s="7" t="b">
        <v>0</v>
      </c>
      <c r="AK19" s="7" t="b">
        <v>0</v>
      </c>
      <c r="AL19" s="7" t="b">
        <v>0</v>
      </c>
      <c r="AM19" s="7" t="b">
        <v>1</v>
      </c>
      <c r="AN19" s="7" t="b">
        <v>0</v>
      </c>
      <c r="AO19" s="1">
        <v>2.24E7</v>
      </c>
      <c r="AP19" s="1">
        <v>-1.0</v>
      </c>
      <c r="AQ19" s="1">
        <v>71110.0</v>
      </c>
      <c r="AR19" s="1">
        <v>7003.0</v>
      </c>
      <c r="AS19" s="1">
        <v>7403.0</v>
      </c>
      <c r="AT19" s="1">
        <v>22400.0</v>
      </c>
      <c r="AU19" s="1">
        <v>224000.0</v>
      </c>
      <c r="AV19" s="1">
        <v>180.0</v>
      </c>
      <c r="AW19" s="1">
        <v>2.8</v>
      </c>
      <c r="AX19" s="1">
        <v>0.6</v>
      </c>
      <c r="AY19" s="1">
        <v>130.0</v>
      </c>
      <c r="AZ19" s="1">
        <v>0.0</v>
      </c>
      <c r="BA19" s="1">
        <v>0.0</v>
      </c>
      <c r="BB19" s="1">
        <v>5152.0</v>
      </c>
      <c r="BC19" s="1">
        <v>5151.0</v>
      </c>
    </row>
    <row r="20" ht="15.0" customHeight="1">
      <c r="A20" s="1">
        <v>224001.0</v>
      </c>
      <c r="B20" s="1" t="s">
        <v>237</v>
      </c>
      <c r="C20" s="1" t="s">
        <v>91</v>
      </c>
      <c r="D20" s="1">
        <v>268.0</v>
      </c>
      <c r="E20" s="1">
        <v>800.0</v>
      </c>
      <c r="F20" s="1">
        <v>115.0</v>
      </c>
      <c r="G20" s="1">
        <v>75.0</v>
      </c>
      <c r="H20" s="1">
        <v>98.0</v>
      </c>
      <c r="I20" s="1">
        <v>75.0</v>
      </c>
      <c r="J20" s="1">
        <v>0.0</v>
      </c>
      <c r="K20" s="1">
        <v>0.0</v>
      </c>
      <c r="L20" s="1">
        <v>0.0</v>
      </c>
      <c r="M20" s="1">
        <v>130.0</v>
      </c>
      <c r="N20" s="1">
        <v>130.0</v>
      </c>
      <c r="O20" s="1">
        <v>130.0</v>
      </c>
      <c r="P20" s="1">
        <v>100.0</v>
      </c>
      <c r="Q20" s="1">
        <v>40.0</v>
      </c>
      <c r="R20" s="1">
        <v>0.0</v>
      </c>
      <c r="S20" s="1">
        <v>0.0</v>
      </c>
      <c r="T20" s="1">
        <v>0.0</v>
      </c>
      <c r="U20" s="1">
        <v>0.0</v>
      </c>
      <c r="V20" s="1">
        <v>45.0</v>
      </c>
      <c r="W20" s="1">
        <v>50.0</v>
      </c>
      <c r="X20" s="1">
        <v>0.0</v>
      </c>
      <c r="Y20" s="1">
        <v>75.0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1.5</v>
      </c>
      <c r="AI20" s="14" t="b">
        <v>0</v>
      </c>
      <c r="AJ20" s="7" t="b">
        <v>0</v>
      </c>
      <c r="AK20" s="7" t="b">
        <v>0</v>
      </c>
      <c r="AL20" s="7" t="b">
        <v>0</v>
      </c>
      <c r="AM20" s="7" t="b">
        <v>1</v>
      </c>
      <c r="AN20" s="7" t="b">
        <v>0</v>
      </c>
      <c r="AO20" s="1">
        <v>2.24001E7</v>
      </c>
      <c r="AP20" s="1">
        <v>-1.0</v>
      </c>
      <c r="AQ20" s="1">
        <v>71110.0</v>
      </c>
      <c r="AR20" s="1">
        <v>7011.0</v>
      </c>
      <c r="AS20" s="1">
        <v>7411.0</v>
      </c>
      <c r="AT20" s="1">
        <v>22400.0</v>
      </c>
      <c r="AU20" s="1">
        <v>224000.0</v>
      </c>
      <c r="AV20" s="1">
        <v>180.0</v>
      </c>
      <c r="AW20" s="1">
        <v>2.8</v>
      </c>
      <c r="AX20" s="1">
        <v>0.6</v>
      </c>
      <c r="AY20" s="1">
        <v>130.0</v>
      </c>
      <c r="AZ20" s="1">
        <v>0.0</v>
      </c>
      <c r="BA20" s="1">
        <v>0.0</v>
      </c>
      <c r="BB20" s="1">
        <v>5152.0</v>
      </c>
      <c r="BC20" s="1">
        <v>0.0</v>
      </c>
    </row>
    <row r="21" ht="15.0" customHeight="1">
      <c r="A21" s="1">
        <v>224002.0</v>
      </c>
      <c r="B21" s="1" t="s">
        <v>238</v>
      </c>
      <c r="C21" s="1" t="s">
        <v>91</v>
      </c>
      <c r="D21" s="1">
        <v>268.0</v>
      </c>
      <c r="E21" s="1">
        <v>800.0</v>
      </c>
      <c r="F21" s="1">
        <v>115.0</v>
      </c>
      <c r="G21" s="1">
        <v>75.0</v>
      </c>
      <c r="H21" s="1">
        <v>98.0</v>
      </c>
      <c r="I21" s="1">
        <v>75.0</v>
      </c>
      <c r="J21" s="1">
        <v>0.0</v>
      </c>
      <c r="K21" s="1">
        <v>0.0</v>
      </c>
      <c r="L21" s="1">
        <v>0.0</v>
      </c>
      <c r="M21" s="1">
        <v>130.0</v>
      </c>
      <c r="N21" s="1">
        <v>130.0</v>
      </c>
      <c r="O21" s="1">
        <v>130.0</v>
      </c>
      <c r="P21" s="1">
        <v>100.0</v>
      </c>
      <c r="Q21" s="1">
        <v>40.0</v>
      </c>
      <c r="R21" s="1">
        <v>0.0</v>
      </c>
      <c r="S21" s="1">
        <v>0.0</v>
      </c>
      <c r="T21" s="1">
        <v>0.0</v>
      </c>
      <c r="U21" s="1">
        <v>0.0</v>
      </c>
      <c r="V21" s="1">
        <v>45.0</v>
      </c>
      <c r="W21" s="1">
        <v>50.0</v>
      </c>
      <c r="X21" s="1">
        <v>0.0</v>
      </c>
      <c r="Y21" s="1">
        <v>75.0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1.5</v>
      </c>
      <c r="AI21" s="14" t="b">
        <v>0</v>
      </c>
      <c r="AJ21" s="7" t="b">
        <v>0</v>
      </c>
      <c r="AK21" s="7" t="b">
        <v>0</v>
      </c>
      <c r="AL21" s="7" t="b">
        <v>0</v>
      </c>
      <c r="AM21" s="7" t="b">
        <v>1</v>
      </c>
      <c r="AN21" s="7" t="b">
        <v>0</v>
      </c>
      <c r="AO21" s="1">
        <v>2.24001E7</v>
      </c>
      <c r="AP21" s="1">
        <v>-1.0</v>
      </c>
      <c r="AQ21" s="1">
        <v>71110.0</v>
      </c>
      <c r="AR21" s="1">
        <v>7011.0</v>
      </c>
      <c r="AS21" s="1">
        <v>7411.0</v>
      </c>
      <c r="AT21" s="1">
        <v>22400.0</v>
      </c>
      <c r="AU21" s="1">
        <v>224000.0</v>
      </c>
      <c r="AV21" s="1">
        <v>180.0</v>
      </c>
      <c r="AW21" s="1">
        <v>2.8</v>
      </c>
      <c r="AX21" s="1">
        <v>0.6</v>
      </c>
      <c r="AY21" s="1">
        <v>130.0</v>
      </c>
      <c r="AZ21" s="1">
        <v>0.0</v>
      </c>
      <c r="BA21" s="1">
        <v>0.0</v>
      </c>
      <c r="BB21" s="1">
        <v>5152.0</v>
      </c>
      <c r="BC21" s="1">
        <v>7100.0</v>
      </c>
    </row>
    <row r="22" ht="15.0" customHeight="1">
      <c r="A22" s="1">
        <v>225000.0</v>
      </c>
      <c r="B22" s="1" t="s">
        <v>71</v>
      </c>
      <c r="C22" s="1" t="s">
        <v>55</v>
      </c>
      <c r="D22" s="1">
        <v>1215.0</v>
      </c>
      <c r="E22" s="1">
        <v>2000.0</v>
      </c>
      <c r="F22" s="1">
        <v>103.0</v>
      </c>
      <c r="G22" s="1">
        <v>77.0</v>
      </c>
      <c r="H22" s="1">
        <v>88.0</v>
      </c>
      <c r="I22" s="1">
        <v>67.0</v>
      </c>
      <c r="J22" s="1">
        <v>0.0</v>
      </c>
      <c r="K22" s="1">
        <v>0.0</v>
      </c>
      <c r="L22" s="1">
        <v>0.0</v>
      </c>
      <c r="M22" s="1">
        <v>150.0</v>
      </c>
      <c r="N22" s="1">
        <v>150.0</v>
      </c>
      <c r="O22" s="1">
        <v>150.0</v>
      </c>
      <c r="P22" s="1">
        <v>100.0</v>
      </c>
      <c r="Q22" s="1">
        <v>40.0</v>
      </c>
      <c r="R22" s="1">
        <v>0.0</v>
      </c>
      <c r="S22" s="1">
        <v>0.0</v>
      </c>
      <c r="T22" s="1">
        <v>0.0</v>
      </c>
      <c r="U22" s="1">
        <v>0.0</v>
      </c>
      <c r="V22" s="1">
        <v>120.0</v>
      </c>
      <c r="W22" s="1">
        <v>100.0</v>
      </c>
      <c r="X22" s="1">
        <v>0.0</v>
      </c>
      <c r="Y22" s="1">
        <v>100.0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4" t="b">
        <v>0</v>
      </c>
      <c r="AJ22" s="7" t="b">
        <v>0</v>
      </c>
      <c r="AK22" s="7" t="b">
        <v>0</v>
      </c>
      <c r="AL22" s="7" t="b">
        <v>0</v>
      </c>
      <c r="AM22" s="7" t="b">
        <v>1</v>
      </c>
      <c r="AN22" s="7" t="b">
        <v>0</v>
      </c>
      <c r="AO22" s="1">
        <v>2.25E7</v>
      </c>
      <c r="AP22" s="1">
        <v>-1.0</v>
      </c>
      <c r="AQ22" s="1">
        <v>71100.0</v>
      </c>
      <c r="AR22" s="1">
        <v>7002.0</v>
      </c>
      <c r="AS22" s="1">
        <v>7402.0</v>
      </c>
      <c r="AT22" s="1">
        <v>22500.0</v>
      </c>
      <c r="AU22" s="1">
        <v>225000.0</v>
      </c>
      <c r="AV22" s="1">
        <v>90.0</v>
      </c>
      <c r="AW22" s="1">
        <v>3.5</v>
      </c>
      <c r="AX22" s="1">
        <v>1.5</v>
      </c>
      <c r="AY22" s="1">
        <v>500.0</v>
      </c>
      <c r="AZ22" s="1">
        <v>0.0</v>
      </c>
      <c r="BA22" s="1">
        <v>80000.0</v>
      </c>
      <c r="BB22" s="1">
        <v>0.0</v>
      </c>
      <c r="BC22" s="1">
        <v>5151.0</v>
      </c>
    </row>
    <row r="23" ht="15.0" customHeight="1">
      <c r="A23" s="1">
        <v>225002.0</v>
      </c>
      <c r="B23" s="9" t="s">
        <v>228</v>
      </c>
      <c r="C23" s="1" t="s">
        <v>91</v>
      </c>
      <c r="D23" s="1">
        <v>375.0</v>
      </c>
      <c r="E23" s="1">
        <v>1200.0</v>
      </c>
      <c r="F23" s="1">
        <v>98.0</v>
      </c>
      <c r="G23" s="1">
        <v>64.0</v>
      </c>
      <c r="H23" s="1">
        <v>83.0</v>
      </c>
      <c r="I23" s="1">
        <v>64.0</v>
      </c>
      <c r="J23" s="1">
        <v>0.0</v>
      </c>
      <c r="K23" s="1">
        <v>0.0</v>
      </c>
      <c r="L23" s="1">
        <v>0.0</v>
      </c>
      <c r="M23" s="1">
        <v>110.0</v>
      </c>
      <c r="N23" s="1">
        <v>110.0</v>
      </c>
      <c r="O23" s="1">
        <v>110.0</v>
      </c>
      <c r="P23" s="1">
        <v>100.0</v>
      </c>
      <c r="Q23" s="1">
        <v>40.0</v>
      </c>
      <c r="R23" s="1">
        <v>0.0</v>
      </c>
      <c r="S23" s="1">
        <v>0.0</v>
      </c>
      <c r="T23" s="1">
        <v>0.0</v>
      </c>
      <c r="U23" s="1">
        <v>0.0</v>
      </c>
      <c r="V23" s="1">
        <v>100.0</v>
      </c>
      <c r="W23" s="1">
        <v>100.0</v>
      </c>
      <c r="X23" s="1">
        <v>0.0</v>
      </c>
      <c r="Y23" s="1">
        <v>100.0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4" t="b">
        <v>0</v>
      </c>
      <c r="AJ23" s="7" t="b">
        <v>0</v>
      </c>
      <c r="AK23" s="7" t="b">
        <v>0</v>
      </c>
      <c r="AL23" s="7" t="b">
        <v>0</v>
      </c>
      <c r="AM23" s="7" t="b">
        <v>1</v>
      </c>
      <c r="AN23" s="7" t="b">
        <v>0</v>
      </c>
      <c r="AO23" s="1">
        <v>2.25002E7</v>
      </c>
      <c r="AP23" s="1">
        <v>-1.0</v>
      </c>
      <c r="AQ23" s="1">
        <v>71100.0</v>
      </c>
      <c r="AR23" s="1">
        <v>7013.0</v>
      </c>
      <c r="AS23" s="1">
        <v>7413.0</v>
      </c>
      <c r="AT23" s="1">
        <v>22500.0</v>
      </c>
      <c r="AU23" s="1">
        <v>225002.0</v>
      </c>
      <c r="AV23" s="1">
        <v>90.0</v>
      </c>
      <c r="AW23" s="1">
        <v>3.5</v>
      </c>
      <c r="AX23" s="1">
        <v>1.5</v>
      </c>
      <c r="AY23" s="1">
        <v>500.0</v>
      </c>
      <c r="AZ23" s="1">
        <v>0.0</v>
      </c>
      <c r="BA23" s="1">
        <v>80000.0</v>
      </c>
      <c r="BB23" s="1">
        <v>5152.0</v>
      </c>
      <c r="BC23" s="1">
        <v>0.0</v>
      </c>
    </row>
    <row r="24" ht="15.0" customHeight="1">
      <c r="A24" s="1">
        <v>225003.0</v>
      </c>
      <c r="B24" s="9" t="s">
        <v>230</v>
      </c>
      <c r="C24" s="1" t="s">
        <v>91</v>
      </c>
      <c r="D24" s="1">
        <v>475.0</v>
      </c>
      <c r="E24" s="1">
        <v>1200.0</v>
      </c>
      <c r="F24" s="1">
        <v>98.0</v>
      </c>
      <c r="G24" s="1">
        <v>64.0</v>
      </c>
      <c r="H24" s="1">
        <v>83.0</v>
      </c>
      <c r="I24" s="1">
        <v>64.0</v>
      </c>
      <c r="J24" s="1">
        <v>0.0</v>
      </c>
      <c r="K24" s="1">
        <v>0.0</v>
      </c>
      <c r="L24" s="1">
        <v>0.0</v>
      </c>
      <c r="M24" s="1">
        <v>110.0</v>
      </c>
      <c r="N24" s="1">
        <v>110.0</v>
      </c>
      <c r="O24" s="1">
        <v>110.0</v>
      </c>
      <c r="P24" s="1">
        <v>100.0</v>
      </c>
      <c r="Q24" s="1">
        <v>40.0</v>
      </c>
      <c r="R24" s="1">
        <v>0.0</v>
      </c>
      <c r="S24" s="1">
        <v>0.0</v>
      </c>
      <c r="T24" s="1">
        <v>0.0</v>
      </c>
      <c r="U24" s="1">
        <v>0.0</v>
      </c>
      <c r="V24" s="1">
        <v>100.0</v>
      </c>
      <c r="W24" s="1">
        <v>100.0</v>
      </c>
      <c r="X24" s="1">
        <v>0.0</v>
      </c>
      <c r="Y24" s="1">
        <v>100.0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4" t="b">
        <v>1</v>
      </c>
      <c r="AJ24" s="7" t="b">
        <v>0</v>
      </c>
      <c r="AK24" s="7" t="b">
        <v>0</v>
      </c>
      <c r="AL24" s="7" t="b">
        <v>0</v>
      </c>
      <c r="AM24" s="7" t="b">
        <v>1</v>
      </c>
      <c r="AN24" s="7" t="b">
        <v>0</v>
      </c>
      <c r="AO24" s="1">
        <v>2.25002E7</v>
      </c>
      <c r="AP24" s="1">
        <v>-1.0</v>
      </c>
      <c r="AQ24" s="1">
        <v>71100.0</v>
      </c>
      <c r="AR24" s="1">
        <v>7015.0</v>
      </c>
      <c r="AS24" s="1">
        <v>7415.0</v>
      </c>
      <c r="AT24" s="1">
        <v>22500.0</v>
      </c>
      <c r="AU24" s="1">
        <v>225002.0</v>
      </c>
      <c r="AV24" s="1">
        <v>90.0</v>
      </c>
      <c r="AW24" s="1">
        <v>3.5</v>
      </c>
      <c r="AX24" s="1">
        <v>1.5</v>
      </c>
      <c r="AY24" s="1">
        <v>500.0</v>
      </c>
      <c r="AZ24" s="1">
        <v>0.0</v>
      </c>
      <c r="BA24" s="1">
        <v>80000.0</v>
      </c>
      <c r="BB24" s="1">
        <v>5152.0</v>
      </c>
      <c r="BC24" s="1">
        <v>0.0</v>
      </c>
    </row>
    <row r="25" ht="15.0" customHeight="1">
      <c r="A25" s="1">
        <v>226000.0</v>
      </c>
      <c r="B25" s="9" t="s">
        <v>179</v>
      </c>
      <c r="C25" s="1" t="s">
        <v>39</v>
      </c>
      <c r="D25" s="1">
        <v>200.0</v>
      </c>
      <c r="E25" s="1">
        <v>500.0</v>
      </c>
      <c r="F25" s="1">
        <v>92.0</v>
      </c>
      <c r="G25" s="1">
        <v>88.0</v>
      </c>
      <c r="H25" s="1">
        <v>68.0</v>
      </c>
      <c r="I25" s="1">
        <v>208.0</v>
      </c>
      <c r="J25" s="1">
        <v>0.0</v>
      </c>
      <c r="K25" s="1">
        <v>0.0</v>
      </c>
      <c r="L25" s="1">
        <v>0.0</v>
      </c>
      <c r="M25" s="1">
        <v>100.0</v>
      </c>
      <c r="N25" s="1">
        <v>100.0</v>
      </c>
      <c r="O25" s="1">
        <v>100.0</v>
      </c>
      <c r="P25" s="1">
        <v>100.0</v>
      </c>
      <c r="Q25" s="1">
        <v>40.0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75.0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1.5</v>
      </c>
      <c r="AI25" s="14" t="b">
        <v>0</v>
      </c>
      <c r="AJ25" s="7" t="b">
        <v>0</v>
      </c>
      <c r="AK25" s="7" t="b">
        <v>0</v>
      </c>
      <c r="AL25" s="7" t="b">
        <v>0</v>
      </c>
      <c r="AM25" s="7" t="b">
        <v>1</v>
      </c>
      <c r="AN25" s="7" t="b">
        <v>0</v>
      </c>
      <c r="AO25" s="1">
        <v>2.26E7</v>
      </c>
      <c r="AP25" s="1">
        <v>-1.0</v>
      </c>
      <c r="AQ25" s="1">
        <v>71110.0</v>
      </c>
      <c r="AR25" s="1">
        <v>7010.0</v>
      </c>
      <c r="AS25" s="1">
        <v>7410.0</v>
      </c>
      <c r="AT25" s="1">
        <v>22600.0</v>
      </c>
      <c r="AU25" s="1">
        <v>226000.0</v>
      </c>
      <c r="AV25" s="1">
        <v>180.0</v>
      </c>
      <c r="AW25" s="1">
        <v>3.0</v>
      </c>
      <c r="AX25" s="1">
        <v>1.2</v>
      </c>
      <c r="AY25" s="1">
        <v>130.0</v>
      </c>
      <c r="AZ25" s="1">
        <v>0.0</v>
      </c>
      <c r="BA25" s="1">
        <v>0.0</v>
      </c>
      <c r="BB25" s="1">
        <v>0.0</v>
      </c>
      <c r="BC25" s="1">
        <v>0.0</v>
      </c>
    </row>
    <row r="26" ht="15.0" customHeight="1">
      <c r="A26" s="1">
        <v>226001.0</v>
      </c>
      <c r="B26" s="2" t="s">
        <v>179</v>
      </c>
      <c r="C26" s="1" t="s">
        <v>77</v>
      </c>
      <c r="D26" s="1">
        <v>200.0</v>
      </c>
      <c r="E26" s="1">
        <v>500.0</v>
      </c>
      <c r="F26" s="1">
        <v>92.0</v>
      </c>
      <c r="G26" s="1">
        <v>88.0</v>
      </c>
      <c r="H26" s="1">
        <v>68.0</v>
      </c>
      <c r="I26" s="1">
        <v>208.0</v>
      </c>
      <c r="J26" s="1">
        <v>0.0</v>
      </c>
      <c r="K26" s="1">
        <v>0.0</v>
      </c>
      <c r="L26" s="1">
        <v>0.0</v>
      </c>
      <c r="M26" s="1">
        <v>100.0</v>
      </c>
      <c r="N26" s="1">
        <v>100.0</v>
      </c>
      <c r="O26" s="1">
        <v>100.0</v>
      </c>
      <c r="P26" s="1">
        <v>100.0</v>
      </c>
      <c r="Q26" s="1">
        <v>40.0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75.0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1.5</v>
      </c>
      <c r="AI26" s="14" t="b">
        <v>0</v>
      </c>
      <c r="AJ26" s="7" t="b">
        <v>0</v>
      </c>
      <c r="AK26" s="7" t="b">
        <v>0</v>
      </c>
      <c r="AL26" s="7" t="b">
        <v>0</v>
      </c>
      <c r="AM26" s="7" t="b">
        <v>1</v>
      </c>
      <c r="AN26" s="7" t="b">
        <v>0</v>
      </c>
      <c r="AO26" s="1">
        <v>2.26001E7</v>
      </c>
      <c r="AP26" s="1">
        <v>-1.0</v>
      </c>
      <c r="AQ26" s="1">
        <v>71110.0</v>
      </c>
      <c r="AR26" s="1">
        <v>7011.0</v>
      </c>
      <c r="AS26" s="1">
        <v>7411.0</v>
      </c>
      <c r="AT26" s="1">
        <v>22600.0</v>
      </c>
      <c r="AU26" s="1">
        <v>226000.0</v>
      </c>
      <c r="AV26" s="1">
        <v>180.0</v>
      </c>
      <c r="AW26" s="1">
        <v>3.0</v>
      </c>
      <c r="AX26" s="1">
        <v>1.2</v>
      </c>
      <c r="AY26" s="1">
        <v>130.0</v>
      </c>
      <c r="AZ26" s="1">
        <v>0.0</v>
      </c>
      <c r="BA26" s="1">
        <v>0.0</v>
      </c>
      <c r="BB26" s="1">
        <v>0.0</v>
      </c>
      <c r="BC26" s="1">
        <v>0.0</v>
      </c>
    </row>
    <row r="27" ht="15.0" customHeight="1">
      <c r="A27" s="1">
        <v>227000.0</v>
      </c>
      <c r="B27" s="1" t="s">
        <v>113</v>
      </c>
      <c r="C27" s="1" t="s">
        <v>77</v>
      </c>
      <c r="D27" s="1">
        <v>1080.0</v>
      </c>
      <c r="E27" s="1">
        <v>1000.0</v>
      </c>
      <c r="F27" s="1">
        <v>57.0</v>
      </c>
      <c r="G27" s="1">
        <v>51.0</v>
      </c>
      <c r="H27" s="1">
        <v>34.0</v>
      </c>
      <c r="I27" s="1">
        <v>114.0</v>
      </c>
      <c r="J27" s="1">
        <v>-25.0</v>
      </c>
      <c r="K27" s="1">
        <v>25.0</v>
      </c>
      <c r="L27" s="1">
        <v>0.0</v>
      </c>
      <c r="M27" s="1">
        <v>212.0</v>
      </c>
      <c r="N27" s="1">
        <v>212.0</v>
      </c>
      <c r="O27" s="1">
        <v>212.0</v>
      </c>
      <c r="P27" s="1">
        <v>100.0</v>
      </c>
      <c r="Q27" s="1">
        <v>40.0</v>
      </c>
      <c r="R27" s="1">
        <v>0.0</v>
      </c>
      <c r="S27" s="1">
        <v>0.0</v>
      </c>
      <c r="T27" s="1">
        <v>0.0</v>
      </c>
      <c r="U27" s="1">
        <v>0.0</v>
      </c>
      <c r="V27" s="1">
        <v>120.0</v>
      </c>
      <c r="W27" s="1">
        <v>20.0</v>
      </c>
      <c r="X27" s="1">
        <v>0.0</v>
      </c>
      <c r="Y27" s="1">
        <v>75.0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4" t="b">
        <v>0</v>
      </c>
      <c r="AJ27" s="7" t="b">
        <v>0</v>
      </c>
      <c r="AK27" s="7" t="b">
        <v>0</v>
      </c>
      <c r="AL27" s="7" t="b">
        <v>0</v>
      </c>
      <c r="AM27" s="7" t="b">
        <v>0</v>
      </c>
      <c r="AN27" s="7" t="b">
        <v>0</v>
      </c>
      <c r="AO27" s="1">
        <v>2.27E7</v>
      </c>
      <c r="AP27" s="1">
        <v>-1.0</v>
      </c>
      <c r="AQ27" s="1">
        <v>71110.0</v>
      </c>
      <c r="AR27" s="1">
        <v>7011.0</v>
      </c>
      <c r="AS27" s="1">
        <v>7411.0</v>
      </c>
      <c r="AT27" s="1">
        <v>22700.0</v>
      </c>
      <c r="AU27" s="1">
        <v>227000.0</v>
      </c>
      <c r="AV27" s="1">
        <v>120.0</v>
      </c>
      <c r="AW27" s="1">
        <v>2.5</v>
      </c>
      <c r="AX27" s="1">
        <v>0.5</v>
      </c>
      <c r="AY27" s="1">
        <v>100.0</v>
      </c>
      <c r="AZ27" s="1">
        <v>0.0</v>
      </c>
      <c r="BA27" s="1">
        <v>0.0</v>
      </c>
      <c r="BB27" s="1">
        <v>0.0</v>
      </c>
      <c r="BC27" s="1">
        <v>5151.0</v>
      </c>
    </row>
    <row r="28" ht="15.0" customHeight="1">
      <c r="A28" s="1">
        <v>227001.0</v>
      </c>
      <c r="B28" s="9" t="s">
        <v>113</v>
      </c>
      <c r="C28" s="1" t="s">
        <v>37</v>
      </c>
      <c r="D28" s="1">
        <v>1080.0</v>
      </c>
      <c r="E28" s="1">
        <v>1000.0</v>
      </c>
      <c r="F28" s="1">
        <v>57.0</v>
      </c>
      <c r="G28" s="1">
        <v>51.0</v>
      </c>
      <c r="H28" s="1">
        <v>34.0</v>
      </c>
      <c r="I28" s="1">
        <v>114.0</v>
      </c>
      <c r="J28" s="1">
        <v>-25.0</v>
      </c>
      <c r="K28" s="1">
        <v>25.0</v>
      </c>
      <c r="L28" s="1">
        <v>0.0</v>
      </c>
      <c r="M28" s="1">
        <v>212.0</v>
      </c>
      <c r="N28" s="1">
        <v>212.0</v>
      </c>
      <c r="O28" s="1">
        <v>212.0</v>
      </c>
      <c r="P28" s="1">
        <v>100.0</v>
      </c>
      <c r="Q28" s="1">
        <v>40.0</v>
      </c>
      <c r="R28" s="1">
        <v>0.0</v>
      </c>
      <c r="S28" s="1">
        <v>0.0</v>
      </c>
      <c r="T28" s="1">
        <v>0.0</v>
      </c>
      <c r="U28" s="1">
        <v>0.0</v>
      </c>
      <c r="V28" s="1">
        <v>120.0</v>
      </c>
      <c r="W28" s="1">
        <v>20.0</v>
      </c>
      <c r="X28" s="1">
        <v>0.0</v>
      </c>
      <c r="Y28" s="1">
        <v>75.0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1.0</v>
      </c>
      <c r="AI28" s="14" t="b">
        <v>0</v>
      </c>
      <c r="AJ28" s="7" t="b">
        <v>0</v>
      </c>
      <c r="AK28" s="7" t="b">
        <v>0</v>
      </c>
      <c r="AL28" s="7" t="b">
        <v>0</v>
      </c>
      <c r="AM28" s="7" t="b">
        <v>0</v>
      </c>
      <c r="AN28" s="7" t="b">
        <v>0</v>
      </c>
      <c r="AO28" s="1">
        <v>2.27001E7</v>
      </c>
      <c r="AP28" s="1">
        <v>-1.0</v>
      </c>
      <c r="AQ28" s="1">
        <v>71110.0</v>
      </c>
      <c r="AR28" s="1">
        <v>7012.0</v>
      </c>
      <c r="AS28" s="1">
        <v>7412.0</v>
      </c>
      <c r="AT28" s="1">
        <v>22700.0</v>
      </c>
      <c r="AU28" s="1">
        <v>227000.0</v>
      </c>
      <c r="AV28" s="1">
        <v>120.0</v>
      </c>
      <c r="AW28" s="1">
        <v>2.5</v>
      </c>
      <c r="AX28" s="1">
        <v>0.5</v>
      </c>
      <c r="AY28" s="1">
        <v>100.0</v>
      </c>
      <c r="AZ28" s="1">
        <v>0.0</v>
      </c>
      <c r="BA28" s="1">
        <v>0.0</v>
      </c>
      <c r="BB28" s="1">
        <v>0.0</v>
      </c>
      <c r="BC28" s="1">
        <v>5151.0</v>
      </c>
    </row>
    <row r="29" ht="15.0" customHeight="1">
      <c r="A29" s="1">
        <v>227002.0</v>
      </c>
      <c r="B29" s="1" t="s">
        <v>114</v>
      </c>
      <c r="C29" s="1" t="s">
        <v>77</v>
      </c>
      <c r="D29" s="1">
        <v>1080.0</v>
      </c>
      <c r="E29" s="1">
        <v>1000.0</v>
      </c>
      <c r="F29" s="1">
        <v>57.0</v>
      </c>
      <c r="G29" s="1">
        <v>51.0</v>
      </c>
      <c r="H29" s="1">
        <v>34.0</v>
      </c>
      <c r="I29" s="1">
        <v>114.0</v>
      </c>
      <c r="J29" s="1">
        <v>-25.0</v>
      </c>
      <c r="K29" s="1">
        <v>25.0</v>
      </c>
      <c r="L29" s="1">
        <v>0.0</v>
      </c>
      <c r="M29" s="1">
        <v>212.0</v>
      </c>
      <c r="N29" s="1">
        <v>212.0</v>
      </c>
      <c r="O29" s="1">
        <v>212.0</v>
      </c>
      <c r="P29" s="1">
        <v>100.0</v>
      </c>
      <c r="Q29" s="1">
        <v>40.0</v>
      </c>
      <c r="R29" s="1">
        <v>0.0</v>
      </c>
      <c r="S29" s="1">
        <v>0.0</v>
      </c>
      <c r="T29" s="1">
        <v>0.0</v>
      </c>
      <c r="U29" s="1">
        <v>0.0</v>
      </c>
      <c r="V29" s="1">
        <v>120.0</v>
      </c>
      <c r="W29" s="1">
        <v>20.0</v>
      </c>
      <c r="X29" s="1">
        <v>0.0</v>
      </c>
      <c r="Y29" s="1">
        <v>75.0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1.0</v>
      </c>
      <c r="AI29" s="14" t="b">
        <v>0</v>
      </c>
      <c r="AJ29" s="7" t="b">
        <v>0</v>
      </c>
      <c r="AK29" s="7" t="b">
        <v>0</v>
      </c>
      <c r="AL29" s="7" t="b">
        <v>0</v>
      </c>
      <c r="AM29" s="7" t="b">
        <v>0</v>
      </c>
      <c r="AN29" s="7" t="b">
        <v>0</v>
      </c>
      <c r="AO29" s="1">
        <v>2.27E7</v>
      </c>
      <c r="AP29" s="1">
        <v>-1.0</v>
      </c>
      <c r="AQ29" s="1">
        <v>71110.0</v>
      </c>
      <c r="AR29" s="1">
        <v>7011.0</v>
      </c>
      <c r="AS29" s="1">
        <v>7411.0</v>
      </c>
      <c r="AT29" s="1">
        <v>22700.0</v>
      </c>
      <c r="AU29" s="1">
        <v>227000.0</v>
      </c>
      <c r="AV29" s="1">
        <v>120.0</v>
      </c>
      <c r="AW29" s="1">
        <v>2.5</v>
      </c>
      <c r="AX29" s="1">
        <v>0.5</v>
      </c>
      <c r="AY29" s="1">
        <v>100.0</v>
      </c>
      <c r="AZ29" s="1">
        <v>0.0</v>
      </c>
      <c r="BA29" s="1">
        <v>0.0</v>
      </c>
      <c r="BB29" s="1">
        <v>7100.0</v>
      </c>
      <c r="BC29" s="1">
        <v>5151.0</v>
      </c>
    </row>
    <row r="30" ht="15.0" customHeight="1">
      <c r="A30" s="1">
        <v>228000.0</v>
      </c>
      <c r="B30" s="2" t="s">
        <v>76</v>
      </c>
      <c r="C30" s="1" t="s">
        <v>77</v>
      </c>
      <c r="D30" s="1">
        <v>288.0</v>
      </c>
      <c r="E30" s="1">
        <v>50.0</v>
      </c>
      <c r="F30" s="1">
        <v>43.0</v>
      </c>
      <c r="G30" s="1">
        <v>39.0</v>
      </c>
      <c r="H30" s="1">
        <v>26.0</v>
      </c>
      <c r="I30" s="1">
        <v>86.0</v>
      </c>
      <c r="J30" s="1">
        <v>-25.0</v>
      </c>
      <c r="K30" s="1">
        <v>25.0</v>
      </c>
      <c r="L30" s="1">
        <v>0.0</v>
      </c>
      <c r="M30" s="1">
        <v>173.0</v>
      </c>
      <c r="N30" s="1">
        <v>173.0</v>
      </c>
      <c r="O30" s="1">
        <v>173.0</v>
      </c>
      <c r="P30" s="1">
        <v>100.0</v>
      </c>
      <c r="Q30" s="1">
        <v>40.0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75.0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4" t="b">
        <v>0</v>
      </c>
      <c r="AJ30" s="7" t="b">
        <v>0</v>
      </c>
      <c r="AK30" s="7" t="b">
        <v>0</v>
      </c>
      <c r="AL30" s="7" t="b">
        <v>0</v>
      </c>
      <c r="AM30" s="7" t="b">
        <v>0</v>
      </c>
      <c r="AN30" s="7" t="b">
        <v>0</v>
      </c>
      <c r="AO30" s="1">
        <v>2.28E7</v>
      </c>
      <c r="AP30" s="1">
        <v>-1.0</v>
      </c>
      <c r="AQ30" s="1">
        <v>71110.0</v>
      </c>
      <c r="AR30" s="1">
        <v>7011.0</v>
      </c>
      <c r="AS30" s="1">
        <v>7411.0</v>
      </c>
      <c r="AT30" s="1">
        <v>22800.0</v>
      </c>
      <c r="AU30" s="1">
        <v>228000.0</v>
      </c>
      <c r="AV30" s="1">
        <v>120.0</v>
      </c>
      <c r="AW30" s="1">
        <v>1.0</v>
      </c>
      <c r="AX30" s="1">
        <v>0.25</v>
      </c>
      <c r="AY30" s="1">
        <v>100.0</v>
      </c>
      <c r="AZ30" s="1">
        <v>0.0</v>
      </c>
      <c r="BA30" s="1">
        <v>0.0</v>
      </c>
      <c r="BB30" s="1">
        <v>0.0</v>
      </c>
      <c r="BC30" s="1">
        <v>0.0</v>
      </c>
    </row>
    <row r="31" ht="15.0" customHeight="1">
      <c r="A31" s="1">
        <v>228001.0</v>
      </c>
      <c r="B31" s="9" t="s">
        <v>76</v>
      </c>
      <c r="C31" s="1" t="s">
        <v>37</v>
      </c>
      <c r="D31" s="1">
        <v>288.0</v>
      </c>
      <c r="E31" s="1">
        <v>50.0</v>
      </c>
      <c r="F31" s="1">
        <v>43.0</v>
      </c>
      <c r="G31" s="1">
        <v>39.0</v>
      </c>
      <c r="H31" s="1">
        <v>26.0</v>
      </c>
      <c r="I31" s="1">
        <v>86.0</v>
      </c>
      <c r="J31" s="1">
        <v>-25.0</v>
      </c>
      <c r="K31" s="1">
        <v>25.0</v>
      </c>
      <c r="L31" s="1">
        <v>0.0</v>
      </c>
      <c r="M31" s="1">
        <v>173.0</v>
      </c>
      <c r="N31" s="1">
        <v>173.0</v>
      </c>
      <c r="O31" s="1">
        <v>173.0</v>
      </c>
      <c r="P31" s="1">
        <v>100.0</v>
      </c>
      <c r="Q31" s="1">
        <v>40.0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75.0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1.0</v>
      </c>
      <c r="AI31" s="14" t="b">
        <v>0</v>
      </c>
      <c r="AJ31" s="7" t="b">
        <v>0</v>
      </c>
      <c r="AK31" s="7" t="b">
        <v>0</v>
      </c>
      <c r="AL31" s="7" t="b">
        <v>0</v>
      </c>
      <c r="AM31" s="7" t="b">
        <v>0</v>
      </c>
      <c r="AN31" s="7" t="b">
        <v>0</v>
      </c>
      <c r="AO31" s="1">
        <v>2.28001E7</v>
      </c>
      <c r="AP31" s="1">
        <v>-1.0</v>
      </c>
      <c r="AQ31" s="1">
        <v>71110.0</v>
      </c>
      <c r="AR31" s="1">
        <v>7012.0</v>
      </c>
      <c r="AS31" s="1">
        <v>7412.0</v>
      </c>
      <c r="AT31" s="1">
        <v>22800.0</v>
      </c>
      <c r="AU31" s="1">
        <v>228000.0</v>
      </c>
      <c r="AV31" s="1">
        <v>120.0</v>
      </c>
      <c r="AW31" s="1">
        <v>1.0</v>
      </c>
      <c r="AX31" s="1">
        <v>0.25</v>
      </c>
      <c r="AY31" s="1">
        <v>100.0</v>
      </c>
      <c r="AZ31" s="1">
        <v>0.0</v>
      </c>
      <c r="BA31" s="1">
        <v>0.0</v>
      </c>
      <c r="BB31" s="1">
        <v>0.0</v>
      </c>
      <c r="BC31" s="1">
        <v>0.0</v>
      </c>
    </row>
    <row r="32" ht="15.0" customHeight="1">
      <c r="A32" s="1">
        <v>228002.0</v>
      </c>
      <c r="B32" s="2" t="s">
        <v>78</v>
      </c>
      <c r="C32" s="1" t="s">
        <v>77</v>
      </c>
      <c r="D32" s="1">
        <v>288.0</v>
      </c>
      <c r="E32" s="1">
        <v>50.0</v>
      </c>
      <c r="F32" s="1">
        <v>43.0</v>
      </c>
      <c r="G32" s="1">
        <v>39.0</v>
      </c>
      <c r="H32" s="1">
        <v>26.0</v>
      </c>
      <c r="I32" s="1">
        <v>86.0</v>
      </c>
      <c r="J32" s="1">
        <v>-25.0</v>
      </c>
      <c r="K32" s="1">
        <v>25.0</v>
      </c>
      <c r="L32" s="1">
        <v>0.0</v>
      </c>
      <c r="M32" s="1">
        <v>173.0</v>
      </c>
      <c r="N32" s="1">
        <v>173.0</v>
      </c>
      <c r="O32" s="1">
        <v>173.0</v>
      </c>
      <c r="P32" s="1">
        <v>100.0</v>
      </c>
      <c r="Q32" s="1">
        <v>40.0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75.0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1.0</v>
      </c>
      <c r="AI32" s="14" t="b">
        <v>0</v>
      </c>
      <c r="AJ32" s="7" t="b">
        <v>0</v>
      </c>
      <c r="AK32" s="7" t="b">
        <v>0</v>
      </c>
      <c r="AL32" s="7" t="b">
        <v>0</v>
      </c>
      <c r="AM32" s="7" t="b">
        <v>0</v>
      </c>
      <c r="AN32" s="7" t="b">
        <v>0</v>
      </c>
      <c r="AO32" s="1">
        <v>2.28E7</v>
      </c>
      <c r="AP32" s="1">
        <v>-1.0</v>
      </c>
      <c r="AQ32" s="1">
        <v>71110.0</v>
      </c>
      <c r="AR32" s="1">
        <v>7011.0</v>
      </c>
      <c r="AS32" s="1">
        <v>7411.0</v>
      </c>
      <c r="AT32" s="1">
        <v>22800.0</v>
      </c>
      <c r="AU32" s="1">
        <v>228000.0</v>
      </c>
      <c r="AV32" s="1">
        <v>120.0</v>
      </c>
      <c r="AW32" s="1">
        <v>1.0</v>
      </c>
      <c r="AX32" s="1">
        <v>0.25</v>
      </c>
      <c r="AY32" s="1">
        <v>100.0</v>
      </c>
      <c r="AZ32" s="1">
        <v>0.0</v>
      </c>
      <c r="BA32" s="1">
        <v>0.0</v>
      </c>
      <c r="BB32" s="1">
        <v>0.0</v>
      </c>
      <c r="BC32" s="1">
        <v>7100.0</v>
      </c>
    </row>
    <row r="33" ht="15.0" customHeight="1">
      <c r="A33" s="1">
        <v>230000.0</v>
      </c>
      <c r="B33" s="9" t="s">
        <v>168</v>
      </c>
      <c r="C33" s="1" t="s">
        <v>48</v>
      </c>
      <c r="D33" s="1">
        <v>1255.0</v>
      </c>
      <c r="E33" s="1">
        <v>2000.0</v>
      </c>
      <c r="F33" s="1">
        <v>168.0</v>
      </c>
      <c r="G33" s="1">
        <v>120.0</v>
      </c>
      <c r="H33" s="1">
        <v>120.0</v>
      </c>
      <c r="I33" s="1">
        <v>106.0</v>
      </c>
      <c r="J33" s="1">
        <v>0.0</v>
      </c>
      <c r="K33" s="1">
        <v>0.0</v>
      </c>
      <c r="L33" s="1">
        <v>0.0</v>
      </c>
      <c r="M33" s="1">
        <v>999.0</v>
      </c>
      <c r="N33" s="1">
        <v>999.0</v>
      </c>
      <c r="O33" s="1">
        <v>999.0</v>
      </c>
      <c r="P33" s="1">
        <v>100.0</v>
      </c>
      <c r="Q33" s="1">
        <v>40.0</v>
      </c>
      <c r="R33" s="1">
        <v>5.0</v>
      </c>
      <c r="S33" s="1">
        <v>50.0</v>
      </c>
      <c r="T33" s="1">
        <v>0.0</v>
      </c>
      <c r="U33" s="1">
        <v>0.0</v>
      </c>
      <c r="V33" s="1">
        <v>200.0</v>
      </c>
      <c r="W33" s="1">
        <v>100.0</v>
      </c>
      <c r="X33" s="1">
        <v>0.0</v>
      </c>
      <c r="Y33" s="1">
        <v>100.0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4" t="b">
        <v>1</v>
      </c>
      <c r="AJ33" s="7" t="b">
        <v>0</v>
      </c>
      <c r="AK33" s="7" t="b">
        <v>0</v>
      </c>
      <c r="AL33" s="7" t="b">
        <v>0</v>
      </c>
      <c r="AM33" s="7" t="b">
        <v>0</v>
      </c>
      <c r="AN33" s="7" t="b">
        <v>0</v>
      </c>
      <c r="AO33" s="1">
        <v>2.3E7</v>
      </c>
      <c r="AP33" s="1">
        <v>-1.0</v>
      </c>
      <c r="AQ33" s="1">
        <v>71100.0</v>
      </c>
      <c r="AR33" s="1">
        <v>7007.0</v>
      </c>
      <c r="AS33" s="1">
        <v>7407.0</v>
      </c>
      <c r="AT33" s="1">
        <v>23000.0</v>
      </c>
      <c r="AU33" s="1">
        <v>230000.0</v>
      </c>
      <c r="AV33" s="1">
        <v>120.0</v>
      </c>
      <c r="AW33" s="1">
        <v>4.09999999999999</v>
      </c>
      <c r="AX33" s="1">
        <v>2.0</v>
      </c>
      <c r="AY33" s="1">
        <v>300.0</v>
      </c>
      <c r="AZ33" s="1">
        <v>90000.0</v>
      </c>
      <c r="BA33" s="1">
        <v>0.0</v>
      </c>
      <c r="BB33" s="1">
        <v>0.0</v>
      </c>
      <c r="BC33" s="1">
        <v>0.0</v>
      </c>
    </row>
    <row r="34" ht="15.0" customHeight="1">
      <c r="A34" s="1">
        <v>230001.0</v>
      </c>
      <c r="B34" s="9" t="s">
        <v>168</v>
      </c>
      <c r="C34" s="1" t="s">
        <v>27</v>
      </c>
      <c r="D34" s="1">
        <v>1255.0</v>
      </c>
      <c r="E34" s="1">
        <v>2000.0</v>
      </c>
      <c r="F34" s="1">
        <v>168.0</v>
      </c>
      <c r="G34" s="1">
        <v>120.0</v>
      </c>
      <c r="H34" s="1">
        <v>120.0</v>
      </c>
      <c r="I34" s="1">
        <v>106.0</v>
      </c>
      <c r="J34" s="1">
        <v>0.0</v>
      </c>
      <c r="K34" s="1">
        <v>0.0</v>
      </c>
      <c r="L34" s="1">
        <v>0.0</v>
      </c>
      <c r="M34" s="1">
        <v>999.0</v>
      </c>
      <c r="N34" s="1">
        <v>999.0</v>
      </c>
      <c r="O34" s="1">
        <v>999.0</v>
      </c>
      <c r="P34" s="1">
        <v>100.0</v>
      </c>
      <c r="Q34" s="1">
        <v>40.0</v>
      </c>
      <c r="R34" s="1">
        <v>5.0</v>
      </c>
      <c r="S34" s="1">
        <v>50.0</v>
      </c>
      <c r="T34" s="1">
        <v>0.0</v>
      </c>
      <c r="U34" s="1">
        <v>0.0</v>
      </c>
      <c r="V34" s="1">
        <v>200.0</v>
      </c>
      <c r="W34" s="1">
        <v>100.0</v>
      </c>
      <c r="X34" s="1">
        <v>0.0</v>
      </c>
      <c r="Y34" s="1">
        <v>100.0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4" t="b">
        <v>1</v>
      </c>
      <c r="AJ34" s="7" t="b">
        <v>0</v>
      </c>
      <c r="AK34" s="7" t="b">
        <v>0</v>
      </c>
      <c r="AL34" s="7" t="b">
        <v>0</v>
      </c>
      <c r="AM34" s="7" t="b">
        <v>0</v>
      </c>
      <c r="AN34" s="7" t="b">
        <v>0</v>
      </c>
      <c r="AO34" s="1">
        <v>2.30001E7</v>
      </c>
      <c r="AP34" s="1">
        <v>-1.0</v>
      </c>
      <c r="AQ34" s="1">
        <v>71100.0</v>
      </c>
      <c r="AR34" s="1">
        <v>7003.0</v>
      </c>
      <c r="AS34" s="1">
        <v>7403.0</v>
      </c>
      <c r="AT34" s="1">
        <v>23000.0</v>
      </c>
      <c r="AU34" s="1">
        <v>230003.0</v>
      </c>
      <c r="AV34" s="1">
        <v>120.0</v>
      </c>
      <c r="AW34" s="1">
        <v>4.09999999999999</v>
      </c>
      <c r="AX34" s="1">
        <v>2.0</v>
      </c>
      <c r="AY34" s="1">
        <v>300.0</v>
      </c>
      <c r="AZ34" s="1">
        <v>90000.0</v>
      </c>
      <c r="BA34" s="1">
        <v>0.0</v>
      </c>
      <c r="BB34" s="1">
        <v>0.0</v>
      </c>
      <c r="BC34" s="1">
        <v>0.0</v>
      </c>
    </row>
    <row r="35" ht="15.0" customHeight="1">
      <c r="A35" s="1">
        <v>230002.0</v>
      </c>
      <c r="B35" s="9" t="s">
        <v>168</v>
      </c>
      <c r="C35" s="1" t="s">
        <v>166</v>
      </c>
      <c r="D35" s="1">
        <v>1255.0</v>
      </c>
      <c r="E35" s="1">
        <v>3000.0</v>
      </c>
      <c r="F35" s="1">
        <v>168.0</v>
      </c>
      <c r="G35" s="1">
        <v>120.0</v>
      </c>
      <c r="H35" s="1">
        <v>120.0</v>
      </c>
      <c r="I35" s="1">
        <v>106.0</v>
      </c>
      <c r="J35" s="1">
        <v>0.0</v>
      </c>
      <c r="K35" s="1">
        <v>0.0</v>
      </c>
      <c r="L35" s="1">
        <v>0.0</v>
      </c>
      <c r="M35" s="1">
        <v>999.0</v>
      </c>
      <c r="N35" s="1">
        <v>999.0</v>
      </c>
      <c r="O35" s="1">
        <v>999.0</v>
      </c>
      <c r="P35" s="1">
        <v>100.0</v>
      </c>
      <c r="Q35" s="1">
        <v>40.0</v>
      </c>
      <c r="R35" s="1">
        <v>5.0</v>
      </c>
      <c r="S35" s="1">
        <v>50.0</v>
      </c>
      <c r="T35" s="1">
        <v>0.0</v>
      </c>
      <c r="U35" s="1">
        <v>0.0</v>
      </c>
      <c r="V35" s="1">
        <v>200.0</v>
      </c>
      <c r="W35" s="1">
        <v>100.0</v>
      </c>
      <c r="X35" s="1">
        <v>0.0</v>
      </c>
      <c r="Y35" s="1">
        <v>100.0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4" t="b">
        <v>1</v>
      </c>
      <c r="AJ35" s="7" t="b">
        <v>0</v>
      </c>
      <c r="AK35" s="7" t="b">
        <v>0</v>
      </c>
      <c r="AL35" s="7" t="b">
        <v>0</v>
      </c>
      <c r="AM35" s="7" t="b">
        <v>0</v>
      </c>
      <c r="AN35" s="7" t="b">
        <v>0</v>
      </c>
      <c r="AO35" s="1">
        <v>2.30002E7</v>
      </c>
      <c r="AP35" s="1">
        <v>-1.0</v>
      </c>
      <c r="AQ35" s="1">
        <v>71100.0</v>
      </c>
      <c r="AR35" s="1">
        <v>7009.0</v>
      </c>
      <c r="AS35" s="1">
        <v>7409.0</v>
      </c>
      <c r="AT35" s="1">
        <v>23000.0</v>
      </c>
      <c r="AU35" s="1">
        <v>230001.0</v>
      </c>
      <c r="AV35" s="1">
        <v>120.0</v>
      </c>
      <c r="AW35" s="1">
        <v>4.09999999999999</v>
      </c>
      <c r="AX35" s="1">
        <v>2.0</v>
      </c>
      <c r="AY35" s="1">
        <v>300.0</v>
      </c>
      <c r="AZ35" s="1">
        <v>90000.0</v>
      </c>
      <c r="BA35" s="1">
        <v>0.0</v>
      </c>
      <c r="BB35" s="1">
        <v>0.0</v>
      </c>
      <c r="BC35" s="1">
        <v>0.0</v>
      </c>
    </row>
    <row r="36" ht="15.0" customHeight="1">
      <c r="A36" s="1">
        <v>230003.0</v>
      </c>
      <c r="B36" s="9" t="s">
        <v>168</v>
      </c>
      <c r="C36" s="1" t="s">
        <v>166</v>
      </c>
      <c r="D36" s="1">
        <v>1255.0</v>
      </c>
      <c r="E36" s="1">
        <v>3000.0</v>
      </c>
      <c r="F36" s="1">
        <v>168.0</v>
      </c>
      <c r="G36" s="1">
        <v>120.0</v>
      </c>
      <c r="H36" s="1">
        <v>120.0</v>
      </c>
      <c r="I36" s="1">
        <v>106.0</v>
      </c>
      <c r="J36" s="1">
        <v>0.0</v>
      </c>
      <c r="K36" s="1">
        <v>0.0</v>
      </c>
      <c r="L36" s="1">
        <v>0.0</v>
      </c>
      <c r="M36" s="1">
        <v>999.0</v>
      </c>
      <c r="N36" s="1">
        <v>999.0</v>
      </c>
      <c r="O36" s="1">
        <v>999.0</v>
      </c>
      <c r="P36" s="1">
        <v>100.0</v>
      </c>
      <c r="Q36" s="1">
        <v>40.0</v>
      </c>
      <c r="R36" s="1">
        <v>5.0</v>
      </c>
      <c r="S36" s="1">
        <v>50.0</v>
      </c>
      <c r="T36" s="1">
        <v>0.0</v>
      </c>
      <c r="U36" s="1">
        <v>0.0</v>
      </c>
      <c r="V36" s="1">
        <v>200.0</v>
      </c>
      <c r="W36" s="1">
        <v>100.0</v>
      </c>
      <c r="X36" s="1">
        <v>0.0</v>
      </c>
      <c r="Y36" s="1">
        <v>100.0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4" t="b">
        <v>1</v>
      </c>
      <c r="AJ36" s="7" t="b">
        <v>0</v>
      </c>
      <c r="AK36" s="7" t="b">
        <v>0</v>
      </c>
      <c r="AL36" s="7" t="b">
        <v>0</v>
      </c>
      <c r="AM36" s="7" t="b">
        <v>0</v>
      </c>
      <c r="AN36" s="7" t="b">
        <v>0</v>
      </c>
      <c r="AO36" s="1">
        <v>2.30003E7</v>
      </c>
      <c r="AP36" s="1">
        <v>-1.0</v>
      </c>
      <c r="AQ36" s="1">
        <v>71100.0</v>
      </c>
      <c r="AR36" s="1">
        <v>7009.0</v>
      </c>
      <c r="AS36" s="1">
        <v>7409.0</v>
      </c>
      <c r="AT36" s="1">
        <v>23000.0</v>
      </c>
      <c r="AU36" s="1">
        <v>230002.0</v>
      </c>
      <c r="AV36" s="1">
        <v>120.0</v>
      </c>
      <c r="AW36" s="1">
        <v>4.09999999999999</v>
      </c>
      <c r="AX36" s="1">
        <v>2.0</v>
      </c>
      <c r="AY36" s="1">
        <v>300.0</v>
      </c>
      <c r="AZ36" s="1">
        <v>90000.0</v>
      </c>
      <c r="BA36" s="1">
        <v>0.0</v>
      </c>
      <c r="BB36" s="1">
        <v>0.0</v>
      </c>
      <c r="BC36" s="1">
        <v>0.0</v>
      </c>
    </row>
    <row r="37" ht="15.0" customHeight="1">
      <c r="A37" s="1">
        <v>230004.0</v>
      </c>
      <c r="B37" s="9" t="s">
        <v>168</v>
      </c>
      <c r="C37" s="1" t="s">
        <v>39</v>
      </c>
      <c r="D37" s="1">
        <v>1255.0</v>
      </c>
      <c r="E37" s="1">
        <v>5000.0</v>
      </c>
      <c r="F37" s="1">
        <v>168.0</v>
      </c>
      <c r="G37" s="1">
        <v>120.0</v>
      </c>
      <c r="H37" s="1">
        <v>120.0</v>
      </c>
      <c r="I37" s="1">
        <v>106.0</v>
      </c>
      <c r="J37" s="1">
        <v>0.0</v>
      </c>
      <c r="K37" s="1">
        <v>0.0</v>
      </c>
      <c r="L37" s="1">
        <v>0.0</v>
      </c>
      <c r="M37" s="1">
        <v>999.0</v>
      </c>
      <c r="N37" s="1">
        <v>999.0</v>
      </c>
      <c r="O37" s="1">
        <v>999.0</v>
      </c>
      <c r="P37" s="1">
        <v>100.0</v>
      </c>
      <c r="Q37" s="1">
        <v>40.0</v>
      </c>
      <c r="R37" s="1">
        <v>5.0</v>
      </c>
      <c r="S37" s="1">
        <v>50.0</v>
      </c>
      <c r="T37" s="1">
        <v>0.0</v>
      </c>
      <c r="U37" s="1">
        <v>0.0</v>
      </c>
      <c r="V37" s="1">
        <v>200.0</v>
      </c>
      <c r="W37" s="1">
        <v>100.0</v>
      </c>
      <c r="X37" s="1">
        <v>0.0</v>
      </c>
      <c r="Y37" s="1">
        <v>100.0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4" t="b">
        <v>1</v>
      </c>
      <c r="AJ37" s="7" t="b">
        <v>0</v>
      </c>
      <c r="AK37" s="7" t="b">
        <v>0</v>
      </c>
      <c r="AL37" s="7" t="b">
        <v>0</v>
      </c>
      <c r="AM37" s="7" t="b">
        <v>0</v>
      </c>
      <c r="AN37" s="7" t="b">
        <v>0</v>
      </c>
      <c r="AO37" s="1">
        <v>2.30004E7</v>
      </c>
      <c r="AP37" s="1">
        <v>-1.0</v>
      </c>
      <c r="AQ37" s="1">
        <v>71100.0</v>
      </c>
      <c r="AR37" s="1">
        <v>7010.0</v>
      </c>
      <c r="AS37" s="1">
        <v>7410.0</v>
      </c>
      <c r="AT37" s="1">
        <v>23000.0</v>
      </c>
      <c r="AU37" s="1">
        <v>230004.0</v>
      </c>
      <c r="AV37" s="1">
        <v>120.0</v>
      </c>
      <c r="AW37" s="1">
        <v>4.09999999999999</v>
      </c>
      <c r="AX37" s="1">
        <v>2.0</v>
      </c>
      <c r="AY37" s="1">
        <v>300.0</v>
      </c>
      <c r="AZ37" s="1">
        <v>90000.0</v>
      </c>
      <c r="BA37" s="1">
        <v>0.0</v>
      </c>
      <c r="BB37" s="1">
        <v>0.0</v>
      </c>
      <c r="BC37" s="1">
        <v>0.0</v>
      </c>
    </row>
    <row r="38" ht="15.0" customHeight="1">
      <c r="A38" s="1">
        <v>230005.0</v>
      </c>
      <c r="B38" s="9" t="s">
        <v>168</v>
      </c>
      <c r="C38" s="1" t="s">
        <v>46</v>
      </c>
      <c r="D38" s="1">
        <v>1255.0</v>
      </c>
      <c r="E38" s="1">
        <v>5000.0</v>
      </c>
      <c r="F38" s="1">
        <v>168.0</v>
      </c>
      <c r="G38" s="1">
        <v>120.0</v>
      </c>
      <c r="H38" s="1">
        <v>120.0</v>
      </c>
      <c r="I38" s="1">
        <v>106.0</v>
      </c>
      <c r="J38" s="1">
        <v>0.0</v>
      </c>
      <c r="K38" s="1">
        <v>0.0</v>
      </c>
      <c r="L38" s="1">
        <v>0.0</v>
      </c>
      <c r="M38" s="1">
        <v>999.0</v>
      </c>
      <c r="N38" s="1">
        <v>999.0</v>
      </c>
      <c r="O38" s="1">
        <v>999.0</v>
      </c>
      <c r="P38" s="1">
        <v>100.0</v>
      </c>
      <c r="Q38" s="1">
        <v>40.0</v>
      </c>
      <c r="R38" s="1">
        <v>5.0</v>
      </c>
      <c r="S38" s="1">
        <v>50.0</v>
      </c>
      <c r="T38" s="1">
        <v>0.0</v>
      </c>
      <c r="U38" s="1">
        <v>0.0</v>
      </c>
      <c r="V38" s="1">
        <v>200.0</v>
      </c>
      <c r="W38" s="1">
        <v>100.0</v>
      </c>
      <c r="X38" s="1">
        <v>0.0</v>
      </c>
      <c r="Y38" s="1">
        <v>100.0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1.0</v>
      </c>
      <c r="AI38" s="14" t="b">
        <v>1</v>
      </c>
      <c r="AJ38" s="7" t="b">
        <v>0</v>
      </c>
      <c r="AK38" s="7" t="b">
        <v>0</v>
      </c>
      <c r="AL38" s="7" t="b">
        <v>0</v>
      </c>
      <c r="AM38" s="7" t="b">
        <v>0</v>
      </c>
      <c r="AN38" s="7" t="b">
        <v>0</v>
      </c>
      <c r="AO38" s="1">
        <v>2.30005E7</v>
      </c>
      <c r="AP38" s="1">
        <v>-1.0</v>
      </c>
      <c r="AQ38" s="1">
        <v>71100.0</v>
      </c>
      <c r="AR38" s="1">
        <v>7014.0</v>
      </c>
      <c r="AS38" s="1">
        <v>7414.0</v>
      </c>
      <c r="AT38" s="1">
        <v>23000.0</v>
      </c>
      <c r="AU38" s="1">
        <v>230005.0</v>
      </c>
      <c r="AV38" s="1">
        <v>120.0</v>
      </c>
      <c r="AW38" s="1">
        <v>4.09999999999999</v>
      </c>
      <c r="AX38" s="1">
        <v>2.0</v>
      </c>
      <c r="AY38" s="1">
        <v>300.0</v>
      </c>
      <c r="AZ38" s="1">
        <v>90000.0</v>
      </c>
      <c r="BA38" s="1">
        <v>0.0</v>
      </c>
      <c r="BB38" s="1">
        <v>0.0</v>
      </c>
      <c r="BC38" s="1">
        <v>0.0</v>
      </c>
    </row>
    <row r="39" ht="15.0" customHeight="1">
      <c r="A39" s="1">
        <v>231000.0</v>
      </c>
      <c r="B39" s="9" t="s">
        <v>247</v>
      </c>
      <c r="C39" s="1" t="s">
        <v>41</v>
      </c>
      <c r="D39" s="1">
        <v>372.0</v>
      </c>
      <c r="E39" s="1">
        <v>1000.0</v>
      </c>
      <c r="F39" s="1">
        <v>102.0</v>
      </c>
      <c r="G39" s="1">
        <v>77.0</v>
      </c>
      <c r="H39" s="1">
        <v>61.0</v>
      </c>
      <c r="I39" s="1">
        <v>77.0</v>
      </c>
      <c r="J39" s="1">
        <v>-25.0</v>
      </c>
      <c r="K39" s="1">
        <v>0.0</v>
      </c>
      <c r="L39" s="1">
        <v>0.0</v>
      </c>
      <c r="M39" s="1">
        <v>120.0</v>
      </c>
      <c r="N39" s="1">
        <v>120.0</v>
      </c>
      <c r="O39" s="1">
        <v>73.0</v>
      </c>
      <c r="P39" s="1">
        <v>100.0</v>
      </c>
      <c r="Q39" s="1">
        <v>40.0</v>
      </c>
      <c r="R39" s="1">
        <v>0.0</v>
      </c>
      <c r="S39" s="1">
        <v>0.0</v>
      </c>
      <c r="T39" s="1">
        <v>0.0</v>
      </c>
      <c r="U39" s="1">
        <v>1.0</v>
      </c>
      <c r="V39" s="1">
        <v>30.0</v>
      </c>
      <c r="W39" s="1">
        <v>0.0</v>
      </c>
      <c r="X39" s="1">
        <v>0.0</v>
      </c>
      <c r="Y39" s="1">
        <v>75.0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1.5</v>
      </c>
      <c r="AI39" s="14" t="b">
        <v>0</v>
      </c>
      <c r="AJ39" s="7" t="b">
        <v>1</v>
      </c>
      <c r="AK39" s="7" t="b">
        <v>0</v>
      </c>
      <c r="AL39" s="7" t="b">
        <v>0</v>
      </c>
      <c r="AM39" s="7" t="b">
        <v>0</v>
      </c>
      <c r="AN39" s="7" t="b">
        <v>0</v>
      </c>
      <c r="AO39" s="1">
        <v>2.31E7</v>
      </c>
      <c r="AP39" s="1">
        <v>20.0</v>
      </c>
      <c r="AQ39" s="1">
        <v>71110.0</v>
      </c>
      <c r="AR39" s="1">
        <v>7014.0</v>
      </c>
      <c r="AS39" s="1">
        <v>7414.0</v>
      </c>
      <c r="AT39" s="1">
        <v>23100.0</v>
      </c>
      <c r="AU39" s="1">
        <v>231000.0</v>
      </c>
      <c r="AV39" s="1">
        <v>180.0</v>
      </c>
      <c r="AW39" s="1">
        <v>1.7</v>
      </c>
      <c r="AX39" s="1">
        <v>0.25</v>
      </c>
      <c r="AY39" s="1">
        <v>100.0</v>
      </c>
      <c r="AZ39" s="1">
        <v>0.0</v>
      </c>
      <c r="BA39" s="1">
        <v>0.0</v>
      </c>
      <c r="BB39" s="1">
        <v>0.0</v>
      </c>
      <c r="BC39" s="1">
        <v>0.0</v>
      </c>
    </row>
    <row r="40" ht="15.0" customHeight="1">
      <c r="A40" s="1">
        <v>232000.0</v>
      </c>
      <c r="B40" s="1" t="s">
        <v>293</v>
      </c>
      <c r="C40" s="1" t="s">
        <v>166</v>
      </c>
      <c r="D40" s="1">
        <v>1440.0</v>
      </c>
      <c r="E40" s="1">
        <v>40000.0</v>
      </c>
      <c r="F40" s="1">
        <v>175.0</v>
      </c>
      <c r="G40" s="1">
        <v>140.0</v>
      </c>
      <c r="H40" s="1">
        <v>131.0</v>
      </c>
      <c r="I40" s="1">
        <v>105.0</v>
      </c>
      <c r="J40" s="1">
        <v>25.0</v>
      </c>
      <c r="K40" s="1">
        <v>-25.0</v>
      </c>
      <c r="L40" s="1">
        <v>0.0</v>
      </c>
      <c r="M40" s="1">
        <v>999.0</v>
      </c>
      <c r="N40" s="1">
        <v>999.0</v>
      </c>
      <c r="O40" s="1">
        <v>999.0</v>
      </c>
      <c r="P40" s="1">
        <v>100.0</v>
      </c>
      <c r="Q40" s="1">
        <v>40.0</v>
      </c>
      <c r="R40" s="1">
        <v>5.0</v>
      </c>
      <c r="S40" s="1">
        <v>50.0</v>
      </c>
      <c r="T40" s="1">
        <v>0.0</v>
      </c>
      <c r="U40" s="1">
        <v>0.0</v>
      </c>
      <c r="V40" s="1">
        <v>0.0</v>
      </c>
      <c r="W40" s="1">
        <v>100.0</v>
      </c>
      <c r="X40" s="1">
        <v>0.0</v>
      </c>
      <c r="Y40" s="1">
        <v>100.0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4" t="b">
        <v>1</v>
      </c>
      <c r="AJ40" s="7" t="b">
        <v>0</v>
      </c>
      <c r="AK40" s="7" t="b">
        <v>0</v>
      </c>
      <c r="AL40" s="7" t="b">
        <v>0</v>
      </c>
      <c r="AM40" s="7" t="b">
        <v>0</v>
      </c>
      <c r="AN40" s="7" t="b">
        <v>0</v>
      </c>
      <c r="AO40" s="1">
        <v>2.32E7</v>
      </c>
      <c r="AP40" s="1">
        <v>-1.0</v>
      </c>
      <c r="AQ40" s="1">
        <v>71100.0</v>
      </c>
      <c r="AR40" s="1">
        <v>7009.0</v>
      </c>
      <c r="AS40" s="1">
        <v>7409.0</v>
      </c>
      <c r="AT40" s="1">
        <v>23200.0</v>
      </c>
      <c r="AU40" s="1">
        <v>232000.0</v>
      </c>
      <c r="AV40" s="1">
        <v>90.0</v>
      </c>
      <c r="AW40" s="1">
        <v>6.0</v>
      </c>
      <c r="AX40" s="1">
        <v>1.5</v>
      </c>
      <c r="AY40" s="1">
        <v>500.0</v>
      </c>
      <c r="AZ40" s="1">
        <v>90000.0</v>
      </c>
      <c r="BA40" s="1">
        <v>80000.0</v>
      </c>
      <c r="BB40" s="1">
        <v>0.0</v>
      </c>
      <c r="BC40" s="1">
        <v>0.0</v>
      </c>
    </row>
    <row r="41" ht="15.0" customHeight="1">
      <c r="A41" s="1">
        <v>233000.0</v>
      </c>
      <c r="B41" s="2" t="s">
        <v>139</v>
      </c>
      <c r="C41" s="1" t="s">
        <v>101</v>
      </c>
      <c r="D41" s="1">
        <v>129.0</v>
      </c>
      <c r="E41" s="1">
        <v>100.0</v>
      </c>
      <c r="F41" s="1">
        <v>96.0</v>
      </c>
      <c r="G41" s="1">
        <v>77.0</v>
      </c>
      <c r="H41" s="1">
        <v>38.0</v>
      </c>
      <c r="I41" s="1">
        <v>86.0</v>
      </c>
      <c r="J41" s="1">
        <v>0.0</v>
      </c>
      <c r="K41" s="1">
        <v>0.0</v>
      </c>
      <c r="L41" s="1">
        <v>-25.0</v>
      </c>
      <c r="M41" s="1">
        <v>88.0</v>
      </c>
      <c r="N41" s="1">
        <v>88.0</v>
      </c>
      <c r="O41" s="1">
        <v>999.0</v>
      </c>
      <c r="P41" s="1">
        <v>100.0</v>
      </c>
      <c r="Q41" s="1">
        <v>40.0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75.0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4" t="b">
        <v>0</v>
      </c>
      <c r="AJ41" s="7" t="b">
        <v>0</v>
      </c>
      <c r="AK41" s="7" t="b">
        <v>0</v>
      </c>
      <c r="AL41" s="7" t="b">
        <v>0</v>
      </c>
      <c r="AM41" s="7" t="b">
        <v>0</v>
      </c>
      <c r="AN41" s="7" t="b">
        <v>0</v>
      </c>
      <c r="AO41" s="1">
        <v>2.33E7</v>
      </c>
      <c r="AP41" s="1">
        <v>-1.0</v>
      </c>
      <c r="AQ41" s="1">
        <v>71110.0</v>
      </c>
      <c r="AR41" s="1">
        <v>7005.0</v>
      </c>
      <c r="AS41" s="1">
        <v>7405.0</v>
      </c>
      <c r="AT41" s="1">
        <v>23300.0</v>
      </c>
      <c r="AU41" s="1">
        <v>233000.0</v>
      </c>
      <c r="AV41" s="1">
        <v>180.0</v>
      </c>
      <c r="AW41" s="1">
        <v>1.5</v>
      </c>
      <c r="AX41" s="1">
        <v>0.4</v>
      </c>
      <c r="AY41" s="1">
        <v>100.0</v>
      </c>
      <c r="AZ41" s="1" t="s">
        <v>353</v>
      </c>
      <c r="BA41" s="1">
        <v>0.0</v>
      </c>
      <c r="BB41" s="1">
        <v>0.0</v>
      </c>
      <c r="BC41" s="1">
        <v>0.0</v>
      </c>
    </row>
    <row r="42" ht="15.0" customHeight="1">
      <c r="A42" s="1">
        <v>233001.0</v>
      </c>
      <c r="B42" s="2" t="s">
        <v>139</v>
      </c>
      <c r="C42" s="1" t="s">
        <v>77</v>
      </c>
      <c r="D42" s="1">
        <v>129.0</v>
      </c>
      <c r="E42" s="1">
        <v>100.0</v>
      </c>
      <c r="F42" s="1">
        <v>96.0</v>
      </c>
      <c r="G42" s="1">
        <v>77.0</v>
      </c>
      <c r="H42" s="1">
        <v>38.0</v>
      </c>
      <c r="I42" s="1">
        <v>86.0</v>
      </c>
      <c r="J42" s="1">
        <v>0.0</v>
      </c>
      <c r="K42" s="1">
        <v>0.0</v>
      </c>
      <c r="L42" s="1">
        <v>-25.0</v>
      </c>
      <c r="M42" s="1">
        <v>88.0</v>
      </c>
      <c r="N42" s="1">
        <v>88.0</v>
      </c>
      <c r="O42" s="1">
        <v>999.0</v>
      </c>
      <c r="P42" s="1">
        <v>100.0</v>
      </c>
      <c r="Q42" s="1">
        <v>40.0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75.0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1.0</v>
      </c>
      <c r="AI42" s="14" t="b">
        <v>0</v>
      </c>
      <c r="AJ42" s="7" t="b">
        <v>0</v>
      </c>
      <c r="AK42" s="7" t="b">
        <v>0</v>
      </c>
      <c r="AL42" s="7" t="b">
        <v>0</v>
      </c>
      <c r="AM42" s="7" t="b">
        <v>0</v>
      </c>
      <c r="AN42" s="7" t="b">
        <v>0</v>
      </c>
      <c r="AO42" s="1">
        <v>2.33001E7</v>
      </c>
      <c r="AP42" s="1">
        <v>-1.0</v>
      </c>
      <c r="AQ42" s="1">
        <v>71110.0</v>
      </c>
      <c r="AR42" s="1">
        <v>7011.0</v>
      </c>
      <c r="AS42" s="1">
        <v>7411.0</v>
      </c>
      <c r="AT42" s="1">
        <v>23300.0</v>
      </c>
      <c r="AU42" s="1">
        <v>233000.0</v>
      </c>
      <c r="AV42" s="1">
        <v>180.0</v>
      </c>
      <c r="AW42" s="1">
        <v>1.5</v>
      </c>
      <c r="AX42" s="1">
        <v>0.4</v>
      </c>
      <c r="AY42" s="1">
        <v>100.0</v>
      </c>
      <c r="AZ42" s="1" t="s">
        <v>353</v>
      </c>
      <c r="BA42" s="1">
        <v>0.0</v>
      </c>
      <c r="BB42" s="1">
        <v>0.0</v>
      </c>
      <c r="BC42" s="1">
        <v>0.0</v>
      </c>
    </row>
    <row r="43" ht="15.0" customHeight="1">
      <c r="A43" s="1">
        <v>236000.0</v>
      </c>
      <c r="B43" s="1" t="s">
        <v>142</v>
      </c>
      <c r="C43" s="1" t="s">
        <v>39</v>
      </c>
      <c r="D43" s="1">
        <v>1260.0</v>
      </c>
      <c r="E43" s="1">
        <v>50000.0</v>
      </c>
      <c r="F43" s="1">
        <v>73.0</v>
      </c>
      <c r="G43" s="1">
        <v>62.0</v>
      </c>
      <c r="H43" s="1">
        <v>51.0</v>
      </c>
      <c r="I43" s="1">
        <v>44.0</v>
      </c>
      <c r="J43" s="1">
        <v>0.0</v>
      </c>
      <c r="K43" s="1">
        <v>25.0</v>
      </c>
      <c r="L43" s="1">
        <v>0.0</v>
      </c>
      <c r="M43" s="1">
        <v>120.0</v>
      </c>
      <c r="N43" s="1">
        <v>120.0</v>
      </c>
      <c r="O43" s="1">
        <v>120.0</v>
      </c>
      <c r="P43" s="1">
        <v>100.0</v>
      </c>
      <c r="Q43" s="1">
        <v>40.0</v>
      </c>
      <c r="R43" s="1">
        <v>0.0</v>
      </c>
      <c r="S43" s="1">
        <v>0.0</v>
      </c>
      <c r="T43" s="1">
        <v>0.0</v>
      </c>
      <c r="U43" s="1">
        <v>0.0</v>
      </c>
      <c r="V43" s="1">
        <v>110.0</v>
      </c>
      <c r="W43" s="1">
        <v>0.0</v>
      </c>
      <c r="X43" s="1">
        <v>0.0</v>
      </c>
      <c r="Y43" s="1">
        <v>75.0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1.0</v>
      </c>
      <c r="AI43" s="14" t="b">
        <v>1</v>
      </c>
      <c r="AJ43" s="7" t="b">
        <v>0</v>
      </c>
      <c r="AK43" s="7" t="b">
        <v>0</v>
      </c>
      <c r="AL43" s="7" t="b">
        <v>0</v>
      </c>
      <c r="AM43" s="7" t="b">
        <v>0</v>
      </c>
      <c r="AN43" s="7" t="b">
        <v>0</v>
      </c>
      <c r="AO43" s="1">
        <v>2.36E7</v>
      </c>
      <c r="AP43" s="1">
        <v>-1.0</v>
      </c>
      <c r="AQ43" s="1">
        <v>71100.0</v>
      </c>
      <c r="AR43" s="1">
        <v>7010.0</v>
      </c>
      <c r="AS43" s="1">
        <v>7410.0</v>
      </c>
      <c r="AT43" s="1">
        <v>23600.0</v>
      </c>
      <c r="AU43" s="1">
        <v>236000.0</v>
      </c>
      <c r="AV43" s="1">
        <v>120.0</v>
      </c>
      <c r="AW43" s="1">
        <v>4.0</v>
      </c>
      <c r="AX43" s="1">
        <v>1.8</v>
      </c>
      <c r="AY43" s="1">
        <v>100.0</v>
      </c>
      <c r="AZ43" s="1">
        <v>0.0</v>
      </c>
      <c r="BA43" s="1">
        <v>80000.0</v>
      </c>
      <c r="BB43" s="1">
        <v>0.0</v>
      </c>
      <c r="BC43" s="1">
        <v>5151.0</v>
      </c>
    </row>
    <row r="44" ht="15.0" customHeight="1">
      <c r="A44" s="1">
        <v>236001.0</v>
      </c>
      <c r="B44" s="1" t="s">
        <v>143</v>
      </c>
      <c r="C44" s="1" t="s">
        <v>39</v>
      </c>
      <c r="D44" s="1">
        <v>1950.0</v>
      </c>
      <c r="E44" s="1">
        <v>50000.0</v>
      </c>
      <c r="F44" s="1">
        <v>73.0</v>
      </c>
      <c r="G44" s="1">
        <v>62.0</v>
      </c>
      <c r="H44" s="1">
        <v>51.0</v>
      </c>
      <c r="I44" s="1">
        <v>146.0</v>
      </c>
      <c r="J44" s="1">
        <v>0.0</v>
      </c>
      <c r="K44" s="1">
        <v>25.0</v>
      </c>
      <c r="L44" s="1">
        <v>0.0</v>
      </c>
      <c r="M44" s="1">
        <v>240.0</v>
      </c>
      <c r="N44" s="1">
        <v>240.0</v>
      </c>
      <c r="O44" s="1">
        <v>120.0</v>
      </c>
      <c r="P44" s="1">
        <v>100.0</v>
      </c>
      <c r="Q44" s="1">
        <v>40.0</v>
      </c>
      <c r="R44" s="1">
        <v>0.0</v>
      </c>
      <c r="S44" s="1">
        <v>0.0</v>
      </c>
      <c r="T44" s="1">
        <v>0.0</v>
      </c>
      <c r="U44" s="1">
        <v>0.0</v>
      </c>
      <c r="V44" s="1">
        <v>110.0</v>
      </c>
      <c r="W44" s="1">
        <v>0.0</v>
      </c>
      <c r="X44" s="1">
        <v>0.0</v>
      </c>
      <c r="Y44" s="1">
        <v>75.0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4" t="b">
        <v>1</v>
      </c>
      <c r="AJ44" s="7" t="b">
        <v>0</v>
      </c>
      <c r="AK44" s="7" t="b">
        <v>0</v>
      </c>
      <c r="AL44" s="7" t="b">
        <v>0</v>
      </c>
      <c r="AM44" s="7" t="b">
        <v>0</v>
      </c>
      <c r="AN44" s="7" t="b">
        <v>0</v>
      </c>
      <c r="AO44" s="1">
        <v>2.36001E7</v>
      </c>
      <c r="AP44" s="1">
        <v>-1.0</v>
      </c>
      <c r="AQ44" s="1">
        <v>71100.0</v>
      </c>
      <c r="AR44" s="1">
        <v>7010.0</v>
      </c>
      <c r="AS44" s="1">
        <v>7410.0</v>
      </c>
      <c r="AT44" s="1">
        <v>23600.0</v>
      </c>
      <c r="AU44" s="1">
        <v>236001.0</v>
      </c>
      <c r="AV44" s="1">
        <v>120.0</v>
      </c>
      <c r="AW44" s="1">
        <v>4.0</v>
      </c>
      <c r="AX44" s="1">
        <v>1.8</v>
      </c>
      <c r="AY44" s="1">
        <v>100.0</v>
      </c>
      <c r="AZ44" s="1">
        <v>0.0</v>
      </c>
      <c r="BA44" s="1">
        <v>80000.0</v>
      </c>
      <c r="BB44" s="1">
        <v>0.0</v>
      </c>
      <c r="BC44" s="1">
        <v>5151.0</v>
      </c>
    </row>
    <row r="45" ht="15.0" customHeight="1">
      <c r="A45" s="1">
        <v>237000.0</v>
      </c>
      <c r="B45" s="9" t="s">
        <v>129</v>
      </c>
      <c r="C45" s="1" t="s">
        <v>27</v>
      </c>
      <c r="D45" s="1">
        <v>155.0</v>
      </c>
      <c r="E45" s="1">
        <v>1000.0</v>
      </c>
      <c r="F45" s="1">
        <v>128.0</v>
      </c>
      <c r="G45" s="1">
        <v>256.0</v>
      </c>
      <c r="H45" s="1">
        <v>77.0</v>
      </c>
      <c r="I45" s="1">
        <v>77.0</v>
      </c>
      <c r="J45" s="1">
        <v>0.0</v>
      </c>
      <c r="K45" s="1">
        <v>0.0</v>
      </c>
      <c r="L45" s="1">
        <v>0.0</v>
      </c>
      <c r="M45" s="1">
        <v>107.0</v>
      </c>
      <c r="N45" s="1">
        <v>107.0</v>
      </c>
      <c r="O45" s="1">
        <v>107.0</v>
      </c>
      <c r="P45" s="1">
        <v>100.0</v>
      </c>
      <c r="Q45" s="1">
        <v>40.0</v>
      </c>
      <c r="R45" s="1">
        <v>0.0</v>
      </c>
      <c r="S45" s="1">
        <v>0.0</v>
      </c>
      <c r="T45" s="1">
        <v>0.0</v>
      </c>
      <c r="U45" s="1">
        <v>0.0</v>
      </c>
      <c r="V45" s="1">
        <v>45.0</v>
      </c>
      <c r="W45" s="1">
        <v>0.0</v>
      </c>
      <c r="X45" s="1">
        <v>0.0</v>
      </c>
      <c r="Y45" s="1">
        <v>75.0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1.5</v>
      </c>
      <c r="AI45" s="14" t="b">
        <v>1</v>
      </c>
      <c r="AJ45" s="7" t="b">
        <v>0</v>
      </c>
      <c r="AK45" s="7" t="b">
        <v>0</v>
      </c>
      <c r="AL45" s="7" t="b">
        <v>0</v>
      </c>
      <c r="AM45" s="7" t="b">
        <v>0</v>
      </c>
      <c r="AN45" s="7" t="b">
        <v>0</v>
      </c>
      <c r="AO45" s="1">
        <v>2.37E7</v>
      </c>
      <c r="AP45" s="1">
        <v>-1.0</v>
      </c>
      <c r="AQ45" s="1">
        <v>71100.0</v>
      </c>
      <c r="AR45" s="1">
        <v>7003.0</v>
      </c>
      <c r="AS45" s="1">
        <v>7403.0</v>
      </c>
      <c r="AT45" s="1">
        <v>23700.0</v>
      </c>
      <c r="AU45" s="1">
        <v>237000.0</v>
      </c>
      <c r="AV45" s="1">
        <v>120.0</v>
      </c>
      <c r="AW45" s="1">
        <v>2.29999999999999</v>
      </c>
      <c r="AX45" s="1">
        <v>0.4</v>
      </c>
      <c r="AY45" s="1">
        <v>100.0</v>
      </c>
      <c r="AZ45" s="1">
        <v>0.0</v>
      </c>
      <c r="BA45" s="1">
        <v>0.0</v>
      </c>
      <c r="BB45" s="1">
        <v>0.0</v>
      </c>
      <c r="BC45" s="1">
        <v>0.0</v>
      </c>
    </row>
    <row r="46" ht="15.0" customHeight="1">
      <c r="A46" s="1">
        <v>237001.0</v>
      </c>
      <c r="B46" s="9" t="s">
        <v>129</v>
      </c>
      <c r="C46" s="1" t="s">
        <v>30</v>
      </c>
      <c r="D46" s="1">
        <v>155.0</v>
      </c>
      <c r="E46" s="1">
        <v>800.0</v>
      </c>
      <c r="F46" s="1">
        <v>128.0</v>
      </c>
      <c r="G46" s="1">
        <v>256.0</v>
      </c>
      <c r="H46" s="1">
        <v>77.0</v>
      </c>
      <c r="I46" s="1">
        <v>77.0</v>
      </c>
      <c r="J46" s="1">
        <v>0.0</v>
      </c>
      <c r="K46" s="1">
        <v>0.0</v>
      </c>
      <c r="L46" s="1">
        <v>0.0</v>
      </c>
      <c r="M46" s="1">
        <v>107.0</v>
      </c>
      <c r="N46" s="1">
        <v>107.0</v>
      </c>
      <c r="O46" s="1">
        <v>107.0</v>
      </c>
      <c r="P46" s="1">
        <v>100.0</v>
      </c>
      <c r="Q46" s="1">
        <v>40.0</v>
      </c>
      <c r="R46" s="1">
        <v>0.0</v>
      </c>
      <c r="S46" s="1">
        <v>0.0</v>
      </c>
      <c r="T46" s="1">
        <v>0.0</v>
      </c>
      <c r="U46" s="1">
        <v>0.0</v>
      </c>
      <c r="V46" s="1">
        <v>45.0</v>
      </c>
      <c r="W46" s="1">
        <v>0.0</v>
      </c>
      <c r="X46" s="1">
        <v>0.0</v>
      </c>
      <c r="Y46" s="1">
        <v>75.0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1.5</v>
      </c>
      <c r="AI46" s="14" t="b">
        <v>0</v>
      </c>
      <c r="AJ46" s="7" t="b">
        <v>0</v>
      </c>
      <c r="AK46" s="7" t="b">
        <v>0</v>
      </c>
      <c r="AL46" s="7" t="b">
        <v>0</v>
      </c>
      <c r="AM46" s="7" t="b">
        <v>0</v>
      </c>
      <c r="AN46" s="7" t="b">
        <v>0</v>
      </c>
      <c r="AO46" s="1">
        <v>2.37001E7</v>
      </c>
      <c r="AP46" s="1">
        <v>-1.0</v>
      </c>
      <c r="AQ46" s="1">
        <v>71100.0</v>
      </c>
      <c r="AR46" s="1">
        <v>7014.0</v>
      </c>
      <c r="AS46" s="1">
        <v>7414.0</v>
      </c>
      <c r="AT46" s="1">
        <v>23700.0</v>
      </c>
      <c r="AU46" s="1">
        <v>237000.0</v>
      </c>
      <c r="AV46" s="1">
        <v>120.0</v>
      </c>
      <c r="AW46" s="1">
        <v>2.29999999999999</v>
      </c>
      <c r="AX46" s="1">
        <v>0.4</v>
      </c>
      <c r="AY46" s="1">
        <v>100.0</v>
      </c>
      <c r="AZ46" s="1">
        <v>0.0</v>
      </c>
      <c r="BA46" s="1">
        <v>0.0</v>
      </c>
      <c r="BB46" s="1">
        <v>0.0</v>
      </c>
      <c r="BC46" s="1">
        <v>0.0</v>
      </c>
    </row>
    <row r="47" ht="15.0" customHeight="1">
      <c r="A47" s="1">
        <v>237002.0</v>
      </c>
      <c r="B47" s="9" t="s">
        <v>129</v>
      </c>
      <c r="C47" s="1" t="s">
        <v>35</v>
      </c>
      <c r="D47" s="1">
        <v>155.0</v>
      </c>
      <c r="E47" s="1">
        <v>1000.0</v>
      </c>
      <c r="F47" s="1">
        <v>128.0</v>
      </c>
      <c r="G47" s="1">
        <v>256.0</v>
      </c>
      <c r="H47" s="1">
        <v>77.0</v>
      </c>
      <c r="I47" s="1">
        <v>77.0</v>
      </c>
      <c r="J47" s="1">
        <v>0.0</v>
      </c>
      <c r="K47" s="1">
        <v>0.0</v>
      </c>
      <c r="L47" s="1">
        <v>0.0</v>
      </c>
      <c r="M47" s="1">
        <v>107.0</v>
      </c>
      <c r="N47" s="1">
        <v>107.0</v>
      </c>
      <c r="O47" s="1">
        <v>107.0</v>
      </c>
      <c r="P47" s="1">
        <v>100.0</v>
      </c>
      <c r="Q47" s="1">
        <v>40.0</v>
      </c>
      <c r="R47" s="1">
        <v>0.0</v>
      </c>
      <c r="S47" s="1">
        <v>0.0</v>
      </c>
      <c r="T47" s="1">
        <v>0.0</v>
      </c>
      <c r="U47" s="1">
        <v>0.0</v>
      </c>
      <c r="V47" s="1">
        <v>45.0</v>
      </c>
      <c r="W47" s="1">
        <v>0.0</v>
      </c>
      <c r="X47" s="1">
        <v>0.0</v>
      </c>
      <c r="Y47" s="1">
        <v>75.0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1.5</v>
      </c>
      <c r="AI47" s="14" t="b">
        <v>1</v>
      </c>
      <c r="AJ47" s="7" t="b">
        <v>0</v>
      </c>
      <c r="AK47" s="7" t="b">
        <v>0</v>
      </c>
      <c r="AL47" s="7" t="b">
        <v>0</v>
      </c>
      <c r="AM47" s="7" t="b">
        <v>0</v>
      </c>
      <c r="AN47" s="7" t="b">
        <v>0</v>
      </c>
      <c r="AO47" s="1">
        <v>2.37002E7</v>
      </c>
      <c r="AP47" s="1">
        <v>-1.0</v>
      </c>
      <c r="AQ47" s="1">
        <v>71100.0</v>
      </c>
      <c r="AR47" s="1">
        <v>7004.0</v>
      </c>
      <c r="AS47" s="1">
        <v>7404.0</v>
      </c>
      <c r="AT47" s="1">
        <v>23700.0</v>
      </c>
      <c r="AU47" s="1">
        <v>237000.0</v>
      </c>
      <c r="AV47" s="1">
        <v>120.0</v>
      </c>
      <c r="AW47" s="1">
        <v>2.29999999999999</v>
      </c>
      <c r="AX47" s="1">
        <v>0.4</v>
      </c>
      <c r="AY47" s="1">
        <v>100.0</v>
      </c>
      <c r="AZ47" s="1">
        <v>0.0</v>
      </c>
      <c r="BA47" s="1">
        <v>0.0</v>
      </c>
      <c r="BB47" s="1">
        <v>0.0</v>
      </c>
      <c r="BC47" s="1">
        <v>0.0</v>
      </c>
    </row>
    <row r="48" ht="15.0" customHeight="1">
      <c r="A48" s="1">
        <v>237003.0</v>
      </c>
      <c r="B48" s="9" t="s">
        <v>129</v>
      </c>
      <c r="C48" s="1" t="s">
        <v>30</v>
      </c>
      <c r="D48" s="1">
        <v>155.0</v>
      </c>
      <c r="E48" s="1">
        <v>800.0</v>
      </c>
      <c r="F48" s="1">
        <v>128.0</v>
      </c>
      <c r="G48" s="1">
        <v>256.0</v>
      </c>
      <c r="H48" s="1">
        <v>77.0</v>
      </c>
      <c r="I48" s="1">
        <v>77.0</v>
      </c>
      <c r="J48" s="1">
        <v>0.0</v>
      </c>
      <c r="K48" s="1">
        <v>0.0</v>
      </c>
      <c r="L48" s="1">
        <v>0.0</v>
      </c>
      <c r="M48" s="1">
        <v>107.0</v>
      </c>
      <c r="N48" s="1">
        <v>107.0</v>
      </c>
      <c r="O48" s="1">
        <v>107.0</v>
      </c>
      <c r="P48" s="1">
        <v>100.0</v>
      </c>
      <c r="Q48" s="1">
        <v>40.0</v>
      </c>
      <c r="R48" s="1">
        <v>0.0</v>
      </c>
      <c r="S48" s="1">
        <v>0.0</v>
      </c>
      <c r="T48" s="1">
        <v>0.0</v>
      </c>
      <c r="U48" s="1">
        <v>0.0</v>
      </c>
      <c r="V48" s="1">
        <v>45.0</v>
      </c>
      <c r="W48" s="1">
        <v>0.0</v>
      </c>
      <c r="X48" s="1">
        <v>0.0</v>
      </c>
      <c r="Y48" s="1">
        <v>75.0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1.5</v>
      </c>
      <c r="AI48" s="14" t="b">
        <v>0</v>
      </c>
      <c r="AJ48" s="7" t="b">
        <v>0</v>
      </c>
      <c r="AK48" s="7" t="b">
        <v>0</v>
      </c>
      <c r="AL48" s="7" t="b">
        <v>0</v>
      </c>
      <c r="AM48" s="7" t="b">
        <v>0</v>
      </c>
      <c r="AN48" s="7" t="b">
        <v>0</v>
      </c>
      <c r="AO48" s="1">
        <v>2.37001E7</v>
      </c>
      <c r="AP48" s="1">
        <v>-1.0</v>
      </c>
      <c r="AQ48" s="1">
        <v>71100.0</v>
      </c>
      <c r="AR48" s="1">
        <v>7014.0</v>
      </c>
      <c r="AS48" s="1">
        <v>7414.0</v>
      </c>
      <c r="AT48" s="1">
        <v>23700.0</v>
      </c>
      <c r="AU48" s="1">
        <v>237000.0</v>
      </c>
      <c r="AV48" s="1">
        <v>120.0</v>
      </c>
      <c r="AW48" s="1">
        <v>2.29999999999999</v>
      </c>
      <c r="AX48" s="1">
        <v>0.4</v>
      </c>
      <c r="AY48" s="1">
        <v>100.0</v>
      </c>
      <c r="AZ48" s="1">
        <v>0.0</v>
      </c>
      <c r="BA48" s="1">
        <v>0.0</v>
      </c>
      <c r="BB48" s="1">
        <v>0.0</v>
      </c>
      <c r="BC48" s="1">
        <v>7100.0</v>
      </c>
    </row>
    <row r="49" ht="15.0" customHeight="1">
      <c r="A49" s="1">
        <v>238000.0</v>
      </c>
      <c r="B49" s="1" t="s">
        <v>303</v>
      </c>
      <c r="C49" s="1" t="s">
        <v>101</v>
      </c>
      <c r="D49" s="1">
        <v>127.0</v>
      </c>
      <c r="E49" s="1">
        <v>600.0</v>
      </c>
      <c r="F49" s="1">
        <v>248.0</v>
      </c>
      <c r="G49" s="1">
        <v>198.0</v>
      </c>
      <c r="H49" s="1">
        <v>198.0</v>
      </c>
      <c r="I49" s="1">
        <v>496.0</v>
      </c>
      <c r="J49" s="1">
        <v>25.0</v>
      </c>
      <c r="K49" s="1">
        <v>-60.0</v>
      </c>
      <c r="L49" s="1">
        <v>0.0</v>
      </c>
      <c r="M49" s="1">
        <v>999.0</v>
      </c>
      <c r="N49" s="1">
        <v>999.0</v>
      </c>
      <c r="O49" s="1">
        <v>999.0</v>
      </c>
      <c r="P49" s="1">
        <v>160.0</v>
      </c>
      <c r="Q49" s="1">
        <v>40.0</v>
      </c>
      <c r="R49" s="1">
        <v>5.0</v>
      </c>
      <c r="S49" s="1">
        <v>50.0</v>
      </c>
      <c r="T49" s="1">
        <v>0.0</v>
      </c>
      <c r="U49" s="1">
        <v>1.0</v>
      </c>
      <c r="V49" s="1">
        <v>200.0</v>
      </c>
      <c r="W49" s="1">
        <v>25.0</v>
      </c>
      <c r="X49" s="1">
        <v>0.0</v>
      </c>
      <c r="Y49" s="1">
        <v>75.0</v>
      </c>
      <c r="Z49" s="1">
        <v>95.0</v>
      </c>
      <c r="AA49" s="1">
        <v>70.0</v>
      </c>
      <c r="AB49" s="1">
        <v>80.0</v>
      </c>
      <c r="AC49" s="1">
        <v>70.0</v>
      </c>
      <c r="AD49" s="1">
        <v>4.0</v>
      </c>
      <c r="AE49" s="1">
        <v>95.0</v>
      </c>
      <c r="AF49" s="1">
        <v>95.0</v>
      </c>
      <c r="AG49" s="1">
        <v>95.0</v>
      </c>
      <c r="AH49" s="1">
        <v>3.0</v>
      </c>
      <c r="AI49" s="14" t="b">
        <v>0</v>
      </c>
      <c r="AJ49" s="7" t="b">
        <v>0</v>
      </c>
      <c r="AK49" s="7" t="b">
        <v>0</v>
      </c>
      <c r="AL49" s="7" t="b">
        <v>0</v>
      </c>
      <c r="AM49" s="7" t="b">
        <v>0</v>
      </c>
      <c r="AN49" s="7" t="b">
        <v>0</v>
      </c>
      <c r="AO49" s="1">
        <v>2.38E7</v>
      </c>
      <c r="AP49" s="1">
        <v>-1.0</v>
      </c>
      <c r="AQ49" s="1">
        <v>71110.0</v>
      </c>
      <c r="AR49" s="1">
        <v>7005.0</v>
      </c>
      <c r="AS49" s="1">
        <v>7405.0</v>
      </c>
      <c r="AT49" s="1">
        <v>23800.0</v>
      </c>
      <c r="AU49" s="1">
        <v>238000.0</v>
      </c>
      <c r="AV49" s="1">
        <v>120.0</v>
      </c>
      <c r="AW49" s="1">
        <v>3.3</v>
      </c>
      <c r="AX49" s="1">
        <v>0.6</v>
      </c>
      <c r="AY49" s="1">
        <v>100.0</v>
      </c>
      <c r="AZ49" s="1">
        <v>90000.0</v>
      </c>
      <c r="BA49" s="1">
        <v>0.0</v>
      </c>
      <c r="BB49" s="1">
        <v>0.0</v>
      </c>
      <c r="BC49" s="1">
        <v>0.0</v>
      </c>
    </row>
    <row r="50" ht="15.0" customHeight="1">
      <c r="A50" s="1">
        <v>238001.0</v>
      </c>
      <c r="B50" s="1" t="s">
        <v>303</v>
      </c>
      <c r="C50" s="1" t="s">
        <v>77</v>
      </c>
      <c r="D50" s="1">
        <v>127.0</v>
      </c>
      <c r="E50" s="1">
        <v>900.0</v>
      </c>
      <c r="F50" s="1">
        <v>248.0</v>
      </c>
      <c r="G50" s="1">
        <v>198.0</v>
      </c>
      <c r="H50" s="1">
        <v>198.0</v>
      </c>
      <c r="I50" s="1">
        <v>496.0</v>
      </c>
      <c r="J50" s="1">
        <v>25.0</v>
      </c>
      <c r="K50" s="1">
        <v>-60.0</v>
      </c>
      <c r="L50" s="1">
        <v>0.0</v>
      </c>
      <c r="M50" s="1">
        <v>999.0</v>
      </c>
      <c r="N50" s="1">
        <v>999.0</v>
      </c>
      <c r="O50" s="1">
        <v>999.0</v>
      </c>
      <c r="P50" s="1">
        <v>160.0</v>
      </c>
      <c r="Q50" s="1">
        <v>40.0</v>
      </c>
      <c r="R50" s="1">
        <v>5.0</v>
      </c>
      <c r="S50" s="1">
        <v>50.0</v>
      </c>
      <c r="T50" s="1">
        <v>0.0</v>
      </c>
      <c r="U50" s="1">
        <v>1.0</v>
      </c>
      <c r="V50" s="1">
        <v>200.0</v>
      </c>
      <c r="W50" s="1">
        <v>25.0</v>
      </c>
      <c r="X50" s="1">
        <v>0.0</v>
      </c>
      <c r="Y50" s="1">
        <v>75.0</v>
      </c>
      <c r="Z50" s="1">
        <v>95.0</v>
      </c>
      <c r="AA50" s="1">
        <v>70.0</v>
      </c>
      <c r="AB50" s="1">
        <v>80.0</v>
      </c>
      <c r="AC50" s="1">
        <v>70.0</v>
      </c>
      <c r="AD50" s="1">
        <v>4.0</v>
      </c>
      <c r="AE50" s="1">
        <v>95.0</v>
      </c>
      <c r="AF50" s="1">
        <v>95.0</v>
      </c>
      <c r="AG50" s="1">
        <v>95.0</v>
      </c>
      <c r="AH50" s="1">
        <v>3.0</v>
      </c>
      <c r="AI50" s="14" t="b">
        <v>0</v>
      </c>
      <c r="AJ50" s="7" t="b">
        <v>0</v>
      </c>
      <c r="AK50" s="7" t="b">
        <v>0</v>
      </c>
      <c r="AL50" s="7" t="b">
        <v>0</v>
      </c>
      <c r="AM50" s="7" t="b">
        <v>0</v>
      </c>
      <c r="AN50" s="7" t="b">
        <v>0</v>
      </c>
      <c r="AO50" s="1">
        <v>2.38001E7</v>
      </c>
      <c r="AP50" s="1">
        <v>-1.0</v>
      </c>
      <c r="AQ50" s="1">
        <v>71110.0</v>
      </c>
      <c r="AR50" s="1">
        <v>7011.0</v>
      </c>
      <c r="AS50" s="1">
        <v>7411.0</v>
      </c>
      <c r="AT50" s="1">
        <v>23800.0</v>
      </c>
      <c r="AU50" s="1">
        <v>238000.0</v>
      </c>
      <c r="AV50" s="1">
        <v>120.0</v>
      </c>
      <c r="AW50" s="1">
        <v>3.3</v>
      </c>
      <c r="AX50" s="1">
        <v>0.6</v>
      </c>
      <c r="AY50" s="1">
        <v>100.0</v>
      </c>
      <c r="AZ50" s="1">
        <v>90000.0</v>
      </c>
      <c r="BA50" s="1">
        <v>0.0</v>
      </c>
      <c r="BB50" s="1">
        <v>0.0</v>
      </c>
      <c r="BC50" s="1">
        <v>0.0</v>
      </c>
    </row>
    <row r="51" ht="15.0" customHeight="1">
      <c r="A51" s="1">
        <v>238002.0</v>
      </c>
      <c r="B51" s="1" t="s">
        <v>304</v>
      </c>
      <c r="C51" s="1" t="s">
        <v>101</v>
      </c>
      <c r="D51" s="1">
        <v>127.0</v>
      </c>
      <c r="E51" s="1">
        <v>600.0</v>
      </c>
      <c r="F51" s="1">
        <v>248.0</v>
      </c>
      <c r="G51" s="1">
        <v>198.0</v>
      </c>
      <c r="H51" s="1">
        <v>198.0</v>
      </c>
      <c r="I51" s="1">
        <v>496.0</v>
      </c>
      <c r="J51" s="1">
        <v>25.0</v>
      </c>
      <c r="K51" s="1">
        <v>-60.0</v>
      </c>
      <c r="L51" s="1">
        <v>0.0</v>
      </c>
      <c r="M51" s="1">
        <v>999.0</v>
      </c>
      <c r="N51" s="1">
        <v>999.0</v>
      </c>
      <c r="O51" s="1">
        <v>999.0</v>
      </c>
      <c r="P51" s="1">
        <v>160.0</v>
      </c>
      <c r="Q51" s="1">
        <v>40.0</v>
      </c>
      <c r="R51" s="1">
        <v>5.0</v>
      </c>
      <c r="S51" s="1">
        <v>50.0</v>
      </c>
      <c r="T51" s="1">
        <v>0.0</v>
      </c>
      <c r="U51" s="1">
        <v>1.0</v>
      </c>
      <c r="V51" s="1">
        <v>200.0</v>
      </c>
      <c r="W51" s="1">
        <v>25.0</v>
      </c>
      <c r="X51" s="1">
        <v>0.0</v>
      </c>
      <c r="Y51" s="1">
        <v>75.0</v>
      </c>
      <c r="Z51" s="1">
        <v>95.0</v>
      </c>
      <c r="AA51" s="1">
        <v>70.0</v>
      </c>
      <c r="AB51" s="1">
        <v>80.0</v>
      </c>
      <c r="AC51" s="1">
        <v>70.0</v>
      </c>
      <c r="AD51" s="1">
        <v>4.0</v>
      </c>
      <c r="AE51" s="1">
        <v>95.0</v>
      </c>
      <c r="AF51" s="1">
        <v>95.0</v>
      </c>
      <c r="AG51" s="1">
        <v>95.0</v>
      </c>
      <c r="AH51" s="1">
        <v>3.0</v>
      </c>
      <c r="AI51" s="14" t="b">
        <v>0</v>
      </c>
      <c r="AJ51" s="7" t="b">
        <v>0</v>
      </c>
      <c r="AK51" s="7" t="b">
        <v>0</v>
      </c>
      <c r="AL51" s="7" t="b">
        <v>0</v>
      </c>
      <c r="AM51" s="7" t="b">
        <v>0</v>
      </c>
      <c r="AN51" s="7" t="b">
        <v>0</v>
      </c>
      <c r="AO51" s="1">
        <v>2.38E7</v>
      </c>
      <c r="AP51" s="1">
        <v>-1.0</v>
      </c>
      <c r="AQ51" s="1">
        <v>71110.0</v>
      </c>
      <c r="AR51" s="1">
        <v>7005.0</v>
      </c>
      <c r="AS51" s="1">
        <v>7405.0</v>
      </c>
      <c r="AT51" s="1">
        <v>23800.0</v>
      </c>
      <c r="AU51" s="1">
        <v>238000.0</v>
      </c>
      <c r="AV51" s="1">
        <v>120.0</v>
      </c>
      <c r="AW51" s="1">
        <v>3.3</v>
      </c>
      <c r="AX51" s="1">
        <v>0.6</v>
      </c>
      <c r="AY51" s="1">
        <v>100.0</v>
      </c>
      <c r="AZ51" s="1">
        <v>90000.0</v>
      </c>
      <c r="BA51" s="1">
        <v>0.0</v>
      </c>
      <c r="BB51" s="1">
        <v>0.0</v>
      </c>
      <c r="BC51" s="1">
        <v>7100.0</v>
      </c>
    </row>
    <row r="52" ht="15.0" customHeight="1">
      <c r="A52" s="1">
        <v>239000.0</v>
      </c>
      <c r="B52" s="1" t="s">
        <v>250</v>
      </c>
      <c r="C52" s="1" t="s">
        <v>49</v>
      </c>
      <c r="D52" s="1">
        <v>239.0</v>
      </c>
      <c r="E52" s="1">
        <v>1200.0</v>
      </c>
      <c r="F52" s="1">
        <v>119.0</v>
      </c>
      <c r="G52" s="1">
        <v>89.0</v>
      </c>
      <c r="H52" s="1">
        <v>77.0</v>
      </c>
      <c r="I52" s="1">
        <v>83.0</v>
      </c>
      <c r="J52" s="1">
        <v>0.0</v>
      </c>
      <c r="K52" s="1">
        <v>0.0</v>
      </c>
      <c r="L52" s="1">
        <v>0.0</v>
      </c>
      <c r="M52" s="1">
        <v>200.0</v>
      </c>
      <c r="N52" s="1">
        <v>200.0</v>
      </c>
      <c r="O52" s="1">
        <v>200.0</v>
      </c>
      <c r="P52" s="1">
        <v>120.0</v>
      </c>
      <c r="Q52" s="1">
        <v>40.0</v>
      </c>
      <c r="R52" s="1">
        <v>5.0</v>
      </c>
      <c r="S52" s="1">
        <v>50.0</v>
      </c>
      <c r="T52" s="1">
        <v>0.0</v>
      </c>
      <c r="U52" s="1">
        <v>1.0</v>
      </c>
      <c r="V52" s="1">
        <v>65.0</v>
      </c>
      <c r="W52" s="1">
        <v>0.0</v>
      </c>
      <c r="X52" s="1">
        <v>0.0</v>
      </c>
      <c r="Y52" s="1">
        <v>75.0</v>
      </c>
      <c r="Z52" s="1">
        <v>95.0</v>
      </c>
      <c r="AA52" s="1">
        <v>100.0</v>
      </c>
      <c r="AB52" s="1">
        <v>75.0</v>
      </c>
      <c r="AC52" s="1">
        <v>75.0</v>
      </c>
      <c r="AD52" s="1">
        <v>4.0</v>
      </c>
      <c r="AE52" s="1">
        <v>80.0</v>
      </c>
      <c r="AF52" s="1">
        <v>80.0</v>
      </c>
      <c r="AG52" s="1">
        <v>80.0</v>
      </c>
      <c r="AH52" s="1">
        <v>1.3</v>
      </c>
      <c r="AI52" s="14" t="b">
        <v>0</v>
      </c>
      <c r="AJ52" s="7" t="b">
        <v>0</v>
      </c>
      <c r="AK52" s="7" t="b">
        <v>0</v>
      </c>
      <c r="AL52" s="7" t="b">
        <v>1</v>
      </c>
      <c r="AM52" s="7" t="b">
        <v>0</v>
      </c>
      <c r="AN52" s="7" t="b">
        <v>0</v>
      </c>
      <c r="AO52" s="1">
        <v>2.39E7</v>
      </c>
      <c r="AP52" s="1">
        <v>10.0</v>
      </c>
      <c r="AQ52" s="1">
        <v>71111.0</v>
      </c>
      <c r="AR52" s="1">
        <v>7011.0</v>
      </c>
      <c r="AS52" s="1">
        <v>7411.0</v>
      </c>
      <c r="AT52" s="1">
        <v>23900.0</v>
      </c>
      <c r="AU52" s="1">
        <v>239000.0</v>
      </c>
      <c r="AV52" s="1">
        <v>180.0</v>
      </c>
      <c r="AW52" s="1">
        <v>2.0</v>
      </c>
      <c r="AX52" s="1">
        <v>0.4</v>
      </c>
      <c r="AY52" s="1">
        <v>100.0</v>
      </c>
      <c r="AZ52" s="1">
        <v>0.0</v>
      </c>
      <c r="BA52" s="1">
        <v>0.0</v>
      </c>
      <c r="BB52" s="1">
        <v>0.0</v>
      </c>
      <c r="BC52" s="1">
        <v>0.0</v>
      </c>
    </row>
    <row r="53" ht="15.0" customHeight="1">
      <c r="A53" s="1">
        <v>239003.0</v>
      </c>
      <c r="B53" s="1" t="s">
        <v>251</v>
      </c>
      <c r="C53" s="1" t="s">
        <v>49</v>
      </c>
      <c r="D53" s="1">
        <v>239.0</v>
      </c>
      <c r="E53" s="1">
        <v>1200.0</v>
      </c>
      <c r="F53" s="1">
        <v>119.0</v>
      </c>
      <c r="G53" s="1">
        <v>89.0</v>
      </c>
      <c r="H53" s="1">
        <v>77.0</v>
      </c>
      <c r="I53" s="1">
        <v>83.0</v>
      </c>
      <c r="J53" s="1">
        <v>0.0</v>
      </c>
      <c r="K53" s="1">
        <v>0.0</v>
      </c>
      <c r="L53" s="1">
        <v>0.0</v>
      </c>
      <c r="M53" s="1">
        <v>200.0</v>
      </c>
      <c r="N53" s="1">
        <v>200.0</v>
      </c>
      <c r="O53" s="1">
        <v>200.0</v>
      </c>
      <c r="P53" s="1">
        <v>120.0</v>
      </c>
      <c r="Q53" s="1">
        <v>40.0</v>
      </c>
      <c r="R53" s="1">
        <v>5.0</v>
      </c>
      <c r="S53" s="1">
        <v>50.0</v>
      </c>
      <c r="T53" s="1">
        <v>0.0</v>
      </c>
      <c r="U53" s="1">
        <v>1.0</v>
      </c>
      <c r="V53" s="1">
        <v>65.0</v>
      </c>
      <c r="W53" s="1">
        <v>0.0</v>
      </c>
      <c r="X53" s="1">
        <v>0.0</v>
      </c>
      <c r="Y53" s="1">
        <v>75.0</v>
      </c>
      <c r="Z53" s="1">
        <v>95.0</v>
      </c>
      <c r="AA53" s="1">
        <v>100.0</v>
      </c>
      <c r="AB53" s="1">
        <v>75.0</v>
      </c>
      <c r="AC53" s="1">
        <v>75.0</v>
      </c>
      <c r="AD53" s="1">
        <v>4.0</v>
      </c>
      <c r="AE53" s="1">
        <v>80.0</v>
      </c>
      <c r="AF53" s="1">
        <v>80.0</v>
      </c>
      <c r="AG53" s="1">
        <v>80.0</v>
      </c>
      <c r="AH53" s="1">
        <v>1.3</v>
      </c>
      <c r="AI53" s="14" t="b">
        <v>0</v>
      </c>
      <c r="AJ53" s="7" t="b">
        <v>0</v>
      </c>
      <c r="AK53" s="7" t="b">
        <v>0</v>
      </c>
      <c r="AL53" s="7" t="b">
        <v>1</v>
      </c>
      <c r="AM53" s="7" t="b">
        <v>0</v>
      </c>
      <c r="AN53" s="7" t="b">
        <v>0</v>
      </c>
      <c r="AO53" s="1">
        <v>2.39E7</v>
      </c>
      <c r="AP53" s="1">
        <v>20.0</v>
      </c>
      <c r="AQ53" s="1">
        <v>71111.0</v>
      </c>
      <c r="AR53" s="1">
        <v>7011.0</v>
      </c>
      <c r="AS53" s="1">
        <v>7411.0</v>
      </c>
      <c r="AT53" s="1">
        <v>23900.0</v>
      </c>
      <c r="AU53" s="1">
        <v>239000.0</v>
      </c>
      <c r="AV53" s="1">
        <v>180.0</v>
      </c>
      <c r="AW53" s="1">
        <v>2.0</v>
      </c>
      <c r="AX53" s="1">
        <v>0.4</v>
      </c>
      <c r="AY53" s="1">
        <v>100.0</v>
      </c>
      <c r="AZ53" s="1">
        <v>0.0</v>
      </c>
      <c r="BA53" s="1">
        <v>0.0</v>
      </c>
      <c r="BB53" s="1">
        <v>0.0</v>
      </c>
      <c r="BC53" s="1">
        <v>7100.0</v>
      </c>
    </row>
    <row r="54" ht="15.0" customHeight="1">
      <c r="A54" s="1">
        <v>240000.0</v>
      </c>
      <c r="B54" s="9" t="s">
        <v>193</v>
      </c>
      <c r="C54" s="1" t="s">
        <v>39</v>
      </c>
      <c r="D54" s="1">
        <v>110.0</v>
      </c>
      <c r="E54" s="1">
        <v>300.0</v>
      </c>
      <c r="F54" s="1">
        <v>97.0</v>
      </c>
      <c r="G54" s="1">
        <v>78.0</v>
      </c>
      <c r="H54" s="1">
        <v>65.0</v>
      </c>
      <c r="I54" s="1">
        <v>73.0</v>
      </c>
      <c r="J54" s="1">
        <v>0.0</v>
      </c>
      <c r="K54" s="1">
        <v>0.0</v>
      </c>
      <c r="L54" s="1">
        <v>0.0</v>
      </c>
      <c r="M54" s="1">
        <v>115.0</v>
      </c>
      <c r="N54" s="1">
        <v>115.0</v>
      </c>
      <c r="O54" s="1">
        <v>95.0</v>
      </c>
      <c r="P54" s="1">
        <v>100.0</v>
      </c>
      <c r="Q54" s="1">
        <v>40.0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75.0</v>
      </c>
      <c r="Z54" s="1">
        <v>75.0</v>
      </c>
      <c r="AA54" s="1">
        <v>50.0</v>
      </c>
      <c r="AB54" s="1">
        <v>75.0</v>
      </c>
      <c r="AC54" s="1">
        <v>65.0</v>
      </c>
      <c r="AD54" s="1">
        <v>4.0</v>
      </c>
      <c r="AE54" s="1">
        <v>75.0</v>
      </c>
      <c r="AF54" s="1">
        <v>75.0</v>
      </c>
      <c r="AG54" s="1">
        <v>75.0</v>
      </c>
      <c r="AH54" s="1">
        <v>1.5</v>
      </c>
      <c r="AI54" s="14" t="b">
        <v>0</v>
      </c>
      <c r="AJ54" s="7" t="b">
        <v>0</v>
      </c>
      <c r="AK54" s="7" t="b">
        <v>0</v>
      </c>
      <c r="AL54" s="7" t="b">
        <v>0</v>
      </c>
      <c r="AM54" s="7" t="b">
        <v>0</v>
      </c>
      <c r="AN54" s="7" t="b">
        <v>0</v>
      </c>
      <c r="AO54" s="1">
        <v>2.4E7</v>
      </c>
      <c r="AP54" s="1">
        <v>6.0</v>
      </c>
      <c r="AQ54" s="1">
        <v>71110.0</v>
      </c>
      <c r="AR54" s="1">
        <v>7010.0</v>
      </c>
      <c r="AS54" s="1">
        <v>7410.0</v>
      </c>
      <c r="AT54" s="1">
        <v>24000.0</v>
      </c>
      <c r="AU54" s="1">
        <v>240000.0</v>
      </c>
      <c r="AV54" s="1">
        <v>180.0</v>
      </c>
      <c r="AW54" s="1">
        <v>1.5</v>
      </c>
      <c r="AX54" s="1">
        <v>0.4</v>
      </c>
      <c r="AY54" s="1">
        <v>100.0</v>
      </c>
      <c r="AZ54" s="1">
        <v>0.0</v>
      </c>
      <c r="BA54" s="1">
        <v>0.0</v>
      </c>
      <c r="BB54" s="1">
        <v>5401.0</v>
      </c>
      <c r="BC54" s="1">
        <v>0.0</v>
      </c>
    </row>
    <row r="55" ht="15.0" customHeight="1">
      <c r="A55" s="1">
        <v>241000.0</v>
      </c>
      <c r="B55" s="1" t="s">
        <v>256</v>
      </c>
      <c r="C55" s="1" t="s">
        <v>39</v>
      </c>
      <c r="D55" s="1">
        <v>221.0</v>
      </c>
      <c r="E55" s="1">
        <v>1000.0</v>
      </c>
      <c r="F55" s="1">
        <v>128.0</v>
      </c>
      <c r="G55" s="1">
        <v>102.0</v>
      </c>
      <c r="H55" s="1">
        <v>86.0</v>
      </c>
      <c r="I55" s="1">
        <v>128.0</v>
      </c>
      <c r="J55" s="1">
        <v>25.0</v>
      </c>
      <c r="K55" s="1">
        <v>0.0</v>
      </c>
      <c r="L55" s="1">
        <v>0.0</v>
      </c>
      <c r="M55" s="1">
        <v>95.0</v>
      </c>
      <c r="N55" s="1">
        <v>95.0</v>
      </c>
      <c r="O55" s="1">
        <v>160.0</v>
      </c>
      <c r="P55" s="1">
        <v>160.0</v>
      </c>
      <c r="Q55" s="1">
        <v>40.0</v>
      </c>
      <c r="R55" s="1">
        <v>0.0</v>
      </c>
      <c r="S55" s="1">
        <v>0.0</v>
      </c>
      <c r="T55" s="1">
        <v>0.0</v>
      </c>
      <c r="U55" s="1">
        <v>0.0</v>
      </c>
      <c r="V55" s="1">
        <v>45.0</v>
      </c>
      <c r="W55" s="1">
        <v>25.0</v>
      </c>
      <c r="X55" s="1">
        <v>0.0</v>
      </c>
      <c r="Y55" s="1">
        <v>75.0</v>
      </c>
      <c r="Z55" s="1">
        <v>90.0</v>
      </c>
      <c r="AA55" s="1">
        <v>70.0</v>
      </c>
      <c r="AB55" s="1">
        <v>85.0</v>
      </c>
      <c r="AC55" s="1">
        <v>70.0</v>
      </c>
      <c r="AD55" s="1">
        <v>4.0</v>
      </c>
      <c r="AE55" s="1">
        <v>80.0</v>
      </c>
      <c r="AF55" s="1">
        <v>80.0</v>
      </c>
      <c r="AG55" s="1">
        <v>85.0</v>
      </c>
      <c r="AH55" s="1">
        <v>1.1</v>
      </c>
      <c r="AI55" s="14" t="b">
        <v>0</v>
      </c>
      <c r="AJ55" s="7" t="b">
        <v>0</v>
      </c>
      <c r="AK55" s="7" t="b">
        <v>1</v>
      </c>
      <c r="AL55" s="7" t="b">
        <v>0</v>
      </c>
      <c r="AM55" s="7" t="b">
        <v>0</v>
      </c>
      <c r="AN55" s="7" t="b">
        <v>0</v>
      </c>
      <c r="AO55" s="1">
        <v>2.41E7</v>
      </c>
      <c r="AP55" s="1">
        <v>-1.0</v>
      </c>
      <c r="AQ55" s="1">
        <v>71110.0</v>
      </c>
      <c r="AR55" s="1">
        <v>7010.0</v>
      </c>
      <c r="AS55" s="1">
        <v>7410.0</v>
      </c>
      <c r="AT55" s="1">
        <v>24100.0</v>
      </c>
      <c r="AU55" s="1">
        <v>241000.0</v>
      </c>
      <c r="AV55" s="1">
        <v>120.0</v>
      </c>
      <c r="AW55" s="1">
        <v>2.1</v>
      </c>
      <c r="AX55" s="1">
        <v>0.4</v>
      </c>
      <c r="AY55" s="1">
        <v>100.0</v>
      </c>
      <c r="AZ55" s="1">
        <v>0.0</v>
      </c>
      <c r="BA55" s="1">
        <v>0.0</v>
      </c>
      <c r="BB55" s="1">
        <v>0.0</v>
      </c>
      <c r="BC55" s="1">
        <v>0.0</v>
      </c>
    </row>
    <row r="56" ht="15.0" customHeight="1">
      <c r="A56" s="1">
        <v>241003.0</v>
      </c>
      <c r="B56" s="1" t="s">
        <v>257</v>
      </c>
      <c r="C56" s="1" t="s">
        <v>39</v>
      </c>
      <c r="D56" s="1">
        <v>221.0</v>
      </c>
      <c r="E56" s="1">
        <v>1000.0</v>
      </c>
      <c r="F56" s="1">
        <v>128.0</v>
      </c>
      <c r="G56" s="1">
        <v>102.0</v>
      </c>
      <c r="H56" s="1">
        <v>86.0</v>
      </c>
      <c r="I56" s="1">
        <v>128.0</v>
      </c>
      <c r="J56" s="1">
        <v>25.0</v>
      </c>
      <c r="K56" s="1">
        <v>0.0</v>
      </c>
      <c r="L56" s="1">
        <v>0.0</v>
      </c>
      <c r="M56" s="1">
        <v>95.0</v>
      </c>
      <c r="N56" s="1">
        <v>95.0</v>
      </c>
      <c r="O56" s="1">
        <v>160.0</v>
      </c>
      <c r="P56" s="1">
        <v>160.0</v>
      </c>
      <c r="Q56" s="1">
        <v>40.0</v>
      </c>
      <c r="R56" s="1">
        <v>0.0</v>
      </c>
      <c r="S56" s="1">
        <v>0.0</v>
      </c>
      <c r="T56" s="1">
        <v>0.0</v>
      </c>
      <c r="U56" s="1">
        <v>0.0</v>
      </c>
      <c r="V56" s="1">
        <v>45.0</v>
      </c>
      <c r="W56" s="1">
        <v>25.0</v>
      </c>
      <c r="X56" s="1">
        <v>0.0</v>
      </c>
      <c r="Y56" s="1">
        <v>75.0</v>
      </c>
      <c r="Z56" s="1">
        <v>90.0</v>
      </c>
      <c r="AA56" s="1">
        <v>70.0</v>
      </c>
      <c r="AB56" s="1">
        <v>85.0</v>
      </c>
      <c r="AC56" s="1">
        <v>70.0</v>
      </c>
      <c r="AD56" s="1">
        <v>4.0</v>
      </c>
      <c r="AE56" s="1">
        <v>80.0</v>
      </c>
      <c r="AF56" s="1">
        <v>80.0</v>
      </c>
      <c r="AG56" s="1">
        <v>85.0</v>
      </c>
      <c r="AH56" s="1">
        <v>1.1</v>
      </c>
      <c r="AI56" s="14" t="b">
        <v>0</v>
      </c>
      <c r="AJ56" s="7" t="b">
        <v>0</v>
      </c>
      <c r="AK56" s="7" t="b">
        <v>1</v>
      </c>
      <c r="AL56" s="7" t="b">
        <v>0</v>
      </c>
      <c r="AM56" s="7" t="b">
        <v>0</v>
      </c>
      <c r="AN56" s="7" t="b">
        <v>0</v>
      </c>
      <c r="AO56" s="1">
        <v>2.41003E7</v>
      </c>
      <c r="AP56" s="1">
        <v>-1.0</v>
      </c>
      <c r="AQ56" s="1">
        <v>71110.0</v>
      </c>
      <c r="AR56" s="1">
        <v>7010.0</v>
      </c>
      <c r="AS56" s="1">
        <v>7410.0</v>
      </c>
      <c r="AT56" s="1">
        <v>24100.0</v>
      </c>
      <c r="AU56" s="1">
        <v>241003.0</v>
      </c>
      <c r="AV56" s="1">
        <v>120.0</v>
      </c>
      <c r="AW56" s="1">
        <v>2.1</v>
      </c>
      <c r="AX56" s="1">
        <v>0.4</v>
      </c>
      <c r="AY56" s="1">
        <v>100.0</v>
      </c>
      <c r="AZ56" s="1">
        <v>0.0</v>
      </c>
      <c r="BA56" s="1">
        <v>0.0</v>
      </c>
      <c r="BB56" s="1">
        <v>0.0</v>
      </c>
      <c r="BC56" s="1">
        <v>0.0</v>
      </c>
    </row>
    <row r="57" ht="15.0" customHeight="1">
      <c r="A57" s="1">
        <v>241004.0</v>
      </c>
      <c r="B57" s="1" t="s">
        <v>258</v>
      </c>
      <c r="C57" s="1" t="s">
        <v>39</v>
      </c>
      <c r="D57" s="1">
        <v>221.0</v>
      </c>
      <c r="E57" s="1">
        <v>1300.0</v>
      </c>
      <c r="F57" s="1">
        <v>128.0</v>
      </c>
      <c r="G57" s="1">
        <v>102.0</v>
      </c>
      <c r="H57" s="1">
        <v>86.0</v>
      </c>
      <c r="I57" s="1">
        <v>128.0</v>
      </c>
      <c r="J57" s="1">
        <v>25.0</v>
      </c>
      <c r="K57" s="1">
        <v>0.0</v>
      </c>
      <c r="L57" s="1">
        <v>0.0</v>
      </c>
      <c r="M57" s="1">
        <v>95.0</v>
      </c>
      <c r="N57" s="1">
        <v>95.0</v>
      </c>
      <c r="O57" s="1">
        <v>160.0</v>
      </c>
      <c r="P57" s="1">
        <v>160.0</v>
      </c>
      <c r="Q57" s="1">
        <v>40.0</v>
      </c>
      <c r="R57" s="1">
        <v>0.0</v>
      </c>
      <c r="S57" s="1">
        <v>0.0</v>
      </c>
      <c r="T57" s="1">
        <v>0.0</v>
      </c>
      <c r="U57" s="1">
        <v>0.0</v>
      </c>
      <c r="V57" s="1">
        <v>45.0</v>
      </c>
      <c r="W57" s="1">
        <v>25.0</v>
      </c>
      <c r="X57" s="1">
        <v>0.0</v>
      </c>
      <c r="Y57" s="1">
        <v>75.0</v>
      </c>
      <c r="Z57" s="1">
        <v>90.0</v>
      </c>
      <c r="AA57" s="1">
        <v>70.0</v>
      </c>
      <c r="AB57" s="1">
        <v>85.0</v>
      </c>
      <c r="AC57" s="1">
        <v>70.0</v>
      </c>
      <c r="AD57" s="1">
        <v>4.0</v>
      </c>
      <c r="AE57" s="1">
        <v>80.0</v>
      </c>
      <c r="AF57" s="1">
        <v>80.0</v>
      </c>
      <c r="AG57" s="1">
        <v>85.0</v>
      </c>
      <c r="AH57" s="1">
        <v>1.1</v>
      </c>
      <c r="AI57" s="14" t="b">
        <v>0</v>
      </c>
      <c r="AJ57" s="7" t="b">
        <v>0</v>
      </c>
      <c r="AK57" s="7" t="b">
        <v>1</v>
      </c>
      <c r="AL57" s="7" t="b">
        <v>0</v>
      </c>
      <c r="AM57" s="7" t="b">
        <v>0</v>
      </c>
      <c r="AN57" s="7" t="b">
        <v>0</v>
      </c>
      <c r="AO57" s="1">
        <v>2.41004E7</v>
      </c>
      <c r="AP57" s="1">
        <v>-1.0</v>
      </c>
      <c r="AQ57" s="1">
        <v>71110.0</v>
      </c>
      <c r="AR57" s="1">
        <v>7010.0</v>
      </c>
      <c r="AS57" s="1">
        <v>7410.0</v>
      </c>
      <c r="AT57" s="1">
        <v>24100.0</v>
      </c>
      <c r="AU57" s="1">
        <v>241004.0</v>
      </c>
      <c r="AV57" s="1">
        <v>120.0</v>
      </c>
      <c r="AW57" s="1">
        <v>2.1</v>
      </c>
      <c r="AX57" s="1">
        <v>0.4</v>
      </c>
      <c r="AY57" s="1">
        <v>100.0</v>
      </c>
      <c r="AZ57" s="1">
        <v>0.0</v>
      </c>
      <c r="BA57" s="1">
        <v>0.0</v>
      </c>
      <c r="BB57" s="1">
        <v>5402.0</v>
      </c>
      <c r="BC57" s="1">
        <v>0.0</v>
      </c>
    </row>
    <row r="58" ht="15.0" customHeight="1">
      <c r="A58" s="1">
        <v>241005.0</v>
      </c>
      <c r="B58" s="1" t="s">
        <v>259</v>
      </c>
      <c r="C58" s="1" t="s">
        <v>39</v>
      </c>
      <c r="D58" s="1">
        <v>221.0</v>
      </c>
      <c r="E58" s="1">
        <v>1000.0</v>
      </c>
      <c r="F58" s="1">
        <v>128.0</v>
      </c>
      <c r="G58" s="1">
        <v>102.0</v>
      </c>
      <c r="H58" s="1">
        <v>86.0</v>
      </c>
      <c r="I58" s="1">
        <v>128.0</v>
      </c>
      <c r="J58" s="1">
        <v>25.0</v>
      </c>
      <c r="K58" s="1">
        <v>0.0</v>
      </c>
      <c r="L58" s="1">
        <v>0.0</v>
      </c>
      <c r="M58" s="1">
        <v>95.0</v>
      </c>
      <c r="N58" s="1">
        <v>95.0</v>
      </c>
      <c r="O58" s="1">
        <v>160.0</v>
      </c>
      <c r="P58" s="1">
        <v>160.0</v>
      </c>
      <c r="Q58" s="1">
        <v>40.0</v>
      </c>
      <c r="R58" s="1">
        <v>0.0</v>
      </c>
      <c r="S58" s="1">
        <v>0.0</v>
      </c>
      <c r="T58" s="1">
        <v>0.0</v>
      </c>
      <c r="U58" s="1">
        <v>0.0</v>
      </c>
      <c r="V58" s="1">
        <v>45.0</v>
      </c>
      <c r="W58" s="1">
        <v>25.0</v>
      </c>
      <c r="X58" s="1">
        <v>0.0</v>
      </c>
      <c r="Y58" s="1">
        <v>75.0</v>
      </c>
      <c r="Z58" s="1">
        <v>90.0</v>
      </c>
      <c r="AA58" s="1">
        <v>70.0</v>
      </c>
      <c r="AB58" s="1">
        <v>85.0</v>
      </c>
      <c r="AC58" s="1">
        <v>70.0</v>
      </c>
      <c r="AD58" s="1">
        <v>4.0</v>
      </c>
      <c r="AE58" s="1">
        <v>80.0</v>
      </c>
      <c r="AF58" s="1">
        <v>80.0</v>
      </c>
      <c r="AG58" s="1">
        <v>85.0</v>
      </c>
      <c r="AH58" s="1">
        <v>1.1</v>
      </c>
      <c r="AI58" s="14" t="b">
        <v>0</v>
      </c>
      <c r="AJ58" s="7" t="b">
        <v>0</v>
      </c>
      <c r="AK58" s="7" t="b">
        <v>1</v>
      </c>
      <c r="AL58" s="7" t="b">
        <v>0</v>
      </c>
      <c r="AM58" s="7" t="b">
        <v>0</v>
      </c>
      <c r="AN58" s="7" t="b">
        <v>0</v>
      </c>
      <c r="AO58" s="1">
        <v>2.41E7</v>
      </c>
      <c r="AP58" s="1">
        <v>-1.0</v>
      </c>
      <c r="AQ58" s="1">
        <v>71110.0</v>
      </c>
      <c r="AR58" s="1">
        <v>7010.0</v>
      </c>
      <c r="AS58" s="1">
        <v>7410.0</v>
      </c>
      <c r="AT58" s="1">
        <v>24100.0</v>
      </c>
      <c r="AU58" s="1">
        <v>241000.0</v>
      </c>
      <c r="AV58" s="1">
        <v>120.0</v>
      </c>
      <c r="AW58" s="1">
        <v>2.1</v>
      </c>
      <c r="AX58" s="1">
        <v>0.4</v>
      </c>
      <c r="AY58" s="1">
        <v>100.0</v>
      </c>
      <c r="AZ58" s="1">
        <v>0.0</v>
      </c>
      <c r="BA58" s="1">
        <v>0.0</v>
      </c>
      <c r="BB58" s="1">
        <v>0.0</v>
      </c>
      <c r="BC58" s="1">
        <v>7100.0</v>
      </c>
    </row>
    <row r="59" ht="15.0" customHeight="1">
      <c r="A59" s="1">
        <v>241006.0</v>
      </c>
      <c r="B59" s="1" t="s">
        <v>260</v>
      </c>
      <c r="C59" s="1" t="s">
        <v>39</v>
      </c>
      <c r="D59" s="1">
        <v>221.0</v>
      </c>
      <c r="E59" s="1">
        <v>1000.0</v>
      </c>
      <c r="F59" s="1">
        <v>128.0</v>
      </c>
      <c r="G59" s="1">
        <v>102.0</v>
      </c>
      <c r="H59" s="1">
        <v>86.0</v>
      </c>
      <c r="I59" s="1">
        <v>128.0</v>
      </c>
      <c r="J59" s="1">
        <v>25.0</v>
      </c>
      <c r="K59" s="1">
        <v>0.0</v>
      </c>
      <c r="L59" s="1">
        <v>0.0</v>
      </c>
      <c r="M59" s="1">
        <v>95.0</v>
      </c>
      <c r="N59" s="1">
        <v>95.0</v>
      </c>
      <c r="O59" s="1">
        <v>160.0</v>
      </c>
      <c r="P59" s="1">
        <v>160.0</v>
      </c>
      <c r="Q59" s="1">
        <v>40.0</v>
      </c>
      <c r="R59" s="1">
        <v>0.0</v>
      </c>
      <c r="S59" s="1">
        <v>0.0</v>
      </c>
      <c r="T59" s="1">
        <v>0.0</v>
      </c>
      <c r="U59" s="1">
        <v>0.0</v>
      </c>
      <c r="V59" s="1">
        <v>45.0</v>
      </c>
      <c r="W59" s="1">
        <v>25.0</v>
      </c>
      <c r="X59" s="1">
        <v>0.0</v>
      </c>
      <c r="Y59" s="1">
        <v>75.0</v>
      </c>
      <c r="Z59" s="1">
        <v>90.0</v>
      </c>
      <c r="AA59" s="1">
        <v>70.0</v>
      </c>
      <c r="AB59" s="1">
        <v>85.0</v>
      </c>
      <c r="AC59" s="1">
        <v>70.0</v>
      </c>
      <c r="AD59" s="1">
        <v>4.0</v>
      </c>
      <c r="AE59" s="1">
        <v>80.0</v>
      </c>
      <c r="AF59" s="1">
        <v>80.0</v>
      </c>
      <c r="AG59" s="1">
        <v>85.0</v>
      </c>
      <c r="AH59" s="1">
        <v>1.1</v>
      </c>
      <c r="AI59" s="14" t="b">
        <v>0</v>
      </c>
      <c r="AJ59" s="7" t="b">
        <v>0</v>
      </c>
      <c r="AK59" s="7" t="b">
        <v>1</v>
      </c>
      <c r="AL59" s="7" t="b">
        <v>0</v>
      </c>
      <c r="AM59" s="7" t="b">
        <v>0</v>
      </c>
      <c r="AN59" s="7" t="b">
        <v>0</v>
      </c>
      <c r="AO59" s="1">
        <v>2.41003E7</v>
      </c>
      <c r="AP59" s="1">
        <v>-1.0</v>
      </c>
      <c r="AQ59" s="1">
        <v>71110.0</v>
      </c>
      <c r="AR59" s="1">
        <v>7010.0</v>
      </c>
      <c r="AS59" s="1">
        <v>7410.0</v>
      </c>
      <c r="AT59" s="1">
        <v>24100.0</v>
      </c>
      <c r="AU59" s="1">
        <v>241003.0</v>
      </c>
      <c r="AV59" s="1">
        <v>120.0</v>
      </c>
      <c r="AW59" s="1">
        <v>2.1</v>
      </c>
      <c r="AX59" s="1">
        <v>0.4</v>
      </c>
      <c r="AY59" s="1">
        <v>100.0</v>
      </c>
      <c r="AZ59" s="1">
        <v>0.0</v>
      </c>
      <c r="BA59" s="1">
        <v>0.0</v>
      </c>
      <c r="BB59" s="1">
        <v>0.0</v>
      </c>
      <c r="BC59" s="1">
        <v>7100.0</v>
      </c>
    </row>
    <row r="60" ht="15.0" customHeight="1">
      <c r="A60" s="1">
        <v>243000.0</v>
      </c>
      <c r="B60" s="9" t="s">
        <v>301</v>
      </c>
      <c r="C60" s="1" t="s">
        <v>91</v>
      </c>
      <c r="D60" s="1">
        <v>82.0</v>
      </c>
      <c r="E60" s="1">
        <v>300.0</v>
      </c>
      <c r="F60" s="1">
        <v>152.0</v>
      </c>
      <c r="G60" s="1">
        <v>99.0</v>
      </c>
      <c r="H60" s="1">
        <v>304.0</v>
      </c>
      <c r="I60" s="1">
        <v>304.0</v>
      </c>
      <c r="J60" s="1">
        <v>0.0</v>
      </c>
      <c r="K60" s="1">
        <v>0.0</v>
      </c>
      <c r="L60" s="1">
        <v>0.0</v>
      </c>
      <c r="M60" s="1">
        <v>999.0</v>
      </c>
      <c r="N60" s="1">
        <v>999.0</v>
      </c>
      <c r="O60" s="1">
        <v>999.0</v>
      </c>
      <c r="P60" s="1">
        <v>100.0</v>
      </c>
      <c r="Q60" s="1">
        <v>40.0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75.0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4" t="b">
        <v>0</v>
      </c>
      <c r="AJ60" s="7" t="b">
        <v>0</v>
      </c>
      <c r="AK60" s="7" t="b">
        <v>0</v>
      </c>
      <c r="AL60" s="7" t="b">
        <v>0</v>
      </c>
      <c r="AM60" s="7" t="b">
        <v>0</v>
      </c>
      <c r="AN60" s="7" t="b">
        <v>0</v>
      </c>
      <c r="AO60" s="1">
        <v>2.43E7</v>
      </c>
      <c r="AP60" s="1">
        <v>-1.0</v>
      </c>
      <c r="AQ60" s="1">
        <v>71100.0</v>
      </c>
      <c r="AR60" s="1">
        <v>7013.0</v>
      </c>
      <c r="AS60" s="1">
        <v>7413.0</v>
      </c>
      <c r="AT60" s="1">
        <v>24300.0</v>
      </c>
      <c r="AU60" s="1">
        <v>243000.0</v>
      </c>
      <c r="AV60" s="1">
        <v>120.0</v>
      </c>
      <c r="AW60" s="1">
        <v>1.8</v>
      </c>
      <c r="AX60" s="1">
        <v>0.4</v>
      </c>
      <c r="AY60" s="1">
        <v>100.0</v>
      </c>
      <c r="AZ60" s="1">
        <v>90000.0</v>
      </c>
      <c r="BA60" s="1">
        <v>0.0</v>
      </c>
      <c r="BB60" s="1">
        <v>5152.0</v>
      </c>
      <c r="BC60" s="1">
        <v>0.0</v>
      </c>
    </row>
    <row r="61" ht="15.0" customHeight="1">
      <c r="A61" s="1">
        <v>243001.0</v>
      </c>
      <c r="B61" s="9" t="s">
        <v>301</v>
      </c>
      <c r="C61" s="1" t="s">
        <v>46</v>
      </c>
      <c r="D61" s="1">
        <v>82.0</v>
      </c>
      <c r="E61" s="1">
        <v>300.0</v>
      </c>
      <c r="F61" s="1">
        <v>152.0</v>
      </c>
      <c r="G61" s="1">
        <v>99.0</v>
      </c>
      <c r="H61" s="1">
        <v>304.0</v>
      </c>
      <c r="I61" s="1">
        <v>304.0</v>
      </c>
      <c r="J61" s="1">
        <v>0.0</v>
      </c>
      <c r="K61" s="1">
        <v>0.0</v>
      </c>
      <c r="L61" s="1">
        <v>0.0</v>
      </c>
      <c r="M61" s="1">
        <v>999.0</v>
      </c>
      <c r="N61" s="1">
        <v>999.0</v>
      </c>
      <c r="O61" s="1">
        <v>999.0</v>
      </c>
      <c r="P61" s="1">
        <v>100.0</v>
      </c>
      <c r="Q61" s="1">
        <v>40.0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75.0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4" t="b">
        <v>0</v>
      </c>
      <c r="AJ61" s="7" t="b">
        <v>0</v>
      </c>
      <c r="AK61" s="7" t="b">
        <v>0</v>
      </c>
      <c r="AL61" s="7" t="b">
        <v>0</v>
      </c>
      <c r="AM61" s="7" t="b">
        <v>0</v>
      </c>
      <c r="AN61" s="7" t="b">
        <v>0</v>
      </c>
      <c r="AO61" s="1">
        <v>2.43E7</v>
      </c>
      <c r="AP61" s="1">
        <v>-1.0</v>
      </c>
      <c r="AQ61" s="1">
        <v>71100.0</v>
      </c>
      <c r="AR61" s="1">
        <v>7014.0</v>
      </c>
      <c r="AS61" s="1">
        <v>7414.0</v>
      </c>
      <c r="AT61" s="1">
        <v>24300.0</v>
      </c>
      <c r="AU61" s="1">
        <v>243000.0</v>
      </c>
      <c r="AV61" s="1">
        <v>120.0</v>
      </c>
      <c r="AW61" s="1">
        <v>1.8</v>
      </c>
      <c r="AX61" s="1">
        <v>0.4</v>
      </c>
      <c r="AY61" s="1">
        <v>100.0</v>
      </c>
      <c r="AZ61" s="1">
        <v>90000.0</v>
      </c>
      <c r="BA61" s="1">
        <v>0.0</v>
      </c>
      <c r="BB61" s="1">
        <v>5152.0</v>
      </c>
      <c r="BC61" s="1">
        <v>0.0</v>
      </c>
    </row>
    <row r="62" ht="15.0" customHeight="1">
      <c r="A62" s="1">
        <v>250000.0</v>
      </c>
      <c r="B62" s="1" t="s">
        <v>54</v>
      </c>
      <c r="C62" s="1" t="s">
        <v>55</v>
      </c>
      <c r="D62" s="1">
        <v>53.0</v>
      </c>
      <c r="E62" s="1">
        <v>20.0</v>
      </c>
      <c r="F62" s="1">
        <v>77.0</v>
      </c>
      <c r="G62" s="1">
        <v>58.0</v>
      </c>
      <c r="H62" s="1">
        <v>54.0</v>
      </c>
      <c r="I62" s="1">
        <v>58.0</v>
      </c>
      <c r="J62" s="1">
        <v>0.0</v>
      </c>
      <c r="K62" s="1">
        <v>0.0</v>
      </c>
      <c r="L62" s="1">
        <v>0.0</v>
      </c>
      <c r="M62" s="1">
        <v>66.0</v>
      </c>
      <c r="N62" s="1">
        <v>66.0</v>
      </c>
      <c r="O62" s="1">
        <v>66.0</v>
      </c>
      <c r="P62" s="1">
        <v>50.0</v>
      </c>
      <c r="Q62" s="1">
        <v>40.0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75.0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1.5</v>
      </c>
      <c r="AI62" s="14" t="b">
        <v>0</v>
      </c>
      <c r="AJ62" s="7" t="b">
        <v>0</v>
      </c>
      <c r="AK62" s="7" t="b">
        <v>0</v>
      </c>
      <c r="AL62" s="7" t="b">
        <v>0</v>
      </c>
      <c r="AM62" s="7" t="b">
        <v>0</v>
      </c>
      <c r="AN62" s="7" t="b">
        <v>0</v>
      </c>
      <c r="AO62" s="1">
        <v>2.5E7</v>
      </c>
      <c r="AP62" s="1">
        <v>2.0</v>
      </c>
      <c r="AQ62" s="1">
        <v>71111.0</v>
      </c>
      <c r="AR62" s="1">
        <v>7002.0</v>
      </c>
      <c r="AS62" s="1">
        <v>7402.0</v>
      </c>
      <c r="AT62" s="1">
        <v>25000.0</v>
      </c>
      <c r="AU62" s="1">
        <v>250000.0</v>
      </c>
      <c r="AV62" s="1">
        <v>180.0</v>
      </c>
      <c r="AW62" s="1">
        <v>1.5</v>
      </c>
      <c r="AX62" s="1">
        <v>0.4</v>
      </c>
      <c r="AY62" s="1">
        <v>100.0</v>
      </c>
      <c r="AZ62" s="1">
        <v>0.0</v>
      </c>
      <c r="BA62" s="1">
        <v>81111.0</v>
      </c>
      <c r="BB62" s="1">
        <v>0.0</v>
      </c>
      <c r="BC62" s="1">
        <v>0.0</v>
      </c>
    </row>
    <row r="63" ht="15.0" customHeight="1">
      <c r="A63" s="1">
        <v>250001.0</v>
      </c>
      <c r="B63" s="1" t="s">
        <v>56</v>
      </c>
      <c r="C63" s="1" t="s">
        <v>55</v>
      </c>
      <c r="D63" s="1">
        <v>53.0</v>
      </c>
      <c r="E63" s="1">
        <v>20.0</v>
      </c>
      <c r="F63" s="1">
        <v>77.0</v>
      </c>
      <c r="G63" s="1">
        <v>58.0</v>
      </c>
      <c r="H63" s="1">
        <v>62.0</v>
      </c>
      <c r="I63" s="1">
        <v>58.0</v>
      </c>
      <c r="J63" s="1">
        <v>0.0</v>
      </c>
      <c r="K63" s="1">
        <v>0.0</v>
      </c>
      <c r="L63" s="1">
        <v>0.0</v>
      </c>
      <c r="M63" s="1">
        <v>66.0</v>
      </c>
      <c r="N63" s="1">
        <v>66.0</v>
      </c>
      <c r="O63" s="1">
        <v>66.0</v>
      </c>
      <c r="P63" s="1">
        <v>50.0</v>
      </c>
      <c r="Q63" s="1">
        <v>40.0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75.0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1.5</v>
      </c>
      <c r="AI63" s="14" t="b">
        <v>0</v>
      </c>
      <c r="AJ63" s="7" t="b">
        <v>0</v>
      </c>
      <c r="AK63" s="7" t="b">
        <v>0</v>
      </c>
      <c r="AL63" s="7" t="b">
        <v>0</v>
      </c>
      <c r="AM63" s="7" t="b">
        <v>0</v>
      </c>
      <c r="AN63" s="7" t="b">
        <v>0</v>
      </c>
      <c r="AO63" s="1">
        <v>2.50001E7</v>
      </c>
      <c r="AP63" s="1">
        <v>2.0</v>
      </c>
      <c r="AQ63" s="1">
        <v>71111.0</v>
      </c>
      <c r="AR63" s="1">
        <v>7002.0</v>
      </c>
      <c r="AS63" s="1">
        <v>7402.0</v>
      </c>
      <c r="AT63" s="1">
        <v>25000.0</v>
      </c>
      <c r="AU63" s="1">
        <v>250001.0</v>
      </c>
      <c r="AV63" s="1">
        <v>180.0</v>
      </c>
      <c r="AW63" s="1">
        <v>1.5</v>
      </c>
      <c r="AX63" s="1">
        <v>0.4</v>
      </c>
      <c r="AY63" s="1">
        <v>100.0</v>
      </c>
      <c r="AZ63" s="1">
        <v>0.0</v>
      </c>
      <c r="BA63" s="1">
        <v>81111.0</v>
      </c>
      <c r="BB63" s="1">
        <v>0.0</v>
      </c>
      <c r="BC63" s="1">
        <v>0.0</v>
      </c>
    </row>
    <row r="64" ht="15.0" customHeight="1">
      <c r="A64" s="1">
        <v>250010.0</v>
      </c>
      <c r="B64" s="1" t="s">
        <v>54</v>
      </c>
      <c r="C64" s="1" t="s">
        <v>41</v>
      </c>
      <c r="D64" s="1">
        <v>53.0</v>
      </c>
      <c r="E64" s="1">
        <v>300.0</v>
      </c>
      <c r="F64" s="1">
        <v>77.0</v>
      </c>
      <c r="G64" s="1">
        <v>58.0</v>
      </c>
      <c r="H64" s="1">
        <v>54.0</v>
      </c>
      <c r="I64" s="1">
        <v>58.0</v>
      </c>
      <c r="J64" s="1">
        <v>0.0</v>
      </c>
      <c r="K64" s="1">
        <v>0.0</v>
      </c>
      <c r="L64" s="1">
        <v>0.0</v>
      </c>
      <c r="M64" s="1">
        <v>66.0</v>
      </c>
      <c r="N64" s="1">
        <v>66.0</v>
      </c>
      <c r="O64" s="1">
        <v>66.0</v>
      </c>
      <c r="P64" s="1">
        <v>50.0</v>
      </c>
      <c r="Q64" s="1">
        <v>40.0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75.0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1.5</v>
      </c>
      <c r="AI64" s="14" t="b">
        <v>0</v>
      </c>
      <c r="AJ64" s="7" t="b">
        <v>0</v>
      </c>
      <c r="AK64" s="7" t="b">
        <v>0</v>
      </c>
      <c r="AL64" s="7" t="b">
        <v>0</v>
      </c>
      <c r="AM64" s="7" t="b">
        <v>0</v>
      </c>
      <c r="AN64" s="7" t="b">
        <v>0</v>
      </c>
      <c r="AO64" s="1">
        <v>2.5001E7</v>
      </c>
      <c r="AP64" s="1">
        <v>2.0</v>
      </c>
      <c r="AQ64" s="1">
        <v>71111.0</v>
      </c>
      <c r="AR64" s="1">
        <v>7014.0</v>
      </c>
      <c r="AS64" s="1">
        <v>7414.0</v>
      </c>
      <c r="AT64" s="1">
        <v>25000.0</v>
      </c>
      <c r="AU64" s="1">
        <v>250010.0</v>
      </c>
      <c r="AV64" s="1">
        <v>180.0</v>
      </c>
      <c r="AW64" s="1">
        <v>1.5</v>
      </c>
      <c r="AX64" s="1">
        <v>0.4</v>
      </c>
      <c r="AY64" s="1">
        <v>100.0</v>
      </c>
      <c r="AZ64" s="1">
        <v>0.0</v>
      </c>
      <c r="BA64" s="1">
        <v>81111.0</v>
      </c>
      <c r="BB64" s="1">
        <v>0.0</v>
      </c>
      <c r="BC64" s="1">
        <v>0.0</v>
      </c>
    </row>
    <row r="65" ht="15.0" customHeight="1">
      <c r="A65" s="1">
        <v>250011.0</v>
      </c>
      <c r="B65" s="1" t="s">
        <v>56</v>
      </c>
      <c r="C65" s="1" t="s">
        <v>41</v>
      </c>
      <c r="D65" s="1">
        <v>53.0</v>
      </c>
      <c r="E65" s="1">
        <v>300.0</v>
      </c>
      <c r="F65" s="1">
        <v>77.0</v>
      </c>
      <c r="G65" s="1">
        <v>58.0</v>
      </c>
      <c r="H65" s="1">
        <v>62.0</v>
      </c>
      <c r="I65" s="1">
        <v>58.0</v>
      </c>
      <c r="J65" s="1">
        <v>0.0</v>
      </c>
      <c r="K65" s="1">
        <v>0.0</v>
      </c>
      <c r="L65" s="1">
        <v>0.0</v>
      </c>
      <c r="M65" s="1">
        <v>66.0</v>
      </c>
      <c r="N65" s="1">
        <v>66.0</v>
      </c>
      <c r="O65" s="1">
        <v>66.0</v>
      </c>
      <c r="P65" s="1">
        <v>50.0</v>
      </c>
      <c r="Q65" s="1">
        <v>40.0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75.0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1.5</v>
      </c>
      <c r="AI65" s="14" t="b">
        <v>0</v>
      </c>
      <c r="AJ65" s="7" t="b">
        <v>0</v>
      </c>
      <c r="AK65" s="7" t="b">
        <v>0</v>
      </c>
      <c r="AL65" s="7" t="b">
        <v>0</v>
      </c>
      <c r="AM65" s="7" t="b">
        <v>0</v>
      </c>
      <c r="AN65" s="7" t="b">
        <v>0</v>
      </c>
      <c r="AO65" s="1">
        <v>2.50011E7</v>
      </c>
      <c r="AP65" s="1">
        <v>2.0</v>
      </c>
      <c r="AQ65" s="1">
        <v>71111.0</v>
      </c>
      <c r="AR65" s="1">
        <v>7014.0</v>
      </c>
      <c r="AS65" s="1">
        <v>7414.0</v>
      </c>
      <c r="AT65" s="1">
        <v>25000.0</v>
      </c>
      <c r="AU65" s="1">
        <v>250015.0</v>
      </c>
      <c r="AV65" s="1">
        <v>180.0</v>
      </c>
      <c r="AW65" s="1">
        <v>1.5</v>
      </c>
      <c r="AX65" s="1">
        <v>0.4</v>
      </c>
      <c r="AY65" s="1">
        <v>100.0</v>
      </c>
      <c r="AZ65" s="1">
        <v>0.0</v>
      </c>
      <c r="BA65" s="1">
        <v>81111.0</v>
      </c>
      <c r="BB65" s="1">
        <v>0.0</v>
      </c>
      <c r="BC65" s="1">
        <v>0.0</v>
      </c>
    </row>
    <row r="66" ht="15.0" customHeight="1">
      <c r="A66" s="1">
        <v>250012.0</v>
      </c>
      <c r="B66" s="1" t="s">
        <v>58</v>
      </c>
      <c r="C66" s="1" t="s">
        <v>41</v>
      </c>
      <c r="D66" s="1">
        <v>53.0</v>
      </c>
      <c r="E66" s="1">
        <v>300.0</v>
      </c>
      <c r="F66" s="1">
        <v>77.0</v>
      </c>
      <c r="G66" s="1">
        <v>58.0</v>
      </c>
      <c r="H66" s="1">
        <v>54.0</v>
      </c>
      <c r="I66" s="1">
        <v>58.0</v>
      </c>
      <c r="J66" s="1">
        <v>0.0</v>
      </c>
      <c r="K66" s="1">
        <v>0.0</v>
      </c>
      <c r="L66" s="1">
        <v>0.0</v>
      </c>
      <c r="M66" s="1">
        <v>66.0</v>
      </c>
      <c r="N66" s="1">
        <v>66.0</v>
      </c>
      <c r="O66" s="1">
        <v>66.0</v>
      </c>
      <c r="P66" s="1">
        <v>50.0</v>
      </c>
      <c r="Q66" s="1">
        <v>40.0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75.0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1.5</v>
      </c>
      <c r="AI66" s="14" t="b">
        <v>0</v>
      </c>
      <c r="AJ66" s="7" t="b">
        <v>0</v>
      </c>
      <c r="AK66" s="7" t="b">
        <v>0</v>
      </c>
      <c r="AL66" s="7" t="b">
        <v>0</v>
      </c>
      <c r="AM66" s="7" t="b">
        <v>0</v>
      </c>
      <c r="AN66" s="7" t="b">
        <v>0</v>
      </c>
      <c r="AO66" s="1">
        <v>2.50012E7</v>
      </c>
      <c r="AP66" s="1">
        <v>2.0</v>
      </c>
      <c r="AQ66" s="1">
        <v>71111.0</v>
      </c>
      <c r="AR66" s="1">
        <v>7014.0</v>
      </c>
      <c r="AS66" s="1">
        <v>7414.0</v>
      </c>
      <c r="AT66" s="1">
        <v>25000.0</v>
      </c>
      <c r="AU66" s="1">
        <v>250005.0</v>
      </c>
      <c r="AV66" s="1">
        <v>180.0</v>
      </c>
      <c r="AW66" s="1">
        <v>1.5</v>
      </c>
      <c r="AX66" s="1">
        <v>0.4</v>
      </c>
      <c r="AY66" s="1">
        <v>100.0</v>
      </c>
      <c r="AZ66" s="1">
        <v>0.0</v>
      </c>
      <c r="BA66" s="1">
        <v>81111.0</v>
      </c>
      <c r="BB66" s="1">
        <v>0.0</v>
      </c>
      <c r="BC66" s="1">
        <v>0.0</v>
      </c>
    </row>
    <row r="67" ht="15.0" customHeight="1">
      <c r="A67" s="1">
        <v>250020.0</v>
      </c>
      <c r="B67" s="1" t="s">
        <v>43</v>
      </c>
      <c r="C67" s="1" t="s">
        <v>44</v>
      </c>
      <c r="D67" s="1">
        <v>44.0</v>
      </c>
      <c r="E67" s="1">
        <v>20.0</v>
      </c>
      <c r="F67" s="1">
        <v>10.0</v>
      </c>
      <c r="G67" s="1">
        <v>8.0</v>
      </c>
      <c r="H67" s="1">
        <v>7.0</v>
      </c>
      <c r="I67" s="1">
        <v>8.0</v>
      </c>
      <c r="J67" s="1">
        <v>0.0</v>
      </c>
      <c r="K67" s="1">
        <v>0.0</v>
      </c>
      <c r="L67" s="1">
        <v>0.0</v>
      </c>
      <c r="M67" s="1">
        <v>66.0</v>
      </c>
      <c r="N67" s="1">
        <v>66.0</v>
      </c>
      <c r="O67" s="1">
        <v>66.0</v>
      </c>
      <c r="P67" s="1">
        <v>50.0</v>
      </c>
      <c r="Q67" s="1">
        <v>40.0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75.0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1.5</v>
      </c>
      <c r="AI67" s="14" t="b">
        <v>0</v>
      </c>
      <c r="AJ67" s="7" t="b">
        <v>0</v>
      </c>
      <c r="AK67" s="7" t="b">
        <v>0</v>
      </c>
      <c r="AL67" s="7" t="b">
        <v>0</v>
      </c>
      <c r="AM67" s="7" t="b">
        <v>0</v>
      </c>
      <c r="AN67" s="7" t="b">
        <v>0</v>
      </c>
      <c r="AO67" s="1">
        <v>2.5002E7</v>
      </c>
      <c r="AP67" s="1">
        <v>2.0</v>
      </c>
      <c r="AQ67" s="1">
        <v>71111.0</v>
      </c>
      <c r="AR67" s="1">
        <v>7001.0</v>
      </c>
      <c r="AS67" s="1">
        <v>7401.0</v>
      </c>
      <c r="AT67" s="1">
        <v>25000.0</v>
      </c>
      <c r="AU67" s="1">
        <v>250004.0</v>
      </c>
      <c r="AV67" s="1">
        <v>180.0</v>
      </c>
      <c r="AW67" s="1">
        <v>1.5</v>
      </c>
      <c r="AX67" s="1">
        <v>0.4</v>
      </c>
      <c r="AY67" s="1">
        <v>100.0</v>
      </c>
      <c r="AZ67" s="1">
        <v>0.0</v>
      </c>
      <c r="BA67" s="1">
        <v>81111.0</v>
      </c>
      <c r="BB67" s="1">
        <v>0.0</v>
      </c>
      <c r="BC67" s="1">
        <v>0.0</v>
      </c>
    </row>
    <row r="68" ht="15.0" customHeight="1">
      <c r="A68" s="1">
        <v>250021.0</v>
      </c>
      <c r="B68" s="1" t="s">
        <v>58</v>
      </c>
      <c r="C68" s="1" t="s">
        <v>44</v>
      </c>
      <c r="D68" s="1">
        <v>69.0</v>
      </c>
      <c r="E68" s="1">
        <v>20.0</v>
      </c>
      <c r="F68" s="1">
        <v>77.0</v>
      </c>
      <c r="G68" s="1">
        <v>58.0</v>
      </c>
      <c r="H68" s="1">
        <v>54.0</v>
      </c>
      <c r="I68" s="1">
        <v>58.0</v>
      </c>
      <c r="J68" s="1">
        <v>0.0</v>
      </c>
      <c r="K68" s="1">
        <v>0.0</v>
      </c>
      <c r="L68" s="1">
        <v>0.0</v>
      </c>
      <c r="M68" s="1">
        <v>66.0</v>
      </c>
      <c r="N68" s="1">
        <v>66.0</v>
      </c>
      <c r="O68" s="1">
        <v>66.0</v>
      </c>
      <c r="P68" s="1">
        <v>50.0</v>
      </c>
      <c r="Q68" s="1">
        <v>40.0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75.0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1.5</v>
      </c>
      <c r="AI68" s="14" t="b">
        <v>0</v>
      </c>
      <c r="AJ68" s="7" t="b">
        <v>0</v>
      </c>
      <c r="AK68" s="7" t="b">
        <v>0</v>
      </c>
      <c r="AL68" s="7" t="b">
        <v>0</v>
      </c>
      <c r="AM68" s="7" t="b">
        <v>0</v>
      </c>
      <c r="AN68" s="7" t="b">
        <v>0</v>
      </c>
      <c r="AO68" s="1">
        <v>2.50021E7</v>
      </c>
      <c r="AP68" s="1">
        <v>2.0</v>
      </c>
      <c r="AQ68" s="1">
        <v>71111.0</v>
      </c>
      <c r="AR68" s="1">
        <v>7001.0</v>
      </c>
      <c r="AS68" s="1">
        <v>7401.0</v>
      </c>
      <c r="AT68" s="1">
        <v>25000.0</v>
      </c>
      <c r="AU68" s="1">
        <v>250005.0</v>
      </c>
      <c r="AV68" s="1">
        <v>180.0</v>
      </c>
      <c r="AW68" s="1">
        <v>1.5</v>
      </c>
      <c r="AX68" s="1">
        <v>0.4</v>
      </c>
      <c r="AY68" s="1">
        <v>100.0</v>
      </c>
      <c r="AZ68" s="1">
        <v>0.0</v>
      </c>
      <c r="BA68" s="1">
        <v>81111.0</v>
      </c>
      <c r="BB68" s="1">
        <v>0.0</v>
      </c>
      <c r="BC68" s="1">
        <v>0.0</v>
      </c>
    </row>
    <row r="69" ht="15.0" customHeight="1">
      <c r="A69" s="1">
        <v>250022.0</v>
      </c>
      <c r="B69" s="1" t="s">
        <v>54</v>
      </c>
      <c r="C69" s="1" t="s">
        <v>44</v>
      </c>
      <c r="D69" s="1">
        <v>69.0</v>
      </c>
      <c r="E69" s="1">
        <v>20.0</v>
      </c>
      <c r="F69" s="1">
        <v>77.0</v>
      </c>
      <c r="G69" s="1">
        <v>58.0</v>
      </c>
      <c r="H69" s="1">
        <v>54.0</v>
      </c>
      <c r="I69" s="1">
        <v>58.0</v>
      </c>
      <c r="J69" s="1">
        <v>0.0</v>
      </c>
      <c r="K69" s="1">
        <v>0.0</v>
      </c>
      <c r="L69" s="1">
        <v>0.0</v>
      </c>
      <c r="M69" s="1">
        <v>66.0</v>
      </c>
      <c r="N69" s="1">
        <v>66.0</v>
      </c>
      <c r="O69" s="1">
        <v>66.0</v>
      </c>
      <c r="P69" s="1">
        <v>50.0</v>
      </c>
      <c r="Q69" s="1">
        <v>40.0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75.0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1.5</v>
      </c>
      <c r="AI69" s="14" t="b">
        <v>0</v>
      </c>
      <c r="AJ69" s="7" t="b">
        <v>0</v>
      </c>
      <c r="AK69" s="7" t="b">
        <v>0</v>
      </c>
      <c r="AL69" s="7" t="b">
        <v>0</v>
      </c>
      <c r="AM69" s="7" t="b">
        <v>0</v>
      </c>
      <c r="AN69" s="7" t="b">
        <v>0</v>
      </c>
      <c r="AO69" s="1">
        <v>2.50022E7</v>
      </c>
      <c r="AP69" s="1">
        <v>2.0</v>
      </c>
      <c r="AQ69" s="1">
        <v>71111.0</v>
      </c>
      <c r="AR69" s="1">
        <v>7001.0</v>
      </c>
      <c r="AS69" s="1">
        <v>7401.0</v>
      </c>
      <c r="AT69" s="1">
        <v>25000.0</v>
      </c>
      <c r="AU69" s="1">
        <v>250000.0</v>
      </c>
      <c r="AV69" s="1">
        <v>180.0</v>
      </c>
      <c r="AW69" s="1">
        <v>1.5</v>
      </c>
      <c r="AX69" s="1">
        <v>0.4</v>
      </c>
      <c r="AY69" s="1">
        <v>100.0</v>
      </c>
      <c r="AZ69" s="1">
        <v>0.0</v>
      </c>
      <c r="BA69" s="1">
        <v>81111.0</v>
      </c>
      <c r="BB69" s="1">
        <v>0.0</v>
      </c>
      <c r="BC69" s="1">
        <v>0.0</v>
      </c>
    </row>
    <row r="70" ht="15.0" customHeight="1">
      <c r="A70" s="1">
        <v>250023.0</v>
      </c>
      <c r="B70" s="1" t="s">
        <v>56</v>
      </c>
      <c r="C70" s="1" t="s">
        <v>128</v>
      </c>
      <c r="D70" s="1">
        <v>53.0</v>
      </c>
      <c r="E70" s="1">
        <v>100.0</v>
      </c>
      <c r="F70" s="1">
        <v>77.0</v>
      </c>
      <c r="G70" s="1">
        <v>58.0</v>
      </c>
      <c r="H70" s="1">
        <v>62.0</v>
      </c>
      <c r="I70" s="1">
        <v>58.0</v>
      </c>
      <c r="J70" s="1">
        <v>0.0</v>
      </c>
      <c r="K70" s="1">
        <v>0.0</v>
      </c>
      <c r="L70" s="1">
        <v>0.0</v>
      </c>
      <c r="M70" s="1">
        <v>66.0</v>
      </c>
      <c r="N70" s="1">
        <v>66.0</v>
      </c>
      <c r="O70" s="1">
        <v>66.0</v>
      </c>
      <c r="P70" s="1">
        <v>50.0</v>
      </c>
      <c r="Q70" s="1">
        <v>40.0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75.0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1.5</v>
      </c>
      <c r="AI70" s="14" t="b">
        <v>0</v>
      </c>
      <c r="AJ70" s="7" t="b">
        <v>0</v>
      </c>
      <c r="AK70" s="7" t="b">
        <v>0</v>
      </c>
      <c r="AL70" s="7" t="b">
        <v>0</v>
      </c>
      <c r="AM70" s="7" t="b">
        <v>0</v>
      </c>
      <c r="AN70" s="7" t="b">
        <v>0</v>
      </c>
      <c r="AO70" s="1">
        <v>2.50023E7</v>
      </c>
      <c r="AP70" s="1">
        <v>-1.0</v>
      </c>
      <c r="AQ70" s="1">
        <v>71111.0</v>
      </c>
      <c r="AR70" s="1">
        <v>7007.0</v>
      </c>
      <c r="AS70" s="1">
        <v>7407.0</v>
      </c>
      <c r="AT70" s="1">
        <v>25000.0</v>
      </c>
      <c r="AU70" s="1">
        <v>250001.0</v>
      </c>
      <c r="AV70" s="1">
        <v>180.0</v>
      </c>
      <c r="AW70" s="1">
        <v>1.5</v>
      </c>
      <c r="AX70" s="1">
        <v>0.4</v>
      </c>
      <c r="AY70" s="1">
        <v>100.0</v>
      </c>
      <c r="AZ70" s="1">
        <v>0.0</v>
      </c>
      <c r="BA70" s="1">
        <v>81111.0</v>
      </c>
      <c r="BB70" s="1">
        <v>0.0</v>
      </c>
      <c r="BC70" s="1">
        <v>0.0</v>
      </c>
    </row>
    <row r="71" ht="15.0" customHeight="1">
      <c r="A71" s="1">
        <v>250024.0</v>
      </c>
      <c r="B71" s="1" t="s">
        <v>58</v>
      </c>
      <c r="C71" s="1" t="s">
        <v>128</v>
      </c>
      <c r="D71" s="1">
        <v>53.0</v>
      </c>
      <c r="E71" s="1">
        <v>100.0</v>
      </c>
      <c r="F71" s="1">
        <v>77.0</v>
      </c>
      <c r="G71" s="1">
        <v>58.0</v>
      </c>
      <c r="H71" s="1">
        <v>54.0</v>
      </c>
      <c r="I71" s="1">
        <v>58.0</v>
      </c>
      <c r="J71" s="1">
        <v>0.0</v>
      </c>
      <c r="K71" s="1">
        <v>0.0</v>
      </c>
      <c r="L71" s="1">
        <v>0.0</v>
      </c>
      <c r="M71" s="1">
        <v>66.0</v>
      </c>
      <c r="N71" s="1">
        <v>66.0</v>
      </c>
      <c r="O71" s="1">
        <v>66.0</v>
      </c>
      <c r="P71" s="1">
        <v>50.0</v>
      </c>
      <c r="Q71" s="1">
        <v>40.0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75.0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1.5</v>
      </c>
      <c r="AI71" s="14" t="b">
        <v>0</v>
      </c>
      <c r="AJ71" s="7" t="b">
        <v>0</v>
      </c>
      <c r="AK71" s="7" t="b">
        <v>0</v>
      </c>
      <c r="AL71" s="7" t="b">
        <v>0</v>
      </c>
      <c r="AM71" s="7" t="b">
        <v>0</v>
      </c>
      <c r="AN71" s="7" t="b">
        <v>0</v>
      </c>
      <c r="AO71" s="1">
        <v>2.50024E7</v>
      </c>
      <c r="AP71" s="1">
        <v>-1.0</v>
      </c>
      <c r="AQ71" s="1">
        <v>71111.0</v>
      </c>
      <c r="AR71" s="1">
        <v>7007.0</v>
      </c>
      <c r="AS71" s="1">
        <v>7407.0</v>
      </c>
      <c r="AT71" s="1">
        <v>25000.0</v>
      </c>
      <c r="AU71" s="1">
        <v>250005.0</v>
      </c>
      <c r="AV71" s="1">
        <v>180.0</v>
      </c>
      <c r="AW71" s="1">
        <v>1.5</v>
      </c>
      <c r="AX71" s="1">
        <v>0.4</v>
      </c>
      <c r="AY71" s="1">
        <v>100.0</v>
      </c>
      <c r="AZ71" s="1">
        <v>0.0</v>
      </c>
      <c r="BA71" s="1">
        <v>81111.0</v>
      </c>
      <c r="BB71" s="1">
        <v>0.0</v>
      </c>
      <c r="BC71" s="1">
        <v>0.0</v>
      </c>
    </row>
    <row r="72" ht="15.0" customHeight="1">
      <c r="A72" s="1">
        <v>250025.0</v>
      </c>
      <c r="B72" s="1" t="s">
        <v>54</v>
      </c>
      <c r="C72" s="1" t="s">
        <v>128</v>
      </c>
      <c r="D72" s="1">
        <v>53.0</v>
      </c>
      <c r="E72" s="1">
        <v>100.0</v>
      </c>
      <c r="F72" s="1">
        <v>77.0</v>
      </c>
      <c r="G72" s="1">
        <v>58.0</v>
      </c>
      <c r="H72" s="1">
        <v>54.0</v>
      </c>
      <c r="I72" s="1">
        <v>58.0</v>
      </c>
      <c r="J72" s="1">
        <v>0.0</v>
      </c>
      <c r="K72" s="1">
        <v>0.0</v>
      </c>
      <c r="L72" s="1">
        <v>0.0</v>
      </c>
      <c r="M72" s="1">
        <v>66.0</v>
      </c>
      <c r="N72" s="1">
        <v>66.0</v>
      </c>
      <c r="O72" s="1">
        <v>66.0</v>
      </c>
      <c r="P72" s="1">
        <v>50.0</v>
      </c>
      <c r="Q72" s="1">
        <v>40.0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75.0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1.5</v>
      </c>
      <c r="AI72" s="14" t="b">
        <v>0</v>
      </c>
      <c r="AJ72" s="7" t="b">
        <v>0</v>
      </c>
      <c r="AK72" s="7" t="b">
        <v>0</v>
      </c>
      <c r="AL72" s="7" t="b">
        <v>0</v>
      </c>
      <c r="AM72" s="7" t="b">
        <v>0</v>
      </c>
      <c r="AN72" s="7" t="b">
        <v>0</v>
      </c>
      <c r="AO72" s="1">
        <v>2.50025E7</v>
      </c>
      <c r="AP72" s="1">
        <v>-1.0</v>
      </c>
      <c r="AQ72" s="1">
        <v>71111.0</v>
      </c>
      <c r="AR72" s="1">
        <v>7007.0</v>
      </c>
      <c r="AS72" s="1">
        <v>7407.0</v>
      </c>
      <c r="AT72" s="1">
        <v>25000.0</v>
      </c>
      <c r="AU72" s="1">
        <v>250000.0</v>
      </c>
      <c r="AV72" s="1">
        <v>180.0</v>
      </c>
      <c r="AW72" s="1">
        <v>1.5</v>
      </c>
      <c r="AX72" s="1">
        <v>0.4</v>
      </c>
      <c r="AY72" s="1">
        <v>100.0</v>
      </c>
      <c r="AZ72" s="1">
        <v>0.0</v>
      </c>
      <c r="BA72" s="1">
        <v>81111.0</v>
      </c>
      <c r="BB72" s="1">
        <v>0.0</v>
      </c>
      <c r="BC72" s="1">
        <v>0.0</v>
      </c>
    </row>
    <row r="73" ht="15.0" customHeight="1">
      <c r="A73" s="1">
        <v>250030.0</v>
      </c>
      <c r="B73" s="1" t="s">
        <v>54</v>
      </c>
      <c r="C73" s="1" t="s">
        <v>35</v>
      </c>
      <c r="D73" s="1">
        <v>53.0</v>
      </c>
      <c r="E73" s="1">
        <v>50.0</v>
      </c>
      <c r="F73" s="1">
        <v>77.0</v>
      </c>
      <c r="G73" s="1">
        <v>58.0</v>
      </c>
      <c r="H73" s="1">
        <v>54.0</v>
      </c>
      <c r="I73" s="1">
        <v>58.0</v>
      </c>
      <c r="J73" s="1">
        <v>0.0</v>
      </c>
      <c r="K73" s="1">
        <v>0.0</v>
      </c>
      <c r="L73" s="1">
        <v>0.0</v>
      </c>
      <c r="M73" s="1">
        <v>66.0</v>
      </c>
      <c r="N73" s="1">
        <v>66.0</v>
      </c>
      <c r="O73" s="1">
        <v>66.0</v>
      </c>
      <c r="P73" s="1">
        <v>50.0</v>
      </c>
      <c r="Q73" s="1">
        <v>40.0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75.0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1.5</v>
      </c>
      <c r="AI73" s="14" t="b">
        <v>0</v>
      </c>
      <c r="AJ73" s="7" t="b">
        <v>0</v>
      </c>
      <c r="AK73" s="7" t="b">
        <v>0</v>
      </c>
      <c r="AL73" s="7" t="b">
        <v>0</v>
      </c>
      <c r="AM73" s="7" t="b">
        <v>0</v>
      </c>
      <c r="AN73" s="7" t="b">
        <v>0</v>
      </c>
      <c r="AO73" s="1">
        <v>2.5003E7</v>
      </c>
      <c r="AP73" s="1">
        <v>6.0</v>
      </c>
      <c r="AQ73" s="1">
        <v>71111.0</v>
      </c>
      <c r="AR73" s="1">
        <v>7004.0</v>
      </c>
      <c r="AS73" s="1">
        <v>7404.0</v>
      </c>
      <c r="AT73" s="1">
        <v>25000.0</v>
      </c>
      <c r="AU73" s="1">
        <v>250000.0</v>
      </c>
      <c r="AV73" s="1">
        <v>180.0</v>
      </c>
      <c r="AW73" s="1">
        <v>1.5</v>
      </c>
      <c r="AX73" s="1">
        <v>0.4</v>
      </c>
      <c r="AY73" s="1">
        <v>100.0</v>
      </c>
      <c r="AZ73" s="1">
        <v>0.0</v>
      </c>
      <c r="BA73" s="1">
        <v>81111.0</v>
      </c>
      <c r="BB73" s="1">
        <v>0.0</v>
      </c>
      <c r="BC73" s="1">
        <v>0.0</v>
      </c>
    </row>
    <row r="74" ht="15.0" customHeight="1">
      <c r="A74" s="1">
        <v>250031.0</v>
      </c>
      <c r="B74" s="1" t="s">
        <v>56</v>
      </c>
      <c r="C74" s="1" t="s">
        <v>35</v>
      </c>
      <c r="D74" s="1">
        <v>53.0</v>
      </c>
      <c r="E74" s="1">
        <v>50.0</v>
      </c>
      <c r="F74" s="1">
        <v>77.0</v>
      </c>
      <c r="G74" s="1">
        <v>58.0</v>
      </c>
      <c r="H74" s="1">
        <v>62.0</v>
      </c>
      <c r="I74" s="1">
        <v>58.0</v>
      </c>
      <c r="J74" s="1">
        <v>0.0</v>
      </c>
      <c r="K74" s="1">
        <v>0.0</v>
      </c>
      <c r="L74" s="1">
        <v>0.0</v>
      </c>
      <c r="M74" s="1">
        <v>66.0</v>
      </c>
      <c r="N74" s="1">
        <v>66.0</v>
      </c>
      <c r="O74" s="1">
        <v>66.0</v>
      </c>
      <c r="P74" s="1">
        <v>50.0</v>
      </c>
      <c r="Q74" s="1">
        <v>40.0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75.0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1.5</v>
      </c>
      <c r="AI74" s="14" t="b">
        <v>0</v>
      </c>
      <c r="AJ74" s="7" t="b">
        <v>0</v>
      </c>
      <c r="AK74" s="7" t="b">
        <v>0</v>
      </c>
      <c r="AL74" s="7" t="b">
        <v>0</v>
      </c>
      <c r="AM74" s="7" t="b">
        <v>0</v>
      </c>
      <c r="AN74" s="7" t="b">
        <v>0</v>
      </c>
      <c r="AO74" s="1">
        <v>2.50031E7</v>
      </c>
      <c r="AP74" s="1">
        <v>6.0</v>
      </c>
      <c r="AQ74" s="1">
        <v>71111.0</v>
      </c>
      <c r="AR74" s="1">
        <v>7004.0</v>
      </c>
      <c r="AS74" s="1">
        <v>7404.0</v>
      </c>
      <c r="AT74" s="1">
        <v>25000.0</v>
      </c>
      <c r="AU74" s="1">
        <v>250001.0</v>
      </c>
      <c r="AV74" s="1">
        <v>180.0</v>
      </c>
      <c r="AW74" s="1">
        <v>1.5</v>
      </c>
      <c r="AX74" s="1">
        <v>0.4</v>
      </c>
      <c r="AY74" s="1">
        <v>100.0</v>
      </c>
      <c r="AZ74" s="1">
        <v>0.0</v>
      </c>
      <c r="BA74" s="1">
        <v>81111.0</v>
      </c>
      <c r="BB74" s="1">
        <v>0.0</v>
      </c>
      <c r="BC74" s="1">
        <v>0.0</v>
      </c>
    </row>
    <row r="75" ht="15.0" customHeight="1">
      <c r="A75" s="1">
        <v>250032.0</v>
      </c>
      <c r="B75" s="1" t="s">
        <v>68</v>
      </c>
      <c r="C75" s="1" t="s">
        <v>35</v>
      </c>
      <c r="D75" s="1">
        <v>53.0</v>
      </c>
      <c r="E75" s="1">
        <v>50.0</v>
      </c>
      <c r="F75" s="1">
        <v>77.0</v>
      </c>
      <c r="G75" s="1">
        <v>58.0</v>
      </c>
      <c r="H75" s="1">
        <v>54.0</v>
      </c>
      <c r="I75" s="1">
        <v>58.0</v>
      </c>
      <c r="J75" s="1">
        <v>0.0</v>
      </c>
      <c r="K75" s="1">
        <v>0.0</v>
      </c>
      <c r="L75" s="1">
        <v>0.0</v>
      </c>
      <c r="M75" s="1">
        <v>66.0</v>
      </c>
      <c r="N75" s="1">
        <v>66.0</v>
      </c>
      <c r="O75" s="1">
        <v>66.0</v>
      </c>
      <c r="P75" s="1">
        <v>50.0</v>
      </c>
      <c r="Q75" s="1">
        <v>40.0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75.0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1.5</v>
      </c>
      <c r="AI75" s="14" t="b">
        <v>0</v>
      </c>
      <c r="AJ75" s="7" t="b">
        <v>0</v>
      </c>
      <c r="AK75" s="7" t="b">
        <v>0</v>
      </c>
      <c r="AL75" s="7" t="b">
        <v>0</v>
      </c>
      <c r="AM75" s="7" t="b">
        <v>0</v>
      </c>
      <c r="AN75" s="7" t="b">
        <v>0</v>
      </c>
      <c r="AO75" s="1">
        <v>2.50032E7</v>
      </c>
      <c r="AP75" s="1">
        <v>10.0</v>
      </c>
      <c r="AQ75" s="1">
        <v>71111.0</v>
      </c>
      <c r="AR75" s="1">
        <v>7004.0</v>
      </c>
      <c r="AS75" s="1">
        <v>7404.0</v>
      </c>
      <c r="AT75" s="1">
        <v>25000.0</v>
      </c>
      <c r="AU75" s="1">
        <v>250000.0</v>
      </c>
      <c r="AV75" s="1">
        <v>180.0</v>
      </c>
      <c r="AW75" s="1">
        <v>1.5</v>
      </c>
      <c r="AX75" s="1">
        <v>0.4</v>
      </c>
      <c r="AY75" s="1">
        <v>100.0</v>
      </c>
      <c r="AZ75" s="1">
        <v>0.0</v>
      </c>
      <c r="BA75" s="1">
        <v>81111.0</v>
      </c>
      <c r="BB75" s="1">
        <v>0.0</v>
      </c>
      <c r="BC75" s="1">
        <v>7100.0</v>
      </c>
    </row>
    <row r="76" ht="15.0" customHeight="1">
      <c r="A76" s="1">
        <v>250033.0</v>
      </c>
      <c r="B76" s="1" t="s">
        <v>84</v>
      </c>
      <c r="C76" s="1" t="s">
        <v>35</v>
      </c>
      <c r="D76" s="1">
        <v>53.0</v>
      </c>
      <c r="E76" s="1">
        <v>50.0</v>
      </c>
      <c r="F76" s="1">
        <v>77.0</v>
      </c>
      <c r="G76" s="1">
        <v>58.0</v>
      </c>
      <c r="H76" s="1">
        <v>62.0</v>
      </c>
      <c r="I76" s="1">
        <v>58.0</v>
      </c>
      <c r="J76" s="1">
        <v>0.0</v>
      </c>
      <c r="K76" s="1">
        <v>0.0</v>
      </c>
      <c r="L76" s="1">
        <v>0.0</v>
      </c>
      <c r="M76" s="1">
        <v>66.0</v>
      </c>
      <c r="N76" s="1">
        <v>66.0</v>
      </c>
      <c r="O76" s="1">
        <v>66.0</v>
      </c>
      <c r="P76" s="1">
        <v>50.0</v>
      </c>
      <c r="Q76" s="1">
        <v>40.0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75.0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1.5</v>
      </c>
      <c r="AI76" s="14" t="b">
        <v>0</v>
      </c>
      <c r="AJ76" s="7" t="b">
        <v>0</v>
      </c>
      <c r="AK76" s="7" t="b">
        <v>0</v>
      </c>
      <c r="AL76" s="7" t="b">
        <v>0</v>
      </c>
      <c r="AM76" s="7" t="b">
        <v>0</v>
      </c>
      <c r="AN76" s="7" t="b">
        <v>0</v>
      </c>
      <c r="AO76" s="1">
        <v>2.50031E7</v>
      </c>
      <c r="AP76" s="1">
        <v>10.0</v>
      </c>
      <c r="AQ76" s="1">
        <v>71111.0</v>
      </c>
      <c r="AR76" s="1">
        <v>7004.0</v>
      </c>
      <c r="AS76" s="1">
        <v>7404.0</v>
      </c>
      <c r="AT76" s="1">
        <v>25000.0</v>
      </c>
      <c r="AU76" s="1">
        <v>250001.0</v>
      </c>
      <c r="AV76" s="1">
        <v>180.0</v>
      </c>
      <c r="AW76" s="1">
        <v>1.5</v>
      </c>
      <c r="AX76" s="1">
        <v>0.4</v>
      </c>
      <c r="AY76" s="1">
        <v>100.0</v>
      </c>
      <c r="AZ76" s="1">
        <v>0.0</v>
      </c>
      <c r="BA76" s="1">
        <v>81111.0</v>
      </c>
      <c r="BB76" s="1">
        <v>0.0</v>
      </c>
      <c r="BC76" s="1">
        <v>7100.0</v>
      </c>
    </row>
    <row r="77" ht="15.0" customHeight="1">
      <c r="A77" s="1">
        <v>250040.0</v>
      </c>
      <c r="B77" s="9" t="s">
        <v>54</v>
      </c>
      <c r="C77" s="1" t="s">
        <v>49</v>
      </c>
      <c r="D77" s="1">
        <v>53.0</v>
      </c>
      <c r="E77" s="1">
        <v>20.0</v>
      </c>
      <c r="F77" s="1">
        <v>77.0</v>
      </c>
      <c r="G77" s="1">
        <v>58.0</v>
      </c>
      <c r="H77" s="1">
        <v>54.0</v>
      </c>
      <c r="I77" s="1">
        <v>58.0</v>
      </c>
      <c r="J77" s="1">
        <v>0.0</v>
      </c>
      <c r="K77" s="1">
        <v>0.0</v>
      </c>
      <c r="L77" s="1">
        <v>0.0</v>
      </c>
      <c r="M77" s="1">
        <v>66.0</v>
      </c>
      <c r="N77" s="1">
        <v>66.0</v>
      </c>
      <c r="O77" s="1">
        <v>66.0</v>
      </c>
      <c r="P77" s="1">
        <v>50.0</v>
      </c>
      <c r="Q77" s="1">
        <v>40.0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75.0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1.5</v>
      </c>
      <c r="AI77" s="14" t="b">
        <v>0</v>
      </c>
      <c r="AJ77" s="7" t="b">
        <v>0</v>
      </c>
      <c r="AK77" s="7" t="b">
        <v>0</v>
      </c>
      <c r="AL77" s="7" t="b">
        <v>0</v>
      </c>
      <c r="AM77" s="7" t="b">
        <v>0</v>
      </c>
      <c r="AN77" s="7" t="b">
        <v>0</v>
      </c>
      <c r="AO77" s="1">
        <v>2.5004E7</v>
      </c>
      <c r="AP77" s="1">
        <v>2.0</v>
      </c>
      <c r="AQ77" s="1">
        <v>71111.0</v>
      </c>
      <c r="AR77" s="1">
        <v>7003.0</v>
      </c>
      <c r="AS77" s="1">
        <v>7403.0</v>
      </c>
      <c r="AT77" s="1">
        <v>25000.0</v>
      </c>
      <c r="AU77" s="1">
        <v>250000.0</v>
      </c>
      <c r="AV77" s="1">
        <v>180.0</v>
      </c>
      <c r="AW77" s="1">
        <v>1.5</v>
      </c>
      <c r="AX77" s="1">
        <v>0.4</v>
      </c>
      <c r="AY77" s="1">
        <v>100.0</v>
      </c>
      <c r="AZ77" s="1">
        <v>0.0</v>
      </c>
      <c r="BA77" s="1">
        <v>81111.0</v>
      </c>
      <c r="BB77" s="1">
        <v>0.0</v>
      </c>
      <c r="BC77" s="1">
        <v>0.0</v>
      </c>
    </row>
    <row r="78" ht="15.0" customHeight="1">
      <c r="A78" s="1">
        <v>250050.0</v>
      </c>
      <c r="B78" s="1" t="s">
        <v>54</v>
      </c>
      <c r="C78" s="1" t="s">
        <v>27</v>
      </c>
      <c r="D78" s="1">
        <v>53.0</v>
      </c>
      <c r="E78" s="1">
        <v>20.0</v>
      </c>
      <c r="F78" s="1">
        <v>77.0</v>
      </c>
      <c r="G78" s="1">
        <v>58.0</v>
      </c>
      <c r="H78" s="1">
        <v>54.0</v>
      </c>
      <c r="I78" s="1">
        <v>58.0</v>
      </c>
      <c r="J78" s="1">
        <v>0.0</v>
      </c>
      <c r="K78" s="1">
        <v>0.0</v>
      </c>
      <c r="L78" s="1">
        <v>0.0</v>
      </c>
      <c r="M78" s="1">
        <v>66.0</v>
      </c>
      <c r="N78" s="1">
        <v>66.0</v>
      </c>
      <c r="O78" s="1">
        <v>66.0</v>
      </c>
      <c r="P78" s="1">
        <v>50.0</v>
      </c>
      <c r="Q78" s="1">
        <v>40.0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75.0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1.5</v>
      </c>
      <c r="AI78" s="14" t="b">
        <v>0</v>
      </c>
      <c r="AJ78" s="7" t="b">
        <v>0</v>
      </c>
      <c r="AK78" s="7" t="b">
        <v>0</v>
      </c>
      <c r="AL78" s="7" t="b">
        <v>0</v>
      </c>
      <c r="AM78" s="7" t="b">
        <v>0</v>
      </c>
      <c r="AN78" s="7" t="b">
        <v>0</v>
      </c>
      <c r="AO78" s="1">
        <v>2.5E7</v>
      </c>
      <c r="AP78" s="1">
        <v>2.0</v>
      </c>
      <c r="AQ78" s="1">
        <v>71111.0</v>
      </c>
      <c r="AR78" s="1">
        <v>7003.0</v>
      </c>
      <c r="AS78" s="1">
        <v>7403.0</v>
      </c>
      <c r="AT78" s="1">
        <v>25000.0</v>
      </c>
      <c r="AU78" s="1">
        <v>250000.0</v>
      </c>
      <c r="AV78" s="1">
        <v>180.0</v>
      </c>
      <c r="AW78" s="1">
        <v>1.5</v>
      </c>
      <c r="AX78" s="1">
        <v>0.4</v>
      </c>
      <c r="AY78" s="1">
        <v>100.0</v>
      </c>
      <c r="AZ78" s="1">
        <v>0.0</v>
      </c>
      <c r="BA78" s="1">
        <v>81111.0</v>
      </c>
      <c r="BB78" s="1">
        <v>0.0</v>
      </c>
      <c r="BC78" s="1">
        <v>0.0</v>
      </c>
    </row>
    <row r="79" ht="15.0" customHeight="1">
      <c r="A79" s="1">
        <v>250051.0</v>
      </c>
      <c r="B79" s="1" t="s">
        <v>56</v>
      </c>
      <c r="C79" s="1" t="s">
        <v>27</v>
      </c>
      <c r="D79" s="1">
        <v>53.0</v>
      </c>
      <c r="E79" s="1">
        <v>20.0</v>
      </c>
      <c r="F79" s="1">
        <v>77.0</v>
      </c>
      <c r="G79" s="1">
        <v>58.0</v>
      </c>
      <c r="H79" s="1">
        <v>62.0</v>
      </c>
      <c r="I79" s="1">
        <v>58.0</v>
      </c>
      <c r="J79" s="1">
        <v>0.0</v>
      </c>
      <c r="K79" s="1">
        <v>0.0</v>
      </c>
      <c r="L79" s="1">
        <v>0.0</v>
      </c>
      <c r="M79" s="1">
        <v>66.0</v>
      </c>
      <c r="N79" s="1">
        <v>66.0</v>
      </c>
      <c r="O79" s="1">
        <v>66.0</v>
      </c>
      <c r="P79" s="1">
        <v>50.0</v>
      </c>
      <c r="Q79" s="1">
        <v>40.0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75.0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1.5</v>
      </c>
      <c r="AI79" s="14" t="b">
        <v>0</v>
      </c>
      <c r="AJ79" s="7" t="b">
        <v>0</v>
      </c>
      <c r="AK79" s="7" t="b">
        <v>0</v>
      </c>
      <c r="AL79" s="7" t="b">
        <v>0</v>
      </c>
      <c r="AM79" s="7" t="b">
        <v>0</v>
      </c>
      <c r="AN79" s="7" t="b">
        <v>0</v>
      </c>
      <c r="AO79" s="1">
        <v>2.50001E7</v>
      </c>
      <c r="AP79" s="1">
        <v>2.0</v>
      </c>
      <c r="AQ79" s="1">
        <v>71111.0</v>
      </c>
      <c r="AR79" s="1">
        <v>7003.0</v>
      </c>
      <c r="AS79" s="1">
        <v>7403.0</v>
      </c>
      <c r="AT79" s="1">
        <v>25000.0</v>
      </c>
      <c r="AU79" s="1">
        <v>250001.0</v>
      </c>
      <c r="AV79" s="1">
        <v>180.0</v>
      </c>
      <c r="AW79" s="1">
        <v>1.5</v>
      </c>
      <c r="AX79" s="1">
        <v>0.4</v>
      </c>
      <c r="AY79" s="1">
        <v>100.0</v>
      </c>
      <c r="AZ79" s="1">
        <v>0.0</v>
      </c>
      <c r="BA79" s="1">
        <v>81111.0</v>
      </c>
      <c r="BB79" s="1">
        <v>0.0</v>
      </c>
      <c r="BC79" s="1">
        <v>0.0</v>
      </c>
    </row>
    <row r="80" ht="15.0" customHeight="1">
      <c r="A80" s="1">
        <v>250052.0</v>
      </c>
      <c r="B80" s="1" t="s">
        <v>58</v>
      </c>
      <c r="C80" s="1" t="s">
        <v>27</v>
      </c>
      <c r="D80" s="1">
        <v>53.0</v>
      </c>
      <c r="E80" s="1">
        <v>20.0</v>
      </c>
      <c r="F80" s="1">
        <v>77.0</v>
      </c>
      <c r="G80" s="1">
        <v>58.0</v>
      </c>
      <c r="H80" s="1">
        <v>54.0</v>
      </c>
      <c r="I80" s="1">
        <v>58.0</v>
      </c>
      <c r="J80" s="1">
        <v>0.0</v>
      </c>
      <c r="K80" s="1">
        <v>0.0</v>
      </c>
      <c r="L80" s="1">
        <v>0.0</v>
      </c>
      <c r="M80" s="1">
        <v>66.0</v>
      </c>
      <c r="N80" s="1">
        <v>66.0</v>
      </c>
      <c r="O80" s="1">
        <v>66.0</v>
      </c>
      <c r="P80" s="1">
        <v>50.0</v>
      </c>
      <c r="Q80" s="1">
        <v>40.0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75.0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1.5</v>
      </c>
      <c r="AI80" s="14" t="b">
        <v>0</v>
      </c>
      <c r="AJ80" s="7" t="b">
        <v>0</v>
      </c>
      <c r="AK80" s="7" t="b">
        <v>0</v>
      </c>
      <c r="AL80" s="7" t="b">
        <v>0</v>
      </c>
      <c r="AM80" s="7" t="b">
        <v>0</v>
      </c>
      <c r="AN80" s="7" t="b">
        <v>0</v>
      </c>
      <c r="AO80" s="1">
        <v>2.50002E7</v>
      </c>
      <c r="AP80" s="1">
        <v>2.0</v>
      </c>
      <c r="AQ80" s="1">
        <v>71111.0</v>
      </c>
      <c r="AR80" s="1">
        <v>7003.0</v>
      </c>
      <c r="AS80" s="1">
        <v>7403.0</v>
      </c>
      <c r="AT80" s="1">
        <v>25000.0</v>
      </c>
      <c r="AU80" s="1">
        <v>250005.0</v>
      </c>
      <c r="AV80" s="1">
        <v>180.0</v>
      </c>
      <c r="AW80" s="1">
        <v>1.5</v>
      </c>
      <c r="AX80" s="1">
        <v>0.4</v>
      </c>
      <c r="AY80" s="1">
        <v>100.0</v>
      </c>
      <c r="AZ80" s="1">
        <v>0.0</v>
      </c>
      <c r="BA80" s="1">
        <v>81111.0</v>
      </c>
      <c r="BB80" s="1">
        <v>0.0</v>
      </c>
      <c r="BC80" s="1">
        <v>0.0</v>
      </c>
    </row>
    <row r="81" ht="15.0" customHeight="1">
      <c r="A81" s="1">
        <v>250053.0</v>
      </c>
      <c r="B81" s="1" t="s">
        <v>68</v>
      </c>
      <c r="C81" s="1" t="s">
        <v>27</v>
      </c>
      <c r="D81" s="1">
        <v>53.0</v>
      </c>
      <c r="E81" s="1">
        <v>20.0</v>
      </c>
      <c r="F81" s="1">
        <v>77.0</v>
      </c>
      <c r="G81" s="1">
        <v>58.0</v>
      </c>
      <c r="H81" s="1">
        <v>54.0</v>
      </c>
      <c r="I81" s="1">
        <v>58.0</v>
      </c>
      <c r="J81" s="1">
        <v>0.0</v>
      </c>
      <c r="K81" s="1">
        <v>0.0</v>
      </c>
      <c r="L81" s="1">
        <v>0.0</v>
      </c>
      <c r="M81" s="1">
        <v>66.0</v>
      </c>
      <c r="N81" s="1">
        <v>66.0</v>
      </c>
      <c r="O81" s="1">
        <v>66.0</v>
      </c>
      <c r="P81" s="1">
        <v>50.0</v>
      </c>
      <c r="Q81" s="1">
        <v>40.0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75.0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1.5</v>
      </c>
      <c r="AI81" s="14" t="b">
        <v>0</v>
      </c>
      <c r="AJ81" s="7" t="b">
        <v>0</v>
      </c>
      <c r="AK81" s="7" t="b">
        <v>0</v>
      </c>
      <c r="AL81" s="7" t="b">
        <v>0</v>
      </c>
      <c r="AM81" s="7" t="b">
        <v>0</v>
      </c>
      <c r="AN81" s="7" t="b">
        <v>0</v>
      </c>
      <c r="AO81" s="1">
        <v>2.50003E7</v>
      </c>
      <c r="AP81" s="1">
        <v>3.0</v>
      </c>
      <c r="AQ81" s="1">
        <v>71111.0</v>
      </c>
      <c r="AR81" s="1">
        <v>7003.0</v>
      </c>
      <c r="AS81" s="1">
        <v>7403.0</v>
      </c>
      <c r="AT81" s="1">
        <v>25000.0</v>
      </c>
      <c r="AU81" s="1">
        <v>250000.0</v>
      </c>
      <c r="AV81" s="1">
        <v>180.0</v>
      </c>
      <c r="AW81" s="1">
        <v>1.5</v>
      </c>
      <c r="AX81" s="1">
        <v>0.4</v>
      </c>
      <c r="AY81" s="1">
        <v>100.0</v>
      </c>
      <c r="AZ81" s="1">
        <v>0.0</v>
      </c>
      <c r="BA81" s="1">
        <v>81111.0</v>
      </c>
      <c r="BB81" s="1">
        <v>0.0</v>
      </c>
      <c r="BC81" s="1">
        <v>7100.0</v>
      </c>
    </row>
    <row r="82" ht="15.0" customHeight="1">
      <c r="A82" s="1">
        <v>251000.0</v>
      </c>
      <c r="B82" s="1" t="s">
        <v>59</v>
      </c>
      <c r="C82" s="1" t="s">
        <v>51</v>
      </c>
      <c r="D82" s="1">
        <v>420.0</v>
      </c>
      <c r="E82" s="1">
        <v>50.0</v>
      </c>
      <c r="F82" s="1">
        <v>77.0</v>
      </c>
      <c r="G82" s="1">
        <v>58.0</v>
      </c>
      <c r="H82" s="1">
        <v>46.0</v>
      </c>
      <c r="I82" s="1">
        <v>58.0</v>
      </c>
      <c r="J82" s="1">
        <v>0.0</v>
      </c>
      <c r="K82" s="1">
        <v>0.0</v>
      </c>
      <c r="L82" s="1">
        <v>0.0</v>
      </c>
      <c r="M82" s="1">
        <v>66.0</v>
      </c>
      <c r="N82" s="1">
        <v>66.0</v>
      </c>
      <c r="O82" s="1">
        <v>66.0</v>
      </c>
      <c r="P82" s="1">
        <v>50.0</v>
      </c>
      <c r="Q82" s="1">
        <v>40.0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75.0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1.5</v>
      </c>
      <c r="AI82" s="14" t="b">
        <v>1</v>
      </c>
      <c r="AJ82" s="7" t="b">
        <v>0</v>
      </c>
      <c r="AK82" s="7" t="b">
        <v>0</v>
      </c>
      <c r="AL82" s="7" t="b">
        <v>0</v>
      </c>
      <c r="AM82" s="7" t="b">
        <v>0</v>
      </c>
      <c r="AN82" s="7" t="b">
        <v>0</v>
      </c>
      <c r="AO82" s="1">
        <v>2.51E7</v>
      </c>
      <c r="AP82" s="1">
        <v>50.0</v>
      </c>
      <c r="AQ82" s="1">
        <v>71111.0</v>
      </c>
      <c r="AR82" s="1">
        <v>7002.0</v>
      </c>
      <c r="AS82" s="1">
        <v>7402.0</v>
      </c>
      <c r="AT82" s="1">
        <v>25100.0</v>
      </c>
      <c r="AU82" s="1">
        <v>251000.0</v>
      </c>
      <c r="AV82" s="1">
        <v>180.0</v>
      </c>
      <c r="AW82" s="1">
        <v>1.5</v>
      </c>
      <c r="AX82" s="1">
        <v>0.4</v>
      </c>
      <c r="AY82" s="1">
        <v>100.0</v>
      </c>
      <c r="AZ82" s="1">
        <v>0.0</v>
      </c>
      <c r="BA82" s="1">
        <v>81111.0</v>
      </c>
      <c r="BB82" s="1">
        <v>0.0</v>
      </c>
      <c r="BC82" s="1">
        <v>0.0</v>
      </c>
    </row>
    <row r="83" ht="15.0" customHeight="1">
      <c r="A83" s="1">
        <v>251001.0</v>
      </c>
      <c r="B83" s="1" t="s">
        <v>57</v>
      </c>
      <c r="C83" s="1" t="s">
        <v>55</v>
      </c>
      <c r="D83" s="1">
        <v>360.0</v>
      </c>
      <c r="E83" s="1">
        <v>50.0</v>
      </c>
      <c r="F83" s="1">
        <v>77.0</v>
      </c>
      <c r="G83" s="1">
        <v>58.0</v>
      </c>
      <c r="H83" s="1">
        <v>46.0</v>
      </c>
      <c r="I83" s="1">
        <v>58.0</v>
      </c>
      <c r="J83" s="1">
        <v>0.0</v>
      </c>
      <c r="K83" s="1">
        <v>0.0</v>
      </c>
      <c r="L83" s="1">
        <v>0.0</v>
      </c>
      <c r="M83" s="1">
        <v>66.0</v>
      </c>
      <c r="N83" s="1">
        <v>66.0</v>
      </c>
      <c r="O83" s="1">
        <v>66.0</v>
      </c>
      <c r="P83" s="1">
        <v>50.0</v>
      </c>
      <c r="Q83" s="1">
        <v>40.0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75.0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1.5</v>
      </c>
      <c r="AI83" s="14" t="b">
        <v>1</v>
      </c>
      <c r="AJ83" s="7" t="b">
        <v>0</v>
      </c>
      <c r="AK83" s="7" t="b">
        <v>0</v>
      </c>
      <c r="AL83" s="7" t="b">
        <v>0</v>
      </c>
      <c r="AM83" s="7" t="b">
        <v>0</v>
      </c>
      <c r="AN83" s="7" t="b">
        <v>0</v>
      </c>
      <c r="AO83" s="1">
        <v>2.51001E7</v>
      </c>
      <c r="AP83" s="1">
        <v>50.0</v>
      </c>
      <c r="AQ83" s="1">
        <v>71111.0</v>
      </c>
      <c r="AR83" s="1">
        <v>7002.0</v>
      </c>
      <c r="AS83" s="1">
        <v>7402.0</v>
      </c>
      <c r="AT83" s="1">
        <v>25100.0</v>
      </c>
      <c r="AU83" s="1">
        <v>251001.0</v>
      </c>
      <c r="AV83" s="1">
        <v>180.0</v>
      </c>
      <c r="AW83" s="1">
        <v>1.5</v>
      </c>
      <c r="AX83" s="1">
        <v>0.4</v>
      </c>
      <c r="AY83" s="1">
        <v>100.0</v>
      </c>
      <c r="AZ83" s="1">
        <v>0.0</v>
      </c>
      <c r="BA83" s="1">
        <v>81111.0</v>
      </c>
      <c r="BB83" s="1">
        <v>0.0</v>
      </c>
      <c r="BC83" s="1">
        <v>0.0</v>
      </c>
    </row>
    <row r="84" ht="15.0" customHeight="1">
      <c r="A84" s="1">
        <v>252000.0</v>
      </c>
      <c r="B84" s="1" t="s">
        <v>81</v>
      </c>
      <c r="C84" s="1" t="s">
        <v>27</v>
      </c>
      <c r="D84" s="1">
        <v>115.0</v>
      </c>
      <c r="E84" s="1">
        <v>100.0</v>
      </c>
      <c r="F84" s="1">
        <v>95.0</v>
      </c>
      <c r="G84" s="1">
        <v>71.0</v>
      </c>
      <c r="H84" s="1">
        <v>62.0</v>
      </c>
      <c r="I84" s="1">
        <v>71.0</v>
      </c>
      <c r="J84" s="1">
        <v>0.0</v>
      </c>
      <c r="K84" s="1">
        <v>0.0</v>
      </c>
      <c r="L84" s="1">
        <v>0.0</v>
      </c>
      <c r="M84" s="1">
        <v>125.0</v>
      </c>
      <c r="N84" s="1">
        <v>125.0</v>
      </c>
      <c r="O84" s="1">
        <v>98.0</v>
      </c>
      <c r="P84" s="1">
        <v>50.0</v>
      </c>
      <c r="Q84" s="1">
        <v>40.0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75.0</v>
      </c>
      <c r="Z84" s="1">
        <v>75.0</v>
      </c>
      <c r="AA84" s="1">
        <v>50.0</v>
      </c>
      <c r="AB84" s="1">
        <v>75.0</v>
      </c>
      <c r="AC84" s="1">
        <v>65.0</v>
      </c>
      <c r="AD84" s="1">
        <v>4.0</v>
      </c>
      <c r="AE84" s="1">
        <v>75.0</v>
      </c>
      <c r="AF84" s="1">
        <v>75.0</v>
      </c>
      <c r="AG84" s="1">
        <v>75.0</v>
      </c>
      <c r="AH84" s="1">
        <v>1.5</v>
      </c>
      <c r="AI84" s="14" t="b">
        <v>0</v>
      </c>
      <c r="AJ84" s="7" t="b">
        <v>0</v>
      </c>
      <c r="AK84" s="7" t="b">
        <v>0</v>
      </c>
      <c r="AL84" s="7" t="b">
        <v>0</v>
      </c>
      <c r="AM84" s="7" t="b">
        <v>0</v>
      </c>
      <c r="AN84" s="7" t="b">
        <v>0</v>
      </c>
      <c r="AO84" s="1">
        <v>2.52E7</v>
      </c>
      <c r="AP84" s="1">
        <v>3.0</v>
      </c>
      <c r="AQ84" s="1">
        <v>71111.0</v>
      </c>
      <c r="AR84" s="1">
        <v>7003.0</v>
      </c>
      <c r="AS84" s="1">
        <v>7403.0</v>
      </c>
      <c r="AT84" s="1">
        <v>25200.0</v>
      </c>
      <c r="AU84" s="1">
        <v>252000.0</v>
      </c>
      <c r="AV84" s="1">
        <v>180.0</v>
      </c>
      <c r="AW84" s="1">
        <v>1.5</v>
      </c>
      <c r="AX84" s="1">
        <v>0.4</v>
      </c>
      <c r="AY84" s="1">
        <v>100.0</v>
      </c>
      <c r="AZ84" s="1">
        <v>0.0</v>
      </c>
      <c r="BA84" s="1">
        <v>81111.0</v>
      </c>
      <c r="BB84" s="1">
        <v>0.0</v>
      </c>
      <c r="BC84" s="1">
        <v>0.0</v>
      </c>
    </row>
    <row r="85" ht="15.0" customHeight="1">
      <c r="A85" s="1">
        <v>252001.0</v>
      </c>
      <c r="B85" s="1" t="s">
        <v>82</v>
      </c>
      <c r="C85" s="1" t="s">
        <v>27</v>
      </c>
      <c r="D85" s="1">
        <v>115.0</v>
      </c>
      <c r="E85" s="1">
        <v>100.0</v>
      </c>
      <c r="F85" s="1">
        <v>95.0</v>
      </c>
      <c r="G85" s="1">
        <v>71.0</v>
      </c>
      <c r="H85" s="1">
        <v>62.0</v>
      </c>
      <c r="I85" s="1">
        <v>71.0</v>
      </c>
      <c r="J85" s="1">
        <v>0.0</v>
      </c>
      <c r="K85" s="1">
        <v>0.0</v>
      </c>
      <c r="L85" s="1">
        <v>0.0</v>
      </c>
      <c r="M85" s="1">
        <v>125.0</v>
      </c>
      <c r="N85" s="1">
        <v>125.0</v>
      </c>
      <c r="O85" s="1">
        <v>98.0</v>
      </c>
      <c r="P85" s="1">
        <v>50.0</v>
      </c>
      <c r="Q85" s="1">
        <v>40.0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75.0</v>
      </c>
      <c r="Z85" s="1">
        <v>75.0</v>
      </c>
      <c r="AA85" s="1">
        <v>50.0</v>
      </c>
      <c r="AB85" s="1">
        <v>75.0</v>
      </c>
      <c r="AC85" s="1">
        <v>65.0</v>
      </c>
      <c r="AD85" s="1">
        <v>4.0</v>
      </c>
      <c r="AE85" s="1">
        <v>75.0</v>
      </c>
      <c r="AF85" s="1">
        <v>75.0</v>
      </c>
      <c r="AG85" s="1">
        <v>75.0</v>
      </c>
      <c r="AH85" s="1">
        <v>1.5</v>
      </c>
      <c r="AI85" s="14" t="b">
        <v>0</v>
      </c>
      <c r="AJ85" s="7" t="b">
        <v>0</v>
      </c>
      <c r="AK85" s="7" t="b">
        <v>0</v>
      </c>
      <c r="AL85" s="7" t="b">
        <v>0</v>
      </c>
      <c r="AM85" s="7" t="b">
        <v>0</v>
      </c>
      <c r="AN85" s="7" t="b">
        <v>0</v>
      </c>
      <c r="AO85" s="1">
        <v>2.52E7</v>
      </c>
      <c r="AP85" s="1">
        <v>6.0</v>
      </c>
      <c r="AQ85" s="1">
        <v>71111.0</v>
      </c>
      <c r="AR85" s="1">
        <v>7003.0</v>
      </c>
      <c r="AS85" s="1">
        <v>7403.0</v>
      </c>
      <c r="AT85" s="1">
        <v>25200.0</v>
      </c>
      <c r="AU85" s="1">
        <v>252000.0</v>
      </c>
      <c r="AV85" s="1">
        <v>180.0</v>
      </c>
      <c r="AW85" s="1">
        <v>1.5</v>
      </c>
      <c r="AX85" s="1">
        <v>0.4</v>
      </c>
      <c r="AY85" s="1">
        <v>100.0</v>
      </c>
      <c r="AZ85" s="1">
        <v>0.0</v>
      </c>
      <c r="BA85" s="1">
        <v>81111.0</v>
      </c>
      <c r="BB85" s="1">
        <v>0.0</v>
      </c>
      <c r="BC85" s="1">
        <v>7100.0</v>
      </c>
    </row>
    <row r="86" ht="15.0" customHeight="1">
      <c r="A86" s="1">
        <v>253002.0</v>
      </c>
      <c r="B86" s="2" t="s">
        <v>147</v>
      </c>
      <c r="C86" s="1" t="s">
        <v>53</v>
      </c>
      <c r="D86" s="1">
        <v>52.0</v>
      </c>
      <c r="E86" s="1">
        <v>500.0</v>
      </c>
      <c r="F86" s="1">
        <v>84.0</v>
      </c>
      <c r="G86" s="1">
        <v>78.0</v>
      </c>
      <c r="H86" s="1">
        <v>68.0</v>
      </c>
      <c r="I86" s="1">
        <v>78.0</v>
      </c>
      <c r="J86" s="1">
        <v>0.0</v>
      </c>
      <c r="K86" s="1">
        <v>0.0</v>
      </c>
      <c r="L86" s="1">
        <v>0.0</v>
      </c>
      <c r="M86" s="1">
        <v>66.0</v>
      </c>
      <c r="N86" s="1">
        <v>66.0</v>
      </c>
      <c r="O86" s="1">
        <v>66.0</v>
      </c>
      <c r="P86" s="1">
        <v>50.0</v>
      </c>
      <c r="Q86" s="1">
        <v>40.0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75.0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1.5</v>
      </c>
      <c r="AI86" s="14" t="b">
        <v>1</v>
      </c>
      <c r="AJ86" s="7" t="b">
        <v>0</v>
      </c>
      <c r="AK86" s="7" t="b">
        <v>0</v>
      </c>
      <c r="AL86" s="7" t="b">
        <v>0</v>
      </c>
      <c r="AM86" s="7" t="b">
        <v>0</v>
      </c>
      <c r="AN86" s="7" t="b">
        <v>0</v>
      </c>
      <c r="AO86" s="1">
        <v>-1.0</v>
      </c>
      <c r="AP86" s="1">
        <v>10.0</v>
      </c>
      <c r="AQ86" s="1">
        <v>71111.0</v>
      </c>
      <c r="AR86" s="1">
        <v>7008.0</v>
      </c>
      <c r="AS86" s="1">
        <v>7408.0</v>
      </c>
      <c r="AT86" s="1">
        <v>25300.0</v>
      </c>
      <c r="AU86" s="1">
        <v>253002.0</v>
      </c>
      <c r="AV86" s="1">
        <v>180.0</v>
      </c>
      <c r="AW86" s="1">
        <v>1.5</v>
      </c>
      <c r="AX86" s="1">
        <v>0.4</v>
      </c>
      <c r="AY86" s="1">
        <v>100.0</v>
      </c>
      <c r="AZ86" s="1">
        <v>0.0</v>
      </c>
      <c r="BA86" s="1">
        <v>81111.0</v>
      </c>
      <c r="BB86" s="1">
        <v>0.0</v>
      </c>
      <c r="BC86" s="1">
        <v>0.0</v>
      </c>
    </row>
    <row r="87" ht="15.0" customHeight="1">
      <c r="A87" s="1">
        <v>254000.0</v>
      </c>
      <c r="B87" s="1" t="s">
        <v>61</v>
      </c>
      <c r="C87" s="1" t="s">
        <v>51</v>
      </c>
      <c r="D87" s="1">
        <v>75.0</v>
      </c>
      <c r="E87" s="1">
        <v>60.0</v>
      </c>
      <c r="F87" s="1">
        <v>85.0</v>
      </c>
      <c r="G87" s="1">
        <v>64.0</v>
      </c>
      <c r="H87" s="1">
        <v>60.0</v>
      </c>
      <c r="I87" s="1">
        <v>64.0</v>
      </c>
      <c r="J87" s="1">
        <v>0.0</v>
      </c>
      <c r="K87" s="1">
        <v>0.0</v>
      </c>
      <c r="L87" s="1">
        <v>0.0</v>
      </c>
      <c r="M87" s="1">
        <v>72.0</v>
      </c>
      <c r="N87" s="1">
        <v>72.0</v>
      </c>
      <c r="O87" s="1">
        <v>72.0</v>
      </c>
      <c r="P87" s="1">
        <v>50.0</v>
      </c>
      <c r="Q87" s="1">
        <v>40.0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75.0</v>
      </c>
      <c r="Z87" s="1">
        <v>70.0</v>
      </c>
      <c r="AA87" s="1">
        <v>45.0</v>
      </c>
      <c r="AB87" s="1">
        <v>45.0</v>
      </c>
      <c r="AC87" s="1">
        <v>55.0</v>
      </c>
      <c r="AD87" s="1">
        <v>4.0</v>
      </c>
      <c r="AE87" s="1">
        <v>65.0</v>
      </c>
      <c r="AF87" s="1">
        <v>65.0</v>
      </c>
      <c r="AG87" s="1">
        <v>65.0</v>
      </c>
      <c r="AH87" s="1">
        <v>1.3</v>
      </c>
      <c r="AI87" s="14" t="b">
        <v>0</v>
      </c>
      <c r="AJ87" s="7" t="b">
        <v>0</v>
      </c>
      <c r="AK87" s="7" t="b">
        <v>0</v>
      </c>
      <c r="AL87" s="7" t="b">
        <v>0</v>
      </c>
      <c r="AM87" s="7" t="b">
        <v>0</v>
      </c>
      <c r="AN87" s="7" t="b">
        <v>0</v>
      </c>
      <c r="AO87" s="1">
        <v>2.54E7</v>
      </c>
      <c r="AP87" s="1">
        <v>3.0</v>
      </c>
      <c r="AQ87" s="1">
        <v>71111.0</v>
      </c>
      <c r="AR87" s="1">
        <v>7002.0</v>
      </c>
      <c r="AS87" s="1">
        <v>7402.0</v>
      </c>
      <c r="AT87" s="1">
        <v>25400.0</v>
      </c>
      <c r="AU87" s="1">
        <v>254000.0</v>
      </c>
      <c r="AV87" s="1">
        <v>180.0</v>
      </c>
      <c r="AW87" s="1">
        <v>1.5</v>
      </c>
      <c r="AX87" s="1">
        <v>0.4</v>
      </c>
      <c r="AY87" s="1">
        <v>100.0</v>
      </c>
      <c r="AZ87" s="1">
        <v>0.0</v>
      </c>
      <c r="BA87" s="1">
        <v>81111.0</v>
      </c>
      <c r="BB87" s="1">
        <v>0.0</v>
      </c>
      <c r="BC87" s="1">
        <v>0.0</v>
      </c>
    </row>
    <row r="88" ht="15.0" customHeight="1">
      <c r="A88" s="1">
        <v>254001.0</v>
      </c>
      <c r="B88" s="1" t="s">
        <v>62</v>
      </c>
      <c r="C88" s="1" t="s">
        <v>51</v>
      </c>
      <c r="D88" s="1">
        <v>75.0</v>
      </c>
      <c r="E88" s="1">
        <v>60.0</v>
      </c>
      <c r="F88" s="1">
        <v>85.0</v>
      </c>
      <c r="G88" s="1">
        <v>64.0</v>
      </c>
      <c r="H88" s="1">
        <v>60.0</v>
      </c>
      <c r="I88" s="1">
        <v>64.0</v>
      </c>
      <c r="J88" s="1">
        <v>0.0</v>
      </c>
      <c r="K88" s="1">
        <v>0.0</v>
      </c>
      <c r="L88" s="1">
        <v>0.0</v>
      </c>
      <c r="M88" s="1">
        <v>72.0</v>
      </c>
      <c r="N88" s="1">
        <v>72.0</v>
      </c>
      <c r="O88" s="1">
        <v>72.0</v>
      </c>
      <c r="P88" s="1">
        <v>50.0</v>
      </c>
      <c r="Q88" s="1">
        <v>40.0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75.0</v>
      </c>
      <c r="Z88" s="1">
        <v>70.0</v>
      </c>
      <c r="AA88" s="1">
        <v>45.0</v>
      </c>
      <c r="AB88" s="1">
        <v>45.0</v>
      </c>
      <c r="AC88" s="1">
        <v>55.0</v>
      </c>
      <c r="AD88" s="1">
        <v>4.0</v>
      </c>
      <c r="AE88" s="1">
        <v>65.0</v>
      </c>
      <c r="AF88" s="1">
        <v>65.0</v>
      </c>
      <c r="AG88" s="1">
        <v>65.0</v>
      </c>
      <c r="AH88" s="1">
        <v>1.3</v>
      </c>
      <c r="AI88" s="14" t="b">
        <v>0</v>
      </c>
      <c r="AJ88" s="7" t="b">
        <v>0</v>
      </c>
      <c r="AK88" s="7" t="b">
        <v>0</v>
      </c>
      <c r="AL88" s="7" t="b">
        <v>0</v>
      </c>
      <c r="AM88" s="7" t="b">
        <v>0</v>
      </c>
      <c r="AN88" s="7" t="b">
        <v>0</v>
      </c>
      <c r="AO88" s="1">
        <v>2.54001E7</v>
      </c>
      <c r="AP88" s="1">
        <v>3.0</v>
      </c>
      <c r="AQ88" s="1">
        <v>71111.0</v>
      </c>
      <c r="AR88" s="1">
        <v>7002.0</v>
      </c>
      <c r="AS88" s="1">
        <v>7402.0</v>
      </c>
      <c r="AT88" s="1">
        <v>25400.0</v>
      </c>
      <c r="AU88" s="1">
        <v>254001.0</v>
      </c>
      <c r="AV88" s="1">
        <v>180.0</v>
      </c>
      <c r="AW88" s="1">
        <v>1.5</v>
      </c>
      <c r="AX88" s="1">
        <v>0.4</v>
      </c>
      <c r="AY88" s="1">
        <v>100.0</v>
      </c>
      <c r="AZ88" s="1">
        <v>0.0</v>
      </c>
      <c r="BA88" s="1">
        <v>81111.0</v>
      </c>
      <c r="BB88" s="1">
        <v>0.0</v>
      </c>
      <c r="BC88" s="1">
        <v>0.0</v>
      </c>
    </row>
    <row r="89" ht="15.0" customHeight="1">
      <c r="A89" s="1">
        <v>254002.0</v>
      </c>
      <c r="B89" s="1" t="s">
        <v>63</v>
      </c>
      <c r="C89" s="1" t="s">
        <v>51</v>
      </c>
      <c r="D89" s="1">
        <v>75.0</v>
      </c>
      <c r="E89" s="1">
        <v>60.0</v>
      </c>
      <c r="F89" s="1">
        <v>85.0</v>
      </c>
      <c r="G89" s="1">
        <v>64.0</v>
      </c>
      <c r="H89" s="1">
        <v>60.0</v>
      </c>
      <c r="I89" s="1">
        <v>64.0</v>
      </c>
      <c r="J89" s="1">
        <v>0.0</v>
      </c>
      <c r="K89" s="1">
        <v>0.0</v>
      </c>
      <c r="L89" s="1">
        <v>0.0</v>
      </c>
      <c r="M89" s="1">
        <v>72.0</v>
      </c>
      <c r="N89" s="1">
        <v>72.0</v>
      </c>
      <c r="O89" s="1">
        <v>72.0</v>
      </c>
      <c r="P89" s="1">
        <v>50.0</v>
      </c>
      <c r="Q89" s="1">
        <v>40.0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75.0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1.3</v>
      </c>
      <c r="AI89" s="14" t="b">
        <v>0</v>
      </c>
      <c r="AJ89" s="7" t="b">
        <v>0</v>
      </c>
      <c r="AK89" s="7" t="b">
        <v>0</v>
      </c>
      <c r="AL89" s="7" t="b">
        <v>0</v>
      </c>
      <c r="AM89" s="7" t="b">
        <v>0</v>
      </c>
      <c r="AN89" s="7" t="b">
        <v>0</v>
      </c>
      <c r="AO89" s="1">
        <v>2.54002E7</v>
      </c>
      <c r="AP89" s="1">
        <v>3.0</v>
      </c>
      <c r="AQ89" s="1">
        <v>71111.0</v>
      </c>
      <c r="AR89" s="1">
        <v>7002.0</v>
      </c>
      <c r="AS89" s="1">
        <v>7402.0</v>
      </c>
      <c r="AT89" s="1">
        <v>25400.0</v>
      </c>
      <c r="AU89" s="1">
        <v>254002.0</v>
      </c>
      <c r="AV89" s="1">
        <v>180.0</v>
      </c>
      <c r="AW89" s="1">
        <v>1.5</v>
      </c>
      <c r="AX89" s="1">
        <v>0.4</v>
      </c>
      <c r="AY89" s="1">
        <v>100.0</v>
      </c>
      <c r="AZ89" s="1">
        <v>0.0</v>
      </c>
      <c r="BA89" s="1">
        <v>81111.0</v>
      </c>
      <c r="BB89" s="1">
        <v>0.0</v>
      </c>
      <c r="BC89" s="1">
        <v>0.0</v>
      </c>
    </row>
    <row r="90" ht="15.0" customHeight="1">
      <c r="A90" s="1">
        <v>254010.0</v>
      </c>
      <c r="B90" s="9" t="s">
        <v>61</v>
      </c>
      <c r="C90" s="1" t="s">
        <v>55</v>
      </c>
      <c r="D90" s="1">
        <v>75.0</v>
      </c>
      <c r="E90" s="1">
        <v>60.0</v>
      </c>
      <c r="F90" s="1">
        <v>85.0</v>
      </c>
      <c r="G90" s="1">
        <v>64.0</v>
      </c>
      <c r="H90" s="1">
        <v>60.0</v>
      </c>
      <c r="I90" s="1">
        <v>60.0</v>
      </c>
      <c r="J90" s="1">
        <v>0.0</v>
      </c>
      <c r="K90" s="1">
        <v>0.0</v>
      </c>
      <c r="L90" s="1">
        <v>0.0</v>
      </c>
      <c r="M90" s="1">
        <v>72.0</v>
      </c>
      <c r="N90" s="1">
        <v>72.0</v>
      </c>
      <c r="O90" s="1">
        <v>72.0</v>
      </c>
      <c r="P90" s="1">
        <v>50.0</v>
      </c>
      <c r="Q90" s="1">
        <v>40.0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75.0</v>
      </c>
      <c r="Z90" s="1">
        <v>70.0</v>
      </c>
      <c r="AA90" s="1">
        <v>45.0</v>
      </c>
      <c r="AB90" s="1">
        <v>45.0</v>
      </c>
      <c r="AC90" s="1">
        <v>55.0</v>
      </c>
      <c r="AD90" s="1">
        <v>4.0</v>
      </c>
      <c r="AE90" s="1">
        <v>65.0</v>
      </c>
      <c r="AF90" s="1">
        <v>65.0</v>
      </c>
      <c r="AG90" s="1">
        <v>65.0</v>
      </c>
      <c r="AH90" s="1">
        <v>1.3</v>
      </c>
      <c r="AI90" s="14" t="b">
        <v>0</v>
      </c>
      <c r="AJ90" s="7" t="b">
        <v>0</v>
      </c>
      <c r="AK90" s="7" t="b">
        <v>0</v>
      </c>
      <c r="AL90" s="7" t="b">
        <v>0</v>
      </c>
      <c r="AM90" s="7" t="b">
        <v>0</v>
      </c>
      <c r="AN90" s="7" t="b">
        <v>0</v>
      </c>
      <c r="AO90" s="1">
        <v>2.5401E7</v>
      </c>
      <c r="AP90" s="1">
        <v>3.0</v>
      </c>
      <c r="AQ90" s="1">
        <v>71111.0</v>
      </c>
      <c r="AR90" s="1">
        <v>7002.0</v>
      </c>
      <c r="AS90" s="1">
        <v>7402.0</v>
      </c>
      <c r="AT90" s="1">
        <v>25400.0</v>
      </c>
      <c r="AU90" s="1">
        <v>254000.0</v>
      </c>
      <c r="AV90" s="1">
        <v>180.0</v>
      </c>
      <c r="AW90" s="1">
        <v>1.5</v>
      </c>
      <c r="AX90" s="1">
        <v>0.4</v>
      </c>
      <c r="AY90" s="1">
        <v>100.0</v>
      </c>
      <c r="AZ90" s="1">
        <v>0.0</v>
      </c>
      <c r="BA90" s="1">
        <v>81111.0</v>
      </c>
      <c r="BB90" s="1">
        <v>0.0</v>
      </c>
      <c r="BC90" s="1">
        <v>0.0</v>
      </c>
    </row>
    <row r="91" ht="15.0" customHeight="1">
      <c r="A91" s="1">
        <v>254011.0</v>
      </c>
      <c r="B91" s="9" t="s">
        <v>62</v>
      </c>
      <c r="C91" s="1" t="s">
        <v>55</v>
      </c>
      <c r="D91" s="1">
        <v>75.0</v>
      </c>
      <c r="E91" s="1">
        <v>60.0</v>
      </c>
      <c r="F91" s="1">
        <v>85.0</v>
      </c>
      <c r="G91" s="1">
        <v>64.0</v>
      </c>
      <c r="H91" s="1">
        <v>60.0</v>
      </c>
      <c r="I91" s="1">
        <v>60.0</v>
      </c>
      <c r="J91" s="1">
        <v>0.0</v>
      </c>
      <c r="K91" s="1">
        <v>0.0</v>
      </c>
      <c r="L91" s="1">
        <v>0.0</v>
      </c>
      <c r="M91" s="1">
        <v>72.0</v>
      </c>
      <c r="N91" s="1">
        <v>72.0</v>
      </c>
      <c r="O91" s="1">
        <v>72.0</v>
      </c>
      <c r="P91" s="1">
        <v>50.0</v>
      </c>
      <c r="Q91" s="1">
        <v>40.0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75.0</v>
      </c>
      <c r="Z91" s="1">
        <v>70.0</v>
      </c>
      <c r="AA91" s="1">
        <v>45.0</v>
      </c>
      <c r="AB91" s="1">
        <v>45.0</v>
      </c>
      <c r="AC91" s="1">
        <v>55.0</v>
      </c>
      <c r="AD91" s="1">
        <v>4.0</v>
      </c>
      <c r="AE91" s="1">
        <v>65.0</v>
      </c>
      <c r="AF91" s="1">
        <v>65.0</v>
      </c>
      <c r="AG91" s="1">
        <v>65.0</v>
      </c>
      <c r="AH91" s="1">
        <v>1.3</v>
      </c>
      <c r="AI91" s="14" t="b">
        <v>0</v>
      </c>
      <c r="AJ91" s="7" t="b">
        <v>0</v>
      </c>
      <c r="AK91" s="7" t="b">
        <v>0</v>
      </c>
      <c r="AL91" s="7" t="b">
        <v>0</v>
      </c>
      <c r="AM91" s="7" t="b">
        <v>0</v>
      </c>
      <c r="AN91" s="7" t="b">
        <v>0</v>
      </c>
      <c r="AO91" s="1">
        <v>2.54011E7</v>
      </c>
      <c r="AP91" s="1">
        <v>3.0</v>
      </c>
      <c r="AQ91" s="1">
        <v>71111.0</v>
      </c>
      <c r="AR91" s="1">
        <v>7002.0</v>
      </c>
      <c r="AS91" s="1">
        <v>7402.0</v>
      </c>
      <c r="AT91" s="1">
        <v>25400.0</v>
      </c>
      <c r="AU91" s="1">
        <v>254001.0</v>
      </c>
      <c r="AV91" s="1">
        <v>180.0</v>
      </c>
      <c r="AW91" s="1">
        <v>1.5</v>
      </c>
      <c r="AX91" s="1">
        <v>0.4</v>
      </c>
      <c r="AY91" s="1">
        <v>100.0</v>
      </c>
      <c r="AZ91" s="1">
        <v>0.0</v>
      </c>
      <c r="BA91" s="1">
        <v>81111.0</v>
      </c>
      <c r="BB91" s="1">
        <v>0.0</v>
      </c>
      <c r="BC91" s="1">
        <v>0.0</v>
      </c>
    </row>
    <row r="92" ht="15.0" customHeight="1">
      <c r="A92" s="1">
        <v>254012.0</v>
      </c>
      <c r="B92" s="1" t="s">
        <v>63</v>
      </c>
      <c r="C92" s="1" t="s">
        <v>55</v>
      </c>
      <c r="D92" s="1">
        <v>75.0</v>
      </c>
      <c r="E92" s="1">
        <v>60.0</v>
      </c>
      <c r="F92" s="1">
        <v>85.0</v>
      </c>
      <c r="G92" s="1">
        <v>64.0</v>
      </c>
      <c r="H92" s="1">
        <v>60.0</v>
      </c>
      <c r="I92" s="1">
        <v>60.0</v>
      </c>
      <c r="J92" s="1">
        <v>0.0</v>
      </c>
      <c r="K92" s="1">
        <v>0.0</v>
      </c>
      <c r="L92" s="1">
        <v>0.0</v>
      </c>
      <c r="M92" s="1">
        <v>72.0</v>
      </c>
      <c r="N92" s="1">
        <v>72.0</v>
      </c>
      <c r="O92" s="1">
        <v>72.0</v>
      </c>
      <c r="P92" s="1">
        <v>50.0</v>
      </c>
      <c r="Q92" s="1">
        <v>40.0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75.0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1.3</v>
      </c>
      <c r="AI92" s="14" t="b">
        <v>0</v>
      </c>
      <c r="AJ92" s="7" t="b">
        <v>0</v>
      </c>
      <c r="AK92" s="7" t="b">
        <v>0</v>
      </c>
      <c r="AL92" s="7" t="b">
        <v>0</v>
      </c>
      <c r="AM92" s="7" t="b">
        <v>0</v>
      </c>
      <c r="AN92" s="7" t="b">
        <v>0</v>
      </c>
      <c r="AO92" s="1">
        <v>2.54012E7</v>
      </c>
      <c r="AP92" s="1">
        <v>3.0</v>
      </c>
      <c r="AQ92" s="1">
        <v>71111.0</v>
      </c>
      <c r="AR92" s="1">
        <v>7002.0</v>
      </c>
      <c r="AS92" s="1">
        <v>7402.0</v>
      </c>
      <c r="AT92" s="1">
        <v>25400.0</v>
      </c>
      <c r="AU92" s="1">
        <v>254002.0</v>
      </c>
      <c r="AV92" s="1">
        <v>180.0</v>
      </c>
      <c r="AW92" s="1">
        <v>1.5</v>
      </c>
      <c r="AX92" s="1">
        <v>0.4</v>
      </c>
      <c r="AY92" s="1">
        <v>100.0</v>
      </c>
      <c r="AZ92" s="1">
        <v>0.0</v>
      </c>
      <c r="BA92" s="1">
        <v>81111.0</v>
      </c>
      <c r="BB92" s="1">
        <v>0.0</v>
      </c>
      <c r="BC92" s="1">
        <v>0.0</v>
      </c>
    </row>
    <row r="93" ht="15.0" customHeight="1">
      <c r="A93" s="1">
        <v>254013.0</v>
      </c>
      <c r="B93" s="9" t="s">
        <v>64</v>
      </c>
      <c r="C93" s="1" t="s">
        <v>55</v>
      </c>
      <c r="D93" s="1">
        <v>75.0</v>
      </c>
      <c r="E93" s="1">
        <v>60.0</v>
      </c>
      <c r="F93" s="1">
        <v>85.0</v>
      </c>
      <c r="G93" s="1">
        <v>64.0</v>
      </c>
      <c r="H93" s="1">
        <v>60.0</v>
      </c>
      <c r="I93" s="1">
        <v>60.0</v>
      </c>
      <c r="J93" s="1">
        <v>0.0</v>
      </c>
      <c r="K93" s="1">
        <v>0.0</v>
      </c>
      <c r="L93" s="1">
        <v>0.0</v>
      </c>
      <c r="M93" s="1">
        <v>72.0</v>
      </c>
      <c r="N93" s="1">
        <v>72.0</v>
      </c>
      <c r="O93" s="1">
        <v>72.0</v>
      </c>
      <c r="P93" s="1">
        <v>50.0</v>
      </c>
      <c r="Q93" s="1">
        <v>40.0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75.0</v>
      </c>
      <c r="Z93" s="1">
        <v>70.0</v>
      </c>
      <c r="AA93" s="1">
        <v>45.0</v>
      </c>
      <c r="AB93" s="1">
        <v>45.0</v>
      </c>
      <c r="AC93" s="1">
        <v>55.0</v>
      </c>
      <c r="AD93" s="1">
        <v>4.0</v>
      </c>
      <c r="AE93" s="1">
        <v>65.0</v>
      </c>
      <c r="AF93" s="1">
        <v>65.0</v>
      </c>
      <c r="AG93" s="1">
        <v>65.0</v>
      </c>
      <c r="AH93" s="1">
        <v>1.3</v>
      </c>
      <c r="AI93" s="14" t="b">
        <v>0</v>
      </c>
      <c r="AJ93" s="7" t="b">
        <v>0</v>
      </c>
      <c r="AK93" s="7" t="b">
        <v>0</v>
      </c>
      <c r="AL93" s="7" t="b">
        <v>0</v>
      </c>
      <c r="AM93" s="7" t="b">
        <v>0</v>
      </c>
      <c r="AN93" s="7" t="b">
        <v>0</v>
      </c>
      <c r="AO93" s="1">
        <v>2.5401E7</v>
      </c>
      <c r="AP93" s="1">
        <v>6.0</v>
      </c>
      <c r="AQ93" s="1">
        <v>71111.0</v>
      </c>
      <c r="AR93" s="1">
        <v>7002.0</v>
      </c>
      <c r="AS93" s="1">
        <v>7402.0</v>
      </c>
      <c r="AT93" s="1">
        <v>25400.0</v>
      </c>
      <c r="AU93" s="1">
        <v>254000.0</v>
      </c>
      <c r="AV93" s="1">
        <v>180.0</v>
      </c>
      <c r="AW93" s="1">
        <v>1.5</v>
      </c>
      <c r="AX93" s="1">
        <v>0.4</v>
      </c>
      <c r="AY93" s="1">
        <v>100.0</v>
      </c>
      <c r="AZ93" s="1">
        <v>0.0</v>
      </c>
      <c r="BA93" s="1">
        <v>81111.0</v>
      </c>
      <c r="BB93" s="1">
        <v>0.0</v>
      </c>
      <c r="BC93" s="1">
        <v>7100.0</v>
      </c>
    </row>
    <row r="94" ht="15.0" customHeight="1">
      <c r="A94" s="1">
        <v>254014.0</v>
      </c>
      <c r="B94" s="9" t="s">
        <v>65</v>
      </c>
      <c r="C94" s="1" t="s">
        <v>55</v>
      </c>
      <c r="D94" s="1">
        <v>75.0</v>
      </c>
      <c r="E94" s="1">
        <v>60.0</v>
      </c>
      <c r="F94" s="1">
        <v>85.0</v>
      </c>
      <c r="G94" s="1">
        <v>64.0</v>
      </c>
      <c r="H94" s="1">
        <v>60.0</v>
      </c>
      <c r="I94" s="1">
        <v>60.0</v>
      </c>
      <c r="J94" s="1">
        <v>0.0</v>
      </c>
      <c r="K94" s="1">
        <v>0.0</v>
      </c>
      <c r="L94" s="1">
        <v>0.0</v>
      </c>
      <c r="M94" s="1">
        <v>72.0</v>
      </c>
      <c r="N94" s="1">
        <v>72.0</v>
      </c>
      <c r="O94" s="1">
        <v>72.0</v>
      </c>
      <c r="P94" s="1">
        <v>50.0</v>
      </c>
      <c r="Q94" s="1">
        <v>40.0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75.0</v>
      </c>
      <c r="Z94" s="1">
        <v>70.0</v>
      </c>
      <c r="AA94" s="1">
        <v>45.0</v>
      </c>
      <c r="AB94" s="1">
        <v>45.0</v>
      </c>
      <c r="AC94" s="1">
        <v>55.0</v>
      </c>
      <c r="AD94" s="1">
        <v>4.0</v>
      </c>
      <c r="AE94" s="1">
        <v>65.0</v>
      </c>
      <c r="AF94" s="1">
        <v>65.0</v>
      </c>
      <c r="AG94" s="1">
        <v>65.0</v>
      </c>
      <c r="AH94" s="1">
        <v>1.3</v>
      </c>
      <c r="AI94" s="14" t="b">
        <v>0</v>
      </c>
      <c r="AJ94" s="7" t="b">
        <v>0</v>
      </c>
      <c r="AK94" s="7" t="b">
        <v>0</v>
      </c>
      <c r="AL94" s="7" t="b">
        <v>0</v>
      </c>
      <c r="AM94" s="7" t="b">
        <v>0</v>
      </c>
      <c r="AN94" s="7" t="b">
        <v>0</v>
      </c>
      <c r="AO94" s="1">
        <v>2.54011E7</v>
      </c>
      <c r="AP94" s="1">
        <v>6.0</v>
      </c>
      <c r="AQ94" s="1">
        <v>71111.0</v>
      </c>
      <c r="AR94" s="1">
        <v>7002.0</v>
      </c>
      <c r="AS94" s="1">
        <v>7402.0</v>
      </c>
      <c r="AT94" s="1">
        <v>25400.0</v>
      </c>
      <c r="AU94" s="1">
        <v>254001.0</v>
      </c>
      <c r="AV94" s="1">
        <v>180.0</v>
      </c>
      <c r="AW94" s="1">
        <v>1.5</v>
      </c>
      <c r="AX94" s="1">
        <v>0.4</v>
      </c>
      <c r="AY94" s="1">
        <v>100.0</v>
      </c>
      <c r="AZ94" s="1">
        <v>0.0</v>
      </c>
      <c r="BA94" s="1">
        <v>81111.0</v>
      </c>
      <c r="BB94" s="1">
        <v>0.0</v>
      </c>
      <c r="BC94" s="1">
        <v>7100.0</v>
      </c>
    </row>
    <row r="95" ht="15.0" customHeight="1">
      <c r="A95" s="1">
        <v>255000.0</v>
      </c>
      <c r="B95" s="1" t="s">
        <v>72</v>
      </c>
      <c r="C95" s="1" t="s">
        <v>55</v>
      </c>
      <c r="D95" s="1">
        <v>85.0</v>
      </c>
      <c r="E95" s="1">
        <v>100.0</v>
      </c>
      <c r="F95" s="1">
        <v>103.0</v>
      </c>
      <c r="G95" s="1">
        <v>77.0</v>
      </c>
      <c r="H95" s="1">
        <v>72.0</v>
      </c>
      <c r="I95" s="1">
        <v>72.0</v>
      </c>
      <c r="J95" s="1">
        <v>0.0</v>
      </c>
      <c r="K95" s="1">
        <v>0.0</v>
      </c>
      <c r="L95" s="1">
        <v>0.0</v>
      </c>
      <c r="M95" s="1">
        <v>76.0</v>
      </c>
      <c r="N95" s="1">
        <v>76.0</v>
      </c>
      <c r="O95" s="1">
        <v>76.0</v>
      </c>
      <c r="P95" s="1">
        <v>50.0</v>
      </c>
      <c r="Q95" s="1">
        <v>40.0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75.0</v>
      </c>
      <c r="Z95" s="1">
        <v>80.0</v>
      </c>
      <c r="AA95" s="1">
        <v>60.0</v>
      </c>
      <c r="AB95" s="1">
        <v>80.0</v>
      </c>
      <c r="AC95" s="1">
        <v>60.0</v>
      </c>
      <c r="AD95" s="1">
        <v>4.0</v>
      </c>
      <c r="AE95" s="1">
        <v>80.0</v>
      </c>
      <c r="AF95" s="1">
        <v>80.0</v>
      </c>
      <c r="AG95" s="1">
        <v>90.0</v>
      </c>
      <c r="AH95" s="1">
        <v>1.3</v>
      </c>
      <c r="AI95" s="14" t="b">
        <v>0</v>
      </c>
      <c r="AJ95" s="7" t="b">
        <v>0</v>
      </c>
      <c r="AK95" s="7" t="b">
        <v>0</v>
      </c>
      <c r="AL95" s="7" t="b">
        <v>0</v>
      </c>
      <c r="AM95" s="7" t="b">
        <v>0</v>
      </c>
      <c r="AN95" s="7" t="b">
        <v>0</v>
      </c>
      <c r="AO95" s="1">
        <v>2.55E7</v>
      </c>
      <c r="AP95" s="1">
        <v>6.0</v>
      </c>
      <c r="AQ95" s="1">
        <v>71111.0</v>
      </c>
      <c r="AR95" s="1">
        <v>7002.0</v>
      </c>
      <c r="AS95" s="1">
        <v>7402.0</v>
      </c>
      <c r="AT95" s="1">
        <v>25500.0</v>
      </c>
      <c r="AU95" s="1">
        <v>255000.0</v>
      </c>
      <c r="AV95" s="1">
        <v>180.0</v>
      </c>
      <c r="AW95" s="1">
        <v>1.5</v>
      </c>
      <c r="AX95" s="1">
        <v>0.4</v>
      </c>
      <c r="AY95" s="1">
        <v>100.0</v>
      </c>
      <c r="AZ95" s="1">
        <v>0.0</v>
      </c>
      <c r="BA95" s="1">
        <v>81111.0</v>
      </c>
      <c r="BB95" s="1">
        <v>0.0</v>
      </c>
      <c r="BC95" s="1">
        <v>0.0</v>
      </c>
    </row>
    <row r="96" ht="15.0" customHeight="1">
      <c r="A96" s="1">
        <v>255001.0</v>
      </c>
      <c r="B96" s="1" t="s">
        <v>73</v>
      </c>
      <c r="C96" s="1" t="s">
        <v>55</v>
      </c>
      <c r="D96" s="1">
        <v>85.0</v>
      </c>
      <c r="E96" s="1">
        <v>80.0</v>
      </c>
      <c r="F96" s="1">
        <v>103.0</v>
      </c>
      <c r="G96" s="1">
        <v>77.0</v>
      </c>
      <c r="H96" s="1">
        <v>72.0</v>
      </c>
      <c r="I96" s="1">
        <v>72.0</v>
      </c>
      <c r="J96" s="1">
        <v>0.0</v>
      </c>
      <c r="K96" s="1">
        <v>0.0</v>
      </c>
      <c r="L96" s="1">
        <v>0.0</v>
      </c>
      <c r="M96" s="1">
        <v>76.0</v>
      </c>
      <c r="N96" s="1">
        <v>76.0</v>
      </c>
      <c r="O96" s="1">
        <v>76.0</v>
      </c>
      <c r="P96" s="1">
        <v>50.0</v>
      </c>
      <c r="Q96" s="1">
        <v>40.0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75.0</v>
      </c>
      <c r="Z96" s="1">
        <v>80.0</v>
      </c>
      <c r="AA96" s="1">
        <v>60.0</v>
      </c>
      <c r="AB96" s="1">
        <v>80.0</v>
      </c>
      <c r="AC96" s="1">
        <v>60.0</v>
      </c>
      <c r="AD96" s="1">
        <v>4.0</v>
      </c>
      <c r="AE96" s="1">
        <v>80.0</v>
      </c>
      <c r="AF96" s="1">
        <v>80.0</v>
      </c>
      <c r="AG96" s="1">
        <v>90.0</v>
      </c>
      <c r="AH96" s="1">
        <v>1.3</v>
      </c>
      <c r="AI96" s="14" t="b">
        <v>0</v>
      </c>
      <c r="AJ96" s="7" t="b">
        <v>0</v>
      </c>
      <c r="AK96" s="7" t="b">
        <v>0</v>
      </c>
      <c r="AL96" s="7" t="b">
        <v>0</v>
      </c>
      <c r="AM96" s="7" t="b">
        <v>0</v>
      </c>
      <c r="AN96" s="7" t="b">
        <v>0</v>
      </c>
      <c r="AO96" s="1">
        <v>2.55001E7</v>
      </c>
      <c r="AP96" s="1">
        <v>6.0</v>
      </c>
      <c r="AQ96" s="1">
        <v>71111.0</v>
      </c>
      <c r="AR96" s="1">
        <v>7002.0</v>
      </c>
      <c r="AS96" s="1">
        <v>7402.0</v>
      </c>
      <c r="AT96" s="1">
        <v>25500.0</v>
      </c>
      <c r="AU96" s="1">
        <v>255001.0</v>
      </c>
      <c r="AV96" s="1">
        <v>180.0</v>
      </c>
      <c r="AW96" s="1">
        <v>1.5</v>
      </c>
      <c r="AX96" s="1">
        <v>0.4</v>
      </c>
      <c r="AY96" s="1">
        <v>100.0</v>
      </c>
      <c r="AZ96" s="1">
        <v>0.0</v>
      </c>
      <c r="BA96" s="1">
        <v>81111.0</v>
      </c>
      <c r="BB96" s="1">
        <v>0.0</v>
      </c>
      <c r="BC96" s="1">
        <v>0.0</v>
      </c>
    </row>
    <row r="97" ht="15.0" customHeight="1">
      <c r="A97" s="1">
        <v>255002.0</v>
      </c>
      <c r="B97" s="1" t="s">
        <v>74</v>
      </c>
      <c r="C97" s="1" t="s">
        <v>55</v>
      </c>
      <c r="D97" s="1">
        <v>85.0</v>
      </c>
      <c r="E97" s="1">
        <v>80.0</v>
      </c>
      <c r="F97" s="1">
        <v>103.0</v>
      </c>
      <c r="G97" s="1">
        <v>77.0</v>
      </c>
      <c r="H97" s="1">
        <v>72.0</v>
      </c>
      <c r="I97" s="1">
        <v>72.0</v>
      </c>
      <c r="J97" s="1">
        <v>0.0</v>
      </c>
      <c r="K97" s="1">
        <v>0.0</v>
      </c>
      <c r="L97" s="1">
        <v>0.0</v>
      </c>
      <c r="M97" s="1">
        <v>76.0</v>
      </c>
      <c r="N97" s="1">
        <v>76.0</v>
      </c>
      <c r="O97" s="1">
        <v>76.0</v>
      </c>
      <c r="P97" s="1">
        <v>50.0</v>
      </c>
      <c r="Q97" s="1">
        <v>40.0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75.0</v>
      </c>
      <c r="Z97" s="1">
        <v>80.0</v>
      </c>
      <c r="AA97" s="1">
        <v>60.0</v>
      </c>
      <c r="AB97" s="1">
        <v>80.0</v>
      </c>
      <c r="AC97" s="1">
        <v>60.0</v>
      </c>
      <c r="AD97" s="1">
        <v>4.0</v>
      </c>
      <c r="AE97" s="1">
        <v>80.0</v>
      </c>
      <c r="AF97" s="1">
        <v>80.0</v>
      </c>
      <c r="AG97" s="1">
        <v>90.0</v>
      </c>
      <c r="AH97" s="1">
        <v>1.3</v>
      </c>
      <c r="AI97" s="14" t="b">
        <v>0</v>
      </c>
      <c r="AJ97" s="7" t="b">
        <v>0</v>
      </c>
      <c r="AK97" s="7" t="b">
        <v>0</v>
      </c>
      <c r="AL97" s="7" t="b">
        <v>0</v>
      </c>
      <c r="AM97" s="7" t="b">
        <v>0</v>
      </c>
      <c r="AN97" s="7" t="b">
        <v>0</v>
      </c>
      <c r="AO97" s="1">
        <v>2.55002E7</v>
      </c>
      <c r="AP97" s="1">
        <v>6.0</v>
      </c>
      <c r="AQ97" s="1">
        <v>71111.0</v>
      </c>
      <c r="AR97" s="1">
        <v>7002.0</v>
      </c>
      <c r="AS97" s="1">
        <v>7402.0</v>
      </c>
      <c r="AT97" s="1">
        <v>25500.0</v>
      </c>
      <c r="AU97" s="1">
        <v>255002.0</v>
      </c>
      <c r="AV97" s="1">
        <v>180.0</v>
      </c>
      <c r="AW97" s="1">
        <v>1.5</v>
      </c>
      <c r="AX97" s="1">
        <v>0.4</v>
      </c>
      <c r="AY97" s="1">
        <v>100.0</v>
      </c>
      <c r="AZ97" s="1">
        <v>0.0</v>
      </c>
      <c r="BA97" s="1">
        <v>81111.0</v>
      </c>
      <c r="BB97" s="1">
        <v>0.0</v>
      </c>
      <c r="BC97" s="1">
        <v>0.0</v>
      </c>
    </row>
    <row r="98" ht="15.0" customHeight="1">
      <c r="A98" s="1">
        <v>255010.0</v>
      </c>
      <c r="B98" s="1" t="s">
        <v>73</v>
      </c>
      <c r="C98" s="1" t="s">
        <v>51</v>
      </c>
      <c r="D98" s="1">
        <v>85.0</v>
      </c>
      <c r="E98" s="1">
        <v>80.0</v>
      </c>
      <c r="F98" s="1">
        <v>103.0</v>
      </c>
      <c r="G98" s="1">
        <v>77.0</v>
      </c>
      <c r="H98" s="1">
        <v>72.0</v>
      </c>
      <c r="I98" s="1">
        <v>72.0</v>
      </c>
      <c r="J98" s="1">
        <v>0.0</v>
      </c>
      <c r="K98" s="1">
        <v>0.0</v>
      </c>
      <c r="L98" s="1">
        <v>0.0</v>
      </c>
      <c r="M98" s="1">
        <v>76.0</v>
      </c>
      <c r="N98" s="1">
        <v>76.0</v>
      </c>
      <c r="O98" s="1">
        <v>76.0</v>
      </c>
      <c r="P98" s="1">
        <v>50.0</v>
      </c>
      <c r="Q98" s="1">
        <v>40.0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75.0</v>
      </c>
      <c r="Z98" s="1">
        <v>80.0</v>
      </c>
      <c r="AA98" s="1">
        <v>60.0</v>
      </c>
      <c r="AB98" s="1">
        <v>80.0</v>
      </c>
      <c r="AC98" s="1">
        <v>60.0</v>
      </c>
      <c r="AD98" s="1">
        <v>4.0</v>
      </c>
      <c r="AE98" s="1">
        <v>80.0</v>
      </c>
      <c r="AF98" s="1">
        <v>80.0</v>
      </c>
      <c r="AG98" s="1">
        <v>90.0</v>
      </c>
      <c r="AH98" s="1">
        <v>1.3</v>
      </c>
      <c r="AI98" s="14" t="b">
        <v>0</v>
      </c>
      <c r="AJ98" s="7" t="b">
        <v>0</v>
      </c>
      <c r="AK98" s="7" t="b">
        <v>0</v>
      </c>
      <c r="AL98" s="7" t="b">
        <v>0</v>
      </c>
      <c r="AM98" s="7" t="b">
        <v>0</v>
      </c>
      <c r="AN98" s="7" t="b">
        <v>0</v>
      </c>
      <c r="AO98" s="1">
        <v>2.5501E7</v>
      </c>
      <c r="AP98" s="1">
        <v>6.0</v>
      </c>
      <c r="AQ98" s="1">
        <v>71111.0</v>
      </c>
      <c r="AR98" s="1">
        <v>7002.0</v>
      </c>
      <c r="AS98" s="1">
        <v>7402.0</v>
      </c>
      <c r="AT98" s="1">
        <v>25500.0</v>
      </c>
      <c r="AU98" s="1">
        <v>255001.0</v>
      </c>
      <c r="AV98" s="1">
        <v>180.0</v>
      </c>
      <c r="AW98" s="1">
        <v>1.5</v>
      </c>
      <c r="AX98" s="1">
        <v>0.4</v>
      </c>
      <c r="AY98" s="1">
        <v>100.0</v>
      </c>
      <c r="AZ98" s="1">
        <v>0.0</v>
      </c>
      <c r="BA98" s="1">
        <v>81111.0</v>
      </c>
      <c r="BB98" s="1">
        <v>0.0</v>
      </c>
      <c r="BC98" s="1">
        <v>0.0</v>
      </c>
    </row>
    <row r="99" ht="15.0" customHeight="1">
      <c r="A99" s="1">
        <v>255030.0</v>
      </c>
      <c r="B99" s="1" t="s">
        <v>73</v>
      </c>
      <c r="C99" s="1" t="s">
        <v>44</v>
      </c>
      <c r="D99" s="1">
        <v>85.0</v>
      </c>
      <c r="E99" s="1">
        <v>80.0</v>
      </c>
      <c r="F99" s="1">
        <v>103.0</v>
      </c>
      <c r="G99" s="1">
        <v>77.0</v>
      </c>
      <c r="H99" s="1">
        <v>72.0</v>
      </c>
      <c r="I99" s="1">
        <v>72.0</v>
      </c>
      <c r="J99" s="1">
        <v>0.0</v>
      </c>
      <c r="K99" s="1">
        <v>0.0</v>
      </c>
      <c r="L99" s="1">
        <v>0.0</v>
      </c>
      <c r="M99" s="1">
        <v>76.0</v>
      </c>
      <c r="N99" s="1">
        <v>76.0</v>
      </c>
      <c r="O99" s="1">
        <v>76.0</v>
      </c>
      <c r="P99" s="1">
        <v>50.0</v>
      </c>
      <c r="Q99" s="1">
        <v>40.0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75.0</v>
      </c>
      <c r="Z99" s="1">
        <v>80.0</v>
      </c>
      <c r="AA99" s="1">
        <v>60.0</v>
      </c>
      <c r="AB99" s="1">
        <v>80.0</v>
      </c>
      <c r="AC99" s="1">
        <v>60.0</v>
      </c>
      <c r="AD99" s="1">
        <v>4.0</v>
      </c>
      <c r="AE99" s="1">
        <v>80.0</v>
      </c>
      <c r="AF99" s="1">
        <v>80.0</v>
      </c>
      <c r="AG99" s="1">
        <v>90.0</v>
      </c>
      <c r="AH99" s="1">
        <v>1.3</v>
      </c>
      <c r="AI99" s="14" t="b">
        <v>0</v>
      </c>
      <c r="AJ99" s="7" t="b">
        <v>0</v>
      </c>
      <c r="AK99" s="7" t="b">
        <v>0</v>
      </c>
      <c r="AL99" s="7" t="b">
        <v>0</v>
      </c>
      <c r="AM99" s="7" t="b">
        <v>0</v>
      </c>
      <c r="AN99" s="7" t="b">
        <v>0</v>
      </c>
      <c r="AO99" s="1">
        <v>2.5503E7</v>
      </c>
      <c r="AP99" s="1">
        <v>6.0</v>
      </c>
      <c r="AQ99" s="1">
        <v>71111.0</v>
      </c>
      <c r="AR99" s="1">
        <v>7003.0</v>
      </c>
      <c r="AS99" s="1">
        <v>7403.0</v>
      </c>
      <c r="AT99" s="1">
        <v>25500.0</v>
      </c>
      <c r="AU99" s="1">
        <v>255001.0</v>
      </c>
      <c r="AV99" s="1">
        <v>180.0</v>
      </c>
      <c r="AW99" s="1">
        <v>1.5</v>
      </c>
      <c r="AX99" s="1">
        <v>0.4</v>
      </c>
      <c r="AY99" s="1">
        <v>100.0</v>
      </c>
      <c r="AZ99" s="1">
        <v>0.0</v>
      </c>
      <c r="BA99" s="1">
        <v>81111.0</v>
      </c>
      <c r="BB99" s="1">
        <v>0.0</v>
      </c>
      <c r="BC99" s="1">
        <v>0.0</v>
      </c>
    </row>
    <row r="100" ht="15.0" customHeight="1">
      <c r="A100" s="1">
        <v>255031.0</v>
      </c>
      <c r="B100" s="1" t="s">
        <v>73</v>
      </c>
      <c r="C100" s="1" t="s">
        <v>128</v>
      </c>
      <c r="D100" s="1">
        <v>85.0</v>
      </c>
      <c r="E100" s="1">
        <v>150.0</v>
      </c>
      <c r="F100" s="1">
        <v>103.0</v>
      </c>
      <c r="G100" s="1">
        <v>77.0</v>
      </c>
      <c r="H100" s="1">
        <v>72.0</v>
      </c>
      <c r="I100" s="1">
        <v>72.0</v>
      </c>
      <c r="J100" s="1">
        <v>0.0</v>
      </c>
      <c r="K100" s="1">
        <v>0.0</v>
      </c>
      <c r="L100" s="1">
        <v>0.0</v>
      </c>
      <c r="M100" s="1">
        <v>76.0</v>
      </c>
      <c r="N100" s="1">
        <v>76.0</v>
      </c>
      <c r="O100" s="1">
        <v>76.0</v>
      </c>
      <c r="P100" s="1">
        <v>50.0</v>
      </c>
      <c r="Q100" s="1">
        <v>40.0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75.0</v>
      </c>
      <c r="Z100" s="1">
        <v>80.0</v>
      </c>
      <c r="AA100" s="1">
        <v>60.0</v>
      </c>
      <c r="AB100" s="1">
        <v>80.0</v>
      </c>
      <c r="AC100" s="1">
        <v>60.0</v>
      </c>
      <c r="AD100" s="1">
        <v>4.0</v>
      </c>
      <c r="AE100" s="1">
        <v>80.0</v>
      </c>
      <c r="AF100" s="1">
        <v>80.0</v>
      </c>
      <c r="AG100" s="1">
        <v>90.0</v>
      </c>
      <c r="AH100" s="1">
        <v>1.3</v>
      </c>
      <c r="AI100" s="14" t="b">
        <v>0</v>
      </c>
      <c r="AJ100" s="7" t="b">
        <v>0</v>
      </c>
      <c r="AK100" s="7" t="b">
        <v>0</v>
      </c>
      <c r="AL100" s="7" t="b">
        <v>0</v>
      </c>
      <c r="AM100" s="7" t="b">
        <v>0</v>
      </c>
      <c r="AN100" s="7" t="b">
        <v>0</v>
      </c>
      <c r="AO100" s="1">
        <v>2.55031E7</v>
      </c>
      <c r="AP100" s="1">
        <v>6.0</v>
      </c>
      <c r="AQ100" s="1">
        <v>71111.0</v>
      </c>
      <c r="AR100" s="1">
        <v>7007.0</v>
      </c>
      <c r="AS100" s="1">
        <v>7407.0</v>
      </c>
      <c r="AT100" s="1">
        <v>25500.0</v>
      </c>
      <c r="AU100" s="1">
        <v>255001.0</v>
      </c>
      <c r="AV100" s="1">
        <v>180.0</v>
      </c>
      <c r="AW100" s="1">
        <v>1.5</v>
      </c>
      <c r="AX100" s="1">
        <v>0.4</v>
      </c>
      <c r="AY100" s="1">
        <v>100.0</v>
      </c>
      <c r="AZ100" s="1">
        <v>0.0</v>
      </c>
      <c r="BA100" s="1">
        <v>81111.0</v>
      </c>
      <c r="BB100" s="1">
        <v>0.0</v>
      </c>
      <c r="BC100" s="1">
        <v>0.0</v>
      </c>
    </row>
    <row r="101" ht="15.0" customHeight="1">
      <c r="A101" s="1">
        <v>255032.0</v>
      </c>
      <c r="B101" s="1" t="s">
        <v>72</v>
      </c>
      <c r="C101" s="1" t="s">
        <v>128</v>
      </c>
      <c r="D101" s="1">
        <v>85.0</v>
      </c>
      <c r="E101" s="1">
        <v>150.0</v>
      </c>
      <c r="F101" s="1">
        <v>103.0</v>
      </c>
      <c r="G101" s="1">
        <v>77.0</v>
      </c>
      <c r="H101" s="1">
        <v>72.0</v>
      </c>
      <c r="I101" s="1">
        <v>72.0</v>
      </c>
      <c r="J101" s="1">
        <v>0.0</v>
      </c>
      <c r="K101" s="1">
        <v>0.0</v>
      </c>
      <c r="L101" s="1">
        <v>0.0</v>
      </c>
      <c r="M101" s="1">
        <v>76.0</v>
      </c>
      <c r="N101" s="1">
        <v>76.0</v>
      </c>
      <c r="O101" s="1">
        <v>76.0</v>
      </c>
      <c r="P101" s="1">
        <v>50.0</v>
      </c>
      <c r="Q101" s="1">
        <v>40.0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75.0</v>
      </c>
      <c r="Z101" s="1">
        <v>80.0</v>
      </c>
      <c r="AA101" s="1">
        <v>60.0</v>
      </c>
      <c r="AB101" s="1">
        <v>80.0</v>
      </c>
      <c r="AC101" s="1">
        <v>60.0</v>
      </c>
      <c r="AD101" s="1">
        <v>4.0</v>
      </c>
      <c r="AE101" s="1">
        <v>80.0</v>
      </c>
      <c r="AF101" s="1">
        <v>80.0</v>
      </c>
      <c r="AG101" s="1">
        <v>90.0</v>
      </c>
      <c r="AH101" s="1">
        <v>1.3</v>
      </c>
      <c r="AI101" s="14" t="b">
        <v>0</v>
      </c>
      <c r="AJ101" s="7" t="b">
        <v>0</v>
      </c>
      <c r="AK101" s="7" t="b">
        <v>0</v>
      </c>
      <c r="AL101" s="7" t="b">
        <v>0</v>
      </c>
      <c r="AM101" s="7" t="b">
        <v>0</v>
      </c>
      <c r="AN101" s="7" t="b">
        <v>0</v>
      </c>
      <c r="AO101" s="1">
        <v>2.55032E7</v>
      </c>
      <c r="AP101" s="1">
        <v>6.0</v>
      </c>
      <c r="AQ101" s="1">
        <v>71111.0</v>
      </c>
      <c r="AR101" s="1">
        <v>7007.0</v>
      </c>
      <c r="AS101" s="1">
        <v>7407.0</v>
      </c>
      <c r="AT101" s="1">
        <v>25500.0</v>
      </c>
      <c r="AU101" s="1">
        <v>255000.0</v>
      </c>
      <c r="AV101" s="1">
        <v>180.0</v>
      </c>
      <c r="AW101" s="1">
        <v>1.5</v>
      </c>
      <c r="AX101" s="1">
        <v>0.4</v>
      </c>
      <c r="AY101" s="1">
        <v>100.0</v>
      </c>
      <c r="AZ101" s="1">
        <v>0.0</v>
      </c>
      <c r="BA101" s="1">
        <v>81111.0</v>
      </c>
      <c r="BB101" s="1">
        <v>0.0</v>
      </c>
      <c r="BC101" s="1">
        <v>0.0</v>
      </c>
    </row>
    <row r="102" ht="15.0" customHeight="1">
      <c r="A102" s="1">
        <v>255040.0</v>
      </c>
      <c r="B102" s="1" t="s">
        <v>72</v>
      </c>
      <c r="C102" s="1" t="s">
        <v>27</v>
      </c>
      <c r="D102" s="1">
        <v>85.0</v>
      </c>
      <c r="E102" s="1">
        <v>100.0</v>
      </c>
      <c r="F102" s="1">
        <v>103.0</v>
      </c>
      <c r="G102" s="1">
        <v>77.0</v>
      </c>
      <c r="H102" s="1">
        <v>72.0</v>
      </c>
      <c r="I102" s="1">
        <v>72.0</v>
      </c>
      <c r="J102" s="1">
        <v>0.0</v>
      </c>
      <c r="K102" s="1">
        <v>0.0</v>
      </c>
      <c r="L102" s="1">
        <v>0.0</v>
      </c>
      <c r="M102" s="1">
        <v>76.0</v>
      </c>
      <c r="N102" s="1">
        <v>76.0</v>
      </c>
      <c r="O102" s="1">
        <v>76.0</v>
      </c>
      <c r="P102" s="1">
        <v>50.0</v>
      </c>
      <c r="Q102" s="1">
        <v>40.0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75.0</v>
      </c>
      <c r="Z102" s="1">
        <v>80.0</v>
      </c>
      <c r="AA102" s="1">
        <v>60.0</v>
      </c>
      <c r="AB102" s="1">
        <v>80.0</v>
      </c>
      <c r="AC102" s="1">
        <v>60.0</v>
      </c>
      <c r="AD102" s="1">
        <v>4.0</v>
      </c>
      <c r="AE102" s="1">
        <v>80.0</v>
      </c>
      <c r="AF102" s="1">
        <v>80.0</v>
      </c>
      <c r="AG102" s="1">
        <v>90.0</v>
      </c>
      <c r="AH102" s="1">
        <v>1.3</v>
      </c>
      <c r="AI102" s="14" t="b">
        <v>0</v>
      </c>
      <c r="AJ102" s="7" t="b">
        <v>0</v>
      </c>
      <c r="AK102" s="7" t="b">
        <v>0</v>
      </c>
      <c r="AL102" s="7" t="b">
        <v>0</v>
      </c>
      <c r="AM102" s="7" t="b">
        <v>0</v>
      </c>
      <c r="AN102" s="7" t="b">
        <v>0</v>
      </c>
      <c r="AO102" s="1">
        <v>2.55E7</v>
      </c>
      <c r="AP102" s="1">
        <v>6.0</v>
      </c>
      <c r="AQ102" s="1">
        <v>71111.0</v>
      </c>
      <c r="AR102" s="1">
        <v>7003.0</v>
      </c>
      <c r="AS102" s="1">
        <v>7403.0</v>
      </c>
      <c r="AT102" s="1">
        <v>25500.0</v>
      </c>
      <c r="AU102" s="1">
        <v>255000.0</v>
      </c>
      <c r="AV102" s="1">
        <v>180.0</v>
      </c>
      <c r="AW102" s="1">
        <v>1.5</v>
      </c>
      <c r="AX102" s="1">
        <v>0.4</v>
      </c>
      <c r="AY102" s="1">
        <v>100.0</v>
      </c>
      <c r="AZ102" s="1">
        <v>0.0</v>
      </c>
      <c r="BA102" s="1">
        <v>81111.0</v>
      </c>
      <c r="BB102" s="1">
        <v>0.0</v>
      </c>
      <c r="BC102" s="1">
        <v>0.0</v>
      </c>
    </row>
    <row r="103" ht="15.0" customHeight="1">
      <c r="A103" s="1">
        <v>255041.0</v>
      </c>
      <c r="B103" s="1" t="s">
        <v>73</v>
      </c>
      <c r="C103" s="1" t="s">
        <v>27</v>
      </c>
      <c r="D103" s="1">
        <v>85.0</v>
      </c>
      <c r="E103" s="1">
        <v>80.0</v>
      </c>
      <c r="F103" s="1">
        <v>103.0</v>
      </c>
      <c r="G103" s="1">
        <v>77.0</v>
      </c>
      <c r="H103" s="1">
        <v>72.0</v>
      </c>
      <c r="I103" s="1">
        <v>72.0</v>
      </c>
      <c r="J103" s="1">
        <v>0.0</v>
      </c>
      <c r="K103" s="1">
        <v>0.0</v>
      </c>
      <c r="L103" s="1">
        <v>0.0</v>
      </c>
      <c r="M103" s="1">
        <v>76.0</v>
      </c>
      <c r="N103" s="1">
        <v>76.0</v>
      </c>
      <c r="O103" s="1">
        <v>76.0</v>
      </c>
      <c r="P103" s="1">
        <v>50.0</v>
      </c>
      <c r="Q103" s="1">
        <v>40.0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75.0</v>
      </c>
      <c r="Z103" s="1">
        <v>80.0</v>
      </c>
      <c r="AA103" s="1">
        <v>60.0</v>
      </c>
      <c r="AB103" s="1">
        <v>80.0</v>
      </c>
      <c r="AC103" s="1">
        <v>60.0</v>
      </c>
      <c r="AD103" s="1">
        <v>4.0</v>
      </c>
      <c r="AE103" s="1">
        <v>80.0</v>
      </c>
      <c r="AF103" s="1">
        <v>80.0</v>
      </c>
      <c r="AG103" s="1">
        <v>90.0</v>
      </c>
      <c r="AH103" s="1">
        <v>1.3</v>
      </c>
      <c r="AI103" s="14" t="b">
        <v>0</v>
      </c>
      <c r="AJ103" s="7" t="b">
        <v>0</v>
      </c>
      <c r="AK103" s="7" t="b">
        <v>0</v>
      </c>
      <c r="AL103" s="7" t="b">
        <v>0</v>
      </c>
      <c r="AM103" s="7" t="b">
        <v>0</v>
      </c>
      <c r="AN103" s="7" t="b">
        <v>0</v>
      </c>
      <c r="AO103" s="1">
        <v>2.55001E7</v>
      </c>
      <c r="AP103" s="1">
        <v>6.0</v>
      </c>
      <c r="AQ103" s="1">
        <v>71111.0</v>
      </c>
      <c r="AR103" s="1">
        <v>7003.0</v>
      </c>
      <c r="AS103" s="1">
        <v>7403.0</v>
      </c>
      <c r="AT103" s="1">
        <v>25500.0</v>
      </c>
      <c r="AU103" s="1">
        <v>255001.0</v>
      </c>
      <c r="AV103" s="1">
        <v>180.0</v>
      </c>
      <c r="AW103" s="1">
        <v>1.5</v>
      </c>
      <c r="AX103" s="1">
        <v>0.4</v>
      </c>
      <c r="AY103" s="1">
        <v>100.0</v>
      </c>
      <c r="AZ103" s="1">
        <v>0.0</v>
      </c>
      <c r="BA103" s="1">
        <v>81111.0</v>
      </c>
      <c r="BB103" s="1">
        <v>0.0</v>
      </c>
      <c r="BC103" s="1">
        <v>0.0</v>
      </c>
    </row>
    <row r="104" ht="15.0" customHeight="1">
      <c r="A104" s="1">
        <v>255042.0</v>
      </c>
      <c r="B104" s="1" t="s">
        <v>74</v>
      </c>
      <c r="C104" s="1" t="s">
        <v>27</v>
      </c>
      <c r="D104" s="1">
        <v>85.0</v>
      </c>
      <c r="E104" s="1">
        <v>80.0</v>
      </c>
      <c r="F104" s="1">
        <v>103.0</v>
      </c>
      <c r="G104" s="1">
        <v>77.0</v>
      </c>
      <c r="H104" s="1">
        <v>72.0</v>
      </c>
      <c r="I104" s="1">
        <v>72.0</v>
      </c>
      <c r="J104" s="1">
        <v>0.0</v>
      </c>
      <c r="K104" s="1">
        <v>0.0</v>
      </c>
      <c r="L104" s="1">
        <v>0.0</v>
      </c>
      <c r="M104" s="1">
        <v>76.0</v>
      </c>
      <c r="N104" s="1">
        <v>76.0</v>
      </c>
      <c r="O104" s="1">
        <v>76.0</v>
      </c>
      <c r="P104" s="1">
        <v>50.0</v>
      </c>
      <c r="Q104" s="1">
        <v>40.0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75.0</v>
      </c>
      <c r="Z104" s="1">
        <v>80.0</v>
      </c>
      <c r="AA104" s="1">
        <v>60.0</v>
      </c>
      <c r="AB104" s="1">
        <v>80.0</v>
      </c>
      <c r="AC104" s="1">
        <v>60.0</v>
      </c>
      <c r="AD104" s="1">
        <v>4.0</v>
      </c>
      <c r="AE104" s="1">
        <v>80.0</v>
      </c>
      <c r="AF104" s="1">
        <v>80.0</v>
      </c>
      <c r="AG104" s="1">
        <v>90.0</v>
      </c>
      <c r="AH104" s="1">
        <v>1.3</v>
      </c>
      <c r="AI104" s="14" t="b">
        <v>0</v>
      </c>
      <c r="AJ104" s="7" t="b">
        <v>0</v>
      </c>
      <c r="AK104" s="7" t="b">
        <v>0</v>
      </c>
      <c r="AL104" s="7" t="b">
        <v>0</v>
      </c>
      <c r="AM104" s="7" t="b">
        <v>0</v>
      </c>
      <c r="AN104" s="7" t="b">
        <v>0</v>
      </c>
      <c r="AO104" s="1">
        <v>2.55002E7</v>
      </c>
      <c r="AP104" s="1">
        <v>6.0</v>
      </c>
      <c r="AQ104" s="1">
        <v>71111.0</v>
      </c>
      <c r="AR104" s="1">
        <v>7003.0</v>
      </c>
      <c r="AS104" s="1">
        <v>7403.0</v>
      </c>
      <c r="AT104" s="1">
        <v>25500.0</v>
      </c>
      <c r="AU104" s="1">
        <v>255002.0</v>
      </c>
      <c r="AV104" s="1">
        <v>180.0</v>
      </c>
      <c r="AW104" s="1">
        <v>1.5</v>
      </c>
      <c r="AX104" s="1">
        <v>0.4</v>
      </c>
      <c r="AY104" s="1">
        <v>100.0</v>
      </c>
      <c r="AZ104" s="1">
        <v>0.0</v>
      </c>
      <c r="BA104" s="1">
        <v>81111.0</v>
      </c>
      <c r="BB104" s="1">
        <v>0.0</v>
      </c>
      <c r="BC104" s="1">
        <v>0.0</v>
      </c>
    </row>
    <row r="105" ht="15.0" customHeight="1">
      <c r="A105" s="1">
        <v>255043.0</v>
      </c>
      <c r="B105" s="1" t="s">
        <v>86</v>
      </c>
      <c r="C105" s="1" t="s">
        <v>27</v>
      </c>
      <c r="D105" s="1">
        <v>85.0</v>
      </c>
      <c r="E105" s="1">
        <v>100.0</v>
      </c>
      <c r="F105" s="1">
        <v>103.0</v>
      </c>
      <c r="G105" s="1">
        <v>77.0</v>
      </c>
      <c r="H105" s="1">
        <v>72.0</v>
      </c>
      <c r="I105" s="1">
        <v>72.0</v>
      </c>
      <c r="J105" s="1">
        <v>0.0</v>
      </c>
      <c r="K105" s="1">
        <v>0.0</v>
      </c>
      <c r="L105" s="1">
        <v>0.0</v>
      </c>
      <c r="M105" s="1">
        <v>76.0</v>
      </c>
      <c r="N105" s="1">
        <v>76.0</v>
      </c>
      <c r="O105" s="1">
        <v>76.0</v>
      </c>
      <c r="P105" s="1">
        <v>50.0</v>
      </c>
      <c r="Q105" s="1">
        <v>40.0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75.0</v>
      </c>
      <c r="Z105" s="1">
        <v>80.0</v>
      </c>
      <c r="AA105" s="1">
        <v>60.0</v>
      </c>
      <c r="AB105" s="1">
        <v>80.0</v>
      </c>
      <c r="AC105" s="1">
        <v>60.0</v>
      </c>
      <c r="AD105" s="1">
        <v>4.0</v>
      </c>
      <c r="AE105" s="1">
        <v>80.0</v>
      </c>
      <c r="AF105" s="1">
        <v>80.0</v>
      </c>
      <c r="AG105" s="1">
        <v>90.0</v>
      </c>
      <c r="AH105" s="1">
        <v>1.3</v>
      </c>
      <c r="AI105" s="14" t="b">
        <v>0</v>
      </c>
      <c r="AJ105" s="7" t="b">
        <v>0</v>
      </c>
      <c r="AK105" s="7" t="b">
        <v>0</v>
      </c>
      <c r="AL105" s="7" t="b">
        <v>0</v>
      </c>
      <c r="AM105" s="7" t="b">
        <v>0</v>
      </c>
      <c r="AN105" s="7" t="b">
        <v>0</v>
      </c>
      <c r="AO105" s="1">
        <v>2.55E7</v>
      </c>
      <c r="AP105" s="1">
        <v>10.0</v>
      </c>
      <c r="AQ105" s="1">
        <v>71111.0</v>
      </c>
      <c r="AR105" s="1">
        <v>7003.0</v>
      </c>
      <c r="AS105" s="1">
        <v>7403.0</v>
      </c>
      <c r="AT105" s="1">
        <v>25500.0</v>
      </c>
      <c r="AU105" s="1">
        <v>255000.0</v>
      </c>
      <c r="AV105" s="1">
        <v>180.0</v>
      </c>
      <c r="AW105" s="1">
        <v>1.5</v>
      </c>
      <c r="AX105" s="1">
        <v>0.4</v>
      </c>
      <c r="AY105" s="1">
        <v>100.0</v>
      </c>
      <c r="AZ105" s="1">
        <v>0.0</v>
      </c>
      <c r="BA105" s="1">
        <v>81111.0</v>
      </c>
      <c r="BB105" s="1">
        <v>0.0</v>
      </c>
      <c r="BC105" s="1">
        <v>7100.0</v>
      </c>
    </row>
    <row r="106" ht="15.0" customHeight="1">
      <c r="A106" s="1">
        <v>255044.0</v>
      </c>
      <c r="B106" s="1" t="s">
        <v>87</v>
      </c>
      <c r="C106" s="1" t="s">
        <v>27</v>
      </c>
      <c r="D106" s="1">
        <v>85.0</v>
      </c>
      <c r="E106" s="1">
        <v>80.0</v>
      </c>
      <c r="F106" s="1">
        <v>103.0</v>
      </c>
      <c r="G106" s="1">
        <v>77.0</v>
      </c>
      <c r="H106" s="1">
        <v>72.0</v>
      </c>
      <c r="I106" s="1">
        <v>72.0</v>
      </c>
      <c r="J106" s="1">
        <v>0.0</v>
      </c>
      <c r="K106" s="1">
        <v>0.0</v>
      </c>
      <c r="L106" s="1">
        <v>0.0</v>
      </c>
      <c r="M106" s="1">
        <v>76.0</v>
      </c>
      <c r="N106" s="1">
        <v>76.0</v>
      </c>
      <c r="O106" s="1">
        <v>76.0</v>
      </c>
      <c r="P106" s="1">
        <v>50.0</v>
      </c>
      <c r="Q106" s="1">
        <v>40.0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75.0</v>
      </c>
      <c r="Z106" s="1">
        <v>80.0</v>
      </c>
      <c r="AA106" s="1">
        <v>60.0</v>
      </c>
      <c r="AB106" s="1">
        <v>80.0</v>
      </c>
      <c r="AC106" s="1">
        <v>60.0</v>
      </c>
      <c r="AD106" s="1">
        <v>4.0</v>
      </c>
      <c r="AE106" s="1">
        <v>80.0</v>
      </c>
      <c r="AF106" s="1">
        <v>80.0</v>
      </c>
      <c r="AG106" s="1">
        <v>90.0</v>
      </c>
      <c r="AH106" s="1">
        <v>1.3</v>
      </c>
      <c r="AI106" s="14" t="b">
        <v>0</v>
      </c>
      <c r="AJ106" s="7" t="b">
        <v>0</v>
      </c>
      <c r="AK106" s="7" t="b">
        <v>0</v>
      </c>
      <c r="AL106" s="7" t="b">
        <v>0</v>
      </c>
      <c r="AM106" s="7" t="b">
        <v>0</v>
      </c>
      <c r="AN106" s="7" t="b">
        <v>0</v>
      </c>
      <c r="AO106" s="1">
        <v>2.55001E7</v>
      </c>
      <c r="AP106" s="1">
        <v>10.0</v>
      </c>
      <c r="AQ106" s="1">
        <v>71111.0</v>
      </c>
      <c r="AR106" s="1">
        <v>7003.0</v>
      </c>
      <c r="AS106" s="1">
        <v>7403.0</v>
      </c>
      <c r="AT106" s="1">
        <v>25500.0</v>
      </c>
      <c r="AU106" s="1">
        <v>255001.0</v>
      </c>
      <c r="AV106" s="1">
        <v>180.0</v>
      </c>
      <c r="AW106" s="1">
        <v>1.5</v>
      </c>
      <c r="AX106" s="1">
        <v>0.4</v>
      </c>
      <c r="AY106" s="1">
        <v>100.0</v>
      </c>
      <c r="AZ106" s="1">
        <v>0.0</v>
      </c>
      <c r="BA106" s="1">
        <v>81111.0</v>
      </c>
      <c r="BB106" s="1">
        <v>0.0</v>
      </c>
      <c r="BC106" s="1">
        <v>7100.0</v>
      </c>
    </row>
    <row r="107" ht="15.0" customHeight="1">
      <c r="A107" s="1">
        <v>256000.0</v>
      </c>
      <c r="B107" s="1" t="s">
        <v>115</v>
      </c>
      <c r="C107" s="1" t="s">
        <v>27</v>
      </c>
      <c r="D107" s="1">
        <v>108.0</v>
      </c>
      <c r="E107" s="1">
        <v>160.0</v>
      </c>
      <c r="F107" s="1">
        <v>118.0</v>
      </c>
      <c r="G107" s="1">
        <v>86.0</v>
      </c>
      <c r="H107" s="1">
        <v>89.0</v>
      </c>
      <c r="I107" s="1">
        <v>77.0</v>
      </c>
      <c r="J107" s="1">
        <v>0.0</v>
      </c>
      <c r="K107" s="1">
        <v>0.0</v>
      </c>
      <c r="L107" s="1">
        <v>0.0</v>
      </c>
      <c r="M107" s="1">
        <v>78.0</v>
      </c>
      <c r="N107" s="1">
        <v>78.0</v>
      </c>
      <c r="O107" s="1">
        <v>104.0</v>
      </c>
      <c r="P107" s="1">
        <v>120.0</v>
      </c>
      <c r="Q107" s="1">
        <v>40.0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75.0</v>
      </c>
      <c r="Z107" s="1">
        <v>85.0</v>
      </c>
      <c r="AA107" s="1">
        <v>65.0</v>
      </c>
      <c r="AB107" s="1">
        <v>85.0</v>
      </c>
      <c r="AC107" s="1">
        <v>65.0</v>
      </c>
      <c r="AD107" s="1">
        <v>4.0</v>
      </c>
      <c r="AE107" s="1">
        <v>85.0</v>
      </c>
      <c r="AF107" s="1">
        <v>85.0</v>
      </c>
      <c r="AG107" s="1">
        <v>90.0</v>
      </c>
      <c r="AH107" s="1">
        <v>1.3</v>
      </c>
      <c r="AI107" s="14" t="b">
        <v>0</v>
      </c>
      <c r="AJ107" s="7" t="b">
        <v>0</v>
      </c>
      <c r="AK107" s="7" t="b">
        <v>0</v>
      </c>
      <c r="AL107" s="7" t="b">
        <v>0</v>
      </c>
      <c r="AM107" s="7" t="b">
        <v>0</v>
      </c>
      <c r="AN107" s="7" t="b">
        <v>0</v>
      </c>
      <c r="AO107" s="1">
        <v>2.56E7</v>
      </c>
      <c r="AP107" s="1">
        <v>10.0</v>
      </c>
      <c r="AQ107" s="1">
        <v>71111.0</v>
      </c>
      <c r="AR107" s="1">
        <v>7003.0</v>
      </c>
      <c r="AS107" s="1">
        <v>7403.0</v>
      </c>
      <c r="AT107" s="1">
        <v>25600.0</v>
      </c>
      <c r="AU107" s="1">
        <v>256000.0</v>
      </c>
      <c r="AV107" s="1">
        <v>180.0</v>
      </c>
      <c r="AW107" s="1">
        <v>1.5</v>
      </c>
      <c r="AX107" s="1">
        <v>0.4</v>
      </c>
      <c r="AY107" s="1">
        <v>100.0</v>
      </c>
      <c r="AZ107" s="1">
        <v>0.0</v>
      </c>
      <c r="BA107" s="1">
        <v>81111.0</v>
      </c>
      <c r="BB107" s="1">
        <v>0.0</v>
      </c>
      <c r="BC107" s="1">
        <v>0.0</v>
      </c>
    </row>
    <row r="108" ht="15.0" customHeight="1">
      <c r="A108" s="1">
        <v>256001.0</v>
      </c>
      <c r="B108" s="1" t="s">
        <v>99</v>
      </c>
      <c r="C108" s="1" t="s">
        <v>27</v>
      </c>
      <c r="D108" s="1">
        <v>67.0</v>
      </c>
      <c r="E108" s="1">
        <v>160.0</v>
      </c>
      <c r="F108" s="1">
        <v>108.0</v>
      </c>
      <c r="G108" s="1">
        <v>79.0</v>
      </c>
      <c r="H108" s="1">
        <v>81.0</v>
      </c>
      <c r="I108" s="1">
        <v>70.0</v>
      </c>
      <c r="J108" s="1">
        <v>0.0</v>
      </c>
      <c r="K108" s="1">
        <v>0.0</v>
      </c>
      <c r="L108" s="1">
        <v>0.0</v>
      </c>
      <c r="M108" s="1">
        <v>78.0</v>
      </c>
      <c r="N108" s="1">
        <v>78.0</v>
      </c>
      <c r="O108" s="1">
        <v>104.0</v>
      </c>
      <c r="P108" s="1">
        <v>120.0</v>
      </c>
      <c r="Q108" s="1">
        <v>40.0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75.0</v>
      </c>
      <c r="Z108" s="1">
        <v>85.0</v>
      </c>
      <c r="AA108" s="1">
        <v>65.0</v>
      </c>
      <c r="AB108" s="1">
        <v>85.0</v>
      </c>
      <c r="AC108" s="1">
        <v>65.0</v>
      </c>
      <c r="AD108" s="1">
        <v>4.0</v>
      </c>
      <c r="AE108" s="1">
        <v>85.0</v>
      </c>
      <c r="AF108" s="1">
        <v>85.0</v>
      </c>
      <c r="AG108" s="1">
        <v>90.0</v>
      </c>
      <c r="AH108" s="1">
        <v>1.3</v>
      </c>
      <c r="AI108" s="14" t="b">
        <v>0</v>
      </c>
      <c r="AJ108" s="7" t="b">
        <v>0</v>
      </c>
      <c r="AK108" s="7" t="b">
        <v>0</v>
      </c>
      <c r="AL108" s="7" t="b">
        <v>0</v>
      </c>
      <c r="AM108" s="7" t="b">
        <v>0</v>
      </c>
      <c r="AN108" s="7" t="b">
        <v>0</v>
      </c>
      <c r="AO108" s="1">
        <v>2.56001E7</v>
      </c>
      <c r="AP108" s="1">
        <v>10.0</v>
      </c>
      <c r="AQ108" s="1">
        <v>71111.0</v>
      </c>
      <c r="AR108" s="1">
        <v>7003.0</v>
      </c>
      <c r="AS108" s="1">
        <v>7403.0</v>
      </c>
      <c r="AT108" s="1">
        <v>25600.0</v>
      </c>
      <c r="AU108" s="1">
        <v>256001.0</v>
      </c>
      <c r="AV108" s="1">
        <v>180.0</v>
      </c>
      <c r="AW108" s="1">
        <v>1.5</v>
      </c>
      <c r="AX108" s="1">
        <v>0.4</v>
      </c>
      <c r="AY108" s="1">
        <v>100.0</v>
      </c>
      <c r="AZ108" s="1">
        <v>0.0</v>
      </c>
      <c r="BA108" s="1">
        <v>81111.0</v>
      </c>
      <c r="BB108" s="1">
        <v>0.0</v>
      </c>
      <c r="BC108" s="1">
        <v>0.0</v>
      </c>
    </row>
    <row r="109" ht="15.0" customHeight="1">
      <c r="A109" s="1">
        <v>256002.0</v>
      </c>
      <c r="B109" s="1" t="s">
        <v>152</v>
      </c>
      <c r="C109" s="1" t="s">
        <v>27</v>
      </c>
      <c r="D109" s="1">
        <v>108.0</v>
      </c>
      <c r="E109" s="1">
        <v>200.0</v>
      </c>
      <c r="F109" s="1">
        <v>118.0</v>
      </c>
      <c r="G109" s="1">
        <v>86.0</v>
      </c>
      <c r="H109" s="1">
        <v>89.0</v>
      </c>
      <c r="I109" s="1">
        <v>77.0</v>
      </c>
      <c r="J109" s="1">
        <v>0.0</v>
      </c>
      <c r="K109" s="1">
        <v>0.0</v>
      </c>
      <c r="L109" s="1">
        <v>0.0</v>
      </c>
      <c r="M109" s="1">
        <v>78.0</v>
      </c>
      <c r="N109" s="1">
        <v>78.0</v>
      </c>
      <c r="O109" s="1">
        <v>104.0</v>
      </c>
      <c r="P109" s="1">
        <v>120.0</v>
      </c>
      <c r="Q109" s="1">
        <v>40.0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75.0</v>
      </c>
      <c r="Z109" s="1">
        <v>85.0</v>
      </c>
      <c r="AA109" s="1">
        <v>65.0</v>
      </c>
      <c r="AB109" s="1">
        <v>85.0</v>
      </c>
      <c r="AC109" s="1">
        <v>65.0</v>
      </c>
      <c r="AD109" s="1">
        <v>4.0</v>
      </c>
      <c r="AE109" s="1">
        <v>85.0</v>
      </c>
      <c r="AF109" s="1">
        <v>85.0</v>
      </c>
      <c r="AG109" s="1">
        <v>90.0</v>
      </c>
      <c r="AH109" s="1">
        <v>1.3</v>
      </c>
      <c r="AI109" s="14" t="b">
        <v>0</v>
      </c>
      <c r="AJ109" s="7" t="b">
        <v>0</v>
      </c>
      <c r="AK109" s="7" t="b">
        <v>0</v>
      </c>
      <c r="AL109" s="7" t="b">
        <v>0</v>
      </c>
      <c r="AM109" s="7" t="b">
        <v>0</v>
      </c>
      <c r="AN109" s="7" t="b">
        <v>0</v>
      </c>
      <c r="AO109" s="1">
        <v>2.56002E7</v>
      </c>
      <c r="AP109" s="1">
        <v>10.0</v>
      </c>
      <c r="AQ109" s="1">
        <v>71111.0</v>
      </c>
      <c r="AR109" s="1">
        <v>7004.0</v>
      </c>
      <c r="AS109" s="1">
        <v>7404.0</v>
      </c>
      <c r="AT109" s="1">
        <v>25600.0</v>
      </c>
      <c r="AU109" s="1">
        <v>256002.0</v>
      </c>
      <c r="AV109" s="1">
        <v>180.0</v>
      </c>
      <c r="AW109" s="1">
        <v>1.5</v>
      </c>
      <c r="AX109" s="1">
        <v>0.4</v>
      </c>
      <c r="AY109" s="1">
        <v>100.0</v>
      </c>
      <c r="AZ109" s="1">
        <v>0.0</v>
      </c>
      <c r="BA109" s="1">
        <v>81111.0</v>
      </c>
      <c r="BB109" s="1">
        <v>0.0</v>
      </c>
      <c r="BC109" s="1">
        <v>0.0</v>
      </c>
    </row>
    <row r="110" ht="15.0" customHeight="1">
      <c r="A110" s="1">
        <v>256003.0</v>
      </c>
      <c r="B110" s="1" t="s">
        <v>116</v>
      </c>
      <c r="C110" s="1" t="s">
        <v>27</v>
      </c>
      <c r="D110" s="1">
        <v>108.0</v>
      </c>
      <c r="E110" s="1">
        <v>160.0</v>
      </c>
      <c r="F110" s="1">
        <v>118.0</v>
      </c>
      <c r="G110" s="1">
        <v>86.0</v>
      </c>
      <c r="H110" s="1">
        <v>89.0</v>
      </c>
      <c r="I110" s="1">
        <v>77.0</v>
      </c>
      <c r="J110" s="1">
        <v>0.0</v>
      </c>
      <c r="K110" s="1">
        <v>0.0</v>
      </c>
      <c r="L110" s="1">
        <v>0.0</v>
      </c>
      <c r="M110" s="1">
        <v>78.0</v>
      </c>
      <c r="N110" s="1">
        <v>78.0</v>
      </c>
      <c r="O110" s="1">
        <v>104.0</v>
      </c>
      <c r="P110" s="1">
        <v>120.0</v>
      </c>
      <c r="Q110" s="1">
        <v>40.0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75.0</v>
      </c>
      <c r="Z110" s="1">
        <v>85.0</v>
      </c>
      <c r="AA110" s="1">
        <v>65.0</v>
      </c>
      <c r="AB110" s="1">
        <v>85.0</v>
      </c>
      <c r="AC110" s="1">
        <v>65.0</v>
      </c>
      <c r="AD110" s="1">
        <v>4.0</v>
      </c>
      <c r="AE110" s="1">
        <v>85.0</v>
      </c>
      <c r="AF110" s="1">
        <v>85.0</v>
      </c>
      <c r="AG110" s="1">
        <v>90.0</v>
      </c>
      <c r="AH110" s="1">
        <v>1.3</v>
      </c>
      <c r="AI110" s="14" t="b">
        <v>0</v>
      </c>
      <c r="AJ110" s="7" t="b">
        <v>0</v>
      </c>
      <c r="AK110" s="7" t="b">
        <v>0</v>
      </c>
      <c r="AL110" s="7" t="b">
        <v>0</v>
      </c>
      <c r="AM110" s="7" t="b">
        <v>0</v>
      </c>
      <c r="AN110" s="7" t="b">
        <v>0</v>
      </c>
      <c r="AO110" s="1">
        <v>2.56003E7</v>
      </c>
      <c r="AP110" s="1">
        <v>20.0</v>
      </c>
      <c r="AQ110" s="1">
        <v>71111.0</v>
      </c>
      <c r="AR110" s="1">
        <v>7003.0</v>
      </c>
      <c r="AS110" s="1">
        <v>7403.0</v>
      </c>
      <c r="AT110" s="1">
        <v>25600.0</v>
      </c>
      <c r="AU110" s="1">
        <v>256000.0</v>
      </c>
      <c r="AV110" s="1">
        <v>180.0</v>
      </c>
      <c r="AW110" s="1">
        <v>1.5</v>
      </c>
      <c r="AX110" s="1">
        <v>0.4</v>
      </c>
      <c r="AY110" s="1">
        <v>100.0</v>
      </c>
      <c r="AZ110" s="1">
        <v>0.0</v>
      </c>
      <c r="BA110" s="1">
        <v>81111.0</v>
      </c>
      <c r="BB110" s="1">
        <v>0.0</v>
      </c>
      <c r="BC110" s="1">
        <v>7100.0</v>
      </c>
    </row>
    <row r="111" ht="15.0" customHeight="1">
      <c r="A111" s="1">
        <v>256004.0</v>
      </c>
      <c r="B111" s="1" t="s">
        <v>117</v>
      </c>
      <c r="C111" s="1" t="s">
        <v>27</v>
      </c>
      <c r="D111" s="1">
        <v>108.0</v>
      </c>
      <c r="E111" s="1">
        <v>200.0</v>
      </c>
      <c r="F111" s="1">
        <v>118.0</v>
      </c>
      <c r="G111" s="1">
        <v>86.0</v>
      </c>
      <c r="H111" s="1">
        <v>89.0</v>
      </c>
      <c r="I111" s="1">
        <v>77.0</v>
      </c>
      <c r="J111" s="1">
        <v>0.0</v>
      </c>
      <c r="K111" s="1">
        <v>0.0</v>
      </c>
      <c r="L111" s="1">
        <v>0.0</v>
      </c>
      <c r="M111" s="1">
        <v>78.0</v>
      </c>
      <c r="N111" s="1">
        <v>78.0</v>
      </c>
      <c r="O111" s="1">
        <v>104.0</v>
      </c>
      <c r="P111" s="1">
        <v>120.0</v>
      </c>
      <c r="Q111" s="1">
        <v>40.0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75.0</v>
      </c>
      <c r="Z111" s="1">
        <v>85.0</v>
      </c>
      <c r="AA111" s="1">
        <v>65.0</v>
      </c>
      <c r="AB111" s="1">
        <v>85.0</v>
      </c>
      <c r="AC111" s="1">
        <v>65.0</v>
      </c>
      <c r="AD111" s="1">
        <v>4.0</v>
      </c>
      <c r="AE111" s="1">
        <v>85.0</v>
      </c>
      <c r="AF111" s="1">
        <v>85.0</v>
      </c>
      <c r="AG111" s="1">
        <v>90.0</v>
      </c>
      <c r="AH111" s="1">
        <v>1.3</v>
      </c>
      <c r="AI111" s="14" t="b">
        <v>0</v>
      </c>
      <c r="AJ111" s="7" t="b">
        <v>0</v>
      </c>
      <c r="AK111" s="7" t="b">
        <v>0</v>
      </c>
      <c r="AL111" s="7" t="b">
        <v>0</v>
      </c>
      <c r="AM111" s="7" t="b">
        <v>0</v>
      </c>
      <c r="AN111" s="7" t="b">
        <v>0</v>
      </c>
      <c r="AO111" s="1">
        <v>2.56004E7</v>
      </c>
      <c r="AP111" s="1">
        <v>20.0</v>
      </c>
      <c r="AQ111" s="1">
        <v>71111.0</v>
      </c>
      <c r="AR111" s="1">
        <v>7003.0</v>
      </c>
      <c r="AS111" s="1">
        <v>7403.0</v>
      </c>
      <c r="AT111" s="1">
        <v>25600.0</v>
      </c>
      <c r="AU111" s="1">
        <v>256002.0</v>
      </c>
      <c r="AV111" s="1">
        <v>180.0</v>
      </c>
      <c r="AW111" s="1">
        <v>1.5</v>
      </c>
      <c r="AX111" s="1">
        <v>0.4</v>
      </c>
      <c r="AY111" s="1">
        <v>100.0</v>
      </c>
      <c r="AZ111" s="1">
        <v>0.0</v>
      </c>
      <c r="BA111" s="1">
        <v>81111.0</v>
      </c>
      <c r="BB111" s="1">
        <v>0.0</v>
      </c>
      <c r="BC111" s="1">
        <v>7100.0</v>
      </c>
    </row>
    <row r="112" ht="15.0" customHeight="1">
      <c r="A112" s="1">
        <v>256010.0</v>
      </c>
      <c r="B112" s="1" t="s">
        <v>115</v>
      </c>
      <c r="C112" s="1" t="s">
        <v>166</v>
      </c>
      <c r="D112" s="1">
        <v>190.0</v>
      </c>
      <c r="E112" s="1">
        <v>500.0</v>
      </c>
      <c r="F112" s="1">
        <v>118.0</v>
      </c>
      <c r="G112" s="1">
        <v>86.0</v>
      </c>
      <c r="H112" s="1">
        <v>89.0</v>
      </c>
      <c r="I112" s="1">
        <v>77.0</v>
      </c>
      <c r="J112" s="1">
        <v>0.0</v>
      </c>
      <c r="K112" s="1">
        <v>0.0</v>
      </c>
      <c r="L112" s="1">
        <v>0.0</v>
      </c>
      <c r="M112" s="1">
        <v>78.0</v>
      </c>
      <c r="N112" s="1">
        <v>78.0</v>
      </c>
      <c r="O112" s="1">
        <v>104.0</v>
      </c>
      <c r="P112" s="1">
        <v>120.0</v>
      </c>
      <c r="Q112" s="1">
        <v>40.0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75.0</v>
      </c>
      <c r="Z112" s="1">
        <v>85.0</v>
      </c>
      <c r="AA112" s="1">
        <v>65.0</v>
      </c>
      <c r="AB112" s="1">
        <v>85.0</v>
      </c>
      <c r="AC112" s="1">
        <v>65.0</v>
      </c>
      <c r="AD112" s="1">
        <v>4.0</v>
      </c>
      <c r="AE112" s="1">
        <v>85.0</v>
      </c>
      <c r="AF112" s="1">
        <v>85.0</v>
      </c>
      <c r="AG112" s="1">
        <v>90.0</v>
      </c>
      <c r="AH112" s="1">
        <v>1.3</v>
      </c>
      <c r="AI112" s="14" t="b">
        <v>0</v>
      </c>
      <c r="AJ112" s="7" t="b">
        <v>0</v>
      </c>
      <c r="AK112" s="7" t="b">
        <v>0</v>
      </c>
      <c r="AL112" s="7" t="b">
        <v>0</v>
      </c>
      <c r="AM112" s="7" t="b">
        <v>0</v>
      </c>
      <c r="AN112" s="7" t="b">
        <v>0</v>
      </c>
      <c r="AO112" s="1">
        <v>2.5601E7</v>
      </c>
      <c r="AP112" s="1">
        <v>10.0</v>
      </c>
      <c r="AQ112" s="1">
        <v>71111.0</v>
      </c>
      <c r="AR112" s="1">
        <v>7009.0</v>
      </c>
      <c r="AS112" s="1">
        <v>7409.0</v>
      </c>
      <c r="AT112" s="1">
        <v>25600.0</v>
      </c>
      <c r="AU112" s="1">
        <v>256000.0</v>
      </c>
      <c r="AV112" s="1">
        <v>180.0</v>
      </c>
      <c r="AW112" s="1">
        <v>1.5</v>
      </c>
      <c r="AX112" s="1">
        <v>0.4</v>
      </c>
      <c r="AY112" s="1">
        <v>100.0</v>
      </c>
      <c r="AZ112" s="1">
        <v>0.0</v>
      </c>
      <c r="BA112" s="1">
        <v>81111.0</v>
      </c>
      <c r="BB112" s="1">
        <v>0.0</v>
      </c>
      <c r="BC112" s="1">
        <v>0.0</v>
      </c>
    </row>
    <row r="113" ht="15.0" customHeight="1">
      <c r="A113" s="1">
        <v>256011.0</v>
      </c>
      <c r="B113" s="1" t="s">
        <v>99</v>
      </c>
      <c r="C113" s="1" t="s">
        <v>166</v>
      </c>
      <c r="D113" s="1">
        <v>67.0</v>
      </c>
      <c r="E113" s="1">
        <v>500.0</v>
      </c>
      <c r="F113" s="1">
        <v>108.0</v>
      </c>
      <c r="G113" s="1">
        <v>79.0</v>
      </c>
      <c r="H113" s="1">
        <v>81.0</v>
      </c>
      <c r="I113" s="1">
        <v>70.0</v>
      </c>
      <c r="J113" s="1">
        <v>0.0</v>
      </c>
      <c r="K113" s="1">
        <v>0.0</v>
      </c>
      <c r="L113" s="1">
        <v>0.0</v>
      </c>
      <c r="M113" s="1">
        <v>78.0</v>
      </c>
      <c r="N113" s="1">
        <v>78.0</v>
      </c>
      <c r="O113" s="1">
        <v>104.0</v>
      </c>
      <c r="P113" s="1">
        <v>120.0</v>
      </c>
      <c r="Q113" s="1">
        <v>40.0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75.0</v>
      </c>
      <c r="Z113" s="1">
        <v>85.0</v>
      </c>
      <c r="AA113" s="1">
        <v>65.0</v>
      </c>
      <c r="AB113" s="1">
        <v>85.0</v>
      </c>
      <c r="AC113" s="1">
        <v>65.0</v>
      </c>
      <c r="AD113" s="1">
        <v>4.0</v>
      </c>
      <c r="AE113" s="1">
        <v>85.0</v>
      </c>
      <c r="AF113" s="1">
        <v>85.0</v>
      </c>
      <c r="AG113" s="1">
        <v>90.0</v>
      </c>
      <c r="AH113" s="1">
        <v>1.3</v>
      </c>
      <c r="AI113" s="14" t="b">
        <v>0</v>
      </c>
      <c r="AJ113" s="7" t="b">
        <v>0</v>
      </c>
      <c r="AK113" s="7" t="b">
        <v>0</v>
      </c>
      <c r="AL113" s="7" t="b">
        <v>0</v>
      </c>
      <c r="AM113" s="7" t="b">
        <v>0</v>
      </c>
      <c r="AN113" s="7" t="b">
        <v>0</v>
      </c>
      <c r="AO113" s="1">
        <v>2.56011E7</v>
      </c>
      <c r="AP113" s="1">
        <v>10.0</v>
      </c>
      <c r="AQ113" s="1">
        <v>71111.0</v>
      </c>
      <c r="AR113" s="1">
        <v>7009.0</v>
      </c>
      <c r="AS113" s="1">
        <v>7409.0</v>
      </c>
      <c r="AT113" s="1">
        <v>25600.0</v>
      </c>
      <c r="AU113" s="1">
        <v>256001.0</v>
      </c>
      <c r="AV113" s="1">
        <v>180.0</v>
      </c>
      <c r="AW113" s="1">
        <v>1.5</v>
      </c>
      <c r="AX113" s="1">
        <v>0.4</v>
      </c>
      <c r="AY113" s="1">
        <v>100.0</v>
      </c>
      <c r="AZ113" s="1">
        <v>0.0</v>
      </c>
      <c r="BA113" s="1">
        <v>81111.0</v>
      </c>
      <c r="BB113" s="1">
        <v>0.0</v>
      </c>
      <c r="BC113" s="1">
        <v>0.0</v>
      </c>
    </row>
    <row r="114" ht="15.0" customHeight="1">
      <c r="A114" s="1">
        <v>256012.0</v>
      </c>
      <c r="B114" s="1" t="s">
        <v>152</v>
      </c>
      <c r="C114" s="1" t="s">
        <v>166</v>
      </c>
      <c r="D114" s="1">
        <v>190.0</v>
      </c>
      <c r="E114" s="1">
        <v>500.0</v>
      </c>
      <c r="F114" s="1">
        <v>118.0</v>
      </c>
      <c r="G114" s="1">
        <v>86.0</v>
      </c>
      <c r="H114" s="1">
        <v>89.0</v>
      </c>
      <c r="I114" s="1">
        <v>77.0</v>
      </c>
      <c r="J114" s="1">
        <v>0.0</v>
      </c>
      <c r="K114" s="1">
        <v>0.0</v>
      </c>
      <c r="L114" s="1">
        <v>0.0</v>
      </c>
      <c r="M114" s="1">
        <v>78.0</v>
      </c>
      <c r="N114" s="1">
        <v>78.0</v>
      </c>
      <c r="O114" s="1">
        <v>104.0</v>
      </c>
      <c r="P114" s="1">
        <v>120.0</v>
      </c>
      <c r="Q114" s="1">
        <v>40.0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75.0</v>
      </c>
      <c r="Z114" s="1">
        <v>85.0</v>
      </c>
      <c r="AA114" s="1">
        <v>65.0</v>
      </c>
      <c r="AB114" s="1">
        <v>85.0</v>
      </c>
      <c r="AC114" s="1">
        <v>65.0</v>
      </c>
      <c r="AD114" s="1">
        <v>4.0</v>
      </c>
      <c r="AE114" s="1">
        <v>85.0</v>
      </c>
      <c r="AF114" s="1">
        <v>85.0</v>
      </c>
      <c r="AG114" s="1">
        <v>90.0</v>
      </c>
      <c r="AH114" s="1">
        <v>1.3</v>
      </c>
      <c r="AI114" s="14" t="b">
        <v>0</v>
      </c>
      <c r="AJ114" s="7" t="b">
        <v>0</v>
      </c>
      <c r="AK114" s="7" t="b">
        <v>0</v>
      </c>
      <c r="AL114" s="7" t="b">
        <v>0</v>
      </c>
      <c r="AM114" s="7" t="b">
        <v>0</v>
      </c>
      <c r="AN114" s="7" t="b">
        <v>0</v>
      </c>
      <c r="AO114" s="1">
        <v>2.56012E7</v>
      </c>
      <c r="AP114" s="1">
        <v>10.0</v>
      </c>
      <c r="AQ114" s="1">
        <v>71111.0</v>
      </c>
      <c r="AR114" s="1">
        <v>7009.0</v>
      </c>
      <c r="AS114" s="1">
        <v>7409.0</v>
      </c>
      <c r="AT114" s="1">
        <v>25600.0</v>
      </c>
      <c r="AU114" s="1">
        <v>256002.0</v>
      </c>
      <c r="AV114" s="1">
        <v>180.0</v>
      </c>
      <c r="AW114" s="1">
        <v>1.5</v>
      </c>
      <c r="AX114" s="1">
        <v>0.4</v>
      </c>
      <c r="AY114" s="1">
        <v>100.0</v>
      </c>
      <c r="AZ114" s="1">
        <v>0.0</v>
      </c>
      <c r="BA114" s="1">
        <v>81111.0</v>
      </c>
      <c r="BB114" s="1">
        <v>0.0</v>
      </c>
      <c r="BC114" s="1">
        <v>0.0</v>
      </c>
    </row>
    <row r="115" ht="15.0" customHeight="1">
      <c r="A115" s="1">
        <v>256013.0</v>
      </c>
      <c r="B115" s="1" t="s">
        <v>116</v>
      </c>
      <c r="C115" s="1" t="s">
        <v>166</v>
      </c>
      <c r="D115" s="1">
        <v>190.0</v>
      </c>
      <c r="E115" s="1">
        <v>500.0</v>
      </c>
      <c r="F115" s="1">
        <v>118.0</v>
      </c>
      <c r="G115" s="1">
        <v>86.0</v>
      </c>
      <c r="H115" s="1">
        <v>89.0</v>
      </c>
      <c r="I115" s="1">
        <v>77.0</v>
      </c>
      <c r="J115" s="1">
        <v>0.0</v>
      </c>
      <c r="K115" s="1">
        <v>0.0</v>
      </c>
      <c r="L115" s="1">
        <v>0.0</v>
      </c>
      <c r="M115" s="1">
        <v>78.0</v>
      </c>
      <c r="N115" s="1">
        <v>78.0</v>
      </c>
      <c r="O115" s="1">
        <v>104.0</v>
      </c>
      <c r="P115" s="1">
        <v>120.0</v>
      </c>
      <c r="Q115" s="1">
        <v>40.0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75.0</v>
      </c>
      <c r="Z115" s="1">
        <v>85.0</v>
      </c>
      <c r="AA115" s="1">
        <v>65.0</v>
      </c>
      <c r="AB115" s="1">
        <v>85.0</v>
      </c>
      <c r="AC115" s="1">
        <v>65.0</v>
      </c>
      <c r="AD115" s="1">
        <v>4.0</v>
      </c>
      <c r="AE115" s="1">
        <v>85.0</v>
      </c>
      <c r="AF115" s="1">
        <v>85.0</v>
      </c>
      <c r="AG115" s="1">
        <v>90.0</v>
      </c>
      <c r="AH115" s="1">
        <v>1.3</v>
      </c>
      <c r="AI115" s="14" t="b">
        <v>0</v>
      </c>
      <c r="AJ115" s="7" t="b">
        <v>0</v>
      </c>
      <c r="AK115" s="7" t="b">
        <v>0</v>
      </c>
      <c r="AL115" s="7" t="b">
        <v>0</v>
      </c>
      <c r="AM115" s="7" t="b">
        <v>0</v>
      </c>
      <c r="AN115" s="7" t="b">
        <v>0</v>
      </c>
      <c r="AO115" s="1">
        <v>2.56013E7</v>
      </c>
      <c r="AP115" s="1">
        <v>20.0</v>
      </c>
      <c r="AQ115" s="1">
        <v>71111.0</v>
      </c>
      <c r="AR115" s="1">
        <v>7009.0</v>
      </c>
      <c r="AS115" s="1">
        <v>7409.0</v>
      </c>
      <c r="AT115" s="1">
        <v>25600.0</v>
      </c>
      <c r="AU115" s="1">
        <v>256000.0</v>
      </c>
      <c r="AV115" s="1">
        <v>180.0</v>
      </c>
      <c r="AW115" s="1">
        <v>1.5</v>
      </c>
      <c r="AX115" s="1">
        <v>0.4</v>
      </c>
      <c r="AY115" s="1">
        <v>100.0</v>
      </c>
      <c r="AZ115" s="1">
        <v>0.0</v>
      </c>
      <c r="BA115" s="1">
        <v>81111.0</v>
      </c>
      <c r="BB115" s="1">
        <v>0.0</v>
      </c>
      <c r="BC115" s="1">
        <v>7100.0</v>
      </c>
    </row>
    <row r="116" ht="15.0" customHeight="1">
      <c r="A116" s="1">
        <v>256014.0</v>
      </c>
      <c r="B116" s="1" t="s">
        <v>117</v>
      </c>
      <c r="C116" s="1" t="s">
        <v>166</v>
      </c>
      <c r="D116" s="1">
        <v>190.0</v>
      </c>
      <c r="E116" s="1">
        <v>500.0</v>
      </c>
      <c r="F116" s="1">
        <v>118.0</v>
      </c>
      <c r="G116" s="1">
        <v>86.0</v>
      </c>
      <c r="H116" s="1">
        <v>89.0</v>
      </c>
      <c r="I116" s="1">
        <v>77.0</v>
      </c>
      <c r="J116" s="1">
        <v>0.0</v>
      </c>
      <c r="K116" s="1">
        <v>0.0</v>
      </c>
      <c r="L116" s="1">
        <v>0.0</v>
      </c>
      <c r="M116" s="1">
        <v>78.0</v>
      </c>
      <c r="N116" s="1">
        <v>78.0</v>
      </c>
      <c r="O116" s="1">
        <v>104.0</v>
      </c>
      <c r="P116" s="1">
        <v>120.0</v>
      </c>
      <c r="Q116" s="1">
        <v>40.0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75.0</v>
      </c>
      <c r="Z116" s="1">
        <v>85.0</v>
      </c>
      <c r="AA116" s="1">
        <v>65.0</v>
      </c>
      <c r="AB116" s="1">
        <v>85.0</v>
      </c>
      <c r="AC116" s="1">
        <v>65.0</v>
      </c>
      <c r="AD116" s="1">
        <v>4.0</v>
      </c>
      <c r="AE116" s="1">
        <v>85.0</v>
      </c>
      <c r="AF116" s="1">
        <v>85.0</v>
      </c>
      <c r="AG116" s="1">
        <v>90.0</v>
      </c>
      <c r="AH116" s="1">
        <v>1.3</v>
      </c>
      <c r="AI116" s="14" t="b">
        <v>0</v>
      </c>
      <c r="AJ116" s="7" t="b">
        <v>0</v>
      </c>
      <c r="AK116" s="7" t="b">
        <v>0</v>
      </c>
      <c r="AL116" s="7" t="b">
        <v>0</v>
      </c>
      <c r="AM116" s="7" t="b">
        <v>0</v>
      </c>
      <c r="AN116" s="7" t="b">
        <v>0</v>
      </c>
      <c r="AO116" s="1">
        <v>2.56014E7</v>
      </c>
      <c r="AP116" s="1">
        <v>20.0</v>
      </c>
      <c r="AQ116" s="1">
        <v>71111.0</v>
      </c>
      <c r="AR116" s="1">
        <v>7009.0</v>
      </c>
      <c r="AS116" s="1">
        <v>7409.0</v>
      </c>
      <c r="AT116" s="1">
        <v>25600.0</v>
      </c>
      <c r="AU116" s="1">
        <v>256002.0</v>
      </c>
      <c r="AV116" s="1">
        <v>180.0</v>
      </c>
      <c r="AW116" s="1">
        <v>1.5</v>
      </c>
      <c r="AX116" s="1">
        <v>0.4</v>
      </c>
      <c r="AY116" s="1">
        <v>100.0</v>
      </c>
      <c r="AZ116" s="1">
        <v>0.0</v>
      </c>
      <c r="BA116" s="1">
        <v>81111.0</v>
      </c>
      <c r="BB116" s="1">
        <v>0.0</v>
      </c>
      <c r="BC116" s="1">
        <v>7100.0</v>
      </c>
    </row>
    <row r="117" ht="15.0" customHeight="1">
      <c r="A117" s="1">
        <v>257000.0</v>
      </c>
      <c r="B117" s="1" t="s">
        <v>130</v>
      </c>
      <c r="C117" s="1" t="s">
        <v>27</v>
      </c>
      <c r="D117" s="1">
        <v>310.0</v>
      </c>
      <c r="E117" s="1">
        <v>800.0</v>
      </c>
      <c r="F117" s="1">
        <v>128.0</v>
      </c>
      <c r="G117" s="1">
        <v>93.0</v>
      </c>
      <c r="H117" s="1">
        <v>102.0</v>
      </c>
      <c r="I117" s="1">
        <v>77.0</v>
      </c>
      <c r="J117" s="1">
        <v>0.0</v>
      </c>
      <c r="K117" s="1">
        <v>0.0</v>
      </c>
      <c r="L117" s="1">
        <v>0.0</v>
      </c>
      <c r="M117" s="1">
        <v>72.0</v>
      </c>
      <c r="N117" s="1">
        <v>72.0</v>
      </c>
      <c r="O117" s="1">
        <v>190.0</v>
      </c>
      <c r="P117" s="1">
        <v>200.0</v>
      </c>
      <c r="Q117" s="1">
        <v>40.0</v>
      </c>
      <c r="R117" s="1">
        <v>5.0</v>
      </c>
      <c r="S117" s="1">
        <v>50.0</v>
      </c>
      <c r="T117" s="1">
        <v>0.0</v>
      </c>
      <c r="U117" s="1">
        <v>1.0</v>
      </c>
      <c r="V117" s="1">
        <v>130.0</v>
      </c>
      <c r="W117" s="1">
        <v>50.0</v>
      </c>
      <c r="X117" s="1">
        <v>0.0</v>
      </c>
      <c r="Y117" s="1">
        <v>75.0</v>
      </c>
      <c r="Z117" s="1">
        <v>95.0</v>
      </c>
      <c r="AA117" s="1">
        <v>70.0</v>
      </c>
      <c r="AB117" s="1">
        <v>90.0</v>
      </c>
      <c r="AC117" s="1">
        <v>70.0</v>
      </c>
      <c r="AD117" s="1">
        <v>4.0</v>
      </c>
      <c r="AE117" s="1">
        <v>90.0</v>
      </c>
      <c r="AF117" s="1">
        <v>90.0</v>
      </c>
      <c r="AG117" s="1">
        <v>100.0</v>
      </c>
      <c r="AH117" s="1">
        <v>1.1</v>
      </c>
      <c r="AI117" s="14" t="b">
        <v>1</v>
      </c>
      <c r="AJ117" s="7" t="b">
        <v>0</v>
      </c>
      <c r="AK117" s="7" t="b">
        <v>0</v>
      </c>
      <c r="AL117" s="7" t="b">
        <v>0</v>
      </c>
      <c r="AM117" s="7" t="b">
        <v>0</v>
      </c>
      <c r="AN117" s="7" t="b">
        <v>0</v>
      </c>
      <c r="AO117" s="1">
        <v>2.57E7</v>
      </c>
      <c r="AP117" s="1">
        <v>20.0</v>
      </c>
      <c r="AQ117" s="1">
        <v>71111.0</v>
      </c>
      <c r="AR117" s="1">
        <v>7003.0</v>
      </c>
      <c r="AS117" s="1">
        <v>7403.0</v>
      </c>
      <c r="AT117" s="1">
        <v>25700.0</v>
      </c>
      <c r="AU117" s="1">
        <v>257000.0</v>
      </c>
      <c r="AV117" s="1">
        <v>120.0</v>
      </c>
      <c r="AW117" s="1">
        <v>2.5</v>
      </c>
      <c r="AX117" s="1">
        <v>0.6</v>
      </c>
      <c r="AY117" s="1">
        <v>100.0</v>
      </c>
      <c r="AZ117" s="1">
        <v>0.0</v>
      </c>
      <c r="BA117" s="1">
        <v>81111.0</v>
      </c>
      <c r="BB117" s="1">
        <v>0.0</v>
      </c>
      <c r="BC117" s="1">
        <v>0.0</v>
      </c>
    </row>
    <row r="118" ht="15.0" customHeight="1">
      <c r="A118" s="1">
        <v>257001.0</v>
      </c>
      <c r="B118" s="1" t="s">
        <v>131</v>
      </c>
      <c r="C118" s="1" t="s">
        <v>27</v>
      </c>
      <c r="D118" s="1">
        <v>310.0</v>
      </c>
      <c r="E118" s="1">
        <v>800.0</v>
      </c>
      <c r="F118" s="1">
        <v>128.0</v>
      </c>
      <c r="G118" s="1">
        <v>93.0</v>
      </c>
      <c r="H118" s="1">
        <v>102.0</v>
      </c>
      <c r="I118" s="1">
        <v>77.0</v>
      </c>
      <c r="J118" s="1">
        <v>0.0</v>
      </c>
      <c r="K118" s="1">
        <v>0.0</v>
      </c>
      <c r="L118" s="1">
        <v>0.0</v>
      </c>
      <c r="M118" s="1">
        <v>72.0</v>
      </c>
      <c r="N118" s="1">
        <v>72.0</v>
      </c>
      <c r="O118" s="1">
        <v>190.0</v>
      </c>
      <c r="P118" s="1">
        <v>200.0</v>
      </c>
      <c r="Q118" s="1">
        <v>40.0</v>
      </c>
      <c r="R118" s="1">
        <v>5.0</v>
      </c>
      <c r="S118" s="1">
        <v>50.0</v>
      </c>
      <c r="T118" s="1">
        <v>0.0</v>
      </c>
      <c r="U118" s="1">
        <v>1.0</v>
      </c>
      <c r="V118" s="1">
        <v>130.0</v>
      </c>
      <c r="W118" s="1">
        <v>50.0</v>
      </c>
      <c r="X118" s="1">
        <v>0.0</v>
      </c>
      <c r="Y118" s="1">
        <v>75.0</v>
      </c>
      <c r="Z118" s="1">
        <v>95.0</v>
      </c>
      <c r="AA118" s="1">
        <v>70.0</v>
      </c>
      <c r="AB118" s="1">
        <v>90.0</v>
      </c>
      <c r="AC118" s="1">
        <v>70.0</v>
      </c>
      <c r="AD118" s="1">
        <v>4.0</v>
      </c>
      <c r="AE118" s="1">
        <v>90.0</v>
      </c>
      <c r="AF118" s="1">
        <v>90.0</v>
      </c>
      <c r="AG118" s="1">
        <v>100.0</v>
      </c>
      <c r="AH118" s="1">
        <v>1.1</v>
      </c>
      <c r="AI118" s="14" t="b">
        <v>1</v>
      </c>
      <c r="AJ118" s="7" t="b">
        <v>0</v>
      </c>
      <c r="AK118" s="7" t="b">
        <v>0</v>
      </c>
      <c r="AL118" s="7" t="b">
        <v>0</v>
      </c>
      <c r="AM118" s="7" t="b">
        <v>0</v>
      </c>
      <c r="AN118" s="7" t="b">
        <v>0</v>
      </c>
      <c r="AO118" s="1">
        <v>2.57001E7</v>
      </c>
      <c r="AP118" s="1">
        <v>20.0</v>
      </c>
      <c r="AQ118" s="1">
        <v>71111.0</v>
      </c>
      <c r="AR118" s="1">
        <v>7003.0</v>
      </c>
      <c r="AS118" s="1">
        <v>7403.0</v>
      </c>
      <c r="AT118" s="1">
        <v>25700.0</v>
      </c>
      <c r="AU118" s="1">
        <v>257001.0</v>
      </c>
      <c r="AV118" s="1">
        <v>120.0</v>
      </c>
      <c r="AW118" s="1">
        <v>2.5</v>
      </c>
      <c r="AX118" s="1">
        <v>0.6</v>
      </c>
      <c r="AY118" s="1">
        <v>100.0</v>
      </c>
      <c r="AZ118" s="1">
        <v>0.0</v>
      </c>
      <c r="BA118" s="1">
        <v>81111.0</v>
      </c>
      <c r="BB118" s="1">
        <v>0.0</v>
      </c>
      <c r="BC118" s="1">
        <v>0.0</v>
      </c>
    </row>
    <row r="119" ht="15.0" customHeight="1">
      <c r="A119" s="1">
        <v>257002.0</v>
      </c>
      <c r="B119" s="1" t="s">
        <v>132</v>
      </c>
      <c r="C119" s="1" t="s">
        <v>27</v>
      </c>
      <c r="D119" s="1">
        <v>310.0</v>
      </c>
      <c r="E119" s="1">
        <v>800.0</v>
      </c>
      <c r="F119" s="1">
        <v>128.0</v>
      </c>
      <c r="G119" s="1">
        <v>93.0</v>
      </c>
      <c r="H119" s="1">
        <v>102.0</v>
      </c>
      <c r="I119" s="1">
        <v>77.0</v>
      </c>
      <c r="J119" s="1">
        <v>0.0</v>
      </c>
      <c r="K119" s="1">
        <v>0.0</v>
      </c>
      <c r="L119" s="1">
        <v>0.0</v>
      </c>
      <c r="M119" s="1">
        <v>72.0</v>
      </c>
      <c r="N119" s="1">
        <v>72.0</v>
      </c>
      <c r="O119" s="1">
        <v>190.0</v>
      </c>
      <c r="P119" s="1">
        <v>200.0</v>
      </c>
      <c r="Q119" s="1">
        <v>40.0</v>
      </c>
      <c r="R119" s="1">
        <v>5.0</v>
      </c>
      <c r="S119" s="1">
        <v>50.0</v>
      </c>
      <c r="T119" s="1">
        <v>0.0</v>
      </c>
      <c r="U119" s="1">
        <v>1.0</v>
      </c>
      <c r="V119" s="1">
        <v>130.0</v>
      </c>
      <c r="W119" s="1">
        <v>50.0</v>
      </c>
      <c r="X119" s="1">
        <v>0.0</v>
      </c>
      <c r="Y119" s="1">
        <v>75.0</v>
      </c>
      <c r="Z119" s="1">
        <v>95.0</v>
      </c>
      <c r="AA119" s="1">
        <v>70.0</v>
      </c>
      <c r="AB119" s="1">
        <v>90.0</v>
      </c>
      <c r="AC119" s="1">
        <v>70.0</v>
      </c>
      <c r="AD119" s="1">
        <v>4.0</v>
      </c>
      <c r="AE119" s="1">
        <v>90.0</v>
      </c>
      <c r="AF119" s="1">
        <v>90.0</v>
      </c>
      <c r="AG119" s="1">
        <v>100.0</v>
      </c>
      <c r="AH119" s="1">
        <v>1.1</v>
      </c>
      <c r="AI119" s="14" t="b">
        <v>0</v>
      </c>
      <c r="AJ119" s="7" t="b">
        <v>0</v>
      </c>
      <c r="AK119" s="7" t="b">
        <v>0</v>
      </c>
      <c r="AL119" s="7" t="b">
        <v>0</v>
      </c>
      <c r="AM119" s="7" t="b">
        <v>0</v>
      </c>
      <c r="AN119" s="7" t="b">
        <v>0</v>
      </c>
      <c r="AO119" s="1">
        <v>2.57002E7</v>
      </c>
      <c r="AP119" s="1">
        <v>30.0</v>
      </c>
      <c r="AQ119" s="1">
        <v>71111.0</v>
      </c>
      <c r="AR119" s="1">
        <v>7003.0</v>
      </c>
      <c r="AS119" s="1">
        <v>7403.0</v>
      </c>
      <c r="AT119" s="1">
        <v>25700.0</v>
      </c>
      <c r="AU119" s="1">
        <v>257000.0</v>
      </c>
      <c r="AV119" s="1">
        <v>120.0</v>
      </c>
      <c r="AW119" s="1">
        <v>2.5</v>
      </c>
      <c r="AX119" s="1">
        <v>0.6</v>
      </c>
      <c r="AY119" s="1">
        <v>100.0</v>
      </c>
      <c r="AZ119" s="1">
        <v>0.0</v>
      </c>
      <c r="BA119" s="1">
        <v>81111.0</v>
      </c>
      <c r="BB119" s="1">
        <v>0.0</v>
      </c>
      <c r="BC119" s="1">
        <v>7100.0</v>
      </c>
    </row>
    <row r="120" ht="15.0" customHeight="1">
      <c r="A120" s="1">
        <v>257010.0</v>
      </c>
      <c r="B120" s="1" t="s">
        <v>130</v>
      </c>
      <c r="C120" s="1" t="s">
        <v>166</v>
      </c>
      <c r="D120" s="1">
        <v>310.0</v>
      </c>
      <c r="E120" s="1">
        <v>800.0</v>
      </c>
      <c r="F120" s="1">
        <v>128.0</v>
      </c>
      <c r="G120" s="1">
        <v>93.0</v>
      </c>
      <c r="H120" s="1">
        <v>102.0</v>
      </c>
      <c r="I120" s="1">
        <v>77.0</v>
      </c>
      <c r="J120" s="1">
        <v>0.0</v>
      </c>
      <c r="K120" s="1">
        <v>0.0</v>
      </c>
      <c r="L120" s="1">
        <v>0.0</v>
      </c>
      <c r="M120" s="1">
        <v>72.0</v>
      </c>
      <c r="N120" s="1">
        <v>72.0</v>
      </c>
      <c r="O120" s="1">
        <v>190.0</v>
      </c>
      <c r="P120" s="1">
        <v>200.0</v>
      </c>
      <c r="Q120" s="1">
        <v>40.0</v>
      </c>
      <c r="R120" s="1">
        <v>5.0</v>
      </c>
      <c r="S120" s="1">
        <v>50.0</v>
      </c>
      <c r="T120" s="1">
        <v>0.0</v>
      </c>
      <c r="U120" s="1">
        <v>1.0</v>
      </c>
      <c r="V120" s="1">
        <v>130.0</v>
      </c>
      <c r="W120" s="1">
        <v>50.0</v>
      </c>
      <c r="X120" s="1">
        <v>0.0</v>
      </c>
      <c r="Y120" s="1">
        <v>75.0</v>
      </c>
      <c r="Z120" s="1">
        <v>95.0</v>
      </c>
      <c r="AA120" s="1">
        <v>70.0</v>
      </c>
      <c r="AB120" s="1">
        <v>90.0</v>
      </c>
      <c r="AC120" s="1">
        <v>70.0</v>
      </c>
      <c r="AD120" s="1">
        <v>4.0</v>
      </c>
      <c r="AE120" s="1">
        <v>90.0</v>
      </c>
      <c r="AF120" s="1">
        <v>90.0</v>
      </c>
      <c r="AG120" s="1">
        <v>100.0</v>
      </c>
      <c r="AH120" s="1">
        <v>1.1</v>
      </c>
      <c r="AI120" s="14" t="b">
        <v>0</v>
      </c>
      <c r="AJ120" s="7" t="b">
        <v>0</v>
      </c>
      <c r="AK120" s="7" t="b">
        <v>0</v>
      </c>
      <c r="AL120" s="7" t="b">
        <v>0</v>
      </c>
      <c r="AM120" s="7" t="b">
        <v>0</v>
      </c>
      <c r="AN120" s="7" t="b">
        <v>0</v>
      </c>
      <c r="AO120" s="1">
        <v>2.5701E7</v>
      </c>
      <c r="AP120" s="1">
        <v>20.0</v>
      </c>
      <c r="AQ120" s="1">
        <v>71111.0</v>
      </c>
      <c r="AR120" s="1">
        <v>7009.0</v>
      </c>
      <c r="AS120" s="1">
        <v>7409.0</v>
      </c>
      <c r="AT120" s="1">
        <v>25700.0</v>
      </c>
      <c r="AU120" s="1">
        <v>257000.0</v>
      </c>
      <c r="AV120" s="1">
        <v>120.0</v>
      </c>
      <c r="AW120" s="1">
        <v>2.5</v>
      </c>
      <c r="AX120" s="1">
        <v>0.6</v>
      </c>
      <c r="AY120" s="1">
        <v>100.0</v>
      </c>
      <c r="AZ120" s="1">
        <v>0.0</v>
      </c>
      <c r="BA120" s="1">
        <v>81111.0</v>
      </c>
      <c r="BB120" s="1">
        <v>0.0</v>
      </c>
      <c r="BC120" s="1">
        <v>0.0</v>
      </c>
    </row>
    <row r="121" ht="15.0" customHeight="1">
      <c r="A121" s="1">
        <v>257011.0</v>
      </c>
      <c r="B121" s="1" t="s">
        <v>131</v>
      </c>
      <c r="C121" s="1" t="s">
        <v>166</v>
      </c>
      <c r="D121" s="1">
        <v>310.0</v>
      </c>
      <c r="E121" s="1">
        <v>800.0</v>
      </c>
      <c r="F121" s="1">
        <v>128.0</v>
      </c>
      <c r="G121" s="1">
        <v>93.0</v>
      </c>
      <c r="H121" s="1">
        <v>102.0</v>
      </c>
      <c r="I121" s="1">
        <v>77.0</v>
      </c>
      <c r="J121" s="1">
        <v>0.0</v>
      </c>
      <c r="K121" s="1">
        <v>0.0</v>
      </c>
      <c r="L121" s="1">
        <v>0.0</v>
      </c>
      <c r="M121" s="1">
        <v>72.0</v>
      </c>
      <c r="N121" s="1">
        <v>72.0</v>
      </c>
      <c r="O121" s="1">
        <v>190.0</v>
      </c>
      <c r="P121" s="1">
        <v>200.0</v>
      </c>
      <c r="Q121" s="1">
        <v>40.0</v>
      </c>
      <c r="R121" s="1">
        <v>5.0</v>
      </c>
      <c r="S121" s="1">
        <v>50.0</v>
      </c>
      <c r="T121" s="1">
        <v>0.0</v>
      </c>
      <c r="U121" s="1">
        <v>1.0</v>
      </c>
      <c r="V121" s="1">
        <v>130.0</v>
      </c>
      <c r="W121" s="1">
        <v>50.0</v>
      </c>
      <c r="X121" s="1">
        <v>0.0</v>
      </c>
      <c r="Y121" s="1">
        <v>75.0</v>
      </c>
      <c r="Z121" s="1">
        <v>95.0</v>
      </c>
      <c r="AA121" s="1">
        <v>70.0</v>
      </c>
      <c r="AB121" s="1">
        <v>90.0</v>
      </c>
      <c r="AC121" s="1">
        <v>70.0</v>
      </c>
      <c r="AD121" s="1">
        <v>4.0</v>
      </c>
      <c r="AE121" s="1">
        <v>90.0</v>
      </c>
      <c r="AF121" s="1">
        <v>90.0</v>
      </c>
      <c r="AG121" s="1">
        <v>100.0</v>
      </c>
      <c r="AH121" s="1">
        <v>1.1</v>
      </c>
      <c r="AI121" s="14" t="b">
        <v>0</v>
      </c>
      <c r="AJ121" s="7" t="b">
        <v>0</v>
      </c>
      <c r="AK121" s="7" t="b">
        <v>0</v>
      </c>
      <c r="AL121" s="7" t="b">
        <v>0</v>
      </c>
      <c r="AM121" s="7" t="b">
        <v>0</v>
      </c>
      <c r="AN121" s="7" t="b">
        <v>0</v>
      </c>
      <c r="AO121" s="1">
        <v>2.57011E7</v>
      </c>
      <c r="AP121" s="1">
        <v>20.0</v>
      </c>
      <c r="AQ121" s="1">
        <v>71111.0</v>
      </c>
      <c r="AR121" s="1">
        <v>7009.0</v>
      </c>
      <c r="AS121" s="1">
        <v>7409.0</v>
      </c>
      <c r="AT121" s="1">
        <v>25700.0</v>
      </c>
      <c r="AU121" s="1">
        <v>257001.0</v>
      </c>
      <c r="AV121" s="1">
        <v>120.0</v>
      </c>
      <c r="AW121" s="1">
        <v>2.5</v>
      </c>
      <c r="AX121" s="1">
        <v>0.6</v>
      </c>
      <c r="AY121" s="1">
        <v>100.0</v>
      </c>
      <c r="AZ121" s="1">
        <v>0.0</v>
      </c>
      <c r="BA121" s="1">
        <v>81111.0</v>
      </c>
      <c r="BB121" s="1">
        <v>0.0</v>
      </c>
      <c r="BC121" s="1">
        <v>0.0</v>
      </c>
    </row>
    <row r="122" ht="15.0" customHeight="1">
      <c r="A122" s="1">
        <v>257012.0</v>
      </c>
      <c r="B122" s="1" t="s">
        <v>132</v>
      </c>
      <c r="C122" s="1" t="s">
        <v>166</v>
      </c>
      <c r="D122" s="1">
        <v>310.0</v>
      </c>
      <c r="E122" s="1">
        <v>800.0</v>
      </c>
      <c r="F122" s="1">
        <v>128.0</v>
      </c>
      <c r="G122" s="1">
        <v>93.0</v>
      </c>
      <c r="H122" s="1">
        <v>102.0</v>
      </c>
      <c r="I122" s="1">
        <v>77.0</v>
      </c>
      <c r="J122" s="1">
        <v>0.0</v>
      </c>
      <c r="K122" s="1">
        <v>0.0</v>
      </c>
      <c r="L122" s="1">
        <v>0.0</v>
      </c>
      <c r="M122" s="1">
        <v>72.0</v>
      </c>
      <c r="N122" s="1">
        <v>72.0</v>
      </c>
      <c r="O122" s="1">
        <v>190.0</v>
      </c>
      <c r="P122" s="1">
        <v>200.0</v>
      </c>
      <c r="Q122" s="1">
        <v>40.0</v>
      </c>
      <c r="R122" s="1">
        <v>5.0</v>
      </c>
      <c r="S122" s="1">
        <v>50.0</v>
      </c>
      <c r="T122" s="1">
        <v>0.0</v>
      </c>
      <c r="U122" s="1">
        <v>1.0</v>
      </c>
      <c r="V122" s="1">
        <v>130.0</v>
      </c>
      <c r="W122" s="1">
        <v>50.0</v>
      </c>
      <c r="X122" s="1">
        <v>0.0</v>
      </c>
      <c r="Y122" s="1">
        <v>75.0</v>
      </c>
      <c r="Z122" s="1">
        <v>95.0</v>
      </c>
      <c r="AA122" s="1">
        <v>70.0</v>
      </c>
      <c r="AB122" s="1">
        <v>90.0</v>
      </c>
      <c r="AC122" s="1">
        <v>70.0</v>
      </c>
      <c r="AD122" s="1">
        <v>4.0</v>
      </c>
      <c r="AE122" s="1">
        <v>90.0</v>
      </c>
      <c r="AF122" s="1">
        <v>90.0</v>
      </c>
      <c r="AG122" s="1">
        <v>100.0</v>
      </c>
      <c r="AH122" s="1">
        <v>1.1</v>
      </c>
      <c r="AI122" s="14" t="b">
        <v>0</v>
      </c>
      <c r="AJ122" s="7" t="b">
        <v>0</v>
      </c>
      <c r="AK122" s="7" t="b">
        <v>0</v>
      </c>
      <c r="AL122" s="7" t="b">
        <v>0</v>
      </c>
      <c r="AM122" s="7" t="b">
        <v>0</v>
      </c>
      <c r="AN122" s="7" t="b">
        <v>0</v>
      </c>
      <c r="AO122" s="1">
        <v>2.57012E7</v>
      </c>
      <c r="AP122" s="1">
        <v>30.0</v>
      </c>
      <c r="AQ122" s="1">
        <v>71111.0</v>
      </c>
      <c r="AR122" s="1">
        <v>7009.0</v>
      </c>
      <c r="AS122" s="1">
        <v>7409.0</v>
      </c>
      <c r="AT122" s="1">
        <v>25700.0</v>
      </c>
      <c r="AU122" s="1">
        <v>257000.0</v>
      </c>
      <c r="AV122" s="1">
        <v>120.0</v>
      </c>
      <c r="AW122" s="1">
        <v>2.5</v>
      </c>
      <c r="AX122" s="1">
        <v>0.6</v>
      </c>
      <c r="AY122" s="1">
        <v>100.0</v>
      </c>
      <c r="AZ122" s="1">
        <v>0.0</v>
      </c>
      <c r="BA122" s="1">
        <v>81111.0</v>
      </c>
      <c r="BB122" s="1">
        <v>0.0</v>
      </c>
      <c r="BC122" s="1">
        <v>7100.0</v>
      </c>
    </row>
    <row r="123" ht="15.0" customHeight="1">
      <c r="A123" s="1">
        <v>257020.0</v>
      </c>
      <c r="B123" s="9" t="s">
        <v>130</v>
      </c>
      <c r="C123" s="1" t="s">
        <v>41</v>
      </c>
      <c r="D123" s="1">
        <v>310.0</v>
      </c>
      <c r="E123" s="1">
        <v>1300.0</v>
      </c>
      <c r="F123" s="1">
        <v>128.0</v>
      </c>
      <c r="G123" s="1">
        <v>93.0</v>
      </c>
      <c r="H123" s="1">
        <v>102.0</v>
      </c>
      <c r="I123" s="1">
        <v>77.0</v>
      </c>
      <c r="J123" s="1">
        <v>0.0</v>
      </c>
      <c r="K123" s="1">
        <v>0.0</v>
      </c>
      <c r="L123" s="1">
        <v>0.0</v>
      </c>
      <c r="M123" s="1">
        <v>72.0</v>
      </c>
      <c r="N123" s="1">
        <v>72.0</v>
      </c>
      <c r="O123" s="1">
        <v>190.0</v>
      </c>
      <c r="P123" s="1">
        <v>200.0</v>
      </c>
      <c r="Q123" s="1">
        <v>40.0</v>
      </c>
      <c r="R123" s="1">
        <v>5.0</v>
      </c>
      <c r="S123" s="1">
        <v>50.0</v>
      </c>
      <c r="T123" s="1">
        <v>0.0</v>
      </c>
      <c r="U123" s="1">
        <v>1.0</v>
      </c>
      <c r="V123" s="1">
        <v>130.0</v>
      </c>
      <c r="W123" s="1">
        <v>50.0</v>
      </c>
      <c r="X123" s="1">
        <v>0.0</v>
      </c>
      <c r="Y123" s="1">
        <v>75.0</v>
      </c>
      <c r="Z123" s="1">
        <v>95.0</v>
      </c>
      <c r="AA123" s="1">
        <v>70.0</v>
      </c>
      <c r="AB123" s="1">
        <v>90.0</v>
      </c>
      <c r="AC123" s="1">
        <v>70.0</v>
      </c>
      <c r="AD123" s="1">
        <v>4.0</v>
      </c>
      <c r="AE123" s="1">
        <v>90.0</v>
      </c>
      <c r="AF123" s="1">
        <v>90.0</v>
      </c>
      <c r="AG123" s="1">
        <v>100.0</v>
      </c>
      <c r="AH123" s="1">
        <v>1.1</v>
      </c>
      <c r="AI123" s="14" t="b">
        <v>0</v>
      </c>
      <c r="AJ123" s="7" t="b">
        <v>0</v>
      </c>
      <c r="AK123" s="7" t="b">
        <v>0</v>
      </c>
      <c r="AL123" s="7" t="b">
        <v>0</v>
      </c>
      <c r="AM123" s="7" t="b">
        <v>0</v>
      </c>
      <c r="AN123" s="7" t="b">
        <v>0</v>
      </c>
      <c r="AO123" s="1">
        <v>2.5702E7</v>
      </c>
      <c r="AP123" s="1">
        <v>20.0</v>
      </c>
      <c r="AQ123" s="1">
        <v>71111.0</v>
      </c>
      <c r="AR123" s="1">
        <v>7014.0</v>
      </c>
      <c r="AS123" s="1">
        <v>7414.0</v>
      </c>
      <c r="AT123" s="1">
        <v>25700.0</v>
      </c>
      <c r="AU123" s="1">
        <v>257000.0</v>
      </c>
      <c r="AV123" s="1">
        <v>120.0</v>
      </c>
      <c r="AW123" s="1">
        <v>2.5</v>
      </c>
      <c r="AX123" s="1">
        <v>0.6</v>
      </c>
      <c r="AY123" s="1">
        <v>100.0</v>
      </c>
      <c r="AZ123" s="1">
        <v>0.0</v>
      </c>
      <c r="BA123" s="1">
        <v>81111.0</v>
      </c>
      <c r="BB123" s="1">
        <v>0.0</v>
      </c>
      <c r="BC123" s="1">
        <v>0.0</v>
      </c>
    </row>
    <row r="124" ht="15.0" customHeight="1">
      <c r="A124" s="1">
        <v>257021.0</v>
      </c>
      <c r="B124" s="9" t="s">
        <v>131</v>
      </c>
      <c r="C124" s="1" t="s">
        <v>41</v>
      </c>
      <c r="D124" s="1">
        <v>310.0</v>
      </c>
      <c r="E124" s="1">
        <v>1300.0</v>
      </c>
      <c r="F124" s="1">
        <v>128.0</v>
      </c>
      <c r="G124" s="1">
        <v>93.0</v>
      </c>
      <c r="H124" s="1">
        <v>102.0</v>
      </c>
      <c r="I124" s="1">
        <v>77.0</v>
      </c>
      <c r="J124" s="1">
        <v>0.0</v>
      </c>
      <c r="K124" s="1">
        <v>0.0</v>
      </c>
      <c r="L124" s="1">
        <v>0.0</v>
      </c>
      <c r="M124" s="1">
        <v>72.0</v>
      </c>
      <c r="N124" s="1">
        <v>72.0</v>
      </c>
      <c r="O124" s="1">
        <v>190.0</v>
      </c>
      <c r="P124" s="1">
        <v>200.0</v>
      </c>
      <c r="Q124" s="1">
        <v>40.0</v>
      </c>
      <c r="R124" s="1">
        <v>5.0</v>
      </c>
      <c r="S124" s="1">
        <v>50.0</v>
      </c>
      <c r="T124" s="1">
        <v>0.0</v>
      </c>
      <c r="U124" s="1">
        <v>1.0</v>
      </c>
      <c r="V124" s="1">
        <v>130.0</v>
      </c>
      <c r="W124" s="1">
        <v>50.0</v>
      </c>
      <c r="X124" s="1">
        <v>0.0</v>
      </c>
      <c r="Y124" s="1">
        <v>75.0</v>
      </c>
      <c r="Z124" s="1">
        <v>95.0</v>
      </c>
      <c r="AA124" s="1">
        <v>70.0</v>
      </c>
      <c r="AB124" s="1">
        <v>90.0</v>
      </c>
      <c r="AC124" s="1">
        <v>70.0</v>
      </c>
      <c r="AD124" s="1">
        <v>4.0</v>
      </c>
      <c r="AE124" s="1">
        <v>90.0</v>
      </c>
      <c r="AF124" s="1">
        <v>90.0</v>
      </c>
      <c r="AG124" s="1">
        <v>100.0</v>
      </c>
      <c r="AH124" s="1">
        <v>1.1</v>
      </c>
      <c r="AI124" s="14" t="b">
        <v>0</v>
      </c>
      <c r="AJ124" s="7" t="b">
        <v>0</v>
      </c>
      <c r="AK124" s="7" t="b">
        <v>0</v>
      </c>
      <c r="AL124" s="7" t="b">
        <v>0</v>
      </c>
      <c r="AM124" s="7" t="b">
        <v>0</v>
      </c>
      <c r="AN124" s="7" t="b">
        <v>0</v>
      </c>
      <c r="AO124" s="1">
        <v>2.57021E7</v>
      </c>
      <c r="AP124" s="1">
        <v>20.0</v>
      </c>
      <c r="AQ124" s="1">
        <v>71111.0</v>
      </c>
      <c r="AR124" s="1">
        <v>7014.0</v>
      </c>
      <c r="AS124" s="1">
        <v>7414.0</v>
      </c>
      <c r="AT124" s="1">
        <v>25700.0</v>
      </c>
      <c r="AU124" s="1">
        <v>257001.0</v>
      </c>
      <c r="AV124" s="1">
        <v>120.0</v>
      </c>
      <c r="AW124" s="1">
        <v>2.5</v>
      </c>
      <c r="AX124" s="1">
        <v>0.6</v>
      </c>
      <c r="AY124" s="1">
        <v>100.0</v>
      </c>
      <c r="AZ124" s="1">
        <v>0.0</v>
      </c>
      <c r="BA124" s="1">
        <v>81111.0</v>
      </c>
      <c r="BB124" s="1">
        <v>0.0</v>
      </c>
      <c r="BC124" s="1">
        <v>0.0</v>
      </c>
    </row>
    <row r="125" ht="15.0" customHeight="1">
      <c r="A125" s="1">
        <v>257022.0</v>
      </c>
      <c r="B125" s="9" t="s">
        <v>282</v>
      </c>
      <c r="C125" s="1" t="s">
        <v>41</v>
      </c>
      <c r="D125" s="1">
        <v>310.0</v>
      </c>
      <c r="E125" s="1">
        <v>1300.0</v>
      </c>
      <c r="F125" s="1">
        <v>128.0</v>
      </c>
      <c r="G125" s="1">
        <v>93.0</v>
      </c>
      <c r="H125" s="1">
        <v>102.0</v>
      </c>
      <c r="I125" s="1">
        <v>77.0</v>
      </c>
      <c r="J125" s="1">
        <v>0.0</v>
      </c>
      <c r="K125" s="1">
        <v>0.0</v>
      </c>
      <c r="L125" s="1">
        <v>0.0</v>
      </c>
      <c r="M125" s="1">
        <v>72.0</v>
      </c>
      <c r="N125" s="1">
        <v>72.0</v>
      </c>
      <c r="O125" s="1">
        <v>190.0</v>
      </c>
      <c r="P125" s="1">
        <v>200.0</v>
      </c>
      <c r="Q125" s="1">
        <v>40.0</v>
      </c>
      <c r="R125" s="1">
        <v>5.0</v>
      </c>
      <c r="S125" s="1">
        <v>50.0</v>
      </c>
      <c r="T125" s="1">
        <v>0.0</v>
      </c>
      <c r="U125" s="1">
        <v>1.0</v>
      </c>
      <c r="V125" s="1">
        <v>130.0</v>
      </c>
      <c r="W125" s="1">
        <v>50.0</v>
      </c>
      <c r="X125" s="1">
        <v>0.0</v>
      </c>
      <c r="Y125" s="1">
        <v>75.0</v>
      </c>
      <c r="Z125" s="1">
        <v>95.0</v>
      </c>
      <c r="AA125" s="1">
        <v>70.0</v>
      </c>
      <c r="AB125" s="1">
        <v>90.0</v>
      </c>
      <c r="AC125" s="1">
        <v>70.0</v>
      </c>
      <c r="AD125" s="1">
        <v>4.0</v>
      </c>
      <c r="AE125" s="1">
        <v>90.0</v>
      </c>
      <c r="AF125" s="1">
        <v>90.0</v>
      </c>
      <c r="AG125" s="1">
        <v>100.0</v>
      </c>
      <c r="AH125" s="1">
        <v>1.1</v>
      </c>
      <c r="AI125" s="14" t="b">
        <v>0</v>
      </c>
      <c r="AJ125" s="7" t="b">
        <v>0</v>
      </c>
      <c r="AK125" s="7" t="b">
        <v>0</v>
      </c>
      <c r="AL125" s="7" t="b">
        <v>0</v>
      </c>
      <c r="AM125" s="7" t="b">
        <v>0</v>
      </c>
      <c r="AN125" s="7" t="b">
        <v>0</v>
      </c>
      <c r="AO125" s="1">
        <v>2.57022E7</v>
      </c>
      <c r="AP125" s="1">
        <v>30.0</v>
      </c>
      <c r="AQ125" s="1">
        <v>71111.0</v>
      </c>
      <c r="AR125" s="1">
        <v>7014.0</v>
      </c>
      <c r="AS125" s="1">
        <v>7414.0</v>
      </c>
      <c r="AT125" s="1">
        <v>25700.0</v>
      </c>
      <c r="AU125" s="1">
        <v>257000.0</v>
      </c>
      <c r="AV125" s="1">
        <v>120.0</v>
      </c>
      <c r="AW125" s="1">
        <v>2.5</v>
      </c>
      <c r="AX125" s="1">
        <v>0.6</v>
      </c>
      <c r="AY125" s="1">
        <v>100.0</v>
      </c>
      <c r="AZ125" s="1">
        <v>0.0</v>
      </c>
      <c r="BA125" s="1">
        <v>81111.0</v>
      </c>
      <c r="BB125" s="1">
        <v>0.0</v>
      </c>
      <c r="BC125" s="1">
        <v>7100.0</v>
      </c>
    </row>
    <row r="126" ht="15.0" customHeight="1">
      <c r="A126" s="1">
        <v>264000.0</v>
      </c>
      <c r="B126" s="9" t="s">
        <v>75</v>
      </c>
      <c r="C126" s="1" t="s">
        <v>27</v>
      </c>
      <c r="D126" s="1">
        <v>888.0</v>
      </c>
      <c r="E126" s="1">
        <v>1000.0</v>
      </c>
      <c r="F126" s="1">
        <v>87.0</v>
      </c>
      <c r="G126" s="1">
        <v>65.0</v>
      </c>
      <c r="H126" s="1">
        <v>61.0</v>
      </c>
      <c r="I126" s="1">
        <v>65.0</v>
      </c>
      <c r="J126" s="1">
        <v>-25.0</v>
      </c>
      <c r="K126" s="1">
        <v>0.0</v>
      </c>
      <c r="L126" s="1">
        <v>0.0</v>
      </c>
      <c r="M126" s="1">
        <v>75.0</v>
      </c>
      <c r="N126" s="1">
        <v>75.0</v>
      </c>
      <c r="O126" s="1">
        <v>75.0</v>
      </c>
      <c r="P126" s="1">
        <v>100.0</v>
      </c>
      <c r="Q126" s="1">
        <v>40.0</v>
      </c>
      <c r="R126" s="1">
        <v>0.0</v>
      </c>
      <c r="S126" s="1">
        <v>0.0</v>
      </c>
      <c r="T126" s="1">
        <v>0.0</v>
      </c>
      <c r="U126" s="1">
        <v>1.0</v>
      </c>
      <c r="V126" s="1">
        <v>100.0</v>
      </c>
      <c r="W126" s="1">
        <v>0.0</v>
      </c>
      <c r="X126" s="1">
        <v>0.0</v>
      </c>
      <c r="Y126" s="1">
        <v>75.0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1.5</v>
      </c>
      <c r="AI126" s="14" t="b">
        <v>1</v>
      </c>
      <c r="AJ126" s="7" t="b">
        <v>0</v>
      </c>
      <c r="AK126" s="7" t="b">
        <v>0</v>
      </c>
      <c r="AL126" s="7" t="b">
        <v>0</v>
      </c>
      <c r="AM126" s="7" t="b">
        <v>0</v>
      </c>
      <c r="AN126" s="7" t="b">
        <v>0</v>
      </c>
      <c r="AO126" s="1">
        <v>2.64E7</v>
      </c>
      <c r="AP126" s="1">
        <v>-1.0</v>
      </c>
      <c r="AQ126" s="1">
        <v>71110.0</v>
      </c>
      <c r="AR126" s="1">
        <v>7003.0</v>
      </c>
      <c r="AS126" s="1">
        <v>7403.0</v>
      </c>
      <c r="AT126" s="1">
        <v>26400.0</v>
      </c>
      <c r="AU126" s="1">
        <v>264000.0</v>
      </c>
      <c r="AV126" s="1">
        <v>180.0</v>
      </c>
      <c r="AW126" s="1">
        <v>1.9</v>
      </c>
      <c r="AX126" s="1">
        <v>0.4</v>
      </c>
      <c r="AY126" s="1">
        <v>100.0</v>
      </c>
      <c r="AZ126" s="1">
        <v>0.0</v>
      </c>
      <c r="BA126" s="1">
        <v>0.0</v>
      </c>
      <c r="BB126" s="1">
        <v>0.0</v>
      </c>
      <c r="BC126" s="1">
        <v>0.0</v>
      </c>
    </row>
    <row r="127" ht="15.0" customHeight="1">
      <c r="A127" s="1">
        <v>265000.0</v>
      </c>
      <c r="B127" s="9" t="s">
        <v>118</v>
      </c>
      <c r="C127" s="1" t="s">
        <v>48</v>
      </c>
      <c r="D127" s="1">
        <v>242.0</v>
      </c>
      <c r="E127" s="1">
        <v>1000.0</v>
      </c>
      <c r="F127" s="1">
        <v>73.0</v>
      </c>
      <c r="G127" s="1">
        <v>55.0</v>
      </c>
      <c r="H127" s="1">
        <v>58.0</v>
      </c>
      <c r="I127" s="1">
        <v>55.0</v>
      </c>
      <c r="J127" s="1">
        <v>0.0</v>
      </c>
      <c r="K127" s="1">
        <v>0.0</v>
      </c>
      <c r="L127" s="1">
        <v>0.0</v>
      </c>
      <c r="M127" s="1">
        <v>94.0</v>
      </c>
      <c r="N127" s="1">
        <v>94.0</v>
      </c>
      <c r="O127" s="1">
        <v>69.0</v>
      </c>
      <c r="P127" s="1">
        <v>100.0</v>
      </c>
      <c r="Q127" s="1">
        <v>40.0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75.0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1.5</v>
      </c>
      <c r="AI127" s="14" t="b">
        <v>1</v>
      </c>
      <c r="AJ127" s="7" t="b">
        <v>0</v>
      </c>
      <c r="AK127" s="7" t="b">
        <v>0</v>
      </c>
      <c r="AL127" s="7" t="b">
        <v>0</v>
      </c>
      <c r="AM127" s="7" t="b">
        <v>0</v>
      </c>
      <c r="AN127" s="7" t="b">
        <v>0</v>
      </c>
      <c r="AO127" s="1">
        <v>2.65E7</v>
      </c>
      <c r="AP127" s="1">
        <v>30.0</v>
      </c>
      <c r="AQ127" s="1">
        <v>71111.0</v>
      </c>
      <c r="AR127" s="1">
        <v>7007.0</v>
      </c>
      <c r="AS127" s="1">
        <v>7407.0</v>
      </c>
      <c r="AT127" s="1">
        <v>26500.0</v>
      </c>
      <c r="AU127" s="1">
        <v>265000.0</v>
      </c>
      <c r="AV127" s="1">
        <v>180.0</v>
      </c>
      <c r="AW127" s="1">
        <v>1.9</v>
      </c>
      <c r="AX127" s="1">
        <v>0.4</v>
      </c>
      <c r="AY127" s="1">
        <v>100.0</v>
      </c>
      <c r="AZ127" s="1">
        <v>0.0</v>
      </c>
      <c r="BA127" s="1">
        <v>81111.0</v>
      </c>
      <c r="BB127" s="1">
        <v>0.0</v>
      </c>
      <c r="BC127" s="1">
        <v>0.0</v>
      </c>
    </row>
    <row r="128" ht="15.0" customHeight="1">
      <c r="A128" s="1">
        <v>266000.0</v>
      </c>
      <c r="B128" s="1" t="s">
        <v>93</v>
      </c>
      <c r="C128" s="1" t="s">
        <v>35</v>
      </c>
      <c r="D128" s="1">
        <v>480.0</v>
      </c>
      <c r="E128" s="1">
        <v>1000.0</v>
      </c>
      <c r="F128" s="1">
        <v>81.0</v>
      </c>
      <c r="G128" s="1">
        <v>61.0</v>
      </c>
      <c r="H128" s="1">
        <v>81.0</v>
      </c>
      <c r="I128" s="1">
        <v>61.0</v>
      </c>
      <c r="J128" s="1">
        <v>25.0</v>
      </c>
      <c r="K128" s="1">
        <v>-25.0</v>
      </c>
      <c r="L128" s="1">
        <v>0.0</v>
      </c>
      <c r="M128" s="1">
        <v>76.0</v>
      </c>
      <c r="N128" s="1">
        <v>76.0</v>
      </c>
      <c r="O128" s="1">
        <v>72.0</v>
      </c>
      <c r="P128" s="1">
        <v>100.0</v>
      </c>
      <c r="Q128" s="1">
        <v>40.0</v>
      </c>
      <c r="R128" s="1">
        <v>0.0</v>
      </c>
      <c r="S128" s="1">
        <v>0.0</v>
      </c>
      <c r="T128" s="1">
        <v>0.0</v>
      </c>
      <c r="U128" s="1">
        <v>1.0</v>
      </c>
      <c r="V128" s="1">
        <v>100.0</v>
      </c>
      <c r="W128" s="1">
        <v>25.0</v>
      </c>
      <c r="X128" s="1">
        <v>0.0</v>
      </c>
      <c r="Y128" s="1">
        <v>75.0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1.5</v>
      </c>
      <c r="AI128" s="14" t="b">
        <v>1</v>
      </c>
      <c r="AJ128" s="7" t="b">
        <v>0</v>
      </c>
      <c r="AK128" s="7" t="b">
        <v>0</v>
      </c>
      <c r="AL128" s="7" t="b">
        <v>0</v>
      </c>
      <c r="AM128" s="7" t="b">
        <v>0</v>
      </c>
      <c r="AN128" s="7" t="b">
        <v>0</v>
      </c>
      <c r="AO128" s="1">
        <v>2.66E7</v>
      </c>
      <c r="AP128" s="1">
        <v>40.0</v>
      </c>
      <c r="AQ128" s="1">
        <v>71111.0</v>
      </c>
      <c r="AR128" s="1">
        <v>7004.0</v>
      </c>
      <c r="AS128" s="1">
        <v>7404.0</v>
      </c>
      <c r="AT128" s="1">
        <v>26600.0</v>
      </c>
      <c r="AU128" s="1">
        <v>266000.0</v>
      </c>
      <c r="AV128" s="1">
        <v>180.0</v>
      </c>
      <c r="AW128" s="1">
        <v>1.7</v>
      </c>
      <c r="AX128" s="1">
        <v>0.5</v>
      </c>
      <c r="AY128" s="1">
        <v>100.0</v>
      </c>
      <c r="AZ128" s="1">
        <v>0.0</v>
      </c>
      <c r="BA128" s="1">
        <v>81111.0</v>
      </c>
      <c r="BB128" s="1">
        <v>0.0</v>
      </c>
      <c r="BC128" s="1">
        <v>0.0</v>
      </c>
    </row>
    <row r="129" ht="15.0" customHeight="1">
      <c r="A129" s="1">
        <v>266001.0</v>
      </c>
      <c r="B129" s="1" t="s">
        <v>94</v>
      </c>
      <c r="C129" s="1" t="s">
        <v>35</v>
      </c>
      <c r="D129" s="1">
        <v>480.0</v>
      </c>
      <c r="E129" s="1">
        <v>150.0</v>
      </c>
      <c r="F129" s="1">
        <v>81.0</v>
      </c>
      <c r="G129" s="1">
        <v>61.0</v>
      </c>
      <c r="H129" s="1">
        <v>81.0</v>
      </c>
      <c r="I129" s="1">
        <v>61.0</v>
      </c>
      <c r="J129" s="1">
        <v>25.0</v>
      </c>
      <c r="K129" s="1">
        <v>-25.0</v>
      </c>
      <c r="L129" s="1">
        <v>0.0</v>
      </c>
      <c r="M129" s="1">
        <v>76.0</v>
      </c>
      <c r="N129" s="1">
        <v>76.0</v>
      </c>
      <c r="O129" s="1">
        <v>72.0</v>
      </c>
      <c r="P129" s="1">
        <v>100.0</v>
      </c>
      <c r="Q129" s="1">
        <v>40.0</v>
      </c>
      <c r="R129" s="1">
        <v>0.0</v>
      </c>
      <c r="S129" s="1">
        <v>0.0</v>
      </c>
      <c r="T129" s="1">
        <v>0.0</v>
      </c>
      <c r="U129" s="1">
        <v>1.0</v>
      </c>
      <c r="V129" s="1">
        <v>100.0</v>
      </c>
      <c r="W129" s="1">
        <v>25.0</v>
      </c>
      <c r="X129" s="1">
        <v>0.0</v>
      </c>
      <c r="Y129" s="1">
        <v>75.0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1.5</v>
      </c>
      <c r="AI129" s="14" t="b">
        <v>0</v>
      </c>
      <c r="AJ129" s="7" t="b">
        <v>0</v>
      </c>
      <c r="AK129" s="7" t="b">
        <v>0</v>
      </c>
      <c r="AL129" s="7" t="b">
        <v>0</v>
      </c>
      <c r="AM129" s="7" t="b">
        <v>0</v>
      </c>
      <c r="AN129" s="7" t="b">
        <v>0</v>
      </c>
      <c r="AO129" s="1">
        <v>2.66E7</v>
      </c>
      <c r="AP129" s="1">
        <v>50.0</v>
      </c>
      <c r="AQ129" s="1">
        <v>71111.0</v>
      </c>
      <c r="AR129" s="1">
        <v>7004.0</v>
      </c>
      <c r="AS129" s="1">
        <v>7404.0</v>
      </c>
      <c r="AT129" s="1">
        <v>26600.0</v>
      </c>
      <c r="AU129" s="1">
        <v>266000.0</v>
      </c>
      <c r="AV129" s="1">
        <v>180.0</v>
      </c>
      <c r="AW129" s="1">
        <v>1.7</v>
      </c>
      <c r="AX129" s="1">
        <v>0.5</v>
      </c>
      <c r="AY129" s="1">
        <v>100.0</v>
      </c>
      <c r="AZ129" s="1">
        <v>0.0</v>
      </c>
      <c r="BA129" s="1">
        <v>81111.0</v>
      </c>
      <c r="BB129" s="1">
        <v>0.0</v>
      </c>
      <c r="BC129" s="1">
        <v>7100.0</v>
      </c>
    </row>
    <row r="130" ht="15.0" customHeight="1">
      <c r="A130" s="1">
        <v>267000.0</v>
      </c>
      <c r="B130" s="1" t="s">
        <v>134</v>
      </c>
      <c r="C130" s="1" t="s">
        <v>49</v>
      </c>
      <c r="D130" s="1">
        <v>136.0</v>
      </c>
      <c r="E130" s="1">
        <v>200.0</v>
      </c>
      <c r="F130" s="1">
        <v>81.0</v>
      </c>
      <c r="G130" s="1">
        <v>61.0</v>
      </c>
      <c r="H130" s="1">
        <v>41.0</v>
      </c>
      <c r="I130" s="1">
        <v>162.0</v>
      </c>
      <c r="J130" s="1">
        <v>0.0</v>
      </c>
      <c r="K130" s="1">
        <v>0.0</v>
      </c>
      <c r="L130" s="1">
        <v>0.0</v>
      </c>
      <c r="M130" s="1">
        <v>999.0</v>
      </c>
      <c r="N130" s="1">
        <v>999.0</v>
      </c>
      <c r="O130" s="1">
        <v>999.0</v>
      </c>
      <c r="P130" s="1">
        <v>100.0</v>
      </c>
      <c r="Q130" s="1">
        <v>40.0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75.0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1.0</v>
      </c>
      <c r="AI130" s="14" t="b">
        <v>0</v>
      </c>
      <c r="AJ130" s="7" t="b">
        <v>0</v>
      </c>
      <c r="AK130" s="7" t="b">
        <v>0</v>
      </c>
      <c r="AL130" s="7" t="b">
        <v>0</v>
      </c>
      <c r="AM130" s="7" t="b">
        <v>0</v>
      </c>
      <c r="AN130" s="7" t="b">
        <v>1</v>
      </c>
      <c r="AO130" s="1">
        <v>2.67E7</v>
      </c>
      <c r="AP130" s="1">
        <v>-1.0</v>
      </c>
      <c r="AQ130" s="1">
        <v>71110.0</v>
      </c>
      <c r="AR130" s="1">
        <v>7007.0</v>
      </c>
      <c r="AS130" s="1">
        <v>7407.0</v>
      </c>
      <c r="AT130" s="1">
        <v>26700.0</v>
      </c>
      <c r="AU130" s="1">
        <v>267000.0</v>
      </c>
      <c r="AV130" s="1">
        <v>180.0</v>
      </c>
      <c r="AW130" s="1">
        <v>1.9</v>
      </c>
      <c r="AX130" s="1">
        <v>0.1</v>
      </c>
      <c r="AY130" s="1">
        <v>100.0</v>
      </c>
      <c r="AZ130" s="1">
        <v>90000.0</v>
      </c>
      <c r="BA130" s="1">
        <v>80000.0</v>
      </c>
      <c r="BB130" s="1">
        <v>0.0</v>
      </c>
      <c r="BC130" s="1">
        <v>0.0</v>
      </c>
    </row>
    <row r="131" ht="15.0" customHeight="1">
      <c r="A131" s="1">
        <v>268000.0</v>
      </c>
      <c r="B131" s="1" t="s">
        <v>136</v>
      </c>
      <c r="C131" s="1" t="s">
        <v>49</v>
      </c>
      <c r="D131" s="1">
        <v>171.0</v>
      </c>
      <c r="E131" s="1">
        <v>400.0</v>
      </c>
      <c r="F131" s="1">
        <v>83.0</v>
      </c>
      <c r="G131" s="1">
        <v>62.0</v>
      </c>
      <c r="H131" s="1">
        <v>42.0</v>
      </c>
      <c r="I131" s="1">
        <v>166.0</v>
      </c>
      <c r="J131" s="1">
        <v>0.0</v>
      </c>
      <c r="K131" s="1">
        <v>0.0</v>
      </c>
      <c r="L131" s="1">
        <v>0.0</v>
      </c>
      <c r="M131" s="1">
        <v>999.0</v>
      </c>
      <c r="N131" s="1">
        <v>999.0</v>
      </c>
      <c r="O131" s="1">
        <v>999.0</v>
      </c>
      <c r="P131" s="1">
        <v>100.0</v>
      </c>
      <c r="Q131" s="1">
        <v>40.0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75.0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1.0</v>
      </c>
      <c r="AI131" s="14" t="b">
        <v>0</v>
      </c>
      <c r="AJ131" s="7" t="b">
        <v>0</v>
      </c>
      <c r="AK131" s="7" t="b">
        <v>0</v>
      </c>
      <c r="AL131" s="7" t="b">
        <v>0</v>
      </c>
      <c r="AM131" s="7" t="b">
        <v>0</v>
      </c>
      <c r="AN131" s="7" t="b">
        <v>1</v>
      </c>
      <c r="AO131" s="1">
        <v>2.68E7</v>
      </c>
      <c r="AP131" s="1">
        <v>-1.0</v>
      </c>
      <c r="AQ131" s="1">
        <v>71110.0</v>
      </c>
      <c r="AR131" s="1">
        <v>7007.0</v>
      </c>
      <c r="AS131" s="1">
        <v>7407.0</v>
      </c>
      <c r="AT131" s="1">
        <v>26800.0</v>
      </c>
      <c r="AU131" s="1">
        <v>268000.0</v>
      </c>
      <c r="AV131" s="1">
        <v>180.0</v>
      </c>
      <c r="AW131" s="1">
        <v>1.9</v>
      </c>
      <c r="AX131" s="1">
        <v>0.1</v>
      </c>
      <c r="AY131" s="1">
        <v>100.0</v>
      </c>
      <c r="AZ131" s="1">
        <v>90000.0</v>
      </c>
      <c r="BA131" s="1">
        <v>80000.0</v>
      </c>
      <c r="BB131" s="1">
        <v>0.0</v>
      </c>
      <c r="BC131" s="1">
        <v>0.0</v>
      </c>
    </row>
    <row r="132" ht="15.0" customHeight="1">
      <c r="A132" s="1">
        <v>269000.0</v>
      </c>
      <c r="B132" s="9" t="s">
        <v>276</v>
      </c>
      <c r="C132" s="1" t="s">
        <v>166</v>
      </c>
      <c r="D132" s="1">
        <v>215.0</v>
      </c>
      <c r="E132" s="1">
        <v>500.0</v>
      </c>
      <c r="F132" s="1">
        <v>154.0</v>
      </c>
      <c r="G132" s="1">
        <v>79.0</v>
      </c>
      <c r="H132" s="1">
        <v>69.0</v>
      </c>
      <c r="I132" s="1">
        <v>66.0</v>
      </c>
      <c r="J132" s="1">
        <v>0.0</v>
      </c>
      <c r="K132" s="1">
        <v>0.0</v>
      </c>
      <c r="L132" s="1">
        <v>0.0</v>
      </c>
      <c r="M132" s="1">
        <v>145.0</v>
      </c>
      <c r="N132" s="1">
        <v>145.0</v>
      </c>
      <c r="O132" s="1">
        <v>74.0</v>
      </c>
      <c r="P132" s="1">
        <v>100.0</v>
      </c>
      <c r="Q132" s="1">
        <v>40.0</v>
      </c>
      <c r="R132" s="1">
        <v>0.0</v>
      </c>
      <c r="S132" s="1">
        <v>0.0</v>
      </c>
      <c r="T132" s="1">
        <v>0.0</v>
      </c>
      <c r="U132" s="1">
        <v>1.0</v>
      </c>
      <c r="V132" s="1">
        <v>45.0</v>
      </c>
      <c r="W132" s="1">
        <v>0.0</v>
      </c>
      <c r="X132" s="1">
        <v>0.0</v>
      </c>
      <c r="Y132" s="1">
        <v>75.0</v>
      </c>
      <c r="Z132" s="1">
        <v>85.0</v>
      </c>
      <c r="AA132" s="1">
        <v>70.0</v>
      </c>
      <c r="AB132" s="1">
        <v>65.0</v>
      </c>
      <c r="AC132" s="1">
        <v>80.0</v>
      </c>
      <c r="AD132" s="1">
        <v>4.0</v>
      </c>
      <c r="AE132" s="1">
        <v>75.0</v>
      </c>
      <c r="AF132" s="1">
        <v>75.0</v>
      </c>
      <c r="AG132" s="1">
        <v>75.0</v>
      </c>
      <c r="AH132" s="1">
        <v>1.5</v>
      </c>
      <c r="AI132" s="14" t="b">
        <v>0</v>
      </c>
      <c r="AJ132" s="7" t="b">
        <v>0</v>
      </c>
      <c r="AK132" s="7" t="b">
        <v>0</v>
      </c>
      <c r="AL132" s="7" t="b">
        <v>0</v>
      </c>
      <c r="AM132" s="7" t="b">
        <v>0</v>
      </c>
      <c r="AN132" s="7" t="b">
        <v>0</v>
      </c>
      <c r="AO132" s="1">
        <v>2.69E7</v>
      </c>
      <c r="AP132" s="1">
        <v>-1.0</v>
      </c>
      <c r="AQ132" s="1">
        <v>71110.0</v>
      </c>
      <c r="AR132" s="1">
        <v>7009.0</v>
      </c>
      <c r="AS132" s="1">
        <v>7409.0</v>
      </c>
      <c r="AT132" s="1">
        <v>26900.0</v>
      </c>
      <c r="AU132" s="1">
        <v>269000.0</v>
      </c>
      <c r="AV132" s="1">
        <v>120.0</v>
      </c>
      <c r="AW132" s="1">
        <v>2.2</v>
      </c>
      <c r="AX132" s="1">
        <v>0.5</v>
      </c>
      <c r="AY132" s="1">
        <v>100.0</v>
      </c>
      <c r="AZ132" s="1">
        <v>0.0</v>
      </c>
      <c r="BA132" s="1">
        <v>0.0</v>
      </c>
      <c r="BB132" s="1">
        <v>0.0</v>
      </c>
      <c r="BC132" s="1">
        <v>0.0</v>
      </c>
    </row>
    <row r="133" ht="15.0" customHeight="1">
      <c r="A133" s="1">
        <v>269001.0</v>
      </c>
      <c r="B133" s="9" t="s">
        <v>305</v>
      </c>
      <c r="C133" s="1" t="s">
        <v>30</v>
      </c>
      <c r="D133" s="1">
        <v>1.0</v>
      </c>
      <c r="E133" s="1">
        <v>500.0</v>
      </c>
      <c r="F133" s="1">
        <v>154.0</v>
      </c>
      <c r="G133" s="1">
        <v>82.0</v>
      </c>
      <c r="H133" s="1">
        <v>69.0</v>
      </c>
      <c r="I133" s="1">
        <v>66.0</v>
      </c>
      <c r="J133" s="1">
        <v>0.0</v>
      </c>
      <c r="K133" s="1">
        <v>0.0</v>
      </c>
      <c r="L133" s="1">
        <v>0.0</v>
      </c>
      <c r="M133" s="1">
        <v>145.0</v>
      </c>
      <c r="N133" s="1">
        <v>145.0</v>
      </c>
      <c r="O133" s="1">
        <v>74.0</v>
      </c>
      <c r="P133" s="1">
        <v>100.0</v>
      </c>
      <c r="Q133" s="1">
        <v>40.0</v>
      </c>
      <c r="R133" s="1">
        <v>0.0</v>
      </c>
      <c r="S133" s="1">
        <v>0.0</v>
      </c>
      <c r="T133" s="1">
        <v>0.0</v>
      </c>
      <c r="U133" s="1">
        <v>1.0</v>
      </c>
      <c r="V133" s="1">
        <v>45.0</v>
      </c>
      <c r="W133" s="1">
        <v>0.0</v>
      </c>
      <c r="X133" s="1">
        <v>0.0</v>
      </c>
      <c r="Y133" s="1">
        <v>75.0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1.5</v>
      </c>
      <c r="AI133" s="14" t="b">
        <v>1</v>
      </c>
      <c r="AJ133" s="7" t="b">
        <v>0</v>
      </c>
      <c r="AK133" s="7" t="b">
        <v>0</v>
      </c>
      <c r="AL133" s="7" t="b">
        <v>0</v>
      </c>
      <c r="AM133" s="7" t="b">
        <v>0</v>
      </c>
      <c r="AN133" s="7" t="b">
        <v>0</v>
      </c>
      <c r="AO133" s="1">
        <v>2.69001E7</v>
      </c>
      <c r="AP133" s="1">
        <v>-1.0</v>
      </c>
      <c r="AQ133" s="1">
        <v>71110.0</v>
      </c>
      <c r="AR133" s="1">
        <v>7014.0</v>
      </c>
      <c r="AS133" s="1">
        <v>7414.0</v>
      </c>
      <c r="AT133" s="1">
        <v>26900.0</v>
      </c>
      <c r="AU133" s="1">
        <v>269000.0</v>
      </c>
      <c r="AV133" s="1">
        <v>120.0</v>
      </c>
      <c r="AW133" s="1">
        <v>2.2</v>
      </c>
      <c r="AX133" s="1">
        <v>0.5</v>
      </c>
      <c r="AY133" s="1">
        <v>100.0</v>
      </c>
      <c r="AZ133" s="1">
        <v>0.0</v>
      </c>
      <c r="BA133" s="1">
        <v>0.0</v>
      </c>
      <c r="BB133" s="1">
        <v>0.0</v>
      </c>
      <c r="BC133" s="1">
        <v>0.0</v>
      </c>
    </row>
    <row r="134" ht="15.0" customHeight="1">
      <c r="A134" s="1">
        <v>269002.0</v>
      </c>
      <c r="B134" s="9" t="s">
        <v>276</v>
      </c>
      <c r="C134" s="1" t="s">
        <v>30</v>
      </c>
      <c r="D134" s="1">
        <v>215.0</v>
      </c>
      <c r="E134" s="1">
        <v>500.0</v>
      </c>
      <c r="F134" s="1">
        <v>154.0</v>
      </c>
      <c r="G134" s="1">
        <v>82.0</v>
      </c>
      <c r="H134" s="1">
        <v>69.0</v>
      </c>
      <c r="I134" s="1">
        <v>66.0</v>
      </c>
      <c r="J134" s="1">
        <v>0.0</v>
      </c>
      <c r="K134" s="1">
        <v>0.0</v>
      </c>
      <c r="L134" s="1">
        <v>0.0</v>
      </c>
      <c r="M134" s="1">
        <v>145.0</v>
      </c>
      <c r="N134" s="1">
        <v>145.0</v>
      </c>
      <c r="O134" s="1">
        <v>74.0</v>
      </c>
      <c r="P134" s="1">
        <v>100.0</v>
      </c>
      <c r="Q134" s="1">
        <v>40.0</v>
      </c>
      <c r="R134" s="1">
        <v>0.0</v>
      </c>
      <c r="S134" s="1">
        <v>0.0</v>
      </c>
      <c r="T134" s="1">
        <v>0.0</v>
      </c>
      <c r="U134" s="1">
        <v>1.0</v>
      </c>
      <c r="V134" s="1">
        <v>45.0</v>
      </c>
      <c r="W134" s="1">
        <v>0.0</v>
      </c>
      <c r="X134" s="1">
        <v>0.0</v>
      </c>
      <c r="Y134" s="1">
        <v>75.0</v>
      </c>
      <c r="Z134" s="1">
        <v>85.0</v>
      </c>
      <c r="AA134" s="1">
        <v>70.0</v>
      </c>
      <c r="AB134" s="1">
        <v>65.0</v>
      </c>
      <c r="AC134" s="1">
        <v>80.0</v>
      </c>
      <c r="AD134" s="1">
        <v>4.0</v>
      </c>
      <c r="AE134" s="1">
        <v>75.0</v>
      </c>
      <c r="AF134" s="1">
        <v>75.0</v>
      </c>
      <c r="AG134" s="1">
        <v>75.0</v>
      </c>
      <c r="AH134" s="1">
        <v>1.5</v>
      </c>
      <c r="AI134" s="14" t="b">
        <v>0</v>
      </c>
      <c r="AJ134" s="7" t="b">
        <v>0</v>
      </c>
      <c r="AK134" s="7" t="b">
        <v>0</v>
      </c>
      <c r="AL134" s="7" t="b">
        <v>0</v>
      </c>
      <c r="AM134" s="7" t="b">
        <v>0</v>
      </c>
      <c r="AN134" s="7" t="b">
        <v>0</v>
      </c>
      <c r="AO134" s="1">
        <v>2.69002E7</v>
      </c>
      <c r="AP134" s="1">
        <v>-1.0</v>
      </c>
      <c r="AQ134" s="1">
        <v>71110.0</v>
      </c>
      <c r="AR134" s="1">
        <v>7014.0</v>
      </c>
      <c r="AS134" s="1">
        <v>7414.0</v>
      </c>
      <c r="AT134" s="1">
        <v>26900.0</v>
      </c>
      <c r="AU134" s="1">
        <v>269000.0</v>
      </c>
      <c r="AV134" s="1">
        <v>120.0</v>
      </c>
      <c r="AW134" s="1">
        <v>2.2</v>
      </c>
      <c r="AX134" s="1">
        <v>0.5</v>
      </c>
      <c r="AY134" s="1">
        <v>100.0</v>
      </c>
      <c r="AZ134" s="1">
        <v>0.0</v>
      </c>
      <c r="BA134" s="1">
        <v>0.0</v>
      </c>
      <c r="BB134" s="1">
        <v>0.0</v>
      </c>
      <c r="BC134" s="1">
        <v>0.0</v>
      </c>
    </row>
    <row r="135" ht="15.0" customHeight="1">
      <c r="A135" s="1">
        <v>269003.0</v>
      </c>
      <c r="B135" s="9" t="s">
        <v>291</v>
      </c>
      <c r="C135" s="1" t="s">
        <v>166</v>
      </c>
      <c r="D135" s="1">
        <v>215.0</v>
      </c>
      <c r="E135" s="1">
        <v>500.0</v>
      </c>
      <c r="F135" s="1">
        <v>154.0</v>
      </c>
      <c r="G135" s="1">
        <v>79.0</v>
      </c>
      <c r="H135" s="1">
        <v>69.0</v>
      </c>
      <c r="I135" s="1">
        <v>66.0</v>
      </c>
      <c r="J135" s="1">
        <v>0.0</v>
      </c>
      <c r="K135" s="1">
        <v>0.0</v>
      </c>
      <c r="L135" s="1">
        <v>0.0</v>
      </c>
      <c r="M135" s="1">
        <v>145.0</v>
      </c>
      <c r="N135" s="1">
        <v>145.0</v>
      </c>
      <c r="O135" s="1">
        <v>74.0</v>
      </c>
      <c r="P135" s="1">
        <v>100.0</v>
      </c>
      <c r="Q135" s="1">
        <v>40.0</v>
      </c>
      <c r="R135" s="1">
        <v>0.0</v>
      </c>
      <c r="S135" s="1">
        <v>0.0</v>
      </c>
      <c r="T135" s="1">
        <v>0.0</v>
      </c>
      <c r="U135" s="1">
        <v>1.0</v>
      </c>
      <c r="V135" s="1">
        <v>45.0</v>
      </c>
      <c r="W135" s="1">
        <v>0.0</v>
      </c>
      <c r="X135" s="1">
        <v>0.0</v>
      </c>
      <c r="Y135" s="1">
        <v>75.0</v>
      </c>
      <c r="Z135" s="1">
        <v>85.0</v>
      </c>
      <c r="AA135" s="1">
        <v>70.0</v>
      </c>
      <c r="AB135" s="1">
        <v>65.0</v>
      </c>
      <c r="AC135" s="1">
        <v>80.0</v>
      </c>
      <c r="AD135" s="1">
        <v>4.0</v>
      </c>
      <c r="AE135" s="1">
        <v>75.0</v>
      </c>
      <c r="AF135" s="1">
        <v>75.0</v>
      </c>
      <c r="AG135" s="1">
        <v>75.0</v>
      </c>
      <c r="AH135" s="1">
        <v>1.5</v>
      </c>
      <c r="AI135" s="14" t="b">
        <v>0</v>
      </c>
      <c r="AJ135" s="7" t="b">
        <v>0</v>
      </c>
      <c r="AK135" s="7" t="b">
        <v>0</v>
      </c>
      <c r="AL135" s="7" t="b">
        <v>0</v>
      </c>
      <c r="AM135" s="7" t="b">
        <v>0</v>
      </c>
      <c r="AN135" s="7" t="b">
        <v>0</v>
      </c>
      <c r="AO135" s="1">
        <v>2.69003E7</v>
      </c>
      <c r="AP135" s="1">
        <v>-1.0</v>
      </c>
      <c r="AQ135" s="1">
        <v>71110.0</v>
      </c>
      <c r="AR135" s="1">
        <v>7011.0</v>
      </c>
      <c r="AS135" s="1">
        <v>7411.0</v>
      </c>
      <c r="AT135" s="1">
        <v>26900.0</v>
      </c>
      <c r="AU135" s="1">
        <v>269000.0</v>
      </c>
      <c r="AV135" s="1">
        <v>120.0</v>
      </c>
      <c r="AW135" s="1">
        <v>2.2</v>
      </c>
      <c r="AX135" s="1">
        <v>0.5</v>
      </c>
      <c r="AY135" s="1">
        <v>100.0</v>
      </c>
      <c r="AZ135" s="1">
        <v>0.0</v>
      </c>
      <c r="BA135" s="1">
        <v>0.0</v>
      </c>
      <c r="BB135" s="1">
        <v>0.0</v>
      </c>
      <c r="BC135" s="1">
        <v>0.0</v>
      </c>
    </row>
    <row r="136" ht="15.0" customHeight="1">
      <c r="A136" s="1">
        <v>269004.0</v>
      </c>
      <c r="B136" s="9" t="s">
        <v>277</v>
      </c>
      <c r="C136" s="1" t="s">
        <v>166</v>
      </c>
      <c r="D136" s="1">
        <v>215.0</v>
      </c>
      <c r="E136" s="1">
        <v>500.0</v>
      </c>
      <c r="F136" s="1">
        <v>154.0</v>
      </c>
      <c r="G136" s="1">
        <v>79.0</v>
      </c>
      <c r="H136" s="1">
        <v>69.0</v>
      </c>
      <c r="I136" s="1">
        <v>66.0</v>
      </c>
      <c r="J136" s="1">
        <v>0.0</v>
      </c>
      <c r="K136" s="1">
        <v>0.0</v>
      </c>
      <c r="L136" s="1">
        <v>0.0</v>
      </c>
      <c r="M136" s="1">
        <v>145.0</v>
      </c>
      <c r="N136" s="1">
        <v>145.0</v>
      </c>
      <c r="O136" s="1">
        <v>74.0</v>
      </c>
      <c r="P136" s="1">
        <v>100.0</v>
      </c>
      <c r="Q136" s="1">
        <v>40.0</v>
      </c>
      <c r="R136" s="1">
        <v>0.0</v>
      </c>
      <c r="S136" s="1">
        <v>0.0</v>
      </c>
      <c r="T136" s="1">
        <v>0.0</v>
      </c>
      <c r="U136" s="1">
        <v>1.0</v>
      </c>
      <c r="V136" s="1">
        <v>45.0</v>
      </c>
      <c r="W136" s="1">
        <v>0.0</v>
      </c>
      <c r="X136" s="1">
        <v>0.0</v>
      </c>
      <c r="Y136" s="1">
        <v>75.0</v>
      </c>
      <c r="Z136" s="1">
        <v>85.0</v>
      </c>
      <c r="AA136" s="1">
        <v>70.0</v>
      </c>
      <c r="AB136" s="1">
        <v>65.0</v>
      </c>
      <c r="AC136" s="1">
        <v>80.0</v>
      </c>
      <c r="AD136" s="1">
        <v>4.0</v>
      </c>
      <c r="AE136" s="1">
        <v>75.0</v>
      </c>
      <c r="AF136" s="1">
        <v>75.0</v>
      </c>
      <c r="AG136" s="1">
        <v>75.0</v>
      </c>
      <c r="AH136" s="1">
        <v>1.5</v>
      </c>
      <c r="AI136" s="14" t="b">
        <v>0</v>
      </c>
      <c r="AJ136" s="7" t="b">
        <v>0</v>
      </c>
      <c r="AK136" s="7" t="b">
        <v>0</v>
      </c>
      <c r="AL136" s="7" t="b">
        <v>0</v>
      </c>
      <c r="AM136" s="7" t="b">
        <v>0</v>
      </c>
      <c r="AN136" s="7" t="b">
        <v>0</v>
      </c>
      <c r="AO136" s="1">
        <v>2.69E7</v>
      </c>
      <c r="AP136" s="1">
        <v>-1.0</v>
      </c>
      <c r="AQ136" s="1">
        <v>71110.0</v>
      </c>
      <c r="AR136" s="1">
        <v>7009.0</v>
      </c>
      <c r="AS136" s="1">
        <v>7409.0</v>
      </c>
      <c r="AT136" s="1">
        <v>26900.0</v>
      </c>
      <c r="AU136" s="1">
        <v>269000.0</v>
      </c>
      <c r="AV136" s="1">
        <v>120.0</v>
      </c>
      <c r="AW136" s="1">
        <v>2.2</v>
      </c>
      <c r="AX136" s="1">
        <v>0.5</v>
      </c>
      <c r="AY136" s="1">
        <v>100.0</v>
      </c>
      <c r="AZ136" s="1">
        <v>0.0</v>
      </c>
      <c r="BA136" s="1">
        <v>0.0</v>
      </c>
      <c r="BB136" s="1">
        <v>0.0</v>
      </c>
      <c r="BC136" s="1">
        <v>7100.0</v>
      </c>
    </row>
    <row r="137" ht="15.0" customHeight="1">
      <c r="A137" s="1">
        <v>270000.0</v>
      </c>
      <c r="B137" s="9" t="s">
        <v>268</v>
      </c>
      <c r="C137" s="1" t="s">
        <v>166</v>
      </c>
      <c r="D137" s="1">
        <v>145.0</v>
      </c>
      <c r="E137" s="1">
        <v>500.0</v>
      </c>
      <c r="F137" s="1">
        <v>146.0</v>
      </c>
      <c r="G137" s="1">
        <v>74.0</v>
      </c>
      <c r="H137" s="1">
        <v>65.0</v>
      </c>
      <c r="I137" s="1">
        <v>62.0</v>
      </c>
      <c r="J137" s="1">
        <v>0.0</v>
      </c>
      <c r="K137" s="1">
        <v>0.0</v>
      </c>
      <c r="L137" s="1">
        <v>0.0</v>
      </c>
      <c r="M137" s="1">
        <v>145.0</v>
      </c>
      <c r="N137" s="1">
        <v>145.0</v>
      </c>
      <c r="O137" s="1">
        <v>74.0</v>
      </c>
      <c r="P137" s="1">
        <v>100.0</v>
      </c>
      <c r="Q137" s="1">
        <v>40.0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75.0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1.5</v>
      </c>
      <c r="AI137" s="14" t="b">
        <v>0</v>
      </c>
      <c r="AJ137" s="7" t="b">
        <v>0</v>
      </c>
      <c r="AK137" s="7" t="b">
        <v>0</v>
      </c>
      <c r="AL137" s="7" t="b">
        <v>0</v>
      </c>
      <c r="AM137" s="7" t="b">
        <v>0</v>
      </c>
      <c r="AN137" s="7" t="b">
        <v>0</v>
      </c>
      <c r="AO137" s="1">
        <v>2.7E7</v>
      </c>
      <c r="AP137" s="1">
        <v>-1.0</v>
      </c>
      <c r="AQ137" s="1">
        <v>71110.0</v>
      </c>
      <c r="AR137" s="1">
        <v>7009.0</v>
      </c>
      <c r="AS137" s="1">
        <v>7409.0</v>
      </c>
      <c r="AT137" s="1">
        <v>27000.0</v>
      </c>
      <c r="AU137" s="1">
        <v>270000.0</v>
      </c>
      <c r="AV137" s="1">
        <v>120.0</v>
      </c>
      <c r="AW137" s="1">
        <v>2.1</v>
      </c>
      <c r="AX137" s="1">
        <v>0.5</v>
      </c>
      <c r="AY137" s="1">
        <v>100.0</v>
      </c>
      <c r="AZ137" s="1">
        <v>0.0</v>
      </c>
      <c r="BA137" s="1">
        <v>0.0</v>
      </c>
      <c r="BB137" s="1">
        <v>0.0</v>
      </c>
      <c r="BC137" s="1">
        <v>0.0</v>
      </c>
    </row>
    <row r="138" ht="15.0" customHeight="1">
      <c r="A138" s="1">
        <v>270001.0</v>
      </c>
      <c r="B138" s="1" t="s">
        <v>302</v>
      </c>
      <c r="C138" s="1" t="s">
        <v>30</v>
      </c>
      <c r="D138" s="1">
        <v>145.0</v>
      </c>
      <c r="E138" s="1">
        <v>2000.0</v>
      </c>
      <c r="F138" s="1">
        <v>146.0</v>
      </c>
      <c r="G138" s="1">
        <v>77.0</v>
      </c>
      <c r="H138" s="1">
        <v>65.0</v>
      </c>
      <c r="I138" s="1">
        <v>62.0</v>
      </c>
      <c r="J138" s="1">
        <v>0.0</v>
      </c>
      <c r="K138" s="1">
        <v>0.0</v>
      </c>
      <c r="L138" s="1">
        <v>0.0</v>
      </c>
      <c r="M138" s="1">
        <v>145.0</v>
      </c>
      <c r="N138" s="1">
        <v>145.0</v>
      </c>
      <c r="O138" s="1">
        <v>74.0</v>
      </c>
      <c r="P138" s="1">
        <v>100.0</v>
      </c>
      <c r="Q138" s="1">
        <v>40.0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75.0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1.5</v>
      </c>
      <c r="AI138" s="14" t="b">
        <v>0</v>
      </c>
      <c r="AJ138" s="7" t="b">
        <v>0</v>
      </c>
      <c r="AK138" s="7" t="b">
        <v>0</v>
      </c>
      <c r="AL138" s="7" t="b">
        <v>0</v>
      </c>
      <c r="AM138" s="7" t="b">
        <v>0</v>
      </c>
      <c r="AN138" s="7" t="b">
        <v>0</v>
      </c>
      <c r="AO138" s="1">
        <v>2.70001E7</v>
      </c>
      <c r="AP138" s="1">
        <v>-1.0</v>
      </c>
      <c r="AQ138" s="1">
        <v>71110.0</v>
      </c>
      <c r="AR138" s="1">
        <v>7014.0</v>
      </c>
      <c r="AS138" s="1">
        <v>7414.0</v>
      </c>
      <c r="AT138" s="1">
        <v>27000.0</v>
      </c>
      <c r="AU138" s="1">
        <v>270000.0</v>
      </c>
      <c r="AV138" s="1">
        <v>120.0</v>
      </c>
      <c r="AW138" s="1">
        <v>2.1</v>
      </c>
      <c r="AX138" s="1">
        <v>0.5</v>
      </c>
      <c r="AY138" s="1">
        <v>100.0</v>
      </c>
      <c r="AZ138" s="1">
        <v>0.0</v>
      </c>
      <c r="BA138" s="1">
        <v>0.0</v>
      </c>
      <c r="BB138" s="1">
        <v>0.0</v>
      </c>
      <c r="BC138" s="1">
        <v>0.0</v>
      </c>
    </row>
    <row r="139" ht="15.0" customHeight="1">
      <c r="A139" s="1">
        <v>270002.0</v>
      </c>
      <c r="B139" s="9" t="s">
        <v>269</v>
      </c>
      <c r="C139" s="1" t="s">
        <v>166</v>
      </c>
      <c r="D139" s="1">
        <v>145.0</v>
      </c>
      <c r="E139" s="1">
        <v>500.0</v>
      </c>
      <c r="F139" s="1">
        <v>146.0</v>
      </c>
      <c r="G139" s="1">
        <v>74.0</v>
      </c>
      <c r="H139" s="1">
        <v>65.0</v>
      </c>
      <c r="I139" s="1">
        <v>62.0</v>
      </c>
      <c r="J139" s="1">
        <v>0.0</v>
      </c>
      <c r="K139" s="1">
        <v>0.0</v>
      </c>
      <c r="L139" s="1">
        <v>0.0</v>
      </c>
      <c r="M139" s="1">
        <v>145.0</v>
      </c>
      <c r="N139" s="1">
        <v>145.0</v>
      </c>
      <c r="O139" s="1">
        <v>74.0</v>
      </c>
      <c r="P139" s="1">
        <v>100.0</v>
      </c>
      <c r="Q139" s="1">
        <v>40.0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75.0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1.5</v>
      </c>
      <c r="AI139" s="14" t="b">
        <v>0</v>
      </c>
      <c r="AJ139" s="7" t="b">
        <v>0</v>
      </c>
      <c r="AK139" s="7" t="b">
        <v>0</v>
      </c>
      <c r="AL139" s="7" t="b">
        <v>0</v>
      </c>
      <c r="AM139" s="7" t="b">
        <v>0</v>
      </c>
      <c r="AN139" s="7" t="b">
        <v>0</v>
      </c>
      <c r="AO139" s="1">
        <v>2.7E7</v>
      </c>
      <c r="AP139" s="1">
        <v>-1.0</v>
      </c>
      <c r="AQ139" s="1">
        <v>71110.0</v>
      </c>
      <c r="AR139" s="1">
        <v>7009.0</v>
      </c>
      <c r="AS139" s="1">
        <v>7409.0</v>
      </c>
      <c r="AT139" s="1">
        <v>27000.0</v>
      </c>
      <c r="AU139" s="1">
        <v>270000.0</v>
      </c>
      <c r="AV139" s="1">
        <v>120.0</v>
      </c>
      <c r="AW139" s="1">
        <v>2.1</v>
      </c>
      <c r="AX139" s="1">
        <v>0.5</v>
      </c>
      <c r="AY139" s="1">
        <v>100.0</v>
      </c>
      <c r="AZ139" s="1">
        <v>0.0</v>
      </c>
      <c r="BA139" s="1">
        <v>0.0</v>
      </c>
      <c r="BB139" s="1">
        <v>0.0</v>
      </c>
      <c r="BC139" s="1">
        <v>7100.0</v>
      </c>
    </row>
    <row r="140" ht="15.0" customHeight="1">
      <c r="A140" s="1">
        <v>271000.0</v>
      </c>
      <c r="B140" s="2" t="s">
        <v>194</v>
      </c>
      <c r="C140" s="1" t="s">
        <v>30</v>
      </c>
      <c r="D140" s="1">
        <v>272.0</v>
      </c>
      <c r="E140" s="1">
        <v>1200.0</v>
      </c>
      <c r="F140" s="1">
        <v>135.0</v>
      </c>
      <c r="G140" s="1">
        <v>270.0</v>
      </c>
      <c r="H140" s="1">
        <v>108.0</v>
      </c>
      <c r="I140" s="1">
        <v>88.0</v>
      </c>
      <c r="J140" s="1">
        <v>0.0</v>
      </c>
      <c r="K140" s="1">
        <v>-25.0</v>
      </c>
      <c r="L140" s="1">
        <v>0.0</v>
      </c>
      <c r="M140" s="1">
        <v>999.0</v>
      </c>
      <c r="N140" s="1">
        <v>999.0</v>
      </c>
      <c r="O140" s="1">
        <v>999.0</v>
      </c>
      <c r="P140" s="1">
        <v>100.0</v>
      </c>
      <c r="Q140" s="1">
        <v>40.0</v>
      </c>
      <c r="R140" s="1">
        <v>5.0</v>
      </c>
      <c r="S140" s="1">
        <v>50.0</v>
      </c>
      <c r="T140" s="1">
        <v>0.0</v>
      </c>
      <c r="U140" s="1">
        <v>1.0</v>
      </c>
      <c r="V140" s="1">
        <v>120.0</v>
      </c>
      <c r="W140" s="1">
        <v>100.0</v>
      </c>
      <c r="X140" s="1">
        <v>0.0</v>
      </c>
      <c r="Y140" s="1">
        <v>75.0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1.0</v>
      </c>
      <c r="AI140" s="14" t="b">
        <v>0</v>
      </c>
      <c r="AJ140" s="7" t="b">
        <v>0</v>
      </c>
      <c r="AK140" s="7" t="b">
        <v>0</v>
      </c>
      <c r="AL140" s="7" t="b">
        <v>0</v>
      </c>
      <c r="AM140" s="7" t="b">
        <v>0</v>
      </c>
      <c r="AN140" s="7" t="b">
        <v>0</v>
      </c>
      <c r="AO140" s="1">
        <v>2.71E7</v>
      </c>
      <c r="AP140" s="1">
        <v>-1.0</v>
      </c>
      <c r="AQ140" s="1">
        <v>71110.0</v>
      </c>
      <c r="AR140" s="1">
        <v>7014.0</v>
      </c>
      <c r="AS140" s="1">
        <v>7414.0</v>
      </c>
      <c r="AT140" s="1">
        <v>27100.0</v>
      </c>
      <c r="AU140" s="1">
        <v>271000.0</v>
      </c>
      <c r="AV140" s="1">
        <v>90.0</v>
      </c>
      <c r="AW140" s="1">
        <v>3.0</v>
      </c>
      <c r="AX140" s="1">
        <v>0.6</v>
      </c>
      <c r="AY140" s="1">
        <v>500.0</v>
      </c>
      <c r="AZ140" s="1">
        <v>90001.0</v>
      </c>
      <c r="BA140" s="1">
        <v>0.0</v>
      </c>
      <c r="BB140" s="1">
        <v>0.0</v>
      </c>
      <c r="BC140" s="1">
        <v>0.0</v>
      </c>
    </row>
    <row r="141" ht="15.0" customHeight="1">
      <c r="A141" s="1">
        <v>271001.0</v>
      </c>
      <c r="B141" s="2" t="s">
        <v>194</v>
      </c>
      <c r="C141" s="1" t="s">
        <v>101</v>
      </c>
      <c r="D141" s="1">
        <v>272.0</v>
      </c>
      <c r="E141" s="1">
        <v>200.0</v>
      </c>
      <c r="F141" s="1">
        <v>135.0</v>
      </c>
      <c r="G141" s="1">
        <v>270.0</v>
      </c>
      <c r="H141" s="1">
        <v>108.0</v>
      </c>
      <c r="I141" s="1">
        <v>88.0</v>
      </c>
      <c r="J141" s="1">
        <v>0.0</v>
      </c>
      <c r="K141" s="1">
        <v>-25.0</v>
      </c>
      <c r="L141" s="1">
        <v>0.0</v>
      </c>
      <c r="M141" s="1">
        <v>999.0</v>
      </c>
      <c r="N141" s="1">
        <v>999.0</v>
      </c>
      <c r="O141" s="1">
        <v>999.0</v>
      </c>
      <c r="P141" s="1">
        <v>100.0</v>
      </c>
      <c r="Q141" s="1">
        <v>40.0</v>
      </c>
      <c r="R141" s="1">
        <v>5.0</v>
      </c>
      <c r="S141" s="1">
        <v>50.0</v>
      </c>
      <c r="T141" s="1">
        <v>0.0</v>
      </c>
      <c r="U141" s="1">
        <v>1.0</v>
      </c>
      <c r="V141" s="1">
        <v>120.0</v>
      </c>
      <c r="W141" s="1">
        <v>100.0</v>
      </c>
      <c r="X141" s="1">
        <v>0.0</v>
      </c>
      <c r="Y141" s="1">
        <v>75.0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4" t="b">
        <v>0</v>
      </c>
      <c r="AJ141" s="7" t="b">
        <v>0</v>
      </c>
      <c r="AK141" s="7" t="b">
        <v>0</v>
      </c>
      <c r="AL141" s="7" t="b">
        <v>0</v>
      </c>
      <c r="AM141" s="7" t="b">
        <v>0</v>
      </c>
      <c r="AN141" s="7" t="b">
        <v>0</v>
      </c>
      <c r="AO141" s="1">
        <v>2.71001E7</v>
      </c>
      <c r="AP141" s="1">
        <v>-1.0</v>
      </c>
      <c r="AQ141" s="1">
        <v>71110.0</v>
      </c>
      <c r="AR141" s="1">
        <v>7005.0</v>
      </c>
      <c r="AS141" s="1">
        <v>7405.0</v>
      </c>
      <c r="AT141" s="1">
        <v>27100.0</v>
      </c>
      <c r="AU141" s="1">
        <v>271000.0</v>
      </c>
      <c r="AV141" s="1">
        <v>90.0</v>
      </c>
      <c r="AW141" s="1">
        <v>3.0</v>
      </c>
      <c r="AX141" s="1">
        <v>0.6</v>
      </c>
      <c r="AY141" s="1">
        <v>500.0</v>
      </c>
      <c r="AZ141" s="1">
        <v>90001.0</v>
      </c>
      <c r="BA141" s="1">
        <v>0.0</v>
      </c>
      <c r="BB141" s="1">
        <v>0.0</v>
      </c>
      <c r="BC141" s="1">
        <v>0.0</v>
      </c>
    </row>
    <row r="142" ht="15.0" customHeight="1">
      <c r="A142" s="1">
        <v>271002.0</v>
      </c>
      <c r="B142" s="2" t="s">
        <v>292</v>
      </c>
      <c r="C142" s="1" t="s">
        <v>30</v>
      </c>
      <c r="D142" s="1">
        <v>272.0</v>
      </c>
      <c r="E142" s="1">
        <v>1200.0</v>
      </c>
      <c r="F142" s="1">
        <v>135.0</v>
      </c>
      <c r="G142" s="1">
        <v>270.0</v>
      </c>
      <c r="H142" s="1">
        <v>108.0</v>
      </c>
      <c r="I142" s="1">
        <v>88.0</v>
      </c>
      <c r="J142" s="1">
        <v>0.0</v>
      </c>
      <c r="K142" s="1">
        <v>-25.0</v>
      </c>
      <c r="L142" s="1">
        <v>0.0</v>
      </c>
      <c r="M142" s="1">
        <v>999.0</v>
      </c>
      <c r="N142" s="1">
        <v>999.0</v>
      </c>
      <c r="O142" s="1">
        <v>999.0</v>
      </c>
      <c r="P142" s="1">
        <v>100.0</v>
      </c>
      <c r="Q142" s="1">
        <v>40.0</v>
      </c>
      <c r="R142" s="1">
        <v>5.0</v>
      </c>
      <c r="S142" s="1">
        <v>50.0</v>
      </c>
      <c r="T142" s="1">
        <v>0.0</v>
      </c>
      <c r="U142" s="1">
        <v>1.0</v>
      </c>
      <c r="V142" s="1">
        <v>120.0</v>
      </c>
      <c r="W142" s="1">
        <v>100.0</v>
      </c>
      <c r="X142" s="1">
        <v>0.0</v>
      </c>
      <c r="Y142" s="1">
        <v>75.0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1.0</v>
      </c>
      <c r="AI142" s="14" t="b">
        <v>0</v>
      </c>
      <c r="AJ142" s="7" t="b">
        <v>0</v>
      </c>
      <c r="AK142" s="7" t="b">
        <v>0</v>
      </c>
      <c r="AL142" s="7" t="b">
        <v>0</v>
      </c>
      <c r="AM142" s="7" t="b">
        <v>0</v>
      </c>
      <c r="AN142" s="7" t="b">
        <v>0</v>
      </c>
      <c r="AO142" s="1">
        <v>2.71E7</v>
      </c>
      <c r="AP142" s="1">
        <v>-1.0</v>
      </c>
      <c r="AQ142" s="1">
        <v>71110.0</v>
      </c>
      <c r="AR142" s="1">
        <v>7014.0</v>
      </c>
      <c r="AS142" s="1">
        <v>7414.0</v>
      </c>
      <c r="AT142" s="1">
        <v>27100.0</v>
      </c>
      <c r="AU142" s="1">
        <v>271000.0</v>
      </c>
      <c r="AV142" s="1">
        <v>90.0</v>
      </c>
      <c r="AW142" s="1">
        <v>3.0</v>
      </c>
      <c r="AX142" s="1">
        <v>0.6</v>
      </c>
      <c r="AY142" s="1">
        <v>500.0</v>
      </c>
      <c r="AZ142" s="1">
        <v>90001.0</v>
      </c>
      <c r="BA142" s="1">
        <v>0.0</v>
      </c>
      <c r="BB142" s="1">
        <v>0.0</v>
      </c>
      <c r="BC142" s="1">
        <v>7100.0</v>
      </c>
    </row>
    <row r="143" ht="15.0" customHeight="1">
      <c r="A143" s="1">
        <v>271100.0</v>
      </c>
      <c r="B143" s="2" t="s">
        <v>213</v>
      </c>
      <c r="C143" s="1" t="s">
        <v>101</v>
      </c>
      <c r="D143" s="1">
        <v>544.0</v>
      </c>
      <c r="E143" s="1">
        <v>1500.0</v>
      </c>
      <c r="F143" s="1">
        <v>145.0</v>
      </c>
      <c r="G143" s="1">
        <v>725.0</v>
      </c>
      <c r="H143" s="1">
        <v>145.0</v>
      </c>
      <c r="I143" s="1">
        <v>94.0</v>
      </c>
      <c r="J143" s="1">
        <v>0.0</v>
      </c>
      <c r="K143" s="1">
        <v>-25.0</v>
      </c>
      <c r="L143" s="1">
        <v>0.0</v>
      </c>
      <c r="M143" s="1">
        <v>999.0</v>
      </c>
      <c r="N143" s="1">
        <v>999.0</v>
      </c>
      <c r="O143" s="1">
        <v>999.0</v>
      </c>
      <c r="P143" s="1">
        <v>100.0</v>
      </c>
      <c r="Q143" s="1">
        <v>40.0</v>
      </c>
      <c r="R143" s="1">
        <v>5.0</v>
      </c>
      <c r="S143" s="1">
        <v>50.0</v>
      </c>
      <c r="T143" s="1">
        <v>0.0</v>
      </c>
      <c r="U143" s="1">
        <v>1.0</v>
      </c>
      <c r="V143" s="1">
        <v>130.0</v>
      </c>
      <c r="W143" s="1">
        <v>100.0</v>
      </c>
      <c r="X143" s="1">
        <v>0.0</v>
      </c>
      <c r="Y143" s="1">
        <v>75.0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4" t="b">
        <v>1</v>
      </c>
      <c r="AJ143" s="7" t="b">
        <v>0</v>
      </c>
      <c r="AK143" s="7" t="b">
        <v>0</v>
      </c>
      <c r="AL143" s="7" t="b">
        <v>0</v>
      </c>
      <c r="AM143" s="7" t="b">
        <v>0</v>
      </c>
      <c r="AN143" s="7" t="b">
        <v>0</v>
      </c>
      <c r="AO143" s="1">
        <v>2.711E7</v>
      </c>
      <c r="AP143" s="1">
        <v>-1.0</v>
      </c>
      <c r="AQ143" s="1">
        <v>71110.0</v>
      </c>
      <c r="AR143" s="1">
        <v>7005.0</v>
      </c>
      <c r="AS143" s="1">
        <v>7405.0</v>
      </c>
      <c r="AT143" s="1">
        <v>27110.0</v>
      </c>
      <c r="AU143" s="1">
        <v>271100.0</v>
      </c>
      <c r="AV143" s="1">
        <v>90.0</v>
      </c>
      <c r="AW143" s="1">
        <v>4.0</v>
      </c>
      <c r="AX143" s="1">
        <v>0.9</v>
      </c>
      <c r="AY143" s="1">
        <v>800.0</v>
      </c>
      <c r="AZ143" s="1">
        <v>90001.0</v>
      </c>
      <c r="BA143" s="1">
        <v>0.0</v>
      </c>
      <c r="BB143" s="1">
        <v>0.0</v>
      </c>
      <c r="BC143" s="1">
        <v>0.0</v>
      </c>
    </row>
    <row r="144" ht="15.0" customHeight="1">
      <c r="A144" s="1">
        <v>271101.0</v>
      </c>
      <c r="B144" s="1" t="s">
        <v>300</v>
      </c>
      <c r="C144" s="1" t="s">
        <v>30</v>
      </c>
      <c r="D144" s="1">
        <v>544.0</v>
      </c>
      <c r="E144" s="1">
        <v>2500.0</v>
      </c>
      <c r="F144" s="1">
        <v>145.0</v>
      </c>
      <c r="G144" s="1">
        <v>725.0</v>
      </c>
      <c r="H144" s="1">
        <v>145.0</v>
      </c>
      <c r="I144" s="1">
        <v>94.0</v>
      </c>
      <c r="J144" s="1">
        <v>0.0</v>
      </c>
      <c r="K144" s="1">
        <v>-25.0</v>
      </c>
      <c r="L144" s="1">
        <v>0.0</v>
      </c>
      <c r="M144" s="1">
        <v>999.0</v>
      </c>
      <c r="N144" s="1">
        <v>999.0</v>
      </c>
      <c r="O144" s="1">
        <v>999.0</v>
      </c>
      <c r="P144" s="1">
        <v>100.0</v>
      </c>
      <c r="Q144" s="1">
        <v>40.0</v>
      </c>
      <c r="R144" s="1">
        <v>5.0</v>
      </c>
      <c r="S144" s="1">
        <v>50.0</v>
      </c>
      <c r="T144" s="1">
        <v>0.0</v>
      </c>
      <c r="U144" s="1">
        <v>1.0</v>
      </c>
      <c r="V144" s="1">
        <v>130.0</v>
      </c>
      <c r="W144" s="1">
        <v>100.0</v>
      </c>
      <c r="X144" s="1">
        <v>0.0</v>
      </c>
      <c r="Y144" s="1">
        <v>75.0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1.0</v>
      </c>
      <c r="AI144" s="14" t="b">
        <v>1</v>
      </c>
      <c r="AJ144" s="7" t="b">
        <v>0</v>
      </c>
      <c r="AK144" s="7" t="b">
        <v>0</v>
      </c>
      <c r="AL144" s="7" t="b">
        <v>0</v>
      </c>
      <c r="AM144" s="7" t="b">
        <v>0</v>
      </c>
      <c r="AN144" s="7" t="b">
        <v>0</v>
      </c>
      <c r="AO144" s="1">
        <v>2.71101E7</v>
      </c>
      <c r="AP144" s="1">
        <v>-1.0</v>
      </c>
      <c r="AQ144" s="1">
        <v>71110.0</v>
      </c>
      <c r="AR144" s="1">
        <v>7014.0</v>
      </c>
      <c r="AS144" s="1">
        <v>7414.0</v>
      </c>
      <c r="AT144" s="1">
        <v>27110.0</v>
      </c>
      <c r="AU144" s="1">
        <v>271100.0</v>
      </c>
      <c r="AV144" s="1">
        <v>90.0</v>
      </c>
      <c r="AW144" s="1">
        <v>4.0</v>
      </c>
      <c r="AX144" s="1">
        <v>0.9</v>
      </c>
      <c r="AY144" s="1">
        <v>800.0</v>
      </c>
      <c r="AZ144" s="1">
        <v>90001.0</v>
      </c>
      <c r="BA144" s="1">
        <v>0.0</v>
      </c>
      <c r="BB144" s="1">
        <v>0.0</v>
      </c>
      <c r="BC144" s="1">
        <v>0.0</v>
      </c>
    </row>
    <row r="145" ht="15.0" customHeight="1">
      <c r="A145" s="1">
        <v>273000.0</v>
      </c>
      <c r="B145" s="9" t="s">
        <v>263</v>
      </c>
      <c r="C145" s="1" t="s">
        <v>41</v>
      </c>
      <c r="D145" s="1">
        <v>920.0</v>
      </c>
      <c r="E145" s="1">
        <v>30000.0</v>
      </c>
      <c r="F145" s="1">
        <v>108.0</v>
      </c>
      <c r="G145" s="1">
        <v>97.0</v>
      </c>
      <c r="H145" s="1">
        <v>65.0</v>
      </c>
      <c r="I145" s="1">
        <v>65.0</v>
      </c>
      <c r="J145" s="1">
        <v>0.0</v>
      </c>
      <c r="K145" s="1">
        <v>0.0</v>
      </c>
      <c r="L145" s="1">
        <v>0.0</v>
      </c>
      <c r="M145" s="1">
        <v>370.0</v>
      </c>
      <c r="N145" s="1">
        <v>370.0</v>
      </c>
      <c r="O145" s="1">
        <v>125.0</v>
      </c>
      <c r="P145" s="1">
        <v>100.0</v>
      </c>
      <c r="Q145" s="1">
        <v>40.0</v>
      </c>
      <c r="R145" s="1">
        <v>0.0</v>
      </c>
      <c r="S145" s="1">
        <v>0.0</v>
      </c>
      <c r="T145" s="1">
        <v>0.0</v>
      </c>
      <c r="U145" s="1">
        <v>0.0</v>
      </c>
      <c r="V145" s="1">
        <v>60.0</v>
      </c>
      <c r="W145" s="1">
        <v>100.0</v>
      </c>
      <c r="X145" s="1">
        <v>0.0</v>
      </c>
      <c r="Y145" s="1">
        <v>75.0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1.0</v>
      </c>
      <c r="AI145" s="14" t="b">
        <v>0</v>
      </c>
      <c r="AJ145" s="7" t="b">
        <v>0</v>
      </c>
      <c r="AK145" s="7" t="b">
        <v>0</v>
      </c>
      <c r="AL145" s="7" t="b">
        <v>0</v>
      </c>
      <c r="AM145" s="7" t="b">
        <v>0</v>
      </c>
      <c r="AN145" s="7" t="b">
        <v>0</v>
      </c>
      <c r="AO145" s="1">
        <v>2.73E7</v>
      </c>
      <c r="AP145" s="1">
        <v>-1.0</v>
      </c>
      <c r="AQ145" s="1">
        <v>71100.0</v>
      </c>
      <c r="AR145" s="1">
        <v>7014.0</v>
      </c>
      <c r="AS145" s="1">
        <v>7414.0</v>
      </c>
      <c r="AT145" s="1">
        <v>27300.0</v>
      </c>
      <c r="AU145" s="1">
        <v>273000.0</v>
      </c>
      <c r="AV145" s="1">
        <v>90.0</v>
      </c>
      <c r="AW145" s="1">
        <v>4.8</v>
      </c>
      <c r="AX145" s="1">
        <v>0.8</v>
      </c>
      <c r="AY145" s="1">
        <v>500.0</v>
      </c>
      <c r="AZ145" s="1">
        <v>0.0</v>
      </c>
      <c r="BA145" s="1">
        <v>80000.0</v>
      </c>
      <c r="BB145" s="1">
        <v>0.0</v>
      </c>
      <c r="BC145" s="1">
        <v>5151.0</v>
      </c>
    </row>
    <row r="146" ht="15.0" customHeight="1">
      <c r="A146" s="1">
        <v>273100.0</v>
      </c>
      <c r="B146" s="9" t="s">
        <v>40</v>
      </c>
      <c r="C146" s="1" t="s">
        <v>41</v>
      </c>
      <c r="D146" s="1">
        <v>1.0</v>
      </c>
      <c r="E146" s="1">
        <v>0.0</v>
      </c>
      <c r="F146" s="1">
        <v>1.0</v>
      </c>
      <c r="G146" s="1">
        <v>1.0</v>
      </c>
      <c r="H146" s="1">
        <v>1.0</v>
      </c>
      <c r="I146" s="1">
        <v>1.0</v>
      </c>
      <c r="J146" s="1">
        <v>0.0</v>
      </c>
      <c r="K146" s="1">
        <v>0.0</v>
      </c>
      <c r="L146" s="1">
        <v>0.0</v>
      </c>
      <c r="M146" s="1">
        <v>75.0</v>
      </c>
      <c r="N146" s="1">
        <v>75.0</v>
      </c>
      <c r="O146" s="1">
        <v>75.0</v>
      </c>
      <c r="P146" s="1">
        <v>100.0</v>
      </c>
      <c r="Q146" s="1">
        <v>40.0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75.0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1.0</v>
      </c>
      <c r="AI146" s="14" t="b">
        <v>0</v>
      </c>
      <c r="AJ146" s="7" t="b">
        <v>0</v>
      </c>
      <c r="AK146" s="7" t="b">
        <v>0</v>
      </c>
      <c r="AL146" s="7" t="b">
        <v>0</v>
      </c>
      <c r="AM146" s="7" t="b">
        <v>0</v>
      </c>
      <c r="AN146" s="7" t="b">
        <v>0</v>
      </c>
      <c r="AO146" s="1">
        <v>-1.0</v>
      </c>
      <c r="AP146" s="1">
        <v>-1.0</v>
      </c>
      <c r="AQ146" s="1">
        <v>71100.0</v>
      </c>
      <c r="AR146" s="1">
        <v>7014.0</v>
      </c>
      <c r="AS146" s="1">
        <v>7414.0</v>
      </c>
      <c r="AT146" s="1">
        <v>27310.0</v>
      </c>
      <c r="AU146" s="1">
        <v>0.0</v>
      </c>
      <c r="AV146" s="1">
        <v>0.0</v>
      </c>
      <c r="AW146" s="1">
        <v>1.0</v>
      </c>
      <c r="AX146" s="1">
        <v>0.4</v>
      </c>
      <c r="AY146" s="1">
        <v>500.0</v>
      </c>
      <c r="AZ146" s="1">
        <v>0.0</v>
      </c>
      <c r="BA146" s="1">
        <v>0.0</v>
      </c>
      <c r="BB146" s="1">
        <v>0.0</v>
      </c>
      <c r="BC146" s="1">
        <v>0.0</v>
      </c>
    </row>
    <row r="147" ht="15.0" customHeight="1">
      <c r="A147" s="1">
        <v>275000.0</v>
      </c>
      <c r="B147" s="1" t="s">
        <v>66</v>
      </c>
      <c r="C147" s="1" t="s">
        <v>51</v>
      </c>
      <c r="D147" s="1">
        <v>32.0</v>
      </c>
      <c r="E147" s="1">
        <v>0.0</v>
      </c>
      <c r="F147" s="1">
        <v>90.0</v>
      </c>
      <c r="G147" s="1">
        <v>68.0</v>
      </c>
      <c r="H147" s="1">
        <v>63.0</v>
      </c>
      <c r="I147" s="1">
        <v>68.0</v>
      </c>
      <c r="J147" s="1">
        <v>0.0</v>
      </c>
      <c r="K147" s="1">
        <v>0.0</v>
      </c>
      <c r="L147" s="1">
        <v>0.0</v>
      </c>
      <c r="M147" s="1">
        <v>999.0</v>
      </c>
      <c r="N147" s="1">
        <v>999.0</v>
      </c>
      <c r="O147" s="1">
        <v>999.0</v>
      </c>
      <c r="P147" s="1">
        <v>100.0</v>
      </c>
      <c r="Q147" s="1">
        <v>40.0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100.0</v>
      </c>
      <c r="X147" s="1">
        <v>0.0</v>
      </c>
      <c r="Y147" s="1">
        <v>75.0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1.0</v>
      </c>
      <c r="AI147" s="14" t="b">
        <v>1</v>
      </c>
      <c r="AJ147" s="7" t="b">
        <v>0</v>
      </c>
      <c r="AK147" s="7" t="b">
        <v>0</v>
      </c>
      <c r="AL147" s="7" t="b">
        <v>0</v>
      </c>
      <c r="AM147" s="7" t="b">
        <v>0</v>
      </c>
      <c r="AN147" s="7" t="b">
        <v>0</v>
      </c>
      <c r="AO147" s="1">
        <v>-1.0</v>
      </c>
      <c r="AP147" s="1">
        <v>-1.0</v>
      </c>
      <c r="AQ147" s="1">
        <v>71100.0</v>
      </c>
      <c r="AR147" s="1">
        <v>7002.0</v>
      </c>
      <c r="AS147" s="1">
        <v>7402.0</v>
      </c>
      <c r="AT147" s="1">
        <v>27500.0</v>
      </c>
      <c r="AU147" s="1">
        <v>275000.0</v>
      </c>
      <c r="AV147" s="1">
        <v>0.0</v>
      </c>
      <c r="AW147" s="1">
        <v>0.81</v>
      </c>
      <c r="AX147" s="1">
        <v>0.4</v>
      </c>
      <c r="AY147" s="1">
        <v>100.0</v>
      </c>
      <c r="AZ147" s="1">
        <v>90000.0</v>
      </c>
      <c r="BA147" s="1">
        <v>80000.0</v>
      </c>
      <c r="BB147" s="1">
        <v>0.0</v>
      </c>
      <c r="BC147" s="1">
        <v>5151.0</v>
      </c>
    </row>
    <row r="148" ht="15.0" customHeight="1">
      <c r="A148" s="1">
        <v>278000.0</v>
      </c>
      <c r="B148" s="1" t="s">
        <v>182</v>
      </c>
      <c r="C148" s="1" t="s">
        <v>166</v>
      </c>
      <c r="D148" s="1">
        <v>496.0</v>
      </c>
      <c r="E148" s="1">
        <v>1000.0</v>
      </c>
      <c r="F148" s="1">
        <v>99.0</v>
      </c>
      <c r="G148" s="1">
        <v>69.0</v>
      </c>
      <c r="H148" s="1">
        <v>59.0</v>
      </c>
      <c r="I148" s="1">
        <v>84.0</v>
      </c>
      <c r="J148" s="1">
        <v>0.0</v>
      </c>
      <c r="K148" s="1">
        <v>0.0</v>
      </c>
      <c r="L148" s="1">
        <v>0.0</v>
      </c>
      <c r="M148" s="1">
        <v>230.0</v>
      </c>
      <c r="N148" s="1">
        <v>230.0</v>
      </c>
      <c r="O148" s="1">
        <v>230.0</v>
      </c>
      <c r="P148" s="1">
        <v>100.0</v>
      </c>
      <c r="Q148" s="1">
        <v>40.0</v>
      </c>
      <c r="R148" s="1">
        <v>5.0</v>
      </c>
      <c r="S148" s="1">
        <v>100.0</v>
      </c>
      <c r="T148" s="1">
        <v>0.0</v>
      </c>
      <c r="U148" s="1">
        <v>2.0</v>
      </c>
      <c r="V148" s="1">
        <v>65.0</v>
      </c>
      <c r="W148" s="1">
        <v>0.0</v>
      </c>
      <c r="X148" s="1">
        <v>0.0</v>
      </c>
      <c r="Y148" s="1">
        <v>75.0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1.0</v>
      </c>
      <c r="AI148" s="14" t="b">
        <v>1</v>
      </c>
      <c r="AJ148" s="7" t="b">
        <v>0</v>
      </c>
      <c r="AK148" s="7" t="b">
        <v>0</v>
      </c>
      <c r="AL148" s="7" t="b">
        <v>0</v>
      </c>
      <c r="AM148" s="7" t="b">
        <v>0</v>
      </c>
      <c r="AN148" s="7" t="b">
        <v>0</v>
      </c>
      <c r="AO148" s="1">
        <v>2.78E7</v>
      </c>
      <c r="AP148" s="1">
        <v>-1.0</v>
      </c>
      <c r="AQ148" s="1">
        <v>71110.0</v>
      </c>
      <c r="AR148" s="1">
        <v>7009.0</v>
      </c>
      <c r="AS148" s="1">
        <v>7409.0</v>
      </c>
      <c r="AT148" s="1">
        <v>27800.0</v>
      </c>
      <c r="AU148" s="1">
        <v>278000.0</v>
      </c>
      <c r="AV148" s="1">
        <v>120.0</v>
      </c>
      <c r="AW148" s="1">
        <v>3.2</v>
      </c>
      <c r="AX148" s="1">
        <v>0.5</v>
      </c>
      <c r="AY148" s="1">
        <v>100.0</v>
      </c>
      <c r="AZ148" s="1">
        <v>0.0</v>
      </c>
      <c r="BA148" s="1">
        <v>0.0</v>
      </c>
      <c r="BB148" s="1">
        <v>5421.0</v>
      </c>
      <c r="BC148" s="1">
        <v>0.0</v>
      </c>
    </row>
    <row r="149" ht="15.0" customHeight="1">
      <c r="A149" s="1">
        <v>278010.0</v>
      </c>
      <c r="B149" s="1" t="s">
        <v>195</v>
      </c>
      <c r="C149" s="1" t="s">
        <v>39</v>
      </c>
      <c r="D149" s="1">
        <v>496.0</v>
      </c>
      <c r="E149" s="1">
        <v>2000.0</v>
      </c>
      <c r="F149" s="1">
        <v>99.0</v>
      </c>
      <c r="G149" s="1">
        <v>69.0</v>
      </c>
      <c r="H149" s="1">
        <v>59.0</v>
      </c>
      <c r="I149" s="1">
        <v>84.0</v>
      </c>
      <c r="J149" s="1">
        <v>0.0</v>
      </c>
      <c r="K149" s="1">
        <v>0.0</v>
      </c>
      <c r="L149" s="1">
        <v>0.0</v>
      </c>
      <c r="M149" s="1">
        <v>230.0</v>
      </c>
      <c r="N149" s="1">
        <v>230.0</v>
      </c>
      <c r="O149" s="1">
        <v>230.0</v>
      </c>
      <c r="P149" s="1">
        <v>100.0</v>
      </c>
      <c r="Q149" s="1">
        <v>40.0</v>
      </c>
      <c r="R149" s="1">
        <v>5.0</v>
      </c>
      <c r="S149" s="1">
        <v>100.0</v>
      </c>
      <c r="T149" s="1">
        <v>0.0</v>
      </c>
      <c r="U149" s="1">
        <v>2.0</v>
      </c>
      <c r="V149" s="1">
        <v>65.0</v>
      </c>
      <c r="W149" s="1">
        <v>0.0</v>
      </c>
      <c r="X149" s="1">
        <v>0.0</v>
      </c>
      <c r="Y149" s="1">
        <v>75.0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1.0</v>
      </c>
      <c r="AI149" s="14" t="b">
        <v>1</v>
      </c>
      <c r="AJ149" s="7" t="b">
        <v>0</v>
      </c>
      <c r="AK149" s="7" t="b">
        <v>0</v>
      </c>
      <c r="AL149" s="7" t="b">
        <v>0</v>
      </c>
      <c r="AM149" s="7" t="b">
        <v>0</v>
      </c>
      <c r="AN149" s="7" t="b">
        <v>0</v>
      </c>
      <c r="AO149" s="1">
        <v>2.7801E7</v>
      </c>
      <c r="AP149" s="1">
        <v>-1.0</v>
      </c>
      <c r="AQ149" s="1">
        <v>71110.0</v>
      </c>
      <c r="AR149" s="1">
        <v>7010.0</v>
      </c>
      <c r="AS149" s="1">
        <v>7410.0</v>
      </c>
      <c r="AT149" s="1">
        <v>27800.0</v>
      </c>
      <c r="AU149" s="1">
        <v>278000.0</v>
      </c>
      <c r="AV149" s="1">
        <v>120.0</v>
      </c>
      <c r="AW149" s="1">
        <v>3.2</v>
      </c>
      <c r="AX149" s="1">
        <v>0.5</v>
      </c>
      <c r="AY149" s="1">
        <v>100.0</v>
      </c>
      <c r="AZ149" s="1">
        <v>0.0</v>
      </c>
      <c r="BA149" s="1">
        <v>0.0</v>
      </c>
      <c r="BB149" s="1">
        <v>5421.0</v>
      </c>
      <c r="BC149" s="1">
        <v>0.0</v>
      </c>
    </row>
    <row r="150" ht="15.0" customHeight="1">
      <c r="A150" s="1">
        <v>278011.0</v>
      </c>
      <c r="B150" s="1" t="s">
        <v>196</v>
      </c>
      <c r="C150" s="1" t="s">
        <v>39</v>
      </c>
      <c r="D150" s="1">
        <v>496.0</v>
      </c>
      <c r="E150" s="1">
        <v>2000.0</v>
      </c>
      <c r="F150" s="1">
        <v>99.0</v>
      </c>
      <c r="G150" s="1">
        <v>69.0</v>
      </c>
      <c r="H150" s="1">
        <v>59.0</v>
      </c>
      <c r="I150" s="1">
        <v>84.0</v>
      </c>
      <c r="J150" s="1">
        <v>0.0</v>
      </c>
      <c r="K150" s="1">
        <v>0.0</v>
      </c>
      <c r="L150" s="1">
        <v>0.0</v>
      </c>
      <c r="M150" s="1">
        <v>230.0</v>
      </c>
      <c r="N150" s="1">
        <v>230.0</v>
      </c>
      <c r="O150" s="1">
        <v>230.0</v>
      </c>
      <c r="P150" s="1">
        <v>100.0</v>
      </c>
      <c r="Q150" s="1">
        <v>40.0</v>
      </c>
      <c r="R150" s="1">
        <v>5.0</v>
      </c>
      <c r="S150" s="1">
        <v>100.0</v>
      </c>
      <c r="T150" s="1">
        <v>0.0</v>
      </c>
      <c r="U150" s="1">
        <v>2.0</v>
      </c>
      <c r="V150" s="1">
        <v>65.0</v>
      </c>
      <c r="W150" s="1">
        <v>0.0</v>
      </c>
      <c r="X150" s="1">
        <v>0.0</v>
      </c>
      <c r="Y150" s="1">
        <v>75.0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1.0</v>
      </c>
      <c r="AI150" s="14" t="b">
        <v>1</v>
      </c>
      <c r="AJ150" s="7" t="b">
        <v>0</v>
      </c>
      <c r="AK150" s="7" t="b">
        <v>0</v>
      </c>
      <c r="AL150" s="7" t="b">
        <v>0</v>
      </c>
      <c r="AM150" s="7" t="b">
        <v>0</v>
      </c>
      <c r="AN150" s="7" t="b">
        <v>0</v>
      </c>
      <c r="AO150" s="1">
        <v>2.780101E7</v>
      </c>
      <c r="AP150" s="1">
        <v>-1.0</v>
      </c>
      <c r="AQ150" s="1">
        <v>71110.0</v>
      </c>
      <c r="AR150" s="1">
        <v>7010.0</v>
      </c>
      <c r="AS150" s="1">
        <v>7410.0</v>
      </c>
      <c r="AT150" s="1">
        <v>27800.0</v>
      </c>
      <c r="AU150" s="1">
        <v>278000.0</v>
      </c>
      <c r="AV150" s="1">
        <v>120.0</v>
      </c>
      <c r="AW150" s="1">
        <v>3.2</v>
      </c>
      <c r="AX150" s="1">
        <v>0.5</v>
      </c>
      <c r="AY150" s="1">
        <v>100.0</v>
      </c>
      <c r="AZ150" s="1">
        <v>0.0</v>
      </c>
      <c r="BA150" s="1">
        <v>0.0</v>
      </c>
      <c r="BB150" s="1">
        <v>5421.0</v>
      </c>
      <c r="BC150" s="1">
        <v>0.0</v>
      </c>
    </row>
    <row r="151" ht="15.0" customHeight="1">
      <c r="A151" s="1">
        <v>278012.0</v>
      </c>
      <c r="B151" s="1" t="s">
        <v>197</v>
      </c>
      <c r="C151" s="1" t="s">
        <v>39</v>
      </c>
      <c r="D151" s="1">
        <v>496.0</v>
      </c>
      <c r="E151" s="1">
        <v>2000.0</v>
      </c>
      <c r="F151" s="1">
        <v>99.0</v>
      </c>
      <c r="G151" s="1">
        <v>69.0</v>
      </c>
      <c r="H151" s="1">
        <v>59.0</v>
      </c>
      <c r="I151" s="1">
        <v>84.0</v>
      </c>
      <c r="J151" s="1">
        <v>0.0</v>
      </c>
      <c r="K151" s="1">
        <v>0.0</v>
      </c>
      <c r="L151" s="1">
        <v>0.0</v>
      </c>
      <c r="M151" s="1">
        <v>230.0</v>
      </c>
      <c r="N151" s="1">
        <v>230.0</v>
      </c>
      <c r="O151" s="1">
        <v>230.0</v>
      </c>
      <c r="P151" s="1">
        <v>100.0</v>
      </c>
      <c r="Q151" s="1">
        <v>40.0</v>
      </c>
      <c r="R151" s="1">
        <v>5.0</v>
      </c>
      <c r="S151" s="1">
        <v>100.0</v>
      </c>
      <c r="T151" s="1">
        <v>0.0</v>
      </c>
      <c r="U151" s="1">
        <v>2.0</v>
      </c>
      <c r="V151" s="1">
        <v>65.0</v>
      </c>
      <c r="W151" s="1">
        <v>0.0</v>
      </c>
      <c r="X151" s="1">
        <v>0.0</v>
      </c>
      <c r="Y151" s="1">
        <v>75.0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1.0</v>
      </c>
      <c r="AI151" s="14" t="b">
        <v>1</v>
      </c>
      <c r="AJ151" s="7" t="b">
        <v>0</v>
      </c>
      <c r="AK151" s="7" t="b">
        <v>0</v>
      </c>
      <c r="AL151" s="7" t="b">
        <v>0</v>
      </c>
      <c r="AM151" s="7" t="b">
        <v>0</v>
      </c>
      <c r="AN151" s="7" t="b">
        <v>0</v>
      </c>
      <c r="AO151" s="1">
        <v>2.780102E7</v>
      </c>
      <c r="AP151" s="1">
        <v>-1.0</v>
      </c>
      <c r="AQ151" s="1">
        <v>71110.0</v>
      </c>
      <c r="AR151" s="1">
        <v>7010.0</v>
      </c>
      <c r="AS151" s="1">
        <v>7410.0</v>
      </c>
      <c r="AT151" s="1">
        <v>27800.0</v>
      </c>
      <c r="AU151" s="1">
        <v>278000.0</v>
      </c>
      <c r="AV151" s="1">
        <v>120.0</v>
      </c>
      <c r="AW151" s="1">
        <v>3.2</v>
      </c>
      <c r="AX151" s="1">
        <v>0.5</v>
      </c>
      <c r="AY151" s="1">
        <v>100.0</v>
      </c>
      <c r="AZ151" s="1">
        <v>0.0</v>
      </c>
      <c r="BA151" s="1">
        <v>0.0</v>
      </c>
      <c r="BB151" s="1">
        <v>5421.0</v>
      </c>
      <c r="BC151" s="1">
        <v>0.0</v>
      </c>
    </row>
    <row r="152" ht="15.0" customHeight="1">
      <c r="A152" s="1">
        <v>278013.0</v>
      </c>
      <c r="B152" s="1" t="s">
        <v>198</v>
      </c>
      <c r="C152" s="1" t="s">
        <v>39</v>
      </c>
      <c r="D152" s="1">
        <v>496.0</v>
      </c>
      <c r="E152" s="1">
        <v>2000.0</v>
      </c>
      <c r="F152" s="1">
        <v>99.0</v>
      </c>
      <c r="G152" s="1">
        <v>69.0</v>
      </c>
      <c r="H152" s="1">
        <v>59.0</v>
      </c>
      <c r="I152" s="1">
        <v>84.0</v>
      </c>
      <c r="J152" s="1">
        <v>0.0</v>
      </c>
      <c r="K152" s="1">
        <v>0.0</v>
      </c>
      <c r="L152" s="1">
        <v>0.0</v>
      </c>
      <c r="M152" s="1">
        <v>230.0</v>
      </c>
      <c r="N152" s="1">
        <v>230.0</v>
      </c>
      <c r="O152" s="1">
        <v>230.0</v>
      </c>
      <c r="P152" s="1">
        <v>100.0</v>
      </c>
      <c r="Q152" s="1">
        <v>40.0</v>
      </c>
      <c r="R152" s="1">
        <v>5.0</v>
      </c>
      <c r="S152" s="1">
        <v>100.0</v>
      </c>
      <c r="T152" s="1">
        <v>0.0</v>
      </c>
      <c r="U152" s="1">
        <v>2.0</v>
      </c>
      <c r="V152" s="1">
        <v>65.0</v>
      </c>
      <c r="W152" s="1">
        <v>0.0</v>
      </c>
      <c r="X152" s="1">
        <v>0.0</v>
      </c>
      <c r="Y152" s="1">
        <v>75.0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4" t="b">
        <v>1</v>
      </c>
      <c r="AJ152" s="7" t="b">
        <v>0</v>
      </c>
      <c r="AK152" s="7" t="b">
        <v>0</v>
      </c>
      <c r="AL152" s="7" t="b">
        <v>0</v>
      </c>
      <c r="AM152" s="7" t="b">
        <v>0</v>
      </c>
      <c r="AN152" s="7" t="b">
        <v>0</v>
      </c>
      <c r="AO152" s="1">
        <v>2.780103E7</v>
      </c>
      <c r="AP152" s="1">
        <v>-1.0</v>
      </c>
      <c r="AQ152" s="1">
        <v>71110.0</v>
      </c>
      <c r="AR152" s="1">
        <v>7010.0</v>
      </c>
      <c r="AS152" s="1">
        <v>7410.0</v>
      </c>
      <c r="AT152" s="1">
        <v>27800.0</v>
      </c>
      <c r="AU152" s="1">
        <v>278000.0</v>
      </c>
      <c r="AV152" s="1">
        <v>120.0</v>
      </c>
      <c r="AW152" s="1">
        <v>3.2</v>
      </c>
      <c r="AX152" s="1">
        <v>0.5</v>
      </c>
      <c r="AY152" s="1">
        <v>100.0</v>
      </c>
      <c r="AZ152" s="1">
        <v>0.0</v>
      </c>
      <c r="BA152" s="1">
        <v>0.0</v>
      </c>
      <c r="BB152" s="1">
        <v>5421.0</v>
      </c>
      <c r="BC152" s="1">
        <v>0.0</v>
      </c>
    </row>
    <row r="153" ht="15.0" customHeight="1">
      <c r="A153" s="1">
        <v>278020.0</v>
      </c>
      <c r="B153" s="1" t="s">
        <v>231</v>
      </c>
      <c r="C153" s="1" t="s">
        <v>30</v>
      </c>
      <c r="D153" s="1">
        <v>496.0</v>
      </c>
      <c r="E153" s="1">
        <v>3000.0</v>
      </c>
      <c r="F153" s="1">
        <v>99.0</v>
      </c>
      <c r="G153" s="1">
        <v>69.0</v>
      </c>
      <c r="H153" s="1">
        <v>59.0</v>
      </c>
      <c r="I153" s="1">
        <v>84.0</v>
      </c>
      <c r="J153" s="1">
        <v>0.0</v>
      </c>
      <c r="K153" s="1">
        <v>0.0</v>
      </c>
      <c r="L153" s="1">
        <v>0.0</v>
      </c>
      <c r="M153" s="1">
        <v>230.0</v>
      </c>
      <c r="N153" s="1">
        <v>230.0</v>
      </c>
      <c r="O153" s="1">
        <v>230.0</v>
      </c>
      <c r="P153" s="1">
        <v>100.0</v>
      </c>
      <c r="Q153" s="1">
        <v>40.0</v>
      </c>
      <c r="R153" s="1">
        <v>5.0</v>
      </c>
      <c r="S153" s="1">
        <v>100.0</v>
      </c>
      <c r="T153" s="1">
        <v>0.0</v>
      </c>
      <c r="U153" s="1">
        <v>2.0</v>
      </c>
      <c r="V153" s="1">
        <v>65.0</v>
      </c>
      <c r="W153" s="1">
        <v>0.0</v>
      </c>
      <c r="X153" s="1">
        <v>0.0</v>
      </c>
      <c r="Y153" s="1">
        <v>75.0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1.0</v>
      </c>
      <c r="AI153" s="14" t="b">
        <v>1</v>
      </c>
      <c r="AJ153" s="7" t="b">
        <v>0</v>
      </c>
      <c r="AK153" s="7" t="b">
        <v>0</v>
      </c>
      <c r="AL153" s="7" t="b">
        <v>0</v>
      </c>
      <c r="AM153" s="7" t="b">
        <v>0</v>
      </c>
      <c r="AN153" s="7" t="b">
        <v>0</v>
      </c>
      <c r="AO153" s="1">
        <v>2.7802E7</v>
      </c>
      <c r="AP153" s="1">
        <v>-1.0</v>
      </c>
      <c r="AQ153" s="1">
        <v>71110.0</v>
      </c>
      <c r="AR153" s="1">
        <v>7014.0</v>
      </c>
      <c r="AS153" s="1">
        <v>7414.0</v>
      </c>
      <c r="AT153" s="1">
        <v>27800.0</v>
      </c>
      <c r="AU153" s="1">
        <v>278000.0</v>
      </c>
      <c r="AV153" s="1">
        <v>120.0</v>
      </c>
      <c r="AW153" s="1">
        <v>3.2</v>
      </c>
      <c r="AX153" s="1">
        <v>0.5</v>
      </c>
      <c r="AY153" s="1">
        <v>100.0</v>
      </c>
      <c r="AZ153" s="1">
        <v>0.0</v>
      </c>
      <c r="BA153" s="1">
        <v>0.0</v>
      </c>
      <c r="BB153" s="1">
        <v>5421.0</v>
      </c>
      <c r="BC153" s="1">
        <v>0.0</v>
      </c>
    </row>
    <row r="154" ht="15.0" customHeight="1">
      <c r="A154" s="1">
        <v>278021.0</v>
      </c>
      <c r="B154" s="1" t="s">
        <v>232</v>
      </c>
      <c r="C154" s="1" t="s">
        <v>30</v>
      </c>
      <c r="D154" s="1">
        <v>496.0</v>
      </c>
      <c r="E154" s="1">
        <v>3000.0</v>
      </c>
      <c r="F154" s="1">
        <v>99.0</v>
      </c>
      <c r="G154" s="1">
        <v>69.0</v>
      </c>
      <c r="H154" s="1">
        <v>59.0</v>
      </c>
      <c r="I154" s="1">
        <v>84.0</v>
      </c>
      <c r="J154" s="1">
        <v>0.0</v>
      </c>
      <c r="K154" s="1">
        <v>0.0</v>
      </c>
      <c r="L154" s="1">
        <v>0.0</v>
      </c>
      <c r="M154" s="1">
        <v>230.0</v>
      </c>
      <c r="N154" s="1">
        <v>230.0</v>
      </c>
      <c r="O154" s="1">
        <v>230.0</v>
      </c>
      <c r="P154" s="1">
        <v>100.0</v>
      </c>
      <c r="Q154" s="1">
        <v>40.0</v>
      </c>
      <c r="R154" s="1">
        <v>5.0</v>
      </c>
      <c r="S154" s="1">
        <v>100.0</v>
      </c>
      <c r="T154" s="1">
        <v>0.0</v>
      </c>
      <c r="U154" s="1">
        <v>2.0</v>
      </c>
      <c r="V154" s="1">
        <v>65.0</v>
      </c>
      <c r="W154" s="1">
        <v>0.0</v>
      </c>
      <c r="X154" s="1">
        <v>0.0</v>
      </c>
      <c r="Y154" s="1">
        <v>75.0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1.0</v>
      </c>
      <c r="AI154" s="14" t="b">
        <v>1</v>
      </c>
      <c r="AJ154" s="7" t="b">
        <v>0</v>
      </c>
      <c r="AK154" s="7" t="b">
        <v>0</v>
      </c>
      <c r="AL154" s="7" t="b">
        <v>0</v>
      </c>
      <c r="AM154" s="7" t="b">
        <v>0</v>
      </c>
      <c r="AN154" s="7" t="b">
        <v>0</v>
      </c>
      <c r="AO154" s="1">
        <v>2.780201E7</v>
      </c>
      <c r="AP154" s="1">
        <v>-1.0</v>
      </c>
      <c r="AQ154" s="1">
        <v>71110.0</v>
      </c>
      <c r="AR154" s="1">
        <v>7014.0</v>
      </c>
      <c r="AS154" s="1">
        <v>7414.0</v>
      </c>
      <c r="AT154" s="1">
        <v>27800.0</v>
      </c>
      <c r="AU154" s="1">
        <v>278000.0</v>
      </c>
      <c r="AV154" s="1">
        <v>120.0</v>
      </c>
      <c r="AW154" s="1">
        <v>3.2</v>
      </c>
      <c r="AX154" s="1">
        <v>0.5</v>
      </c>
      <c r="AY154" s="1">
        <v>100.0</v>
      </c>
      <c r="AZ154" s="1">
        <v>0.0</v>
      </c>
      <c r="BA154" s="1">
        <v>0.0</v>
      </c>
      <c r="BB154" s="1">
        <v>5421.0</v>
      </c>
      <c r="BC154" s="1">
        <v>0.0</v>
      </c>
    </row>
    <row r="155" ht="15.0" customHeight="1">
      <c r="A155" s="1">
        <v>278030.0</v>
      </c>
      <c r="B155" s="1" t="s">
        <v>233</v>
      </c>
      <c r="C155" s="1" t="s">
        <v>160</v>
      </c>
      <c r="D155" s="1">
        <v>496.0</v>
      </c>
      <c r="E155" s="1">
        <v>3000.0</v>
      </c>
      <c r="F155" s="1">
        <v>99.0</v>
      </c>
      <c r="G155" s="1">
        <v>69.0</v>
      </c>
      <c r="H155" s="1">
        <v>59.0</v>
      </c>
      <c r="I155" s="1">
        <v>84.0</v>
      </c>
      <c r="J155" s="1">
        <v>0.0</v>
      </c>
      <c r="K155" s="1">
        <v>0.0</v>
      </c>
      <c r="L155" s="1">
        <v>0.0</v>
      </c>
      <c r="M155" s="1">
        <v>230.0</v>
      </c>
      <c r="N155" s="1">
        <v>230.0</v>
      </c>
      <c r="O155" s="1">
        <v>230.0</v>
      </c>
      <c r="P155" s="1">
        <v>100.0</v>
      </c>
      <c r="Q155" s="1">
        <v>40.0</v>
      </c>
      <c r="R155" s="1">
        <v>5.0</v>
      </c>
      <c r="S155" s="1">
        <v>100.0</v>
      </c>
      <c r="T155" s="1">
        <v>0.0</v>
      </c>
      <c r="U155" s="1">
        <v>2.0</v>
      </c>
      <c r="V155" s="1">
        <v>65.0</v>
      </c>
      <c r="W155" s="1">
        <v>0.0</v>
      </c>
      <c r="X155" s="1">
        <v>0.0</v>
      </c>
      <c r="Y155" s="1">
        <v>75.0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1.0</v>
      </c>
      <c r="AI155" s="14" t="b">
        <v>1</v>
      </c>
      <c r="AJ155" s="7" t="b">
        <v>0</v>
      </c>
      <c r="AK155" s="7" t="b">
        <v>0</v>
      </c>
      <c r="AL155" s="7" t="b">
        <v>0</v>
      </c>
      <c r="AM155" s="7" t="b">
        <v>0</v>
      </c>
      <c r="AN155" s="7" t="b">
        <v>0</v>
      </c>
      <c r="AO155" s="1">
        <v>2.7803E7</v>
      </c>
      <c r="AP155" s="1">
        <v>-1.0</v>
      </c>
      <c r="AQ155" s="1">
        <v>71110.0</v>
      </c>
      <c r="AR155" s="1">
        <v>7014.0</v>
      </c>
      <c r="AS155" s="1">
        <v>7414.0</v>
      </c>
      <c r="AT155" s="1">
        <v>27800.0</v>
      </c>
      <c r="AU155" s="1">
        <v>278000.0</v>
      </c>
      <c r="AV155" s="1">
        <v>120.0</v>
      </c>
      <c r="AW155" s="1">
        <v>3.2</v>
      </c>
      <c r="AX155" s="1">
        <v>0.5</v>
      </c>
      <c r="AY155" s="1">
        <v>100.0</v>
      </c>
      <c r="AZ155" s="1">
        <v>0.0</v>
      </c>
      <c r="BA155" s="1">
        <v>0.0</v>
      </c>
      <c r="BB155" s="1">
        <v>5421.0</v>
      </c>
      <c r="BC155" s="1">
        <v>0.0</v>
      </c>
    </row>
    <row r="156" ht="15.0" customHeight="1">
      <c r="A156" s="1">
        <v>278031.0</v>
      </c>
      <c r="B156" s="2" t="s">
        <v>233</v>
      </c>
      <c r="C156" s="1" t="s">
        <v>160</v>
      </c>
      <c r="D156" s="1">
        <v>496.0</v>
      </c>
      <c r="E156" s="1">
        <v>3000.0</v>
      </c>
      <c r="F156" s="1">
        <v>99.0</v>
      </c>
      <c r="G156" s="1">
        <v>69.0</v>
      </c>
      <c r="H156" s="1">
        <v>59.0</v>
      </c>
      <c r="I156" s="1">
        <v>84.0</v>
      </c>
      <c r="J156" s="1">
        <v>0.0</v>
      </c>
      <c r="K156" s="1">
        <v>0.0</v>
      </c>
      <c r="L156" s="1">
        <v>0.0</v>
      </c>
      <c r="M156" s="1">
        <v>230.0</v>
      </c>
      <c r="N156" s="1">
        <v>230.0</v>
      </c>
      <c r="O156" s="1">
        <v>230.0</v>
      </c>
      <c r="P156" s="1">
        <v>100.0</v>
      </c>
      <c r="Q156" s="1">
        <v>40.0</v>
      </c>
      <c r="R156" s="1">
        <v>5.0</v>
      </c>
      <c r="S156" s="1">
        <v>100.0</v>
      </c>
      <c r="T156" s="1">
        <v>0.0</v>
      </c>
      <c r="U156" s="1">
        <v>2.0</v>
      </c>
      <c r="V156" s="1">
        <v>65.0</v>
      </c>
      <c r="W156" s="1">
        <v>0.0</v>
      </c>
      <c r="X156" s="1">
        <v>0.0</v>
      </c>
      <c r="Y156" s="1">
        <v>75.0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1.0</v>
      </c>
      <c r="AI156" s="14" t="b">
        <v>1</v>
      </c>
      <c r="AJ156" s="7" t="b">
        <v>0</v>
      </c>
      <c r="AK156" s="7" t="b">
        <v>0</v>
      </c>
      <c r="AL156" s="7" t="b">
        <v>0</v>
      </c>
      <c r="AM156" s="7" t="b">
        <v>0</v>
      </c>
      <c r="AN156" s="7" t="b">
        <v>0</v>
      </c>
      <c r="AO156" s="1">
        <v>2.78031E7</v>
      </c>
      <c r="AP156" s="1">
        <v>-1.0</v>
      </c>
      <c r="AQ156" s="1">
        <v>71110.0</v>
      </c>
      <c r="AR156" s="1">
        <v>7014.0</v>
      </c>
      <c r="AS156" s="1">
        <v>7414.0</v>
      </c>
      <c r="AT156" s="1">
        <v>27800.0</v>
      </c>
      <c r="AU156" s="1">
        <v>278000.0</v>
      </c>
      <c r="AV156" s="1">
        <v>120.0</v>
      </c>
      <c r="AW156" s="1">
        <v>3.2</v>
      </c>
      <c r="AX156" s="1">
        <v>0.5</v>
      </c>
      <c r="AY156" s="1">
        <v>100.0</v>
      </c>
      <c r="AZ156" s="1">
        <v>0.0</v>
      </c>
      <c r="BA156" s="1">
        <v>0.0</v>
      </c>
      <c r="BB156" s="1">
        <v>5421.0</v>
      </c>
      <c r="BC156" s="1">
        <v>0.0</v>
      </c>
    </row>
    <row r="157" ht="15.0" customHeight="1">
      <c r="A157" s="1">
        <v>279000.0</v>
      </c>
      <c r="B157" s="1" t="s">
        <v>169</v>
      </c>
      <c r="C157" s="1" t="s">
        <v>55</v>
      </c>
      <c r="D157" s="1">
        <v>355.0</v>
      </c>
      <c r="E157" s="1">
        <v>800.0</v>
      </c>
      <c r="F157" s="1">
        <v>128.0</v>
      </c>
      <c r="G157" s="1">
        <v>85.0</v>
      </c>
      <c r="H157" s="1">
        <v>95.0</v>
      </c>
      <c r="I157" s="1">
        <v>106.0</v>
      </c>
      <c r="J157" s="1">
        <v>0.0</v>
      </c>
      <c r="K157" s="1">
        <v>0.0</v>
      </c>
      <c r="L157" s="1">
        <v>0.0</v>
      </c>
      <c r="M157" s="1">
        <v>145.0</v>
      </c>
      <c r="N157" s="1">
        <v>145.0</v>
      </c>
      <c r="O157" s="1">
        <v>245.0</v>
      </c>
      <c r="P157" s="1">
        <v>160.0</v>
      </c>
      <c r="Q157" s="1">
        <v>40.0</v>
      </c>
      <c r="R157" s="1">
        <v>5.0</v>
      </c>
      <c r="S157" s="1">
        <v>50.0</v>
      </c>
      <c r="T157" s="1">
        <v>0.0</v>
      </c>
      <c r="U157" s="1">
        <v>0.0</v>
      </c>
      <c r="V157" s="1">
        <v>80.0</v>
      </c>
      <c r="W157" s="1">
        <v>25.0</v>
      </c>
      <c r="X157" s="1">
        <v>0.0</v>
      </c>
      <c r="Y157" s="1">
        <v>75.0</v>
      </c>
      <c r="Z157" s="1">
        <v>90.0</v>
      </c>
      <c r="AA157" s="1">
        <v>70.0</v>
      </c>
      <c r="AB157" s="1">
        <v>85.0</v>
      </c>
      <c r="AC157" s="1">
        <v>70.0</v>
      </c>
      <c r="AD157" s="1">
        <v>4.0</v>
      </c>
      <c r="AE157" s="1">
        <v>80.0</v>
      </c>
      <c r="AF157" s="1">
        <v>80.0</v>
      </c>
      <c r="AG157" s="1">
        <v>85.0</v>
      </c>
      <c r="AH157" s="1">
        <v>1.1</v>
      </c>
      <c r="AI157" s="14" t="b">
        <v>1</v>
      </c>
      <c r="AJ157" s="7" t="b">
        <v>0</v>
      </c>
      <c r="AK157" s="7" t="b">
        <v>1</v>
      </c>
      <c r="AL157" s="7" t="b">
        <v>0</v>
      </c>
      <c r="AM157" s="7" t="b">
        <v>0</v>
      </c>
      <c r="AN157" s="7" t="b">
        <v>0</v>
      </c>
      <c r="AO157" s="1">
        <v>-1.0</v>
      </c>
      <c r="AP157" s="1">
        <v>-1.0</v>
      </c>
      <c r="AQ157" s="1">
        <v>71110.0</v>
      </c>
      <c r="AR157" s="1">
        <v>7004.0</v>
      </c>
      <c r="AS157" s="1">
        <v>7404.0</v>
      </c>
      <c r="AT157" s="1">
        <v>27900.0</v>
      </c>
      <c r="AU157" s="1">
        <v>279000.0</v>
      </c>
      <c r="AV157" s="1">
        <v>120.0</v>
      </c>
      <c r="AW157" s="1">
        <v>1.7</v>
      </c>
      <c r="AX157" s="1">
        <v>0.4</v>
      </c>
      <c r="AY157" s="1">
        <v>100.0</v>
      </c>
      <c r="AZ157" s="1">
        <v>0.0</v>
      </c>
      <c r="BA157" s="1">
        <v>0.0</v>
      </c>
      <c r="BB157" s="1">
        <v>0.0</v>
      </c>
      <c r="BC157" s="1">
        <v>0.0</v>
      </c>
    </row>
    <row r="158" ht="15.0" customHeight="1">
      <c r="A158" s="1">
        <v>279001.0</v>
      </c>
      <c r="B158" s="9" t="s">
        <v>181</v>
      </c>
      <c r="C158" s="1" t="s">
        <v>27</v>
      </c>
      <c r="D158" s="1">
        <v>355.0</v>
      </c>
      <c r="E158" s="1">
        <v>800.0</v>
      </c>
      <c r="F158" s="1">
        <v>128.0</v>
      </c>
      <c r="G158" s="1">
        <v>85.0</v>
      </c>
      <c r="H158" s="1">
        <v>95.0</v>
      </c>
      <c r="I158" s="1">
        <v>106.0</v>
      </c>
      <c r="J158" s="1">
        <v>0.0</v>
      </c>
      <c r="K158" s="1">
        <v>0.0</v>
      </c>
      <c r="L158" s="1">
        <v>0.0</v>
      </c>
      <c r="M158" s="1">
        <v>145.0</v>
      </c>
      <c r="N158" s="1">
        <v>145.0</v>
      </c>
      <c r="O158" s="1">
        <v>245.0</v>
      </c>
      <c r="P158" s="1">
        <v>160.0</v>
      </c>
      <c r="Q158" s="1">
        <v>40.0</v>
      </c>
      <c r="R158" s="1">
        <v>5.0</v>
      </c>
      <c r="S158" s="1">
        <v>50.0</v>
      </c>
      <c r="T158" s="1">
        <v>0.0</v>
      </c>
      <c r="U158" s="1">
        <v>0.0</v>
      </c>
      <c r="V158" s="1">
        <v>80.0</v>
      </c>
      <c r="W158" s="1">
        <v>25.0</v>
      </c>
      <c r="X158" s="1">
        <v>0.0</v>
      </c>
      <c r="Y158" s="1">
        <v>75.0</v>
      </c>
      <c r="Z158" s="1">
        <v>90.0</v>
      </c>
      <c r="AA158" s="1">
        <v>70.0</v>
      </c>
      <c r="AB158" s="1">
        <v>85.0</v>
      </c>
      <c r="AC158" s="1">
        <v>70.0</v>
      </c>
      <c r="AD158" s="1">
        <v>4.0</v>
      </c>
      <c r="AE158" s="1">
        <v>80.0</v>
      </c>
      <c r="AF158" s="1">
        <v>80.0</v>
      </c>
      <c r="AG158" s="1">
        <v>85.0</v>
      </c>
      <c r="AH158" s="1">
        <v>1.1</v>
      </c>
      <c r="AI158" s="14" t="b">
        <v>1</v>
      </c>
      <c r="AJ158" s="7" t="b">
        <v>0</v>
      </c>
      <c r="AK158" s="7" t="b">
        <v>1</v>
      </c>
      <c r="AL158" s="7" t="b">
        <v>0</v>
      </c>
      <c r="AM158" s="7" t="b">
        <v>0</v>
      </c>
      <c r="AN158" s="7" t="b">
        <v>0</v>
      </c>
      <c r="AO158" s="1">
        <v>-1.0</v>
      </c>
      <c r="AP158" s="1">
        <v>-1.0</v>
      </c>
      <c r="AQ158" s="1">
        <v>71110.0</v>
      </c>
      <c r="AR158" s="1">
        <v>7005.0</v>
      </c>
      <c r="AS158" s="1">
        <v>7405.0</v>
      </c>
      <c r="AT158" s="1">
        <v>27900.0</v>
      </c>
      <c r="AU158" s="1">
        <v>279001.0</v>
      </c>
      <c r="AV158" s="1">
        <v>120.0</v>
      </c>
      <c r="AW158" s="1">
        <v>1.7</v>
      </c>
      <c r="AX158" s="1">
        <v>0.4</v>
      </c>
      <c r="AY158" s="1">
        <v>100.0</v>
      </c>
      <c r="AZ158" s="1">
        <v>0.0</v>
      </c>
      <c r="BA158" s="1">
        <v>0.0</v>
      </c>
      <c r="BB158" s="1">
        <v>0.0</v>
      </c>
      <c r="BC158" s="1">
        <v>0.0</v>
      </c>
    </row>
    <row r="159" ht="15.0" customHeight="1">
      <c r="A159" s="1">
        <v>279010.0</v>
      </c>
      <c r="B159" s="1" t="s">
        <v>223</v>
      </c>
      <c r="C159" s="1" t="s">
        <v>101</v>
      </c>
      <c r="D159" s="1">
        <v>355.0</v>
      </c>
      <c r="E159" s="1">
        <v>1800.0</v>
      </c>
      <c r="F159" s="1">
        <v>128.0</v>
      </c>
      <c r="G159" s="1">
        <v>85.0</v>
      </c>
      <c r="H159" s="1">
        <v>95.0</v>
      </c>
      <c r="I159" s="1">
        <v>106.0</v>
      </c>
      <c r="J159" s="1">
        <v>0.0</v>
      </c>
      <c r="K159" s="1">
        <v>0.0</v>
      </c>
      <c r="L159" s="1">
        <v>0.0</v>
      </c>
      <c r="M159" s="1">
        <v>145.0</v>
      </c>
      <c r="N159" s="1">
        <v>145.0</v>
      </c>
      <c r="O159" s="1">
        <v>245.0</v>
      </c>
      <c r="P159" s="1">
        <v>160.0</v>
      </c>
      <c r="Q159" s="1">
        <v>40.0</v>
      </c>
      <c r="R159" s="1">
        <v>5.0</v>
      </c>
      <c r="S159" s="1">
        <v>50.0</v>
      </c>
      <c r="T159" s="1">
        <v>0.0</v>
      </c>
      <c r="U159" s="1">
        <v>0.0</v>
      </c>
      <c r="V159" s="1">
        <v>80.0</v>
      </c>
      <c r="W159" s="1">
        <v>25.0</v>
      </c>
      <c r="X159" s="1">
        <v>0.0</v>
      </c>
      <c r="Y159" s="1">
        <v>75.0</v>
      </c>
      <c r="Z159" s="1">
        <v>90.0</v>
      </c>
      <c r="AA159" s="1">
        <v>70.0</v>
      </c>
      <c r="AB159" s="1">
        <v>85.0</v>
      </c>
      <c r="AC159" s="1">
        <v>70.0</v>
      </c>
      <c r="AD159" s="1">
        <v>4.0</v>
      </c>
      <c r="AE159" s="1">
        <v>80.0</v>
      </c>
      <c r="AF159" s="1">
        <v>80.0</v>
      </c>
      <c r="AG159" s="1">
        <v>85.0</v>
      </c>
      <c r="AH159" s="1">
        <v>1.1</v>
      </c>
      <c r="AI159" s="14" t="b">
        <v>1</v>
      </c>
      <c r="AJ159" s="7" t="b">
        <v>0</v>
      </c>
      <c r="AK159" s="7" t="b">
        <v>1</v>
      </c>
      <c r="AL159" s="7" t="b">
        <v>0</v>
      </c>
      <c r="AM159" s="7" t="b">
        <v>0</v>
      </c>
      <c r="AN159" s="7" t="b">
        <v>0</v>
      </c>
      <c r="AO159" s="1">
        <v>-1.0</v>
      </c>
      <c r="AP159" s="1">
        <v>-1.0</v>
      </c>
      <c r="AQ159" s="1">
        <v>71110.0</v>
      </c>
      <c r="AR159" s="1">
        <v>7007.0</v>
      </c>
      <c r="AS159" s="1">
        <v>7407.0</v>
      </c>
      <c r="AT159" s="1">
        <v>27900.0</v>
      </c>
      <c r="AU159" s="1">
        <v>279003.0</v>
      </c>
      <c r="AV159" s="1">
        <v>120.0</v>
      </c>
      <c r="AW159" s="1">
        <v>1.7</v>
      </c>
      <c r="AX159" s="1">
        <v>0.4</v>
      </c>
      <c r="AY159" s="1">
        <v>100.0</v>
      </c>
      <c r="AZ159" s="1">
        <v>0.0</v>
      </c>
      <c r="BA159" s="1">
        <v>0.0</v>
      </c>
      <c r="BB159" s="1">
        <v>0.0</v>
      </c>
      <c r="BC159" s="1">
        <v>0.0</v>
      </c>
    </row>
    <row r="160" ht="15.0" customHeight="1">
      <c r="A160" s="1">
        <v>279020.0</v>
      </c>
      <c r="B160" s="1" t="s">
        <v>234</v>
      </c>
      <c r="C160" s="1" t="s">
        <v>48</v>
      </c>
      <c r="D160" s="1">
        <v>355.0</v>
      </c>
      <c r="E160" s="1">
        <v>1200.0</v>
      </c>
      <c r="F160" s="1">
        <v>128.0</v>
      </c>
      <c r="G160" s="1">
        <v>85.0</v>
      </c>
      <c r="H160" s="1">
        <v>95.0</v>
      </c>
      <c r="I160" s="1">
        <v>106.0</v>
      </c>
      <c r="J160" s="1">
        <v>0.0</v>
      </c>
      <c r="K160" s="1">
        <v>0.0</v>
      </c>
      <c r="L160" s="1">
        <v>0.0</v>
      </c>
      <c r="M160" s="1">
        <v>145.0</v>
      </c>
      <c r="N160" s="1">
        <v>145.0</v>
      </c>
      <c r="O160" s="1">
        <v>245.0</v>
      </c>
      <c r="P160" s="1">
        <v>160.0</v>
      </c>
      <c r="Q160" s="1">
        <v>40.0</v>
      </c>
      <c r="R160" s="1">
        <v>5.0</v>
      </c>
      <c r="S160" s="1">
        <v>50.0</v>
      </c>
      <c r="T160" s="1">
        <v>0.0</v>
      </c>
      <c r="U160" s="1">
        <v>0.0</v>
      </c>
      <c r="V160" s="1">
        <v>80.0</v>
      </c>
      <c r="W160" s="1">
        <v>25.0</v>
      </c>
      <c r="X160" s="1">
        <v>0.0</v>
      </c>
      <c r="Y160" s="1">
        <v>75.0</v>
      </c>
      <c r="Z160" s="1">
        <v>90.0</v>
      </c>
      <c r="AA160" s="1">
        <v>70.0</v>
      </c>
      <c r="AB160" s="1">
        <v>85.0</v>
      </c>
      <c r="AC160" s="1">
        <v>70.0</v>
      </c>
      <c r="AD160" s="1">
        <v>4.0</v>
      </c>
      <c r="AE160" s="1">
        <v>80.0</v>
      </c>
      <c r="AF160" s="1">
        <v>80.0</v>
      </c>
      <c r="AG160" s="1">
        <v>85.0</v>
      </c>
      <c r="AH160" s="1">
        <v>1.1</v>
      </c>
      <c r="AI160" s="14" t="b">
        <v>1</v>
      </c>
      <c r="AJ160" s="7" t="b">
        <v>0</v>
      </c>
      <c r="AK160" s="7" t="b">
        <v>1</v>
      </c>
      <c r="AL160" s="7" t="b">
        <v>0</v>
      </c>
      <c r="AM160" s="7" t="b">
        <v>0</v>
      </c>
      <c r="AN160" s="7" t="b">
        <v>0</v>
      </c>
      <c r="AO160" s="1">
        <v>-1.0</v>
      </c>
      <c r="AP160" s="1">
        <v>-1.0</v>
      </c>
      <c r="AQ160" s="1">
        <v>71110.0</v>
      </c>
      <c r="AR160" s="1">
        <v>7009.0</v>
      </c>
      <c r="AS160" s="1">
        <v>7409.0</v>
      </c>
      <c r="AT160" s="1">
        <v>27900.0</v>
      </c>
      <c r="AU160" s="1">
        <v>279002.0</v>
      </c>
      <c r="AV160" s="1">
        <v>120.0</v>
      </c>
      <c r="AW160" s="1">
        <v>1.7</v>
      </c>
      <c r="AX160" s="1">
        <v>0.4</v>
      </c>
      <c r="AY160" s="1">
        <v>100.0</v>
      </c>
      <c r="AZ160" s="1">
        <v>0.0</v>
      </c>
      <c r="BA160" s="1">
        <v>0.0</v>
      </c>
      <c r="BB160" s="1">
        <v>0.0</v>
      </c>
      <c r="BC160" s="1">
        <v>0.0</v>
      </c>
    </row>
    <row r="161" ht="15.0" customHeight="1">
      <c r="A161" s="1">
        <v>279030.0</v>
      </c>
      <c r="B161" s="1" t="s">
        <v>223</v>
      </c>
      <c r="C161" s="1" t="s">
        <v>164</v>
      </c>
      <c r="D161" s="1">
        <v>355.0</v>
      </c>
      <c r="E161" s="1">
        <v>1200.0</v>
      </c>
      <c r="F161" s="1">
        <v>128.0</v>
      </c>
      <c r="G161" s="1">
        <v>85.0</v>
      </c>
      <c r="H161" s="1">
        <v>95.0</v>
      </c>
      <c r="I161" s="1">
        <v>106.0</v>
      </c>
      <c r="J161" s="1">
        <v>0.0</v>
      </c>
      <c r="K161" s="1">
        <v>0.0</v>
      </c>
      <c r="L161" s="1">
        <v>0.0</v>
      </c>
      <c r="M161" s="1">
        <v>145.0</v>
      </c>
      <c r="N161" s="1">
        <v>145.0</v>
      </c>
      <c r="O161" s="1">
        <v>245.0</v>
      </c>
      <c r="P161" s="1">
        <v>160.0</v>
      </c>
      <c r="Q161" s="1">
        <v>40.0</v>
      </c>
      <c r="R161" s="1">
        <v>5.0</v>
      </c>
      <c r="S161" s="1">
        <v>50.0</v>
      </c>
      <c r="T161" s="1">
        <v>0.0</v>
      </c>
      <c r="U161" s="1">
        <v>0.0</v>
      </c>
      <c r="V161" s="1">
        <v>80.0</v>
      </c>
      <c r="W161" s="1">
        <v>25.0</v>
      </c>
      <c r="X161" s="1">
        <v>0.0</v>
      </c>
      <c r="Y161" s="1">
        <v>75.0</v>
      </c>
      <c r="Z161" s="1">
        <v>90.0</v>
      </c>
      <c r="AA161" s="1">
        <v>70.0</v>
      </c>
      <c r="AB161" s="1">
        <v>85.0</v>
      </c>
      <c r="AC161" s="1">
        <v>70.0</v>
      </c>
      <c r="AD161" s="1">
        <v>4.0</v>
      </c>
      <c r="AE161" s="1">
        <v>80.0</v>
      </c>
      <c r="AF161" s="1">
        <v>80.0</v>
      </c>
      <c r="AG161" s="1">
        <v>85.0</v>
      </c>
      <c r="AH161" s="1">
        <v>1.1</v>
      </c>
      <c r="AI161" s="14" t="b">
        <v>1</v>
      </c>
      <c r="AJ161" s="7" t="b">
        <v>0</v>
      </c>
      <c r="AK161" s="7" t="b">
        <v>1</v>
      </c>
      <c r="AL161" s="7" t="b">
        <v>0</v>
      </c>
      <c r="AM161" s="7" t="b">
        <v>0</v>
      </c>
      <c r="AN161" s="7" t="b">
        <v>0</v>
      </c>
      <c r="AO161" s="1">
        <v>-1.0</v>
      </c>
      <c r="AP161" s="1">
        <v>-1.0</v>
      </c>
      <c r="AQ161" s="1">
        <v>71110.0</v>
      </c>
      <c r="AR161" s="1">
        <v>7014.0</v>
      </c>
      <c r="AS161" s="1">
        <v>7414.0</v>
      </c>
      <c r="AT161" s="1">
        <v>27900.0</v>
      </c>
      <c r="AU161" s="1">
        <v>279003.0</v>
      </c>
      <c r="AV161" s="1">
        <v>120.0</v>
      </c>
      <c r="AW161" s="1">
        <v>1.7</v>
      </c>
      <c r="AX161" s="1">
        <v>0.4</v>
      </c>
      <c r="AY161" s="1">
        <v>100.0</v>
      </c>
      <c r="AZ161" s="1">
        <v>0.0</v>
      </c>
      <c r="BA161" s="1">
        <v>0.0</v>
      </c>
      <c r="BB161" s="1">
        <v>0.0</v>
      </c>
      <c r="BC161" s="1">
        <v>0.0</v>
      </c>
    </row>
    <row r="162" ht="15.0" customHeight="1">
      <c r="A162" s="1">
        <v>279050.0</v>
      </c>
      <c r="B162" s="9" t="s">
        <v>254</v>
      </c>
      <c r="C162" s="1" t="s">
        <v>275</v>
      </c>
      <c r="D162" s="1">
        <v>355.0</v>
      </c>
      <c r="E162" s="1">
        <v>2000.0</v>
      </c>
      <c r="F162" s="1">
        <v>128.0</v>
      </c>
      <c r="G162" s="1">
        <v>85.0</v>
      </c>
      <c r="H162" s="1">
        <v>95.0</v>
      </c>
      <c r="I162" s="1">
        <v>106.0</v>
      </c>
      <c r="J162" s="1">
        <v>0.0</v>
      </c>
      <c r="K162" s="1">
        <v>0.0</v>
      </c>
      <c r="L162" s="1">
        <v>0.0</v>
      </c>
      <c r="M162" s="1">
        <v>145.0</v>
      </c>
      <c r="N162" s="1">
        <v>145.0</v>
      </c>
      <c r="O162" s="1">
        <v>245.0</v>
      </c>
      <c r="P162" s="1">
        <v>160.0</v>
      </c>
      <c r="Q162" s="1">
        <v>40.0</v>
      </c>
      <c r="R162" s="1">
        <v>5.0</v>
      </c>
      <c r="S162" s="1">
        <v>50.0</v>
      </c>
      <c r="T162" s="1">
        <v>0.0</v>
      </c>
      <c r="U162" s="1">
        <v>0.0</v>
      </c>
      <c r="V162" s="1">
        <v>80.0</v>
      </c>
      <c r="W162" s="1">
        <v>25.0</v>
      </c>
      <c r="X162" s="1">
        <v>0.0</v>
      </c>
      <c r="Y162" s="1">
        <v>75.0</v>
      </c>
      <c r="Z162" s="1">
        <v>90.0</v>
      </c>
      <c r="AA162" s="1">
        <v>70.0</v>
      </c>
      <c r="AB162" s="1">
        <v>85.0</v>
      </c>
      <c r="AC162" s="1">
        <v>70.0</v>
      </c>
      <c r="AD162" s="1">
        <v>4.0</v>
      </c>
      <c r="AE162" s="1">
        <v>80.0</v>
      </c>
      <c r="AF162" s="1">
        <v>80.0</v>
      </c>
      <c r="AG162" s="1">
        <v>85.0</v>
      </c>
      <c r="AH162" s="1">
        <v>1.1</v>
      </c>
      <c r="AI162" s="14" t="b">
        <v>0</v>
      </c>
      <c r="AJ162" s="7" t="b">
        <v>0</v>
      </c>
      <c r="AK162" s="7" t="b">
        <v>1</v>
      </c>
      <c r="AL162" s="7" t="b">
        <v>0</v>
      </c>
      <c r="AM162" s="7" t="b">
        <v>0</v>
      </c>
      <c r="AN162" s="7" t="b">
        <v>0</v>
      </c>
      <c r="AO162" s="1">
        <v>2.7905E7</v>
      </c>
      <c r="AP162" s="1">
        <v>-1.0</v>
      </c>
      <c r="AQ162" s="1">
        <v>71110.0</v>
      </c>
      <c r="AR162" s="1">
        <v>7015.0</v>
      </c>
      <c r="AS162" s="1">
        <v>7415.0</v>
      </c>
      <c r="AT162" s="1">
        <v>27900.0</v>
      </c>
      <c r="AU162" s="1">
        <v>279000.0</v>
      </c>
      <c r="AV162" s="1">
        <v>120.0</v>
      </c>
      <c r="AW162" s="1">
        <v>1.7</v>
      </c>
      <c r="AX162" s="1">
        <v>0.4</v>
      </c>
      <c r="AY162" s="1">
        <v>100.0</v>
      </c>
      <c r="AZ162" s="1">
        <v>0.0</v>
      </c>
      <c r="BA162" s="1">
        <v>0.0</v>
      </c>
      <c r="BB162" s="1">
        <v>0.0</v>
      </c>
      <c r="BC162" s="1">
        <v>0.0</v>
      </c>
    </row>
    <row r="163" ht="15.0" customHeight="1">
      <c r="A163" s="1">
        <v>279051.0</v>
      </c>
      <c r="B163" s="9" t="s">
        <v>181</v>
      </c>
      <c r="C163" s="1" t="s">
        <v>275</v>
      </c>
      <c r="D163" s="1">
        <v>355.0</v>
      </c>
      <c r="E163" s="1">
        <v>2000.0</v>
      </c>
      <c r="F163" s="1">
        <v>128.0</v>
      </c>
      <c r="G163" s="1">
        <v>85.0</v>
      </c>
      <c r="H163" s="1">
        <v>95.0</v>
      </c>
      <c r="I163" s="1">
        <v>106.0</v>
      </c>
      <c r="J163" s="1">
        <v>0.0</v>
      </c>
      <c r="K163" s="1">
        <v>0.0</v>
      </c>
      <c r="L163" s="1">
        <v>0.0</v>
      </c>
      <c r="M163" s="1">
        <v>145.0</v>
      </c>
      <c r="N163" s="1">
        <v>145.0</v>
      </c>
      <c r="O163" s="1">
        <v>245.0</v>
      </c>
      <c r="P163" s="1">
        <v>160.0</v>
      </c>
      <c r="Q163" s="1">
        <v>40.0</v>
      </c>
      <c r="R163" s="1">
        <v>5.0</v>
      </c>
      <c r="S163" s="1">
        <v>50.0</v>
      </c>
      <c r="T163" s="1">
        <v>0.0</v>
      </c>
      <c r="U163" s="1">
        <v>0.0</v>
      </c>
      <c r="V163" s="1">
        <v>80.0</v>
      </c>
      <c r="W163" s="1">
        <v>25.0</v>
      </c>
      <c r="X163" s="1">
        <v>0.0</v>
      </c>
      <c r="Y163" s="1">
        <v>75.0</v>
      </c>
      <c r="Z163" s="1">
        <v>90.0</v>
      </c>
      <c r="AA163" s="1">
        <v>70.0</v>
      </c>
      <c r="AB163" s="1">
        <v>85.0</v>
      </c>
      <c r="AC163" s="1">
        <v>70.0</v>
      </c>
      <c r="AD163" s="1">
        <v>4.0</v>
      </c>
      <c r="AE163" s="1">
        <v>80.0</v>
      </c>
      <c r="AF163" s="1">
        <v>80.0</v>
      </c>
      <c r="AG163" s="1">
        <v>85.0</v>
      </c>
      <c r="AH163" s="1">
        <v>1.1</v>
      </c>
      <c r="AI163" s="14" t="b">
        <v>0</v>
      </c>
      <c r="AJ163" s="7" t="b">
        <v>0</v>
      </c>
      <c r="AK163" s="7" t="b">
        <v>1</v>
      </c>
      <c r="AL163" s="7" t="b">
        <v>0</v>
      </c>
      <c r="AM163" s="7" t="b">
        <v>0</v>
      </c>
      <c r="AN163" s="7" t="b">
        <v>0</v>
      </c>
      <c r="AO163" s="1">
        <v>2.79051E7</v>
      </c>
      <c r="AP163" s="1">
        <v>-1.0</v>
      </c>
      <c r="AQ163" s="1">
        <v>71110.0</v>
      </c>
      <c r="AR163" s="1">
        <v>7015.0</v>
      </c>
      <c r="AS163" s="1">
        <v>7415.0</v>
      </c>
      <c r="AT163" s="1">
        <v>27900.0</v>
      </c>
      <c r="AU163" s="1">
        <v>279001.0</v>
      </c>
      <c r="AV163" s="1">
        <v>120.0</v>
      </c>
      <c r="AW163" s="1">
        <v>1.7</v>
      </c>
      <c r="AX163" s="1">
        <v>0.4</v>
      </c>
      <c r="AY163" s="1">
        <v>100.0</v>
      </c>
      <c r="AZ163" s="1">
        <v>0.0</v>
      </c>
      <c r="BA163" s="1">
        <v>0.0</v>
      </c>
      <c r="BB163" s="1">
        <v>0.0</v>
      </c>
      <c r="BC163" s="1">
        <v>0.0</v>
      </c>
    </row>
    <row r="164" ht="15.0" customHeight="1">
      <c r="A164" s="1">
        <v>279052.0</v>
      </c>
      <c r="B164" s="9" t="s">
        <v>234</v>
      </c>
      <c r="C164" s="1" t="s">
        <v>275</v>
      </c>
      <c r="D164" s="1">
        <v>355.0</v>
      </c>
      <c r="E164" s="1">
        <v>2000.0</v>
      </c>
      <c r="F164" s="1">
        <v>128.0</v>
      </c>
      <c r="G164" s="1">
        <v>85.0</v>
      </c>
      <c r="H164" s="1">
        <v>95.0</v>
      </c>
      <c r="I164" s="1">
        <v>106.0</v>
      </c>
      <c r="J164" s="1">
        <v>0.0</v>
      </c>
      <c r="K164" s="1">
        <v>0.0</v>
      </c>
      <c r="L164" s="1">
        <v>0.0</v>
      </c>
      <c r="M164" s="1">
        <v>145.0</v>
      </c>
      <c r="N164" s="1">
        <v>145.0</v>
      </c>
      <c r="O164" s="1">
        <v>245.0</v>
      </c>
      <c r="P164" s="1">
        <v>160.0</v>
      </c>
      <c r="Q164" s="1">
        <v>40.0</v>
      </c>
      <c r="R164" s="1">
        <v>5.0</v>
      </c>
      <c r="S164" s="1">
        <v>50.0</v>
      </c>
      <c r="T164" s="1">
        <v>0.0</v>
      </c>
      <c r="U164" s="1">
        <v>0.0</v>
      </c>
      <c r="V164" s="1">
        <v>80.0</v>
      </c>
      <c r="W164" s="1">
        <v>25.0</v>
      </c>
      <c r="X164" s="1">
        <v>0.0</v>
      </c>
      <c r="Y164" s="1">
        <v>75.0</v>
      </c>
      <c r="Z164" s="1">
        <v>90.0</v>
      </c>
      <c r="AA164" s="1">
        <v>70.0</v>
      </c>
      <c r="AB164" s="1">
        <v>85.0</v>
      </c>
      <c r="AC164" s="1">
        <v>70.0</v>
      </c>
      <c r="AD164" s="1">
        <v>4.0</v>
      </c>
      <c r="AE164" s="1">
        <v>80.0</v>
      </c>
      <c r="AF164" s="1">
        <v>80.0</v>
      </c>
      <c r="AG164" s="1">
        <v>85.0</v>
      </c>
      <c r="AH164" s="1">
        <v>1.1</v>
      </c>
      <c r="AI164" s="14" t="b">
        <v>0</v>
      </c>
      <c r="AJ164" s="7" t="b">
        <v>0</v>
      </c>
      <c r="AK164" s="7" t="b">
        <v>1</v>
      </c>
      <c r="AL164" s="7" t="b">
        <v>0</v>
      </c>
      <c r="AM164" s="7" t="b">
        <v>0</v>
      </c>
      <c r="AN164" s="7" t="b">
        <v>0</v>
      </c>
      <c r="AO164" s="1">
        <v>2.79052E7</v>
      </c>
      <c r="AP164" s="1">
        <v>-1.0</v>
      </c>
      <c r="AQ164" s="1">
        <v>71110.0</v>
      </c>
      <c r="AR164" s="1">
        <v>7015.0</v>
      </c>
      <c r="AS164" s="1">
        <v>7415.0</v>
      </c>
      <c r="AT164" s="1">
        <v>27900.0</v>
      </c>
      <c r="AU164" s="1">
        <v>279002.0</v>
      </c>
      <c r="AV164" s="1">
        <v>120.0</v>
      </c>
      <c r="AW164" s="1">
        <v>1.7</v>
      </c>
      <c r="AX164" s="1">
        <v>0.4</v>
      </c>
      <c r="AY164" s="1">
        <v>100.0</v>
      </c>
      <c r="AZ164" s="1">
        <v>0.0</v>
      </c>
      <c r="BA164" s="1">
        <v>0.0</v>
      </c>
      <c r="BB164" s="1">
        <v>0.0</v>
      </c>
      <c r="BC164" s="1">
        <v>0.0</v>
      </c>
    </row>
    <row r="165" ht="15.0" customHeight="1">
      <c r="A165" s="1">
        <v>279053.0</v>
      </c>
      <c r="B165" s="9" t="s">
        <v>223</v>
      </c>
      <c r="C165" s="1" t="s">
        <v>275</v>
      </c>
      <c r="D165" s="1">
        <v>355.0</v>
      </c>
      <c r="E165" s="1">
        <v>2000.0</v>
      </c>
      <c r="F165" s="1">
        <v>128.0</v>
      </c>
      <c r="G165" s="1">
        <v>85.0</v>
      </c>
      <c r="H165" s="1">
        <v>95.0</v>
      </c>
      <c r="I165" s="1">
        <v>106.0</v>
      </c>
      <c r="J165" s="1">
        <v>0.0</v>
      </c>
      <c r="K165" s="1">
        <v>0.0</v>
      </c>
      <c r="L165" s="1">
        <v>0.0</v>
      </c>
      <c r="M165" s="1">
        <v>145.0</v>
      </c>
      <c r="N165" s="1">
        <v>145.0</v>
      </c>
      <c r="O165" s="1">
        <v>245.0</v>
      </c>
      <c r="P165" s="1">
        <v>160.0</v>
      </c>
      <c r="Q165" s="1">
        <v>40.0</v>
      </c>
      <c r="R165" s="1">
        <v>5.0</v>
      </c>
      <c r="S165" s="1">
        <v>50.0</v>
      </c>
      <c r="T165" s="1">
        <v>0.0</v>
      </c>
      <c r="U165" s="1">
        <v>0.0</v>
      </c>
      <c r="V165" s="1">
        <v>80.0</v>
      </c>
      <c r="W165" s="1">
        <v>25.0</v>
      </c>
      <c r="X165" s="1">
        <v>0.0</v>
      </c>
      <c r="Y165" s="1">
        <v>75.0</v>
      </c>
      <c r="Z165" s="1">
        <v>90.0</v>
      </c>
      <c r="AA165" s="1">
        <v>70.0</v>
      </c>
      <c r="AB165" s="1">
        <v>85.0</v>
      </c>
      <c r="AC165" s="1">
        <v>70.0</v>
      </c>
      <c r="AD165" s="1">
        <v>4.0</v>
      </c>
      <c r="AE165" s="1">
        <v>80.0</v>
      </c>
      <c r="AF165" s="1">
        <v>80.0</v>
      </c>
      <c r="AG165" s="1">
        <v>85.0</v>
      </c>
      <c r="AH165" s="1">
        <v>1.1</v>
      </c>
      <c r="AI165" s="14" t="b">
        <v>0</v>
      </c>
      <c r="AJ165" s="7" t="b">
        <v>0</v>
      </c>
      <c r="AK165" s="7" t="b">
        <v>1</v>
      </c>
      <c r="AL165" s="7" t="b">
        <v>0</v>
      </c>
      <c r="AM165" s="7" t="b">
        <v>0</v>
      </c>
      <c r="AN165" s="7" t="b">
        <v>0</v>
      </c>
      <c r="AO165" s="1">
        <v>2.79053E7</v>
      </c>
      <c r="AP165" s="1">
        <v>-1.0</v>
      </c>
      <c r="AQ165" s="1">
        <v>71110.0</v>
      </c>
      <c r="AR165" s="1">
        <v>7015.0</v>
      </c>
      <c r="AS165" s="1">
        <v>7415.0</v>
      </c>
      <c r="AT165" s="1">
        <v>27900.0</v>
      </c>
      <c r="AU165" s="1">
        <v>279003.0</v>
      </c>
      <c r="AV165" s="1">
        <v>120.0</v>
      </c>
      <c r="AW165" s="1">
        <v>1.7</v>
      </c>
      <c r="AX165" s="1">
        <v>0.4</v>
      </c>
      <c r="AY165" s="1">
        <v>100.0</v>
      </c>
      <c r="AZ165" s="1">
        <v>0.0</v>
      </c>
      <c r="BA165" s="1">
        <v>0.0</v>
      </c>
      <c r="BB165" s="1">
        <v>0.0</v>
      </c>
      <c r="BC165" s="1">
        <v>0.0</v>
      </c>
    </row>
    <row r="166" ht="15.0" customHeight="1">
      <c r="A166" s="1">
        <v>279060.0</v>
      </c>
      <c r="B166" s="9" t="s">
        <v>283</v>
      </c>
      <c r="C166" s="1" t="s">
        <v>275</v>
      </c>
      <c r="D166" s="1">
        <v>355.0</v>
      </c>
      <c r="E166" s="1">
        <v>2000.0</v>
      </c>
      <c r="F166" s="1">
        <v>128.0</v>
      </c>
      <c r="G166" s="1">
        <v>85.0</v>
      </c>
      <c r="H166" s="1">
        <v>95.0</v>
      </c>
      <c r="I166" s="1">
        <v>106.0</v>
      </c>
      <c r="J166" s="1">
        <v>0.0</v>
      </c>
      <c r="K166" s="1">
        <v>0.0</v>
      </c>
      <c r="L166" s="1">
        <v>0.0</v>
      </c>
      <c r="M166" s="1">
        <v>145.0</v>
      </c>
      <c r="N166" s="1">
        <v>145.0</v>
      </c>
      <c r="O166" s="1">
        <v>245.0</v>
      </c>
      <c r="P166" s="1">
        <v>160.0</v>
      </c>
      <c r="Q166" s="1">
        <v>40.0</v>
      </c>
      <c r="R166" s="1">
        <v>5.0</v>
      </c>
      <c r="S166" s="1">
        <v>50.0</v>
      </c>
      <c r="T166" s="1">
        <v>0.0</v>
      </c>
      <c r="U166" s="1">
        <v>0.0</v>
      </c>
      <c r="V166" s="1">
        <v>80.0</v>
      </c>
      <c r="W166" s="1">
        <v>25.0</v>
      </c>
      <c r="X166" s="1">
        <v>0.0</v>
      </c>
      <c r="Y166" s="1">
        <v>75.0</v>
      </c>
      <c r="Z166" s="1">
        <v>90.0</v>
      </c>
      <c r="AA166" s="1">
        <v>70.0</v>
      </c>
      <c r="AB166" s="1">
        <v>85.0</v>
      </c>
      <c r="AC166" s="1">
        <v>70.0</v>
      </c>
      <c r="AD166" s="1">
        <v>4.0</v>
      </c>
      <c r="AE166" s="1">
        <v>80.0</v>
      </c>
      <c r="AF166" s="1">
        <v>80.0</v>
      </c>
      <c r="AG166" s="1">
        <v>85.0</v>
      </c>
      <c r="AH166" s="1">
        <v>1.1</v>
      </c>
      <c r="AI166" s="14" t="b">
        <v>0</v>
      </c>
      <c r="AJ166" s="7" t="b">
        <v>0</v>
      </c>
      <c r="AK166" s="7" t="b">
        <v>1</v>
      </c>
      <c r="AL166" s="7" t="b">
        <v>0</v>
      </c>
      <c r="AM166" s="7" t="b">
        <v>0</v>
      </c>
      <c r="AN166" s="7" t="b">
        <v>0</v>
      </c>
      <c r="AO166" s="1">
        <v>2.7905E7</v>
      </c>
      <c r="AP166" s="1">
        <v>-1.0</v>
      </c>
      <c r="AQ166" s="1">
        <v>71110.0</v>
      </c>
      <c r="AR166" s="1">
        <v>7015.0</v>
      </c>
      <c r="AS166" s="1">
        <v>7415.0</v>
      </c>
      <c r="AT166" s="1">
        <v>27900.0</v>
      </c>
      <c r="AU166" s="1">
        <v>279000.0</v>
      </c>
      <c r="AV166" s="1">
        <v>120.0</v>
      </c>
      <c r="AW166" s="1">
        <v>1.7</v>
      </c>
      <c r="AX166" s="1">
        <v>0.4</v>
      </c>
      <c r="AY166" s="1">
        <v>100.0</v>
      </c>
      <c r="AZ166" s="1">
        <v>0.0</v>
      </c>
      <c r="BA166" s="1">
        <v>0.0</v>
      </c>
      <c r="BB166" s="1">
        <v>0.0</v>
      </c>
      <c r="BC166" s="1">
        <v>7100.0</v>
      </c>
    </row>
    <row r="167" ht="15.0" customHeight="1">
      <c r="A167" s="1">
        <v>279061.0</v>
      </c>
      <c r="B167" s="9" t="s">
        <v>284</v>
      </c>
      <c r="C167" s="1" t="s">
        <v>275</v>
      </c>
      <c r="D167" s="1">
        <v>355.0</v>
      </c>
      <c r="E167" s="1">
        <v>2000.0</v>
      </c>
      <c r="F167" s="1">
        <v>128.0</v>
      </c>
      <c r="G167" s="1">
        <v>85.0</v>
      </c>
      <c r="H167" s="1">
        <v>95.0</v>
      </c>
      <c r="I167" s="1">
        <v>106.0</v>
      </c>
      <c r="J167" s="1">
        <v>0.0</v>
      </c>
      <c r="K167" s="1">
        <v>0.0</v>
      </c>
      <c r="L167" s="1">
        <v>0.0</v>
      </c>
      <c r="M167" s="1">
        <v>145.0</v>
      </c>
      <c r="N167" s="1">
        <v>145.0</v>
      </c>
      <c r="O167" s="1">
        <v>245.0</v>
      </c>
      <c r="P167" s="1">
        <v>160.0</v>
      </c>
      <c r="Q167" s="1">
        <v>40.0</v>
      </c>
      <c r="R167" s="1">
        <v>5.0</v>
      </c>
      <c r="S167" s="1">
        <v>50.0</v>
      </c>
      <c r="T167" s="1">
        <v>0.0</v>
      </c>
      <c r="U167" s="1">
        <v>0.0</v>
      </c>
      <c r="V167" s="1">
        <v>80.0</v>
      </c>
      <c r="W167" s="1">
        <v>25.0</v>
      </c>
      <c r="X167" s="1">
        <v>0.0</v>
      </c>
      <c r="Y167" s="1">
        <v>75.0</v>
      </c>
      <c r="Z167" s="1">
        <v>90.0</v>
      </c>
      <c r="AA167" s="1">
        <v>70.0</v>
      </c>
      <c r="AB167" s="1">
        <v>85.0</v>
      </c>
      <c r="AC167" s="1">
        <v>70.0</v>
      </c>
      <c r="AD167" s="1">
        <v>4.0</v>
      </c>
      <c r="AE167" s="1">
        <v>80.0</v>
      </c>
      <c r="AF167" s="1">
        <v>80.0</v>
      </c>
      <c r="AG167" s="1">
        <v>85.0</v>
      </c>
      <c r="AH167" s="1">
        <v>1.1</v>
      </c>
      <c r="AI167" s="14" t="b">
        <v>0</v>
      </c>
      <c r="AJ167" s="7" t="b">
        <v>0</v>
      </c>
      <c r="AK167" s="7" t="b">
        <v>1</v>
      </c>
      <c r="AL167" s="7" t="b">
        <v>0</v>
      </c>
      <c r="AM167" s="7" t="b">
        <v>0</v>
      </c>
      <c r="AN167" s="7" t="b">
        <v>0</v>
      </c>
      <c r="AO167" s="1">
        <v>2.79051E7</v>
      </c>
      <c r="AP167" s="1">
        <v>-1.0</v>
      </c>
      <c r="AQ167" s="1">
        <v>71110.0</v>
      </c>
      <c r="AR167" s="1">
        <v>7015.0</v>
      </c>
      <c r="AS167" s="1">
        <v>7415.0</v>
      </c>
      <c r="AT167" s="1">
        <v>27900.0</v>
      </c>
      <c r="AU167" s="1">
        <v>279001.0</v>
      </c>
      <c r="AV167" s="1">
        <v>120.0</v>
      </c>
      <c r="AW167" s="1">
        <v>1.7</v>
      </c>
      <c r="AX167" s="1">
        <v>0.4</v>
      </c>
      <c r="AY167" s="1">
        <v>100.0</v>
      </c>
      <c r="AZ167" s="1">
        <v>0.0</v>
      </c>
      <c r="BA167" s="1">
        <v>0.0</v>
      </c>
      <c r="BB167" s="1">
        <v>0.0</v>
      </c>
      <c r="BC167" s="1">
        <v>7100.0</v>
      </c>
    </row>
    <row r="168" ht="15.0" customHeight="1">
      <c r="A168" s="1">
        <v>279062.0</v>
      </c>
      <c r="B168" s="9" t="s">
        <v>285</v>
      </c>
      <c r="C168" s="1" t="s">
        <v>275</v>
      </c>
      <c r="D168" s="1">
        <v>355.0</v>
      </c>
      <c r="E168" s="1">
        <v>2000.0</v>
      </c>
      <c r="F168" s="1">
        <v>128.0</v>
      </c>
      <c r="G168" s="1">
        <v>85.0</v>
      </c>
      <c r="H168" s="1">
        <v>95.0</v>
      </c>
      <c r="I168" s="1">
        <v>106.0</v>
      </c>
      <c r="J168" s="1">
        <v>0.0</v>
      </c>
      <c r="K168" s="1">
        <v>0.0</v>
      </c>
      <c r="L168" s="1">
        <v>0.0</v>
      </c>
      <c r="M168" s="1">
        <v>145.0</v>
      </c>
      <c r="N168" s="1">
        <v>145.0</v>
      </c>
      <c r="O168" s="1">
        <v>245.0</v>
      </c>
      <c r="P168" s="1">
        <v>160.0</v>
      </c>
      <c r="Q168" s="1">
        <v>40.0</v>
      </c>
      <c r="R168" s="1">
        <v>5.0</v>
      </c>
      <c r="S168" s="1">
        <v>50.0</v>
      </c>
      <c r="T168" s="1">
        <v>0.0</v>
      </c>
      <c r="U168" s="1">
        <v>0.0</v>
      </c>
      <c r="V168" s="1">
        <v>80.0</v>
      </c>
      <c r="W168" s="1">
        <v>25.0</v>
      </c>
      <c r="X168" s="1">
        <v>0.0</v>
      </c>
      <c r="Y168" s="1">
        <v>75.0</v>
      </c>
      <c r="Z168" s="1">
        <v>90.0</v>
      </c>
      <c r="AA168" s="1">
        <v>70.0</v>
      </c>
      <c r="AB168" s="1">
        <v>85.0</v>
      </c>
      <c r="AC168" s="1">
        <v>70.0</v>
      </c>
      <c r="AD168" s="1">
        <v>4.0</v>
      </c>
      <c r="AE168" s="1">
        <v>80.0</v>
      </c>
      <c r="AF168" s="1">
        <v>80.0</v>
      </c>
      <c r="AG168" s="1">
        <v>85.0</v>
      </c>
      <c r="AH168" s="1">
        <v>1.1</v>
      </c>
      <c r="AI168" s="14" t="b">
        <v>0</v>
      </c>
      <c r="AJ168" s="7" t="b">
        <v>0</v>
      </c>
      <c r="AK168" s="7" t="b">
        <v>1</v>
      </c>
      <c r="AL168" s="7" t="b">
        <v>0</v>
      </c>
      <c r="AM168" s="7" t="b">
        <v>0</v>
      </c>
      <c r="AN168" s="7" t="b">
        <v>0</v>
      </c>
      <c r="AO168" s="1">
        <v>2.79052E7</v>
      </c>
      <c r="AP168" s="1">
        <v>-1.0</v>
      </c>
      <c r="AQ168" s="1">
        <v>71110.0</v>
      </c>
      <c r="AR168" s="1">
        <v>7015.0</v>
      </c>
      <c r="AS168" s="1">
        <v>7415.0</v>
      </c>
      <c r="AT168" s="1">
        <v>27900.0</v>
      </c>
      <c r="AU168" s="1">
        <v>279002.0</v>
      </c>
      <c r="AV168" s="1">
        <v>120.0</v>
      </c>
      <c r="AW168" s="1">
        <v>1.7</v>
      </c>
      <c r="AX168" s="1">
        <v>0.4</v>
      </c>
      <c r="AY168" s="1">
        <v>100.0</v>
      </c>
      <c r="AZ168" s="1">
        <v>0.0</v>
      </c>
      <c r="BA168" s="1">
        <v>0.0</v>
      </c>
      <c r="BB168" s="1">
        <v>0.0</v>
      </c>
      <c r="BC168" s="1">
        <v>7100.0</v>
      </c>
    </row>
    <row r="169" ht="15.0" customHeight="1">
      <c r="A169" s="1">
        <v>279063.0</v>
      </c>
      <c r="B169" s="9" t="s">
        <v>286</v>
      </c>
      <c r="C169" s="1" t="s">
        <v>275</v>
      </c>
      <c r="D169" s="1">
        <v>355.0</v>
      </c>
      <c r="E169" s="1">
        <v>2000.0</v>
      </c>
      <c r="F169" s="1">
        <v>128.0</v>
      </c>
      <c r="G169" s="1">
        <v>85.0</v>
      </c>
      <c r="H169" s="1">
        <v>95.0</v>
      </c>
      <c r="I169" s="1">
        <v>106.0</v>
      </c>
      <c r="J169" s="1">
        <v>0.0</v>
      </c>
      <c r="K169" s="1">
        <v>0.0</v>
      </c>
      <c r="L169" s="1">
        <v>0.0</v>
      </c>
      <c r="M169" s="1">
        <v>145.0</v>
      </c>
      <c r="N169" s="1">
        <v>145.0</v>
      </c>
      <c r="O169" s="1">
        <v>245.0</v>
      </c>
      <c r="P169" s="1">
        <v>160.0</v>
      </c>
      <c r="Q169" s="1">
        <v>40.0</v>
      </c>
      <c r="R169" s="1">
        <v>5.0</v>
      </c>
      <c r="S169" s="1">
        <v>50.0</v>
      </c>
      <c r="T169" s="1">
        <v>0.0</v>
      </c>
      <c r="U169" s="1">
        <v>0.0</v>
      </c>
      <c r="V169" s="1">
        <v>80.0</v>
      </c>
      <c r="W169" s="1">
        <v>25.0</v>
      </c>
      <c r="X169" s="1">
        <v>0.0</v>
      </c>
      <c r="Y169" s="1">
        <v>75.0</v>
      </c>
      <c r="Z169" s="1">
        <v>90.0</v>
      </c>
      <c r="AA169" s="1">
        <v>70.0</v>
      </c>
      <c r="AB169" s="1">
        <v>85.0</v>
      </c>
      <c r="AC169" s="1">
        <v>70.0</v>
      </c>
      <c r="AD169" s="1">
        <v>4.0</v>
      </c>
      <c r="AE169" s="1">
        <v>80.0</v>
      </c>
      <c r="AF169" s="1">
        <v>80.0</v>
      </c>
      <c r="AG169" s="1">
        <v>85.0</v>
      </c>
      <c r="AH169" s="1">
        <v>1.1</v>
      </c>
      <c r="AI169" s="14" t="b">
        <v>0</v>
      </c>
      <c r="AJ169" s="7" t="b">
        <v>0</v>
      </c>
      <c r="AK169" s="7" t="b">
        <v>1</v>
      </c>
      <c r="AL169" s="7" t="b">
        <v>0</v>
      </c>
      <c r="AM169" s="7" t="b">
        <v>0</v>
      </c>
      <c r="AN169" s="7" t="b">
        <v>0</v>
      </c>
      <c r="AO169" s="1">
        <v>2.79053E7</v>
      </c>
      <c r="AP169" s="1">
        <v>-1.0</v>
      </c>
      <c r="AQ169" s="1">
        <v>71110.0</v>
      </c>
      <c r="AR169" s="1">
        <v>7015.0</v>
      </c>
      <c r="AS169" s="1">
        <v>7415.0</v>
      </c>
      <c r="AT169" s="1">
        <v>27900.0</v>
      </c>
      <c r="AU169" s="1">
        <v>279003.0</v>
      </c>
      <c r="AV169" s="1">
        <v>120.0</v>
      </c>
      <c r="AW169" s="1">
        <v>1.7</v>
      </c>
      <c r="AX169" s="1">
        <v>0.4</v>
      </c>
      <c r="AY169" s="1">
        <v>100.0</v>
      </c>
      <c r="AZ169" s="1">
        <v>0.0</v>
      </c>
      <c r="BA169" s="1">
        <v>0.0</v>
      </c>
      <c r="BB169" s="1">
        <v>0.0</v>
      </c>
      <c r="BC169" s="1">
        <v>7100.0</v>
      </c>
    </row>
    <row r="170" ht="15.0" customHeight="1">
      <c r="A170" s="1">
        <v>279070.0</v>
      </c>
      <c r="B170" s="1" t="s">
        <v>254</v>
      </c>
      <c r="C170" s="1" t="s">
        <v>128</v>
      </c>
      <c r="D170" s="1">
        <v>355.0</v>
      </c>
      <c r="E170" s="1">
        <v>1200.0</v>
      </c>
      <c r="F170" s="1">
        <v>128.0</v>
      </c>
      <c r="G170" s="1">
        <v>85.0</v>
      </c>
      <c r="H170" s="1">
        <v>95.0</v>
      </c>
      <c r="I170" s="1">
        <v>106.0</v>
      </c>
      <c r="J170" s="1">
        <v>0.0</v>
      </c>
      <c r="K170" s="1">
        <v>0.0</v>
      </c>
      <c r="L170" s="1">
        <v>0.0</v>
      </c>
      <c r="M170" s="1">
        <v>145.0</v>
      </c>
      <c r="N170" s="1">
        <v>145.0</v>
      </c>
      <c r="O170" s="1">
        <v>245.0</v>
      </c>
      <c r="P170" s="1">
        <v>160.0</v>
      </c>
      <c r="Q170" s="1">
        <v>40.0</v>
      </c>
      <c r="R170" s="1">
        <v>5.0</v>
      </c>
      <c r="S170" s="1">
        <v>50.0</v>
      </c>
      <c r="T170" s="1">
        <v>0.0</v>
      </c>
      <c r="U170" s="1">
        <v>0.0</v>
      </c>
      <c r="V170" s="1">
        <v>80.0</v>
      </c>
      <c r="W170" s="1">
        <v>25.0</v>
      </c>
      <c r="X170" s="1">
        <v>0.0</v>
      </c>
      <c r="Y170" s="1">
        <v>75.0</v>
      </c>
      <c r="Z170" s="1">
        <v>90.0</v>
      </c>
      <c r="AA170" s="1">
        <v>70.0</v>
      </c>
      <c r="AB170" s="1">
        <v>85.0</v>
      </c>
      <c r="AC170" s="1">
        <v>70.0</v>
      </c>
      <c r="AD170" s="1">
        <v>4.0</v>
      </c>
      <c r="AE170" s="1">
        <v>80.0</v>
      </c>
      <c r="AF170" s="1">
        <v>80.0</v>
      </c>
      <c r="AG170" s="1">
        <v>85.0</v>
      </c>
      <c r="AH170" s="1">
        <v>1.1</v>
      </c>
      <c r="AI170" s="14" t="b">
        <v>1</v>
      </c>
      <c r="AJ170" s="7" t="b">
        <v>0</v>
      </c>
      <c r="AK170" s="7" t="b">
        <v>1</v>
      </c>
      <c r="AL170" s="7" t="b">
        <v>0</v>
      </c>
      <c r="AM170" s="7" t="b">
        <v>0</v>
      </c>
      <c r="AN170" s="7" t="b">
        <v>0</v>
      </c>
      <c r="AO170" s="1">
        <v>-1.0</v>
      </c>
      <c r="AP170" s="1">
        <v>-1.0</v>
      </c>
      <c r="AQ170" s="1">
        <v>71110.0</v>
      </c>
      <c r="AR170" s="1">
        <v>7010.0</v>
      </c>
      <c r="AS170" s="1">
        <v>7410.0</v>
      </c>
      <c r="AT170" s="1">
        <v>27900.0</v>
      </c>
      <c r="AU170" s="1">
        <v>279000.0</v>
      </c>
      <c r="AV170" s="1">
        <v>120.0</v>
      </c>
      <c r="AW170" s="1">
        <v>1.7</v>
      </c>
      <c r="AX170" s="1">
        <v>0.4</v>
      </c>
      <c r="AY170" s="1">
        <v>100.0</v>
      </c>
      <c r="AZ170" s="1">
        <v>0.0</v>
      </c>
      <c r="BA170" s="1">
        <v>0.0</v>
      </c>
      <c r="BB170" s="1">
        <v>0.0</v>
      </c>
      <c r="BC170" s="1">
        <v>0.0</v>
      </c>
    </row>
    <row r="171" ht="15.0" customHeight="1">
      <c r="A171" s="1">
        <v>280000.0</v>
      </c>
      <c r="B171" s="1" t="s">
        <v>309</v>
      </c>
      <c r="C171" s="1" t="s">
        <v>30</v>
      </c>
      <c r="D171" s="1">
        <v>85.0</v>
      </c>
      <c r="E171" s="1">
        <v>400.0</v>
      </c>
      <c r="F171" s="1">
        <v>214.0</v>
      </c>
      <c r="G171" s="1">
        <v>111.0</v>
      </c>
      <c r="H171" s="1">
        <v>111.0</v>
      </c>
      <c r="I171" s="1">
        <v>111.0</v>
      </c>
      <c r="J171" s="1">
        <v>25.0</v>
      </c>
      <c r="K171" s="1">
        <v>-25.0</v>
      </c>
      <c r="L171" s="1">
        <v>0.0</v>
      </c>
      <c r="M171" s="1">
        <v>180.0</v>
      </c>
      <c r="N171" s="1">
        <v>180.0</v>
      </c>
      <c r="O171" s="1">
        <v>220.0</v>
      </c>
      <c r="P171" s="1">
        <v>50.0</v>
      </c>
      <c r="Q171" s="1">
        <v>40.0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75.0</v>
      </c>
      <c r="Z171" s="1">
        <v>80.0</v>
      </c>
      <c r="AA171" s="1">
        <v>60.0</v>
      </c>
      <c r="AB171" s="1">
        <v>80.0</v>
      </c>
      <c r="AC171" s="1">
        <v>60.0</v>
      </c>
      <c r="AD171" s="1">
        <v>4.0</v>
      </c>
      <c r="AE171" s="1">
        <v>80.0</v>
      </c>
      <c r="AF171" s="1">
        <v>80.0</v>
      </c>
      <c r="AG171" s="1">
        <v>90.0</v>
      </c>
      <c r="AH171" s="1">
        <v>1.3</v>
      </c>
      <c r="AI171" s="14" t="b">
        <v>0</v>
      </c>
      <c r="AJ171" s="7" t="b">
        <v>0</v>
      </c>
      <c r="AK171" s="7" t="b">
        <v>0</v>
      </c>
      <c r="AL171" s="7" t="b">
        <v>0</v>
      </c>
      <c r="AM171" s="7" t="b">
        <v>0</v>
      </c>
      <c r="AN171" s="7" t="b">
        <v>0</v>
      </c>
      <c r="AO171" s="1">
        <v>2.8E7</v>
      </c>
      <c r="AP171" s="1">
        <v>6.0</v>
      </c>
      <c r="AQ171" s="1">
        <v>71111.0</v>
      </c>
      <c r="AR171" s="1">
        <v>7014.0</v>
      </c>
      <c r="AS171" s="1">
        <v>7414.0</v>
      </c>
      <c r="AT171" s="1">
        <v>28000.0</v>
      </c>
      <c r="AU171" s="1">
        <v>280000.0</v>
      </c>
      <c r="AV171" s="1">
        <v>120.0</v>
      </c>
      <c r="AW171" s="1">
        <v>1.5</v>
      </c>
      <c r="AX171" s="1">
        <v>0.4</v>
      </c>
      <c r="AY171" s="1">
        <v>100.0</v>
      </c>
      <c r="AZ171" s="1">
        <v>0.0</v>
      </c>
      <c r="BA171" s="1">
        <v>81111.0</v>
      </c>
      <c r="BB171" s="1">
        <v>0.0</v>
      </c>
      <c r="BC171" s="1">
        <v>0.0</v>
      </c>
    </row>
    <row r="172" ht="15.0" customHeight="1">
      <c r="A172" s="1">
        <v>280001.0</v>
      </c>
      <c r="B172" s="1" t="s">
        <v>307</v>
      </c>
      <c r="C172" s="1" t="s">
        <v>30</v>
      </c>
      <c r="D172" s="1">
        <v>62.0</v>
      </c>
      <c r="E172" s="1">
        <v>400.0</v>
      </c>
      <c r="F172" s="1">
        <v>166.0</v>
      </c>
      <c r="G172" s="1">
        <v>108.0</v>
      </c>
      <c r="H172" s="1">
        <v>108.0</v>
      </c>
      <c r="I172" s="1">
        <v>108.0</v>
      </c>
      <c r="J172" s="1">
        <v>25.0</v>
      </c>
      <c r="K172" s="1">
        <v>-25.0</v>
      </c>
      <c r="L172" s="1">
        <v>0.0</v>
      </c>
      <c r="M172" s="1">
        <v>180.0</v>
      </c>
      <c r="N172" s="1">
        <v>180.0</v>
      </c>
      <c r="O172" s="1">
        <v>220.0</v>
      </c>
      <c r="P172" s="1">
        <v>100.0</v>
      </c>
      <c r="Q172" s="1">
        <v>40.0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75.0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1.3</v>
      </c>
      <c r="AI172" s="14" t="b">
        <v>0</v>
      </c>
      <c r="AJ172" s="7" t="b">
        <v>0</v>
      </c>
      <c r="AK172" s="7" t="b">
        <v>0</v>
      </c>
      <c r="AL172" s="7" t="b">
        <v>0</v>
      </c>
      <c r="AM172" s="7" t="b">
        <v>0</v>
      </c>
      <c r="AN172" s="7" t="b">
        <v>0</v>
      </c>
      <c r="AO172" s="1">
        <v>2.80001E7</v>
      </c>
      <c r="AP172" s="1">
        <v>6.0</v>
      </c>
      <c r="AQ172" s="1">
        <v>71111.0</v>
      </c>
      <c r="AR172" s="1">
        <v>7014.0</v>
      </c>
      <c r="AS172" s="1">
        <v>7414.0</v>
      </c>
      <c r="AT172" s="1">
        <v>28000.0</v>
      </c>
      <c r="AU172" s="1">
        <v>280001.0</v>
      </c>
      <c r="AV172" s="1">
        <v>120.0</v>
      </c>
      <c r="AW172" s="1">
        <v>1.5</v>
      </c>
      <c r="AX172" s="1">
        <v>0.4</v>
      </c>
      <c r="AY172" s="1">
        <v>100.0</v>
      </c>
      <c r="AZ172" s="1">
        <v>0.0</v>
      </c>
      <c r="BA172" s="1">
        <v>81111.0</v>
      </c>
      <c r="BB172" s="1">
        <v>0.0</v>
      </c>
      <c r="BC172" s="1">
        <v>0.0</v>
      </c>
    </row>
    <row r="173" ht="15.0" customHeight="1">
      <c r="A173" s="1">
        <v>281000.0</v>
      </c>
      <c r="B173" s="1" t="s">
        <v>107</v>
      </c>
      <c r="C173" s="1" t="s">
        <v>53</v>
      </c>
      <c r="D173" s="1">
        <v>491.0</v>
      </c>
      <c r="E173" s="1">
        <v>500.0</v>
      </c>
      <c r="F173" s="1">
        <v>65.0</v>
      </c>
      <c r="G173" s="1">
        <v>49.0</v>
      </c>
      <c r="H173" s="1">
        <v>52.0</v>
      </c>
      <c r="I173" s="1">
        <v>49.0</v>
      </c>
      <c r="J173" s="1">
        <v>-25.0</v>
      </c>
      <c r="K173" s="1">
        <v>25.0</v>
      </c>
      <c r="L173" s="1">
        <v>0.0</v>
      </c>
      <c r="M173" s="1">
        <v>165.0</v>
      </c>
      <c r="N173" s="1">
        <v>165.0</v>
      </c>
      <c r="O173" s="1">
        <v>70.0</v>
      </c>
      <c r="P173" s="1">
        <v>100.0</v>
      </c>
      <c r="Q173" s="1">
        <v>40.0</v>
      </c>
      <c r="R173" s="1">
        <v>0.0</v>
      </c>
      <c r="S173" s="1">
        <v>0.0</v>
      </c>
      <c r="T173" s="1">
        <v>0.0</v>
      </c>
      <c r="U173" s="1">
        <v>1.0</v>
      </c>
      <c r="V173" s="1">
        <v>110.0</v>
      </c>
      <c r="W173" s="1">
        <v>0.0</v>
      </c>
      <c r="X173" s="1">
        <v>0.0</v>
      </c>
      <c r="Y173" s="1">
        <v>75.0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1.5</v>
      </c>
      <c r="AI173" s="14" t="b">
        <v>0</v>
      </c>
      <c r="AJ173" s="7" t="b">
        <v>0</v>
      </c>
      <c r="AK173" s="7" t="b">
        <v>0</v>
      </c>
      <c r="AL173" s="7" t="b">
        <v>0</v>
      </c>
      <c r="AM173" s="7" t="b">
        <v>0</v>
      </c>
      <c r="AN173" s="7" t="b">
        <v>0</v>
      </c>
      <c r="AO173" s="1">
        <v>2.81E7</v>
      </c>
      <c r="AP173" s="1">
        <v>10.0</v>
      </c>
      <c r="AQ173" s="1">
        <v>71111.0</v>
      </c>
      <c r="AR173" s="1">
        <v>7008.0</v>
      </c>
      <c r="AS173" s="1">
        <v>7408.0</v>
      </c>
      <c r="AT173" s="1">
        <v>28100.0</v>
      </c>
      <c r="AU173" s="1">
        <v>281000.0</v>
      </c>
      <c r="AV173" s="1">
        <v>120.0</v>
      </c>
      <c r="AW173" s="1">
        <v>2.0</v>
      </c>
      <c r="AX173" s="1">
        <v>0.5</v>
      </c>
      <c r="AY173" s="1">
        <v>100.0</v>
      </c>
      <c r="AZ173" s="1">
        <v>0.0</v>
      </c>
      <c r="BA173" s="1">
        <v>81111.0</v>
      </c>
      <c r="BB173" s="1">
        <v>0.0</v>
      </c>
      <c r="BC173" s="1">
        <v>0.0</v>
      </c>
    </row>
    <row r="174" ht="15.0" customHeight="1">
      <c r="A174" s="1">
        <v>281001.0</v>
      </c>
      <c r="B174" s="1" t="s">
        <v>108</v>
      </c>
      <c r="C174" s="1" t="s">
        <v>53</v>
      </c>
      <c r="D174" s="1">
        <v>491.0</v>
      </c>
      <c r="E174" s="1">
        <v>500.0</v>
      </c>
      <c r="F174" s="1">
        <v>65.0</v>
      </c>
      <c r="G174" s="1">
        <v>49.0</v>
      </c>
      <c r="H174" s="1">
        <v>52.0</v>
      </c>
      <c r="I174" s="1">
        <v>49.0</v>
      </c>
      <c r="J174" s="1">
        <v>-25.0</v>
      </c>
      <c r="K174" s="1">
        <v>25.0</v>
      </c>
      <c r="L174" s="1">
        <v>0.0</v>
      </c>
      <c r="M174" s="1">
        <v>165.0</v>
      </c>
      <c r="N174" s="1">
        <v>165.0</v>
      </c>
      <c r="O174" s="1">
        <v>70.0</v>
      </c>
      <c r="P174" s="1">
        <v>100.0</v>
      </c>
      <c r="Q174" s="1">
        <v>40.0</v>
      </c>
      <c r="R174" s="1">
        <v>0.0</v>
      </c>
      <c r="S174" s="1">
        <v>0.0</v>
      </c>
      <c r="T174" s="1">
        <v>0.0</v>
      </c>
      <c r="U174" s="1">
        <v>1.0</v>
      </c>
      <c r="V174" s="1">
        <v>110.0</v>
      </c>
      <c r="W174" s="1">
        <v>0.0</v>
      </c>
      <c r="X174" s="1">
        <v>0.0</v>
      </c>
      <c r="Y174" s="1">
        <v>75.0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1.5</v>
      </c>
      <c r="AI174" s="14" t="b">
        <v>0</v>
      </c>
      <c r="AJ174" s="7" t="b">
        <v>0</v>
      </c>
      <c r="AK174" s="7" t="b">
        <v>0</v>
      </c>
      <c r="AL174" s="7" t="b">
        <v>0</v>
      </c>
      <c r="AM174" s="7" t="b">
        <v>0</v>
      </c>
      <c r="AN174" s="7" t="b">
        <v>0</v>
      </c>
      <c r="AO174" s="1">
        <v>2.81E7</v>
      </c>
      <c r="AP174" s="1">
        <v>20.0</v>
      </c>
      <c r="AQ174" s="1">
        <v>71111.0</v>
      </c>
      <c r="AR174" s="1">
        <v>7008.0</v>
      </c>
      <c r="AS174" s="1">
        <v>7408.0</v>
      </c>
      <c r="AT174" s="1">
        <v>28100.0</v>
      </c>
      <c r="AU174" s="1">
        <v>281000.0</v>
      </c>
      <c r="AV174" s="1">
        <v>120.0</v>
      </c>
      <c r="AW174" s="1">
        <v>2.0</v>
      </c>
      <c r="AX174" s="1">
        <v>0.5</v>
      </c>
      <c r="AY174" s="1">
        <v>100.0</v>
      </c>
      <c r="AZ174" s="1">
        <v>0.0</v>
      </c>
      <c r="BA174" s="1">
        <v>81111.0</v>
      </c>
      <c r="BB174" s="1">
        <v>0.0</v>
      </c>
      <c r="BC174" s="1">
        <v>7100.0</v>
      </c>
    </row>
    <row r="175" ht="15.0" customHeight="1">
      <c r="A175" s="1">
        <v>281100.0</v>
      </c>
      <c r="B175" s="1" t="s">
        <v>109</v>
      </c>
      <c r="C175" s="1" t="s">
        <v>53</v>
      </c>
      <c r="D175" s="1">
        <v>491.0</v>
      </c>
      <c r="E175" s="1">
        <v>500.0</v>
      </c>
      <c r="F175" s="1">
        <v>65.0</v>
      </c>
      <c r="G175" s="1">
        <v>49.0</v>
      </c>
      <c r="H175" s="1">
        <v>52.0</v>
      </c>
      <c r="I175" s="1">
        <v>49.0</v>
      </c>
      <c r="J175" s="1">
        <v>-25.0</v>
      </c>
      <c r="K175" s="1">
        <v>25.0</v>
      </c>
      <c r="L175" s="1">
        <v>0.0</v>
      </c>
      <c r="M175" s="1">
        <v>165.0</v>
      </c>
      <c r="N175" s="1">
        <v>165.0</v>
      </c>
      <c r="O175" s="1">
        <v>70.0</v>
      </c>
      <c r="P175" s="1">
        <v>100.0</v>
      </c>
      <c r="Q175" s="1">
        <v>40.0</v>
      </c>
      <c r="R175" s="1">
        <v>0.0</v>
      </c>
      <c r="S175" s="1">
        <v>0.0</v>
      </c>
      <c r="T175" s="1">
        <v>0.0</v>
      </c>
      <c r="U175" s="1">
        <v>1.0</v>
      </c>
      <c r="V175" s="1">
        <v>110.0</v>
      </c>
      <c r="W175" s="1">
        <v>0.0</v>
      </c>
      <c r="X175" s="1">
        <v>0.0</v>
      </c>
      <c r="Y175" s="1">
        <v>75.0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1.5</v>
      </c>
      <c r="AI175" s="14" t="b">
        <v>0</v>
      </c>
      <c r="AJ175" s="7" t="b">
        <v>0</v>
      </c>
      <c r="AK175" s="7" t="b">
        <v>0</v>
      </c>
      <c r="AL175" s="7" t="b">
        <v>0</v>
      </c>
      <c r="AM175" s="7" t="b">
        <v>0</v>
      </c>
      <c r="AN175" s="7" t="b">
        <v>0</v>
      </c>
      <c r="AO175" s="1">
        <v>2.811E7</v>
      </c>
      <c r="AP175" s="1">
        <v>10.0</v>
      </c>
      <c r="AQ175" s="1">
        <v>71111.0</v>
      </c>
      <c r="AR175" s="1">
        <v>7008.0</v>
      </c>
      <c r="AS175" s="1">
        <v>7408.0</v>
      </c>
      <c r="AT175" s="1">
        <v>28110.0</v>
      </c>
      <c r="AU175" s="1">
        <v>281100.0</v>
      </c>
      <c r="AV175" s="1">
        <v>120.0</v>
      </c>
      <c r="AW175" s="1">
        <v>3.0</v>
      </c>
      <c r="AX175" s="1">
        <v>0.6</v>
      </c>
      <c r="AY175" s="1">
        <v>100.0</v>
      </c>
      <c r="AZ175" s="1">
        <v>0.0</v>
      </c>
      <c r="BA175" s="1">
        <v>81111.0</v>
      </c>
      <c r="BB175" s="1">
        <v>0.0</v>
      </c>
      <c r="BC175" s="1">
        <v>0.0</v>
      </c>
    </row>
    <row r="176" ht="15.0" customHeight="1">
      <c r="A176" s="1">
        <v>281101.0</v>
      </c>
      <c r="B176" s="1" t="s">
        <v>110</v>
      </c>
      <c r="C176" s="1" t="s">
        <v>53</v>
      </c>
      <c r="D176" s="1">
        <v>491.0</v>
      </c>
      <c r="E176" s="1">
        <v>500.0</v>
      </c>
      <c r="F176" s="1">
        <v>65.0</v>
      </c>
      <c r="G176" s="1">
        <v>49.0</v>
      </c>
      <c r="H176" s="1">
        <v>52.0</v>
      </c>
      <c r="I176" s="1">
        <v>49.0</v>
      </c>
      <c r="J176" s="1">
        <v>-25.0</v>
      </c>
      <c r="K176" s="1">
        <v>25.0</v>
      </c>
      <c r="L176" s="1">
        <v>0.0</v>
      </c>
      <c r="M176" s="1">
        <v>165.0</v>
      </c>
      <c r="N176" s="1">
        <v>165.0</v>
      </c>
      <c r="O176" s="1">
        <v>70.0</v>
      </c>
      <c r="P176" s="1">
        <v>100.0</v>
      </c>
      <c r="Q176" s="1">
        <v>40.0</v>
      </c>
      <c r="R176" s="1">
        <v>0.0</v>
      </c>
      <c r="S176" s="1">
        <v>0.0</v>
      </c>
      <c r="T176" s="1">
        <v>0.0</v>
      </c>
      <c r="U176" s="1">
        <v>1.0</v>
      </c>
      <c r="V176" s="1">
        <v>110.0</v>
      </c>
      <c r="W176" s="1">
        <v>0.0</v>
      </c>
      <c r="X176" s="1">
        <v>0.0</v>
      </c>
      <c r="Y176" s="1">
        <v>75.0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1.5</v>
      </c>
      <c r="AI176" s="14" t="b">
        <v>0</v>
      </c>
      <c r="AJ176" s="7" t="b">
        <v>0</v>
      </c>
      <c r="AK176" s="7" t="b">
        <v>0</v>
      </c>
      <c r="AL176" s="7" t="b">
        <v>0</v>
      </c>
      <c r="AM176" s="7" t="b">
        <v>0</v>
      </c>
      <c r="AN176" s="7" t="b">
        <v>0</v>
      </c>
      <c r="AO176" s="1">
        <v>2.811E7</v>
      </c>
      <c r="AP176" s="1">
        <v>20.0</v>
      </c>
      <c r="AQ176" s="1">
        <v>71111.0</v>
      </c>
      <c r="AR176" s="1">
        <v>7008.0</v>
      </c>
      <c r="AS176" s="1">
        <v>7408.0</v>
      </c>
      <c r="AT176" s="1">
        <v>28110.0</v>
      </c>
      <c r="AU176" s="1">
        <v>281100.0</v>
      </c>
      <c r="AV176" s="1">
        <v>120.0</v>
      </c>
      <c r="AW176" s="1">
        <v>3.0</v>
      </c>
      <c r="AX176" s="1">
        <v>0.6</v>
      </c>
      <c r="AY176" s="1">
        <v>100.0</v>
      </c>
      <c r="AZ176" s="1">
        <v>0.0</v>
      </c>
      <c r="BA176" s="1">
        <v>81111.0</v>
      </c>
      <c r="BB176" s="1">
        <v>0.0</v>
      </c>
      <c r="BC176" s="1">
        <v>7100.0</v>
      </c>
    </row>
    <row r="177" ht="15.0" customHeight="1">
      <c r="A177" s="1">
        <v>283010.0</v>
      </c>
      <c r="B177" s="9" t="s">
        <v>178</v>
      </c>
      <c r="C177" s="1" t="s">
        <v>41</v>
      </c>
      <c r="D177" s="1">
        <v>134.0</v>
      </c>
      <c r="E177" s="1">
        <v>500.0</v>
      </c>
      <c r="F177" s="1">
        <v>75.0</v>
      </c>
      <c r="G177" s="1">
        <v>64.0</v>
      </c>
      <c r="H177" s="1">
        <v>49.0</v>
      </c>
      <c r="I177" s="1">
        <v>56.0</v>
      </c>
      <c r="J177" s="1">
        <v>-25.0</v>
      </c>
      <c r="K177" s="1">
        <v>25.0</v>
      </c>
      <c r="L177" s="1">
        <v>0.0</v>
      </c>
      <c r="M177" s="1">
        <v>104.0</v>
      </c>
      <c r="N177" s="1">
        <v>104.0</v>
      </c>
      <c r="O177" s="1">
        <v>104.0</v>
      </c>
      <c r="P177" s="1">
        <v>100.0</v>
      </c>
      <c r="Q177" s="1">
        <v>40.0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25.0</v>
      </c>
      <c r="X177" s="1">
        <v>0.0</v>
      </c>
      <c r="Y177" s="1">
        <v>75.0</v>
      </c>
      <c r="Z177" s="1">
        <v>90.0</v>
      </c>
      <c r="AA177" s="1">
        <v>70.0</v>
      </c>
      <c r="AB177" s="1">
        <v>85.0</v>
      </c>
      <c r="AC177" s="1">
        <v>70.0</v>
      </c>
      <c r="AD177" s="1">
        <v>4.0</v>
      </c>
      <c r="AE177" s="1">
        <v>80.0</v>
      </c>
      <c r="AF177" s="1">
        <v>80.0</v>
      </c>
      <c r="AG177" s="1">
        <v>85.0</v>
      </c>
      <c r="AH177" s="1">
        <v>3.0</v>
      </c>
      <c r="AI177" s="14" t="b">
        <v>0</v>
      </c>
      <c r="AJ177" s="7" t="b">
        <v>0</v>
      </c>
      <c r="AK177" s="7" t="b">
        <v>0</v>
      </c>
      <c r="AL177" s="7" t="b">
        <v>0</v>
      </c>
      <c r="AM177" s="7" t="b">
        <v>0</v>
      </c>
      <c r="AN177" s="7" t="b">
        <v>0</v>
      </c>
      <c r="AO177" s="1">
        <v>2.8301E7</v>
      </c>
      <c r="AP177" s="1">
        <v>-1.0</v>
      </c>
      <c r="AQ177" s="1">
        <v>71111.0</v>
      </c>
      <c r="AR177" s="1">
        <v>7014.0</v>
      </c>
      <c r="AS177" s="1">
        <v>7414.0</v>
      </c>
      <c r="AT177" s="1">
        <v>28300.0</v>
      </c>
      <c r="AU177" s="1">
        <v>283010.0</v>
      </c>
      <c r="AV177" s="1">
        <v>10.0</v>
      </c>
      <c r="AW177" s="1">
        <v>1.61</v>
      </c>
      <c r="AX177" s="1">
        <v>0.8</v>
      </c>
      <c r="AY177" s="1">
        <v>100.0</v>
      </c>
      <c r="AZ177" s="1">
        <v>0.0</v>
      </c>
      <c r="BA177" s="1">
        <v>81111.0</v>
      </c>
      <c r="BB177" s="1">
        <v>0.0</v>
      </c>
      <c r="BC177" s="1">
        <v>0.0</v>
      </c>
    </row>
    <row r="178" ht="15.0" customHeight="1">
      <c r="A178" s="1">
        <v>284000.0</v>
      </c>
      <c r="B178" s="9" t="s">
        <v>183</v>
      </c>
      <c r="C178" s="1" t="s">
        <v>41</v>
      </c>
      <c r="D178" s="1">
        <v>132.0</v>
      </c>
      <c r="E178" s="1">
        <v>400.0</v>
      </c>
      <c r="F178" s="1">
        <v>77.0</v>
      </c>
      <c r="G178" s="1">
        <v>58.0</v>
      </c>
      <c r="H178" s="1">
        <v>62.0</v>
      </c>
      <c r="I178" s="1">
        <v>58.0</v>
      </c>
      <c r="J178" s="1">
        <v>-25.0</v>
      </c>
      <c r="K178" s="1">
        <v>0.0</v>
      </c>
      <c r="L178" s="1">
        <v>0.0</v>
      </c>
      <c r="M178" s="1">
        <v>92.0</v>
      </c>
      <c r="N178" s="1">
        <v>92.0</v>
      </c>
      <c r="O178" s="1">
        <v>92.0</v>
      </c>
      <c r="P178" s="1">
        <v>100.0</v>
      </c>
      <c r="Q178" s="1">
        <v>40.0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75.0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1.5</v>
      </c>
      <c r="AI178" s="14" t="b">
        <v>0</v>
      </c>
      <c r="AJ178" s="7" t="b">
        <v>0</v>
      </c>
      <c r="AK178" s="7" t="b">
        <v>0</v>
      </c>
      <c r="AL178" s="7" t="b">
        <v>0</v>
      </c>
      <c r="AM178" s="7" t="b">
        <v>0</v>
      </c>
      <c r="AN178" s="7" t="b">
        <v>0</v>
      </c>
      <c r="AO178" s="1">
        <v>2.84E7</v>
      </c>
      <c r="AP178" s="1">
        <v>-1.0</v>
      </c>
      <c r="AQ178" s="1">
        <v>71111.0</v>
      </c>
      <c r="AR178" s="1">
        <v>7014.0</v>
      </c>
      <c r="AS178" s="1">
        <v>7414.0</v>
      </c>
      <c r="AT178" s="1">
        <v>28400.0</v>
      </c>
      <c r="AU178" s="1">
        <v>284000.0</v>
      </c>
      <c r="AV178" s="1">
        <v>180.0</v>
      </c>
      <c r="AW178" s="1">
        <v>1.7</v>
      </c>
      <c r="AX178" s="1">
        <v>0.4</v>
      </c>
      <c r="AY178" s="1">
        <v>100.0</v>
      </c>
      <c r="AZ178" s="1">
        <v>0.0</v>
      </c>
      <c r="BA178" s="1">
        <v>81111.0</v>
      </c>
      <c r="BB178" s="1">
        <v>0.0</v>
      </c>
      <c r="BC178" s="1">
        <v>0.0</v>
      </c>
    </row>
    <row r="179" ht="15.0" customHeight="1">
      <c r="A179" s="1">
        <v>284001.0</v>
      </c>
      <c r="B179" s="1" t="s">
        <v>184</v>
      </c>
      <c r="C179" s="1" t="s">
        <v>41</v>
      </c>
      <c r="D179" s="1">
        <v>132.0</v>
      </c>
      <c r="E179" s="1">
        <v>400.0</v>
      </c>
      <c r="F179" s="1">
        <v>77.0</v>
      </c>
      <c r="G179" s="1">
        <v>58.0</v>
      </c>
      <c r="H179" s="1">
        <v>54.0</v>
      </c>
      <c r="I179" s="1">
        <v>58.0</v>
      </c>
      <c r="J179" s="1">
        <v>-25.0</v>
      </c>
      <c r="K179" s="1">
        <v>0.0</v>
      </c>
      <c r="L179" s="1">
        <v>0.0</v>
      </c>
      <c r="M179" s="1">
        <v>92.0</v>
      </c>
      <c r="N179" s="1">
        <v>92.0</v>
      </c>
      <c r="O179" s="1">
        <v>92.0</v>
      </c>
      <c r="P179" s="1">
        <v>100.0</v>
      </c>
      <c r="Q179" s="1">
        <v>40.0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75.0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1.5</v>
      </c>
      <c r="AI179" s="14" t="b">
        <v>0</v>
      </c>
      <c r="AJ179" s="7" t="b">
        <v>0</v>
      </c>
      <c r="AK179" s="7" t="b">
        <v>0</v>
      </c>
      <c r="AL179" s="7" t="b">
        <v>0</v>
      </c>
      <c r="AM179" s="7" t="b">
        <v>0</v>
      </c>
      <c r="AN179" s="7" t="b">
        <v>0</v>
      </c>
      <c r="AO179" s="1">
        <v>2.84001E7</v>
      </c>
      <c r="AP179" s="1">
        <v>-1.0</v>
      </c>
      <c r="AQ179" s="1">
        <v>71111.0</v>
      </c>
      <c r="AR179" s="1">
        <v>7014.0</v>
      </c>
      <c r="AS179" s="1">
        <v>7414.0</v>
      </c>
      <c r="AT179" s="1">
        <v>28400.0</v>
      </c>
      <c r="AU179" s="1">
        <v>284001.0</v>
      </c>
      <c r="AV179" s="1">
        <v>180.0</v>
      </c>
      <c r="AW179" s="1">
        <v>1.7</v>
      </c>
      <c r="AX179" s="1">
        <v>0.4</v>
      </c>
      <c r="AY179" s="1">
        <v>100.0</v>
      </c>
      <c r="AZ179" s="1">
        <v>0.0</v>
      </c>
      <c r="BA179" s="1">
        <v>81111.0</v>
      </c>
      <c r="BB179" s="1">
        <v>0.0</v>
      </c>
      <c r="BC179" s="1">
        <v>0.0</v>
      </c>
    </row>
    <row r="180" ht="15.0" customHeight="1">
      <c r="A180" s="1">
        <v>284002.0</v>
      </c>
      <c r="B180" s="1" t="s">
        <v>185</v>
      </c>
      <c r="C180" s="1" t="s">
        <v>41</v>
      </c>
      <c r="D180" s="1">
        <v>1.0</v>
      </c>
      <c r="E180" s="1">
        <v>400.0</v>
      </c>
      <c r="F180" s="1">
        <v>77.0</v>
      </c>
      <c r="G180" s="1">
        <v>58.0</v>
      </c>
      <c r="H180" s="1">
        <v>54.0</v>
      </c>
      <c r="I180" s="1">
        <v>58.0</v>
      </c>
      <c r="J180" s="1">
        <v>-25.0</v>
      </c>
      <c r="K180" s="1">
        <v>0.0</v>
      </c>
      <c r="L180" s="1">
        <v>0.0</v>
      </c>
      <c r="M180" s="1">
        <v>92.0</v>
      </c>
      <c r="N180" s="1">
        <v>92.0</v>
      </c>
      <c r="O180" s="1">
        <v>92.0</v>
      </c>
      <c r="P180" s="1">
        <v>100.0</v>
      </c>
      <c r="Q180" s="1">
        <v>40.0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75.0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1.5</v>
      </c>
      <c r="AI180" s="14" t="b">
        <v>0</v>
      </c>
      <c r="AJ180" s="7" t="b">
        <v>0</v>
      </c>
      <c r="AK180" s="7" t="b">
        <v>0</v>
      </c>
      <c r="AL180" s="7" t="b">
        <v>0</v>
      </c>
      <c r="AM180" s="7" t="b">
        <v>0</v>
      </c>
      <c r="AN180" s="7" t="b">
        <v>0</v>
      </c>
      <c r="AO180" s="1">
        <v>2.84002E7</v>
      </c>
      <c r="AP180" s="1">
        <v>-1.0</v>
      </c>
      <c r="AQ180" s="1">
        <v>71111.0</v>
      </c>
      <c r="AR180" s="1">
        <v>7014.0</v>
      </c>
      <c r="AS180" s="1">
        <v>7414.0</v>
      </c>
      <c r="AT180" s="1">
        <v>28400.0</v>
      </c>
      <c r="AU180" s="1">
        <v>284001.0</v>
      </c>
      <c r="AV180" s="1">
        <v>180.0</v>
      </c>
      <c r="AW180" s="1">
        <v>1.7</v>
      </c>
      <c r="AX180" s="1">
        <v>0.4</v>
      </c>
      <c r="AY180" s="1">
        <v>100.0</v>
      </c>
      <c r="AZ180" s="1">
        <v>0.0</v>
      </c>
      <c r="BA180" s="1">
        <v>81111.0</v>
      </c>
      <c r="BB180" s="1">
        <v>0.0</v>
      </c>
      <c r="BC180" s="1">
        <v>0.0</v>
      </c>
    </row>
    <row r="181" ht="15.0" customHeight="1">
      <c r="A181" s="1">
        <v>284003.0</v>
      </c>
      <c r="B181" s="9" t="s">
        <v>186</v>
      </c>
      <c r="C181" s="1" t="s">
        <v>41</v>
      </c>
      <c r="D181" s="1">
        <v>132.0</v>
      </c>
      <c r="E181" s="1">
        <v>400.0</v>
      </c>
      <c r="F181" s="1">
        <v>77.0</v>
      </c>
      <c r="G181" s="1">
        <v>58.0</v>
      </c>
      <c r="H181" s="1">
        <v>62.0</v>
      </c>
      <c r="I181" s="1">
        <v>58.0</v>
      </c>
      <c r="J181" s="1">
        <v>-25.0</v>
      </c>
      <c r="K181" s="1">
        <v>0.0</v>
      </c>
      <c r="L181" s="1">
        <v>0.0</v>
      </c>
      <c r="M181" s="1">
        <v>92.0</v>
      </c>
      <c r="N181" s="1">
        <v>92.0</v>
      </c>
      <c r="O181" s="1">
        <v>92.0</v>
      </c>
      <c r="P181" s="1">
        <v>100.0</v>
      </c>
      <c r="Q181" s="1">
        <v>40.0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75.0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1.5</v>
      </c>
      <c r="AI181" s="14" t="b">
        <v>0</v>
      </c>
      <c r="AJ181" s="7" t="b">
        <v>0</v>
      </c>
      <c r="AK181" s="7" t="b">
        <v>0</v>
      </c>
      <c r="AL181" s="7" t="b">
        <v>0</v>
      </c>
      <c r="AM181" s="7" t="b">
        <v>0</v>
      </c>
      <c r="AN181" s="7" t="b">
        <v>0</v>
      </c>
      <c r="AO181" s="1">
        <v>2.84E7</v>
      </c>
      <c r="AP181" s="1">
        <v>-1.0</v>
      </c>
      <c r="AQ181" s="1">
        <v>71111.0</v>
      </c>
      <c r="AR181" s="1">
        <v>7014.0</v>
      </c>
      <c r="AS181" s="1">
        <v>7414.0</v>
      </c>
      <c r="AT181" s="1">
        <v>28400.0</v>
      </c>
      <c r="AU181" s="1">
        <v>284000.0</v>
      </c>
      <c r="AV181" s="1">
        <v>180.0</v>
      </c>
      <c r="AW181" s="1">
        <v>1.7</v>
      </c>
      <c r="AX181" s="1">
        <v>0.4</v>
      </c>
      <c r="AY181" s="1">
        <v>100.0</v>
      </c>
      <c r="AZ181" s="1">
        <v>0.0</v>
      </c>
      <c r="BA181" s="1">
        <v>81111.0</v>
      </c>
      <c r="BB181" s="1">
        <v>0.0</v>
      </c>
      <c r="BC181" s="1">
        <v>7100.0</v>
      </c>
    </row>
    <row r="182" ht="15.0" customHeight="1">
      <c r="A182" s="1">
        <v>284004.0</v>
      </c>
      <c r="B182" s="9" t="s">
        <v>187</v>
      </c>
      <c r="C182" s="1" t="s">
        <v>41</v>
      </c>
      <c r="D182" s="1">
        <v>132.0</v>
      </c>
      <c r="E182" s="1">
        <v>400.0</v>
      </c>
      <c r="F182" s="1">
        <v>77.0</v>
      </c>
      <c r="G182" s="1">
        <v>58.0</v>
      </c>
      <c r="H182" s="1">
        <v>54.0</v>
      </c>
      <c r="I182" s="1">
        <v>58.0</v>
      </c>
      <c r="J182" s="1">
        <v>-25.0</v>
      </c>
      <c r="K182" s="1">
        <v>0.0</v>
      </c>
      <c r="L182" s="1">
        <v>0.0</v>
      </c>
      <c r="M182" s="1">
        <v>92.0</v>
      </c>
      <c r="N182" s="1">
        <v>92.0</v>
      </c>
      <c r="O182" s="1">
        <v>92.0</v>
      </c>
      <c r="P182" s="1">
        <v>100.0</v>
      </c>
      <c r="Q182" s="1">
        <v>40.0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75.0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1.5</v>
      </c>
      <c r="AI182" s="14" t="b">
        <v>0</v>
      </c>
      <c r="AJ182" s="7" t="b">
        <v>0</v>
      </c>
      <c r="AK182" s="7" t="b">
        <v>0</v>
      </c>
      <c r="AL182" s="7" t="b">
        <v>0</v>
      </c>
      <c r="AM182" s="7" t="b">
        <v>0</v>
      </c>
      <c r="AN182" s="7" t="b">
        <v>0</v>
      </c>
      <c r="AO182" s="1">
        <v>2.84001E7</v>
      </c>
      <c r="AP182" s="1">
        <v>-1.0</v>
      </c>
      <c r="AQ182" s="1">
        <v>71111.0</v>
      </c>
      <c r="AR182" s="1">
        <v>7014.0</v>
      </c>
      <c r="AS182" s="1">
        <v>7414.0</v>
      </c>
      <c r="AT182" s="1">
        <v>28400.0</v>
      </c>
      <c r="AU182" s="1">
        <v>284001.0</v>
      </c>
      <c r="AV182" s="1">
        <v>180.0</v>
      </c>
      <c r="AW182" s="1">
        <v>1.7</v>
      </c>
      <c r="AX182" s="1">
        <v>0.4</v>
      </c>
      <c r="AY182" s="1">
        <v>100.0</v>
      </c>
      <c r="AZ182" s="1">
        <v>0.0</v>
      </c>
      <c r="BA182" s="1">
        <v>81111.0</v>
      </c>
      <c r="BB182" s="1">
        <v>0.0</v>
      </c>
      <c r="BC182" s="1">
        <v>7100.0</v>
      </c>
    </row>
    <row r="183" ht="15.0" customHeight="1">
      <c r="A183" s="1">
        <v>286000.0</v>
      </c>
      <c r="B183" s="1" t="s">
        <v>165</v>
      </c>
      <c r="C183" s="1" t="s">
        <v>166</v>
      </c>
      <c r="D183" s="1">
        <v>863.0</v>
      </c>
      <c r="E183" s="1">
        <v>3000.0</v>
      </c>
      <c r="F183" s="1">
        <v>90.0</v>
      </c>
      <c r="G183" s="1">
        <v>56.0</v>
      </c>
      <c r="H183" s="1">
        <v>81.0</v>
      </c>
      <c r="I183" s="1">
        <v>68.0</v>
      </c>
      <c r="J183" s="1">
        <v>0.0</v>
      </c>
      <c r="K183" s="1">
        <v>0.0</v>
      </c>
      <c r="L183" s="1">
        <v>0.0</v>
      </c>
      <c r="M183" s="1">
        <v>94.0</v>
      </c>
      <c r="N183" s="1">
        <v>94.0</v>
      </c>
      <c r="O183" s="1">
        <v>94.0</v>
      </c>
      <c r="P183" s="1">
        <v>100.0</v>
      </c>
      <c r="Q183" s="1">
        <v>40.0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100.0</v>
      </c>
      <c r="X183" s="1">
        <v>0.0</v>
      </c>
      <c r="Y183" s="1">
        <v>75.0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1.3</v>
      </c>
      <c r="AI183" s="14" t="b">
        <v>1</v>
      </c>
      <c r="AJ183" s="7" t="b">
        <v>0</v>
      </c>
      <c r="AK183" s="7" t="b">
        <v>0</v>
      </c>
      <c r="AL183" s="7" t="b">
        <v>0</v>
      </c>
      <c r="AM183" s="7" t="b">
        <v>0</v>
      </c>
      <c r="AN183" s="7" t="b">
        <v>0</v>
      </c>
      <c r="AO183" s="1">
        <v>2.86E7</v>
      </c>
      <c r="AP183" s="1">
        <v>-1.0</v>
      </c>
      <c r="AQ183" s="1">
        <v>71110.0</v>
      </c>
      <c r="AR183" s="1">
        <v>7009.0</v>
      </c>
      <c r="AS183" s="1">
        <v>7409.0</v>
      </c>
      <c r="AT183" s="1">
        <v>28600.0</v>
      </c>
      <c r="AU183" s="1">
        <v>286000.0</v>
      </c>
      <c r="AV183" s="1">
        <v>120.0</v>
      </c>
      <c r="AW183" s="1">
        <v>8.0</v>
      </c>
      <c r="AX183" s="1">
        <v>2.1</v>
      </c>
      <c r="AY183" s="1">
        <v>100.0</v>
      </c>
      <c r="AZ183" s="1">
        <v>0.0</v>
      </c>
      <c r="BA183" s="1">
        <v>0.0</v>
      </c>
      <c r="BB183" s="1">
        <v>0.0</v>
      </c>
      <c r="BC183" s="1">
        <v>5151.0</v>
      </c>
    </row>
    <row r="184" ht="15.0" customHeight="1">
      <c r="A184" s="1">
        <v>286001.0</v>
      </c>
      <c r="B184" s="1" t="s">
        <v>176</v>
      </c>
      <c r="C184" s="1" t="s">
        <v>39</v>
      </c>
      <c r="D184" s="1">
        <v>863.0</v>
      </c>
      <c r="E184" s="1">
        <v>3000.0</v>
      </c>
      <c r="F184" s="1">
        <v>90.0</v>
      </c>
      <c r="G184" s="1">
        <v>56.0</v>
      </c>
      <c r="H184" s="1">
        <v>50.0</v>
      </c>
      <c r="I184" s="1">
        <v>68.0</v>
      </c>
      <c r="J184" s="1">
        <v>0.0</v>
      </c>
      <c r="K184" s="1">
        <v>0.0</v>
      </c>
      <c r="L184" s="1">
        <v>0.0</v>
      </c>
      <c r="M184" s="1">
        <v>94.0</v>
      </c>
      <c r="N184" s="1">
        <v>94.0</v>
      </c>
      <c r="O184" s="1">
        <v>94.0</v>
      </c>
      <c r="P184" s="1">
        <v>100.0</v>
      </c>
      <c r="Q184" s="1">
        <v>40.0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100.0</v>
      </c>
      <c r="X184" s="1">
        <v>0.0</v>
      </c>
      <c r="Y184" s="1">
        <v>75.0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1.3</v>
      </c>
      <c r="AI184" s="14" t="b">
        <v>1</v>
      </c>
      <c r="AJ184" s="7" t="b">
        <v>0</v>
      </c>
      <c r="AK184" s="7" t="b">
        <v>0</v>
      </c>
      <c r="AL184" s="7" t="b">
        <v>0</v>
      </c>
      <c r="AM184" s="7" t="b">
        <v>0</v>
      </c>
      <c r="AN184" s="7" t="b">
        <v>0</v>
      </c>
      <c r="AO184" s="1">
        <v>2.86001E7</v>
      </c>
      <c r="AP184" s="1">
        <v>-1.0</v>
      </c>
      <c r="AQ184" s="1">
        <v>71110.0</v>
      </c>
      <c r="AR184" s="1">
        <v>7010.0</v>
      </c>
      <c r="AS184" s="1">
        <v>7410.0</v>
      </c>
      <c r="AT184" s="1">
        <v>28600.0</v>
      </c>
      <c r="AU184" s="1">
        <v>286000.0</v>
      </c>
      <c r="AV184" s="1">
        <v>120.0</v>
      </c>
      <c r="AW184" s="1">
        <v>8.0</v>
      </c>
      <c r="AX184" s="1">
        <v>2.0</v>
      </c>
      <c r="AY184" s="1">
        <v>100.0</v>
      </c>
      <c r="AZ184" s="1">
        <v>0.0</v>
      </c>
      <c r="BA184" s="1">
        <v>0.0</v>
      </c>
      <c r="BB184" s="1">
        <v>0.0</v>
      </c>
      <c r="BC184" s="1">
        <v>5151.0</v>
      </c>
    </row>
    <row r="185" ht="15.0" customHeight="1">
      <c r="A185" s="1">
        <v>286002.0</v>
      </c>
      <c r="B185" s="1" t="s">
        <v>167</v>
      </c>
      <c r="C185" s="1" t="s">
        <v>166</v>
      </c>
      <c r="D185" s="1">
        <v>863.0</v>
      </c>
      <c r="E185" s="1">
        <v>1000.0</v>
      </c>
      <c r="F185" s="1">
        <v>90.0</v>
      </c>
      <c r="G185" s="1">
        <v>56.0</v>
      </c>
      <c r="H185" s="1">
        <v>50.0</v>
      </c>
      <c r="I185" s="1">
        <v>68.0</v>
      </c>
      <c r="J185" s="1">
        <v>0.0</v>
      </c>
      <c r="K185" s="1">
        <v>0.0</v>
      </c>
      <c r="L185" s="1">
        <v>0.0</v>
      </c>
      <c r="M185" s="1">
        <v>94.0</v>
      </c>
      <c r="N185" s="1">
        <v>94.0</v>
      </c>
      <c r="O185" s="1">
        <v>94.0</v>
      </c>
      <c r="P185" s="1">
        <v>100.0</v>
      </c>
      <c r="Q185" s="1">
        <v>40.0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100.0</v>
      </c>
      <c r="X185" s="1">
        <v>0.0</v>
      </c>
      <c r="Y185" s="1">
        <v>75.0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1.3</v>
      </c>
      <c r="AI185" s="14" t="b">
        <v>0</v>
      </c>
      <c r="AJ185" s="7" t="b">
        <v>0</v>
      </c>
      <c r="AK185" s="7" t="b">
        <v>0</v>
      </c>
      <c r="AL185" s="7" t="b">
        <v>0</v>
      </c>
      <c r="AM185" s="7" t="b">
        <v>0</v>
      </c>
      <c r="AN185" s="7" t="b">
        <v>0</v>
      </c>
      <c r="AO185" s="1">
        <v>2.86002E7</v>
      </c>
      <c r="AP185" s="1">
        <v>-1.0</v>
      </c>
      <c r="AQ185" s="1">
        <v>71110.0</v>
      </c>
      <c r="AR185" s="1">
        <v>7009.0</v>
      </c>
      <c r="AS185" s="1">
        <v>7409.0</v>
      </c>
      <c r="AT185" s="1">
        <v>28600.0</v>
      </c>
      <c r="AU185" s="1">
        <v>286000.0</v>
      </c>
      <c r="AV185" s="1">
        <v>120.0</v>
      </c>
      <c r="AW185" s="1">
        <v>8.0</v>
      </c>
      <c r="AX185" s="1">
        <v>2.1</v>
      </c>
      <c r="AY185" s="1">
        <v>100.0</v>
      </c>
      <c r="AZ185" s="1">
        <v>0.0</v>
      </c>
      <c r="BA185" s="1">
        <v>0.0</v>
      </c>
      <c r="BB185" s="1">
        <v>0.0</v>
      </c>
      <c r="BC185" s="1">
        <v>5151.0</v>
      </c>
    </row>
    <row r="186" ht="15.0" customHeight="1">
      <c r="A186" s="1">
        <v>287000.0</v>
      </c>
      <c r="B186" s="9" t="s">
        <v>271</v>
      </c>
      <c r="C186" s="1" t="s">
        <v>39</v>
      </c>
      <c r="D186" s="1">
        <v>360.0</v>
      </c>
      <c r="E186" s="1">
        <v>3000.0</v>
      </c>
      <c r="F186" s="1">
        <v>142.0</v>
      </c>
      <c r="G186" s="1">
        <v>99.0</v>
      </c>
      <c r="H186" s="1">
        <v>121.0</v>
      </c>
      <c r="I186" s="1">
        <v>114.0</v>
      </c>
      <c r="J186" s="1">
        <v>25.0</v>
      </c>
      <c r="K186" s="1">
        <v>0.0</v>
      </c>
      <c r="L186" s="1">
        <v>0.0</v>
      </c>
      <c r="M186" s="1">
        <v>116.0</v>
      </c>
      <c r="N186" s="1">
        <v>116.0</v>
      </c>
      <c r="O186" s="1">
        <v>116.0</v>
      </c>
      <c r="P186" s="1">
        <v>100.0</v>
      </c>
      <c r="Q186" s="1">
        <v>40.0</v>
      </c>
      <c r="R186" s="1">
        <v>0.0</v>
      </c>
      <c r="S186" s="1">
        <v>0.0</v>
      </c>
      <c r="T186" s="1">
        <v>0.0</v>
      </c>
      <c r="U186" s="1">
        <v>0.0</v>
      </c>
      <c r="V186" s="1">
        <v>130.0</v>
      </c>
      <c r="W186" s="1">
        <v>100.0</v>
      </c>
      <c r="X186" s="1">
        <v>0.0</v>
      </c>
      <c r="Y186" s="1">
        <v>75.0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1.0</v>
      </c>
      <c r="AI186" s="14" t="b">
        <v>0</v>
      </c>
      <c r="AJ186" s="7" t="b">
        <v>0</v>
      </c>
      <c r="AK186" s="7" t="b">
        <v>1</v>
      </c>
      <c r="AL186" s="7" t="b">
        <v>0</v>
      </c>
      <c r="AM186" s="7" t="b">
        <v>0</v>
      </c>
      <c r="AN186" s="7" t="b">
        <v>0</v>
      </c>
      <c r="AO186" s="1">
        <v>2.87E7</v>
      </c>
      <c r="AP186" s="1">
        <v>-1.0</v>
      </c>
      <c r="AQ186" s="1">
        <v>71110.0</v>
      </c>
      <c r="AR186" s="1">
        <v>7010.0</v>
      </c>
      <c r="AS186" s="1">
        <v>7410.0</v>
      </c>
      <c r="AT186" s="1">
        <v>28700.0</v>
      </c>
      <c r="AU186" s="1">
        <v>287000.0</v>
      </c>
      <c r="AV186" s="1">
        <v>120.0</v>
      </c>
      <c r="AW186" s="1">
        <v>4.0</v>
      </c>
      <c r="AX186" s="1">
        <v>0.9</v>
      </c>
      <c r="AY186" s="1">
        <v>100.0</v>
      </c>
      <c r="AZ186" s="1">
        <v>0.0</v>
      </c>
      <c r="BA186" s="1">
        <v>0.0</v>
      </c>
      <c r="BB186" s="1">
        <v>0.0</v>
      </c>
      <c r="BC186" s="1">
        <v>0.0</v>
      </c>
    </row>
    <row r="187" ht="15.0" customHeight="1">
      <c r="A187" s="1">
        <v>287001.0</v>
      </c>
      <c r="B187" s="9" t="s">
        <v>272</v>
      </c>
      <c r="C187" s="1" t="s">
        <v>39</v>
      </c>
      <c r="D187" s="1">
        <v>360.0</v>
      </c>
      <c r="E187" s="1">
        <v>3000.0</v>
      </c>
      <c r="F187" s="1">
        <v>142.0</v>
      </c>
      <c r="G187" s="1">
        <v>99.0</v>
      </c>
      <c r="H187" s="1">
        <v>121.0</v>
      </c>
      <c r="I187" s="1">
        <v>114.0</v>
      </c>
      <c r="J187" s="1">
        <v>25.0</v>
      </c>
      <c r="K187" s="1">
        <v>0.0</v>
      </c>
      <c r="L187" s="1">
        <v>0.0</v>
      </c>
      <c r="M187" s="1">
        <v>116.0</v>
      </c>
      <c r="N187" s="1">
        <v>116.0</v>
      </c>
      <c r="O187" s="1">
        <v>116.0</v>
      </c>
      <c r="P187" s="1">
        <v>100.0</v>
      </c>
      <c r="Q187" s="1">
        <v>40.0</v>
      </c>
      <c r="R187" s="1">
        <v>0.0</v>
      </c>
      <c r="S187" s="1">
        <v>0.0</v>
      </c>
      <c r="T187" s="1">
        <v>0.0</v>
      </c>
      <c r="U187" s="1">
        <v>0.0</v>
      </c>
      <c r="V187" s="1">
        <v>130.0</v>
      </c>
      <c r="W187" s="1">
        <v>100.0</v>
      </c>
      <c r="X187" s="1">
        <v>0.0</v>
      </c>
      <c r="Y187" s="1">
        <v>75.0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1.0</v>
      </c>
      <c r="AI187" s="14" t="b">
        <v>0</v>
      </c>
      <c r="AJ187" s="7" t="b">
        <v>0</v>
      </c>
      <c r="AK187" s="7" t="b">
        <v>1</v>
      </c>
      <c r="AL187" s="7" t="b">
        <v>0</v>
      </c>
      <c r="AM187" s="7" t="b">
        <v>0</v>
      </c>
      <c r="AN187" s="7" t="b">
        <v>0</v>
      </c>
      <c r="AO187" s="1">
        <v>2.87E7</v>
      </c>
      <c r="AP187" s="1">
        <v>-1.0</v>
      </c>
      <c r="AQ187" s="1">
        <v>71110.0</v>
      </c>
      <c r="AR187" s="1">
        <v>7010.0</v>
      </c>
      <c r="AS187" s="1">
        <v>7410.0</v>
      </c>
      <c r="AT187" s="1">
        <v>28700.0</v>
      </c>
      <c r="AU187" s="1">
        <v>287000.0</v>
      </c>
      <c r="AV187" s="1">
        <v>120.0</v>
      </c>
      <c r="AW187" s="1">
        <v>4.0</v>
      </c>
      <c r="AX187" s="1">
        <v>0.9</v>
      </c>
      <c r="AY187" s="1">
        <v>100.0</v>
      </c>
      <c r="AZ187" s="1">
        <v>0.0</v>
      </c>
      <c r="BA187" s="1">
        <v>0.0</v>
      </c>
      <c r="BB187" s="1">
        <v>0.0</v>
      </c>
      <c r="BC187" s="1">
        <v>7100.0</v>
      </c>
    </row>
    <row r="188" ht="15.0" customHeight="1">
      <c r="A188" s="1">
        <v>287010.0</v>
      </c>
      <c r="B188" s="9" t="s">
        <v>248</v>
      </c>
      <c r="C188" s="1" t="s">
        <v>39</v>
      </c>
      <c r="D188" s="1">
        <v>255.0</v>
      </c>
      <c r="E188" s="1">
        <v>1500.0</v>
      </c>
      <c r="F188" s="1">
        <v>125.0</v>
      </c>
      <c r="G188" s="1">
        <v>88.0</v>
      </c>
      <c r="H188" s="1">
        <v>100.0</v>
      </c>
      <c r="I188" s="1">
        <v>100.0</v>
      </c>
      <c r="J188" s="1">
        <v>25.0</v>
      </c>
      <c r="K188" s="1">
        <v>0.0</v>
      </c>
      <c r="L188" s="1">
        <v>0.0</v>
      </c>
      <c r="M188" s="1">
        <v>116.0</v>
      </c>
      <c r="N188" s="1">
        <v>116.0</v>
      </c>
      <c r="O188" s="1">
        <v>116.0</v>
      </c>
      <c r="P188" s="1">
        <v>100.0</v>
      </c>
      <c r="Q188" s="1">
        <v>40.0</v>
      </c>
      <c r="R188" s="1">
        <v>0.0</v>
      </c>
      <c r="S188" s="1">
        <v>0.0</v>
      </c>
      <c r="T188" s="1">
        <v>0.0</v>
      </c>
      <c r="U188" s="1">
        <v>0.0</v>
      </c>
      <c r="V188" s="1">
        <v>80.0</v>
      </c>
      <c r="W188" s="1">
        <v>100.0</v>
      </c>
      <c r="X188" s="1">
        <v>0.0</v>
      </c>
      <c r="Y188" s="1">
        <v>75.0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1.0</v>
      </c>
      <c r="AI188" s="14" t="b">
        <v>0</v>
      </c>
      <c r="AJ188" s="7" t="b">
        <v>0</v>
      </c>
      <c r="AK188" s="7" t="b">
        <v>1</v>
      </c>
      <c r="AL188" s="7" t="b">
        <v>0</v>
      </c>
      <c r="AM188" s="7" t="b">
        <v>0</v>
      </c>
      <c r="AN188" s="7" t="b">
        <v>0</v>
      </c>
      <c r="AO188" s="1">
        <v>2.8701E7</v>
      </c>
      <c r="AP188" s="1">
        <v>-1.0</v>
      </c>
      <c r="AQ188" s="1">
        <v>71110.0</v>
      </c>
      <c r="AR188" s="1">
        <v>7010.0</v>
      </c>
      <c r="AS188" s="1">
        <v>7410.0</v>
      </c>
      <c r="AT188" s="1">
        <v>28701.0</v>
      </c>
      <c r="AU188" s="1">
        <v>287001.0</v>
      </c>
      <c r="AV188" s="1">
        <v>120.0</v>
      </c>
      <c r="AW188" s="1">
        <v>4.0</v>
      </c>
      <c r="AX188" s="1">
        <v>0.9</v>
      </c>
      <c r="AY188" s="1">
        <v>100.0</v>
      </c>
      <c r="AZ188" s="1">
        <v>0.0</v>
      </c>
      <c r="BA188" s="1">
        <v>0.0</v>
      </c>
      <c r="BB188" s="1">
        <v>0.0</v>
      </c>
      <c r="BC188" s="1">
        <v>0.0</v>
      </c>
    </row>
    <row r="189" ht="15.0" customHeight="1">
      <c r="A189" s="1">
        <v>287011.0</v>
      </c>
      <c r="B189" s="9" t="s">
        <v>249</v>
      </c>
      <c r="C189" s="1" t="s">
        <v>39</v>
      </c>
      <c r="D189" s="1">
        <v>255.0</v>
      </c>
      <c r="E189" s="1">
        <v>1500.0</v>
      </c>
      <c r="F189" s="1">
        <v>125.0</v>
      </c>
      <c r="G189" s="1">
        <v>88.0</v>
      </c>
      <c r="H189" s="1">
        <v>100.0</v>
      </c>
      <c r="I189" s="1">
        <v>100.0</v>
      </c>
      <c r="J189" s="1">
        <v>25.0</v>
      </c>
      <c r="K189" s="1">
        <v>0.0</v>
      </c>
      <c r="L189" s="1">
        <v>0.0</v>
      </c>
      <c r="M189" s="1">
        <v>116.0</v>
      </c>
      <c r="N189" s="1">
        <v>116.0</v>
      </c>
      <c r="O189" s="1">
        <v>116.0</v>
      </c>
      <c r="P189" s="1">
        <v>100.0</v>
      </c>
      <c r="Q189" s="1">
        <v>40.0</v>
      </c>
      <c r="R189" s="1">
        <v>0.0</v>
      </c>
      <c r="S189" s="1">
        <v>0.0</v>
      </c>
      <c r="T189" s="1">
        <v>0.0</v>
      </c>
      <c r="U189" s="1">
        <v>0.0</v>
      </c>
      <c r="V189" s="1">
        <v>80.0</v>
      </c>
      <c r="W189" s="1">
        <v>100.0</v>
      </c>
      <c r="X189" s="1">
        <v>0.0</v>
      </c>
      <c r="Y189" s="1">
        <v>75.0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4" t="b">
        <v>0</v>
      </c>
      <c r="AJ189" s="7" t="b">
        <v>0</v>
      </c>
      <c r="AK189" s="7" t="b">
        <v>1</v>
      </c>
      <c r="AL189" s="7" t="b">
        <v>0</v>
      </c>
      <c r="AM189" s="7" t="b">
        <v>0</v>
      </c>
      <c r="AN189" s="7" t="b">
        <v>0</v>
      </c>
      <c r="AO189" s="1">
        <v>2.8701E7</v>
      </c>
      <c r="AP189" s="1">
        <v>-1.0</v>
      </c>
      <c r="AQ189" s="1">
        <v>71110.0</v>
      </c>
      <c r="AR189" s="1">
        <v>7010.0</v>
      </c>
      <c r="AS189" s="1">
        <v>7410.0</v>
      </c>
      <c r="AT189" s="1">
        <v>28701.0</v>
      </c>
      <c r="AU189" s="1">
        <v>287001.0</v>
      </c>
      <c r="AV189" s="1">
        <v>120.0</v>
      </c>
      <c r="AW189" s="1">
        <v>4.0</v>
      </c>
      <c r="AX189" s="1">
        <v>0.9</v>
      </c>
      <c r="AY189" s="1">
        <v>100.0</v>
      </c>
      <c r="AZ189" s="1">
        <v>0.0</v>
      </c>
      <c r="BA189" s="1">
        <v>0.0</v>
      </c>
      <c r="BB189" s="1">
        <v>0.0</v>
      </c>
      <c r="BC189" s="1">
        <v>7100.0</v>
      </c>
    </row>
    <row r="190" ht="15.0" customHeight="1">
      <c r="A190" s="1">
        <v>290000.0</v>
      </c>
      <c r="B190" s="9" t="s">
        <v>202</v>
      </c>
      <c r="C190" s="1" t="s">
        <v>51</v>
      </c>
      <c r="D190" s="1">
        <v>115.0</v>
      </c>
      <c r="E190" s="1">
        <v>50.0</v>
      </c>
      <c r="F190" s="1">
        <v>128.0</v>
      </c>
      <c r="G190" s="1">
        <v>99.0</v>
      </c>
      <c r="H190" s="1">
        <v>87.0</v>
      </c>
      <c r="I190" s="1">
        <v>138.0</v>
      </c>
      <c r="J190" s="1">
        <v>0.0</v>
      </c>
      <c r="K190" s="1">
        <v>-30.0</v>
      </c>
      <c r="L190" s="1">
        <v>25.0</v>
      </c>
      <c r="M190" s="1">
        <v>999.0</v>
      </c>
      <c r="N190" s="1">
        <v>999.0</v>
      </c>
      <c r="O190" s="1">
        <v>999.0</v>
      </c>
      <c r="P190" s="1">
        <v>100.0</v>
      </c>
      <c r="Q190" s="1">
        <v>40.0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75.0</v>
      </c>
      <c r="Z190" s="1">
        <v>80.0</v>
      </c>
      <c r="AA190" s="1">
        <v>60.0</v>
      </c>
      <c r="AB190" s="1">
        <v>60.0</v>
      </c>
      <c r="AC190" s="1">
        <v>75.0</v>
      </c>
      <c r="AD190" s="1">
        <v>4.0</v>
      </c>
      <c r="AE190" s="1">
        <v>70.0</v>
      </c>
      <c r="AF190" s="1">
        <v>70.0</v>
      </c>
      <c r="AG190" s="1">
        <v>70.0</v>
      </c>
      <c r="AH190" s="1">
        <v>1.0</v>
      </c>
      <c r="AI190" s="14" t="b">
        <v>0</v>
      </c>
      <c r="AJ190" s="7" t="b">
        <v>1</v>
      </c>
      <c r="AK190" s="7" t="b">
        <v>0</v>
      </c>
      <c r="AL190" s="7" t="b">
        <v>0</v>
      </c>
      <c r="AM190" s="7" t="b">
        <v>0</v>
      </c>
      <c r="AN190" s="7" t="b">
        <v>0</v>
      </c>
      <c r="AO190" s="1">
        <v>2.9E7</v>
      </c>
      <c r="AP190" s="1">
        <v>-1.0</v>
      </c>
      <c r="AQ190" s="1">
        <v>71110.0</v>
      </c>
      <c r="AR190" s="1">
        <v>7006.0</v>
      </c>
      <c r="AS190" s="1">
        <v>7406.0</v>
      </c>
      <c r="AT190" s="1">
        <v>29000.0</v>
      </c>
      <c r="AU190" s="1">
        <v>290000.0</v>
      </c>
      <c r="AV190" s="1">
        <v>180.0</v>
      </c>
      <c r="AW190" s="1">
        <v>1.5</v>
      </c>
      <c r="AX190" s="1">
        <v>0.4</v>
      </c>
      <c r="AY190" s="1">
        <v>100.0</v>
      </c>
      <c r="AZ190" s="1">
        <v>90001.0</v>
      </c>
      <c r="BA190" s="1">
        <v>0.0</v>
      </c>
      <c r="BB190" s="1">
        <v>0.0</v>
      </c>
      <c r="BC190" s="1">
        <v>0.0</v>
      </c>
    </row>
    <row r="191" ht="15.0" customHeight="1">
      <c r="A191" s="1">
        <v>290001.0</v>
      </c>
      <c r="B191" s="1" t="s">
        <v>203</v>
      </c>
      <c r="C191" s="1" t="s">
        <v>51</v>
      </c>
      <c r="D191" s="1">
        <v>90.0</v>
      </c>
      <c r="E191" s="1">
        <v>50.0</v>
      </c>
      <c r="F191" s="1">
        <v>128.0</v>
      </c>
      <c r="G191" s="1">
        <v>99.0</v>
      </c>
      <c r="H191" s="1">
        <v>87.0</v>
      </c>
      <c r="I191" s="1">
        <v>138.0</v>
      </c>
      <c r="J191" s="1">
        <v>0.0</v>
      </c>
      <c r="K191" s="1">
        <v>-30.0</v>
      </c>
      <c r="L191" s="1">
        <v>25.0</v>
      </c>
      <c r="M191" s="1">
        <v>999.0</v>
      </c>
      <c r="N191" s="1">
        <v>999.0</v>
      </c>
      <c r="O191" s="1">
        <v>999.0</v>
      </c>
      <c r="P191" s="1">
        <v>100.0</v>
      </c>
      <c r="Q191" s="1">
        <v>40.0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75.0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1.0</v>
      </c>
      <c r="AI191" s="14" t="b">
        <v>0</v>
      </c>
      <c r="AJ191" s="7" t="b">
        <v>1</v>
      </c>
      <c r="AK191" s="7" t="b">
        <v>0</v>
      </c>
      <c r="AL191" s="7" t="b">
        <v>0</v>
      </c>
      <c r="AM191" s="7" t="b">
        <v>0</v>
      </c>
      <c r="AN191" s="7" t="b">
        <v>0</v>
      </c>
      <c r="AO191" s="1">
        <v>2.90001E7</v>
      </c>
      <c r="AP191" s="1">
        <v>-1.0</v>
      </c>
      <c r="AQ191" s="1">
        <v>71110.0</v>
      </c>
      <c r="AR191" s="1">
        <v>7006.0</v>
      </c>
      <c r="AS191" s="1">
        <v>7406.0</v>
      </c>
      <c r="AT191" s="1">
        <v>29000.0</v>
      </c>
      <c r="AU191" s="1">
        <v>290001.0</v>
      </c>
      <c r="AV191" s="1">
        <v>180.0</v>
      </c>
      <c r="AW191" s="1">
        <v>1.5</v>
      </c>
      <c r="AX191" s="1">
        <v>0.4</v>
      </c>
      <c r="AY191" s="1">
        <v>100.0</v>
      </c>
      <c r="AZ191" s="1">
        <v>90001.0</v>
      </c>
      <c r="BA191" s="1">
        <v>0.0</v>
      </c>
      <c r="BB191" s="1">
        <v>0.0</v>
      </c>
      <c r="BC191" s="1">
        <v>0.0</v>
      </c>
    </row>
    <row r="192" ht="15.0" customHeight="1">
      <c r="A192" s="1">
        <v>290002.0</v>
      </c>
      <c r="B192" s="1" t="s">
        <v>204</v>
      </c>
      <c r="C192" s="1" t="s">
        <v>51</v>
      </c>
      <c r="D192" s="1">
        <v>98.0</v>
      </c>
      <c r="E192" s="1">
        <v>50.0</v>
      </c>
      <c r="F192" s="1">
        <v>128.0</v>
      </c>
      <c r="G192" s="1">
        <v>99.0</v>
      </c>
      <c r="H192" s="1">
        <v>87.0</v>
      </c>
      <c r="I192" s="1">
        <v>138.0</v>
      </c>
      <c r="J192" s="1">
        <v>0.0</v>
      </c>
      <c r="K192" s="1">
        <v>-30.0</v>
      </c>
      <c r="L192" s="1">
        <v>25.0</v>
      </c>
      <c r="M192" s="1">
        <v>999.0</v>
      </c>
      <c r="N192" s="1">
        <v>999.0</v>
      </c>
      <c r="O192" s="1">
        <v>999.0</v>
      </c>
      <c r="P192" s="1">
        <v>100.0</v>
      </c>
      <c r="Q192" s="1">
        <v>40.0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75.0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1.0</v>
      </c>
      <c r="AI192" s="14" t="b">
        <v>0</v>
      </c>
      <c r="AJ192" s="7" t="b">
        <v>1</v>
      </c>
      <c r="AK192" s="7" t="b">
        <v>0</v>
      </c>
      <c r="AL192" s="7" t="b">
        <v>0</v>
      </c>
      <c r="AM192" s="7" t="b">
        <v>0</v>
      </c>
      <c r="AN192" s="7" t="b">
        <v>0</v>
      </c>
      <c r="AO192" s="1">
        <v>2.90002E7</v>
      </c>
      <c r="AP192" s="1">
        <v>-1.0</v>
      </c>
      <c r="AQ192" s="1">
        <v>71110.0</v>
      </c>
      <c r="AR192" s="1">
        <v>7006.0</v>
      </c>
      <c r="AS192" s="1">
        <v>7406.0</v>
      </c>
      <c r="AT192" s="1">
        <v>29000.0</v>
      </c>
      <c r="AU192" s="1">
        <v>290002.0</v>
      </c>
      <c r="AV192" s="1">
        <v>180.0</v>
      </c>
      <c r="AW192" s="1">
        <v>1.5</v>
      </c>
      <c r="AX192" s="1">
        <v>0.4</v>
      </c>
      <c r="AY192" s="1">
        <v>100.0</v>
      </c>
      <c r="AZ192" s="1">
        <v>90001.0</v>
      </c>
      <c r="BA192" s="1">
        <v>0.0</v>
      </c>
      <c r="BB192" s="1">
        <v>0.0</v>
      </c>
      <c r="BC192" s="1">
        <v>0.0</v>
      </c>
    </row>
    <row r="193" ht="15.0" customHeight="1">
      <c r="A193" s="1">
        <v>290010.0</v>
      </c>
      <c r="B193" s="9" t="s">
        <v>202</v>
      </c>
      <c r="C193" s="1" t="s">
        <v>48</v>
      </c>
      <c r="D193" s="1">
        <v>115.0</v>
      </c>
      <c r="E193" s="1">
        <v>100.0</v>
      </c>
      <c r="F193" s="1">
        <v>128.0</v>
      </c>
      <c r="G193" s="1">
        <v>99.0</v>
      </c>
      <c r="H193" s="1">
        <v>87.0</v>
      </c>
      <c r="I193" s="1">
        <v>138.0</v>
      </c>
      <c r="J193" s="1">
        <v>0.0</v>
      </c>
      <c r="K193" s="1">
        <v>-30.0</v>
      </c>
      <c r="L193" s="1">
        <v>25.0</v>
      </c>
      <c r="M193" s="1">
        <v>999.0</v>
      </c>
      <c r="N193" s="1">
        <v>999.0</v>
      </c>
      <c r="O193" s="1">
        <v>999.0</v>
      </c>
      <c r="P193" s="1">
        <v>100.0</v>
      </c>
      <c r="Q193" s="1">
        <v>40.0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75.0</v>
      </c>
      <c r="Z193" s="1">
        <v>80.0</v>
      </c>
      <c r="AA193" s="1">
        <v>60.0</v>
      </c>
      <c r="AB193" s="1">
        <v>60.0</v>
      </c>
      <c r="AC193" s="1">
        <v>75.0</v>
      </c>
      <c r="AD193" s="1">
        <v>4.0</v>
      </c>
      <c r="AE193" s="1">
        <v>70.0</v>
      </c>
      <c r="AF193" s="1">
        <v>70.0</v>
      </c>
      <c r="AG193" s="1">
        <v>70.0</v>
      </c>
      <c r="AH193" s="1">
        <v>1.0</v>
      </c>
      <c r="AI193" s="14" t="b">
        <v>0</v>
      </c>
      <c r="AJ193" s="7" t="b">
        <v>1</v>
      </c>
      <c r="AK193" s="7" t="b">
        <v>0</v>
      </c>
      <c r="AL193" s="7" t="b">
        <v>0</v>
      </c>
      <c r="AM193" s="7" t="b">
        <v>0</v>
      </c>
      <c r="AN193" s="7" t="b">
        <v>0</v>
      </c>
      <c r="AO193" s="1">
        <v>2.9001E7</v>
      </c>
      <c r="AP193" s="1">
        <v>2.0</v>
      </c>
      <c r="AQ193" s="1">
        <v>71110.0</v>
      </c>
      <c r="AR193" s="1">
        <v>7007.0</v>
      </c>
      <c r="AS193" s="1">
        <v>7407.0</v>
      </c>
      <c r="AT193" s="1">
        <v>29000.0</v>
      </c>
      <c r="AU193" s="1">
        <v>290000.0</v>
      </c>
      <c r="AV193" s="1">
        <v>180.0</v>
      </c>
      <c r="AW193" s="1">
        <v>1.5</v>
      </c>
      <c r="AX193" s="1">
        <v>0.4</v>
      </c>
      <c r="AY193" s="1">
        <v>100.0</v>
      </c>
      <c r="AZ193" s="1">
        <v>90001.0</v>
      </c>
      <c r="BA193" s="1">
        <v>0.0</v>
      </c>
      <c r="BB193" s="1">
        <v>0.0</v>
      </c>
      <c r="BC193" s="1">
        <v>0.0</v>
      </c>
    </row>
    <row r="194" ht="15.0" customHeight="1">
      <c r="A194" s="1">
        <v>290011.0</v>
      </c>
      <c r="B194" s="1" t="s">
        <v>203</v>
      </c>
      <c r="C194" s="1" t="s">
        <v>48</v>
      </c>
      <c r="D194" s="1">
        <v>90.0</v>
      </c>
      <c r="E194" s="1">
        <v>100.0</v>
      </c>
      <c r="F194" s="1">
        <v>128.0</v>
      </c>
      <c r="G194" s="1">
        <v>99.0</v>
      </c>
      <c r="H194" s="1">
        <v>87.0</v>
      </c>
      <c r="I194" s="1">
        <v>138.0</v>
      </c>
      <c r="J194" s="1">
        <v>0.0</v>
      </c>
      <c r="K194" s="1">
        <v>-30.0</v>
      </c>
      <c r="L194" s="1">
        <v>25.0</v>
      </c>
      <c r="M194" s="1">
        <v>999.0</v>
      </c>
      <c r="N194" s="1">
        <v>999.0</v>
      </c>
      <c r="O194" s="1">
        <v>999.0</v>
      </c>
      <c r="P194" s="1">
        <v>100.0</v>
      </c>
      <c r="Q194" s="1">
        <v>40.0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75.0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1.0</v>
      </c>
      <c r="AI194" s="14" t="b">
        <v>0</v>
      </c>
      <c r="AJ194" s="7" t="b">
        <v>1</v>
      </c>
      <c r="AK194" s="7" t="b">
        <v>0</v>
      </c>
      <c r="AL194" s="7" t="b">
        <v>0</v>
      </c>
      <c r="AM194" s="7" t="b">
        <v>0</v>
      </c>
      <c r="AN194" s="7" t="b">
        <v>0</v>
      </c>
      <c r="AO194" s="1">
        <v>2.90011E7</v>
      </c>
      <c r="AP194" s="1">
        <v>2.0</v>
      </c>
      <c r="AQ194" s="1">
        <v>71110.0</v>
      </c>
      <c r="AR194" s="1">
        <v>7007.0</v>
      </c>
      <c r="AS194" s="1">
        <v>7407.0</v>
      </c>
      <c r="AT194" s="1">
        <v>29000.0</v>
      </c>
      <c r="AU194" s="1">
        <v>290001.0</v>
      </c>
      <c r="AV194" s="1">
        <v>180.0</v>
      </c>
      <c r="AW194" s="1">
        <v>1.5</v>
      </c>
      <c r="AX194" s="1">
        <v>0.4</v>
      </c>
      <c r="AY194" s="1">
        <v>100.0</v>
      </c>
      <c r="AZ194" s="1">
        <v>90001.0</v>
      </c>
      <c r="BA194" s="1">
        <v>0.0</v>
      </c>
      <c r="BB194" s="1">
        <v>0.0</v>
      </c>
      <c r="BC194" s="1">
        <v>0.0</v>
      </c>
    </row>
    <row r="195" ht="15.0" customHeight="1">
      <c r="A195" s="1">
        <v>290012.0</v>
      </c>
      <c r="B195" s="9" t="s">
        <v>204</v>
      </c>
      <c r="C195" s="1" t="s">
        <v>48</v>
      </c>
      <c r="D195" s="1">
        <v>98.0</v>
      </c>
      <c r="E195" s="1">
        <v>100.0</v>
      </c>
      <c r="F195" s="1">
        <v>128.0</v>
      </c>
      <c r="G195" s="1">
        <v>99.0</v>
      </c>
      <c r="H195" s="1">
        <v>87.0</v>
      </c>
      <c r="I195" s="1">
        <v>138.0</v>
      </c>
      <c r="J195" s="1">
        <v>0.0</v>
      </c>
      <c r="K195" s="1">
        <v>-30.0</v>
      </c>
      <c r="L195" s="1">
        <v>25.0</v>
      </c>
      <c r="M195" s="1">
        <v>999.0</v>
      </c>
      <c r="N195" s="1">
        <v>999.0</v>
      </c>
      <c r="O195" s="1">
        <v>999.0</v>
      </c>
      <c r="P195" s="1">
        <v>100.0</v>
      </c>
      <c r="Q195" s="1">
        <v>40.0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75.0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1.0</v>
      </c>
      <c r="AI195" s="14" t="b">
        <v>0</v>
      </c>
      <c r="AJ195" s="7" t="b">
        <v>1</v>
      </c>
      <c r="AK195" s="7" t="b">
        <v>0</v>
      </c>
      <c r="AL195" s="7" t="b">
        <v>0</v>
      </c>
      <c r="AM195" s="7" t="b">
        <v>0</v>
      </c>
      <c r="AN195" s="7" t="b">
        <v>0</v>
      </c>
      <c r="AO195" s="1">
        <v>2.90012E7</v>
      </c>
      <c r="AP195" s="1">
        <v>2.0</v>
      </c>
      <c r="AQ195" s="1">
        <v>71110.0</v>
      </c>
      <c r="AR195" s="1">
        <v>7007.0</v>
      </c>
      <c r="AS195" s="1">
        <v>7407.0</v>
      </c>
      <c r="AT195" s="1">
        <v>29000.0</v>
      </c>
      <c r="AU195" s="1">
        <v>290002.0</v>
      </c>
      <c r="AV195" s="1">
        <v>180.0</v>
      </c>
      <c r="AW195" s="1">
        <v>1.5</v>
      </c>
      <c r="AX195" s="1">
        <v>0.4</v>
      </c>
      <c r="AY195" s="1">
        <v>100.0</v>
      </c>
      <c r="AZ195" s="1">
        <v>90001.0</v>
      </c>
      <c r="BA195" s="1">
        <v>0.0</v>
      </c>
      <c r="BB195" s="1">
        <v>0.0</v>
      </c>
      <c r="BC195" s="1">
        <v>0.0</v>
      </c>
    </row>
    <row r="196" ht="15.0" customHeight="1">
      <c r="A196" s="1">
        <v>290013.0</v>
      </c>
      <c r="B196" s="9" t="s">
        <v>214</v>
      </c>
      <c r="C196" s="1" t="s">
        <v>48</v>
      </c>
      <c r="D196" s="1">
        <v>115.0</v>
      </c>
      <c r="E196" s="1">
        <v>100.0</v>
      </c>
      <c r="F196" s="1">
        <v>128.0</v>
      </c>
      <c r="G196" s="1">
        <v>99.0</v>
      </c>
      <c r="H196" s="1">
        <v>87.0</v>
      </c>
      <c r="I196" s="1">
        <v>138.0</v>
      </c>
      <c r="J196" s="1">
        <v>0.0</v>
      </c>
      <c r="K196" s="1">
        <v>-30.0</v>
      </c>
      <c r="L196" s="1">
        <v>25.0</v>
      </c>
      <c r="M196" s="1">
        <v>999.0</v>
      </c>
      <c r="N196" s="1">
        <v>999.0</v>
      </c>
      <c r="O196" s="1">
        <v>999.0</v>
      </c>
      <c r="P196" s="1">
        <v>100.0</v>
      </c>
      <c r="Q196" s="1">
        <v>40.0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75.0</v>
      </c>
      <c r="Z196" s="1">
        <v>80.0</v>
      </c>
      <c r="AA196" s="1">
        <v>60.0</v>
      </c>
      <c r="AB196" s="1">
        <v>60.0</v>
      </c>
      <c r="AC196" s="1">
        <v>75.0</v>
      </c>
      <c r="AD196" s="1">
        <v>4.0</v>
      </c>
      <c r="AE196" s="1">
        <v>70.0</v>
      </c>
      <c r="AF196" s="1">
        <v>70.0</v>
      </c>
      <c r="AG196" s="1">
        <v>70.0</v>
      </c>
      <c r="AH196" s="1">
        <v>1.0</v>
      </c>
      <c r="AI196" s="14" t="b">
        <v>0</v>
      </c>
      <c r="AJ196" s="7" t="b">
        <v>1</v>
      </c>
      <c r="AK196" s="7" t="b">
        <v>0</v>
      </c>
      <c r="AL196" s="7" t="b">
        <v>0</v>
      </c>
      <c r="AM196" s="7" t="b">
        <v>0</v>
      </c>
      <c r="AN196" s="7" t="b">
        <v>0</v>
      </c>
      <c r="AO196" s="1">
        <v>2.9001E7</v>
      </c>
      <c r="AP196" s="1">
        <v>3.0</v>
      </c>
      <c r="AQ196" s="1">
        <v>71110.0</v>
      </c>
      <c r="AR196" s="1">
        <v>7007.0</v>
      </c>
      <c r="AS196" s="1">
        <v>7407.0</v>
      </c>
      <c r="AT196" s="1">
        <v>29000.0</v>
      </c>
      <c r="AU196" s="1">
        <v>290000.0</v>
      </c>
      <c r="AV196" s="1">
        <v>180.0</v>
      </c>
      <c r="AW196" s="1">
        <v>1.5</v>
      </c>
      <c r="AX196" s="1">
        <v>0.4</v>
      </c>
      <c r="AY196" s="1">
        <v>100.0</v>
      </c>
      <c r="AZ196" s="1">
        <v>90001.0</v>
      </c>
      <c r="BA196" s="1">
        <v>0.0</v>
      </c>
      <c r="BB196" s="1">
        <v>0.0</v>
      </c>
      <c r="BC196" s="1">
        <v>7100.0</v>
      </c>
    </row>
    <row r="197" ht="15.0" customHeight="1">
      <c r="A197" s="1">
        <v>290014.0</v>
      </c>
      <c r="B197" s="9" t="s">
        <v>215</v>
      </c>
      <c r="C197" s="1" t="s">
        <v>48</v>
      </c>
      <c r="D197" s="1">
        <v>98.0</v>
      </c>
      <c r="E197" s="1">
        <v>100.0</v>
      </c>
      <c r="F197" s="1">
        <v>128.0</v>
      </c>
      <c r="G197" s="1">
        <v>99.0</v>
      </c>
      <c r="H197" s="1">
        <v>87.0</v>
      </c>
      <c r="I197" s="1">
        <v>138.0</v>
      </c>
      <c r="J197" s="1">
        <v>0.0</v>
      </c>
      <c r="K197" s="1">
        <v>-30.0</v>
      </c>
      <c r="L197" s="1">
        <v>25.0</v>
      </c>
      <c r="M197" s="1">
        <v>999.0</v>
      </c>
      <c r="N197" s="1">
        <v>999.0</v>
      </c>
      <c r="O197" s="1">
        <v>999.0</v>
      </c>
      <c r="P197" s="1">
        <v>100.0</v>
      </c>
      <c r="Q197" s="1">
        <v>40.0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75.0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1.0</v>
      </c>
      <c r="AI197" s="14" t="b">
        <v>0</v>
      </c>
      <c r="AJ197" s="7" t="b">
        <v>1</v>
      </c>
      <c r="AK197" s="7" t="b">
        <v>0</v>
      </c>
      <c r="AL197" s="7" t="b">
        <v>0</v>
      </c>
      <c r="AM197" s="7" t="b">
        <v>0</v>
      </c>
      <c r="AN197" s="7" t="b">
        <v>0</v>
      </c>
      <c r="AO197" s="1">
        <v>2.90012E7</v>
      </c>
      <c r="AP197" s="1">
        <v>3.0</v>
      </c>
      <c r="AQ197" s="1">
        <v>71110.0</v>
      </c>
      <c r="AR197" s="1">
        <v>7007.0</v>
      </c>
      <c r="AS197" s="1">
        <v>7407.0</v>
      </c>
      <c r="AT197" s="1">
        <v>29000.0</v>
      </c>
      <c r="AU197" s="1">
        <v>290002.0</v>
      </c>
      <c r="AV197" s="1">
        <v>180.0</v>
      </c>
      <c r="AW197" s="1">
        <v>1.5</v>
      </c>
      <c r="AX197" s="1">
        <v>0.4</v>
      </c>
      <c r="AY197" s="1">
        <v>100.0</v>
      </c>
      <c r="AZ197" s="1">
        <v>90001.0</v>
      </c>
      <c r="BA197" s="1">
        <v>0.0</v>
      </c>
      <c r="BB197" s="1">
        <v>0.0</v>
      </c>
      <c r="BC197" s="1">
        <v>7100.0</v>
      </c>
    </row>
    <row r="198" ht="15.0" customHeight="1">
      <c r="A198" s="1">
        <v>290020.0</v>
      </c>
      <c r="B198" s="9" t="s">
        <v>216</v>
      </c>
      <c r="C198" s="1" t="s">
        <v>48</v>
      </c>
      <c r="D198" s="1">
        <v>115.0</v>
      </c>
      <c r="E198" s="1">
        <v>100.0</v>
      </c>
      <c r="F198" s="1">
        <v>128.0</v>
      </c>
      <c r="G198" s="1">
        <v>99.0</v>
      </c>
      <c r="H198" s="1">
        <v>87.0</v>
      </c>
      <c r="I198" s="1">
        <v>138.0</v>
      </c>
      <c r="J198" s="1">
        <v>0.0</v>
      </c>
      <c r="K198" s="1">
        <v>-30.0</v>
      </c>
      <c r="L198" s="1">
        <v>25.0</v>
      </c>
      <c r="M198" s="1">
        <v>999.0</v>
      </c>
      <c r="N198" s="1">
        <v>999.0</v>
      </c>
      <c r="O198" s="1">
        <v>999.0</v>
      </c>
      <c r="P198" s="1">
        <v>100.0</v>
      </c>
      <c r="Q198" s="1">
        <v>40.0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75.0</v>
      </c>
      <c r="Z198" s="1">
        <v>80.0</v>
      </c>
      <c r="AA198" s="1">
        <v>60.0</v>
      </c>
      <c r="AB198" s="1">
        <v>60.0</v>
      </c>
      <c r="AC198" s="1">
        <v>75.0</v>
      </c>
      <c r="AD198" s="1">
        <v>4.0</v>
      </c>
      <c r="AE198" s="1">
        <v>70.0</v>
      </c>
      <c r="AF198" s="1">
        <v>70.0</v>
      </c>
      <c r="AG198" s="1">
        <v>70.0</v>
      </c>
      <c r="AH198" s="1">
        <v>1.0</v>
      </c>
      <c r="AI198" s="14" t="b">
        <v>0</v>
      </c>
      <c r="AJ198" s="7" t="b">
        <v>1</v>
      </c>
      <c r="AK198" s="7" t="b">
        <v>0</v>
      </c>
      <c r="AL198" s="7" t="b">
        <v>0</v>
      </c>
      <c r="AM198" s="7" t="b">
        <v>0</v>
      </c>
      <c r="AN198" s="7" t="b">
        <v>0</v>
      </c>
      <c r="AO198" s="1">
        <v>2.9002E7</v>
      </c>
      <c r="AP198" s="1">
        <v>2.0</v>
      </c>
      <c r="AQ198" s="1">
        <v>71110.0</v>
      </c>
      <c r="AR198" s="1">
        <v>7007.0</v>
      </c>
      <c r="AS198" s="1">
        <v>7407.0</v>
      </c>
      <c r="AT198" s="1">
        <v>29000.0</v>
      </c>
      <c r="AU198" s="1">
        <v>290000.0</v>
      </c>
      <c r="AV198" s="1">
        <v>180.0</v>
      </c>
      <c r="AW198" s="1">
        <v>1.5</v>
      </c>
      <c r="AX198" s="1">
        <v>0.4</v>
      </c>
      <c r="AY198" s="1">
        <v>100.0</v>
      </c>
      <c r="AZ198" s="1">
        <v>90001.0</v>
      </c>
      <c r="BA198" s="1">
        <v>0.0</v>
      </c>
      <c r="BB198" s="1">
        <v>5451.0</v>
      </c>
      <c r="BC198" s="1">
        <v>0.0</v>
      </c>
    </row>
    <row r="199" ht="15.0" customHeight="1">
      <c r="A199" s="1">
        <v>290021.0</v>
      </c>
      <c r="B199" s="1" t="s">
        <v>217</v>
      </c>
      <c r="C199" s="1" t="s">
        <v>48</v>
      </c>
      <c r="D199" s="1">
        <v>90.0</v>
      </c>
      <c r="E199" s="1">
        <v>100.0</v>
      </c>
      <c r="F199" s="1">
        <v>128.0</v>
      </c>
      <c r="G199" s="1">
        <v>99.0</v>
      </c>
      <c r="H199" s="1">
        <v>87.0</v>
      </c>
      <c r="I199" s="1">
        <v>138.0</v>
      </c>
      <c r="J199" s="1">
        <v>0.0</v>
      </c>
      <c r="K199" s="1">
        <v>-30.0</v>
      </c>
      <c r="L199" s="1">
        <v>25.0</v>
      </c>
      <c r="M199" s="1">
        <v>999.0</v>
      </c>
      <c r="N199" s="1">
        <v>999.0</v>
      </c>
      <c r="O199" s="1">
        <v>999.0</v>
      </c>
      <c r="P199" s="1">
        <v>100.0</v>
      </c>
      <c r="Q199" s="1">
        <v>40.0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75.0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1.0</v>
      </c>
      <c r="AI199" s="14" t="b">
        <v>0</v>
      </c>
      <c r="AJ199" s="7" t="b">
        <v>1</v>
      </c>
      <c r="AK199" s="7" t="b">
        <v>0</v>
      </c>
      <c r="AL199" s="7" t="b">
        <v>0</v>
      </c>
      <c r="AM199" s="7" t="b">
        <v>0</v>
      </c>
      <c r="AN199" s="7" t="b">
        <v>0</v>
      </c>
      <c r="AO199" s="1">
        <v>2.90021E7</v>
      </c>
      <c r="AP199" s="1">
        <v>2.0</v>
      </c>
      <c r="AQ199" s="1">
        <v>71110.0</v>
      </c>
      <c r="AR199" s="1">
        <v>7007.0</v>
      </c>
      <c r="AS199" s="1">
        <v>7407.0</v>
      </c>
      <c r="AT199" s="1">
        <v>29000.0</v>
      </c>
      <c r="AU199" s="1">
        <v>290001.0</v>
      </c>
      <c r="AV199" s="1">
        <v>180.0</v>
      </c>
      <c r="AW199" s="1">
        <v>1.5</v>
      </c>
      <c r="AX199" s="1">
        <v>0.4</v>
      </c>
      <c r="AY199" s="1">
        <v>100.0</v>
      </c>
      <c r="AZ199" s="1">
        <v>90001.0</v>
      </c>
      <c r="BA199" s="1">
        <v>0.0</v>
      </c>
      <c r="BB199" s="1">
        <v>5451.0</v>
      </c>
      <c r="BC199" s="1">
        <v>0.0</v>
      </c>
    </row>
    <row r="200" ht="15.0" customHeight="1">
      <c r="A200" s="1">
        <v>290022.0</v>
      </c>
      <c r="B200" s="9" t="s">
        <v>218</v>
      </c>
      <c r="C200" s="1" t="s">
        <v>48</v>
      </c>
      <c r="D200" s="1">
        <v>98.0</v>
      </c>
      <c r="E200" s="1">
        <v>100.0</v>
      </c>
      <c r="F200" s="1">
        <v>128.0</v>
      </c>
      <c r="G200" s="1">
        <v>99.0</v>
      </c>
      <c r="H200" s="1">
        <v>87.0</v>
      </c>
      <c r="I200" s="1">
        <v>138.0</v>
      </c>
      <c r="J200" s="1">
        <v>0.0</v>
      </c>
      <c r="K200" s="1">
        <v>-30.0</v>
      </c>
      <c r="L200" s="1">
        <v>25.0</v>
      </c>
      <c r="M200" s="1">
        <v>999.0</v>
      </c>
      <c r="N200" s="1">
        <v>999.0</v>
      </c>
      <c r="O200" s="1">
        <v>999.0</v>
      </c>
      <c r="P200" s="1">
        <v>100.0</v>
      </c>
      <c r="Q200" s="1">
        <v>40.0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75.0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1.0</v>
      </c>
      <c r="AI200" s="14" t="b">
        <v>0</v>
      </c>
      <c r="AJ200" s="7" t="b">
        <v>1</v>
      </c>
      <c r="AK200" s="7" t="b">
        <v>0</v>
      </c>
      <c r="AL200" s="7" t="b">
        <v>0</v>
      </c>
      <c r="AM200" s="7" t="b">
        <v>0</v>
      </c>
      <c r="AN200" s="7" t="b">
        <v>0</v>
      </c>
      <c r="AO200" s="1">
        <v>2.90022E7</v>
      </c>
      <c r="AP200" s="1">
        <v>2.0</v>
      </c>
      <c r="AQ200" s="1">
        <v>71110.0</v>
      </c>
      <c r="AR200" s="1">
        <v>7007.0</v>
      </c>
      <c r="AS200" s="1">
        <v>7407.0</v>
      </c>
      <c r="AT200" s="1">
        <v>29000.0</v>
      </c>
      <c r="AU200" s="1">
        <v>290002.0</v>
      </c>
      <c r="AV200" s="1">
        <v>180.0</v>
      </c>
      <c r="AW200" s="1">
        <v>1.5</v>
      </c>
      <c r="AX200" s="1">
        <v>0.4</v>
      </c>
      <c r="AY200" s="1">
        <v>100.0</v>
      </c>
      <c r="AZ200" s="1">
        <v>90001.0</v>
      </c>
      <c r="BA200" s="1">
        <v>0.0</v>
      </c>
      <c r="BB200" s="1">
        <v>5451.0</v>
      </c>
      <c r="BC200" s="1">
        <v>0.0</v>
      </c>
    </row>
    <row r="201" ht="15.0" customHeight="1">
      <c r="A201" s="1">
        <v>290030.0</v>
      </c>
      <c r="B201" s="9" t="s">
        <v>216</v>
      </c>
      <c r="C201" s="1" t="s">
        <v>164</v>
      </c>
      <c r="D201" s="1">
        <v>95.0</v>
      </c>
      <c r="E201" s="1">
        <v>250.0</v>
      </c>
      <c r="F201" s="1">
        <v>128.0</v>
      </c>
      <c r="G201" s="1">
        <v>99.0</v>
      </c>
      <c r="H201" s="1">
        <v>87.0</v>
      </c>
      <c r="I201" s="1">
        <v>138.0</v>
      </c>
      <c r="J201" s="1">
        <v>0.0</v>
      </c>
      <c r="K201" s="1">
        <v>-30.0</v>
      </c>
      <c r="L201" s="1">
        <v>25.0</v>
      </c>
      <c r="M201" s="1">
        <v>999.0</v>
      </c>
      <c r="N201" s="1">
        <v>999.0</v>
      </c>
      <c r="O201" s="1">
        <v>999.0</v>
      </c>
      <c r="P201" s="1">
        <v>100.0</v>
      </c>
      <c r="Q201" s="1">
        <v>40.0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75.0</v>
      </c>
      <c r="Z201" s="1">
        <v>80.0</v>
      </c>
      <c r="AA201" s="1">
        <v>60.0</v>
      </c>
      <c r="AB201" s="1">
        <v>60.0</v>
      </c>
      <c r="AC201" s="1">
        <v>75.0</v>
      </c>
      <c r="AD201" s="1">
        <v>4.0</v>
      </c>
      <c r="AE201" s="1">
        <v>70.0</v>
      </c>
      <c r="AF201" s="1">
        <v>70.0</v>
      </c>
      <c r="AG201" s="1">
        <v>70.0</v>
      </c>
      <c r="AH201" s="1">
        <v>1.0</v>
      </c>
      <c r="AI201" s="14" t="b">
        <v>0</v>
      </c>
      <c r="AJ201" s="7" t="b">
        <v>1</v>
      </c>
      <c r="AK201" s="7" t="b">
        <v>0</v>
      </c>
      <c r="AL201" s="7" t="b">
        <v>0</v>
      </c>
      <c r="AM201" s="7" t="b">
        <v>0</v>
      </c>
      <c r="AN201" s="7" t="b">
        <v>0</v>
      </c>
      <c r="AO201" s="1">
        <v>2.9003E7</v>
      </c>
      <c r="AP201" s="1">
        <v>-1.0</v>
      </c>
      <c r="AQ201" s="1">
        <v>71110.0</v>
      </c>
      <c r="AR201" s="1">
        <v>7008.0</v>
      </c>
      <c r="AS201" s="1">
        <v>7408.0</v>
      </c>
      <c r="AT201" s="1">
        <v>29000.0</v>
      </c>
      <c r="AU201" s="1">
        <v>290000.0</v>
      </c>
      <c r="AV201" s="1">
        <v>180.0</v>
      </c>
      <c r="AW201" s="1">
        <v>1.5</v>
      </c>
      <c r="AX201" s="1">
        <v>0.4</v>
      </c>
      <c r="AY201" s="1">
        <v>100.0</v>
      </c>
      <c r="AZ201" s="1">
        <v>90001.0</v>
      </c>
      <c r="BA201" s="1">
        <v>0.0</v>
      </c>
      <c r="BB201" s="1">
        <v>5451.0</v>
      </c>
      <c r="BC201" s="1">
        <v>0.0</v>
      </c>
    </row>
    <row r="202" ht="15.0" customHeight="1">
      <c r="A202" s="1">
        <v>290031.0</v>
      </c>
      <c r="B202" s="1" t="s">
        <v>217</v>
      </c>
      <c r="C202" s="1" t="s">
        <v>164</v>
      </c>
      <c r="D202" s="1">
        <v>70.0</v>
      </c>
      <c r="E202" s="1">
        <v>250.0</v>
      </c>
      <c r="F202" s="1">
        <v>128.0</v>
      </c>
      <c r="G202" s="1">
        <v>99.0</v>
      </c>
      <c r="H202" s="1">
        <v>87.0</v>
      </c>
      <c r="I202" s="1">
        <v>138.0</v>
      </c>
      <c r="J202" s="1">
        <v>0.0</v>
      </c>
      <c r="K202" s="1">
        <v>-30.0</v>
      </c>
      <c r="L202" s="1">
        <v>25.0</v>
      </c>
      <c r="M202" s="1">
        <v>999.0</v>
      </c>
      <c r="N202" s="1">
        <v>999.0</v>
      </c>
      <c r="O202" s="1">
        <v>999.0</v>
      </c>
      <c r="P202" s="1">
        <v>100.0</v>
      </c>
      <c r="Q202" s="1">
        <v>40.0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75.0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4" t="b">
        <v>0</v>
      </c>
      <c r="AJ202" s="7" t="b">
        <v>1</v>
      </c>
      <c r="AK202" s="7" t="b">
        <v>0</v>
      </c>
      <c r="AL202" s="7" t="b">
        <v>0</v>
      </c>
      <c r="AM202" s="7" t="b">
        <v>0</v>
      </c>
      <c r="AN202" s="7" t="b">
        <v>0</v>
      </c>
      <c r="AO202" s="1">
        <v>2.90031E7</v>
      </c>
      <c r="AP202" s="1">
        <v>-1.0</v>
      </c>
      <c r="AQ202" s="1">
        <v>71110.0</v>
      </c>
      <c r="AR202" s="1">
        <v>7008.0</v>
      </c>
      <c r="AS202" s="1">
        <v>7408.0</v>
      </c>
      <c r="AT202" s="1">
        <v>29000.0</v>
      </c>
      <c r="AU202" s="1">
        <v>290001.0</v>
      </c>
      <c r="AV202" s="1">
        <v>180.0</v>
      </c>
      <c r="AW202" s="1">
        <v>1.5</v>
      </c>
      <c r="AX202" s="1">
        <v>0.4</v>
      </c>
      <c r="AY202" s="1">
        <v>100.0</v>
      </c>
      <c r="AZ202" s="1">
        <v>90001.0</v>
      </c>
      <c r="BA202" s="1">
        <v>0.0</v>
      </c>
      <c r="BB202" s="1">
        <v>5451.0</v>
      </c>
      <c r="BC202" s="1">
        <v>0.0</v>
      </c>
    </row>
    <row r="203" ht="15.0" customHeight="1">
      <c r="A203" s="1">
        <v>290032.0</v>
      </c>
      <c r="B203" s="9" t="s">
        <v>218</v>
      </c>
      <c r="C203" s="1" t="s">
        <v>164</v>
      </c>
      <c r="D203" s="1">
        <v>78.0</v>
      </c>
      <c r="E203" s="1">
        <v>250.0</v>
      </c>
      <c r="F203" s="1">
        <v>128.0</v>
      </c>
      <c r="G203" s="1">
        <v>99.0</v>
      </c>
      <c r="H203" s="1">
        <v>87.0</v>
      </c>
      <c r="I203" s="1">
        <v>138.0</v>
      </c>
      <c r="J203" s="1">
        <v>0.0</v>
      </c>
      <c r="K203" s="1">
        <v>-30.0</v>
      </c>
      <c r="L203" s="1">
        <v>25.0</v>
      </c>
      <c r="M203" s="1">
        <v>999.0</v>
      </c>
      <c r="N203" s="1">
        <v>999.0</v>
      </c>
      <c r="O203" s="1">
        <v>999.0</v>
      </c>
      <c r="P203" s="1">
        <v>100.0</v>
      </c>
      <c r="Q203" s="1">
        <v>40.0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75.0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1.0</v>
      </c>
      <c r="AI203" s="14" t="b">
        <v>0</v>
      </c>
      <c r="AJ203" s="7" t="b">
        <v>1</v>
      </c>
      <c r="AK203" s="7" t="b">
        <v>0</v>
      </c>
      <c r="AL203" s="7" t="b">
        <v>0</v>
      </c>
      <c r="AM203" s="7" t="b">
        <v>0</v>
      </c>
      <c r="AN203" s="7" t="b">
        <v>0</v>
      </c>
      <c r="AO203" s="1">
        <v>2.90032E7</v>
      </c>
      <c r="AP203" s="1">
        <v>-1.0</v>
      </c>
      <c r="AQ203" s="1">
        <v>71110.0</v>
      </c>
      <c r="AR203" s="1">
        <v>7008.0</v>
      </c>
      <c r="AS203" s="1">
        <v>7408.0</v>
      </c>
      <c r="AT203" s="1">
        <v>29000.0</v>
      </c>
      <c r="AU203" s="1">
        <v>290002.0</v>
      </c>
      <c r="AV203" s="1">
        <v>180.0</v>
      </c>
      <c r="AW203" s="1">
        <v>1.5</v>
      </c>
      <c r="AX203" s="1">
        <v>0.4</v>
      </c>
      <c r="AY203" s="1">
        <v>100.0</v>
      </c>
      <c r="AZ203" s="1">
        <v>90001.0</v>
      </c>
      <c r="BA203" s="1">
        <v>0.0</v>
      </c>
      <c r="BB203" s="1">
        <v>5451.0</v>
      </c>
      <c r="BC203" s="1">
        <v>0.0</v>
      </c>
    </row>
    <row r="204" ht="15.0" customHeight="1">
      <c r="A204" s="1">
        <v>291000.0</v>
      </c>
      <c r="B204" s="1" t="s">
        <v>229</v>
      </c>
      <c r="C204" s="1" t="s">
        <v>51</v>
      </c>
      <c r="D204" s="1">
        <v>168.0</v>
      </c>
      <c r="E204" s="1">
        <v>500.0</v>
      </c>
      <c r="F204" s="1">
        <v>146.0</v>
      </c>
      <c r="G204" s="1">
        <v>112.0</v>
      </c>
      <c r="H204" s="1">
        <v>99.0</v>
      </c>
      <c r="I204" s="1">
        <v>152.0</v>
      </c>
      <c r="J204" s="1">
        <v>0.0</v>
      </c>
      <c r="K204" s="1">
        <v>-30.0</v>
      </c>
      <c r="L204" s="1">
        <v>25.0</v>
      </c>
      <c r="M204" s="1">
        <v>999.0</v>
      </c>
      <c r="N204" s="1">
        <v>999.0</v>
      </c>
      <c r="O204" s="1">
        <v>999.0</v>
      </c>
      <c r="P204" s="1">
        <v>160.0</v>
      </c>
      <c r="Q204" s="1">
        <v>40.0</v>
      </c>
      <c r="R204" s="1">
        <v>5.0</v>
      </c>
      <c r="S204" s="1">
        <v>50.0</v>
      </c>
      <c r="T204" s="1">
        <v>0.0</v>
      </c>
      <c r="U204" s="1">
        <v>1.5</v>
      </c>
      <c r="V204" s="1">
        <v>45.0</v>
      </c>
      <c r="W204" s="1">
        <v>25.0</v>
      </c>
      <c r="X204" s="1">
        <v>0.0</v>
      </c>
      <c r="Y204" s="1">
        <v>75.0</v>
      </c>
      <c r="Z204" s="1">
        <v>75.0</v>
      </c>
      <c r="AA204" s="1">
        <v>30.0</v>
      </c>
      <c r="AB204" s="1">
        <v>40.0</v>
      </c>
      <c r="AC204" s="1">
        <v>40.0</v>
      </c>
      <c r="AD204" s="1">
        <v>3.0</v>
      </c>
      <c r="AE204" s="1">
        <v>50.0</v>
      </c>
      <c r="AF204" s="1">
        <v>50.0</v>
      </c>
      <c r="AG204" s="1">
        <v>50.0</v>
      </c>
      <c r="AH204" s="1">
        <v>1.0</v>
      </c>
      <c r="AI204" s="14" t="b">
        <v>0</v>
      </c>
      <c r="AJ204" s="7" t="b">
        <v>1</v>
      </c>
      <c r="AK204" s="7" t="b">
        <v>0</v>
      </c>
      <c r="AL204" s="7" t="b">
        <v>0</v>
      </c>
      <c r="AM204" s="7" t="b">
        <v>0</v>
      </c>
      <c r="AN204" s="7" t="b">
        <v>0</v>
      </c>
      <c r="AO204" s="1">
        <v>2.91E7</v>
      </c>
      <c r="AP204" s="1">
        <v>-1.0</v>
      </c>
      <c r="AQ204" s="1">
        <v>71110.0</v>
      </c>
      <c r="AR204" s="1">
        <v>7006.0</v>
      </c>
      <c r="AS204" s="1">
        <v>7406.0</v>
      </c>
      <c r="AT204" s="1">
        <v>29100.0</v>
      </c>
      <c r="AU204" s="1">
        <v>291002.0</v>
      </c>
      <c r="AV204" s="1">
        <v>120.0</v>
      </c>
      <c r="AW204" s="1">
        <v>2.0</v>
      </c>
      <c r="AX204" s="1">
        <v>0.35</v>
      </c>
      <c r="AY204" s="1">
        <v>100.0</v>
      </c>
      <c r="AZ204" s="1">
        <v>90001.0</v>
      </c>
      <c r="BA204" s="1">
        <v>0.0</v>
      </c>
      <c r="BB204" s="1">
        <v>0.0</v>
      </c>
      <c r="BC204" s="1">
        <v>0.0</v>
      </c>
    </row>
    <row r="205" ht="15.0" customHeight="1">
      <c r="A205" s="1">
        <v>291001.0</v>
      </c>
      <c r="B205" s="1" t="s">
        <v>244</v>
      </c>
      <c r="C205" s="1" t="s">
        <v>48</v>
      </c>
      <c r="D205" s="1">
        <v>114.0</v>
      </c>
      <c r="E205" s="1">
        <v>800.0</v>
      </c>
      <c r="F205" s="1">
        <v>146.0</v>
      </c>
      <c r="G205" s="1">
        <v>112.0</v>
      </c>
      <c r="H205" s="1">
        <v>99.0</v>
      </c>
      <c r="I205" s="1">
        <v>152.0</v>
      </c>
      <c r="J205" s="1">
        <v>0.0</v>
      </c>
      <c r="K205" s="1">
        <v>-30.0</v>
      </c>
      <c r="L205" s="1">
        <v>25.0</v>
      </c>
      <c r="M205" s="1">
        <v>999.0</v>
      </c>
      <c r="N205" s="1">
        <v>999.0</v>
      </c>
      <c r="O205" s="1">
        <v>999.0</v>
      </c>
      <c r="P205" s="1">
        <v>100.0</v>
      </c>
      <c r="Q205" s="1">
        <v>40.0</v>
      </c>
      <c r="R205" s="1">
        <v>5.0</v>
      </c>
      <c r="S205" s="1">
        <v>50.0</v>
      </c>
      <c r="T205" s="1">
        <v>0.0</v>
      </c>
      <c r="U205" s="1">
        <v>1.5</v>
      </c>
      <c r="V205" s="1">
        <v>45.0</v>
      </c>
      <c r="W205" s="1">
        <v>25.0</v>
      </c>
      <c r="X205" s="1">
        <v>0.0</v>
      </c>
      <c r="Y205" s="1">
        <v>75.0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4" t="b">
        <v>0</v>
      </c>
      <c r="AJ205" s="7" t="b">
        <v>1</v>
      </c>
      <c r="AK205" s="7" t="b">
        <v>0</v>
      </c>
      <c r="AL205" s="7" t="b">
        <v>0</v>
      </c>
      <c r="AM205" s="7" t="b">
        <v>0</v>
      </c>
      <c r="AN205" s="7" t="b">
        <v>0</v>
      </c>
      <c r="AO205" s="1">
        <v>2.91001E7</v>
      </c>
      <c r="AP205" s="1">
        <v>-1.0</v>
      </c>
      <c r="AQ205" s="1">
        <v>71110.0</v>
      </c>
      <c r="AR205" s="1">
        <v>7007.0</v>
      </c>
      <c r="AS205" s="1">
        <v>7407.0</v>
      </c>
      <c r="AT205" s="1">
        <v>29100.0</v>
      </c>
      <c r="AU205" s="1">
        <v>291001.0</v>
      </c>
      <c r="AV205" s="1">
        <v>120.0</v>
      </c>
      <c r="AW205" s="1">
        <v>2.0</v>
      </c>
      <c r="AX205" s="1">
        <v>0.35</v>
      </c>
      <c r="AY205" s="1">
        <v>100.0</v>
      </c>
      <c r="AZ205" s="1">
        <v>90001.0</v>
      </c>
      <c r="BA205" s="1">
        <v>0.0</v>
      </c>
      <c r="BB205" s="1">
        <v>0.0</v>
      </c>
      <c r="BC205" s="1">
        <v>0.0</v>
      </c>
    </row>
    <row r="206" ht="15.0" customHeight="1">
      <c r="A206" s="1">
        <v>291002.0</v>
      </c>
      <c r="B206" s="1" t="s">
        <v>245</v>
      </c>
      <c r="C206" s="1" t="s">
        <v>48</v>
      </c>
      <c r="D206" s="1">
        <v>168.0</v>
      </c>
      <c r="E206" s="1">
        <v>800.0</v>
      </c>
      <c r="F206" s="1">
        <v>146.0</v>
      </c>
      <c r="G206" s="1">
        <v>112.0</v>
      </c>
      <c r="H206" s="1">
        <v>99.0</v>
      </c>
      <c r="I206" s="1">
        <v>152.0</v>
      </c>
      <c r="J206" s="1">
        <v>0.0</v>
      </c>
      <c r="K206" s="1">
        <v>-30.0</v>
      </c>
      <c r="L206" s="1">
        <v>25.0</v>
      </c>
      <c r="M206" s="1">
        <v>999.0</v>
      </c>
      <c r="N206" s="1">
        <v>999.0</v>
      </c>
      <c r="O206" s="1">
        <v>999.0</v>
      </c>
      <c r="P206" s="1">
        <v>160.0</v>
      </c>
      <c r="Q206" s="1">
        <v>40.0</v>
      </c>
      <c r="R206" s="1">
        <v>5.0</v>
      </c>
      <c r="S206" s="1">
        <v>50.0</v>
      </c>
      <c r="T206" s="1">
        <v>0.0</v>
      </c>
      <c r="U206" s="1">
        <v>1.5</v>
      </c>
      <c r="V206" s="1">
        <v>45.0</v>
      </c>
      <c r="W206" s="1">
        <v>25.0</v>
      </c>
      <c r="X206" s="1">
        <v>0.0</v>
      </c>
      <c r="Y206" s="1">
        <v>75.0</v>
      </c>
      <c r="Z206" s="1">
        <v>75.0</v>
      </c>
      <c r="AA206" s="1">
        <v>30.0</v>
      </c>
      <c r="AB206" s="1">
        <v>40.0</v>
      </c>
      <c r="AC206" s="1">
        <v>40.0</v>
      </c>
      <c r="AD206" s="1">
        <v>3.0</v>
      </c>
      <c r="AE206" s="1">
        <v>50.0</v>
      </c>
      <c r="AF206" s="1">
        <v>50.0</v>
      </c>
      <c r="AG206" s="1">
        <v>50.0</v>
      </c>
      <c r="AH206" s="1">
        <v>1.0</v>
      </c>
      <c r="AI206" s="14" t="b">
        <v>0</v>
      </c>
      <c r="AJ206" s="7" t="b">
        <v>1</v>
      </c>
      <c r="AK206" s="7" t="b">
        <v>0</v>
      </c>
      <c r="AL206" s="7" t="b">
        <v>0</v>
      </c>
      <c r="AM206" s="7" t="b">
        <v>0</v>
      </c>
      <c r="AN206" s="7" t="b">
        <v>0</v>
      </c>
      <c r="AO206" s="1">
        <v>2.91002E7</v>
      </c>
      <c r="AP206" s="1">
        <v>-1.0</v>
      </c>
      <c r="AQ206" s="1">
        <v>71110.0</v>
      </c>
      <c r="AR206" s="1">
        <v>7007.0</v>
      </c>
      <c r="AS206" s="1">
        <v>7407.0</v>
      </c>
      <c r="AT206" s="1">
        <v>29100.0</v>
      </c>
      <c r="AU206" s="1">
        <v>291002.0</v>
      </c>
      <c r="AV206" s="1">
        <v>120.0</v>
      </c>
      <c r="AW206" s="1">
        <v>2.0</v>
      </c>
      <c r="AX206" s="1">
        <v>0.35</v>
      </c>
      <c r="AY206" s="1">
        <v>100.0</v>
      </c>
      <c r="AZ206" s="1">
        <v>90001.0</v>
      </c>
      <c r="BA206" s="1">
        <v>0.0</v>
      </c>
      <c r="BB206" s="1">
        <v>0.0</v>
      </c>
      <c r="BC206" s="1">
        <v>0.0</v>
      </c>
    </row>
    <row r="207" ht="15.0" customHeight="1">
      <c r="A207" s="1">
        <v>291010.0</v>
      </c>
      <c r="B207" s="1" t="s">
        <v>244</v>
      </c>
      <c r="C207" s="1" t="s">
        <v>164</v>
      </c>
      <c r="D207" s="1">
        <v>114.0</v>
      </c>
      <c r="E207" s="1">
        <v>1000.0</v>
      </c>
      <c r="F207" s="1">
        <v>146.0</v>
      </c>
      <c r="G207" s="1">
        <v>112.0</v>
      </c>
      <c r="H207" s="1">
        <v>99.0</v>
      </c>
      <c r="I207" s="1">
        <v>152.0</v>
      </c>
      <c r="J207" s="1">
        <v>0.0</v>
      </c>
      <c r="K207" s="1">
        <v>-30.0</v>
      </c>
      <c r="L207" s="1">
        <v>25.0</v>
      </c>
      <c r="M207" s="1">
        <v>999.0</v>
      </c>
      <c r="N207" s="1">
        <v>999.0</v>
      </c>
      <c r="O207" s="1">
        <v>999.0</v>
      </c>
      <c r="P207" s="1">
        <v>100.0</v>
      </c>
      <c r="Q207" s="1">
        <v>40.0</v>
      </c>
      <c r="R207" s="1">
        <v>5.0</v>
      </c>
      <c r="S207" s="1">
        <v>50.0</v>
      </c>
      <c r="T207" s="1">
        <v>0.0</v>
      </c>
      <c r="U207" s="1">
        <v>1.5</v>
      </c>
      <c r="V207" s="1">
        <v>45.0</v>
      </c>
      <c r="W207" s="1">
        <v>25.0</v>
      </c>
      <c r="X207" s="1">
        <v>0.0</v>
      </c>
      <c r="Y207" s="1">
        <v>75.0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1.0</v>
      </c>
      <c r="AI207" s="14" t="b">
        <v>0</v>
      </c>
      <c r="AJ207" s="7" t="b">
        <v>1</v>
      </c>
      <c r="AK207" s="7" t="b">
        <v>0</v>
      </c>
      <c r="AL207" s="7" t="b">
        <v>0</v>
      </c>
      <c r="AM207" s="7" t="b">
        <v>0</v>
      </c>
      <c r="AN207" s="7" t="b">
        <v>0</v>
      </c>
      <c r="AO207" s="1">
        <v>2.9101E7</v>
      </c>
      <c r="AP207" s="1">
        <v>-1.0</v>
      </c>
      <c r="AQ207" s="1">
        <v>71110.0</v>
      </c>
      <c r="AR207" s="1">
        <v>7012.0</v>
      </c>
      <c r="AS207" s="1">
        <v>7412.0</v>
      </c>
      <c r="AT207" s="1">
        <v>29100.0</v>
      </c>
      <c r="AU207" s="1">
        <v>291001.0</v>
      </c>
      <c r="AV207" s="1">
        <v>120.0</v>
      </c>
      <c r="AW207" s="1">
        <v>2.0</v>
      </c>
      <c r="AX207" s="1">
        <v>0.35</v>
      </c>
      <c r="AY207" s="1">
        <v>100.0</v>
      </c>
      <c r="AZ207" s="1">
        <v>90001.0</v>
      </c>
      <c r="BA207" s="1">
        <v>0.0</v>
      </c>
      <c r="BB207" s="1">
        <v>0.0</v>
      </c>
      <c r="BC207" s="1">
        <v>0.0</v>
      </c>
    </row>
    <row r="208" ht="15.0" customHeight="1">
      <c r="A208" s="1">
        <v>291011.0</v>
      </c>
      <c r="B208" s="1" t="s">
        <v>245</v>
      </c>
      <c r="C208" s="1" t="s">
        <v>164</v>
      </c>
      <c r="D208" s="1">
        <v>168.0</v>
      </c>
      <c r="E208" s="1">
        <v>1000.0</v>
      </c>
      <c r="F208" s="1">
        <v>146.0</v>
      </c>
      <c r="G208" s="1">
        <v>112.0</v>
      </c>
      <c r="H208" s="1">
        <v>99.0</v>
      </c>
      <c r="I208" s="1">
        <v>152.0</v>
      </c>
      <c r="J208" s="1">
        <v>0.0</v>
      </c>
      <c r="K208" s="1">
        <v>-30.0</v>
      </c>
      <c r="L208" s="1">
        <v>25.0</v>
      </c>
      <c r="M208" s="1">
        <v>999.0</v>
      </c>
      <c r="N208" s="1">
        <v>999.0</v>
      </c>
      <c r="O208" s="1">
        <v>999.0</v>
      </c>
      <c r="P208" s="1">
        <v>160.0</v>
      </c>
      <c r="Q208" s="1">
        <v>40.0</v>
      </c>
      <c r="R208" s="1">
        <v>5.0</v>
      </c>
      <c r="S208" s="1">
        <v>50.0</v>
      </c>
      <c r="T208" s="1">
        <v>0.0</v>
      </c>
      <c r="U208" s="1">
        <v>1.5</v>
      </c>
      <c r="V208" s="1">
        <v>45.0</v>
      </c>
      <c r="W208" s="1">
        <v>25.0</v>
      </c>
      <c r="X208" s="1">
        <v>0.0</v>
      </c>
      <c r="Y208" s="1">
        <v>75.0</v>
      </c>
      <c r="Z208" s="1">
        <v>75.0</v>
      </c>
      <c r="AA208" s="1">
        <v>30.0</v>
      </c>
      <c r="AB208" s="1">
        <v>40.0</v>
      </c>
      <c r="AC208" s="1">
        <v>40.0</v>
      </c>
      <c r="AD208" s="1">
        <v>3.0</v>
      </c>
      <c r="AE208" s="1">
        <v>50.0</v>
      </c>
      <c r="AF208" s="1">
        <v>50.0</v>
      </c>
      <c r="AG208" s="1">
        <v>50.0</v>
      </c>
      <c r="AH208" s="1">
        <v>1.0</v>
      </c>
      <c r="AI208" s="14" t="b">
        <v>0</v>
      </c>
      <c r="AJ208" s="7" t="b">
        <v>1</v>
      </c>
      <c r="AK208" s="7" t="b">
        <v>0</v>
      </c>
      <c r="AL208" s="7" t="b">
        <v>0</v>
      </c>
      <c r="AM208" s="7" t="b">
        <v>0</v>
      </c>
      <c r="AN208" s="7" t="b">
        <v>0</v>
      </c>
      <c r="AO208" s="1">
        <v>2.91011E7</v>
      </c>
      <c r="AP208" s="1">
        <v>-1.0</v>
      </c>
      <c r="AQ208" s="1">
        <v>71110.0</v>
      </c>
      <c r="AR208" s="1">
        <v>7012.0</v>
      </c>
      <c r="AS208" s="1">
        <v>7412.0</v>
      </c>
      <c r="AT208" s="1">
        <v>29100.0</v>
      </c>
      <c r="AU208" s="1">
        <v>291002.0</v>
      </c>
      <c r="AV208" s="1">
        <v>120.0</v>
      </c>
      <c r="AW208" s="1">
        <v>2.0</v>
      </c>
      <c r="AX208" s="1">
        <v>0.35</v>
      </c>
      <c r="AY208" s="1">
        <v>100.0</v>
      </c>
      <c r="AZ208" s="1">
        <v>90001.0</v>
      </c>
      <c r="BA208" s="1">
        <v>0.0</v>
      </c>
      <c r="BB208" s="1">
        <v>0.0</v>
      </c>
      <c r="BC208" s="1">
        <v>0.0</v>
      </c>
    </row>
    <row r="209" ht="15.0" customHeight="1">
      <c r="A209" s="1">
        <v>291012.0</v>
      </c>
      <c r="B209" s="1" t="s">
        <v>262</v>
      </c>
      <c r="C209" s="1" t="s">
        <v>164</v>
      </c>
      <c r="D209" s="1">
        <v>140.0</v>
      </c>
      <c r="E209" s="1">
        <v>1000.0</v>
      </c>
      <c r="F209" s="1">
        <v>146.0</v>
      </c>
      <c r="G209" s="1">
        <v>112.0</v>
      </c>
      <c r="H209" s="1">
        <v>99.0</v>
      </c>
      <c r="I209" s="1">
        <v>152.0</v>
      </c>
      <c r="J209" s="1">
        <v>0.0</v>
      </c>
      <c r="K209" s="1">
        <v>-30.0</v>
      </c>
      <c r="L209" s="1">
        <v>25.0</v>
      </c>
      <c r="M209" s="1">
        <v>999.0</v>
      </c>
      <c r="N209" s="1">
        <v>999.0</v>
      </c>
      <c r="O209" s="1">
        <v>999.0</v>
      </c>
      <c r="P209" s="1">
        <v>160.0</v>
      </c>
      <c r="Q209" s="1">
        <v>40.0</v>
      </c>
      <c r="R209" s="1">
        <v>5.0</v>
      </c>
      <c r="S209" s="1">
        <v>50.0</v>
      </c>
      <c r="T209" s="1">
        <v>0.0</v>
      </c>
      <c r="U209" s="1">
        <v>1.5</v>
      </c>
      <c r="V209" s="1">
        <v>45.0</v>
      </c>
      <c r="W209" s="1">
        <v>25.0</v>
      </c>
      <c r="X209" s="1">
        <v>0.0</v>
      </c>
      <c r="Y209" s="1">
        <v>75.0</v>
      </c>
      <c r="Z209" s="1">
        <v>75.0</v>
      </c>
      <c r="AA209" s="1">
        <v>30.0</v>
      </c>
      <c r="AB209" s="1">
        <v>40.0</v>
      </c>
      <c r="AC209" s="1">
        <v>40.0</v>
      </c>
      <c r="AD209" s="1">
        <v>3.0</v>
      </c>
      <c r="AE209" s="1">
        <v>50.0</v>
      </c>
      <c r="AF209" s="1">
        <v>50.0</v>
      </c>
      <c r="AG209" s="1">
        <v>50.0</v>
      </c>
      <c r="AH209" s="1">
        <v>1.0</v>
      </c>
      <c r="AI209" s="14" t="b">
        <v>0</v>
      </c>
      <c r="AJ209" s="7" t="b">
        <v>1</v>
      </c>
      <c r="AK209" s="7" t="b">
        <v>0</v>
      </c>
      <c r="AL209" s="7" t="b">
        <v>0</v>
      </c>
      <c r="AM209" s="7" t="b">
        <v>0</v>
      </c>
      <c r="AN209" s="7" t="b">
        <v>0</v>
      </c>
      <c r="AO209" s="1">
        <v>2.91012E7</v>
      </c>
      <c r="AP209" s="1">
        <v>-1.0</v>
      </c>
      <c r="AQ209" s="1">
        <v>71110.0</v>
      </c>
      <c r="AR209" s="1">
        <v>7008.0</v>
      </c>
      <c r="AS209" s="1">
        <v>7408.0</v>
      </c>
      <c r="AT209" s="1">
        <v>29100.0</v>
      </c>
      <c r="AU209" s="1">
        <v>291002.0</v>
      </c>
      <c r="AV209" s="1">
        <v>120.0</v>
      </c>
      <c r="AW209" s="1">
        <v>2.0</v>
      </c>
      <c r="AX209" s="1">
        <v>0.35</v>
      </c>
      <c r="AY209" s="1">
        <v>100.0</v>
      </c>
      <c r="AZ209" s="1">
        <v>90001.0</v>
      </c>
      <c r="BA209" s="1">
        <v>0.0</v>
      </c>
      <c r="BB209" s="1">
        <v>5451.0</v>
      </c>
      <c r="BC209" s="1">
        <v>0.0</v>
      </c>
    </row>
    <row r="210" ht="15.0" customHeight="1">
      <c r="A210" s="1">
        <v>291013.0</v>
      </c>
      <c r="B210" s="1" t="s">
        <v>287</v>
      </c>
      <c r="C210" s="1" t="s">
        <v>164</v>
      </c>
      <c r="D210" s="1">
        <v>114.0</v>
      </c>
      <c r="E210" s="1">
        <v>1300.0</v>
      </c>
      <c r="F210" s="1">
        <v>146.0</v>
      </c>
      <c r="G210" s="1">
        <v>112.0</v>
      </c>
      <c r="H210" s="1">
        <v>99.0</v>
      </c>
      <c r="I210" s="1">
        <v>152.0</v>
      </c>
      <c r="J210" s="1">
        <v>0.0</v>
      </c>
      <c r="K210" s="1">
        <v>-30.0</v>
      </c>
      <c r="L210" s="1">
        <v>25.0</v>
      </c>
      <c r="M210" s="1">
        <v>999.0</v>
      </c>
      <c r="N210" s="1">
        <v>999.0</v>
      </c>
      <c r="O210" s="1">
        <v>999.0</v>
      </c>
      <c r="P210" s="1">
        <v>100.0</v>
      </c>
      <c r="Q210" s="1">
        <v>40.0</v>
      </c>
      <c r="R210" s="1">
        <v>5.0</v>
      </c>
      <c r="S210" s="1">
        <v>50.0</v>
      </c>
      <c r="T210" s="1">
        <v>0.0</v>
      </c>
      <c r="U210" s="1">
        <v>1.5</v>
      </c>
      <c r="V210" s="1">
        <v>45.0</v>
      </c>
      <c r="W210" s="1">
        <v>25.0</v>
      </c>
      <c r="X210" s="1">
        <v>0.0</v>
      </c>
      <c r="Y210" s="1">
        <v>75.0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1.0</v>
      </c>
      <c r="AI210" s="14" t="b">
        <v>0</v>
      </c>
      <c r="AJ210" s="7" t="b">
        <v>1</v>
      </c>
      <c r="AK210" s="7" t="b">
        <v>0</v>
      </c>
      <c r="AL210" s="7" t="b">
        <v>0</v>
      </c>
      <c r="AM210" s="7" t="b">
        <v>0</v>
      </c>
      <c r="AN210" s="7" t="b">
        <v>0</v>
      </c>
      <c r="AO210" s="1">
        <v>2.91013E7</v>
      </c>
      <c r="AP210" s="1">
        <v>-1.0</v>
      </c>
      <c r="AQ210" s="1">
        <v>71110.0</v>
      </c>
      <c r="AR210" s="1">
        <v>7012.0</v>
      </c>
      <c r="AS210" s="1">
        <v>7412.0</v>
      </c>
      <c r="AT210" s="1">
        <v>29100.0</v>
      </c>
      <c r="AU210" s="1">
        <v>291001.0</v>
      </c>
      <c r="AV210" s="1">
        <v>120.0</v>
      </c>
      <c r="AW210" s="1">
        <v>2.0</v>
      </c>
      <c r="AX210" s="1">
        <v>0.35</v>
      </c>
      <c r="AY210" s="1">
        <v>100.0</v>
      </c>
      <c r="AZ210" s="1">
        <v>90001.0</v>
      </c>
      <c r="BA210" s="1">
        <v>0.0</v>
      </c>
      <c r="BB210" s="1">
        <v>0.0</v>
      </c>
      <c r="BC210" s="1">
        <v>0.0</v>
      </c>
    </row>
    <row r="211" ht="15.0" customHeight="1">
      <c r="A211" s="1">
        <v>291014.0</v>
      </c>
      <c r="B211" s="1" t="s">
        <v>288</v>
      </c>
      <c r="C211" s="1" t="s">
        <v>164</v>
      </c>
      <c r="D211" s="1">
        <v>168.0</v>
      </c>
      <c r="E211" s="1">
        <v>1300.0</v>
      </c>
      <c r="F211" s="1">
        <v>146.0</v>
      </c>
      <c r="G211" s="1">
        <v>112.0</v>
      </c>
      <c r="H211" s="1">
        <v>99.0</v>
      </c>
      <c r="I211" s="1">
        <v>152.0</v>
      </c>
      <c r="J211" s="1">
        <v>0.0</v>
      </c>
      <c r="K211" s="1">
        <v>-30.0</v>
      </c>
      <c r="L211" s="1">
        <v>25.0</v>
      </c>
      <c r="M211" s="1">
        <v>999.0</v>
      </c>
      <c r="N211" s="1">
        <v>999.0</v>
      </c>
      <c r="O211" s="1">
        <v>999.0</v>
      </c>
      <c r="P211" s="1">
        <v>160.0</v>
      </c>
      <c r="Q211" s="1">
        <v>40.0</v>
      </c>
      <c r="R211" s="1">
        <v>5.0</v>
      </c>
      <c r="S211" s="1">
        <v>50.0</v>
      </c>
      <c r="T211" s="1">
        <v>0.0</v>
      </c>
      <c r="U211" s="1">
        <v>1.5</v>
      </c>
      <c r="V211" s="1">
        <v>45.0</v>
      </c>
      <c r="W211" s="1">
        <v>25.0</v>
      </c>
      <c r="X211" s="1">
        <v>0.0</v>
      </c>
      <c r="Y211" s="1">
        <v>75.0</v>
      </c>
      <c r="Z211" s="1">
        <v>75.0</v>
      </c>
      <c r="AA211" s="1">
        <v>30.0</v>
      </c>
      <c r="AB211" s="1">
        <v>40.0</v>
      </c>
      <c r="AC211" s="1">
        <v>40.0</v>
      </c>
      <c r="AD211" s="1">
        <v>3.0</v>
      </c>
      <c r="AE211" s="1">
        <v>50.0</v>
      </c>
      <c r="AF211" s="1">
        <v>50.0</v>
      </c>
      <c r="AG211" s="1">
        <v>50.0</v>
      </c>
      <c r="AH211" s="1">
        <v>1.0</v>
      </c>
      <c r="AI211" s="14" t="b">
        <v>0</v>
      </c>
      <c r="AJ211" s="7" t="b">
        <v>1</v>
      </c>
      <c r="AK211" s="7" t="b">
        <v>0</v>
      </c>
      <c r="AL211" s="7" t="b">
        <v>0</v>
      </c>
      <c r="AM211" s="7" t="b">
        <v>0</v>
      </c>
      <c r="AN211" s="7" t="b">
        <v>0</v>
      </c>
      <c r="AO211" s="1">
        <v>2.91014E7</v>
      </c>
      <c r="AP211" s="1">
        <v>-1.0</v>
      </c>
      <c r="AQ211" s="1">
        <v>71110.0</v>
      </c>
      <c r="AR211" s="1">
        <v>7012.0</v>
      </c>
      <c r="AS211" s="1">
        <v>7412.0</v>
      </c>
      <c r="AT211" s="1">
        <v>29100.0</v>
      </c>
      <c r="AU211" s="1">
        <v>291002.0</v>
      </c>
      <c r="AV211" s="1">
        <v>120.0</v>
      </c>
      <c r="AW211" s="1">
        <v>2.0</v>
      </c>
      <c r="AX211" s="1">
        <v>0.35</v>
      </c>
      <c r="AY211" s="1">
        <v>100.0</v>
      </c>
      <c r="AZ211" s="1">
        <v>90001.0</v>
      </c>
      <c r="BA211" s="1">
        <v>0.0</v>
      </c>
      <c r="BB211" s="1">
        <v>0.0</v>
      </c>
      <c r="BC211" s="1">
        <v>0.0</v>
      </c>
    </row>
    <row r="212" ht="15.0" customHeight="1">
      <c r="A212" s="1">
        <v>291015.0</v>
      </c>
      <c r="B212" s="1" t="s">
        <v>289</v>
      </c>
      <c r="C212" s="1" t="s">
        <v>164</v>
      </c>
      <c r="D212" s="1">
        <v>168.0</v>
      </c>
      <c r="E212" s="1">
        <v>1000.0</v>
      </c>
      <c r="F212" s="1">
        <v>146.0</v>
      </c>
      <c r="G212" s="1">
        <v>112.0</v>
      </c>
      <c r="H212" s="1">
        <v>99.0</v>
      </c>
      <c r="I212" s="1">
        <v>152.0</v>
      </c>
      <c r="J212" s="1">
        <v>0.0</v>
      </c>
      <c r="K212" s="1">
        <v>-30.0</v>
      </c>
      <c r="L212" s="1">
        <v>25.0</v>
      </c>
      <c r="M212" s="1">
        <v>999.0</v>
      </c>
      <c r="N212" s="1">
        <v>999.0</v>
      </c>
      <c r="O212" s="1">
        <v>999.0</v>
      </c>
      <c r="P212" s="1">
        <v>160.0</v>
      </c>
      <c r="Q212" s="1">
        <v>40.0</v>
      </c>
      <c r="R212" s="1">
        <v>5.0</v>
      </c>
      <c r="S212" s="1">
        <v>50.0</v>
      </c>
      <c r="T212" s="1">
        <v>0.0</v>
      </c>
      <c r="U212" s="1">
        <v>1.5</v>
      </c>
      <c r="V212" s="1">
        <v>45.0</v>
      </c>
      <c r="W212" s="1">
        <v>25.0</v>
      </c>
      <c r="X212" s="1">
        <v>0.0</v>
      </c>
      <c r="Y212" s="1">
        <v>75.0</v>
      </c>
      <c r="Z212" s="1">
        <v>75.0</v>
      </c>
      <c r="AA212" s="1">
        <v>30.0</v>
      </c>
      <c r="AB212" s="1">
        <v>40.0</v>
      </c>
      <c r="AC212" s="1">
        <v>40.0</v>
      </c>
      <c r="AD212" s="1">
        <v>3.0</v>
      </c>
      <c r="AE212" s="1">
        <v>50.0</v>
      </c>
      <c r="AF212" s="1">
        <v>50.0</v>
      </c>
      <c r="AG212" s="1">
        <v>50.0</v>
      </c>
      <c r="AH212" s="1">
        <v>1.0</v>
      </c>
      <c r="AI212" s="14" t="b">
        <v>0</v>
      </c>
      <c r="AJ212" s="7" t="b">
        <v>1</v>
      </c>
      <c r="AK212" s="7" t="b">
        <v>0</v>
      </c>
      <c r="AL212" s="7" t="b">
        <v>0</v>
      </c>
      <c r="AM212" s="7" t="b">
        <v>0</v>
      </c>
      <c r="AN212" s="7" t="b">
        <v>0</v>
      </c>
      <c r="AO212" s="1">
        <v>2.91011E7</v>
      </c>
      <c r="AP212" s="1">
        <v>-1.0</v>
      </c>
      <c r="AQ212" s="1">
        <v>71110.0</v>
      </c>
      <c r="AR212" s="1">
        <v>7012.0</v>
      </c>
      <c r="AS212" s="1">
        <v>7412.0</v>
      </c>
      <c r="AT212" s="1">
        <v>29100.0</v>
      </c>
      <c r="AU212" s="1">
        <v>291002.0</v>
      </c>
      <c r="AV212" s="1">
        <v>120.0</v>
      </c>
      <c r="AW212" s="1">
        <v>2.0</v>
      </c>
      <c r="AX212" s="1">
        <v>0.35</v>
      </c>
      <c r="AY212" s="1">
        <v>100.0</v>
      </c>
      <c r="AZ212" s="1">
        <v>90001.0</v>
      </c>
      <c r="BA212" s="1">
        <v>0.0</v>
      </c>
      <c r="BB212" s="1">
        <v>0.0</v>
      </c>
      <c r="BC212" s="1">
        <v>7100.0</v>
      </c>
    </row>
    <row r="213" ht="15.0" customHeight="1">
      <c r="A213" s="1">
        <v>292000.0</v>
      </c>
      <c r="B213" s="9" t="s">
        <v>224</v>
      </c>
      <c r="C213" s="1" t="s">
        <v>48</v>
      </c>
      <c r="D213" s="1">
        <v>555.0</v>
      </c>
      <c r="E213" s="1">
        <v>1000.0</v>
      </c>
      <c r="F213" s="1">
        <v>130.0</v>
      </c>
      <c r="G213" s="1">
        <v>100.0</v>
      </c>
      <c r="H213" s="1">
        <v>88.0</v>
      </c>
      <c r="I213" s="1">
        <v>140.0</v>
      </c>
      <c r="J213" s="1">
        <v>0.0</v>
      </c>
      <c r="K213" s="1">
        <v>-25.0</v>
      </c>
      <c r="L213" s="1">
        <v>25.0</v>
      </c>
      <c r="M213" s="1">
        <v>999.0</v>
      </c>
      <c r="N213" s="1">
        <v>999.0</v>
      </c>
      <c r="O213" s="1">
        <v>999.0</v>
      </c>
      <c r="P213" s="1">
        <v>160.0</v>
      </c>
      <c r="Q213" s="1">
        <v>40.0</v>
      </c>
      <c r="R213" s="1">
        <v>5.0</v>
      </c>
      <c r="S213" s="1">
        <v>50.0</v>
      </c>
      <c r="T213" s="1">
        <v>0.0</v>
      </c>
      <c r="U213" s="1">
        <v>1.0</v>
      </c>
      <c r="V213" s="1">
        <v>100.0</v>
      </c>
      <c r="W213" s="1">
        <v>0.0</v>
      </c>
      <c r="X213" s="1">
        <v>0.0</v>
      </c>
      <c r="Y213" s="1">
        <v>75.0</v>
      </c>
      <c r="Z213" s="1">
        <v>85.0</v>
      </c>
      <c r="AA213" s="1">
        <v>60.0</v>
      </c>
      <c r="AB213" s="1">
        <v>85.0</v>
      </c>
      <c r="AC213" s="1">
        <v>65.0</v>
      </c>
      <c r="AD213" s="1">
        <v>4.0</v>
      </c>
      <c r="AE213" s="1">
        <v>95.0</v>
      </c>
      <c r="AF213" s="1">
        <v>95.0</v>
      </c>
      <c r="AG213" s="1">
        <v>70.0</v>
      </c>
      <c r="AH213" s="1">
        <v>1.0</v>
      </c>
      <c r="AI213" s="14" t="b">
        <v>1</v>
      </c>
      <c r="AJ213" s="7" t="b">
        <v>1</v>
      </c>
      <c r="AK213" s="7" t="b">
        <v>0</v>
      </c>
      <c r="AL213" s="7" t="b">
        <v>0</v>
      </c>
      <c r="AM213" s="7" t="b">
        <v>0</v>
      </c>
      <c r="AN213" s="7" t="b">
        <v>0</v>
      </c>
      <c r="AO213" s="1">
        <v>2.92E7</v>
      </c>
      <c r="AP213" s="1">
        <v>-1.0</v>
      </c>
      <c r="AQ213" s="1">
        <v>71110.0</v>
      </c>
      <c r="AR213" s="1">
        <v>7007.0</v>
      </c>
      <c r="AS213" s="1">
        <v>7407.0</v>
      </c>
      <c r="AT213" s="1">
        <v>29200.0</v>
      </c>
      <c r="AU213" s="1">
        <v>292000.0</v>
      </c>
      <c r="AV213" s="1">
        <v>120.0</v>
      </c>
      <c r="AW213" s="1">
        <v>1.4</v>
      </c>
      <c r="AX213" s="1">
        <v>0.5</v>
      </c>
      <c r="AY213" s="1">
        <v>100.0</v>
      </c>
      <c r="AZ213" s="1">
        <v>90001.0</v>
      </c>
      <c r="BA213" s="1">
        <v>0.0</v>
      </c>
      <c r="BB213" s="1">
        <v>0.0</v>
      </c>
      <c r="BC213" s="1">
        <v>0.0</v>
      </c>
    </row>
    <row r="214" ht="15.0" customHeight="1">
      <c r="A214" s="1">
        <v>293000.0</v>
      </c>
      <c r="B214" s="9" t="s">
        <v>191</v>
      </c>
      <c r="C214" s="1" t="s">
        <v>48</v>
      </c>
      <c r="D214" s="1">
        <v>79.0</v>
      </c>
      <c r="E214" s="1">
        <v>400.0</v>
      </c>
      <c r="F214" s="1">
        <v>116.0</v>
      </c>
      <c r="G214" s="1">
        <v>89.0</v>
      </c>
      <c r="H214" s="1">
        <v>79.0</v>
      </c>
      <c r="I214" s="1">
        <v>122.0</v>
      </c>
      <c r="J214" s="1">
        <v>0.0</v>
      </c>
      <c r="K214" s="1">
        <v>-30.0</v>
      </c>
      <c r="L214" s="1">
        <v>25.0</v>
      </c>
      <c r="M214" s="1">
        <v>999.0</v>
      </c>
      <c r="N214" s="1">
        <v>999.0</v>
      </c>
      <c r="O214" s="1">
        <v>999.0</v>
      </c>
      <c r="P214" s="1">
        <v>100.0</v>
      </c>
      <c r="Q214" s="1">
        <v>40.0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75.0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1.0</v>
      </c>
      <c r="AI214" s="14" t="b">
        <v>0</v>
      </c>
      <c r="AJ214" s="7" t="b">
        <v>1</v>
      </c>
      <c r="AK214" s="7" t="b">
        <v>0</v>
      </c>
      <c r="AL214" s="7" t="b">
        <v>0</v>
      </c>
      <c r="AM214" s="7" t="b">
        <v>0</v>
      </c>
      <c r="AN214" s="7" t="b">
        <v>0</v>
      </c>
      <c r="AO214" s="1">
        <v>2.93E7</v>
      </c>
      <c r="AP214" s="1">
        <v>6.0</v>
      </c>
      <c r="AQ214" s="1">
        <v>71110.0</v>
      </c>
      <c r="AR214" s="1">
        <v>7007.0</v>
      </c>
      <c r="AS214" s="1">
        <v>7407.0</v>
      </c>
      <c r="AT214" s="1">
        <v>29300.0</v>
      </c>
      <c r="AU214" s="1">
        <v>293000.0</v>
      </c>
      <c r="AV214" s="1">
        <v>180.0</v>
      </c>
      <c r="AW214" s="1">
        <v>1.61</v>
      </c>
      <c r="AX214" s="1">
        <v>0.4</v>
      </c>
      <c r="AY214" s="1">
        <v>100.0</v>
      </c>
      <c r="AZ214" s="1">
        <v>90001.0</v>
      </c>
      <c r="BA214" s="1">
        <v>0.0</v>
      </c>
      <c r="BB214" s="1">
        <v>0.0</v>
      </c>
      <c r="BC214" s="1">
        <v>0.0</v>
      </c>
    </row>
    <row r="215" ht="15.0" customHeight="1">
      <c r="A215" s="1">
        <v>293001.0</v>
      </c>
      <c r="B215" s="9" t="s">
        <v>191</v>
      </c>
      <c r="C215" s="1" t="s">
        <v>41</v>
      </c>
      <c r="D215" s="1">
        <v>79.0</v>
      </c>
      <c r="E215" s="1">
        <v>800.0</v>
      </c>
      <c r="F215" s="1">
        <v>116.0</v>
      </c>
      <c r="G215" s="1">
        <v>89.0</v>
      </c>
      <c r="H215" s="1">
        <v>79.0</v>
      </c>
      <c r="I215" s="1">
        <v>122.0</v>
      </c>
      <c r="J215" s="1">
        <v>0.0</v>
      </c>
      <c r="K215" s="1">
        <v>-30.0</v>
      </c>
      <c r="L215" s="1">
        <v>25.0</v>
      </c>
      <c r="M215" s="1">
        <v>999.0</v>
      </c>
      <c r="N215" s="1">
        <v>999.0</v>
      </c>
      <c r="O215" s="1">
        <v>999.0</v>
      </c>
      <c r="P215" s="1">
        <v>100.0</v>
      </c>
      <c r="Q215" s="1">
        <v>40.0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75.0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1.0</v>
      </c>
      <c r="AI215" s="14" t="b">
        <v>0</v>
      </c>
      <c r="AJ215" s="7" t="b">
        <v>1</v>
      </c>
      <c r="AK215" s="7" t="b">
        <v>0</v>
      </c>
      <c r="AL215" s="7" t="b">
        <v>0</v>
      </c>
      <c r="AM215" s="7" t="b">
        <v>0</v>
      </c>
      <c r="AN215" s="7" t="b">
        <v>0</v>
      </c>
      <c r="AO215" s="1">
        <v>2.93001E7</v>
      </c>
      <c r="AP215" s="1">
        <v>-1.0</v>
      </c>
      <c r="AQ215" s="1">
        <v>71110.0</v>
      </c>
      <c r="AR215" s="1">
        <v>7014.0</v>
      </c>
      <c r="AS215" s="1">
        <v>7414.0</v>
      </c>
      <c r="AT215" s="1">
        <v>29300.0</v>
      </c>
      <c r="AU215" s="1">
        <v>293000.0</v>
      </c>
      <c r="AV215" s="1">
        <v>180.0</v>
      </c>
      <c r="AW215" s="1">
        <v>1.61</v>
      </c>
      <c r="AX215" s="1">
        <v>0.4</v>
      </c>
      <c r="AY215" s="1">
        <v>100.0</v>
      </c>
      <c r="AZ215" s="1">
        <v>90001.0</v>
      </c>
      <c r="BA215" s="1">
        <v>0.0</v>
      </c>
      <c r="BB215" s="1">
        <v>0.0</v>
      </c>
      <c r="BC215" s="1">
        <v>0.0</v>
      </c>
    </row>
    <row r="216" ht="15.0" customHeight="1">
      <c r="A216" s="1">
        <v>293002.0</v>
      </c>
      <c r="B216" s="9" t="s">
        <v>192</v>
      </c>
      <c r="C216" s="1" t="s">
        <v>41</v>
      </c>
      <c r="D216" s="1">
        <v>79.0</v>
      </c>
      <c r="E216" s="1">
        <v>800.0</v>
      </c>
      <c r="F216" s="1">
        <v>116.0</v>
      </c>
      <c r="G216" s="1">
        <v>89.0</v>
      </c>
      <c r="H216" s="1">
        <v>79.0</v>
      </c>
      <c r="I216" s="1">
        <v>122.0</v>
      </c>
      <c r="J216" s="1">
        <v>0.0</v>
      </c>
      <c r="K216" s="1">
        <v>-30.0</v>
      </c>
      <c r="L216" s="1">
        <v>25.0</v>
      </c>
      <c r="M216" s="1">
        <v>999.0</v>
      </c>
      <c r="N216" s="1">
        <v>999.0</v>
      </c>
      <c r="O216" s="1">
        <v>999.0</v>
      </c>
      <c r="P216" s="1">
        <v>100.0</v>
      </c>
      <c r="Q216" s="1">
        <v>40.0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75.0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4" t="b">
        <v>0</v>
      </c>
      <c r="AJ216" s="7" t="b">
        <v>1</v>
      </c>
      <c r="AK216" s="7" t="b">
        <v>0</v>
      </c>
      <c r="AL216" s="7" t="b">
        <v>0</v>
      </c>
      <c r="AM216" s="7" t="b">
        <v>0</v>
      </c>
      <c r="AN216" s="7" t="b">
        <v>0</v>
      </c>
      <c r="AO216" s="1">
        <v>2.93001E7</v>
      </c>
      <c r="AP216" s="1">
        <v>-1.0</v>
      </c>
      <c r="AQ216" s="1">
        <v>71110.0</v>
      </c>
      <c r="AR216" s="1">
        <v>7014.0</v>
      </c>
      <c r="AS216" s="1">
        <v>7414.0</v>
      </c>
      <c r="AT216" s="1">
        <v>29300.0</v>
      </c>
      <c r="AU216" s="1">
        <v>293000.0</v>
      </c>
      <c r="AV216" s="1">
        <v>180.0</v>
      </c>
      <c r="AW216" s="1">
        <v>1.61</v>
      </c>
      <c r="AX216" s="1">
        <v>0.4</v>
      </c>
      <c r="AY216" s="1">
        <v>100.0</v>
      </c>
      <c r="AZ216" s="1">
        <v>90001.0</v>
      </c>
      <c r="BA216" s="1">
        <v>0.0</v>
      </c>
      <c r="BB216" s="1">
        <v>0.0</v>
      </c>
      <c r="BC216" s="1">
        <v>7100.0</v>
      </c>
    </row>
    <row r="217" ht="15.0" customHeight="1">
      <c r="A217" s="1">
        <v>293003.0</v>
      </c>
      <c r="B217" s="9" t="s">
        <v>192</v>
      </c>
      <c r="C217" s="1" t="s">
        <v>48</v>
      </c>
      <c r="D217" s="1">
        <v>79.0</v>
      </c>
      <c r="E217" s="1">
        <v>400.0</v>
      </c>
      <c r="F217" s="1">
        <v>116.0</v>
      </c>
      <c r="G217" s="1">
        <v>89.0</v>
      </c>
      <c r="H217" s="1">
        <v>79.0</v>
      </c>
      <c r="I217" s="1">
        <v>122.0</v>
      </c>
      <c r="J217" s="1">
        <v>0.0</v>
      </c>
      <c r="K217" s="1">
        <v>-30.0</v>
      </c>
      <c r="L217" s="1">
        <v>25.0</v>
      </c>
      <c r="M217" s="1">
        <v>999.0</v>
      </c>
      <c r="N217" s="1">
        <v>999.0</v>
      </c>
      <c r="O217" s="1">
        <v>999.0</v>
      </c>
      <c r="P217" s="1">
        <v>100.0</v>
      </c>
      <c r="Q217" s="1">
        <v>40.0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75.0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1.0</v>
      </c>
      <c r="AI217" s="14" t="b">
        <v>0</v>
      </c>
      <c r="AJ217" s="7" t="b">
        <v>1</v>
      </c>
      <c r="AK217" s="7" t="b">
        <v>0</v>
      </c>
      <c r="AL217" s="7" t="b">
        <v>0</v>
      </c>
      <c r="AM217" s="7" t="b">
        <v>0</v>
      </c>
      <c r="AN217" s="7" t="b">
        <v>0</v>
      </c>
      <c r="AO217" s="1">
        <v>2.93E7</v>
      </c>
      <c r="AP217" s="1">
        <v>10.0</v>
      </c>
      <c r="AQ217" s="1">
        <v>71110.0</v>
      </c>
      <c r="AR217" s="1">
        <v>7007.0</v>
      </c>
      <c r="AS217" s="1">
        <v>7407.0</v>
      </c>
      <c r="AT217" s="1">
        <v>29300.0</v>
      </c>
      <c r="AU217" s="1">
        <v>293000.0</v>
      </c>
      <c r="AV217" s="1">
        <v>180.0</v>
      </c>
      <c r="AW217" s="1">
        <v>1.61</v>
      </c>
      <c r="AX217" s="1">
        <v>0.4</v>
      </c>
      <c r="AY217" s="1">
        <v>100.0</v>
      </c>
      <c r="AZ217" s="1">
        <v>90001.0</v>
      </c>
      <c r="BA217" s="1">
        <v>0.0</v>
      </c>
      <c r="BB217" s="1">
        <v>0.0</v>
      </c>
      <c r="BC217" s="1">
        <v>7100.0</v>
      </c>
    </row>
    <row r="218" ht="15.0" customHeight="1">
      <c r="A218" s="1">
        <v>294000.0</v>
      </c>
      <c r="B218" s="2" t="s">
        <v>163</v>
      </c>
      <c r="C218" s="1" t="s">
        <v>164</v>
      </c>
      <c r="D218" s="1">
        <v>15.0</v>
      </c>
      <c r="E218" s="1">
        <v>100.0</v>
      </c>
      <c r="F218" s="1">
        <v>76.0</v>
      </c>
      <c r="G218" s="1">
        <v>59.0</v>
      </c>
      <c r="H218" s="1">
        <v>52.0</v>
      </c>
      <c r="I218" s="1">
        <v>96.0</v>
      </c>
      <c r="J218" s="1">
        <v>0.0</v>
      </c>
      <c r="K218" s="1">
        <v>-30.0</v>
      </c>
      <c r="L218" s="1">
        <v>25.0</v>
      </c>
      <c r="M218" s="1">
        <v>999.0</v>
      </c>
      <c r="N218" s="1">
        <v>999.0</v>
      </c>
      <c r="O218" s="1">
        <v>999.0</v>
      </c>
      <c r="P218" s="1">
        <v>100.0</v>
      </c>
      <c r="Q218" s="1">
        <v>40.0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35.0</v>
      </c>
      <c r="X218" s="1">
        <v>0.0</v>
      </c>
      <c r="Y218" s="1">
        <v>75.0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1.0</v>
      </c>
      <c r="AI218" s="14" t="b">
        <v>0</v>
      </c>
      <c r="AJ218" s="7" t="b">
        <v>1</v>
      </c>
      <c r="AK218" s="7" t="b">
        <v>0</v>
      </c>
      <c r="AL218" s="7" t="b">
        <v>0</v>
      </c>
      <c r="AM218" s="7" t="b">
        <v>0</v>
      </c>
      <c r="AN218" s="7" t="b">
        <v>0</v>
      </c>
      <c r="AO218" s="1">
        <v>2.94E7</v>
      </c>
      <c r="AP218" s="1">
        <v>-1.0</v>
      </c>
      <c r="AQ218" s="1">
        <v>71110.0</v>
      </c>
      <c r="AR218" s="1">
        <v>7012.0</v>
      </c>
      <c r="AS218" s="1">
        <v>7412.0</v>
      </c>
      <c r="AT218" s="1">
        <v>29400.0</v>
      </c>
      <c r="AU218" s="1">
        <v>294000.0</v>
      </c>
      <c r="AV218" s="1">
        <v>180.0</v>
      </c>
      <c r="AW218" s="1">
        <v>0.7</v>
      </c>
      <c r="AX218" s="1">
        <v>0.13</v>
      </c>
      <c r="AY218" s="1">
        <v>5.0</v>
      </c>
      <c r="AZ218" s="1">
        <v>90001.0</v>
      </c>
      <c r="BA218" s="1">
        <v>0.0</v>
      </c>
      <c r="BB218" s="1">
        <v>5111.0</v>
      </c>
      <c r="BC218" s="1">
        <v>0.0</v>
      </c>
    </row>
    <row r="219" ht="15.0" customHeight="1">
      <c r="A219" s="1">
        <v>295000.0</v>
      </c>
      <c r="B219" s="2" t="s">
        <v>265</v>
      </c>
      <c r="C219" s="1" t="s">
        <v>164</v>
      </c>
      <c r="D219" s="1">
        <v>194.0</v>
      </c>
      <c r="E219" s="1">
        <v>1500.0</v>
      </c>
      <c r="F219" s="1">
        <v>124.0</v>
      </c>
      <c r="G219" s="1">
        <v>95.0</v>
      </c>
      <c r="H219" s="1">
        <v>84.0</v>
      </c>
      <c r="I219" s="1">
        <v>144.0</v>
      </c>
      <c r="J219" s="1">
        <v>0.0</v>
      </c>
      <c r="K219" s="1">
        <v>-30.0</v>
      </c>
      <c r="L219" s="1">
        <v>25.0</v>
      </c>
      <c r="M219" s="1">
        <v>999.0</v>
      </c>
      <c r="N219" s="1">
        <v>999.0</v>
      </c>
      <c r="O219" s="1">
        <v>999.0</v>
      </c>
      <c r="P219" s="1">
        <v>100.0</v>
      </c>
      <c r="Q219" s="1">
        <v>40.0</v>
      </c>
      <c r="R219" s="1">
        <v>0.0</v>
      </c>
      <c r="S219" s="1">
        <v>0.0</v>
      </c>
      <c r="T219" s="1">
        <v>0.0</v>
      </c>
      <c r="U219" s="1">
        <v>1.0</v>
      </c>
      <c r="V219" s="1">
        <v>65.0</v>
      </c>
      <c r="W219" s="1">
        <v>0.0</v>
      </c>
      <c r="X219" s="1">
        <v>0.0</v>
      </c>
      <c r="Y219" s="1">
        <v>75.0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4" t="b">
        <v>0</v>
      </c>
      <c r="AJ219" s="7" t="b">
        <v>1</v>
      </c>
      <c r="AK219" s="7" t="b">
        <v>0</v>
      </c>
      <c r="AL219" s="7" t="b">
        <v>0</v>
      </c>
      <c r="AM219" s="7" t="b">
        <v>0</v>
      </c>
      <c r="AN219" s="7" t="b">
        <v>0</v>
      </c>
      <c r="AO219" s="1">
        <v>2.95E7</v>
      </c>
      <c r="AP219" s="1">
        <v>-1.0</v>
      </c>
      <c r="AQ219" s="1">
        <v>71110.0</v>
      </c>
      <c r="AR219" s="1">
        <v>7012.0</v>
      </c>
      <c r="AS219" s="1">
        <v>7412.0</v>
      </c>
      <c r="AT219" s="1">
        <v>29500.0</v>
      </c>
      <c r="AU219" s="1">
        <v>295000.0</v>
      </c>
      <c r="AV219" s="1">
        <v>180.0</v>
      </c>
      <c r="AW219" s="1">
        <v>1.81</v>
      </c>
      <c r="AX219" s="1">
        <v>0.9</v>
      </c>
      <c r="AY219" s="1">
        <v>100.0</v>
      </c>
      <c r="AZ219" s="1">
        <v>90001.0</v>
      </c>
      <c r="BA219" s="1">
        <v>0.0</v>
      </c>
      <c r="BB219" s="1">
        <v>0.0</v>
      </c>
      <c r="BC219" s="1">
        <v>0.0</v>
      </c>
    </row>
    <row r="220" ht="15.0" customHeight="1">
      <c r="A220" s="1">
        <v>295001.0</v>
      </c>
      <c r="B220" s="2" t="s">
        <v>266</v>
      </c>
      <c r="C220" s="1" t="s">
        <v>164</v>
      </c>
      <c r="D220" s="1">
        <v>194.0</v>
      </c>
      <c r="E220" s="1">
        <v>1500.0</v>
      </c>
      <c r="F220" s="1">
        <v>124.0</v>
      </c>
      <c r="G220" s="1">
        <v>95.0</v>
      </c>
      <c r="H220" s="1">
        <v>84.0</v>
      </c>
      <c r="I220" s="1">
        <v>144.0</v>
      </c>
      <c r="J220" s="1">
        <v>0.0</v>
      </c>
      <c r="K220" s="1">
        <v>-30.0</v>
      </c>
      <c r="L220" s="1">
        <v>25.0</v>
      </c>
      <c r="M220" s="1">
        <v>999.0</v>
      </c>
      <c r="N220" s="1">
        <v>999.0</v>
      </c>
      <c r="O220" s="1">
        <v>999.0</v>
      </c>
      <c r="P220" s="1">
        <v>100.0</v>
      </c>
      <c r="Q220" s="1">
        <v>40.0</v>
      </c>
      <c r="R220" s="1">
        <v>0.0</v>
      </c>
      <c r="S220" s="1">
        <v>0.0</v>
      </c>
      <c r="T220" s="1">
        <v>0.0</v>
      </c>
      <c r="U220" s="1">
        <v>1.0</v>
      </c>
      <c r="V220" s="1">
        <v>65.0</v>
      </c>
      <c r="W220" s="1">
        <v>0.0</v>
      </c>
      <c r="X220" s="1">
        <v>0.0</v>
      </c>
      <c r="Y220" s="1">
        <v>75.0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1.0</v>
      </c>
      <c r="AI220" s="14" t="b">
        <v>0</v>
      </c>
      <c r="AJ220" s="7" t="b">
        <v>1</v>
      </c>
      <c r="AK220" s="7" t="b">
        <v>0</v>
      </c>
      <c r="AL220" s="7" t="b">
        <v>0</v>
      </c>
      <c r="AM220" s="7" t="b">
        <v>0</v>
      </c>
      <c r="AN220" s="7" t="b">
        <v>0</v>
      </c>
      <c r="AO220" s="1">
        <v>2.95E7</v>
      </c>
      <c r="AP220" s="1">
        <v>-1.0</v>
      </c>
      <c r="AQ220" s="1">
        <v>71110.0</v>
      </c>
      <c r="AR220" s="1">
        <v>7012.0</v>
      </c>
      <c r="AS220" s="1">
        <v>7412.0</v>
      </c>
      <c r="AT220" s="1">
        <v>29500.0</v>
      </c>
      <c r="AU220" s="1">
        <v>295000.0</v>
      </c>
      <c r="AV220" s="1">
        <v>180.0</v>
      </c>
      <c r="AW220" s="1">
        <v>1.81</v>
      </c>
      <c r="AX220" s="1">
        <v>0.9</v>
      </c>
      <c r="AY220" s="1">
        <v>100.0</v>
      </c>
      <c r="AZ220" s="1">
        <v>90001.0</v>
      </c>
      <c r="BA220" s="1">
        <v>0.0</v>
      </c>
      <c r="BB220" s="1">
        <v>0.0</v>
      </c>
      <c r="BC220" s="1">
        <v>7100.0</v>
      </c>
    </row>
    <row r="221" ht="15.0" customHeight="1">
      <c r="A221" s="1">
        <v>296000.0</v>
      </c>
      <c r="B221" s="2" t="s">
        <v>279</v>
      </c>
      <c r="C221" s="1" t="s">
        <v>164</v>
      </c>
      <c r="D221" s="1">
        <v>127.0</v>
      </c>
      <c r="E221" s="1">
        <v>250.0</v>
      </c>
      <c r="F221" s="1">
        <v>136.0</v>
      </c>
      <c r="G221" s="1">
        <v>105.0</v>
      </c>
      <c r="H221" s="1">
        <v>92.0</v>
      </c>
      <c r="I221" s="1">
        <v>150.0</v>
      </c>
      <c r="J221" s="1">
        <v>0.0</v>
      </c>
      <c r="K221" s="1">
        <v>-30.0</v>
      </c>
      <c r="L221" s="1">
        <v>25.0</v>
      </c>
      <c r="M221" s="1">
        <v>999.0</v>
      </c>
      <c r="N221" s="1">
        <v>999.0</v>
      </c>
      <c r="O221" s="1">
        <v>999.0</v>
      </c>
      <c r="P221" s="1">
        <v>100.0</v>
      </c>
      <c r="Q221" s="1">
        <v>40.0</v>
      </c>
      <c r="R221" s="1">
        <v>0.0</v>
      </c>
      <c r="S221" s="1">
        <v>0.0</v>
      </c>
      <c r="T221" s="1">
        <v>0.0</v>
      </c>
      <c r="U221" s="1">
        <v>0.0</v>
      </c>
      <c r="V221" s="1">
        <v>120.0</v>
      </c>
      <c r="W221" s="1">
        <v>100.0</v>
      </c>
      <c r="X221" s="1">
        <v>0.0</v>
      </c>
      <c r="Y221" s="1">
        <v>75.0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1.0</v>
      </c>
      <c r="AI221" s="14" t="b">
        <v>0</v>
      </c>
      <c r="AJ221" s="7" t="b">
        <v>1</v>
      </c>
      <c r="AK221" s="7" t="b">
        <v>0</v>
      </c>
      <c r="AL221" s="7" t="b">
        <v>0</v>
      </c>
      <c r="AM221" s="7" t="b">
        <v>0</v>
      </c>
      <c r="AN221" s="7" t="b">
        <v>0</v>
      </c>
      <c r="AO221" s="1">
        <v>2.96E7</v>
      </c>
      <c r="AP221" s="1">
        <v>-1.0</v>
      </c>
      <c r="AQ221" s="1">
        <v>71110.0</v>
      </c>
      <c r="AR221" s="1">
        <v>7012.0</v>
      </c>
      <c r="AS221" s="1">
        <v>7412.0</v>
      </c>
      <c r="AT221" s="1">
        <v>29600.0</v>
      </c>
      <c r="AU221" s="1">
        <v>296000.0</v>
      </c>
      <c r="AV221" s="1">
        <v>0.0</v>
      </c>
      <c r="AW221" s="1">
        <v>3.0</v>
      </c>
      <c r="AX221" s="1">
        <v>0.5</v>
      </c>
      <c r="AY221" s="1">
        <v>100.0</v>
      </c>
      <c r="AZ221" s="1">
        <v>90001.0</v>
      </c>
      <c r="BA221" s="1">
        <v>0.0</v>
      </c>
      <c r="BB221" s="1">
        <v>0.0</v>
      </c>
      <c r="BC221" s="1">
        <v>0.0</v>
      </c>
    </row>
    <row r="222" ht="15.0" customHeight="1">
      <c r="A222" s="1">
        <v>309000.0</v>
      </c>
      <c r="B222" s="2" t="s">
        <v>52</v>
      </c>
      <c r="C222" s="1" t="s">
        <v>53</v>
      </c>
      <c r="D222" s="1">
        <v>28.0</v>
      </c>
      <c r="E222" s="1">
        <v>30.0</v>
      </c>
      <c r="F222" s="1">
        <v>32.0</v>
      </c>
      <c r="G222" s="1">
        <v>24.0</v>
      </c>
      <c r="H222" s="1">
        <v>22.0</v>
      </c>
      <c r="I222" s="1">
        <v>24.0</v>
      </c>
      <c r="J222" s="1">
        <v>0.0</v>
      </c>
      <c r="K222" s="1">
        <v>0.0</v>
      </c>
      <c r="L222" s="1">
        <v>0.0</v>
      </c>
      <c r="M222" s="1">
        <v>360.0</v>
      </c>
      <c r="N222" s="1">
        <v>360.0</v>
      </c>
      <c r="O222" s="1">
        <v>100.0</v>
      </c>
      <c r="P222" s="1">
        <v>100.0</v>
      </c>
      <c r="Q222" s="1">
        <v>40.0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75.0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4" t="b">
        <v>0</v>
      </c>
      <c r="AJ222" s="7" t="b">
        <v>0</v>
      </c>
      <c r="AK222" s="7" t="b">
        <v>0</v>
      </c>
      <c r="AL222" s="7" t="b">
        <v>0</v>
      </c>
      <c r="AM222" s="7" t="b">
        <v>0</v>
      </c>
      <c r="AN222" s="7" t="b">
        <v>0</v>
      </c>
      <c r="AO222" s="1">
        <v>3.09E7</v>
      </c>
      <c r="AP222" s="1">
        <v>-1.0</v>
      </c>
      <c r="AQ222" s="1">
        <v>71110.0</v>
      </c>
      <c r="AR222" s="1">
        <v>7008.0</v>
      </c>
      <c r="AS222" s="1">
        <v>7408.0</v>
      </c>
      <c r="AT222" s="1">
        <v>30900.0</v>
      </c>
      <c r="AU222" s="1">
        <v>309000.0</v>
      </c>
      <c r="AV222" s="1">
        <v>120.0</v>
      </c>
      <c r="AW222" s="1">
        <v>0.8</v>
      </c>
      <c r="AX222" s="1">
        <v>0.39</v>
      </c>
      <c r="AY222" s="1">
        <v>1.0</v>
      </c>
      <c r="AZ222" s="1">
        <v>0.0</v>
      </c>
      <c r="BA222" s="1">
        <v>0.0</v>
      </c>
      <c r="BB222" s="1">
        <v>0.0</v>
      </c>
      <c r="BC222" s="1">
        <v>0.0</v>
      </c>
    </row>
    <row r="223" ht="15.0" customHeight="1">
      <c r="A223" s="1">
        <v>320000.0</v>
      </c>
      <c r="B223" s="1" t="s">
        <v>312</v>
      </c>
      <c r="C223" s="1" t="s">
        <v>35</v>
      </c>
      <c r="D223" s="1">
        <v>102.0</v>
      </c>
      <c r="E223" s="1">
        <v>100.0</v>
      </c>
      <c r="F223" s="1">
        <v>898.0</v>
      </c>
      <c r="G223" s="1">
        <v>292.0</v>
      </c>
      <c r="H223" s="1">
        <v>45.0</v>
      </c>
      <c r="I223" s="1">
        <v>292.0</v>
      </c>
      <c r="J223" s="1">
        <v>0.0</v>
      </c>
      <c r="K223" s="1">
        <v>0.0</v>
      </c>
      <c r="L223" s="1">
        <v>0.0</v>
      </c>
      <c r="M223" s="1">
        <v>999.0</v>
      </c>
      <c r="N223" s="1">
        <v>999.0</v>
      </c>
      <c r="O223" s="1">
        <v>999.0</v>
      </c>
      <c r="P223" s="1">
        <v>100.0</v>
      </c>
      <c r="Q223" s="1">
        <v>40.0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80.0</v>
      </c>
      <c r="X223" s="1">
        <v>0.0</v>
      </c>
      <c r="Y223" s="1">
        <v>75.0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1.0</v>
      </c>
      <c r="AI223" s="14" t="b">
        <v>0</v>
      </c>
      <c r="AJ223" s="7" t="b">
        <v>0</v>
      </c>
      <c r="AK223" s="7" t="b">
        <v>0</v>
      </c>
      <c r="AL223" s="7" t="b">
        <v>0</v>
      </c>
      <c r="AM223" s="7" t="b">
        <v>0</v>
      </c>
      <c r="AN223" s="7" t="b">
        <v>0</v>
      </c>
      <c r="AO223" s="1">
        <v>3.2E7</v>
      </c>
      <c r="AP223" s="1">
        <v>-1.0</v>
      </c>
      <c r="AQ223" s="1">
        <v>71110.0</v>
      </c>
      <c r="AR223" s="1">
        <v>7004.0</v>
      </c>
      <c r="AS223" s="1">
        <v>7404.0</v>
      </c>
      <c r="AT223" s="1">
        <v>32000.0</v>
      </c>
      <c r="AU223" s="1">
        <v>320000.0</v>
      </c>
      <c r="AV223" s="1">
        <v>10.0</v>
      </c>
      <c r="AW223" s="1">
        <v>1.2</v>
      </c>
      <c r="AX223" s="1">
        <v>0.4</v>
      </c>
      <c r="AY223" s="1">
        <v>10.0</v>
      </c>
      <c r="AZ223" s="1">
        <v>90000.0</v>
      </c>
      <c r="BA223" s="1">
        <v>0.0</v>
      </c>
      <c r="BB223" s="1">
        <v>0.0</v>
      </c>
      <c r="BC223" s="1">
        <v>0.0</v>
      </c>
    </row>
    <row r="224" ht="15.0" customHeight="1">
      <c r="A224" s="1">
        <v>321000.0</v>
      </c>
      <c r="B224" s="2" t="s">
        <v>119</v>
      </c>
      <c r="C224" s="1" t="s">
        <v>53</v>
      </c>
      <c r="D224" s="1">
        <v>72.0</v>
      </c>
      <c r="E224" s="1">
        <v>0.0</v>
      </c>
      <c r="F224" s="1">
        <v>68.0</v>
      </c>
      <c r="G224" s="1">
        <v>51.0</v>
      </c>
      <c r="H224" s="1">
        <v>68.0</v>
      </c>
      <c r="I224" s="1">
        <v>51.0</v>
      </c>
      <c r="J224" s="1">
        <v>-25.0</v>
      </c>
      <c r="K224" s="1">
        <v>0.0</v>
      </c>
      <c r="L224" s="1">
        <v>0.0</v>
      </c>
      <c r="M224" s="1">
        <v>103.0</v>
      </c>
      <c r="N224" s="1">
        <v>103.0</v>
      </c>
      <c r="O224" s="1">
        <v>103.0</v>
      </c>
      <c r="P224" s="1">
        <v>100.0</v>
      </c>
      <c r="Q224" s="1">
        <v>40.0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75.0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1.5</v>
      </c>
      <c r="AI224" s="14" t="b">
        <v>0</v>
      </c>
      <c r="AJ224" s="7" t="b">
        <v>0</v>
      </c>
      <c r="AK224" s="7" t="b">
        <v>0</v>
      </c>
      <c r="AL224" s="7" t="b">
        <v>0</v>
      </c>
      <c r="AM224" s="7" t="b">
        <v>0</v>
      </c>
      <c r="AN224" s="7" t="b">
        <v>0</v>
      </c>
      <c r="AO224" s="1">
        <v>3.21E7</v>
      </c>
      <c r="AP224" s="1">
        <v>-1.0</v>
      </c>
      <c r="AQ224" s="1">
        <v>71110.0</v>
      </c>
      <c r="AR224" s="1">
        <v>7008.0</v>
      </c>
      <c r="AS224" s="1">
        <v>7408.0</v>
      </c>
      <c r="AT224" s="1">
        <v>32100.0</v>
      </c>
      <c r="AU224" s="1">
        <v>321000.0</v>
      </c>
      <c r="AV224" s="1">
        <v>45.0</v>
      </c>
      <c r="AW224" s="1">
        <v>1.6</v>
      </c>
      <c r="AX224" s="1">
        <v>0.6</v>
      </c>
      <c r="AY224" s="1">
        <v>100.0</v>
      </c>
      <c r="AZ224" s="1">
        <v>0.0</v>
      </c>
      <c r="BA224" s="1">
        <v>0.0</v>
      </c>
      <c r="BB224" s="1">
        <v>0.0</v>
      </c>
      <c r="BC224" s="1">
        <v>0.0</v>
      </c>
    </row>
    <row r="225" ht="15.0" customHeight="1">
      <c r="A225" s="1">
        <v>321001.0</v>
      </c>
      <c r="B225" s="2" t="s">
        <v>120</v>
      </c>
      <c r="C225" s="1" t="s">
        <v>53</v>
      </c>
      <c r="D225" s="1">
        <v>154.0</v>
      </c>
      <c r="E225" s="1">
        <v>0.0</v>
      </c>
      <c r="F225" s="1">
        <v>68.0</v>
      </c>
      <c r="G225" s="1">
        <v>51.0</v>
      </c>
      <c r="H225" s="1">
        <v>68.0</v>
      </c>
      <c r="I225" s="1">
        <v>51.0</v>
      </c>
      <c r="J225" s="1">
        <v>-25.0</v>
      </c>
      <c r="K225" s="1">
        <v>0.0</v>
      </c>
      <c r="L225" s="1">
        <v>0.0</v>
      </c>
      <c r="M225" s="1">
        <v>103.0</v>
      </c>
      <c r="N225" s="1">
        <v>103.0</v>
      </c>
      <c r="O225" s="1">
        <v>103.0</v>
      </c>
      <c r="P225" s="1">
        <v>100.0</v>
      </c>
      <c r="Q225" s="1">
        <v>40.0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75.0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1.5</v>
      </c>
      <c r="AI225" s="14" t="b">
        <v>1</v>
      </c>
      <c r="AJ225" s="7" t="b">
        <v>0</v>
      </c>
      <c r="AK225" s="7" t="b">
        <v>0</v>
      </c>
      <c r="AL225" s="7" t="b">
        <v>0</v>
      </c>
      <c r="AM225" s="7" t="b">
        <v>0</v>
      </c>
      <c r="AN225" s="7" t="b">
        <v>0</v>
      </c>
      <c r="AO225" s="1">
        <v>3.21001E7</v>
      </c>
      <c r="AP225" s="1">
        <v>-1.0</v>
      </c>
      <c r="AQ225" s="1">
        <v>71110.0</v>
      </c>
      <c r="AR225" s="1">
        <v>7008.0</v>
      </c>
      <c r="AS225" s="1">
        <v>7408.0</v>
      </c>
      <c r="AT225" s="1">
        <v>32100.0</v>
      </c>
      <c r="AU225" s="1">
        <v>321000.0</v>
      </c>
      <c r="AV225" s="1">
        <v>45.0</v>
      </c>
      <c r="AW225" s="1">
        <v>1.6</v>
      </c>
      <c r="AX225" s="1">
        <v>0.6</v>
      </c>
      <c r="AY225" s="1">
        <v>100.0</v>
      </c>
      <c r="AZ225" s="1">
        <v>0.0</v>
      </c>
      <c r="BA225" s="1">
        <v>0.0</v>
      </c>
      <c r="BB225" s="1">
        <v>0.0</v>
      </c>
      <c r="BC225" s="1">
        <v>0.0</v>
      </c>
    </row>
    <row r="226" ht="15.0" customHeight="1">
      <c r="A226" s="1">
        <v>322000.0</v>
      </c>
      <c r="B226" s="1" t="s">
        <v>133</v>
      </c>
      <c r="C226" s="1" t="s">
        <v>53</v>
      </c>
      <c r="D226" s="1">
        <v>38.0</v>
      </c>
      <c r="E226" s="1">
        <v>15.0</v>
      </c>
      <c r="F226" s="1">
        <v>74.0</v>
      </c>
      <c r="G226" s="1">
        <v>56.0</v>
      </c>
      <c r="H226" s="1">
        <v>74.0</v>
      </c>
      <c r="I226" s="1">
        <v>56.0</v>
      </c>
      <c r="J226" s="1">
        <v>0.0</v>
      </c>
      <c r="K226" s="1">
        <v>0.0</v>
      </c>
      <c r="L226" s="1">
        <v>0.0</v>
      </c>
      <c r="M226" s="1">
        <v>94.0</v>
      </c>
      <c r="N226" s="1">
        <v>94.0</v>
      </c>
      <c r="O226" s="1">
        <v>94.0</v>
      </c>
      <c r="P226" s="1">
        <v>100.0</v>
      </c>
      <c r="Q226" s="1">
        <v>40.0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75.0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1.0</v>
      </c>
      <c r="AI226" s="14" t="b">
        <v>0</v>
      </c>
      <c r="AJ226" s="7" t="b">
        <v>0</v>
      </c>
      <c r="AK226" s="7" t="b">
        <v>0</v>
      </c>
      <c r="AL226" s="7" t="b">
        <v>0</v>
      </c>
      <c r="AM226" s="7" t="b">
        <v>0</v>
      </c>
      <c r="AN226" s="7" t="b">
        <v>0</v>
      </c>
      <c r="AO226" s="1">
        <v>3.22E7</v>
      </c>
      <c r="AP226" s="1">
        <v>-1.0</v>
      </c>
      <c r="AQ226" s="1">
        <v>71110.0</v>
      </c>
      <c r="AR226" s="1">
        <v>7008.0</v>
      </c>
      <c r="AS226" s="1">
        <v>7408.0</v>
      </c>
      <c r="AT226" s="1">
        <v>32200.0</v>
      </c>
      <c r="AU226" s="1">
        <v>322000.0</v>
      </c>
      <c r="AV226" s="1">
        <v>100.0</v>
      </c>
      <c r="AW226" s="1">
        <v>0.6</v>
      </c>
      <c r="AX226" s="1">
        <v>0.2</v>
      </c>
      <c r="AY226" s="1">
        <v>100.0</v>
      </c>
      <c r="AZ226" s="1">
        <v>0.0</v>
      </c>
      <c r="BA226" s="1">
        <v>0.0</v>
      </c>
      <c r="BB226" s="1">
        <v>0.0</v>
      </c>
      <c r="BC226" s="1">
        <v>0.0</v>
      </c>
    </row>
    <row r="227" ht="15.0" customHeight="1">
      <c r="A227" s="1">
        <v>323000.0</v>
      </c>
      <c r="B227" s="1" t="s">
        <v>146</v>
      </c>
      <c r="C227" s="1" t="s">
        <v>101</v>
      </c>
      <c r="D227" s="1">
        <v>1004.0</v>
      </c>
      <c r="E227" s="1">
        <v>10000.0</v>
      </c>
      <c r="F227" s="1">
        <v>102.0</v>
      </c>
      <c r="G227" s="1">
        <v>128.0</v>
      </c>
      <c r="H227" s="1">
        <v>61.0</v>
      </c>
      <c r="I227" s="1">
        <v>82.0</v>
      </c>
      <c r="J227" s="1">
        <v>0.0</v>
      </c>
      <c r="K227" s="1">
        <v>0.0</v>
      </c>
      <c r="L227" s="1">
        <v>0.0</v>
      </c>
      <c r="M227" s="1">
        <v>999.0</v>
      </c>
      <c r="N227" s="1">
        <v>999.0</v>
      </c>
      <c r="O227" s="1">
        <v>999.0</v>
      </c>
      <c r="P227" s="1">
        <v>100.0</v>
      </c>
      <c r="Q227" s="1">
        <v>40.0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100.0</v>
      </c>
      <c r="X227" s="1">
        <v>0.0</v>
      </c>
      <c r="Y227" s="1">
        <v>100.0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1.0</v>
      </c>
      <c r="AI227" s="14" t="b">
        <v>0</v>
      </c>
      <c r="AJ227" s="7" t="b">
        <v>0</v>
      </c>
      <c r="AK227" s="7" t="b">
        <v>0</v>
      </c>
      <c r="AL227" s="7" t="b">
        <v>0</v>
      </c>
      <c r="AM227" s="7" t="b">
        <v>0</v>
      </c>
      <c r="AN227" s="7" t="b">
        <v>0</v>
      </c>
      <c r="AO227" s="1">
        <v>3.23E7</v>
      </c>
      <c r="AP227" s="1">
        <v>-1.0</v>
      </c>
      <c r="AQ227" s="1">
        <v>71100.0</v>
      </c>
      <c r="AR227" s="1">
        <v>7005.0</v>
      </c>
      <c r="AS227" s="1">
        <v>7405.0</v>
      </c>
      <c r="AT227" s="1">
        <v>32300.0</v>
      </c>
      <c r="AU227" s="1">
        <v>323000.0</v>
      </c>
      <c r="AV227" s="1">
        <v>45.0</v>
      </c>
      <c r="AW227" s="1">
        <v>0.4</v>
      </c>
      <c r="AX227" s="1">
        <v>0.19</v>
      </c>
      <c r="AY227" s="1">
        <v>100.0</v>
      </c>
      <c r="AZ227" s="1">
        <v>90000.0</v>
      </c>
      <c r="BA227" s="1">
        <v>80000.0</v>
      </c>
      <c r="BB227" s="1">
        <v>0.0</v>
      </c>
      <c r="BC227" s="1">
        <v>0.0</v>
      </c>
    </row>
    <row r="228" ht="15.0" customHeight="1">
      <c r="A228" s="1">
        <v>323001.0</v>
      </c>
      <c r="B228" s="1" t="s">
        <v>246</v>
      </c>
      <c r="C228" s="1" t="s">
        <v>30</v>
      </c>
      <c r="D228" s="1">
        <v>502.0</v>
      </c>
      <c r="E228" s="1">
        <v>400.0</v>
      </c>
      <c r="F228" s="1">
        <v>102.0</v>
      </c>
      <c r="G228" s="1">
        <v>128.0</v>
      </c>
      <c r="H228" s="1">
        <v>61.0</v>
      </c>
      <c r="I228" s="1">
        <v>82.0</v>
      </c>
      <c r="J228" s="1">
        <v>0.0</v>
      </c>
      <c r="K228" s="1">
        <v>0.0</v>
      </c>
      <c r="L228" s="1">
        <v>0.0</v>
      </c>
      <c r="M228" s="1">
        <v>999.0</v>
      </c>
      <c r="N228" s="1">
        <v>999.0</v>
      </c>
      <c r="O228" s="1">
        <v>999.0</v>
      </c>
      <c r="P228" s="1">
        <v>100.0</v>
      </c>
      <c r="Q228" s="1">
        <v>40.0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100.0</v>
      </c>
      <c r="X228" s="1">
        <v>0.0</v>
      </c>
      <c r="Y228" s="1">
        <v>100.0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1.0</v>
      </c>
      <c r="AI228" s="14" t="b">
        <v>0</v>
      </c>
      <c r="AJ228" s="7" t="b">
        <v>0</v>
      </c>
      <c r="AK228" s="7" t="b">
        <v>0</v>
      </c>
      <c r="AL228" s="7" t="b">
        <v>0</v>
      </c>
      <c r="AM228" s="7" t="b">
        <v>0</v>
      </c>
      <c r="AN228" s="7" t="b">
        <v>0</v>
      </c>
      <c r="AO228" s="1">
        <v>-1.0</v>
      </c>
      <c r="AP228" s="1">
        <v>-1.0</v>
      </c>
      <c r="AQ228" s="1">
        <v>71100.0</v>
      </c>
      <c r="AR228" s="1">
        <v>7014.0</v>
      </c>
      <c r="AS228" s="1">
        <v>7414.0</v>
      </c>
      <c r="AT228" s="1">
        <v>32300.0</v>
      </c>
      <c r="AU228" s="1">
        <v>323001.0</v>
      </c>
      <c r="AV228" s="1">
        <v>45.0</v>
      </c>
      <c r="AW228" s="1">
        <v>0.4</v>
      </c>
      <c r="AX228" s="1">
        <v>0.19</v>
      </c>
      <c r="AY228" s="1">
        <v>100.0</v>
      </c>
      <c r="AZ228" s="1">
        <v>90000.0</v>
      </c>
      <c r="BA228" s="1">
        <v>80000.0</v>
      </c>
      <c r="BB228" s="1">
        <v>0.0</v>
      </c>
      <c r="BC228" s="1">
        <v>0.0</v>
      </c>
    </row>
    <row r="229" ht="15.0" customHeight="1">
      <c r="A229" s="1">
        <v>324000.0</v>
      </c>
      <c r="B229" s="9" t="s">
        <v>174</v>
      </c>
      <c r="C229" s="1" t="s">
        <v>46</v>
      </c>
      <c r="D229" s="1">
        <v>260.0</v>
      </c>
      <c r="E229" s="1">
        <v>1000.0</v>
      </c>
      <c r="F229" s="1">
        <v>73.0</v>
      </c>
      <c r="G229" s="1">
        <v>47.0</v>
      </c>
      <c r="H229" s="1">
        <v>73.0</v>
      </c>
      <c r="I229" s="1">
        <v>58.0</v>
      </c>
      <c r="J229" s="1">
        <v>-25.0</v>
      </c>
      <c r="K229" s="1">
        <v>25.0</v>
      </c>
      <c r="L229" s="1">
        <v>0.0</v>
      </c>
      <c r="M229" s="1">
        <v>203.0</v>
      </c>
      <c r="N229" s="1">
        <v>203.0</v>
      </c>
      <c r="O229" s="1">
        <v>86.0</v>
      </c>
      <c r="P229" s="1">
        <v>100.0</v>
      </c>
      <c r="Q229" s="1">
        <v>40.0</v>
      </c>
      <c r="R229" s="1">
        <v>0.0</v>
      </c>
      <c r="S229" s="1">
        <v>0.0</v>
      </c>
      <c r="T229" s="1">
        <v>0.0</v>
      </c>
      <c r="U229" s="1">
        <v>1.5</v>
      </c>
      <c r="V229" s="1">
        <v>90.0</v>
      </c>
      <c r="W229" s="1">
        <v>50.0</v>
      </c>
      <c r="X229" s="1">
        <v>0.0</v>
      </c>
      <c r="Y229" s="1">
        <v>75.0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4" t="b">
        <v>0</v>
      </c>
      <c r="AJ229" s="7" t="b">
        <v>0</v>
      </c>
      <c r="AK229" s="7" t="b">
        <v>0</v>
      </c>
      <c r="AL229" s="7" t="b">
        <v>0</v>
      </c>
      <c r="AM229" s="7" t="b">
        <v>0</v>
      </c>
      <c r="AN229" s="7" t="b">
        <v>0</v>
      </c>
      <c r="AO229" s="1">
        <v>3.24E7</v>
      </c>
      <c r="AP229" s="1">
        <v>-1.0</v>
      </c>
      <c r="AQ229" s="1">
        <v>71110.0</v>
      </c>
      <c r="AR229" s="1">
        <v>7014.0</v>
      </c>
      <c r="AS229" s="1">
        <v>7414.0</v>
      </c>
      <c r="AT229" s="1">
        <v>32400.0</v>
      </c>
      <c r="AU229" s="1">
        <v>324000.0</v>
      </c>
      <c r="AV229" s="1">
        <v>120.0</v>
      </c>
      <c r="AW229" s="1">
        <v>3.01</v>
      </c>
      <c r="AX229" s="1">
        <v>1.5</v>
      </c>
      <c r="AY229" s="1">
        <v>100.0</v>
      </c>
      <c r="AZ229" s="1">
        <v>0.0</v>
      </c>
      <c r="BA229" s="1">
        <v>0.0</v>
      </c>
      <c r="BB229" s="1">
        <v>0.0</v>
      </c>
      <c r="BC229" s="1">
        <v>0.0</v>
      </c>
    </row>
    <row r="230" ht="15.0" customHeight="1">
      <c r="A230" s="1">
        <v>324001.0</v>
      </c>
      <c r="B230" s="9" t="s">
        <v>175</v>
      </c>
      <c r="C230" s="1" t="s">
        <v>46</v>
      </c>
      <c r="D230" s="1">
        <v>260.0</v>
      </c>
      <c r="E230" s="1">
        <v>1000.0</v>
      </c>
      <c r="F230" s="1">
        <v>73.0</v>
      </c>
      <c r="G230" s="1">
        <v>47.0</v>
      </c>
      <c r="H230" s="1">
        <v>73.0</v>
      </c>
      <c r="I230" s="1">
        <v>58.0</v>
      </c>
      <c r="J230" s="1">
        <v>-25.0</v>
      </c>
      <c r="K230" s="1">
        <v>25.0</v>
      </c>
      <c r="L230" s="1">
        <v>0.0</v>
      </c>
      <c r="M230" s="1">
        <v>203.0</v>
      </c>
      <c r="N230" s="1">
        <v>203.0</v>
      </c>
      <c r="O230" s="1">
        <v>86.0</v>
      </c>
      <c r="P230" s="1">
        <v>100.0</v>
      </c>
      <c r="Q230" s="1">
        <v>40.0</v>
      </c>
      <c r="R230" s="1">
        <v>0.0</v>
      </c>
      <c r="S230" s="1">
        <v>0.0</v>
      </c>
      <c r="T230" s="1">
        <v>0.0</v>
      </c>
      <c r="U230" s="1">
        <v>1.5</v>
      </c>
      <c r="V230" s="1">
        <v>90.0</v>
      </c>
      <c r="W230" s="1">
        <v>50.0</v>
      </c>
      <c r="X230" s="1">
        <v>0.0</v>
      </c>
      <c r="Y230" s="1">
        <v>75.0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1.0</v>
      </c>
      <c r="AI230" s="14" t="b">
        <v>0</v>
      </c>
      <c r="AJ230" s="7" t="b">
        <v>0</v>
      </c>
      <c r="AK230" s="7" t="b">
        <v>0</v>
      </c>
      <c r="AL230" s="7" t="b">
        <v>0</v>
      </c>
      <c r="AM230" s="7" t="b">
        <v>0</v>
      </c>
      <c r="AN230" s="7" t="b">
        <v>0</v>
      </c>
      <c r="AO230" s="1">
        <v>3.24E7</v>
      </c>
      <c r="AP230" s="1">
        <v>-1.0</v>
      </c>
      <c r="AQ230" s="1">
        <v>71110.0</v>
      </c>
      <c r="AR230" s="1">
        <v>7014.0</v>
      </c>
      <c r="AS230" s="1">
        <v>7414.0</v>
      </c>
      <c r="AT230" s="1">
        <v>32400.0</v>
      </c>
      <c r="AU230" s="1">
        <v>324000.0</v>
      </c>
      <c r="AV230" s="1">
        <v>120.0</v>
      </c>
      <c r="AW230" s="1">
        <v>3.01</v>
      </c>
      <c r="AX230" s="1">
        <v>1.5</v>
      </c>
      <c r="AY230" s="1">
        <v>100.0</v>
      </c>
      <c r="AZ230" s="1">
        <v>0.0</v>
      </c>
      <c r="BA230" s="1">
        <v>0.0</v>
      </c>
      <c r="BB230" s="1">
        <v>0.0</v>
      </c>
      <c r="BC230" s="1">
        <v>7100.0</v>
      </c>
    </row>
    <row r="231" ht="15.0" customHeight="1">
      <c r="A231" s="1">
        <v>325000.0</v>
      </c>
      <c r="B231" s="2" t="s">
        <v>298</v>
      </c>
      <c r="C231" s="1" t="s">
        <v>30</v>
      </c>
      <c r="D231" s="1">
        <v>296.0</v>
      </c>
      <c r="E231" s="1">
        <v>1000.0</v>
      </c>
      <c r="F231" s="1">
        <v>140.0</v>
      </c>
      <c r="G231" s="1">
        <v>126.0</v>
      </c>
      <c r="H231" s="1">
        <v>98.0</v>
      </c>
      <c r="I231" s="1">
        <v>112.0</v>
      </c>
      <c r="J231" s="1">
        <v>25.0</v>
      </c>
      <c r="K231" s="1">
        <v>-50.0</v>
      </c>
      <c r="L231" s="1">
        <v>0.0</v>
      </c>
      <c r="M231" s="1">
        <v>78.0</v>
      </c>
      <c r="N231" s="1">
        <v>78.0</v>
      </c>
      <c r="O231" s="1">
        <v>999.0</v>
      </c>
      <c r="P231" s="1">
        <v>100.0</v>
      </c>
      <c r="Q231" s="1">
        <v>40.0</v>
      </c>
      <c r="R231" s="1">
        <v>0.0</v>
      </c>
      <c r="S231" s="1">
        <v>0.0</v>
      </c>
      <c r="T231" s="1">
        <v>0.0</v>
      </c>
      <c r="U231" s="1">
        <v>1.5</v>
      </c>
      <c r="V231" s="1">
        <v>30.0</v>
      </c>
      <c r="W231" s="1">
        <v>0.0</v>
      </c>
      <c r="X231" s="1">
        <v>0.0</v>
      </c>
      <c r="Y231" s="1">
        <v>75.0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1.0</v>
      </c>
      <c r="AI231" s="14" t="b">
        <v>0</v>
      </c>
      <c r="AJ231" s="7" t="b">
        <v>0</v>
      </c>
      <c r="AK231" s="7" t="b">
        <v>0</v>
      </c>
      <c r="AL231" s="7" t="b">
        <v>0</v>
      </c>
      <c r="AM231" s="7" t="b">
        <v>0</v>
      </c>
      <c r="AN231" s="7" t="b">
        <v>0</v>
      </c>
      <c r="AO231" s="1">
        <v>3.25E7</v>
      </c>
      <c r="AP231" s="1">
        <v>-1.0</v>
      </c>
      <c r="AQ231" s="1">
        <v>71110.0</v>
      </c>
      <c r="AR231" s="1">
        <v>7014.0</v>
      </c>
      <c r="AS231" s="1">
        <v>7414.0</v>
      </c>
      <c r="AT231" s="1">
        <v>32500.0</v>
      </c>
      <c r="AU231" s="1">
        <v>325000.0</v>
      </c>
      <c r="AV231" s="1">
        <v>120.0</v>
      </c>
      <c r="AW231" s="1">
        <v>2.5</v>
      </c>
      <c r="AX231" s="1">
        <v>1.24</v>
      </c>
      <c r="AY231" s="1">
        <v>100.0</v>
      </c>
      <c r="AZ231" s="1" t="s">
        <v>353</v>
      </c>
      <c r="BA231" s="1">
        <v>0.0</v>
      </c>
      <c r="BB231" s="1">
        <v>0.0</v>
      </c>
      <c r="BC231" s="1">
        <v>0.0</v>
      </c>
    </row>
    <row r="232" ht="15.0" customHeight="1">
      <c r="A232" s="1">
        <v>325001.0</v>
      </c>
      <c r="B232" s="9" t="s">
        <v>299</v>
      </c>
      <c r="C232" s="1" t="s">
        <v>37</v>
      </c>
      <c r="D232" s="1">
        <v>346.0</v>
      </c>
      <c r="E232" s="1">
        <v>200.0</v>
      </c>
      <c r="F232" s="1">
        <v>140.0</v>
      </c>
      <c r="G232" s="1">
        <v>126.0</v>
      </c>
      <c r="H232" s="1">
        <v>98.0</v>
      </c>
      <c r="I232" s="1">
        <v>112.0</v>
      </c>
      <c r="J232" s="1">
        <v>25.0</v>
      </c>
      <c r="K232" s="1">
        <v>-50.0</v>
      </c>
      <c r="L232" s="1">
        <v>0.0</v>
      </c>
      <c r="M232" s="1">
        <v>78.0</v>
      </c>
      <c r="N232" s="1">
        <v>78.0</v>
      </c>
      <c r="O232" s="1">
        <v>999.0</v>
      </c>
      <c r="P232" s="1">
        <v>100.0</v>
      </c>
      <c r="Q232" s="1">
        <v>40.0</v>
      </c>
      <c r="R232" s="1">
        <v>0.0</v>
      </c>
      <c r="S232" s="1">
        <v>0.0</v>
      </c>
      <c r="T232" s="1">
        <v>0.0</v>
      </c>
      <c r="U232" s="1">
        <v>1.5</v>
      </c>
      <c r="V232" s="1">
        <v>30.0</v>
      </c>
      <c r="W232" s="1">
        <v>0.0</v>
      </c>
      <c r="X232" s="1">
        <v>0.0</v>
      </c>
      <c r="Y232" s="1">
        <v>75.0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1.0</v>
      </c>
      <c r="AI232" s="14" t="b">
        <v>0</v>
      </c>
      <c r="AJ232" s="7" t="b">
        <v>0</v>
      </c>
      <c r="AK232" s="7" t="b">
        <v>0</v>
      </c>
      <c r="AL232" s="7" t="b">
        <v>0</v>
      </c>
      <c r="AM232" s="7" t="b">
        <v>0</v>
      </c>
      <c r="AN232" s="7" t="b">
        <v>0</v>
      </c>
      <c r="AO232" s="1">
        <v>3.25001E7</v>
      </c>
      <c r="AP232" s="1">
        <v>-1.0</v>
      </c>
      <c r="AQ232" s="1">
        <v>71110.0</v>
      </c>
      <c r="AR232" s="1">
        <v>7014.0</v>
      </c>
      <c r="AS232" s="1">
        <v>7414.0</v>
      </c>
      <c r="AT232" s="1">
        <v>32500.0</v>
      </c>
      <c r="AU232" s="1">
        <v>325000.0</v>
      </c>
      <c r="AV232" s="1">
        <v>120.0</v>
      </c>
      <c r="AW232" s="1">
        <v>2.5</v>
      </c>
      <c r="AX232" s="1">
        <v>1.24</v>
      </c>
      <c r="AY232" s="1">
        <v>100.0</v>
      </c>
      <c r="AZ232" s="1" t="s">
        <v>353</v>
      </c>
      <c r="BA232" s="1">
        <v>0.0</v>
      </c>
      <c r="BB232" s="1">
        <v>0.0</v>
      </c>
      <c r="BC232" s="1">
        <v>0.0</v>
      </c>
    </row>
    <row r="233" ht="15.0" customHeight="1">
      <c r="A233" s="1">
        <v>327000.0</v>
      </c>
      <c r="B233" s="1" t="s">
        <v>102</v>
      </c>
      <c r="C233" s="1" t="s">
        <v>35</v>
      </c>
      <c r="D233" s="1">
        <v>84.0</v>
      </c>
      <c r="E233" s="1">
        <v>200.0</v>
      </c>
      <c r="F233" s="1">
        <v>83.0</v>
      </c>
      <c r="G233" s="1">
        <v>66.0</v>
      </c>
      <c r="H233" s="1">
        <v>50.0</v>
      </c>
      <c r="I233" s="1">
        <v>62.0</v>
      </c>
      <c r="J233" s="1">
        <v>0.0</v>
      </c>
      <c r="K233" s="1">
        <v>0.0</v>
      </c>
      <c r="L233" s="1">
        <v>0.0</v>
      </c>
      <c r="M233" s="1">
        <v>111.0</v>
      </c>
      <c r="N233" s="1">
        <v>111.0</v>
      </c>
      <c r="O233" s="1">
        <v>93.0</v>
      </c>
      <c r="P233" s="1">
        <v>100.0</v>
      </c>
      <c r="Q233" s="1">
        <v>40.0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75.0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1.5</v>
      </c>
      <c r="AI233" s="14" t="b">
        <v>0</v>
      </c>
      <c r="AJ233" s="7" t="b">
        <v>0</v>
      </c>
      <c r="AK233" s="7" t="b">
        <v>0</v>
      </c>
      <c r="AL233" s="7" t="b">
        <v>0</v>
      </c>
      <c r="AM233" s="7" t="b">
        <v>0</v>
      </c>
      <c r="AN233" s="7" t="b">
        <v>0</v>
      </c>
      <c r="AO233" s="1">
        <v>3.27E7</v>
      </c>
      <c r="AP233" s="1">
        <v>-1.0</v>
      </c>
      <c r="AQ233" s="1">
        <v>71110.0</v>
      </c>
      <c r="AR233" s="1">
        <v>7004.0</v>
      </c>
      <c r="AS233" s="1">
        <v>7404.0</v>
      </c>
      <c r="AT233" s="1">
        <v>32700.0</v>
      </c>
      <c r="AU233" s="1">
        <v>327000.0</v>
      </c>
      <c r="AV233" s="1">
        <v>120.0</v>
      </c>
      <c r="AW233" s="1">
        <v>1.3</v>
      </c>
      <c r="AX233" s="1">
        <v>0.6</v>
      </c>
      <c r="AY233" s="1">
        <v>100.0</v>
      </c>
      <c r="AZ233" s="1" t="s">
        <v>354</v>
      </c>
      <c r="BA233" s="1">
        <v>0.0</v>
      </c>
      <c r="BB233" s="1">
        <v>0.0</v>
      </c>
      <c r="BC233" s="1">
        <v>0.0</v>
      </c>
    </row>
    <row r="234" ht="15.0" customHeight="1">
      <c r="A234" s="1">
        <v>327001.0</v>
      </c>
      <c r="B234" s="1" t="s">
        <v>102</v>
      </c>
      <c r="C234" s="1" t="s">
        <v>37</v>
      </c>
      <c r="D234" s="1">
        <v>84.0</v>
      </c>
      <c r="E234" s="1">
        <v>400.0</v>
      </c>
      <c r="F234" s="1">
        <v>83.0</v>
      </c>
      <c r="G234" s="1">
        <v>66.0</v>
      </c>
      <c r="H234" s="1">
        <v>50.0</v>
      </c>
      <c r="I234" s="1">
        <v>62.0</v>
      </c>
      <c r="J234" s="1">
        <v>0.0</v>
      </c>
      <c r="K234" s="1">
        <v>0.0</v>
      </c>
      <c r="L234" s="1">
        <v>0.0</v>
      </c>
      <c r="M234" s="1">
        <v>111.0</v>
      </c>
      <c r="N234" s="1">
        <v>111.0</v>
      </c>
      <c r="O234" s="1">
        <v>93.0</v>
      </c>
      <c r="P234" s="1">
        <v>100.0</v>
      </c>
      <c r="Q234" s="1">
        <v>40.0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75.0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1.5</v>
      </c>
      <c r="AI234" s="14" t="b">
        <v>0</v>
      </c>
      <c r="AJ234" s="7" t="b">
        <v>0</v>
      </c>
      <c r="AK234" s="7" t="b">
        <v>0</v>
      </c>
      <c r="AL234" s="7" t="b">
        <v>0</v>
      </c>
      <c r="AM234" s="7" t="b">
        <v>0</v>
      </c>
      <c r="AN234" s="7" t="b">
        <v>0</v>
      </c>
      <c r="AO234" s="1">
        <v>3.27001E7</v>
      </c>
      <c r="AP234" s="1">
        <v>-1.0</v>
      </c>
      <c r="AQ234" s="1">
        <v>71110.0</v>
      </c>
      <c r="AR234" s="1">
        <v>7012.0</v>
      </c>
      <c r="AS234" s="1">
        <v>7412.0</v>
      </c>
      <c r="AT234" s="1">
        <v>32700.0</v>
      </c>
      <c r="AU234" s="1">
        <v>327000.0</v>
      </c>
      <c r="AV234" s="1">
        <v>120.0</v>
      </c>
      <c r="AW234" s="1">
        <v>1.3</v>
      </c>
      <c r="AX234" s="1">
        <v>0.6</v>
      </c>
      <c r="AY234" s="1">
        <v>100.0</v>
      </c>
      <c r="AZ234" s="1" t="s">
        <v>354</v>
      </c>
      <c r="BA234" s="1">
        <v>0.0</v>
      </c>
      <c r="BB234" s="1">
        <v>0.0</v>
      </c>
      <c r="BC234" s="1">
        <v>0.0</v>
      </c>
    </row>
    <row r="235" ht="15.0" customHeight="1">
      <c r="A235" s="1">
        <v>330000.0</v>
      </c>
      <c r="B235" s="9" t="s">
        <v>145</v>
      </c>
      <c r="C235" s="1" t="s">
        <v>37</v>
      </c>
      <c r="D235" s="1">
        <v>58.0</v>
      </c>
      <c r="E235" s="1">
        <v>1.0</v>
      </c>
      <c r="F235" s="1">
        <v>184.0</v>
      </c>
      <c r="G235" s="1">
        <v>162.0</v>
      </c>
      <c r="H235" s="1">
        <v>152.0</v>
      </c>
      <c r="I235" s="1">
        <v>162.0</v>
      </c>
      <c r="J235" s="1">
        <v>25.0</v>
      </c>
      <c r="K235" s="1">
        <v>0.0</v>
      </c>
      <c r="L235" s="1">
        <v>0.0</v>
      </c>
      <c r="M235" s="1">
        <v>999.0</v>
      </c>
      <c r="N235" s="1">
        <v>999.0</v>
      </c>
      <c r="O235" s="1">
        <v>999.0</v>
      </c>
      <c r="P235" s="1">
        <v>100.0</v>
      </c>
      <c r="Q235" s="1">
        <v>40.0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75.0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1.0</v>
      </c>
      <c r="AI235" s="14" t="b">
        <v>1</v>
      </c>
      <c r="AJ235" s="7" t="b">
        <v>0</v>
      </c>
      <c r="AK235" s="7" t="b">
        <v>0</v>
      </c>
      <c r="AL235" s="7" t="b">
        <v>0</v>
      </c>
      <c r="AM235" s="7" t="b">
        <v>0</v>
      </c>
      <c r="AN235" s="7" t="b">
        <v>0</v>
      </c>
      <c r="AO235" s="1">
        <v>-1.0</v>
      </c>
      <c r="AP235" s="1">
        <v>-1.0</v>
      </c>
      <c r="AQ235" s="1">
        <v>71110.0</v>
      </c>
      <c r="AR235" s="1">
        <v>7012.0</v>
      </c>
      <c r="AS235" s="1">
        <v>7412.0</v>
      </c>
      <c r="AT235" s="1">
        <v>33000.0</v>
      </c>
      <c r="AU235" s="1">
        <v>330000.0</v>
      </c>
      <c r="AV235" s="1">
        <v>120.0</v>
      </c>
      <c r="AW235" s="1">
        <v>0.8</v>
      </c>
      <c r="AX235" s="1">
        <v>0.39</v>
      </c>
      <c r="AY235" s="1">
        <v>100.0</v>
      </c>
      <c r="AZ235" s="1">
        <v>90000.0</v>
      </c>
      <c r="BA235" s="1">
        <v>81101.0</v>
      </c>
      <c r="BB235" s="1">
        <v>0.0</v>
      </c>
      <c r="BC235" s="1">
        <v>0.0</v>
      </c>
    </row>
    <row r="236" ht="15.0" customHeight="1">
      <c r="A236" s="1">
        <v>330010.0</v>
      </c>
      <c r="B236" s="1" t="s">
        <v>145</v>
      </c>
      <c r="C236" s="1" t="s">
        <v>30</v>
      </c>
      <c r="D236" s="1">
        <v>58.0</v>
      </c>
      <c r="E236" s="1">
        <v>1.0</v>
      </c>
      <c r="F236" s="1">
        <v>184.0</v>
      </c>
      <c r="G236" s="1">
        <v>162.0</v>
      </c>
      <c r="H236" s="1">
        <v>152.0</v>
      </c>
      <c r="I236" s="1">
        <v>162.0</v>
      </c>
      <c r="J236" s="1">
        <v>25.0</v>
      </c>
      <c r="K236" s="1">
        <v>0.0</v>
      </c>
      <c r="L236" s="1">
        <v>0.0</v>
      </c>
      <c r="M236" s="1">
        <v>999.0</v>
      </c>
      <c r="N236" s="1">
        <v>999.0</v>
      </c>
      <c r="O236" s="1">
        <v>999.0</v>
      </c>
      <c r="P236" s="1">
        <v>100.0</v>
      </c>
      <c r="Q236" s="1">
        <v>40.0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75.0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1.0</v>
      </c>
      <c r="AI236" s="14" t="b">
        <v>1</v>
      </c>
      <c r="AJ236" s="7" t="b">
        <v>0</v>
      </c>
      <c r="AK236" s="7" t="b">
        <v>0</v>
      </c>
      <c r="AL236" s="7" t="b">
        <v>0</v>
      </c>
      <c r="AM236" s="7" t="b">
        <v>0</v>
      </c>
      <c r="AN236" s="7" t="b">
        <v>0</v>
      </c>
      <c r="AO236" s="1">
        <v>-1.0</v>
      </c>
      <c r="AP236" s="1">
        <v>-1.0</v>
      </c>
      <c r="AQ236" s="1">
        <v>71110.0</v>
      </c>
      <c r="AR236" s="1">
        <v>7014.0</v>
      </c>
      <c r="AS236" s="1">
        <v>7414.0</v>
      </c>
      <c r="AT236" s="1">
        <v>33000.0</v>
      </c>
      <c r="AU236" s="1">
        <v>330000.0</v>
      </c>
      <c r="AV236" s="1">
        <v>120.0</v>
      </c>
      <c r="AW236" s="1">
        <v>0.8</v>
      </c>
      <c r="AX236" s="1">
        <v>0.39</v>
      </c>
      <c r="AY236" s="1">
        <v>100.0</v>
      </c>
      <c r="AZ236" s="1">
        <v>90000.0</v>
      </c>
      <c r="BA236" s="1">
        <v>81101.0</v>
      </c>
      <c r="BB236" s="1">
        <v>0.0</v>
      </c>
      <c r="BC236" s="1">
        <v>0.0</v>
      </c>
    </row>
    <row r="237" ht="15.0" customHeight="1">
      <c r="A237" s="1">
        <v>330020.0</v>
      </c>
      <c r="B237" s="1" t="s">
        <v>145</v>
      </c>
      <c r="C237" s="1" t="s">
        <v>46</v>
      </c>
      <c r="D237" s="1">
        <v>58.0</v>
      </c>
      <c r="E237" s="1">
        <v>1.0</v>
      </c>
      <c r="F237" s="1">
        <v>184.0</v>
      </c>
      <c r="G237" s="1">
        <v>162.0</v>
      </c>
      <c r="H237" s="1">
        <v>152.0</v>
      </c>
      <c r="I237" s="1">
        <v>162.0</v>
      </c>
      <c r="J237" s="1">
        <v>25.0</v>
      </c>
      <c r="K237" s="1">
        <v>0.0</v>
      </c>
      <c r="L237" s="1">
        <v>0.0</v>
      </c>
      <c r="M237" s="1">
        <v>999.0</v>
      </c>
      <c r="N237" s="1">
        <v>999.0</v>
      </c>
      <c r="O237" s="1">
        <v>999.0</v>
      </c>
      <c r="P237" s="1">
        <v>100.0</v>
      </c>
      <c r="Q237" s="1">
        <v>40.0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75.0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1.0</v>
      </c>
      <c r="AI237" s="14" t="b">
        <v>1</v>
      </c>
      <c r="AJ237" s="7" t="b">
        <v>0</v>
      </c>
      <c r="AK237" s="7" t="b">
        <v>0</v>
      </c>
      <c r="AL237" s="7" t="b">
        <v>0</v>
      </c>
      <c r="AM237" s="7" t="b">
        <v>0</v>
      </c>
      <c r="AN237" s="7" t="b">
        <v>0</v>
      </c>
      <c r="AO237" s="1">
        <v>-1.0</v>
      </c>
      <c r="AP237" s="1">
        <v>-1.0</v>
      </c>
      <c r="AQ237" s="1">
        <v>71110.0</v>
      </c>
      <c r="AR237" s="1">
        <v>7014.0</v>
      </c>
      <c r="AS237" s="1">
        <v>7414.0</v>
      </c>
      <c r="AT237" s="1">
        <v>33000.0</v>
      </c>
      <c r="AU237" s="1">
        <v>330000.0</v>
      </c>
      <c r="AV237" s="1">
        <v>120.0</v>
      </c>
      <c r="AW237" s="1">
        <v>0.8</v>
      </c>
      <c r="AX237" s="1">
        <v>0.39</v>
      </c>
      <c r="AY237" s="1">
        <v>100.0</v>
      </c>
      <c r="AZ237" s="1">
        <v>90000.0</v>
      </c>
      <c r="BA237" s="1">
        <v>81101.0</v>
      </c>
      <c r="BB237" s="1">
        <v>0.0</v>
      </c>
      <c r="BC237" s="1">
        <v>0.0</v>
      </c>
    </row>
    <row r="238" ht="15.0" customHeight="1">
      <c r="A238" s="1">
        <v>330030.0</v>
      </c>
      <c r="B238" s="1" t="s">
        <v>145</v>
      </c>
      <c r="C238" s="1" t="s">
        <v>48</v>
      </c>
      <c r="D238" s="1">
        <v>58.0</v>
      </c>
      <c r="E238" s="1">
        <v>1.0</v>
      </c>
      <c r="F238" s="1">
        <v>184.0</v>
      </c>
      <c r="G238" s="1">
        <v>162.0</v>
      </c>
      <c r="H238" s="1">
        <v>152.0</v>
      </c>
      <c r="I238" s="1">
        <v>162.0</v>
      </c>
      <c r="J238" s="1">
        <v>25.0</v>
      </c>
      <c r="K238" s="1">
        <v>0.0</v>
      </c>
      <c r="L238" s="1">
        <v>0.0</v>
      </c>
      <c r="M238" s="1">
        <v>999.0</v>
      </c>
      <c r="N238" s="1">
        <v>999.0</v>
      </c>
      <c r="O238" s="1">
        <v>999.0</v>
      </c>
      <c r="P238" s="1">
        <v>100.0</v>
      </c>
      <c r="Q238" s="1">
        <v>40.0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75.0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1.0</v>
      </c>
      <c r="AI238" s="14" t="b">
        <v>1</v>
      </c>
      <c r="AJ238" s="7" t="b">
        <v>0</v>
      </c>
      <c r="AK238" s="7" t="b">
        <v>0</v>
      </c>
      <c r="AL238" s="7" t="b">
        <v>0</v>
      </c>
      <c r="AM238" s="7" t="b">
        <v>0</v>
      </c>
      <c r="AN238" s="7" t="b">
        <v>0</v>
      </c>
      <c r="AO238" s="1">
        <v>-1.0</v>
      </c>
      <c r="AP238" s="1">
        <v>-1.0</v>
      </c>
      <c r="AQ238" s="1">
        <v>71110.0</v>
      </c>
      <c r="AR238" s="1">
        <v>7007.0</v>
      </c>
      <c r="AS238" s="1">
        <v>7407.0</v>
      </c>
      <c r="AT238" s="1">
        <v>33000.0</v>
      </c>
      <c r="AU238" s="1">
        <v>330000.0</v>
      </c>
      <c r="AV238" s="1">
        <v>120.0</v>
      </c>
      <c r="AW238" s="1">
        <v>0.8</v>
      </c>
      <c r="AX238" s="1">
        <v>0.39</v>
      </c>
      <c r="AY238" s="1">
        <v>100.0</v>
      </c>
      <c r="AZ238" s="1">
        <v>90000.0</v>
      </c>
      <c r="BA238" s="1">
        <v>81101.0</v>
      </c>
      <c r="BB238" s="1">
        <v>0.0</v>
      </c>
      <c r="BC238" s="1">
        <v>0.0</v>
      </c>
    </row>
    <row r="239" ht="15.0" customHeight="1">
      <c r="A239" s="1">
        <v>330040.0</v>
      </c>
      <c r="B239" s="2" t="s">
        <v>145</v>
      </c>
      <c r="C239" s="1" t="s">
        <v>101</v>
      </c>
      <c r="D239" s="1">
        <v>58.0</v>
      </c>
      <c r="E239" s="1">
        <v>1.0</v>
      </c>
      <c r="F239" s="1">
        <v>184.0</v>
      </c>
      <c r="G239" s="1">
        <v>162.0</v>
      </c>
      <c r="H239" s="1">
        <v>152.0</v>
      </c>
      <c r="I239" s="1">
        <v>162.0</v>
      </c>
      <c r="J239" s="1">
        <v>25.0</v>
      </c>
      <c r="K239" s="1">
        <v>0.0</v>
      </c>
      <c r="L239" s="1">
        <v>0.0</v>
      </c>
      <c r="M239" s="1">
        <v>999.0</v>
      </c>
      <c r="N239" s="1">
        <v>999.0</v>
      </c>
      <c r="O239" s="1">
        <v>999.0</v>
      </c>
      <c r="P239" s="1">
        <v>100.0</v>
      </c>
      <c r="Q239" s="1">
        <v>40.0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75.0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1.0</v>
      </c>
      <c r="AI239" s="14" t="b">
        <v>1</v>
      </c>
      <c r="AJ239" s="7" t="b">
        <v>0</v>
      </c>
      <c r="AK239" s="7" t="b">
        <v>0</v>
      </c>
      <c r="AL239" s="7" t="b">
        <v>0</v>
      </c>
      <c r="AM239" s="7" t="b">
        <v>0</v>
      </c>
      <c r="AN239" s="7" t="b">
        <v>0</v>
      </c>
      <c r="AO239" s="1">
        <v>-1.0</v>
      </c>
      <c r="AP239" s="1">
        <v>-1.0</v>
      </c>
      <c r="AQ239" s="1">
        <v>71110.0</v>
      </c>
      <c r="AR239" s="1">
        <v>7005.0</v>
      </c>
      <c r="AS239" s="1">
        <v>7405.0</v>
      </c>
      <c r="AT239" s="1">
        <v>33000.0</v>
      </c>
      <c r="AU239" s="1">
        <v>330000.0</v>
      </c>
      <c r="AV239" s="1">
        <v>120.0</v>
      </c>
      <c r="AW239" s="1">
        <v>0.8</v>
      </c>
      <c r="AX239" s="1">
        <v>0.39</v>
      </c>
      <c r="AY239" s="1">
        <v>100.0</v>
      </c>
      <c r="AZ239" s="1">
        <v>90000.0</v>
      </c>
      <c r="BA239" s="1">
        <v>81101.0</v>
      </c>
      <c r="BB239" s="1">
        <v>0.0</v>
      </c>
      <c r="BC239" s="1">
        <v>0.0</v>
      </c>
    </row>
    <row r="240" ht="15.0" customHeight="1">
      <c r="A240" s="1">
        <v>330050.0</v>
      </c>
      <c r="B240" s="1" t="s">
        <v>145</v>
      </c>
      <c r="C240" s="1" t="s">
        <v>164</v>
      </c>
      <c r="D240" s="1">
        <v>58.0</v>
      </c>
      <c r="E240" s="1">
        <v>1.0</v>
      </c>
      <c r="F240" s="1">
        <v>184.0</v>
      </c>
      <c r="G240" s="1">
        <v>162.0</v>
      </c>
      <c r="H240" s="1">
        <v>152.0</v>
      </c>
      <c r="I240" s="1">
        <v>162.0</v>
      </c>
      <c r="J240" s="1">
        <v>25.0</v>
      </c>
      <c r="K240" s="1">
        <v>0.0</v>
      </c>
      <c r="L240" s="1">
        <v>0.0</v>
      </c>
      <c r="M240" s="1">
        <v>999.0</v>
      </c>
      <c r="N240" s="1">
        <v>999.0</v>
      </c>
      <c r="O240" s="1">
        <v>999.0</v>
      </c>
      <c r="P240" s="1">
        <v>100.0</v>
      </c>
      <c r="Q240" s="1">
        <v>40.0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75.0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1.0</v>
      </c>
      <c r="AI240" s="14" t="b">
        <v>1</v>
      </c>
      <c r="AJ240" s="7" t="b">
        <v>0</v>
      </c>
      <c r="AK240" s="7" t="b">
        <v>0</v>
      </c>
      <c r="AL240" s="7" t="b">
        <v>0</v>
      </c>
      <c r="AM240" s="7" t="b">
        <v>0</v>
      </c>
      <c r="AN240" s="7" t="b">
        <v>0</v>
      </c>
      <c r="AO240" s="1">
        <v>-1.0</v>
      </c>
      <c r="AP240" s="1">
        <v>-1.0</v>
      </c>
      <c r="AQ240" s="1">
        <v>71110.0</v>
      </c>
      <c r="AR240" s="1">
        <v>7012.0</v>
      </c>
      <c r="AS240" s="1">
        <v>7412.0</v>
      </c>
      <c r="AT240" s="1">
        <v>33000.0</v>
      </c>
      <c r="AU240" s="1">
        <v>330000.0</v>
      </c>
      <c r="AV240" s="1">
        <v>120.0</v>
      </c>
      <c r="AW240" s="1">
        <v>0.8</v>
      </c>
      <c r="AX240" s="1">
        <v>0.39</v>
      </c>
      <c r="AY240" s="1">
        <v>100.0</v>
      </c>
      <c r="AZ240" s="1">
        <v>90000.0</v>
      </c>
      <c r="BA240" s="1">
        <v>81101.0</v>
      </c>
      <c r="BB240" s="1">
        <v>0.0</v>
      </c>
      <c r="BC240" s="1">
        <v>0.0</v>
      </c>
    </row>
    <row r="241" ht="15.0" customHeight="1">
      <c r="A241" s="1">
        <v>330060.0</v>
      </c>
      <c r="B241" s="1" t="s">
        <v>145</v>
      </c>
      <c r="C241" s="1" t="s">
        <v>55</v>
      </c>
      <c r="D241" s="1">
        <v>58.0</v>
      </c>
      <c r="E241" s="1">
        <v>1.0</v>
      </c>
      <c r="F241" s="1">
        <v>184.0</v>
      </c>
      <c r="G241" s="1">
        <v>162.0</v>
      </c>
      <c r="H241" s="1">
        <v>152.0</v>
      </c>
      <c r="I241" s="1">
        <v>162.0</v>
      </c>
      <c r="J241" s="1">
        <v>25.0</v>
      </c>
      <c r="K241" s="1">
        <v>0.0</v>
      </c>
      <c r="L241" s="1">
        <v>0.0</v>
      </c>
      <c r="M241" s="1">
        <v>999.0</v>
      </c>
      <c r="N241" s="1">
        <v>999.0</v>
      </c>
      <c r="O241" s="1">
        <v>999.0</v>
      </c>
      <c r="P241" s="1">
        <v>100.0</v>
      </c>
      <c r="Q241" s="1">
        <v>40.0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75.0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1.0</v>
      </c>
      <c r="AI241" s="14" t="b">
        <v>1</v>
      </c>
      <c r="AJ241" s="7" t="b">
        <v>0</v>
      </c>
      <c r="AK241" s="7" t="b">
        <v>0</v>
      </c>
      <c r="AL241" s="7" t="b">
        <v>0</v>
      </c>
      <c r="AM241" s="7" t="b">
        <v>0</v>
      </c>
      <c r="AN241" s="7" t="b">
        <v>0</v>
      </c>
      <c r="AO241" s="1">
        <v>-1.0</v>
      </c>
      <c r="AP241" s="1">
        <v>-1.0</v>
      </c>
      <c r="AQ241" s="1">
        <v>71110.0</v>
      </c>
      <c r="AR241" s="1">
        <v>7002.0</v>
      </c>
      <c r="AS241" s="1">
        <v>7402.0</v>
      </c>
      <c r="AT241" s="1">
        <v>33000.0</v>
      </c>
      <c r="AU241" s="1">
        <v>330000.0</v>
      </c>
      <c r="AV241" s="1">
        <v>120.0</v>
      </c>
      <c r="AW241" s="1">
        <v>0.8</v>
      </c>
      <c r="AX241" s="1">
        <v>0.39</v>
      </c>
      <c r="AY241" s="1">
        <v>100.0</v>
      </c>
      <c r="AZ241" s="1">
        <v>90000.0</v>
      </c>
      <c r="BA241" s="1">
        <v>81101.0</v>
      </c>
      <c r="BB241" s="1">
        <v>0.0</v>
      </c>
      <c r="BC241" s="1">
        <v>0.0</v>
      </c>
    </row>
    <row r="242" ht="15.0" customHeight="1">
      <c r="A242" s="1">
        <v>330070.0</v>
      </c>
      <c r="B242" s="1" t="s">
        <v>145</v>
      </c>
      <c r="C242" s="1" t="s">
        <v>160</v>
      </c>
      <c r="D242" s="1">
        <v>58.0</v>
      </c>
      <c r="E242" s="1">
        <v>1.0</v>
      </c>
      <c r="F242" s="1">
        <v>184.0</v>
      </c>
      <c r="G242" s="1">
        <v>162.0</v>
      </c>
      <c r="H242" s="1">
        <v>152.0</v>
      </c>
      <c r="I242" s="1">
        <v>162.0</v>
      </c>
      <c r="J242" s="1">
        <v>25.0</v>
      </c>
      <c r="K242" s="1">
        <v>0.0</v>
      </c>
      <c r="L242" s="1">
        <v>0.0</v>
      </c>
      <c r="M242" s="1">
        <v>999.0</v>
      </c>
      <c r="N242" s="1">
        <v>999.0</v>
      </c>
      <c r="O242" s="1">
        <v>999.0</v>
      </c>
      <c r="P242" s="1">
        <v>100.0</v>
      </c>
      <c r="Q242" s="1">
        <v>40.0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75.0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1.0</v>
      </c>
      <c r="AI242" s="14" t="b">
        <v>1</v>
      </c>
      <c r="AJ242" s="7" t="b">
        <v>0</v>
      </c>
      <c r="AK242" s="7" t="b">
        <v>0</v>
      </c>
      <c r="AL242" s="7" t="b">
        <v>0</v>
      </c>
      <c r="AM242" s="7" t="b">
        <v>0</v>
      </c>
      <c r="AN242" s="7" t="b">
        <v>0</v>
      </c>
      <c r="AO242" s="1">
        <v>-1.0</v>
      </c>
      <c r="AP242" s="1">
        <v>-1.0</v>
      </c>
      <c r="AQ242" s="1">
        <v>71110.0</v>
      </c>
      <c r="AR242" s="1">
        <v>7014.0</v>
      </c>
      <c r="AS242" s="1">
        <v>7402.0</v>
      </c>
      <c r="AT242" s="1">
        <v>33000.0</v>
      </c>
      <c r="AU242" s="1">
        <v>330000.0</v>
      </c>
      <c r="AV242" s="1">
        <v>120.0</v>
      </c>
      <c r="AW242" s="1">
        <v>0.8</v>
      </c>
      <c r="AX242" s="1">
        <v>0.39</v>
      </c>
      <c r="AY242" s="1">
        <v>100.0</v>
      </c>
      <c r="AZ242" s="1">
        <v>90000.0</v>
      </c>
      <c r="BA242" s="1">
        <v>81101.0</v>
      </c>
      <c r="BB242" s="1">
        <v>0.0</v>
      </c>
      <c r="BC242" s="1">
        <v>0.0</v>
      </c>
    </row>
    <row r="243" ht="15.0" customHeight="1">
      <c r="A243" s="1">
        <v>332000.0</v>
      </c>
      <c r="B243" s="1" t="s">
        <v>137</v>
      </c>
      <c r="C243" s="1" t="s">
        <v>48</v>
      </c>
      <c r="D243" s="1">
        <v>780.0</v>
      </c>
      <c r="E243" s="1">
        <v>15000.0</v>
      </c>
      <c r="F243" s="1">
        <v>84.0</v>
      </c>
      <c r="G243" s="1">
        <v>71.0</v>
      </c>
      <c r="H243" s="1">
        <v>67.0</v>
      </c>
      <c r="I243" s="1">
        <v>55.0</v>
      </c>
      <c r="J243" s="1">
        <v>0.0</v>
      </c>
      <c r="K243" s="1">
        <v>0.0</v>
      </c>
      <c r="L243" s="1">
        <v>0.0</v>
      </c>
      <c r="M243" s="1">
        <v>200.0</v>
      </c>
      <c r="N243" s="1">
        <v>200.0</v>
      </c>
      <c r="O243" s="1">
        <v>200.0</v>
      </c>
      <c r="P243" s="1">
        <v>100.0</v>
      </c>
      <c r="Q243" s="1">
        <v>40.0</v>
      </c>
      <c r="R243" s="1">
        <v>0.0</v>
      </c>
      <c r="S243" s="1">
        <v>0.0</v>
      </c>
      <c r="T243" s="1">
        <v>0.0</v>
      </c>
      <c r="U243" s="1">
        <v>0.0</v>
      </c>
      <c r="V243" s="1">
        <v>100.0</v>
      </c>
      <c r="W243" s="1">
        <v>0.0</v>
      </c>
      <c r="X243" s="1">
        <v>0.0</v>
      </c>
      <c r="Y243" s="1">
        <v>100.0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1.0</v>
      </c>
      <c r="AI243" s="14" t="b">
        <v>0</v>
      </c>
      <c r="AJ243" s="7" t="b">
        <v>0</v>
      </c>
      <c r="AK243" s="7" t="b">
        <v>0</v>
      </c>
      <c r="AL243" s="7" t="b">
        <v>0</v>
      </c>
      <c r="AM243" s="7" t="b">
        <v>0</v>
      </c>
      <c r="AN243" s="7" t="b">
        <v>0</v>
      </c>
      <c r="AO243" s="1">
        <v>3.32E7</v>
      </c>
      <c r="AP243" s="1">
        <v>-1.0</v>
      </c>
      <c r="AQ243" s="1">
        <v>71100.0</v>
      </c>
      <c r="AR243" s="1">
        <v>7007.0</v>
      </c>
      <c r="AS243" s="1">
        <v>7407.0</v>
      </c>
      <c r="AT243" s="1">
        <v>33200.0</v>
      </c>
      <c r="AU243" s="1">
        <v>332000.0</v>
      </c>
      <c r="AV243" s="1">
        <v>120.0</v>
      </c>
      <c r="AW243" s="1">
        <v>2.0</v>
      </c>
      <c r="AX243" s="1">
        <v>0.6</v>
      </c>
      <c r="AY243" s="1">
        <v>100.0</v>
      </c>
      <c r="AZ243" s="1">
        <v>0.0</v>
      </c>
      <c r="BA243" s="1">
        <v>80000.0</v>
      </c>
      <c r="BB243" s="1">
        <v>0.0</v>
      </c>
      <c r="BC243" s="1">
        <v>5151.0</v>
      </c>
    </row>
    <row r="244" ht="15.0" customHeight="1">
      <c r="A244" s="1">
        <v>332001.0</v>
      </c>
      <c r="B244" s="1" t="s">
        <v>138</v>
      </c>
      <c r="C244" s="1" t="s">
        <v>48</v>
      </c>
      <c r="D244" s="1">
        <v>1.0</v>
      </c>
      <c r="E244" s="1">
        <v>0.0</v>
      </c>
      <c r="F244" s="1">
        <v>84.0</v>
      </c>
      <c r="G244" s="1">
        <v>71.0</v>
      </c>
      <c r="H244" s="1">
        <v>67.0</v>
      </c>
      <c r="I244" s="1">
        <v>55.0</v>
      </c>
      <c r="J244" s="1">
        <v>0.0</v>
      </c>
      <c r="K244" s="1">
        <v>0.0</v>
      </c>
      <c r="L244" s="1">
        <v>0.0</v>
      </c>
      <c r="M244" s="1">
        <v>999.0</v>
      </c>
      <c r="N244" s="1">
        <v>999.0</v>
      </c>
      <c r="O244" s="1">
        <v>999.0</v>
      </c>
      <c r="P244" s="1">
        <v>100.0</v>
      </c>
      <c r="Q244" s="1">
        <v>40.0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100.0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1.0</v>
      </c>
      <c r="AI244" s="14" t="b">
        <v>0</v>
      </c>
      <c r="AJ244" s="7" t="b">
        <v>0</v>
      </c>
      <c r="AK244" s="7" t="b">
        <v>0</v>
      </c>
      <c r="AL244" s="7" t="b">
        <v>0</v>
      </c>
      <c r="AM244" s="7" t="b">
        <v>0</v>
      </c>
      <c r="AN244" s="7" t="b">
        <v>0</v>
      </c>
      <c r="AO244" s="1">
        <v>3.32001E7</v>
      </c>
      <c r="AP244" s="1">
        <v>-1.0</v>
      </c>
      <c r="AQ244" s="1">
        <v>71100.0</v>
      </c>
      <c r="AR244" s="1">
        <v>7007.0</v>
      </c>
      <c r="AS244" s="1">
        <v>7407.0</v>
      </c>
      <c r="AT244" s="1">
        <v>33200.0</v>
      </c>
      <c r="AU244" s="1">
        <v>332001.0</v>
      </c>
      <c r="AV244" s="1">
        <v>120.0</v>
      </c>
      <c r="AW244" s="1">
        <v>2.0</v>
      </c>
      <c r="AX244" s="1">
        <v>0.6</v>
      </c>
      <c r="AY244" s="1">
        <v>100.0</v>
      </c>
      <c r="AZ244" s="1">
        <v>90000.0</v>
      </c>
      <c r="BA244" s="1">
        <v>80000.0</v>
      </c>
      <c r="BB244" s="1">
        <v>0.0</v>
      </c>
      <c r="BC244" s="1">
        <v>0.0</v>
      </c>
    </row>
    <row r="245" ht="15.0" customHeight="1">
      <c r="A245" s="1">
        <v>332002.0</v>
      </c>
      <c r="B245" s="9" t="s">
        <v>180</v>
      </c>
      <c r="C245" s="1" t="s">
        <v>164</v>
      </c>
      <c r="D245" s="1">
        <v>220.0</v>
      </c>
      <c r="E245" s="1">
        <v>1000.0</v>
      </c>
      <c r="F245" s="1">
        <v>84.0</v>
      </c>
      <c r="G245" s="1">
        <v>71.0</v>
      </c>
      <c r="H245" s="1">
        <v>67.0</v>
      </c>
      <c r="I245" s="1">
        <v>55.0</v>
      </c>
      <c r="J245" s="1">
        <v>0.0</v>
      </c>
      <c r="K245" s="1">
        <v>0.0</v>
      </c>
      <c r="L245" s="1">
        <v>0.0</v>
      </c>
      <c r="M245" s="1">
        <v>200.0</v>
      </c>
      <c r="N245" s="1">
        <v>200.0</v>
      </c>
      <c r="O245" s="1">
        <v>200.0</v>
      </c>
      <c r="P245" s="1">
        <v>100.0</v>
      </c>
      <c r="Q245" s="1">
        <v>40.0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100.0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1.0</v>
      </c>
      <c r="AI245" s="14" t="b">
        <v>0</v>
      </c>
      <c r="AJ245" s="7" t="b">
        <v>0</v>
      </c>
      <c r="AK245" s="7" t="b">
        <v>0</v>
      </c>
      <c r="AL245" s="7" t="b">
        <v>0</v>
      </c>
      <c r="AM245" s="7" t="b">
        <v>0</v>
      </c>
      <c r="AN245" s="7" t="b">
        <v>0</v>
      </c>
      <c r="AO245" s="1">
        <v>3.32002E7</v>
      </c>
      <c r="AP245" s="1">
        <v>-1.0</v>
      </c>
      <c r="AQ245" s="1">
        <v>71100.0</v>
      </c>
      <c r="AR245" s="1">
        <v>7012.0</v>
      </c>
      <c r="AS245" s="1">
        <v>7412.0</v>
      </c>
      <c r="AT245" s="1">
        <v>33200.0</v>
      </c>
      <c r="AU245" s="1">
        <v>332002.0</v>
      </c>
      <c r="AV245" s="1">
        <v>120.0</v>
      </c>
      <c r="AW245" s="1">
        <v>2.0</v>
      </c>
      <c r="AX245" s="1">
        <v>0.6</v>
      </c>
      <c r="AY245" s="1">
        <v>100.0</v>
      </c>
      <c r="AZ245" s="1">
        <v>0.0</v>
      </c>
      <c r="BA245" s="1">
        <v>80000.0</v>
      </c>
      <c r="BB245" s="1">
        <v>0.0</v>
      </c>
      <c r="BC245" s="1">
        <v>0.0</v>
      </c>
    </row>
    <row r="246" ht="15.0" customHeight="1">
      <c r="A246" s="1">
        <v>333000.0</v>
      </c>
      <c r="B246" s="2" t="s">
        <v>154</v>
      </c>
      <c r="C246" s="1" t="s">
        <v>30</v>
      </c>
      <c r="D246" s="1">
        <v>140.0</v>
      </c>
      <c r="E246" s="1">
        <v>800.0</v>
      </c>
      <c r="F246" s="1">
        <v>67.0</v>
      </c>
      <c r="G246" s="1">
        <v>44.0</v>
      </c>
      <c r="H246" s="1">
        <v>40.0</v>
      </c>
      <c r="I246" s="1">
        <v>44.0</v>
      </c>
      <c r="J246" s="1">
        <v>-25.0</v>
      </c>
      <c r="K246" s="1">
        <v>25.0</v>
      </c>
      <c r="L246" s="1">
        <v>0.0</v>
      </c>
      <c r="M246" s="1">
        <v>112.0</v>
      </c>
      <c r="N246" s="1">
        <v>112.0</v>
      </c>
      <c r="O246" s="1">
        <v>54.0</v>
      </c>
      <c r="P246" s="1">
        <v>100.0</v>
      </c>
      <c r="Q246" s="1">
        <v>40.0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75.0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1.0</v>
      </c>
      <c r="AI246" s="14" t="b">
        <v>0</v>
      </c>
      <c r="AJ246" s="7" t="b">
        <v>0</v>
      </c>
      <c r="AK246" s="7" t="b">
        <v>0</v>
      </c>
      <c r="AL246" s="7" t="b">
        <v>0</v>
      </c>
      <c r="AM246" s="7" t="b">
        <v>0</v>
      </c>
      <c r="AN246" s="7" t="b">
        <v>0</v>
      </c>
      <c r="AO246" s="1">
        <v>3.33E7</v>
      </c>
      <c r="AP246" s="1">
        <v>-1.0</v>
      </c>
      <c r="AQ246" s="1">
        <v>71110.0</v>
      </c>
      <c r="AR246" s="1">
        <v>7014.0</v>
      </c>
      <c r="AS246" s="1">
        <v>7414.0</v>
      </c>
      <c r="AT246" s="1">
        <v>33300.0</v>
      </c>
      <c r="AU246" s="1">
        <v>333000.0</v>
      </c>
      <c r="AV246" s="1">
        <v>180.0</v>
      </c>
      <c r="AW246" s="1">
        <v>2.0</v>
      </c>
      <c r="AX246" s="1">
        <v>0.6</v>
      </c>
      <c r="AY246" s="1">
        <v>100.0</v>
      </c>
      <c r="AZ246" s="1">
        <v>0.0</v>
      </c>
      <c r="BA246" s="1">
        <v>0.0</v>
      </c>
      <c r="BB246" s="1">
        <v>0.0</v>
      </c>
      <c r="BC246" s="1">
        <v>0.0</v>
      </c>
    </row>
    <row r="247" ht="15.0" customHeight="1">
      <c r="A247" s="1">
        <v>333001.0</v>
      </c>
      <c r="B247" s="2" t="s">
        <v>226</v>
      </c>
      <c r="C247" s="1" t="s">
        <v>30</v>
      </c>
      <c r="D247" s="1">
        <v>320.0</v>
      </c>
      <c r="E247" s="1">
        <v>100.0</v>
      </c>
      <c r="F247" s="1">
        <v>92.0</v>
      </c>
      <c r="G247" s="1">
        <v>60.0</v>
      </c>
      <c r="H247" s="1">
        <v>55.0</v>
      </c>
      <c r="I247" s="1">
        <v>60.0</v>
      </c>
      <c r="J247" s="1">
        <v>-25.0</v>
      </c>
      <c r="K247" s="1">
        <v>25.0</v>
      </c>
      <c r="L247" s="1">
        <v>0.0</v>
      </c>
      <c r="M247" s="1">
        <v>112.0</v>
      </c>
      <c r="N247" s="1">
        <v>112.0</v>
      </c>
      <c r="O247" s="1">
        <v>54.0</v>
      </c>
      <c r="P247" s="1">
        <v>100.0</v>
      </c>
      <c r="Q247" s="1">
        <v>40.0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75.0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1.0</v>
      </c>
      <c r="AI247" s="14" t="b">
        <v>1</v>
      </c>
      <c r="AJ247" s="7" t="b">
        <v>0</v>
      </c>
      <c r="AK247" s="7" t="b">
        <v>0</v>
      </c>
      <c r="AL247" s="7" t="b">
        <v>0</v>
      </c>
      <c r="AM247" s="7" t="b">
        <v>0</v>
      </c>
      <c r="AN247" s="7" t="b">
        <v>0</v>
      </c>
      <c r="AO247" s="1">
        <v>3.33001E7</v>
      </c>
      <c r="AP247" s="1">
        <v>-1.0</v>
      </c>
      <c r="AQ247" s="1">
        <v>71110.0</v>
      </c>
      <c r="AR247" s="1">
        <v>7014.0</v>
      </c>
      <c r="AS247" s="1">
        <v>7414.0</v>
      </c>
      <c r="AT247" s="1">
        <v>33300.0</v>
      </c>
      <c r="AU247" s="1">
        <v>333000.0</v>
      </c>
      <c r="AV247" s="1">
        <v>180.0</v>
      </c>
      <c r="AW247" s="1">
        <v>2.0</v>
      </c>
      <c r="AX247" s="1">
        <v>0.6</v>
      </c>
      <c r="AY247" s="1">
        <v>100.0</v>
      </c>
      <c r="AZ247" s="1">
        <v>0.0</v>
      </c>
      <c r="BA247" s="1">
        <v>0.0</v>
      </c>
      <c r="BB247" s="1">
        <v>0.0</v>
      </c>
      <c r="BC247" s="1">
        <v>0.0</v>
      </c>
    </row>
    <row r="248" ht="15.0" customHeight="1">
      <c r="A248" s="1">
        <v>333002.0</v>
      </c>
      <c r="B248" s="2" t="s">
        <v>227</v>
      </c>
      <c r="C248" s="1" t="s">
        <v>30</v>
      </c>
      <c r="D248" s="1">
        <v>260.0</v>
      </c>
      <c r="E248" s="1">
        <v>100.0</v>
      </c>
      <c r="F248" s="1">
        <v>92.0</v>
      </c>
      <c r="G248" s="1">
        <v>60.0</v>
      </c>
      <c r="H248" s="1">
        <v>55.0</v>
      </c>
      <c r="I248" s="1">
        <v>60.0</v>
      </c>
      <c r="J248" s="1">
        <v>-25.0</v>
      </c>
      <c r="K248" s="1">
        <v>25.0</v>
      </c>
      <c r="L248" s="1">
        <v>0.0</v>
      </c>
      <c r="M248" s="1">
        <v>112.0</v>
      </c>
      <c r="N248" s="1">
        <v>112.0</v>
      </c>
      <c r="O248" s="1">
        <v>54.0</v>
      </c>
      <c r="P248" s="1">
        <v>100.0</v>
      </c>
      <c r="Q248" s="1">
        <v>40.0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75.0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1.0</v>
      </c>
      <c r="AI248" s="14" t="b">
        <v>1</v>
      </c>
      <c r="AJ248" s="7" t="b">
        <v>0</v>
      </c>
      <c r="AK248" s="7" t="b">
        <v>0</v>
      </c>
      <c r="AL248" s="7" t="b">
        <v>0</v>
      </c>
      <c r="AM248" s="7" t="b">
        <v>0</v>
      </c>
      <c r="AN248" s="7" t="b">
        <v>0</v>
      </c>
      <c r="AO248" s="1">
        <v>3.33002E7</v>
      </c>
      <c r="AP248" s="1">
        <v>-1.0</v>
      </c>
      <c r="AQ248" s="1">
        <v>71110.0</v>
      </c>
      <c r="AR248" s="1">
        <v>7014.0</v>
      </c>
      <c r="AS248" s="1">
        <v>7414.0</v>
      </c>
      <c r="AT248" s="1">
        <v>33300.0</v>
      </c>
      <c r="AU248" s="1">
        <v>333000.0</v>
      </c>
      <c r="AV248" s="1">
        <v>180.0</v>
      </c>
      <c r="AW248" s="1">
        <v>2.0</v>
      </c>
      <c r="AX248" s="1">
        <v>0.6</v>
      </c>
      <c r="AY248" s="1">
        <v>100.0</v>
      </c>
      <c r="AZ248" s="1">
        <v>0.0</v>
      </c>
      <c r="BA248" s="1">
        <v>0.0</v>
      </c>
      <c r="BB248" s="1">
        <v>0.0</v>
      </c>
      <c r="BC248" s="1">
        <v>0.0</v>
      </c>
    </row>
    <row r="249" ht="15.0" customHeight="1">
      <c r="A249" s="1">
        <v>333003.0</v>
      </c>
      <c r="B249" s="2" t="s">
        <v>155</v>
      </c>
      <c r="C249" s="1" t="s">
        <v>30</v>
      </c>
      <c r="D249" s="1">
        <v>140.0</v>
      </c>
      <c r="E249" s="1">
        <v>800.0</v>
      </c>
      <c r="F249" s="1">
        <v>67.0</v>
      </c>
      <c r="G249" s="1">
        <v>44.0</v>
      </c>
      <c r="H249" s="1">
        <v>40.0</v>
      </c>
      <c r="I249" s="1">
        <v>44.0</v>
      </c>
      <c r="J249" s="1">
        <v>-25.0</v>
      </c>
      <c r="K249" s="1">
        <v>25.0</v>
      </c>
      <c r="L249" s="1">
        <v>0.0</v>
      </c>
      <c r="M249" s="1">
        <v>112.0</v>
      </c>
      <c r="N249" s="1">
        <v>112.0</v>
      </c>
      <c r="O249" s="1">
        <v>54.0</v>
      </c>
      <c r="P249" s="1">
        <v>100.0</v>
      </c>
      <c r="Q249" s="1">
        <v>40.0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75.0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1.0</v>
      </c>
      <c r="AI249" s="14" t="b">
        <v>0</v>
      </c>
      <c r="AJ249" s="7" t="b">
        <v>0</v>
      </c>
      <c r="AK249" s="7" t="b">
        <v>0</v>
      </c>
      <c r="AL249" s="7" t="b">
        <v>0</v>
      </c>
      <c r="AM249" s="7" t="b">
        <v>0</v>
      </c>
      <c r="AN249" s="7" t="b">
        <v>0</v>
      </c>
      <c r="AO249" s="1">
        <v>3.33E7</v>
      </c>
      <c r="AP249" s="1">
        <v>-1.0</v>
      </c>
      <c r="AQ249" s="1">
        <v>71110.0</v>
      </c>
      <c r="AR249" s="1">
        <v>7014.0</v>
      </c>
      <c r="AS249" s="1">
        <v>7414.0</v>
      </c>
      <c r="AT249" s="1">
        <v>33300.0</v>
      </c>
      <c r="AU249" s="1">
        <v>333000.0</v>
      </c>
      <c r="AV249" s="1">
        <v>180.0</v>
      </c>
      <c r="AW249" s="1">
        <v>2.0</v>
      </c>
      <c r="AX249" s="1">
        <v>0.6</v>
      </c>
      <c r="AY249" s="1">
        <v>100.0</v>
      </c>
      <c r="AZ249" s="1">
        <v>0.0</v>
      </c>
      <c r="BA249" s="1">
        <v>0.0</v>
      </c>
      <c r="BB249" s="1">
        <v>0.0</v>
      </c>
      <c r="BC249" s="1">
        <v>7100.0</v>
      </c>
    </row>
    <row r="250" ht="15.0" customHeight="1">
      <c r="A250" s="1">
        <v>334000.0</v>
      </c>
      <c r="B250" s="9" t="s">
        <v>69</v>
      </c>
      <c r="C250" s="1" t="s">
        <v>27</v>
      </c>
      <c r="D250" s="1">
        <v>84.0</v>
      </c>
      <c r="E250" s="1">
        <v>80.0</v>
      </c>
      <c r="F250" s="1">
        <v>79.0</v>
      </c>
      <c r="G250" s="1">
        <v>59.0</v>
      </c>
      <c r="H250" s="1">
        <v>47.0</v>
      </c>
      <c r="I250" s="1">
        <v>59.0</v>
      </c>
      <c r="J250" s="1">
        <v>0.0</v>
      </c>
      <c r="K250" s="1">
        <v>0.0</v>
      </c>
      <c r="L250" s="1">
        <v>0.0</v>
      </c>
      <c r="M250" s="1">
        <v>150.0</v>
      </c>
      <c r="N250" s="1">
        <v>150.0</v>
      </c>
      <c r="O250" s="1">
        <v>100.0</v>
      </c>
      <c r="P250" s="1">
        <v>100.0</v>
      </c>
      <c r="Q250" s="1">
        <v>40.0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75.0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1.0</v>
      </c>
      <c r="AI250" s="14" t="b">
        <v>0</v>
      </c>
      <c r="AJ250" s="7" t="b">
        <v>0</v>
      </c>
      <c r="AK250" s="7" t="b">
        <v>0</v>
      </c>
      <c r="AL250" s="7" t="b">
        <v>0</v>
      </c>
      <c r="AM250" s="7" t="b">
        <v>0</v>
      </c>
      <c r="AN250" s="7" t="b">
        <v>0</v>
      </c>
      <c r="AO250" s="1">
        <v>3.34E7</v>
      </c>
      <c r="AP250" s="1">
        <v>-1.0</v>
      </c>
      <c r="AQ250" s="1">
        <v>71110.0</v>
      </c>
      <c r="AR250" s="1">
        <v>7003.0</v>
      </c>
      <c r="AS250" s="1">
        <v>7403.0</v>
      </c>
      <c r="AT250" s="1">
        <v>33400.0</v>
      </c>
      <c r="AU250" s="1">
        <v>334000.0</v>
      </c>
      <c r="AV250" s="1">
        <v>180.0</v>
      </c>
      <c r="AW250" s="1">
        <v>1.21</v>
      </c>
      <c r="AX250" s="1">
        <v>0.5</v>
      </c>
      <c r="AY250" s="1">
        <v>100.0</v>
      </c>
      <c r="AZ250" s="1">
        <v>0.0</v>
      </c>
      <c r="BA250" s="1">
        <v>0.0</v>
      </c>
      <c r="BB250" s="1">
        <v>0.0</v>
      </c>
      <c r="BC250" s="1">
        <v>0.0</v>
      </c>
    </row>
    <row r="251" ht="15.0" customHeight="1">
      <c r="A251" s="1">
        <v>334001.0</v>
      </c>
      <c r="B251" s="9" t="s">
        <v>69</v>
      </c>
      <c r="C251" s="1" t="s">
        <v>35</v>
      </c>
      <c r="D251" s="1">
        <v>84.0</v>
      </c>
      <c r="E251" s="1">
        <v>100.0</v>
      </c>
      <c r="F251" s="1">
        <v>79.0</v>
      </c>
      <c r="G251" s="1">
        <v>59.0</v>
      </c>
      <c r="H251" s="1">
        <v>47.0</v>
      </c>
      <c r="I251" s="1">
        <v>59.0</v>
      </c>
      <c r="J251" s="1">
        <v>0.0</v>
      </c>
      <c r="K251" s="1">
        <v>0.0</v>
      </c>
      <c r="L251" s="1">
        <v>0.0</v>
      </c>
      <c r="M251" s="1">
        <v>150.0</v>
      </c>
      <c r="N251" s="1">
        <v>150.0</v>
      </c>
      <c r="O251" s="1">
        <v>100.0</v>
      </c>
      <c r="P251" s="1">
        <v>100.0</v>
      </c>
      <c r="Q251" s="1">
        <v>40.0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75.0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1.0</v>
      </c>
      <c r="AI251" s="14" t="b">
        <v>0</v>
      </c>
      <c r="AJ251" s="7" t="b">
        <v>0</v>
      </c>
      <c r="AK251" s="7" t="b">
        <v>0</v>
      </c>
      <c r="AL251" s="7" t="b">
        <v>0</v>
      </c>
      <c r="AM251" s="7" t="b">
        <v>0</v>
      </c>
      <c r="AN251" s="7" t="b">
        <v>0</v>
      </c>
      <c r="AO251" s="1">
        <v>3.34001E7</v>
      </c>
      <c r="AP251" s="1">
        <v>-1.0</v>
      </c>
      <c r="AQ251" s="1">
        <v>71110.0</v>
      </c>
      <c r="AR251" s="1">
        <v>7004.0</v>
      </c>
      <c r="AS251" s="1">
        <v>7404.0</v>
      </c>
      <c r="AT251" s="1">
        <v>33400.0</v>
      </c>
      <c r="AU251" s="1">
        <v>334000.0</v>
      </c>
      <c r="AV251" s="1">
        <v>180.0</v>
      </c>
      <c r="AW251" s="1">
        <v>1.21</v>
      </c>
      <c r="AX251" s="1">
        <v>0.5</v>
      </c>
      <c r="AY251" s="1">
        <v>100.0</v>
      </c>
      <c r="AZ251" s="1">
        <v>0.0</v>
      </c>
      <c r="BA251" s="1">
        <v>0.0</v>
      </c>
      <c r="BB251" s="1">
        <v>0.0</v>
      </c>
      <c r="BC251" s="1">
        <v>0.0</v>
      </c>
    </row>
    <row r="252" ht="15.0" customHeight="1">
      <c r="A252" s="1">
        <v>334002.0</v>
      </c>
      <c r="B252" s="9" t="s">
        <v>106</v>
      </c>
      <c r="C252" s="1" t="s">
        <v>35</v>
      </c>
      <c r="D252" s="1">
        <v>84.0</v>
      </c>
      <c r="E252" s="1">
        <v>150.0</v>
      </c>
      <c r="F252" s="1">
        <v>79.0</v>
      </c>
      <c r="G252" s="1">
        <v>59.0</v>
      </c>
      <c r="H252" s="1">
        <v>47.0</v>
      </c>
      <c r="I252" s="1">
        <v>59.0</v>
      </c>
      <c r="J252" s="1">
        <v>0.0</v>
      </c>
      <c r="K252" s="1">
        <v>0.0</v>
      </c>
      <c r="L252" s="1">
        <v>0.0</v>
      </c>
      <c r="M252" s="1">
        <v>150.0</v>
      </c>
      <c r="N252" s="1">
        <v>150.0</v>
      </c>
      <c r="O252" s="1">
        <v>100.0</v>
      </c>
      <c r="P252" s="1">
        <v>100.0</v>
      </c>
      <c r="Q252" s="1">
        <v>40.0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75.0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1.0</v>
      </c>
      <c r="AI252" s="14" t="b">
        <v>1</v>
      </c>
      <c r="AJ252" s="7" t="b">
        <v>0</v>
      </c>
      <c r="AK252" s="7" t="b">
        <v>0</v>
      </c>
      <c r="AL252" s="7" t="b">
        <v>0</v>
      </c>
      <c r="AM252" s="7" t="b">
        <v>0</v>
      </c>
      <c r="AN252" s="7" t="b">
        <v>0</v>
      </c>
      <c r="AO252" s="1">
        <v>3.34002E7</v>
      </c>
      <c r="AP252" s="1">
        <v>-1.0</v>
      </c>
      <c r="AQ252" s="1">
        <v>71110.0</v>
      </c>
      <c r="AR252" s="1">
        <v>7005.0</v>
      </c>
      <c r="AS252" s="1">
        <v>7405.0</v>
      </c>
      <c r="AT252" s="1">
        <v>33400.0</v>
      </c>
      <c r="AU252" s="1">
        <v>334000.0</v>
      </c>
      <c r="AV252" s="1">
        <v>180.0</v>
      </c>
      <c r="AW252" s="1">
        <v>1.21</v>
      </c>
      <c r="AX252" s="1">
        <v>0.5</v>
      </c>
      <c r="AY252" s="1">
        <v>100.0</v>
      </c>
      <c r="AZ252" s="1">
        <v>0.0</v>
      </c>
      <c r="BA252" s="1">
        <v>0.0</v>
      </c>
      <c r="BB252" s="1">
        <v>0.0</v>
      </c>
      <c r="BC252" s="1">
        <v>0.0</v>
      </c>
    </row>
    <row r="253" ht="15.0" customHeight="1">
      <c r="A253" s="1">
        <v>334003.0</v>
      </c>
      <c r="B253" s="9" t="s">
        <v>70</v>
      </c>
      <c r="C253" s="1" t="s">
        <v>27</v>
      </c>
      <c r="D253" s="1">
        <v>84.0</v>
      </c>
      <c r="E253" s="1">
        <v>150.0</v>
      </c>
      <c r="F253" s="1">
        <v>79.0</v>
      </c>
      <c r="G253" s="1">
        <v>59.0</v>
      </c>
      <c r="H253" s="1">
        <v>47.0</v>
      </c>
      <c r="I253" s="1">
        <v>59.0</v>
      </c>
      <c r="J253" s="1">
        <v>0.0</v>
      </c>
      <c r="K253" s="1">
        <v>0.0</v>
      </c>
      <c r="L253" s="1">
        <v>0.0</v>
      </c>
      <c r="M253" s="1">
        <v>150.0</v>
      </c>
      <c r="N253" s="1">
        <v>150.0</v>
      </c>
      <c r="O253" s="1">
        <v>100.0</v>
      </c>
      <c r="P253" s="1">
        <v>100.0</v>
      </c>
      <c r="Q253" s="1">
        <v>40.0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75.0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1.0</v>
      </c>
      <c r="AI253" s="14" t="b">
        <v>1</v>
      </c>
      <c r="AJ253" s="7" t="b">
        <v>0</v>
      </c>
      <c r="AK253" s="7" t="b">
        <v>0</v>
      </c>
      <c r="AL253" s="7" t="b">
        <v>0</v>
      </c>
      <c r="AM253" s="7" t="b">
        <v>0</v>
      </c>
      <c r="AN253" s="7" t="b">
        <v>0</v>
      </c>
      <c r="AO253" s="1">
        <v>3.34E7</v>
      </c>
      <c r="AP253" s="1">
        <v>-1.0</v>
      </c>
      <c r="AQ253" s="1">
        <v>71110.0</v>
      </c>
      <c r="AR253" s="1">
        <v>7003.0</v>
      </c>
      <c r="AS253" s="1">
        <v>7403.0</v>
      </c>
      <c r="AT253" s="1">
        <v>33400.0</v>
      </c>
      <c r="AU253" s="1">
        <v>334000.0</v>
      </c>
      <c r="AV253" s="1">
        <v>180.0</v>
      </c>
      <c r="AW253" s="1">
        <v>1.21</v>
      </c>
      <c r="AX253" s="1">
        <v>0.5</v>
      </c>
      <c r="AY253" s="1">
        <v>100.0</v>
      </c>
      <c r="AZ253" s="1">
        <v>0.0</v>
      </c>
      <c r="BA253" s="1">
        <v>0.0</v>
      </c>
      <c r="BB253" s="1">
        <v>0.0</v>
      </c>
      <c r="BC253" s="1">
        <v>0.0</v>
      </c>
    </row>
    <row r="254" ht="15.0" customHeight="1">
      <c r="A254" s="1">
        <v>334100.0</v>
      </c>
      <c r="B254" s="2" t="s">
        <v>144</v>
      </c>
      <c r="C254" s="1" t="s">
        <v>53</v>
      </c>
      <c r="D254" s="1">
        <v>69.0</v>
      </c>
      <c r="E254" s="1">
        <v>150.0</v>
      </c>
      <c r="F254" s="1">
        <v>83.0</v>
      </c>
      <c r="G254" s="1">
        <v>54.0</v>
      </c>
      <c r="H254" s="1">
        <v>415.0</v>
      </c>
      <c r="I254" s="1">
        <v>62.0</v>
      </c>
      <c r="J254" s="1">
        <v>0.0</v>
      </c>
      <c r="K254" s="1">
        <v>0.0</v>
      </c>
      <c r="L254" s="1">
        <v>0.0</v>
      </c>
      <c r="M254" s="1">
        <v>150.0</v>
      </c>
      <c r="N254" s="1">
        <v>150.0</v>
      </c>
      <c r="O254" s="1">
        <v>100.0</v>
      </c>
      <c r="P254" s="1">
        <v>100.0</v>
      </c>
      <c r="Q254" s="1">
        <v>40.0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75.0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1.0</v>
      </c>
      <c r="AI254" s="14" t="b">
        <v>0</v>
      </c>
      <c r="AJ254" s="7" t="b">
        <v>0</v>
      </c>
      <c r="AK254" s="7" t="b">
        <v>0</v>
      </c>
      <c r="AL254" s="7" t="b">
        <v>0</v>
      </c>
      <c r="AM254" s="7" t="b">
        <v>0</v>
      </c>
      <c r="AN254" s="7" t="b">
        <v>0</v>
      </c>
      <c r="AO254" s="1">
        <v>3.341E7</v>
      </c>
      <c r="AP254" s="1">
        <v>-1.0</v>
      </c>
      <c r="AQ254" s="1">
        <v>71110.0</v>
      </c>
      <c r="AR254" s="1">
        <v>7008.0</v>
      </c>
      <c r="AS254" s="1">
        <v>7408.0</v>
      </c>
      <c r="AT254" s="1">
        <v>33410.0</v>
      </c>
      <c r="AU254" s="1">
        <v>334100.0</v>
      </c>
      <c r="AV254" s="1">
        <v>180.0</v>
      </c>
      <c r="AW254" s="1">
        <v>0.81</v>
      </c>
      <c r="AX254" s="1">
        <v>0.4</v>
      </c>
      <c r="AY254" s="1">
        <v>100.0</v>
      </c>
      <c r="AZ254" s="1">
        <v>0.0</v>
      </c>
      <c r="BA254" s="1">
        <v>0.0</v>
      </c>
      <c r="BB254" s="1">
        <v>0.0</v>
      </c>
      <c r="BC254" s="1">
        <v>0.0</v>
      </c>
    </row>
    <row r="255" ht="15.0" customHeight="1">
      <c r="A255" s="1">
        <v>335000.0</v>
      </c>
      <c r="B255" s="1" t="s">
        <v>141</v>
      </c>
      <c r="C255" s="1" t="s">
        <v>101</v>
      </c>
      <c r="D255" s="1">
        <v>360.0</v>
      </c>
      <c r="E255" s="1">
        <v>180.0</v>
      </c>
      <c r="F255" s="1">
        <v>100.0</v>
      </c>
      <c r="G255" s="1">
        <v>80.0</v>
      </c>
      <c r="H255" s="1">
        <v>50.0</v>
      </c>
      <c r="I255" s="1">
        <v>90.0</v>
      </c>
      <c r="J255" s="1">
        <v>0.0</v>
      </c>
      <c r="K255" s="1">
        <v>0.0</v>
      </c>
      <c r="L255" s="1">
        <v>0.0</v>
      </c>
      <c r="M255" s="1">
        <v>84.0</v>
      </c>
      <c r="N255" s="1">
        <v>84.0</v>
      </c>
      <c r="O255" s="1">
        <v>999.0</v>
      </c>
      <c r="P255" s="1">
        <v>100.0</v>
      </c>
      <c r="Q255" s="1">
        <v>40.0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100.0</v>
      </c>
      <c r="X255" s="1">
        <v>0.0</v>
      </c>
      <c r="Y255" s="1">
        <v>75.0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1.0</v>
      </c>
      <c r="AI255" s="14" t="b">
        <v>1</v>
      </c>
      <c r="AJ255" s="7" t="b">
        <v>0</v>
      </c>
      <c r="AK255" s="7" t="b">
        <v>0</v>
      </c>
      <c r="AL255" s="7" t="b">
        <v>0</v>
      </c>
      <c r="AM255" s="7" t="b">
        <v>0</v>
      </c>
      <c r="AN255" s="7" t="b">
        <v>0</v>
      </c>
      <c r="AO255" s="1">
        <v>3.35E7</v>
      </c>
      <c r="AP255" s="1">
        <v>-1.0</v>
      </c>
      <c r="AQ255" s="1">
        <v>71110.0</v>
      </c>
      <c r="AR255" s="1">
        <v>7005.0</v>
      </c>
      <c r="AS255" s="1">
        <v>7405.0</v>
      </c>
      <c r="AT255" s="1">
        <v>33500.0</v>
      </c>
      <c r="AU255" s="1">
        <v>335000.0</v>
      </c>
      <c r="AV255" s="1">
        <v>10.0</v>
      </c>
      <c r="AW255" s="1">
        <v>12.0</v>
      </c>
      <c r="AX255" s="1">
        <v>1.0</v>
      </c>
      <c r="AY255" s="1">
        <v>10.0</v>
      </c>
      <c r="AZ255" s="1" t="s">
        <v>353</v>
      </c>
      <c r="BA255" s="1">
        <v>80000.0</v>
      </c>
      <c r="BB255" s="1">
        <v>0.0</v>
      </c>
      <c r="BC255" s="1">
        <v>0.0</v>
      </c>
    </row>
    <row r="256" ht="15.0" customHeight="1">
      <c r="A256" s="1">
        <v>337000.0</v>
      </c>
      <c r="B256" s="1" t="s">
        <v>105</v>
      </c>
      <c r="C256" s="1" t="s">
        <v>101</v>
      </c>
      <c r="D256" s="1">
        <v>113.0</v>
      </c>
      <c r="E256" s="1">
        <v>60.0</v>
      </c>
      <c r="F256" s="1">
        <v>78.0</v>
      </c>
      <c r="G256" s="1">
        <v>59.0</v>
      </c>
      <c r="H256" s="1">
        <v>47.0</v>
      </c>
      <c r="I256" s="1">
        <v>59.0</v>
      </c>
      <c r="J256" s="1">
        <v>-25.0</v>
      </c>
      <c r="K256" s="1">
        <v>0.0</v>
      </c>
      <c r="L256" s="1">
        <v>0.0</v>
      </c>
      <c r="M256" s="1">
        <v>106.0</v>
      </c>
      <c r="N256" s="1">
        <v>106.0</v>
      </c>
      <c r="O256" s="1">
        <v>68.0</v>
      </c>
      <c r="P256" s="1">
        <v>100.0</v>
      </c>
      <c r="Q256" s="1">
        <v>40.0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75.0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4" t="b">
        <v>0</v>
      </c>
      <c r="AJ256" s="7" t="b">
        <v>0</v>
      </c>
      <c r="AK256" s="7" t="b">
        <v>0</v>
      </c>
      <c r="AL256" s="7" t="b">
        <v>0</v>
      </c>
      <c r="AM256" s="7" t="b">
        <v>0</v>
      </c>
      <c r="AN256" s="7" t="b">
        <v>0</v>
      </c>
      <c r="AO256" s="1">
        <v>3.37E7</v>
      </c>
      <c r="AP256" s="1">
        <v>-1.0</v>
      </c>
      <c r="AQ256" s="1">
        <v>71110.0</v>
      </c>
      <c r="AR256" s="1">
        <v>7005.0</v>
      </c>
      <c r="AS256" s="1">
        <v>7405.0</v>
      </c>
      <c r="AT256" s="1">
        <v>33700.0</v>
      </c>
      <c r="AU256" s="1">
        <v>337000.0</v>
      </c>
      <c r="AV256" s="1">
        <v>120.0</v>
      </c>
      <c r="AW256" s="1">
        <v>0.9</v>
      </c>
      <c r="AX256" s="1">
        <v>0.24</v>
      </c>
      <c r="AY256" s="1">
        <v>10.0</v>
      </c>
      <c r="AZ256" s="1">
        <v>0.0</v>
      </c>
      <c r="BA256" s="1">
        <v>0.0</v>
      </c>
      <c r="BB256" s="1">
        <v>0.0</v>
      </c>
      <c r="BC256" s="1">
        <v>0.0</v>
      </c>
    </row>
    <row r="257" ht="15.0" customHeight="1">
      <c r="A257" s="1">
        <v>338000.0</v>
      </c>
      <c r="B257" s="2" t="s">
        <v>83</v>
      </c>
      <c r="C257" s="1" t="s">
        <v>53</v>
      </c>
      <c r="D257" s="1">
        <v>69.0</v>
      </c>
      <c r="E257" s="1">
        <v>100.0</v>
      </c>
      <c r="F257" s="1">
        <v>58.0</v>
      </c>
      <c r="G257" s="1">
        <v>41.0</v>
      </c>
      <c r="H257" s="1">
        <v>46.0</v>
      </c>
      <c r="I257" s="1">
        <v>44.0</v>
      </c>
      <c r="J257" s="1">
        <v>0.0</v>
      </c>
      <c r="K257" s="1">
        <v>0.0</v>
      </c>
      <c r="L257" s="1">
        <v>0.0</v>
      </c>
      <c r="M257" s="1">
        <v>440.0</v>
      </c>
      <c r="N257" s="1">
        <v>440.0</v>
      </c>
      <c r="O257" s="1">
        <v>87.0</v>
      </c>
      <c r="P257" s="1">
        <v>100.0</v>
      </c>
      <c r="Q257" s="1">
        <v>40.0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75.0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4" t="b">
        <v>0</v>
      </c>
      <c r="AJ257" s="7" t="b">
        <v>0</v>
      </c>
      <c r="AK257" s="7" t="b">
        <v>0</v>
      </c>
      <c r="AL257" s="7" t="b">
        <v>0</v>
      </c>
      <c r="AM257" s="7" t="b">
        <v>0</v>
      </c>
      <c r="AN257" s="7" t="b">
        <v>0</v>
      </c>
      <c r="AO257" s="1">
        <v>3.38E7</v>
      </c>
      <c r="AP257" s="1">
        <v>-1.0</v>
      </c>
      <c r="AQ257" s="1">
        <v>71110.0</v>
      </c>
      <c r="AR257" s="1">
        <v>7008.0</v>
      </c>
      <c r="AS257" s="1">
        <v>7408.0</v>
      </c>
      <c r="AT257" s="1">
        <v>33800.0</v>
      </c>
      <c r="AU257" s="1">
        <v>338000.0</v>
      </c>
      <c r="AV257" s="1">
        <v>120.0</v>
      </c>
      <c r="AW257" s="1">
        <v>1.01</v>
      </c>
      <c r="AX257" s="1">
        <v>0.5</v>
      </c>
      <c r="AY257" s="1">
        <v>100.0</v>
      </c>
      <c r="AZ257" s="1">
        <v>0.0</v>
      </c>
      <c r="BA257" s="1">
        <v>0.0</v>
      </c>
      <c r="BB257" s="1">
        <v>0.0</v>
      </c>
      <c r="BC257" s="1">
        <v>0.0</v>
      </c>
    </row>
    <row r="258" ht="15.0" customHeight="1">
      <c r="A258" s="1">
        <v>339000.0</v>
      </c>
      <c r="B258" s="9" t="s">
        <v>294</v>
      </c>
      <c r="C258" s="1" t="s">
        <v>91</v>
      </c>
      <c r="D258" s="1">
        <v>257.0</v>
      </c>
      <c r="E258" s="1">
        <v>900.0</v>
      </c>
      <c r="F258" s="1">
        <v>146.0</v>
      </c>
      <c r="G258" s="1">
        <v>102.0</v>
      </c>
      <c r="H258" s="1">
        <v>292.0</v>
      </c>
      <c r="I258" s="1">
        <v>110.0</v>
      </c>
      <c r="J258" s="1">
        <v>25.0</v>
      </c>
      <c r="K258" s="1">
        <v>0.0</v>
      </c>
      <c r="L258" s="1">
        <v>0.0</v>
      </c>
      <c r="M258" s="1">
        <v>94.0</v>
      </c>
      <c r="N258" s="1">
        <v>94.0</v>
      </c>
      <c r="O258" s="1">
        <v>220.0</v>
      </c>
      <c r="P258" s="1">
        <v>100.0</v>
      </c>
      <c r="Q258" s="1">
        <v>40.0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75.0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4" t="b">
        <v>0</v>
      </c>
      <c r="AJ258" s="7" t="b">
        <v>0</v>
      </c>
      <c r="AK258" s="7" t="b">
        <v>0</v>
      </c>
      <c r="AL258" s="7" t="b">
        <v>0</v>
      </c>
      <c r="AM258" s="7" t="b">
        <v>0</v>
      </c>
      <c r="AN258" s="7" t="b">
        <v>0</v>
      </c>
      <c r="AO258" s="1">
        <v>-1.0</v>
      </c>
      <c r="AP258" s="1">
        <v>-1.0</v>
      </c>
      <c r="AQ258" s="1">
        <v>71110.0</v>
      </c>
      <c r="AR258" s="1">
        <v>7013.0</v>
      </c>
      <c r="AS258" s="1">
        <v>7413.0</v>
      </c>
      <c r="AT258" s="1">
        <v>33900.0</v>
      </c>
      <c r="AU258" s="1">
        <v>339000.0</v>
      </c>
      <c r="AV258" s="1">
        <v>0.0</v>
      </c>
      <c r="AW258" s="1">
        <v>3.5</v>
      </c>
      <c r="AX258" s="1">
        <v>1.5</v>
      </c>
      <c r="AY258" s="1">
        <v>100.0</v>
      </c>
      <c r="AZ258" s="1">
        <v>0.0</v>
      </c>
      <c r="BA258" s="1">
        <v>0.0</v>
      </c>
      <c r="BB258" s="1">
        <v>0.0</v>
      </c>
      <c r="BC258" s="1">
        <v>0.0</v>
      </c>
    </row>
    <row r="259" ht="15.0" customHeight="1">
      <c r="A259" s="1">
        <v>339001.0</v>
      </c>
      <c r="B259" s="9" t="s">
        <v>295</v>
      </c>
      <c r="C259" s="1" t="s">
        <v>91</v>
      </c>
      <c r="D259" s="1">
        <v>257.0</v>
      </c>
      <c r="E259" s="1">
        <v>900.0</v>
      </c>
      <c r="F259" s="1">
        <v>146.0</v>
      </c>
      <c r="G259" s="1">
        <v>102.0</v>
      </c>
      <c r="H259" s="1">
        <v>292.0</v>
      </c>
      <c r="I259" s="1">
        <v>110.0</v>
      </c>
      <c r="J259" s="1">
        <v>25.0</v>
      </c>
      <c r="K259" s="1">
        <v>0.0</v>
      </c>
      <c r="L259" s="1">
        <v>0.0</v>
      </c>
      <c r="M259" s="1">
        <v>94.0</v>
      </c>
      <c r="N259" s="1">
        <v>94.0</v>
      </c>
      <c r="O259" s="1">
        <v>220.0</v>
      </c>
      <c r="P259" s="1">
        <v>100.0</v>
      </c>
      <c r="Q259" s="1">
        <v>40.0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75.0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1.0</v>
      </c>
      <c r="AI259" s="14" t="b">
        <v>0</v>
      </c>
      <c r="AJ259" s="7" t="b">
        <v>0</v>
      </c>
      <c r="AK259" s="7" t="b">
        <v>0</v>
      </c>
      <c r="AL259" s="7" t="b">
        <v>0</v>
      </c>
      <c r="AM259" s="7" t="b">
        <v>0</v>
      </c>
      <c r="AN259" s="7" t="b">
        <v>0</v>
      </c>
      <c r="AO259" s="1">
        <v>-1.0</v>
      </c>
      <c r="AP259" s="1">
        <v>-1.0</v>
      </c>
      <c r="AQ259" s="1">
        <v>71110.0</v>
      </c>
      <c r="AR259" s="1">
        <v>7013.0</v>
      </c>
      <c r="AS259" s="1">
        <v>7413.0</v>
      </c>
      <c r="AT259" s="1">
        <v>33900.0</v>
      </c>
      <c r="AU259" s="1">
        <v>339001.0</v>
      </c>
      <c r="AV259" s="1">
        <v>120.0</v>
      </c>
      <c r="AW259" s="1">
        <v>3.5</v>
      </c>
      <c r="AX259" s="1">
        <v>1.5</v>
      </c>
      <c r="AY259" s="1">
        <v>100.0</v>
      </c>
      <c r="AZ259" s="1">
        <v>0.0</v>
      </c>
      <c r="BA259" s="1">
        <v>0.0</v>
      </c>
      <c r="BB259" s="1">
        <v>0.0</v>
      </c>
      <c r="BC259" s="1">
        <v>0.0</v>
      </c>
    </row>
    <row r="260" ht="15.0" customHeight="1">
      <c r="A260" s="1">
        <v>339002.0</v>
      </c>
      <c r="B260" s="9" t="s">
        <v>296</v>
      </c>
      <c r="C260" s="1" t="s">
        <v>91</v>
      </c>
      <c r="D260" s="1">
        <v>257.0</v>
      </c>
      <c r="E260" s="1">
        <v>900.0</v>
      </c>
      <c r="F260" s="1">
        <v>146.0</v>
      </c>
      <c r="G260" s="1">
        <v>102.0</v>
      </c>
      <c r="H260" s="1">
        <v>292.0</v>
      </c>
      <c r="I260" s="1">
        <v>110.0</v>
      </c>
      <c r="J260" s="1">
        <v>25.0</v>
      </c>
      <c r="K260" s="1">
        <v>0.0</v>
      </c>
      <c r="L260" s="1">
        <v>0.0</v>
      </c>
      <c r="M260" s="1">
        <v>94.0</v>
      </c>
      <c r="N260" s="1">
        <v>94.0</v>
      </c>
      <c r="O260" s="1">
        <v>220.0</v>
      </c>
      <c r="P260" s="1">
        <v>100.0</v>
      </c>
      <c r="Q260" s="1">
        <v>40.0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75.0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4" t="b">
        <v>0</v>
      </c>
      <c r="AJ260" s="7" t="b">
        <v>0</v>
      </c>
      <c r="AK260" s="7" t="b">
        <v>0</v>
      </c>
      <c r="AL260" s="7" t="b">
        <v>0</v>
      </c>
      <c r="AM260" s="7" t="b">
        <v>0</v>
      </c>
      <c r="AN260" s="7" t="b">
        <v>0</v>
      </c>
      <c r="AO260" s="1">
        <v>-1.0</v>
      </c>
      <c r="AP260" s="1">
        <v>-1.0</v>
      </c>
      <c r="AQ260" s="1">
        <v>71110.0</v>
      </c>
      <c r="AR260" s="1">
        <v>7013.0</v>
      </c>
      <c r="AS260" s="1">
        <v>7413.0</v>
      </c>
      <c r="AT260" s="1">
        <v>33900.0</v>
      </c>
      <c r="AU260" s="1">
        <v>339002.0</v>
      </c>
      <c r="AV260" s="1">
        <v>120.0</v>
      </c>
      <c r="AW260" s="1">
        <v>3.5</v>
      </c>
      <c r="AX260" s="1">
        <v>1.5</v>
      </c>
      <c r="AY260" s="1">
        <v>100.0</v>
      </c>
      <c r="AZ260" s="1">
        <v>0.0</v>
      </c>
      <c r="BA260" s="1">
        <v>0.0</v>
      </c>
      <c r="BB260" s="1">
        <v>0.0</v>
      </c>
      <c r="BC260" s="1">
        <v>0.0</v>
      </c>
    </row>
    <row r="261" ht="15.0" customHeight="1">
      <c r="A261" s="1">
        <v>339003.0</v>
      </c>
      <c r="B261" s="9" t="s">
        <v>297</v>
      </c>
      <c r="C261" s="1" t="s">
        <v>91</v>
      </c>
      <c r="D261" s="1">
        <v>257.0</v>
      </c>
      <c r="E261" s="1">
        <v>900.0</v>
      </c>
      <c r="F261" s="1">
        <v>146.0</v>
      </c>
      <c r="G261" s="1">
        <v>102.0</v>
      </c>
      <c r="H261" s="1">
        <v>292.0</v>
      </c>
      <c r="I261" s="1">
        <v>110.0</v>
      </c>
      <c r="J261" s="1">
        <v>25.0</v>
      </c>
      <c r="K261" s="1">
        <v>0.0</v>
      </c>
      <c r="L261" s="1">
        <v>0.0</v>
      </c>
      <c r="M261" s="1">
        <v>94.0</v>
      </c>
      <c r="N261" s="1">
        <v>94.0</v>
      </c>
      <c r="O261" s="1">
        <v>220.0</v>
      </c>
      <c r="P261" s="1">
        <v>100.0</v>
      </c>
      <c r="Q261" s="1">
        <v>40.0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75.0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4" t="b">
        <v>0</v>
      </c>
      <c r="AJ261" s="7" t="b">
        <v>0</v>
      </c>
      <c r="AK261" s="7" t="b">
        <v>0</v>
      </c>
      <c r="AL261" s="7" t="b">
        <v>0</v>
      </c>
      <c r="AM261" s="7" t="b">
        <v>0</v>
      </c>
      <c r="AN261" s="7" t="b">
        <v>0</v>
      </c>
      <c r="AO261" s="1">
        <v>-1.0</v>
      </c>
      <c r="AP261" s="1">
        <v>-1.0</v>
      </c>
      <c r="AQ261" s="1">
        <v>71110.0</v>
      </c>
      <c r="AR261" s="1">
        <v>7013.0</v>
      </c>
      <c r="AS261" s="1">
        <v>7413.0</v>
      </c>
      <c r="AT261" s="1">
        <v>33900.0</v>
      </c>
      <c r="AU261" s="1">
        <v>339003.0</v>
      </c>
      <c r="AV261" s="1">
        <v>120.0</v>
      </c>
      <c r="AW261" s="1">
        <v>3.5</v>
      </c>
      <c r="AX261" s="1">
        <v>1.5</v>
      </c>
      <c r="AY261" s="1">
        <v>100.0</v>
      </c>
      <c r="AZ261" s="1">
        <v>0.0</v>
      </c>
      <c r="BA261" s="1">
        <v>0.0</v>
      </c>
      <c r="BB261" s="1">
        <v>0.0</v>
      </c>
      <c r="BC261" s="1">
        <v>0.0</v>
      </c>
    </row>
    <row r="262" ht="15.0" customHeight="1">
      <c r="A262" s="1">
        <v>340000.0</v>
      </c>
      <c r="B262" s="2" t="s">
        <v>173</v>
      </c>
      <c r="C262" s="1" t="s">
        <v>53</v>
      </c>
      <c r="D262" s="1">
        <v>93.0</v>
      </c>
      <c r="E262" s="1">
        <v>100.0</v>
      </c>
      <c r="F262" s="1">
        <v>98.0</v>
      </c>
      <c r="G262" s="1">
        <v>76.0</v>
      </c>
      <c r="H262" s="1">
        <v>540.0</v>
      </c>
      <c r="I262" s="1">
        <v>81.0</v>
      </c>
      <c r="J262" s="1">
        <v>0.0</v>
      </c>
      <c r="K262" s="1">
        <v>0.0</v>
      </c>
      <c r="L262" s="1">
        <v>0.0</v>
      </c>
      <c r="M262" s="1">
        <v>103.0</v>
      </c>
      <c r="N262" s="1">
        <v>103.0</v>
      </c>
      <c r="O262" s="1">
        <v>103.0</v>
      </c>
      <c r="P262" s="1">
        <v>100.0</v>
      </c>
      <c r="Q262" s="1">
        <v>40.0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75.0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1.0</v>
      </c>
      <c r="AI262" s="14" t="b">
        <v>0</v>
      </c>
      <c r="AJ262" s="7" t="b">
        <v>0</v>
      </c>
      <c r="AK262" s="7" t="b">
        <v>0</v>
      </c>
      <c r="AL262" s="7" t="b">
        <v>0</v>
      </c>
      <c r="AM262" s="7" t="b">
        <v>0</v>
      </c>
      <c r="AN262" s="7" t="b">
        <v>0</v>
      </c>
      <c r="AO262" s="1">
        <v>3.4E7</v>
      </c>
      <c r="AP262" s="1">
        <v>6.0</v>
      </c>
      <c r="AQ262" s="1">
        <v>71110.0</v>
      </c>
      <c r="AR262" s="1">
        <v>7008.0</v>
      </c>
      <c r="AS262" s="1">
        <v>7408.0</v>
      </c>
      <c r="AT262" s="1">
        <v>34000.0</v>
      </c>
      <c r="AU262" s="1">
        <v>340000.0</v>
      </c>
      <c r="AV262" s="1">
        <v>100.0</v>
      </c>
      <c r="AW262" s="1">
        <v>1.6</v>
      </c>
      <c r="AX262" s="1">
        <v>0.79</v>
      </c>
      <c r="AY262" s="1">
        <v>100.0</v>
      </c>
      <c r="AZ262" s="1">
        <v>0.0</v>
      </c>
      <c r="BA262" s="1">
        <v>0.0</v>
      </c>
      <c r="BB262" s="1">
        <v>0.0</v>
      </c>
      <c r="BC262" s="1">
        <v>0.0</v>
      </c>
    </row>
    <row r="263" ht="15.0" customHeight="1">
      <c r="A263" s="1">
        <v>341000.0</v>
      </c>
      <c r="B263" s="1" t="s">
        <v>100</v>
      </c>
      <c r="C263" s="1" t="s">
        <v>101</v>
      </c>
      <c r="D263" s="1">
        <v>108.0</v>
      </c>
      <c r="E263" s="1">
        <v>80.0</v>
      </c>
      <c r="F263" s="1">
        <v>76.0</v>
      </c>
      <c r="G263" s="1">
        <v>57.0</v>
      </c>
      <c r="H263" s="1">
        <v>49.0</v>
      </c>
      <c r="I263" s="1">
        <v>57.0</v>
      </c>
      <c r="J263" s="1">
        <v>-25.0</v>
      </c>
      <c r="K263" s="1">
        <v>0.0</v>
      </c>
      <c r="L263" s="1">
        <v>0.0</v>
      </c>
      <c r="M263" s="1">
        <v>88.0</v>
      </c>
      <c r="N263" s="1">
        <v>88.0</v>
      </c>
      <c r="O263" s="1">
        <v>53.0</v>
      </c>
      <c r="P263" s="1">
        <v>100.0</v>
      </c>
      <c r="Q263" s="1">
        <v>40.0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75.0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1.0</v>
      </c>
      <c r="AI263" s="14" t="b">
        <v>0</v>
      </c>
      <c r="AJ263" s="7" t="b">
        <v>0</v>
      </c>
      <c r="AK263" s="7" t="b">
        <v>0</v>
      </c>
      <c r="AL263" s="7" t="b">
        <v>0</v>
      </c>
      <c r="AM263" s="7" t="b">
        <v>0</v>
      </c>
      <c r="AN263" s="7" t="b">
        <v>0</v>
      </c>
      <c r="AO263" s="1">
        <v>3.41E7</v>
      </c>
      <c r="AP263" s="1">
        <v>-1.0</v>
      </c>
      <c r="AQ263" s="1">
        <v>71110.0</v>
      </c>
      <c r="AR263" s="1">
        <v>7005.0</v>
      </c>
      <c r="AS263" s="1">
        <v>7405.0</v>
      </c>
      <c r="AT263" s="1">
        <v>34100.0</v>
      </c>
      <c r="AU263" s="1">
        <v>341000.0</v>
      </c>
      <c r="AV263" s="1">
        <v>120.0</v>
      </c>
      <c r="AW263" s="1">
        <v>1.4</v>
      </c>
      <c r="AX263" s="1">
        <v>0.69</v>
      </c>
      <c r="AY263" s="1">
        <v>5.0</v>
      </c>
      <c r="AZ263" s="1">
        <v>0.0</v>
      </c>
      <c r="BA263" s="1">
        <v>0.0</v>
      </c>
      <c r="BB263" s="1">
        <v>5105.0</v>
      </c>
      <c r="BC263" s="1">
        <v>0.0</v>
      </c>
    </row>
    <row r="264" ht="15.0" customHeight="1">
      <c r="A264" s="1">
        <v>341001.0</v>
      </c>
      <c r="B264" s="2" t="s">
        <v>100</v>
      </c>
      <c r="C264" s="1" t="s">
        <v>77</v>
      </c>
      <c r="D264" s="1">
        <v>108.0</v>
      </c>
      <c r="E264" s="1">
        <v>160.0</v>
      </c>
      <c r="F264" s="1">
        <v>76.0</v>
      </c>
      <c r="G264" s="1">
        <v>57.0</v>
      </c>
      <c r="H264" s="1">
        <v>49.0</v>
      </c>
      <c r="I264" s="1">
        <v>57.0</v>
      </c>
      <c r="J264" s="1">
        <v>-25.0</v>
      </c>
      <c r="K264" s="1">
        <v>0.0</v>
      </c>
      <c r="L264" s="1">
        <v>0.0</v>
      </c>
      <c r="M264" s="1">
        <v>88.0</v>
      </c>
      <c r="N264" s="1">
        <v>88.0</v>
      </c>
      <c r="O264" s="1">
        <v>53.0</v>
      </c>
      <c r="P264" s="1">
        <v>100.0</v>
      </c>
      <c r="Q264" s="1">
        <v>40.0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75.0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4" t="b">
        <v>0</v>
      </c>
      <c r="AJ264" s="7" t="b">
        <v>0</v>
      </c>
      <c r="AK264" s="7" t="b">
        <v>0</v>
      </c>
      <c r="AL264" s="7" t="b">
        <v>0</v>
      </c>
      <c r="AM264" s="7" t="b">
        <v>0</v>
      </c>
      <c r="AN264" s="7" t="b">
        <v>0</v>
      </c>
      <c r="AO264" s="1">
        <v>3.41001E7</v>
      </c>
      <c r="AP264" s="1">
        <v>-1.0</v>
      </c>
      <c r="AQ264" s="1">
        <v>71110.0</v>
      </c>
      <c r="AR264" s="1">
        <v>7011.0</v>
      </c>
      <c r="AS264" s="1">
        <v>7411.0</v>
      </c>
      <c r="AT264" s="1">
        <v>34100.0</v>
      </c>
      <c r="AU264" s="1">
        <v>341000.0</v>
      </c>
      <c r="AV264" s="1">
        <v>120.0</v>
      </c>
      <c r="AW264" s="1">
        <v>1.4</v>
      </c>
      <c r="AX264" s="1">
        <v>0.69</v>
      </c>
      <c r="AY264" s="1">
        <v>5.0</v>
      </c>
      <c r="AZ264" s="1">
        <v>0.0</v>
      </c>
      <c r="BA264" s="1">
        <v>0.0</v>
      </c>
      <c r="BB264" s="1">
        <v>5105.0</v>
      </c>
      <c r="BC264" s="1">
        <v>0.0</v>
      </c>
    </row>
    <row r="265" ht="15.0" customHeight="1">
      <c r="A265" s="1">
        <v>342000.0</v>
      </c>
      <c r="B265" s="1" t="s">
        <v>161</v>
      </c>
      <c r="C265" s="1" t="s">
        <v>41</v>
      </c>
      <c r="D265" s="1">
        <v>1582.0</v>
      </c>
      <c r="E265" s="1">
        <v>5000.0</v>
      </c>
      <c r="F265" s="1">
        <v>68.0</v>
      </c>
      <c r="G265" s="1">
        <v>54.0</v>
      </c>
      <c r="H265" s="1">
        <v>28.0</v>
      </c>
      <c r="I265" s="1">
        <v>28.0</v>
      </c>
      <c r="J265" s="1">
        <v>0.0</v>
      </c>
      <c r="K265" s="1">
        <v>0.0</v>
      </c>
      <c r="L265" s="1">
        <v>0.0</v>
      </c>
      <c r="M265" s="1">
        <v>999.0</v>
      </c>
      <c r="N265" s="1">
        <v>999.0</v>
      </c>
      <c r="O265" s="1">
        <v>122.0</v>
      </c>
      <c r="P265" s="1">
        <v>100.0</v>
      </c>
      <c r="Q265" s="1">
        <v>40.0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100.0</v>
      </c>
      <c r="X265" s="1">
        <v>0.0</v>
      </c>
      <c r="Y265" s="1">
        <v>100.0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1.0</v>
      </c>
      <c r="AI265" s="14" t="b">
        <v>1</v>
      </c>
      <c r="AJ265" s="7" t="b">
        <v>0</v>
      </c>
      <c r="AK265" s="7" t="b">
        <v>0</v>
      </c>
      <c r="AL265" s="7" t="b">
        <v>0</v>
      </c>
      <c r="AM265" s="7" t="b">
        <v>0</v>
      </c>
      <c r="AN265" s="7" t="b">
        <v>0</v>
      </c>
      <c r="AO265" s="1">
        <v>3.42E7</v>
      </c>
      <c r="AP265" s="1">
        <v>-1.0</v>
      </c>
      <c r="AQ265" s="1">
        <v>71110.0</v>
      </c>
      <c r="AR265" s="1">
        <v>7014.0</v>
      </c>
      <c r="AS265" s="1">
        <v>7414.0</v>
      </c>
      <c r="AT265" s="1">
        <v>34200.0</v>
      </c>
      <c r="AU265" s="1">
        <v>342000.0</v>
      </c>
      <c r="AV265" s="1">
        <v>0.0</v>
      </c>
      <c r="AW265" s="1">
        <v>1.4</v>
      </c>
      <c r="AX265" s="1">
        <v>0.69</v>
      </c>
      <c r="AY265" s="1">
        <v>1800.0</v>
      </c>
      <c r="AZ265" s="1">
        <v>90101.0</v>
      </c>
      <c r="BA265" s="1">
        <v>80000.0</v>
      </c>
      <c r="BB265" s="1">
        <v>0.0</v>
      </c>
      <c r="BC265" s="1">
        <v>5151.0</v>
      </c>
    </row>
    <row r="266" ht="15.0" customHeight="1">
      <c r="A266" s="1">
        <v>342002.0</v>
      </c>
      <c r="B266" s="1" t="s">
        <v>140</v>
      </c>
      <c r="C266" s="1" t="s">
        <v>49</v>
      </c>
      <c r="D266" s="1">
        <v>1582.0</v>
      </c>
      <c r="E266" s="1">
        <v>3000.0</v>
      </c>
      <c r="F266" s="1">
        <v>68.0</v>
      </c>
      <c r="G266" s="1">
        <v>54.0</v>
      </c>
      <c r="H266" s="1">
        <v>28.0</v>
      </c>
      <c r="I266" s="1">
        <v>28.0</v>
      </c>
      <c r="J266" s="1">
        <v>0.0</v>
      </c>
      <c r="K266" s="1">
        <v>0.0</v>
      </c>
      <c r="L266" s="1">
        <v>0.0</v>
      </c>
      <c r="M266" s="1">
        <v>999.0</v>
      </c>
      <c r="N266" s="1">
        <v>999.0</v>
      </c>
      <c r="O266" s="1">
        <v>122.0</v>
      </c>
      <c r="P266" s="1">
        <v>100.0</v>
      </c>
      <c r="Q266" s="1">
        <v>40.0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100.0</v>
      </c>
      <c r="X266" s="1">
        <v>0.0</v>
      </c>
      <c r="Y266" s="1">
        <v>100.0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4" t="b">
        <v>1</v>
      </c>
      <c r="AJ266" s="7" t="b">
        <v>0</v>
      </c>
      <c r="AK266" s="7" t="b">
        <v>0</v>
      </c>
      <c r="AL266" s="7" t="b">
        <v>0</v>
      </c>
      <c r="AM266" s="7" t="b">
        <v>0</v>
      </c>
      <c r="AN266" s="7" t="b">
        <v>0</v>
      </c>
      <c r="AO266" s="1">
        <v>-1.0</v>
      </c>
      <c r="AP266" s="1">
        <v>-1.0</v>
      </c>
      <c r="AQ266" s="1">
        <v>71110.0</v>
      </c>
      <c r="AR266" s="1">
        <v>7011.0</v>
      </c>
      <c r="AS266" s="1">
        <v>7411.0</v>
      </c>
      <c r="AT266" s="1">
        <v>34200.0</v>
      </c>
      <c r="AU266" s="1">
        <v>342002.0</v>
      </c>
      <c r="AV266" s="1">
        <v>0.0</v>
      </c>
      <c r="AW266" s="1">
        <v>1.4</v>
      </c>
      <c r="AX266" s="1">
        <v>0.69</v>
      </c>
      <c r="AY266" s="1">
        <v>1800.0</v>
      </c>
      <c r="AZ266" s="1">
        <v>90101.0</v>
      </c>
      <c r="BA266" s="1">
        <v>80000.0</v>
      </c>
      <c r="BB266" s="1">
        <v>0.0</v>
      </c>
      <c r="BC266" s="1">
        <v>5151.0</v>
      </c>
    </row>
    <row r="267" ht="15.0" customHeight="1">
      <c r="A267" s="1">
        <v>342100.0</v>
      </c>
      <c r="B267" s="1" t="s">
        <v>42</v>
      </c>
      <c r="C267" s="1" t="s">
        <v>41</v>
      </c>
      <c r="D267" s="1">
        <v>1.0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999.0</v>
      </c>
      <c r="N267" s="1">
        <v>999.0</v>
      </c>
      <c r="O267" s="1">
        <v>75.0</v>
      </c>
      <c r="P267" s="1">
        <v>100.0</v>
      </c>
      <c r="Q267" s="1">
        <v>40.0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100.0</v>
      </c>
      <c r="X267" s="1">
        <v>0.0</v>
      </c>
      <c r="Y267" s="1">
        <v>100.0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4" t="b">
        <v>0</v>
      </c>
      <c r="AJ267" s="7" t="b">
        <v>0</v>
      </c>
      <c r="AK267" s="7" t="b">
        <v>0</v>
      </c>
      <c r="AL267" s="7" t="b">
        <v>0</v>
      </c>
      <c r="AM267" s="7" t="b">
        <v>0</v>
      </c>
      <c r="AN267" s="7" t="b">
        <v>0</v>
      </c>
      <c r="AO267" s="1">
        <v>-1.0</v>
      </c>
      <c r="AP267" s="1">
        <v>-1.0</v>
      </c>
      <c r="AQ267" s="1">
        <v>71110.0</v>
      </c>
      <c r="AR267" s="1">
        <v>7014.0</v>
      </c>
      <c r="AS267" s="1">
        <v>7414.0</v>
      </c>
      <c r="AT267" s="1">
        <v>34210.0</v>
      </c>
      <c r="AU267" s="1">
        <v>1.0</v>
      </c>
      <c r="AV267" s="1">
        <v>0.0</v>
      </c>
      <c r="AW267" s="1">
        <v>7.01</v>
      </c>
      <c r="AX267" s="1">
        <v>3.5</v>
      </c>
      <c r="AY267" s="1">
        <v>200.0</v>
      </c>
      <c r="AZ267" s="1">
        <v>90101.0</v>
      </c>
      <c r="BA267" s="1">
        <v>80000.0</v>
      </c>
      <c r="BB267" s="1">
        <v>0.0</v>
      </c>
      <c r="BC267" s="1">
        <v>0.0</v>
      </c>
    </row>
    <row r="268" ht="15.0" customHeight="1">
      <c r="A268" s="1">
        <v>342101.0</v>
      </c>
      <c r="B268" s="9" t="s">
        <v>150</v>
      </c>
      <c r="C268" s="1" t="s">
        <v>46</v>
      </c>
      <c r="D268" s="1">
        <v>563.0</v>
      </c>
      <c r="E268" s="1">
        <v>2000.0</v>
      </c>
      <c r="F268" s="1">
        <v>64.0</v>
      </c>
      <c r="G268" s="1">
        <v>45.0</v>
      </c>
      <c r="H268" s="1">
        <v>320.0</v>
      </c>
      <c r="I268" s="1">
        <v>28.0</v>
      </c>
      <c r="J268" s="1">
        <v>0.0</v>
      </c>
      <c r="K268" s="1">
        <v>0.0</v>
      </c>
      <c r="L268" s="1">
        <v>0.0</v>
      </c>
      <c r="M268" s="1">
        <v>999.0</v>
      </c>
      <c r="N268" s="1">
        <v>999.0</v>
      </c>
      <c r="O268" s="1">
        <v>122.0</v>
      </c>
      <c r="P268" s="1">
        <v>100.0</v>
      </c>
      <c r="Q268" s="1">
        <v>40.0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100.0</v>
      </c>
      <c r="X268" s="1">
        <v>0.0</v>
      </c>
      <c r="Y268" s="1">
        <v>100.0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1.0</v>
      </c>
      <c r="AI268" s="14" t="b">
        <v>0</v>
      </c>
      <c r="AJ268" s="7" t="b">
        <v>0</v>
      </c>
      <c r="AK268" s="7" t="b">
        <v>0</v>
      </c>
      <c r="AL268" s="7" t="b">
        <v>0</v>
      </c>
      <c r="AM268" s="7" t="b">
        <v>0</v>
      </c>
      <c r="AN268" s="7" t="b">
        <v>0</v>
      </c>
      <c r="AO268" s="1">
        <v>3.42101E7</v>
      </c>
      <c r="AP268" s="1">
        <v>-1.0</v>
      </c>
      <c r="AQ268" s="1">
        <v>71110.0</v>
      </c>
      <c r="AR268" s="1">
        <v>7014.0</v>
      </c>
      <c r="AS268" s="1">
        <v>7414.0</v>
      </c>
      <c r="AT268" s="1">
        <v>34210.0</v>
      </c>
      <c r="AU268" s="1">
        <v>342100.0</v>
      </c>
      <c r="AV268" s="1">
        <v>45.0</v>
      </c>
      <c r="AW268" s="1">
        <v>10.0</v>
      </c>
      <c r="AX268" s="1">
        <v>4.99</v>
      </c>
      <c r="AY268" s="1">
        <v>200.0</v>
      </c>
      <c r="AZ268" s="1">
        <v>90101.0</v>
      </c>
      <c r="BA268" s="1">
        <v>80000.0</v>
      </c>
      <c r="BB268" s="1">
        <v>5152.0</v>
      </c>
      <c r="BC268" s="1">
        <v>0.0</v>
      </c>
    </row>
    <row r="269" ht="15.0" customHeight="1">
      <c r="A269" s="1">
        <v>342200.0</v>
      </c>
      <c r="B269" s="1" t="s">
        <v>162</v>
      </c>
      <c r="C269" s="1" t="s">
        <v>41</v>
      </c>
      <c r="D269" s="1">
        <v>1.0</v>
      </c>
      <c r="E269" s="1">
        <v>0.0</v>
      </c>
      <c r="F269" s="1">
        <v>68.0</v>
      </c>
      <c r="G269" s="1">
        <v>54.0</v>
      </c>
      <c r="H269" s="1">
        <v>28.0</v>
      </c>
      <c r="I269" s="1">
        <v>28.0</v>
      </c>
      <c r="J269" s="1">
        <v>0.0</v>
      </c>
      <c r="K269" s="1">
        <v>0.0</v>
      </c>
      <c r="L269" s="1">
        <v>0.0</v>
      </c>
      <c r="M269" s="1">
        <v>999.0</v>
      </c>
      <c r="N269" s="1">
        <v>999.0</v>
      </c>
      <c r="O269" s="1">
        <v>122.0</v>
      </c>
      <c r="P269" s="1">
        <v>100.0</v>
      </c>
      <c r="Q269" s="1">
        <v>40.0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100.0</v>
      </c>
      <c r="X269" s="1">
        <v>0.0</v>
      </c>
      <c r="Y269" s="1">
        <v>100.0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1.0</v>
      </c>
      <c r="AI269" s="14" t="b">
        <v>0</v>
      </c>
      <c r="AJ269" s="7" t="b">
        <v>0</v>
      </c>
      <c r="AK269" s="7" t="b">
        <v>0</v>
      </c>
      <c r="AL269" s="7" t="b">
        <v>0</v>
      </c>
      <c r="AM269" s="7" t="b">
        <v>0</v>
      </c>
      <c r="AN269" s="7" t="b">
        <v>0</v>
      </c>
      <c r="AO269" s="1">
        <v>3.422E7</v>
      </c>
      <c r="AP269" s="1">
        <v>-1.0</v>
      </c>
      <c r="AQ269" s="1">
        <v>71110.0</v>
      </c>
      <c r="AR269" s="1">
        <v>7014.0</v>
      </c>
      <c r="AS269" s="1">
        <v>7414.0</v>
      </c>
      <c r="AT269" s="1">
        <v>34220.0</v>
      </c>
      <c r="AU269" s="1">
        <v>1.0</v>
      </c>
      <c r="AV269" s="1">
        <v>0.0</v>
      </c>
      <c r="AW269" s="1">
        <v>3.01</v>
      </c>
      <c r="AX269" s="1">
        <v>1.5</v>
      </c>
      <c r="AY269" s="1">
        <v>100.0</v>
      </c>
      <c r="AZ269" s="1">
        <v>90101.0</v>
      </c>
      <c r="BA269" s="1">
        <v>80000.0</v>
      </c>
      <c r="BB269" s="1">
        <v>0.0</v>
      </c>
      <c r="BC269" s="1">
        <v>0.0</v>
      </c>
    </row>
    <row r="270" ht="15.0" customHeight="1">
      <c r="A270" s="1">
        <v>343000.0</v>
      </c>
      <c r="B270" s="1" t="s">
        <v>153</v>
      </c>
      <c r="C270" s="1" t="s">
        <v>27</v>
      </c>
      <c r="D270" s="1">
        <v>1840.0</v>
      </c>
      <c r="E270" s="1">
        <v>10000.0</v>
      </c>
      <c r="F270" s="1">
        <v>156.0</v>
      </c>
      <c r="G270" s="1">
        <v>125.0</v>
      </c>
      <c r="H270" s="1">
        <v>312.0</v>
      </c>
      <c r="I270" s="1">
        <v>78.0</v>
      </c>
      <c r="J270" s="1">
        <v>0.0</v>
      </c>
      <c r="K270" s="1">
        <v>0.0</v>
      </c>
      <c r="L270" s="1">
        <v>20.0</v>
      </c>
      <c r="M270" s="1">
        <v>999.0</v>
      </c>
      <c r="N270" s="1">
        <v>999.0</v>
      </c>
      <c r="O270" s="1">
        <v>999.0</v>
      </c>
      <c r="P270" s="1">
        <v>100.0</v>
      </c>
      <c r="Q270" s="1">
        <v>40.0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100.0</v>
      </c>
      <c r="X270" s="1">
        <v>0.0</v>
      </c>
      <c r="Y270" s="1">
        <v>100.0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1.0</v>
      </c>
      <c r="AI270" s="14" t="b">
        <v>1</v>
      </c>
      <c r="AJ270" s="7" t="b">
        <v>0</v>
      </c>
      <c r="AK270" s="7" t="b">
        <v>0</v>
      </c>
      <c r="AL270" s="7" t="b">
        <v>0</v>
      </c>
      <c r="AM270" s="7" t="b">
        <v>0</v>
      </c>
      <c r="AN270" s="7" t="b">
        <v>0</v>
      </c>
      <c r="AO270" s="1">
        <v>3.43E7</v>
      </c>
      <c r="AP270" s="1">
        <v>-1.0</v>
      </c>
      <c r="AQ270" s="1">
        <v>71100.0</v>
      </c>
      <c r="AR270" s="1">
        <v>7003.0</v>
      </c>
      <c r="AS270" s="1">
        <v>7403.0</v>
      </c>
      <c r="AT270" s="1">
        <v>34300.0</v>
      </c>
      <c r="AU270" s="1">
        <v>343000.0</v>
      </c>
      <c r="AV270" s="1">
        <v>45.0</v>
      </c>
      <c r="AW270" s="1">
        <v>5.61</v>
      </c>
      <c r="AX270" s="1">
        <v>2.8</v>
      </c>
      <c r="AY270" s="1">
        <v>1000.0</v>
      </c>
      <c r="AZ270" s="1">
        <v>90000.0</v>
      </c>
      <c r="BA270" s="1">
        <v>80000.0</v>
      </c>
      <c r="BB270" s="1">
        <v>5150.0</v>
      </c>
      <c r="BC270" s="1">
        <v>0.0</v>
      </c>
    </row>
    <row r="271" ht="15.0" customHeight="1">
      <c r="A271" s="1">
        <v>343100.0</v>
      </c>
      <c r="B271" s="1" t="s">
        <v>26</v>
      </c>
      <c r="C271" s="1" t="s">
        <v>27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100.0</v>
      </c>
      <c r="Q271" s="1">
        <v>40.0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4" t="b">
        <v>0</v>
      </c>
      <c r="AJ271" s="7" t="b">
        <v>0</v>
      </c>
      <c r="AK271" s="7" t="b">
        <v>0</v>
      </c>
      <c r="AL271" s="7" t="b">
        <v>0</v>
      </c>
      <c r="AM271" s="7" t="b">
        <v>0</v>
      </c>
      <c r="AN271" s="7" t="b">
        <v>0</v>
      </c>
      <c r="AO271" s="1">
        <v>-1.0</v>
      </c>
      <c r="AP271" s="1">
        <v>-1.0</v>
      </c>
      <c r="AQ271" s="1">
        <v>71100.0</v>
      </c>
      <c r="AR271" s="1">
        <v>7003.0</v>
      </c>
      <c r="AS271" s="1">
        <v>7403.0</v>
      </c>
      <c r="AT271" s="1">
        <v>34310.0</v>
      </c>
      <c r="AU271" s="1">
        <v>1.0</v>
      </c>
      <c r="AV271" s="1">
        <v>0.0</v>
      </c>
      <c r="AW271" s="1">
        <v>3.0</v>
      </c>
      <c r="AX271" s="1">
        <v>1.0</v>
      </c>
      <c r="AY271" s="1">
        <v>100.0</v>
      </c>
      <c r="AZ271" s="1">
        <v>0.0</v>
      </c>
      <c r="BA271" s="1">
        <v>80000.0</v>
      </c>
      <c r="BB271" s="1">
        <v>0.0</v>
      </c>
      <c r="BC271" s="1">
        <v>0.0</v>
      </c>
    </row>
    <row r="272" ht="15.0" customHeight="1">
      <c r="A272" s="1">
        <v>345000.0</v>
      </c>
      <c r="B272" s="9" t="s">
        <v>243</v>
      </c>
      <c r="C272" s="1" t="s">
        <v>37</v>
      </c>
      <c r="D272" s="1">
        <v>560.0</v>
      </c>
      <c r="E272" s="1">
        <v>0.0</v>
      </c>
      <c r="F272" s="1">
        <v>110.0</v>
      </c>
      <c r="G272" s="1">
        <v>88.0</v>
      </c>
      <c r="H272" s="1">
        <v>77.0</v>
      </c>
      <c r="I272" s="1">
        <v>55.0</v>
      </c>
      <c r="J272" s="1">
        <v>0.0</v>
      </c>
      <c r="K272" s="1">
        <v>0.0</v>
      </c>
      <c r="L272" s="1">
        <v>0.0</v>
      </c>
      <c r="M272" s="1">
        <v>999.0</v>
      </c>
      <c r="N272" s="1">
        <v>999.0</v>
      </c>
      <c r="O272" s="1">
        <v>999.0</v>
      </c>
      <c r="P272" s="1">
        <v>100.0</v>
      </c>
      <c r="Q272" s="1">
        <v>40.0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75.0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4" t="b">
        <v>1</v>
      </c>
      <c r="AJ272" s="7" t="b">
        <v>0</v>
      </c>
      <c r="AK272" s="7" t="b">
        <v>0</v>
      </c>
      <c r="AL272" s="7" t="b">
        <v>0</v>
      </c>
      <c r="AM272" s="7" t="b">
        <v>0</v>
      </c>
      <c r="AN272" s="7" t="b">
        <v>0</v>
      </c>
      <c r="AO272" s="1">
        <v>3.45E7</v>
      </c>
      <c r="AP272" s="1">
        <v>-1.0</v>
      </c>
      <c r="AQ272" s="1">
        <v>71100.0</v>
      </c>
      <c r="AR272" s="1">
        <v>7012.0</v>
      </c>
      <c r="AS272" s="1">
        <v>7412.0</v>
      </c>
      <c r="AT272" s="1">
        <v>34500.0</v>
      </c>
      <c r="AU272" s="1">
        <v>345000.0</v>
      </c>
      <c r="AV272" s="1">
        <v>0.0</v>
      </c>
      <c r="AW272" s="1">
        <v>9.0</v>
      </c>
      <c r="AX272" s="1">
        <v>3.5</v>
      </c>
      <c r="AY272" s="1">
        <v>500.0</v>
      </c>
      <c r="AZ272" s="1">
        <v>90000.0</v>
      </c>
      <c r="BA272" s="1">
        <v>80000.0</v>
      </c>
      <c r="BB272" s="1">
        <v>0.0</v>
      </c>
      <c r="BC272" s="1">
        <v>0.0</v>
      </c>
    </row>
    <row r="273" ht="15.0" customHeight="1">
      <c r="A273" s="1">
        <v>345100.0</v>
      </c>
      <c r="B273" s="9" t="s">
        <v>36</v>
      </c>
      <c r="C273" s="1" t="s">
        <v>37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100.0</v>
      </c>
      <c r="Q273" s="1">
        <v>40.0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4" t="b">
        <v>0</v>
      </c>
      <c r="AJ273" s="7" t="b">
        <v>0</v>
      </c>
      <c r="AK273" s="7" t="b">
        <v>0</v>
      </c>
      <c r="AL273" s="7" t="b">
        <v>0</v>
      </c>
      <c r="AM273" s="7" t="b">
        <v>0</v>
      </c>
      <c r="AN273" s="7" t="b">
        <v>0</v>
      </c>
      <c r="AO273" s="1">
        <v>-1.0</v>
      </c>
      <c r="AP273" s="1">
        <v>-1.0</v>
      </c>
      <c r="AQ273" s="1">
        <v>71100.0</v>
      </c>
      <c r="AR273" s="1">
        <v>7012.0</v>
      </c>
      <c r="AS273" s="1">
        <v>7412.0</v>
      </c>
      <c r="AT273" s="1">
        <v>34510.0</v>
      </c>
      <c r="AU273" s="1">
        <v>1.0</v>
      </c>
      <c r="AV273" s="1">
        <v>0.0</v>
      </c>
      <c r="AW273" s="1">
        <v>3.0</v>
      </c>
      <c r="AX273" s="1">
        <v>1.0</v>
      </c>
      <c r="AY273" s="1">
        <v>100.0</v>
      </c>
      <c r="AZ273" s="1">
        <v>0.0</v>
      </c>
      <c r="BA273" s="1">
        <v>80000.0</v>
      </c>
      <c r="BB273" s="1">
        <v>0.0</v>
      </c>
      <c r="BC273" s="1">
        <v>0.0</v>
      </c>
    </row>
    <row r="274" ht="15.0" customHeight="1">
      <c r="A274" s="1">
        <v>346000.0</v>
      </c>
      <c r="B274" s="1" t="s">
        <v>253</v>
      </c>
      <c r="C274" s="1" t="s">
        <v>27</v>
      </c>
      <c r="D274" s="1">
        <v>256.0</v>
      </c>
      <c r="E274" s="1">
        <v>750.0</v>
      </c>
      <c r="F274" s="1">
        <v>248.0</v>
      </c>
      <c r="G274" s="1">
        <v>238.0</v>
      </c>
      <c r="H274" s="1">
        <v>178.0</v>
      </c>
      <c r="I274" s="1">
        <v>34.0</v>
      </c>
      <c r="J274" s="1">
        <v>25.0</v>
      </c>
      <c r="K274" s="1">
        <v>-30.0</v>
      </c>
      <c r="L274" s="1">
        <v>0.0</v>
      </c>
      <c r="M274" s="1">
        <v>75.0</v>
      </c>
      <c r="N274" s="1">
        <v>75.0</v>
      </c>
      <c r="O274" s="1">
        <v>999.0</v>
      </c>
      <c r="P274" s="1">
        <v>100.0</v>
      </c>
      <c r="Q274" s="1">
        <v>40.0</v>
      </c>
      <c r="R274" s="1">
        <v>60.0</v>
      </c>
      <c r="S274" s="1">
        <v>50.0</v>
      </c>
      <c r="T274" s="1">
        <v>0.0</v>
      </c>
      <c r="U274" s="1">
        <v>0.0</v>
      </c>
      <c r="V274" s="1">
        <v>0.0</v>
      </c>
      <c r="W274" s="1">
        <v>50.0</v>
      </c>
      <c r="X274" s="1">
        <v>0.0</v>
      </c>
      <c r="Y274" s="1">
        <v>75.0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3.0</v>
      </c>
      <c r="AI274" s="14" t="b">
        <v>1</v>
      </c>
      <c r="AJ274" s="7" t="b">
        <v>0</v>
      </c>
      <c r="AK274" s="7" t="b">
        <v>0</v>
      </c>
      <c r="AL274" s="7" t="b">
        <v>0</v>
      </c>
      <c r="AM274" s="7" t="b">
        <v>0</v>
      </c>
      <c r="AN274" s="7" t="b">
        <v>0</v>
      </c>
      <c r="AO274" s="1">
        <v>3.46E7</v>
      </c>
      <c r="AP274" s="1">
        <v>-1.0</v>
      </c>
      <c r="AQ274" s="1">
        <v>71111.0</v>
      </c>
      <c r="AR274" s="1">
        <v>7003.0</v>
      </c>
      <c r="AS274" s="1">
        <v>7403.0</v>
      </c>
      <c r="AT274" s="1">
        <v>34600.0</v>
      </c>
      <c r="AU274" s="1">
        <v>346000.0</v>
      </c>
      <c r="AV274" s="1">
        <v>120.0</v>
      </c>
      <c r="AW274" s="1">
        <v>2.29999999999999</v>
      </c>
      <c r="AX274" s="1">
        <v>1.1</v>
      </c>
      <c r="AY274" s="1">
        <v>100.0</v>
      </c>
      <c r="AZ274" s="1" t="s">
        <v>353</v>
      </c>
      <c r="BA274" s="1">
        <v>0.0</v>
      </c>
      <c r="BB274" s="1">
        <v>0.0</v>
      </c>
      <c r="BC274" s="1">
        <v>0.0</v>
      </c>
    </row>
    <row r="275" ht="15.0" customHeight="1">
      <c r="A275" s="1">
        <v>346100.0</v>
      </c>
      <c r="B275" s="1" t="s">
        <v>253</v>
      </c>
      <c r="C275" s="1" t="s">
        <v>30</v>
      </c>
      <c r="D275" s="1">
        <v>256.0</v>
      </c>
      <c r="E275" s="1">
        <v>1000.0</v>
      </c>
      <c r="F275" s="1">
        <v>248.0</v>
      </c>
      <c r="G275" s="1">
        <v>238.0</v>
      </c>
      <c r="H275" s="1">
        <v>178.0</v>
      </c>
      <c r="I275" s="1">
        <v>34.0</v>
      </c>
      <c r="J275" s="1">
        <v>25.0</v>
      </c>
      <c r="K275" s="1">
        <v>-30.0</v>
      </c>
      <c r="L275" s="1">
        <v>0.0</v>
      </c>
      <c r="M275" s="1">
        <v>75.0</v>
      </c>
      <c r="N275" s="1">
        <v>75.0</v>
      </c>
      <c r="O275" s="1">
        <v>999.0</v>
      </c>
      <c r="P275" s="1">
        <v>100.0</v>
      </c>
      <c r="Q275" s="1">
        <v>40.0</v>
      </c>
      <c r="R275" s="1">
        <v>60.0</v>
      </c>
      <c r="S275" s="1">
        <v>50.0</v>
      </c>
      <c r="T275" s="1">
        <v>0.0</v>
      </c>
      <c r="U275" s="1">
        <v>0.0</v>
      </c>
      <c r="V275" s="1">
        <v>0.0</v>
      </c>
      <c r="W275" s="1">
        <v>50.0</v>
      </c>
      <c r="X275" s="1">
        <v>0.0</v>
      </c>
      <c r="Y275" s="1">
        <v>75.0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3.0</v>
      </c>
      <c r="AI275" s="14" t="b">
        <v>1</v>
      </c>
      <c r="AJ275" s="7" t="b">
        <v>0</v>
      </c>
      <c r="AK275" s="7" t="b">
        <v>0</v>
      </c>
      <c r="AL275" s="7" t="b">
        <v>0</v>
      </c>
      <c r="AM275" s="7" t="b">
        <v>0</v>
      </c>
      <c r="AN275" s="7" t="b">
        <v>0</v>
      </c>
      <c r="AO275" s="1">
        <v>3.461E7</v>
      </c>
      <c r="AP275" s="1">
        <v>-1.0</v>
      </c>
      <c r="AQ275" s="1">
        <v>71111.0</v>
      </c>
      <c r="AR275" s="1">
        <v>7014.0</v>
      </c>
      <c r="AS275" s="1">
        <v>7414.0</v>
      </c>
      <c r="AT275" s="1">
        <v>34600.0</v>
      </c>
      <c r="AU275" s="1">
        <v>346100.0</v>
      </c>
      <c r="AV275" s="1">
        <v>120.0</v>
      </c>
      <c r="AW275" s="1">
        <v>2.29999999999999</v>
      </c>
      <c r="AX275" s="1">
        <v>1.1</v>
      </c>
      <c r="AY275" s="1">
        <v>100.0</v>
      </c>
      <c r="AZ275" s="1" t="s">
        <v>353</v>
      </c>
      <c r="BA275" s="1">
        <v>0.0</v>
      </c>
      <c r="BB275" s="1">
        <v>0.0</v>
      </c>
      <c r="BC275" s="1">
        <v>0.0</v>
      </c>
    </row>
    <row r="276" ht="15.0" customHeight="1">
      <c r="A276" s="1">
        <v>347000.0</v>
      </c>
      <c r="B276" s="9" t="s">
        <v>239</v>
      </c>
      <c r="C276" s="1" t="s">
        <v>32</v>
      </c>
      <c r="D276" s="1">
        <v>512.0</v>
      </c>
      <c r="E276" s="1">
        <v>1000.0</v>
      </c>
      <c r="F276" s="1">
        <v>100.0</v>
      </c>
      <c r="G276" s="1">
        <v>0.0</v>
      </c>
      <c r="H276" s="1">
        <v>0.0</v>
      </c>
      <c r="I276" s="1">
        <v>50.0</v>
      </c>
      <c r="J276" s="1">
        <v>0.0</v>
      </c>
      <c r="K276" s="1">
        <v>0.0</v>
      </c>
      <c r="L276" s="1">
        <v>0.0</v>
      </c>
      <c r="M276" s="1">
        <v>100.0</v>
      </c>
      <c r="N276" s="1">
        <v>100.0</v>
      </c>
      <c r="O276" s="1">
        <v>100.0</v>
      </c>
      <c r="P276" s="1">
        <v>100.0</v>
      </c>
      <c r="Q276" s="1">
        <v>40.0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50.0</v>
      </c>
      <c r="X276" s="1">
        <v>0.0</v>
      </c>
      <c r="Y276" s="1">
        <v>100.0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3.0</v>
      </c>
      <c r="AI276" s="14" t="b">
        <v>0</v>
      </c>
      <c r="AJ276" s="7" t="b">
        <v>0</v>
      </c>
      <c r="AK276" s="7" t="b">
        <v>0</v>
      </c>
      <c r="AL276" s="7" t="b">
        <v>0</v>
      </c>
      <c r="AM276" s="7" t="b">
        <v>0</v>
      </c>
      <c r="AN276" s="7" t="b">
        <v>0</v>
      </c>
      <c r="AO276" s="1">
        <v>-1.0</v>
      </c>
      <c r="AP276" s="1">
        <v>-1.0</v>
      </c>
      <c r="AQ276" s="1">
        <v>71111.0</v>
      </c>
      <c r="AR276" s="1">
        <v>7014.0</v>
      </c>
      <c r="AS276" s="1">
        <v>7414.0</v>
      </c>
      <c r="AT276" s="1">
        <v>34700.0</v>
      </c>
      <c r="AU276" s="1">
        <v>347000.0</v>
      </c>
      <c r="AV276" s="1">
        <v>160.0</v>
      </c>
      <c r="AW276" s="1">
        <v>2.29999999999999</v>
      </c>
      <c r="AX276" s="1">
        <v>1.1</v>
      </c>
      <c r="AY276" s="1">
        <v>100.0</v>
      </c>
      <c r="AZ276" s="1">
        <v>0.0</v>
      </c>
      <c r="BA276" s="1">
        <v>0.0</v>
      </c>
      <c r="BB276" s="1">
        <v>0.0</v>
      </c>
      <c r="BC276" s="1">
        <v>0.0</v>
      </c>
    </row>
    <row r="277" ht="15.0" customHeight="1">
      <c r="A277" s="1">
        <v>347100.0</v>
      </c>
      <c r="B277" s="9" t="s">
        <v>240</v>
      </c>
      <c r="C277" s="1" t="s">
        <v>32</v>
      </c>
      <c r="D277" s="1">
        <v>1024.0</v>
      </c>
      <c r="E277" s="1">
        <v>30000.0</v>
      </c>
      <c r="F277" s="1">
        <v>100.0</v>
      </c>
      <c r="G277" s="1">
        <v>256.0</v>
      </c>
      <c r="H277" s="1">
        <v>160.0</v>
      </c>
      <c r="I277" s="1">
        <v>352.0</v>
      </c>
      <c r="J277" s="1">
        <v>0.0</v>
      </c>
      <c r="K277" s="1">
        <v>0.0</v>
      </c>
      <c r="L277" s="1">
        <v>0.0</v>
      </c>
      <c r="M277" s="1">
        <v>250.0</v>
      </c>
      <c r="N277" s="1">
        <v>250.0</v>
      </c>
      <c r="O277" s="1">
        <v>100.0</v>
      </c>
      <c r="P277" s="1">
        <v>100.0</v>
      </c>
      <c r="Q277" s="1">
        <v>40.0</v>
      </c>
      <c r="R277" s="1">
        <v>0.0</v>
      </c>
      <c r="S277" s="1">
        <v>0.0</v>
      </c>
      <c r="T277" s="1">
        <v>0.0</v>
      </c>
      <c r="U277" s="1">
        <v>0.0</v>
      </c>
      <c r="V277" s="1">
        <v>90.0</v>
      </c>
      <c r="W277" s="1">
        <v>25.0</v>
      </c>
      <c r="X277" s="1">
        <v>0.0</v>
      </c>
      <c r="Y277" s="1">
        <v>100.0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1.0</v>
      </c>
      <c r="AI277" s="14" t="b">
        <v>1</v>
      </c>
      <c r="AJ277" s="7" t="b">
        <v>0</v>
      </c>
      <c r="AK277" s="7" t="b">
        <v>0</v>
      </c>
      <c r="AL277" s="7" t="b">
        <v>0</v>
      </c>
      <c r="AM277" s="7" t="b">
        <v>0</v>
      </c>
      <c r="AN277" s="7" t="b">
        <v>0</v>
      </c>
      <c r="AO277" s="1">
        <v>3.471E7</v>
      </c>
      <c r="AP277" s="1">
        <v>-1.0</v>
      </c>
      <c r="AQ277" s="1">
        <v>71100.0</v>
      </c>
      <c r="AR277" s="1">
        <v>7014.0</v>
      </c>
      <c r="AS277" s="1">
        <v>7414.0</v>
      </c>
      <c r="AT277" s="1">
        <v>34710.0</v>
      </c>
      <c r="AU277" s="1">
        <v>347100.0</v>
      </c>
      <c r="AV277" s="1">
        <v>90.0</v>
      </c>
      <c r="AW277" s="1">
        <v>4.09999999999999</v>
      </c>
      <c r="AX277" s="1">
        <v>2.0</v>
      </c>
      <c r="AY277" s="1">
        <v>100.0</v>
      </c>
      <c r="AZ277" s="1">
        <v>0.0</v>
      </c>
      <c r="BA277" s="1">
        <v>80000.0</v>
      </c>
      <c r="BB277" s="1">
        <v>0.0</v>
      </c>
      <c r="BC277" s="1">
        <v>5151.0</v>
      </c>
    </row>
    <row r="278" ht="15.0" customHeight="1">
      <c r="A278" s="1">
        <v>347101.0</v>
      </c>
      <c r="B278" s="9" t="s">
        <v>241</v>
      </c>
      <c r="C278" s="1" t="s">
        <v>32</v>
      </c>
      <c r="D278" s="1">
        <v>812.0</v>
      </c>
      <c r="E278" s="1">
        <v>3000.0</v>
      </c>
      <c r="F278" s="1">
        <v>100.0</v>
      </c>
      <c r="G278" s="1">
        <v>256.0</v>
      </c>
      <c r="H278" s="1">
        <v>160.0</v>
      </c>
      <c r="I278" s="1">
        <v>352.0</v>
      </c>
      <c r="J278" s="1">
        <v>0.0</v>
      </c>
      <c r="K278" s="1">
        <v>0.0</v>
      </c>
      <c r="L278" s="1">
        <v>0.0</v>
      </c>
      <c r="M278" s="1">
        <v>250.0</v>
      </c>
      <c r="N278" s="1">
        <v>250.0</v>
      </c>
      <c r="O278" s="1">
        <v>100.0</v>
      </c>
      <c r="P278" s="1">
        <v>100.0</v>
      </c>
      <c r="Q278" s="1">
        <v>40.0</v>
      </c>
      <c r="R278" s="1">
        <v>0.0</v>
      </c>
      <c r="S278" s="1">
        <v>0.0</v>
      </c>
      <c r="T278" s="1">
        <v>0.0</v>
      </c>
      <c r="U278" s="1">
        <v>0.0</v>
      </c>
      <c r="V278" s="1">
        <v>90.0</v>
      </c>
      <c r="W278" s="1">
        <v>25.0</v>
      </c>
      <c r="X278" s="1">
        <v>0.0</v>
      </c>
      <c r="Y278" s="1">
        <v>100.0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1.0</v>
      </c>
      <c r="AI278" s="14" t="b">
        <v>0</v>
      </c>
      <c r="AJ278" s="7" t="b">
        <v>0</v>
      </c>
      <c r="AK278" s="7" t="b">
        <v>0</v>
      </c>
      <c r="AL278" s="7" t="b">
        <v>0</v>
      </c>
      <c r="AM278" s="7" t="b">
        <v>0</v>
      </c>
      <c r="AN278" s="7" t="b">
        <v>0</v>
      </c>
      <c r="AO278" s="1">
        <v>3.471E7</v>
      </c>
      <c r="AP278" s="1">
        <v>-1.0</v>
      </c>
      <c r="AQ278" s="1">
        <v>71100.0</v>
      </c>
      <c r="AR278" s="1">
        <v>7014.0</v>
      </c>
      <c r="AS278" s="1">
        <v>7414.0</v>
      </c>
      <c r="AT278" s="1">
        <v>34710.0</v>
      </c>
      <c r="AU278" s="1">
        <v>347101.0</v>
      </c>
      <c r="AV278" s="1">
        <v>90.0</v>
      </c>
      <c r="AW278" s="1">
        <v>4.09999999999999</v>
      </c>
      <c r="AX278" s="1">
        <v>2.0</v>
      </c>
      <c r="AY278" s="1">
        <v>100.0</v>
      </c>
      <c r="AZ278" s="1">
        <v>0.0</v>
      </c>
      <c r="BA278" s="1">
        <v>80000.0</v>
      </c>
      <c r="BB278" s="1">
        <v>0.0</v>
      </c>
      <c r="BC278" s="1">
        <v>5151.0</v>
      </c>
    </row>
    <row r="279" ht="15.0" customHeight="1">
      <c r="A279" s="1">
        <v>347200.0</v>
      </c>
      <c r="B279" s="9" t="s">
        <v>31</v>
      </c>
      <c r="C279" s="1" t="s">
        <v>32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100.0</v>
      </c>
      <c r="Q279" s="1">
        <v>40.0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25.0</v>
      </c>
      <c r="X279" s="1">
        <v>0.0</v>
      </c>
      <c r="Y279" s="1">
        <v>100.0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1.0</v>
      </c>
      <c r="AI279" s="14" t="b">
        <v>0</v>
      </c>
      <c r="AJ279" s="7" t="b">
        <v>0</v>
      </c>
      <c r="AK279" s="7" t="b">
        <v>0</v>
      </c>
      <c r="AL279" s="7" t="b">
        <v>0</v>
      </c>
      <c r="AM279" s="7" t="b">
        <v>0</v>
      </c>
      <c r="AN279" s="7" t="b">
        <v>0</v>
      </c>
      <c r="AO279" s="1">
        <v>-1.0</v>
      </c>
      <c r="AP279" s="1">
        <v>-1.0</v>
      </c>
      <c r="AQ279" s="1">
        <v>71100.0</v>
      </c>
      <c r="AR279" s="1">
        <v>7014.0</v>
      </c>
      <c r="AS279" s="1">
        <v>7414.0</v>
      </c>
      <c r="AT279" s="1">
        <v>34720.0</v>
      </c>
      <c r="AU279" s="1">
        <v>0.0</v>
      </c>
      <c r="AV279" s="1">
        <v>90.0</v>
      </c>
      <c r="AW279" s="1">
        <v>1.5</v>
      </c>
      <c r="AX279" s="1">
        <v>0.4</v>
      </c>
      <c r="AY279" s="1">
        <v>50.0</v>
      </c>
      <c r="AZ279" s="1">
        <v>0.0</v>
      </c>
      <c r="BA279" s="1">
        <v>0.0</v>
      </c>
      <c r="BB279" s="1">
        <v>0.0</v>
      </c>
      <c r="BC279" s="1">
        <v>5151.0</v>
      </c>
    </row>
    <row r="280" ht="15.0" customHeight="1">
      <c r="A280" s="1">
        <v>348000.0</v>
      </c>
      <c r="B280" s="9" t="s">
        <v>90</v>
      </c>
      <c r="C280" s="1" t="s">
        <v>91</v>
      </c>
      <c r="D280" s="1">
        <v>33.0</v>
      </c>
      <c r="E280" s="1">
        <v>30.0</v>
      </c>
      <c r="F280" s="1">
        <v>47.0</v>
      </c>
      <c r="G280" s="1">
        <v>28.0</v>
      </c>
      <c r="H280" s="1">
        <v>235.0</v>
      </c>
      <c r="I280" s="1">
        <v>47.0</v>
      </c>
      <c r="J280" s="1">
        <v>0.0</v>
      </c>
      <c r="K280" s="1">
        <v>0.0</v>
      </c>
      <c r="L280" s="1">
        <v>0.0</v>
      </c>
      <c r="M280" s="1">
        <v>96.0</v>
      </c>
      <c r="N280" s="1">
        <v>96.0</v>
      </c>
      <c r="O280" s="1">
        <v>96.0</v>
      </c>
      <c r="P280" s="1">
        <v>200.0</v>
      </c>
      <c r="Q280" s="1">
        <v>40.0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75.0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1.0</v>
      </c>
      <c r="AI280" s="14" t="b">
        <v>0</v>
      </c>
      <c r="AJ280" s="7" t="b">
        <v>0</v>
      </c>
      <c r="AK280" s="7" t="b">
        <v>0</v>
      </c>
      <c r="AL280" s="7" t="b">
        <v>0</v>
      </c>
      <c r="AM280" s="7" t="b">
        <v>0</v>
      </c>
      <c r="AN280" s="7" t="b">
        <v>0</v>
      </c>
      <c r="AO280" s="1">
        <v>3.48E7</v>
      </c>
      <c r="AP280" s="1">
        <v>-1.0</v>
      </c>
      <c r="AQ280" s="1">
        <v>71110.0</v>
      </c>
      <c r="AR280" s="1">
        <v>7013.0</v>
      </c>
      <c r="AS280" s="1">
        <v>7413.0</v>
      </c>
      <c r="AT280" s="1">
        <v>34800.0</v>
      </c>
      <c r="AU280" s="1">
        <v>348000.0</v>
      </c>
      <c r="AV280" s="1">
        <v>120.0</v>
      </c>
      <c r="AW280" s="1">
        <v>0.65</v>
      </c>
      <c r="AX280" s="1">
        <v>0.3</v>
      </c>
      <c r="AY280" s="1">
        <v>5.0</v>
      </c>
      <c r="AZ280" s="1">
        <v>0.0</v>
      </c>
      <c r="BA280" s="1">
        <v>0.0</v>
      </c>
      <c r="BB280" s="1">
        <v>0.0</v>
      </c>
      <c r="BC280" s="1">
        <v>0.0</v>
      </c>
    </row>
    <row r="281" ht="15.0" customHeight="1">
      <c r="A281" s="1">
        <v>348001.0</v>
      </c>
      <c r="B281" s="1" t="s">
        <v>92</v>
      </c>
      <c r="C281" s="1" t="s">
        <v>91</v>
      </c>
      <c r="D281" s="1">
        <v>33.0</v>
      </c>
      <c r="E281" s="1">
        <v>100.0</v>
      </c>
      <c r="F281" s="1">
        <v>47.0</v>
      </c>
      <c r="G281" s="1">
        <v>28.0</v>
      </c>
      <c r="H281" s="1">
        <v>235.0</v>
      </c>
      <c r="I281" s="1">
        <v>47.0</v>
      </c>
      <c r="J281" s="1">
        <v>0.0</v>
      </c>
      <c r="K281" s="1">
        <v>0.0</v>
      </c>
      <c r="L281" s="1">
        <v>0.0</v>
      </c>
      <c r="M281" s="1">
        <v>96.0</v>
      </c>
      <c r="N281" s="1">
        <v>96.0</v>
      </c>
      <c r="O281" s="1">
        <v>96.0</v>
      </c>
      <c r="P281" s="1">
        <v>200.0</v>
      </c>
      <c r="Q281" s="1">
        <v>40.0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75.0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1.0</v>
      </c>
      <c r="AI281" s="14" t="b">
        <v>1</v>
      </c>
      <c r="AJ281" s="7" t="b">
        <v>0</v>
      </c>
      <c r="AK281" s="7" t="b">
        <v>0</v>
      </c>
      <c r="AL281" s="7" t="b">
        <v>0</v>
      </c>
      <c r="AM281" s="7" t="b">
        <v>0</v>
      </c>
      <c r="AN281" s="7" t="b">
        <v>0</v>
      </c>
      <c r="AO281" s="1">
        <v>3.48001E7</v>
      </c>
      <c r="AP281" s="1">
        <v>-1.0</v>
      </c>
      <c r="AQ281" s="1">
        <v>71110.0</v>
      </c>
      <c r="AR281" s="1">
        <v>7013.0</v>
      </c>
      <c r="AS281" s="1">
        <v>7413.0</v>
      </c>
      <c r="AT281" s="1">
        <v>34800.0</v>
      </c>
      <c r="AU281" s="1">
        <v>348000.0</v>
      </c>
      <c r="AV281" s="1">
        <v>120.0</v>
      </c>
      <c r="AW281" s="1">
        <v>0.65</v>
      </c>
      <c r="AX281" s="1">
        <v>0.3</v>
      </c>
      <c r="AY281" s="1">
        <v>5.0</v>
      </c>
      <c r="AZ281" s="1">
        <v>0.0</v>
      </c>
      <c r="BA281" s="1">
        <v>0.0</v>
      </c>
      <c r="BB281" s="1">
        <v>0.0</v>
      </c>
      <c r="BC281" s="1">
        <v>0.0</v>
      </c>
    </row>
    <row r="282" ht="15.0" customHeight="1">
      <c r="A282" s="1">
        <v>349000.0</v>
      </c>
      <c r="B282" s="1" t="s">
        <v>96</v>
      </c>
      <c r="C282" s="2" t="s">
        <v>97</v>
      </c>
      <c r="D282" s="1">
        <v>62.0</v>
      </c>
      <c r="E282" s="1">
        <v>100.0</v>
      </c>
      <c r="F282" s="1">
        <v>136.0</v>
      </c>
      <c r="G282" s="1">
        <v>102.0</v>
      </c>
      <c r="H282" s="1">
        <v>95.0</v>
      </c>
      <c r="I282" s="1">
        <v>136.0</v>
      </c>
      <c r="J282" s="1">
        <v>0.0</v>
      </c>
      <c r="K282" s="1">
        <v>0.0</v>
      </c>
      <c r="L282" s="1">
        <v>0.0</v>
      </c>
      <c r="M282" s="1">
        <v>135.0</v>
      </c>
      <c r="N282" s="1">
        <v>135.0</v>
      </c>
      <c r="O282" s="1">
        <v>999.0</v>
      </c>
      <c r="P282" s="1">
        <v>100.0</v>
      </c>
      <c r="Q282" s="1">
        <v>40.0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75.0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1.0</v>
      </c>
      <c r="AI282" s="14" t="b">
        <v>1</v>
      </c>
      <c r="AJ282" s="7" t="b">
        <v>0</v>
      </c>
      <c r="AK282" s="7" t="b">
        <v>0</v>
      </c>
      <c r="AL282" s="7" t="b">
        <v>0</v>
      </c>
      <c r="AM282" s="7" t="b">
        <v>0</v>
      </c>
      <c r="AN282" s="7" t="b">
        <v>0</v>
      </c>
      <c r="AO282" s="1">
        <v>-1.0</v>
      </c>
      <c r="AP282" s="1">
        <v>-1.0</v>
      </c>
      <c r="AQ282" s="1">
        <v>71110.0</v>
      </c>
      <c r="AR282" s="1">
        <v>7001.0</v>
      </c>
      <c r="AS282" s="1">
        <v>7401.0</v>
      </c>
      <c r="AT282" s="1">
        <v>34900.0</v>
      </c>
      <c r="AU282" s="1">
        <v>349000.0</v>
      </c>
      <c r="AV282" s="1">
        <v>120.0</v>
      </c>
      <c r="AW282" s="1">
        <v>1.05</v>
      </c>
      <c r="AX282" s="1">
        <v>0.2</v>
      </c>
      <c r="AY282" s="1">
        <v>100.0</v>
      </c>
      <c r="AZ282" s="1" t="s">
        <v>353</v>
      </c>
      <c r="BA282" s="1">
        <v>0.0</v>
      </c>
      <c r="BB282" s="1">
        <v>0.0</v>
      </c>
      <c r="BC282" s="1">
        <v>0.0</v>
      </c>
    </row>
    <row r="283" ht="15.0" customHeight="1">
      <c r="A283" s="1">
        <v>349001.0</v>
      </c>
      <c r="B283" s="1" t="s">
        <v>96</v>
      </c>
      <c r="C283" s="2" t="s">
        <v>97</v>
      </c>
      <c r="D283" s="1">
        <v>62.0</v>
      </c>
      <c r="E283" s="1">
        <v>100.0</v>
      </c>
      <c r="F283" s="1">
        <v>136.0</v>
      </c>
      <c r="G283" s="1">
        <v>102.0</v>
      </c>
      <c r="H283" s="1">
        <v>95.0</v>
      </c>
      <c r="I283" s="1">
        <v>136.0</v>
      </c>
      <c r="J283" s="1">
        <v>0.0</v>
      </c>
      <c r="K283" s="1">
        <v>0.0</v>
      </c>
      <c r="L283" s="1">
        <v>0.0</v>
      </c>
      <c r="M283" s="1">
        <v>135.0</v>
      </c>
      <c r="N283" s="1">
        <v>135.0</v>
      </c>
      <c r="O283" s="1">
        <v>999.0</v>
      </c>
      <c r="P283" s="1">
        <v>100.0</v>
      </c>
      <c r="Q283" s="1">
        <v>40.0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75.0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4" t="b">
        <v>1</v>
      </c>
      <c r="AJ283" s="7" t="b">
        <v>0</v>
      </c>
      <c r="AK283" s="7" t="b">
        <v>0</v>
      </c>
      <c r="AL283" s="7" t="b">
        <v>0</v>
      </c>
      <c r="AM283" s="7" t="b">
        <v>0</v>
      </c>
      <c r="AN283" s="7" t="b">
        <v>0</v>
      </c>
      <c r="AO283" s="1">
        <v>-1.0</v>
      </c>
      <c r="AP283" s="1">
        <v>-1.0</v>
      </c>
      <c r="AQ283" s="1">
        <v>71110.0</v>
      </c>
      <c r="AR283" s="1">
        <v>7002.0</v>
      </c>
      <c r="AS283" s="1">
        <v>7402.0</v>
      </c>
      <c r="AT283" s="1">
        <v>34900.0</v>
      </c>
      <c r="AU283" s="1">
        <v>349000.0</v>
      </c>
      <c r="AV283" s="1">
        <v>120.0</v>
      </c>
      <c r="AW283" s="1">
        <v>1.05</v>
      </c>
      <c r="AX283" s="1">
        <v>0.2</v>
      </c>
      <c r="AY283" s="1">
        <v>100.0</v>
      </c>
      <c r="AZ283" s="1" t="s">
        <v>353</v>
      </c>
      <c r="BA283" s="1">
        <v>0.0</v>
      </c>
      <c r="BB283" s="1">
        <v>0.0</v>
      </c>
      <c r="BC283" s="1">
        <v>0.0</v>
      </c>
    </row>
    <row r="284" ht="15.0" customHeight="1">
      <c r="A284" s="1">
        <v>349002.0</v>
      </c>
      <c r="B284" s="1" t="s">
        <v>96</v>
      </c>
      <c r="C284" s="2" t="s">
        <v>97</v>
      </c>
      <c r="D284" s="1">
        <v>62.0</v>
      </c>
      <c r="E284" s="1">
        <v>100.0</v>
      </c>
      <c r="F284" s="1">
        <v>136.0</v>
      </c>
      <c r="G284" s="1">
        <v>102.0</v>
      </c>
      <c r="H284" s="1">
        <v>95.0</v>
      </c>
      <c r="I284" s="1">
        <v>136.0</v>
      </c>
      <c r="J284" s="1">
        <v>0.0</v>
      </c>
      <c r="K284" s="1">
        <v>0.0</v>
      </c>
      <c r="L284" s="1">
        <v>0.0</v>
      </c>
      <c r="M284" s="1">
        <v>135.0</v>
      </c>
      <c r="N284" s="1">
        <v>135.0</v>
      </c>
      <c r="O284" s="1">
        <v>999.0</v>
      </c>
      <c r="P284" s="1">
        <v>100.0</v>
      </c>
      <c r="Q284" s="1">
        <v>40.0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75.0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4" t="b">
        <v>1</v>
      </c>
      <c r="AJ284" s="7" t="b">
        <v>0</v>
      </c>
      <c r="AK284" s="7" t="b">
        <v>0</v>
      </c>
      <c r="AL284" s="7" t="b">
        <v>0</v>
      </c>
      <c r="AM284" s="7" t="b">
        <v>0</v>
      </c>
      <c r="AN284" s="7" t="b">
        <v>0</v>
      </c>
      <c r="AO284" s="1">
        <v>-1.0</v>
      </c>
      <c r="AP284" s="1">
        <v>-1.0</v>
      </c>
      <c r="AQ284" s="1">
        <v>71110.0</v>
      </c>
      <c r="AR284" s="1">
        <v>7003.0</v>
      </c>
      <c r="AS284" s="1">
        <v>7403.0</v>
      </c>
      <c r="AT284" s="1">
        <v>34900.0</v>
      </c>
      <c r="AU284" s="1">
        <v>349000.0</v>
      </c>
      <c r="AV284" s="1">
        <v>120.0</v>
      </c>
      <c r="AW284" s="1">
        <v>1.05</v>
      </c>
      <c r="AX284" s="1">
        <v>0.2</v>
      </c>
      <c r="AY284" s="1">
        <v>100.0</v>
      </c>
      <c r="AZ284" s="1" t="s">
        <v>353</v>
      </c>
      <c r="BA284" s="1">
        <v>0.0</v>
      </c>
      <c r="BB284" s="1">
        <v>0.0</v>
      </c>
      <c r="BC284" s="1">
        <v>0.0</v>
      </c>
    </row>
    <row r="285" ht="15.0" customHeight="1">
      <c r="A285" s="1">
        <v>349003.0</v>
      </c>
      <c r="B285" s="1" t="s">
        <v>96</v>
      </c>
      <c r="C285" s="2" t="s">
        <v>97</v>
      </c>
      <c r="D285" s="1">
        <v>62.0</v>
      </c>
      <c r="E285" s="1">
        <v>100.0</v>
      </c>
      <c r="F285" s="1">
        <v>136.0</v>
      </c>
      <c r="G285" s="1">
        <v>102.0</v>
      </c>
      <c r="H285" s="1">
        <v>95.0</v>
      </c>
      <c r="I285" s="1">
        <v>136.0</v>
      </c>
      <c r="J285" s="1">
        <v>0.0</v>
      </c>
      <c r="K285" s="1">
        <v>0.0</v>
      </c>
      <c r="L285" s="1">
        <v>0.0</v>
      </c>
      <c r="M285" s="1">
        <v>135.0</v>
      </c>
      <c r="N285" s="1">
        <v>135.0</v>
      </c>
      <c r="O285" s="1">
        <v>999.0</v>
      </c>
      <c r="P285" s="1">
        <v>100.0</v>
      </c>
      <c r="Q285" s="1">
        <v>40.0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75.0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4" t="b">
        <v>1</v>
      </c>
      <c r="AJ285" s="7" t="b">
        <v>0</v>
      </c>
      <c r="AK285" s="7" t="b">
        <v>0</v>
      </c>
      <c r="AL285" s="7" t="b">
        <v>0</v>
      </c>
      <c r="AM285" s="7" t="b">
        <v>0</v>
      </c>
      <c r="AN285" s="7" t="b">
        <v>0</v>
      </c>
      <c r="AO285" s="1">
        <v>-1.0</v>
      </c>
      <c r="AP285" s="1">
        <v>-1.0</v>
      </c>
      <c r="AQ285" s="1">
        <v>71110.0</v>
      </c>
      <c r="AR285" s="1">
        <v>7004.0</v>
      </c>
      <c r="AS285" s="1">
        <v>7404.0</v>
      </c>
      <c r="AT285" s="1">
        <v>34900.0</v>
      </c>
      <c r="AU285" s="1">
        <v>349000.0</v>
      </c>
      <c r="AV285" s="1">
        <v>120.0</v>
      </c>
      <c r="AW285" s="1">
        <v>1.05</v>
      </c>
      <c r="AX285" s="1">
        <v>0.2</v>
      </c>
      <c r="AY285" s="1">
        <v>100.0</v>
      </c>
      <c r="AZ285" s="1" t="s">
        <v>353</v>
      </c>
      <c r="BA285" s="1">
        <v>0.0</v>
      </c>
      <c r="BB285" s="1">
        <v>0.0</v>
      </c>
      <c r="BC285" s="1">
        <v>0.0</v>
      </c>
    </row>
    <row r="286" ht="15.0" customHeight="1">
      <c r="A286" s="1">
        <v>349004.0</v>
      </c>
      <c r="B286" s="1" t="s">
        <v>96</v>
      </c>
      <c r="C286" s="2" t="s">
        <v>97</v>
      </c>
      <c r="D286" s="1">
        <v>62.0</v>
      </c>
      <c r="E286" s="1">
        <v>100.0</v>
      </c>
      <c r="F286" s="1">
        <v>136.0</v>
      </c>
      <c r="G286" s="1">
        <v>102.0</v>
      </c>
      <c r="H286" s="1">
        <v>95.0</v>
      </c>
      <c r="I286" s="1">
        <v>136.0</v>
      </c>
      <c r="J286" s="1">
        <v>0.0</v>
      </c>
      <c r="K286" s="1">
        <v>0.0</v>
      </c>
      <c r="L286" s="1">
        <v>0.0</v>
      </c>
      <c r="M286" s="1">
        <v>135.0</v>
      </c>
      <c r="N286" s="1">
        <v>135.0</v>
      </c>
      <c r="O286" s="1">
        <v>999.0</v>
      </c>
      <c r="P286" s="1">
        <v>100.0</v>
      </c>
      <c r="Q286" s="1">
        <v>40.0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75.0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1.0</v>
      </c>
      <c r="AI286" s="14" t="b">
        <v>1</v>
      </c>
      <c r="AJ286" s="7" t="b">
        <v>0</v>
      </c>
      <c r="AK286" s="7" t="b">
        <v>0</v>
      </c>
      <c r="AL286" s="7" t="b">
        <v>0</v>
      </c>
      <c r="AM286" s="7" t="b">
        <v>0</v>
      </c>
      <c r="AN286" s="7" t="b">
        <v>0</v>
      </c>
      <c r="AO286" s="1">
        <v>-1.0</v>
      </c>
      <c r="AP286" s="1">
        <v>-1.0</v>
      </c>
      <c r="AQ286" s="1">
        <v>71110.0</v>
      </c>
      <c r="AR286" s="1">
        <v>7005.0</v>
      </c>
      <c r="AS286" s="1">
        <v>7405.0</v>
      </c>
      <c r="AT286" s="1">
        <v>34900.0</v>
      </c>
      <c r="AU286" s="1">
        <v>349000.0</v>
      </c>
      <c r="AV286" s="1">
        <v>120.0</v>
      </c>
      <c r="AW286" s="1">
        <v>1.05</v>
      </c>
      <c r="AX286" s="1">
        <v>0.2</v>
      </c>
      <c r="AY286" s="1">
        <v>100.0</v>
      </c>
      <c r="AZ286" s="1" t="s">
        <v>353</v>
      </c>
      <c r="BA286" s="1">
        <v>0.0</v>
      </c>
      <c r="BB286" s="1">
        <v>0.0</v>
      </c>
      <c r="BC286" s="1">
        <v>0.0</v>
      </c>
    </row>
    <row r="287" ht="15.0" customHeight="1">
      <c r="A287" s="1">
        <v>349005.0</v>
      </c>
      <c r="B287" s="1" t="s">
        <v>96</v>
      </c>
      <c r="C287" s="2" t="s">
        <v>97</v>
      </c>
      <c r="D287" s="1">
        <v>62.0</v>
      </c>
      <c r="E287" s="1">
        <v>100.0</v>
      </c>
      <c r="F287" s="1">
        <v>136.0</v>
      </c>
      <c r="G287" s="1">
        <v>102.0</v>
      </c>
      <c r="H287" s="1">
        <v>95.0</v>
      </c>
      <c r="I287" s="1">
        <v>136.0</v>
      </c>
      <c r="J287" s="1">
        <v>0.0</v>
      </c>
      <c r="K287" s="1">
        <v>0.0</v>
      </c>
      <c r="L287" s="1">
        <v>0.0</v>
      </c>
      <c r="M287" s="1">
        <v>135.0</v>
      </c>
      <c r="N287" s="1">
        <v>135.0</v>
      </c>
      <c r="O287" s="1">
        <v>999.0</v>
      </c>
      <c r="P287" s="1">
        <v>100.0</v>
      </c>
      <c r="Q287" s="1">
        <v>40.0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75.0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1.0</v>
      </c>
      <c r="AI287" s="14" t="b">
        <v>1</v>
      </c>
      <c r="AJ287" s="7" t="b">
        <v>0</v>
      </c>
      <c r="AK287" s="7" t="b">
        <v>0</v>
      </c>
      <c r="AL287" s="7" t="b">
        <v>0</v>
      </c>
      <c r="AM287" s="7" t="b">
        <v>0</v>
      </c>
      <c r="AN287" s="7" t="b">
        <v>0</v>
      </c>
      <c r="AO287" s="1">
        <v>-1.0</v>
      </c>
      <c r="AP287" s="1">
        <v>-1.0</v>
      </c>
      <c r="AQ287" s="1">
        <v>71110.0</v>
      </c>
      <c r="AR287" s="1">
        <v>7006.0</v>
      </c>
      <c r="AS287" s="1">
        <v>7406.0</v>
      </c>
      <c r="AT287" s="1">
        <v>34900.0</v>
      </c>
      <c r="AU287" s="1">
        <v>349000.0</v>
      </c>
      <c r="AV287" s="1">
        <v>120.0</v>
      </c>
      <c r="AW287" s="1">
        <v>1.05</v>
      </c>
      <c r="AX287" s="1">
        <v>0.2</v>
      </c>
      <c r="AY287" s="1">
        <v>100.0</v>
      </c>
      <c r="AZ287" s="1" t="s">
        <v>353</v>
      </c>
      <c r="BA287" s="1">
        <v>0.0</v>
      </c>
      <c r="BB287" s="1">
        <v>0.0</v>
      </c>
      <c r="BC287" s="1">
        <v>0.0</v>
      </c>
    </row>
    <row r="288" ht="15.0" customHeight="1">
      <c r="A288" s="1">
        <v>349006.0</v>
      </c>
      <c r="B288" s="1" t="s">
        <v>96</v>
      </c>
      <c r="C288" s="2" t="s">
        <v>97</v>
      </c>
      <c r="D288" s="1">
        <v>62.0</v>
      </c>
      <c r="E288" s="1">
        <v>100.0</v>
      </c>
      <c r="F288" s="1">
        <v>136.0</v>
      </c>
      <c r="G288" s="1">
        <v>102.0</v>
      </c>
      <c r="H288" s="1">
        <v>95.0</v>
      </c>
      <c r="I288" s="1">
        <v>136.0</v>
      </c>
      <c r="J288" s="1">
        <v>0.0</v>
      </c>
      <c r="K288" s="1">
        <v>0.0</v>
      </c>
      <c r="L288" s="1">
        <v>0.0</v>
      </c>
      <c r="M288" s="1">
        <v>135.0</v>
      </c>
      <c r="N288" s="1">
        <v>135.0</v>
      </c>
      <c r="O288" s="1">
        <v>999.0</v>
      </c>
      <c r="P288" s="1">
        <v>100.0</v>
      </c>
      <c r="Q288" s="1">
        <v>40.0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75.0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4" t="b">
        <v>1</v>
      </c>
      <c r="AJ288" s="7" t="b">
        <v>0</v>
      </c>
      <c r="AK288" s="7" t="b">
        <v>0</v>
      </c>
      <c r="AL288" s="7" t="b">
        <v>0</v>
      </c>
      <c r="AM288" s="7" t="b">
        <v>0</v>
      </c>
      <c r="AN288" s="7" t="b">
        <v>0</v>
      </c>
      <c r="AO288" s="1">
        <v>-1.0</v>
      </c>
      <c r="AP288" s="1">
        <v>-1.0</v>
      </c>
      <c r="AQ288" s="1">
        <v>71110.0</v>
      </c>
      <c r="AR288" s="1">
        <v>7007.0</v>
      </c>
      <c r="AS288" s="1">
        <v>7407.0</v>
      </c>
      <c r="AT288" s="1">
        <v>34900.0</v>
      </c>
      <c r="AU288" s="1">
        <v>349000.0</v>
      </c>
      <c r="AV288" s="1">
        <v>120.0</v>
      </c>
      <c r="AW288" s="1">
        <v>1.05</v>
      </c>
      <c r="AX288" s="1">
        <v>0.2</v>
      </c>
      <c r="AY288" s="1">
        <v>100.0</v>
      </c>
      <c r="AZ288" s="1" t="s">
        <v>353</v>
      </c>
      <c r="BA288" s="1">
        <v>0.0</v>
      </c>
      <c r="BB288" s="1">
        <v>0.0</v>
      </c>
      <c r="BC288" s="1">
        <v>0.0</v>
      </c>
    </row>
    <row r="289" ht="15.0" customHeight="1">
      <c r="A289" s="1">
        <v>349007.0</v>
      </c>
      <c r="B289" s="1" t="s">
        <v>96</v>
      </c>
      <c r="C289" s="2" t="s">
        <v>97</v>
      </c>
      <c r="D289" s="1">
        <v>62.0</v>
      </c>
      <c r="E289" s="1">
        <v>100.0</v>
      </c>
      <c r="F289" s="1">
        <v>136.0</v>
      </c>
      <c r="G289" s="1">
        <v>102.0</v>
      </c>
      <c r="H289" s="1">
        <v>95.0</v>
      </c>
      <c r="I289" s="1">
        <v>136.0</v>
      </c>
      <c r="J289" s="1">
        <v>0.0</v>
      </c>
      <c r="K289" s="1">
        <v>0.0</v>
      </c>
      <c r="L289" s="1">
        <v>0.0</v>
      </c>
      <c r="M289" s="1">
        <v>135.0</v>
      </c>
      <c r="N289" s="1">
        <v>135.0</v>
      </c>
      <c r="O289" s="1">
        <v>999.0</v>
      </c>
      <c r="P289" s="1">
        <v>100.0</v>
      </c>
      <c r="Q289" s="1">
        <v>40.0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75.0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1.0</v>
      </c>
      <c r="AI289" s="14" t="b">
        <v>1</v>
      </c>
      <c r="AJ289" s="7" t="b">
        <v>0</v>
      </c>
      <c r="AK289" s="7" t="b">
        <v>0</v>
      </c>
      <c r="AL289" s="7" t="b">
        <v>0</v>
      </c>
      <c r="AM289" s="7" t="b">
        <v>0</v>
      </c>
      <c r="AN289" s="7" t="b">
        <v>0</v>
      </c>
      <c r="AO289" s="1">
        <v>-1.0</v>
      </c>
      <c r="AP289" s="1">
        <v>-1.0</v>
      </c>
      <c r="AQ289" s="1">
        <v>71110.0</v>
      </c>
      <c r="AR289" s="1">
        <v>7008.0</v>
      </c>
      <c r="AS289" s="1">
        <v>7408.0</v>
      </c>
      <c r="AT289" s="1">
        <v>34900.0</v>
      </c>
      <c r="AU289" s="1">
        <v>349000.0</v>
      </c>
      <c r="AV289" s="1">
        <v>120.0</v>
      </c>
      <c r="AW289" s="1">
        <v>1.05</v>
      </c>
      <c r="AX289" s="1">
        <v>0.2</v>
      </c>
      <c r="AY289" s="1">
        <v>100.0</v>
      </c>
      <c r="AZ289" s="1" t="s">
        <v>353</v>
      </c>
      <c r="BA289" s="1">
        <v>0.0</v>
      </c>
      <c r="BB289" s="1">
        <v>0.0</v>
      </c>
      <c r="BC289" s="1">
        <v>0.0</v>
      </c>
    </row>
    <row r="290" ht="15.0" customHeight="1">
      <c r="A290" s="1">
        <v>349008.0</v>
      </c>
      <c r="B290" s="1" t="s">
        <v>96</v>
      </c>
      <c r="C290" s="2" t="s">
        <v>97</v>
      </c>
      <c r="D290" s="1">
        <v>62.0</v>
      </c>
      <c r="E290" s="1">
        <v>100.0</v>
      </c>
      <c r="F290" s="1">
        <v>136.0</v>
      </c>
      <c r="G290" s="1">
        <v>102.0</v>
      </c>
      <c r="H290" s="1">
        <v>95.0</v>
      </c>
      <c r="I290" s="1">
        <v>136.0</v>
      </c>
      <c r="J290" s="1">
        <v>0.0</v>
      </c>
      <c r="K290" s="1">
        <v>0.0</v>
      </c>
      <c r="L290" s="1">
        <v>0.0</v>
      </c>
      <c r="M290" s="1">
        <v>135.0</v>
      </c>
      <c r="N290" s="1">
        <v>135.0</v>
      </c>
      <c r="O290" s="1">
        <v>999.0</v>
      </c>
      <c r="P290" s="1">
        <v>100.0</v>
      </c>
      <c r="Q290" s="1">
        <v>40.0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75.0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1.0</v>
      </c>
      <c r="AI290" s="14" t="b">
        <v>1</v>
      </c>
      <c r="AJ290" s="7" t="b">
        <v>0</v>
      </c>
      <c r="AK290" s="7" t="b">
        <v>0</v>
      </c>
      <c r="AL290" s="7" t="b">
        <v>0</v>
      </c>
      <c r="AM290" s="7" t="b">
        <v>0</v>
      </c>
      <c r="AN290" s="7" t="b">
        <v>0</v>
      </c>
      <c r="AO290" s="1">
        <v>-1.0</v>
      </c>
      <c r="AP290" s="1">
        <v>-1.0</v>
      </c>
      <c r="AQ290" s="1">
        <v>71110.0</v>
      </c>
      <c r="AR290" s="1">
        <v>7009.0</v>
      </c>
      <c r="AS290" s="1">
        <v>7409.0</v>
      </c>
      <c r="AT290" s="1">
        <v>34900.0</v>
      </c>
      <c r="AU290" s="1">
        <v>349000.0</v>
      </c>
      <c r="AV290" s="1">
        <v>120.0</v>
      </c>
      <c r="AW290" s="1">
        <v>1.05</v>
      </c>
      <c r="AX290" s="1">
        <v>0.2</v>
      </c>
      <c r="AY290" s="1">
        <v>100.0</v>
      </c>
      <c r="AZ290" s="1" t="s">
        <v>353</v>
      </c>
      <c r="BA290" s="1">
        <v>0.0</v>
      </c>
      <c r="BB290" s="1">
        <v>0.0</v>
      </c>
      <c r="BC290" s="1">
        <v>0.0</v>
      </c>
    </row>
    <row r="291" ht="15.0" customHeight="1">
      <c r="A291" s="1">
        <v>349009.0</v>
      </c>
      <c r="B291" s="1" t="s">
        <v>96</v>
      </c>
      <c r="C291" s="2" t="s">
        <v>97</v>
      </c>
      <c r="D291" s="1">
        <v>62.0</v>
      </c>
      <c r="E291" s="1">
        <v>100.0</v>
      </c>
      <c r="F291" s="1">
        <v>136.0</v>
      </c>
      <c r="G291" s="1">
        <v>102.0</v>
      </c>
      <c r="H291" s="1">
        <v>95.0</v>
      </c>
      <c r="I291" s="1">
        <v>136.0</v>
      </c>
      <c r="J291" s="1">
        <v>0.0</v>
      </c>
      <c r="K291" s="1">
        <v>0.0</v>
      </c>
      <c r="L291" s="1">
        <v>0.0</v>
      </c>
      <c r="M291" s="1">
        <v>135.0</v>
      </c>
      <c r="N291" s="1">
        <v>135.0</v>
      </c>
      <c r="O291" s="1">
        <v>999.0</v>
      </c>
      <c r="P291" s="1">
        <v>100.0</v>
      </c>
      <c r="Q291" s="1">
        <v>40.0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75.0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1.0</v>
      </c>
      <c r="AI291" s="14" t="b">
        <v>1</v>
      </c>
      <c r="AJ291" s="7" t="b">
        <v>0</v>
      </c>
      <c r="AK291" s="7" t="b">
        <v>0</v>
      </c>
      <c r="AL291" s="7" t="b">
        <v>0</v>
      </c>
      <c r="AM291" s="7" t="b">
        <v>0</v>
      </c>
      <c r="AN291" s="7" t="b">
        <v>0</v>
      </c>
      <c r="AO291" s="1">
        <v>-1.0</v>
      </c>
      <c r="AP291" s="1">
        <v>-1.0</v>
      </c>
      <c r="AQ291" s="1">
        <v>71110.0</v>
      </c>
      <c r="AR291" s="1">
        <v>7010.0</v>
      </c>
      <c r="AS291" s="1">
        <v>7410.0</v>
      </c>
      <c r="AT291" s="1">
        <v>34900.0</v>
      </c>
      <c r="AU291" s="1">
        <v>349000.0</v>
      </c>
      <c r="AV291" s="1">
        <v>120.0</v>
      </c>
      <c r="AW291" s="1">
        <v>1.05</v>
      </c>
      <c r="AX291" s="1">
        <v>0.2</v>
      </c>
      <c r="AY291" s="1">
        <v>100.0</v>
      </c>
      <c r="AZ291" s="1" t="s">
        <v>353</v>
      </c>
      <c r="BA291" s="1">
        <v>0.0</v>
      </c>
      <c r="BB291" s="1">
        <v>0.0</v>
      </c>
      <c r="BC291" s="1">
        <v>0.0</v>
      </c>
    </row>
    <row r="292" ht="15.0" customHeight="1">
      <c r="A292" s="1">
        <v>349010.0</v>
      </c>
      <c r="B292" s="1" t="s">
        <v>96</v>
      </c>
      <c r="C292" s="2" t="s">
        <v>97</v>
      </c>
      <c r="D292" s="1">
        <v>62.0</v>
      </c>
      <c r="E292" s="1">
        <v>100.0</v>
      </c>
      <c r="F292" s="1">
        <v>136.0</v>
      </c>
      <c r="G292" s="1">
        <v>102.0</v>
      </c>
      <c r="H292" s="1">
        <v>95.0</v>
      </c>
      <c r="I292" s="1">
        <v>136.0</v>
      </c>
      <c r="J292" s="1">
        <v>0.0</v>
      </c>
      <c r="K292" s="1">
        <v>0.0</v>
      </c>
      <c r="L292" s="1">
        <v>0.0</v>
      </c>
      <c r="M292" s="1">
        <v>135.0</v>
      </c>
      <c r="N292" s="1">
        <v>135.0</v>
      </c>
      <c r="O292" s="1">
        <v>999.0</v>
      </c>
      <c r="P292" s="1">
        <v>100.0</v>
      </c>
      <c r="Q292" s="1">
        <v>40.0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75.0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1.0</v>
      </c>
      <c r="AI292" s="14" t="b">
        <v>1</v>
      </c>
      <c r="AJ292" s="7" t="b">
        <v>0</v>
      </c>
      <c r="AK292" s="7" t="b">
        <v>0</v>
      </c>
      <c r="AL292" s="7" t="b">
        <v>0</v>
      </c>
      <c r="AM292" s="7" t="b">
        <v>0</v>
      </c>
      <c r="AN292" s="7" t="b">
        <v>0</v>
      </c>
      <c r="AO292" s="1">
        <v>-1.0</v>
      </c>
      <c r="AP292" s="1">
        <v>-1.0</v>
      </c>
      <c r="AQ292" s="1">
        <v>71110.0</v>
      </c>
      <c r="AR292" s="1">
        <v>7011.0</v>
      </c>
      <c r="AS292" s="1">
        <v>7411.0</v>
      </c>
      <c r="AT292" s="1">
        <v>34900.0</v>
      </c>
      <c r="AU292" s="1">
        <v>349000.0</v>
      </c>
      <c r="AV292" s="1">
        <v>120.0</v>
      </c>
      <c r="AW292" s="1">
        <v>1.05</v>
      </c>
      <c r="AX292" s="1">
        <v>0.2</v>
      </c>
      <c r="AY292" s="1">
        <v>100.0</v>
      </c>
      <c r="AZ292" s="1" t="s">
        <v>353</v>
      </c>
      <c r="BA292" s="1">
        <v>0.0</v>
      </c>
      <c r="BB292" s="1">
        <v>0.0</v>
      </c>
      <c r="BC292" s="1">
        <v>0.0</v>
      </c>
    </row>
    <row r="293" ht="15.0" customHeight="1">
      <c r="A293" s="1">
        <v>349011.0</v>
      </c>
      <c r="B293" s="1" t="s">
        <v>96</v>
      </c>
      <c r="C293" s="2" t="s">
        <v>97</v>
      </c>
      <c r="D293" s="1">
        <v>62.0</v>
      </c>
      <c r="E293" s="1">
        <v>100.0</v>
      </c>
      <c r="F293" s="1">
        <v>136.0</v>
      </c>
      <c r="G293" s="1">
        <v>102.0</v>
      </c>
      <c r="H293" s="1">
        <v>95.0</v>
      </c>
      <c r="I293" s="1">
        <v>136.0</v>
      </c>
      <c r="J293" s="1">
        <v>0.0</v>
      </c>
      <c r="K293" s="1">
        <v>0.0</v>
      </c>
      <c r="L293" s="1">
        <v>0.0</v>
      </c>
      <c r="M293" s="1">
        <v>135.0</v>
      </c>
      <c r="N293" s="1">
        <v>135.0</v>
      </c>
      <c r="O293" s="1">
        <v>999.0</v>
      </c>
      <c r="P293" s="1">
        <v>100.0</v>
      </c>
      <c r="Q293" s="1">
        <v>40.0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75.0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1.0</v>
      </c>
      <c r="AI293" s="14" t="b">
        <v>1</v>
      </c>
      <c r="AJ293" s="7" t="b">
        <v>0</v>
      </c>
      <c r="AK293" s="7" t="b">
        <v>0</v>
      </c>
      <c r="AL293" s="7" t="b">
        <v>0</v>
      </c>
      <c r="AM293" s="7" t="b">
        <v>0</v>
      </c>
      <c r="AN293" s="7" t="b">
        <v>0</v>
      </c>
      <c r="AO293" s="1">
        <v>-1.0</v>
      </c>
      <c r="AP293" s="1">
        <v>-1.0</v>
      </c>
      <c r="AQ293" s="1">
        <v>71110.0</v>
      </c>
      <c r="AR293" s="1">
        <v>7012.0</v>
      </c>
      <c r="AS293" s="1">
        <v>7412.0</v>
      </c>
      <c r="AT293" s="1">
        <v>34900.0</v>
      </c>
      <c r="AU293" s="1">
        <v>349000.0</v>
      </c>
      <c r="AV293" s="1">
        <v>120.0</v>
      </c>
      <c r="AW293" s="1">
        <v>1.05</v>
      </c>
      <c r="AX293" s="1">
        <v>0.2</v>
      </c>
      <c r="AY293" s="1">
        <v>100.0</v>
      </c>
      <c r="AZ293" s="1" t="s">
        <v>353</v>
      </c>
      <c r="BA293" s="1">
        <v>0.0</v>
      </c>
      <c r="BB293" s="1">
        <v>0.0</v>
      </c>
      <c r="BC293" s="1">
        <v>0.0</v>
      </c>
    </row>
    <row r="294" ht="15.0" customHeight="1">
      <c r="A294" s="1">
        <v>349012.0</v>
      </c>
      <c r="B294" s="1" t="s">
        <v>96</v>
      </c>
      <c r="C294" s="2" t="s">
        <v>97</v>
      </c>
      <c r="D294" s="1">
        <v>62.0</v>
      </c>
      <c r="E294" s="1">
        <v>100.0</v>
      </c>
      <c r="F294" s="1">
        <v>136.0</v>
      </c>
      <c r="G294" s="1">
        <v>102.0</v>
      </c>
      <c r="H294" s="1">
        <v>95.0</v>
      </c>
      <c r="I294" s="1">
        <v>136.0</v>
      </c>
      <c r="J294" s="1">
        <v>0.0</v>
      </c>
      <c r="K294" s="1">
        <v>0.0</v>
      </c>
      <c r="L294" s="1">
        <v>0.0</v>
      </c>
      <c r="M294" s="1">
        <v>135.0</v>
      </c>
      <c r="N294" s="1">
        <v>135.0</v>
      </c>
      <c r="O294" s="1">
        <v>999.0</v>
      </c>
      <c r="P294" s="1">
        <v>100.0</v>
      </c>
      <c r="Q294" s="1">
        <v>40.0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75.0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1.0</v>
      </c>
      <c r="AI294" s="14" t="b">
        <v>1</v>
      </c>
      <c r="AJ294" s="7" t="b">
        <v>0</v>
      </c>
      <c r="AK294" s="7" t="b">
        <v>0</v>
      </c>
      <c r="AL294" s="7" t="b">
        <v>0</v>
      </c>
      <c r="AM294" s="7" t="b">
        <v>0</v>
      </c>
      <c r="AN294" s="7" t="b">
        <v>0</v>
      </c>
      <c r="AO294" s="1">
        <v>-1.0</v>
      </c>
      <c r="AP294" s="1">
        <v>-1.0</v>
      </c>
      <c r="AQ294" s="1">
        <v>71110.0</v>
      </c>
      <c r="AR294" s="1">
        <v>7013.0</v>
      </c>
      <c r="AS294" s="1">
        <v>7413.0</v>
      </c>
      <c r="AT294" s="1">
        <v>34900.0</v>
      </c>
      <c r="AU294" s="1">
        <v>349000.0</v>
      </c>
      <c r="AV294" s="1">
        <v>120.0</v>
      </c>
      <c r="AW294" s="1">
        <v>1.05</v>
      </c>
      <c r="AX294" s="1">
        <v>0.2</v>
      </c>
      <c r="AY294" s="1">
        <v>100.0</v>
      </c>
      <c r="AZ294" s="1" t="s">
        <v>353</v>
      </c>
      <c r="BA294" s="1">
        <v>0.0</v>
      </c>
      <c r="BB294" s="1">
        <v>0.0</v>
      </c>
      <c r="BC294" s="1">
        <v>0.0</v>
      </c>
    </row>
    <row r="295" ht="15.0" customHeight="1">
      <c r="A295" s="1">
        <v>349013.0</v>
      </c>
      <c r="B295" s="1" t="s">
        <v>96</v>
      </c>
      <c r="C295" s="2" t="s">
        <v>97</v>
      </c>
      <c r="D295" s="1">
        <v>62.0</v>
      </c>
      <c r="E295" s="1">
        <v>100.0</v>
      </c>
      <c r="F295" s="1">
        <v>136.0</v>
      </c>
      <c r="G295" s="1">
        <v>102.0</v>
      </c>
      <c r="H295" s="1">
        <v>95.0</v>
      </c>
      <c r="I295" s="1">
        <v>136.0</v>
      </c>
      <c r="J295" s="1">
        <v>0.0</v>
      </c>
      <c r="K295" s="1">
        <v>0.0</v>
      </c>
      <c r="L295" s="1">
        <v>0.0</v>
      </c>
      <c r="M295" s="1">
        <v>135.0</v>
      </c>
      <c r="N295" s="1">
        <v>135.0</v>
      </c>
      <c r="O295" s="1">
        <v>999.0</v>
      </c>
      <c r="P295" s="1">
        <v>100.0</v>
      </c>
      <c r="Q295" s="1">
        <v>40.0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75.0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1.0</v>
      </c>
      <c r="AI295" s="14" t="b">
        <v>1</v>
      </c>
      <c r="AJ295" s="7" t="b">
        <v>0</v>
      </c>
      <c r="AK295" s="7" t="b">
        <v>0</v>
      </c>
      <c r="AL295" s="7" t="b">
        <v>0</v>
      </c>
      <c r="AM295" s="7" t="b">
        <v>0</v>
      </c>
      <c r="AN295" s="7" t="b">
        <v>0</v>
      </c>
      <c r="AO295" s="1">
        <v>-1.0</v>
      </c>
      <c r="AP295" s="1">
        <v>-1.0</v>
      </c>
      <c r="AQ295" s="1">
        <v>71110.0</v>
      </c>
      <c r="AR295" s="1">
        <v>7014.0</v>
      </c>
      <c r="AS295" s="1">
        <v>7414.0</v>
      </c>
      <c r="AT295" s="1">
        <v>34900.0</v>
      </c>
      <c r="AU295" s="1">
        <v>349000.0</v>
      </c>
      <c r="AV295" s="1">
        <v>120.0</v>
      </c>
      <c r="AW295" s="1">
        <v>1.05</v>
      </c>
      <c r="AX295" s="1">
        <v>0.2</v>
      </c>
      <c r="AY295" s="1">
        <v>100.0</v>
      </c>
      <c r="AZ295" s="1" t="s">
        <v>353</v>
      </c>
      <c r="BA295" s="1">
        <v>0.0</v>
      </c>
      <c r="BB295" s="1">
        <v>0.0</v>
      </c>
      <c r="BC295" s="1">
        <v>0.0</v>
      </c>
    </row>
    <row r="296" ht="15.0" customHeight="1">
      <c r="A296" s="1">
        <v>349014.0</v>
      </c>
      <c r="B296" s="1" t="s">
        <v>96</v>
      </c>
      <c r="C296" s="2" t="s">
        <v>97</v>
      </c>
      <c r="D296" s="1">
        <v>62.0</v>
      </c>
      <c r="E296" s="1">
        <v>100.0</v>
      </c>
      <c r="F296" s="1">
        <v>136.0</v>
      </c>
      <c r="G296" s="1">
        <v>102.0</v>
      </c>
      <c r="H296" s="1">
        <v>95.0</v>
      </c>
      <c r="I296" s="1">
        <v>136.0</v>
      </c>
      <c r="J296" s="1">
        <v>0.0</v>
      </c>
      <c r="K296" s="1">
        <v>0.0</v>
      </c>
      <c r="L296" s="1">
        <v>0.0</v>
      </c>
      <c r="M296" s="1">
        <v>135.0</v>
      </c>
      <c r="N296" s="1">
        <v>135.0</v>
      </c>
      <c r="O296" s="1">
        <v>999.0</v>
      </c>
      <c r="P296" s="1">
        <v>100.0</v>
      </c>
      <c r="Q296" s="1">
        <v>40.0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75.0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1.0</v>
      </c>
      <c r="AI296" s="14" t="b">
        <v>1</v>
      </c>
      <c r="AJ296" s="7" t="b">
        <v>0</v>
      </c>
      <c r="AK296" s="7" t="b">
        <v>0</v>
      </c>
      <c r="AL296" s="7" t="b">
        <v>0</v>
      </c>
      <c r="AM296" s="7" t="b">
        <v>0</v>
      </c>
      <c r="AN296" s="7" t="b">
        <v>0</v>
      </c>
      <c r="AO296" s="1">
        <v>-1.0</v>
      </c>
      <c r="AP296" s="1">
        <v>-1.0</v>
      </c>
      <c r="AQ296" s="1">
        <v>71110.0</v>
      </c>
      <c r="AR296" s="1">
        <v>7015.0</v>
      </c>
      <c r="AS296" s="1">
        <v>7415.0</v>
      </c>
      <c r="AT296" s="1">
        <v>34900.0</v>
      </c>
      <c r="AU296" s="1">
        <v>349000.0</v>
      </c>
      <c r="AV296" s="1">
        <v>120.0</v>
      </c>
      <c r="AW296" s="1">
        <v>1.05</v>
      </c>
      <c r="AX296" s="1">
        <v>0.2</v>
      </c>
      <c r="AY296" s="1">
        <v>100.0</v>
      </c>
      <c r="AZ296" s="1" t="s">
        <v>353</v>
      </c>
      <c r="BA296" s="1">
        <v>0.0</v>
      </c>
      <c r="BB296" s="1">
        <v>0.0</v>
      </c>
      <c r="BC296" s="1">
        <v>0.0</v>
      </c>
    </row>
    <row r="297" ht="15.0" customHeight="1">
      <c r="A297" s="1">
        <v>349050.0</v>
      </c>
      <c r="B297" s="1" t="s">
        <v>98</v>
      </c>
      <c r="C297" s="2" t="s">
        <v>97</v>
      </c>
      <c r="D297" s="1">
        <v>62.0</v>
      </c>
      <c r="E297" s="1">
        <v>100.0</v>
      </c>
      <c r="F297" s="1">
        <v>136.0</v>
      </c>
      <c r="G297" s="1">
        <v>102.0</v>
      </c>
      <c r="H297" s="1">
        <v>95.0</v>
      </c>
      <c r="I297" s="1">
        <v>136.0</v>
      </c>
      <c r="J297" s="1">
        <v>0.0</v>
      </c>
      <c r="K297" s="1">
        <v>0.0</v>
      </c>
      <c r="L297" s="1">
        <v>0.0</v>
      </c>
      <c r="M297" s="1">
        <v>135.0</v>
      </c>
      <c r="N297" s="1">
        <v>135.0</v>
      </c>
      <c r="O297" s="1">
        <v>999.0</v>
      </c>
      <c r="P297" s="1">
        <v>100.0</v>
      </c>
      <c r="Q297" s="1">
        <v>40.0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75.0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</v>
      </c>
      <c r="AI297" s="14" t="b">
        <v>1</v>
      </c>
      <c r="AJ297" s="7" t="b">
        <v>0</v>
      </c>
      <c r="AK297" s="7" t="b">
        <v>0</v>
      </c>
      <c r="AL297" s="7" t="b">
        <v>0</v>
      </c>
      <c r="AM297" s="7" t="b">
        <v>0</v>
      </c>
      <c r="AN297" s="7" t="b">
        <v>0</v>
      </c>
      <c r="AO297" s="1">
        <v>-1.0</v>
      </c>
      <c r="AP297" s="1">
        <v>-1.0</v>
      </c>
      <c r="AQ297" s="1">
        <v>71110.0</v>
      </c>
      <c r="AR297" s="1">
        <v>7001.0</v>
      </c>
      <c r="AS297" s="1">
        <v>7401.0</v>
      </c>
      <c r="AT297" s="1">
        <v>34900.0</v>
      </c>
      <c r="AU297" s="1">
        <v>349000.0</v>
      </c>
      <c r="AV297" s="1">
        <v>120.0</v>
      </c>
      <c r="AW297" s="1">
        <v>1.05</v>
      </c>
      <c r="AX297" s="1">
        <v>0.2</v>
      </c>
      <c r="AY297" s="1">
        <v>100.0</v>
      </c>
      <c r="AZ297" s="1" t="s">
        <v>353</v>
      </c>
      <c r="BA297" s="1">
        <v>0.0</v>
      </c>
      <c r="BB297" s="1">
        <v>0.0</v>
      </c>
      <c r="BC297" s="1">
        <v>7100.0</v>
      </c>
    </row>
    <row r="298" ht="15.0" customHeight="1">
      <c r="A298" s="1">
        <v>349051.0</v>
      </c>
      <c r="B298" s="1" t="s">
        <v>98</v>
      </c>
      <c r="C298" s="2" t="s">
        <v>97</v>
      </c>
      <c r="D298" s="1">
        <v>62.0</v>
      </c>
      <c r="E298" s="1">
        <v>100.0</v>
      </c>
      <c r="F298" s="1">
        <v>136.0</v>
      </c>
      <c r="G298" s="1">
        <v>102.0</v>
      </c>
      <c r="H298" s="1">
        <v>95.0</v>
      </c>
      <c r="I298" s="1">
        <v>136.0</v>
      </c>
      <c r="J298" s="1">
        <v>0.0</v>
      </c>
      <c r="K298" s="1">
        <v>0.0</v>
      </c>
      <c r="L298" s="1">
        <v>0.0</v>
      </c>
      <c r="M298" s="1">
        <v>135.0</v>
      </c>
      <c r="N298" s="1">
        <v>135.0</v>
      </c>
      <c r="O298" s="1">
        <v>999.0</v>
      </c>
      <c r="P298" s="1">
        <v>100.0</v>
      </c>
      <c r="Q298" s="1">
        <v>40.0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75.0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1.0</v>
      </c>
      <c r="AI298" s="14" t="b">
        <v>1</v>
      </c>
      <c r="AJ298" s="7" t="b">
        <v>0</v>
      </c>
      <c r="AK298" s="7" t="b">
        <v>0</v>
      </c>
      <c r="AL298" s="7" t="b">
        <v>0</v>
      </c>
      <c r="AM298" s="7" t="b">
        <v>0</v>
      </c>
      <c r="AN298" s="7" t="b">
        <v>0</v>
      </c>
      <c r="AO298" s="1">
        <v>-1.0</v>
      </c>
      <c r="AP298" s="1">
        <v>-1.0</v>
      </c>
      <c r="AQ298" s="1">
        <v>71110.0</v>
      </c>
      <c r="AR298" s="1">
        <v>7002.0</v>
      </c>
      <c r="AS298" s="1">
        <v>7402.0</v>
      </c>
      <c r="AT298" s="1">
        <v>34900.0</v>
      </c>
      <c r="AU298" s="1">
        <v>349000.0</v>
      </c>
      <c r="AV298" s="1">
        <v>120.0</v>
      </c>
      <c r="AW298" s="1">
        <v>1.05</v>
      </c>
      <c r="AX298" s="1">
        <v>0.2</v>
      </c>
      <c r="AY298" s="1">
        <v>100.0</v>
      </c>
      <c r="AZ298" s="1" t="s">
        <v>353</v>
      </c>
      <c r="BA298" s="1">
        <v>0.0</v>
      </c>
      <c r="BB298" s="1">
        <v>0.0</v>
      </c>
      <c r="BC298" s="1">
        <v>7100.0</v>
      </c>
    </row>
    <row r="299" ht="15.0" customHeight="1">
      <c r="A299" s="1">
        <v>349052.0</v>
      </c>
      <c r="B299" s="1" t="s">
        <v>98</v>
      </c>
      <c r="C299" s="2" t="s">
        <v>97</v>
      </c>
      <c r="D299" s="1">
        <v>62.0</v>
      </c>
      <c r="E299" s="1">
        <v>100.0</v>
      </c>
      <c r="F299" s="1">
        <v>136.0</v>
      </c>
      <c r="G299" s="1">
        <v>102.0</v>
      </c>
      <c r="H299" s="1">
        <v>95.0</v>
      </c>
      <c r="I299" s="1">
        <v>136.0</v>
      </c>
      <c r="J299" s="1">
        <v>0.0</v>
      </c>
      <c r="K299" s="1">
        <v>0.0</v>
      </c>
      <c r="L299" s="1">
        <v>0.0</v>
      </c>
      <c r="M299" s="1">
        <v>135.0</v>
      </c>
      <c r="N299" s="1">
        <v>135.0</v>
      </c>
      <c r="O299" s="1">
        <v>999.0</v>
      </c>
      <c r="P299" s="1">
        <v>100.0</v>
      </c>
      <c r="Q299" s="1">
        <v>40.0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75.0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4" t="b">
        <v>1</v>
      </c>
      <c r="AJ299" s="7" t="b">
        <v>0</v>
      </c>
      <c r="AK299" s="7" t="b">
        <v>0</v>
      </c>
      <c r="AL299" s="7" t="b">
        <v>0</v>
      </c>
      <c r="AM299" s="7" t="b">
        <v>0</v>
      </c>
      <c r="AN299" s="7" t="b">
        <v>0</v>
      </c>
      <c r="AO299" s="1">
        <v>-1.0</v>
      </c>
      <c r="AP299" s="1">
        <v>-1.0</v>
      </c>
      <c r="AQ299" s="1">
        <v>71110.0</v>
      </c>
      <c r="AR299" s="1">
        <v>7003.0</v>
      </c>
      <c r="AS299" s="1">
        <v>7403.0</v>
      </c>
      <c r="AT299" s="1">
        <v>34900.0</v>
      </c>
      <c r="AU299" s="1">
        <v>349000.0</v>
      </c>
      <c r="AV299" s="1">
        <v>120.0</v>
      </c>
      <c r="AW299" s="1">
        <v>1.05</v>
      </c>
      <c r="AX299" s="1">
        <v>0.2</v>
      </c>
      <c r="AY299" s="1">
        <v>100.0</v>
      </c>
      <c r="AZ299" s="1" t="s">
        <v>353</v>
      </c>
      <c r="BA299" s="1">
        <v>0.0</v>
      </c>
      <c r="BB299" s="1">
        <v>0.0</v>
      </c>
      <c r="BC299" s="1">
        <v>7100.0</v>
      </c>
    </row>
    <row r="300" ht="15.0" customHeight="1">
      <c r="A300" s="1">
        <v>349053.0</v>
      </c>
      <c r="B300" s="1" t="s">
        <v>98</v>
      </c>
      <c r="C300" s="2" t="s">
        <v>97</v>
      </c>
      <c r="D300" s="1">
        <v>62.0</v>
      </c>
      <c r="E300" s="1">
        <v>100.0</v>
      </c>
      <c r="F300" s="1">
        <v>136.0</v>
      </c>
      <c r="G300" s="1">
        <v>102.0</v>
      </c>
      <c r="H300" s="1">
        <v>95.0</v>
      </c>
      <c r="I300" s="1">
        <v>136.0</v>
      </c>
      <c r="J300" s="1">
        <v>0.0</v>
      </c>
      <c r="K300" s="1">
        <v>0.0</v>
      </c>
      <c r="L300" s="1">
        <v>0.0</v>
      </c>
      <c r="M300" s="1">
        <v>135.0</v>
      </c>
      <c r="N300" s="1">
        <v>135.0</v>
      </c>
      <c r="O300" s="1">
        <v>999.0</v>
      </c>
      <c r="P300" s="1">
        <v>100.0</v>
      </c>
      <c r="Q300" s="1">
        <v>40.0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75.0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1.0</v>
      </c>
      <c r="AI300" s="14" t="b">
        <v>1</v>
      </c>
      <c r="AJ300" s="7" t="b">
        <v>0</v>
      </c>
      <c r="AK300" s="7" t="b">
        <v>0</v>
      </c>
      <c r="AL300" s="7" t="b">
        <v>0</v>
      </c>
      <c r="AM300" s="7" t="b">
        <v>0</v>
      </c>
      <c r="AN300" s="7" t="b">
        <v>0</v>
      </c>
      <c r="AO300" s="1">
        <v>-1.0</v>
      </c>
      <c r="AP300" s="1">
        <v>-1.0</v>
      </c>
      <c r="AQ300" s="1">
        <v>71110.0</v>
      </c>
      <c r="AR300" s="1">
        <v>7004.0</v>
      </c>
      <c r="AS300" s="1">
        <v>7404.0</v>
      </c>
      <c r="AT300" s="1">
        <v>34900.0</v>
      </c>
      <c r="AU300" s="1">
        <v>349000.0</v>
      </c>
      <c r="AV300" s="1">
        <v>120.0</v>
      </c>
      <c r="AW300" s="1">
        <v>1.05</v>
      </c>
      <c r="AX300" s="1">
        <v>0.2</v>
      </c>
      <c r="AY300" s="1">
        <v>100.0</v>
      </c>
      <c r="AZ300" s="1" t="s">
        <v>353</v>
      </c>
      <c r="BA300" s="1">
        <v>0.0</v>
      </c>
      <c r="BB300" s="1">
        <v>0.0</v>
      </c>
      <c r="BC300" s="1">
        <v>7100.0</v>
      </c>
    </row>
    <row r="301" ht="15.0" customHeight="1">
      <c r="A301" s="1">
        <v>349054.0</v>
      </c>
      <c r="B301" s="1" t="s">
        <v>98</v>
      </c>
      <c r="C301" s="2" t="s">
        <v>97</v>
      </c>
      <c r="D301" s="1">
        <v>62.0</v>
      </c>
      <c r="E301" s="1">
        <v>100.0</v>
      </c>
      <c r="F301" s="1">
        <v>136.0</v>
      </c>
      <c r="G301" s="1">
        <v>102.0</v>
      </c>
      <c r="H301" s="1">
        <v>95.0</v>
      </c>
      <c r="I301" s="1">
        <v>136.0</v>
      </c>
      <c r="J301" s="1">
        <v>0.0</v>
      </c>
      <c r="K301" s="1">
        <v>0.0</v>
      </c>
      <c r="L301" s="1">
        <v>0.0</v>
      </c>
      <c r="M301" s="1">
        <v>135.0</v>
      </c>
      <c r="N301" s="1">
        <v>135.0</v>
      </c>
      <c r="O301" s="1">
        <v>999.0</v>
      </c>
      <c r="P301" s="1">
        <v>100.0</v>
      </c>
      <c r="Q301" s="1">
        <v>40.0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75.0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1.0</v>
      </c>
      <c r="AI301" s="14" t="b">
        <v>1</v>
      </c>
      <c r="AJ301" s="7" t="b">
        <v>0</v>
      </c>
      <c r="AK301" s="7" t="b">
        <v>0</v>
      </c>
      <c r="AL301" s="7" t="b">
        <v>0</v>
      </c>
      <c r="AM301" s="7" t="b">
        <v>0</v>
      </c>
      <c r="AN301" s="7" t="b">
        <v>0</v>
      </c>
      <c r="AO301" s="1">
        <v>-1.0</v>
      </c>
      <c r="AP301" s="1">
        <v>-1.0</v>
      </c>
      <c r="AQ301" s="1">
        <v>71110.0</v>
      </c>
      <c r="AR301" s="1">
        <v>7005.0</v>
      </c>
      <c r="AS301" s="1">
        <v>7405.0</v>
      </c>
      <c r="AT301" s="1">
        <v>34900.0</v>
      </c>
      <c r="AU301" s="1">
        <v>349000.0</v>
      </c>
      <c r="AV301" s="1">
        <v>120.0</v>
      </c>
      <c r="AW301" s="1">
        <v>1.05</v>
      </c>
      <c r="AX301" s="1">
        <v>0.2</v>
      </c>
      <c r="AY301" s="1">
        <v>100.0</v>
      </c>
      <c r="AZ301" s="1" t="s">
        <v>353</v>
      </c>
      <c r="BA301" s="1">
        <v>0.0</v>
      </c>
      <c r="BB301" s="1">
        <v>0.0</v>
      </c>
      <c r="BC301" s="1">
        <v>7100.0</v>
      </c>
    </row>
    <row r="302" ht="15.0" customHeight="1">
      <c r="A302" s="1">
        <v>349055.0</v>
      </c>
      <c r="B302" s="1" t="s">
        <v>98</v>
      </c>
      <c r="C302" s="2" t="s">
        <v>97</v>
      </c>
      <c r="D302" s="1">
        <v>62.0</v>
      </c>
      <c r="E302" s="1">
        <v>100.0</v>
      </c>
      <c r="F302" s="1">
        <v>136.0</v>
      </c>
      <c r="G302" s="1">
        <v>102.0</v>
      </c>
      <c r="H302" s="1">
        <v>95.0</v>
      </c>
      <c r="I302" s="1">
        <v>136.0</v>
      </c>
      <c r="J302" s="1">
        <v>0.0</v>
      </c>
      <c r="K302" s="1">
        <v>0.0</v>
      </c>
      <c r="L302" s="1">
        <v>0.0</v>
      </c>
      <c r="M302" s="1">
        <v>135.0</v>
      </c>
      <c r="N302" s="1">
        <v>135.0</v>
      </c>
      <c r="O302" s="1">
        <v>999.0</v>
      </c>
      <c r="P302" s="1">
        <v>100.0</v>
      </c>
      <c r="Q302" s="1">
        <v>40.0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75.0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1.0</v>
      </c>
      <c r="AI302" s="14" t="b">
        <v>1</v>
      </c>
      <c r="AJ302" s="7" t="b">
        <v>0</v>
      </c>
      <c r="AK302" s="7" t="b">
        <v>0</v>
      </c>
      <c r="AL302" s="7" t="b">
        <v>0</v>
      </c>
      <c r="AM302" s="7" t="b">
        <v>0</v>
      </c>
      <c r="AN302" s="7" t="b">
        <v>0</v>
      </c>
      <c r="AO302" s="1">
        <v>-1.0</v>
      </c>
      <c r="AP302" s="1">
        <v>-1.0</v>
      </c>
      <c r="AQ302" s="1">
        <v>71110.0</v>
      </c>
      <c r="AR302" s="1">
        <v>7006.0</v>
      </c>
      <c r="AS302" s="1">
        <v>7406.0</v>
      </c>
      <c r="AT302" s="1">
        <v>34900.0</v>
      </c>
      <c r="AU302" s="1">
        <v>349000.0</v>
      </c>
      <c r="AV302" s="1">
        <v>120.0</v>
      </c>
      <c r="AW302" s="1">
        <v>1.05</v>
      </c>
      <c r="AX302" s="1">
        <v>0.2</v>
      </c>
      <c r="AY302" s="1">
        <v>100.0</v>
      </c>
      <c r="AZ302" s="1" t="s">
        <v>353</v>
      </c>
      <c r="BA302" s="1">
        <v>0.0</v>
      </c>
      <c r="BB302" s="1">
        <v>0.0</v>
      </c>
      <c r="BC302" s="1">
        <v>7100.0</v>
      </c>
    </row>
    <row r="303" ht="15.0" customHeight="1">
      <c r="A303" s="1">
        <v>349056.0</v>
      </c>
      <c r="B303" s="1" t="s">
        <v>98</v>
      </c>
      <c r="C303" s="2" t="s">
        <v>97</v>
      </c>
      <c r="D303" s="1">
        <v>62.0</v>
      </c>
      <c r="E303" s="1">
        <v>100.0</v>
      </c>
      <c r="F303" s="1">
        <v>136.0</v>
      </c>
      <c r="G303" s="1">
        <v>102.0</v>
      </c>
      <c r="H303" s="1">
        <v>95.0</v>
      </c>
      <c r="I303" s="1">
        <v>136.0</v>
      </c>
      <c r="J303" s="1">
        <v>0.0</v>
      </c>
      <c r="K303" s="1">
        <v>0.0</v>
      </c>
      <c r="L303" s="1">
        <v>0.0</v>
      </c>
      <c r="M303" s="1">
        <v>135.0</v>
      </c>
      <c r="N303" s="1">
        <v>135.0</v>
      </c>
      <c r="O303" s="1">
        <v>999.0</v>
      </c>
      <c r="P303" s="1">
        <v>100.0</v>
      </c>
      <c r="Q303" s="1">
        <v>40.0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75.0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1.0</v>
      </c>
      <c r="AI303" s="14" t="b">
        <v>1</v>
      </c>
      <c r="AJ303" s="7" t="b">
        <v>0</v>
      </c>
      <c r="AK303" s="7" t="b">
        <v>0</v>
      </c>
      <c r="AL303" s="7" t="b">
        <v>0</v>
      </c>
      <c r="AM303" s="7" t="b">
        <v>0</v>
      </c>
      <c r="AN303" s="7" t="b">
        <v>0</v>
      </c>
      <c r="AO303" s="1">
        <v>-1.0</v>
      </c>
      <c r="AP303" s="1">
        <v>-1.0</v>
      </c>
      <c r="AQ303" s="1">
        <v>71110.0</v>
      </c>
      <c r="AR303" s="1">
        <v>7007.0</v>
      </c>
      <c r="AS303" s="1">
        <v>7407.0</v>
      </c>
      <c r="AT303" s="1">
        <v>34900.0</v>
      </c>
      <c r="AU303" s="1">
        <v>349000.0</v>
      </c>
      <c r="AV303" s="1">
        <v>120.0</v>
      </c>
      <c r="AW303" s="1">
        <v>1.05</v>
      </c>
      <c r="AX303" s="1">
        <v>0.2</v>
      </c>
      <c r="AY303" s="1">
        <v>100.0</v>
      </c>
      <c r="AZ303" s="1" t="s">
        <v>353</v>
      </c>
      <c r="BA303" s="1">
        <v>0.0</v>
      </c>
      <c r="BB303" s="1">
        <v>0.0</v>
      </c>
      <c r="BC303" s="1">
        <v>7100.0</v>
      </c>
    </row>
    <row r="304" ht="15.0" customHeight="1">
      <c r="A304" s="1">
        <v>349057.0</v>
      </c>
      <c r="B304" s="1" t="s">
        <v>98</v>
      </c>
      <c r="C304" s="2" t="s">
        <v>97</v>
      </c>
      <c r="D304" s="1">
        <v>62.0</v>
      </c>
      <c r="E304" s="1">
        <v>100.0</v>
      </c>
      <c r="F304" s="1">
        <v>136.0</v>
      </c>
      <c r="G304" s="1">
        <v>102.0</v>
      </c>
      <c r="H304" s="1">
        <v>95.0</v>
      </c>
      <c r="I304" s="1">
        <v>136.0</v>
      </c>
      <c r="J304" s="1">
        <v>0.0</v>
      </c>
      <c r="K304" s="1">
        <v>0.0</v>
      </c>
      <c r="L304" s="1">
        <v>0.0</v>
      </c>
      <c r="M304" s="1">
        <v>135.0</v>
      </c>
      <c r="N304" s="1">
        <v>135.0</v>
      </c>
      <c r="O304" s="1">
        <v>999.0</v>
      </c>
      <c r="P304" s="1">
        <v>100.0</v>
      </c>
      <c r="Q304" s="1">
        <v>40.0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75.0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1.0</v>
      </c>
      <c r="AI304" s="14" t="b">
        <v>1</v>
      </c>
      <c r="AJ304" s="7" t="b">
        <v>0</v>
      </c>
      <c r="AK304" s="7" t="b">
        <v>0</v>
      </c>
      <c r="AL304" s="7" t="b">
        <v>0</v>
      </c>
      <c r="AM304" s="7" t="b">
        <v>0</v>
      </c>
      <c r="AN304" s="7" t="b">
        <v>0</v>
      </c>
      <c r="AO304" s="1">
        <v>-1.0</v>
      </c>
      <c r="AP304" s="1">
        <v>-1.0</v>
      </c>
      <c r="AQ304" s="1">
        <v>71110.0</v>
      </c>
      <c r="AR304" s="1">
        <v>7008.0</v>
      </c>
      <c r="AS304" s="1">
        <v>7408.0</v>
      </c>
      <c r="AT304" s="1">
        <v>34900.0</v>
      </c>
      <c r="AU304" s="1">
        <v>349000.0</v>
      </c>
      <c r="AV304" s="1">
        <v>120.0</v>
      </c>
      <c r="AW304" s="1">
        <v>1.05</v>
      </c>
      <c r="AX304" s="1">
        <v>0.2</v>
      </c>
      <c r="AY304" s="1">
        <v>100.0</v>
      </c>
      <c r="AZ304" s="1" t="s">
        <v>353</v>
      </c>
      <c r="BA304" s="1">
        <v>0.0</v>
      </c>
      <c r="BB304" s="1">
        <v>0.0</v>
      </c>
      <c r="BC304" s="1">
        <v>7100.0</v>
      </c>
    </row>
    <row r="305" ht="15.0" customHeight="1">
      <c r="A305" s="1">
        <v>349058.0</v>
      </c>
      <c r="B305" s="1" t="s">
        <v>98</v>
      </c>
      <c r="C305" s="2" t="s">
        <v>97</v>
      </c>
      <c r="D305" s="1">
        <v>62.0</v>
      </c>
      <c r="E305" s="1">
        <v>100.0</v>
      </c>
      <c r="F305" s="1">
        <v>136.0</v>
      </c>
      <c r="G305" s="1">
        <v>102.0</v>
      </c>
      <c r="H305" s="1">
        <v>95.0</v>
      </c>
      <c r="I305" s="1">
        <v>136.0</v>
      </c>
      <c r="J305" s="1">
        <v>0.0</v>
      </c>
      <c r="K305" s="1">
        <v>0.0</v>
      </c>
      <c r="L305" s="1">
        <v>0.0</v>
      </c>
      <c r="M305" s="1">
        <v>135.0</v>
      </c>
      <c r="N305" s="1">
        <v>135.0</v>
      </c>
      <c r="O305" s="1">
        <v>999.0</v>
      </c>
      <c r="P305" s="1">
        <v>100.0</v>
      </c>
      <c r="Q305" s="1">
        <v>40.0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75.0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1.0</v>
      </c>
      <c r="AI305" s="14" t="b">
        <v>1</v>
      </c>
      <c r="AJ305" s="7" t="b">
        <v>0</v>
      </c>
      <c r="AK305" s="7" t="b">
        <v>0</v>
      </c>
      <c r="AL305" s="7" t="b">
        <v>0</v>
      </c>
      <c r="AM305" s="7" t="b">
        <v>0</v>
      </c>
      <c r="AN305" s="7" t="b">
        <v>0</v>
      </c>
      <c r="AO305" s="1">
        <v>-1.0</v>
      </c>
      <c r="AP305" s="1">
        <v>-1.0</v>
      </c>
      <c r="AQ305" s="1">
        <v>71110.0</v>
      </c>
      <c r="AR305" s="1">
        <v>7009.0</v>
      </c>
      <c r="AS305" s="1">
        <v>7409.0</v>
      </c>
      <c r="AT305" s="1">
        <v>34900.0</v>
      </c>
      <c r="AU305" s="1">
        <v>349000.0</v>
      </c>
      <c r="AV305" s="1">
        <v>120.0</v>
      </c>
      <c r="AW305" s="1">
        <v>1.05</v>
      </c>
      <c r="AX305" s="1">
        <v>0.2</v>
      </c>
      <c r="AY305" s="1">
        <v>100.0</v>
      </c>
      <c r="AZ305" s="1" t="s">
        <v>353</v>
      </c>
      <c r="BA305" s="1">
        <v>0.0</v>
      </c>
      <c r="BB305" s="1">
        <v>0.0</v>
      </c>
      <c r="BC305" s="1">
        <v>7100.0</v>
      </c>
    </row>
    <row r="306" ht="15.0" customHeight="1">
      <c r="A306" s="1">
        <v>349059.0</v>
      </c>
      <c r="B306" s="1" t="s">
        <v>98</v>
      </c>
      <c r="C306" s="2" t="s">
        <v>97</v>
      </c>
      <c r="D306" s="1">
        <v>62.0</v>
      </c>
      <c r="E306" s="1">
        <v>100.0</v>
      </c>
      <c r="F306" s="1">
        <v>136.0</v>
      </c>
      <c r="G306" s="1">
        <v>102.0</v>
      </c>
      <c r="H306" s="1">
        <v>95.0</v>
      </c>
      <c r="I306" s="1">
        <v>136.0</v>
      </c>
      <c r="J306" s="1">
        <v>0.0</v>
      </c>
      <c r="K306" s="1">
        <v>0.0</v>
      </c>
      <c r="L306" s="1">
        <v>0.0</v>
      </c>
      <c r="M306" s="1">
        <v>135.0</v>
      </c>
      <c r="N306" s="1">
        <v>135.0</v>
      </c>
      <c r="O306" s="1">
        <v>999.0</v>
      </c>
      <c r="P306" s="1">
        <v>100.0</v>
      </c>
      <c r="Q306" s="1">
        <v>40.0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75.0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1.0</v>
      </c>
      <c r="AI306" s="14" t="b">
        <v>1</v>
      </c>
      <c r="AJ306" s="7" t="b">
        <v>0</v>
      </c>
      <c r="AK306" s="7" t="b">
        <v>0</v>
      </c>
      <c r="AL306" s="7" t="b">
        <v>0</v>
      </c>
      <c r="AM306" s="7" t="b">
        <v>0</v>
      </c>
      <c r="AN306" s="7" t="b">
        <v>0</v>
      </c>
      <c r="AO306" s="1">
        <v>-1.0</v>
      </c>
      <c r="AP306" s="1">
        <v>-1.0</v>
      </c>
      <c r="AQ306" s="1">
        <v>71110.0</v>
      </c>
      <c r="AR306" s="1">
        <v>7010.0</v>
      </c>
      <c r="AS306" s="1">
        <v>7410.0</v>
      </c>
      <c r="AT306" s="1">
        <v>34900.0</v>
      </c>
      <c r="AU306" s="1">
        <v>349000.0</v>
      </c>
      <c r="AV306" s="1">
        <v>120.0</v>
      </c>
      <c r="AW306" s="1">
        <v>1.05</v>
      </c>
      <c r="AX306" s="1">
        <v>0.2</v>
      </c>
      <c r="AY306" s="1">
        <v>100.0</v>
      </c>
      <c r="AZ306" s="1" t="s">
        <v>353</v>
      </c>
      <c r="BA306" s="1">
        <v>0.0</v>
      </c>
      <c r="BB306" s="1">
        <v>0.0</v>
      </c>
      <c r="BC306" s="1">
        <v>7100.0</v>
      </c>
    </row>
    <row r="307" ht="15.0" customHeight="1">
      <c r="A307" s="1">
        <v>349060.0</v>
      </c>
      <c r="B307" s="1" t="s">
        <v>98</v>
      </c>
      <c r="C307" s="2" t="s">
        <v>97</v>
      </c>
      <c r="D307" s="1">
        <v>62.0</v>
      </c>
      <c r="E307" s="1">
        <v>100.0</v>
      </c>
      <c r="F307" s="1">
        <v>136.0</v>
      </c>
      <c r="G307" s="1">
        <v>102.0</v>
      </c>
      <c r="H307" s="1">
        <v>95.0</v>
      </c>
      <c r="I307" s="1">
        <v>136.0</v>
      </c>
      <c r="J307" s="1">
        <v>0.0</v>
      </c>
      <c r="K307" s="1">
        <v>0.0</v>
      </c>
      <c r="L307" s="1">
        <v>0.0</v>
      </c>
      <c r="M307" s="1">
        <v>135.0</v>
      </c>
      <c r="N307" s="1">
        <v>135.0</v>
      </c>
      <c r="O307" s="1">
        <v>999.0</v>
      </c>
      <c r="P307" s="1">
        <v>100.0</v>
      </c>
      <c r="Q307" s="1">
        <v>40.0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75.0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1.0</v>
      </c>
      <c r="AI307" s="14" t="b">
        <v>1</v>
      </c>
      <c r="AJ307" s="7" t="b">
        <v>0</v>
      </c>
      <c r="AK307" s="7" t="b">
        <v>0</v>
      </c>
      <c r="AL307" s="7" t="b">
        <v>0</v>
      </c>
      <c r="AM307" s="7" t="b">
        <v>0</v>
      </c>
      <c r="AN307" s="7" t="b">
        <v>0</v>
      </c>
      <c r="AO307" s="1">
        <v>-1.0</v>
      </c>
      <c r="AP307" s="1">
        <v>-1.0</v>
      </c>
      <c r="AQ307" s="1">
        <v>71110.0</v>
      </c>
      <c r="AR307" s="1">
        <v>7011.0</v>
      </c>
      <c r="AS307" s="1">
        <v>7411.0</v>
      </c>
      <c r="AT307" s="1">
        <v>34900.0</v>
      </c>
      <c r="AU307" s="1">
        <v>349000.0</v>
      </c>
      <c r="AV307" s="1">
        <v>120.0</v>
      </c>
      <c r="AW307" s="1">
        <v>1.05</v>
      </c>
      <c r="AX307" s="1">
        <v>0.2</v>
      </c>
      <c r="AY307" s="1">
        <v>100.0</v>
      </c>
      <c r="AZ307" s="1" t="s">
        <v>353</v>
      </c>
      <c r="BA307" s="1">
        <v>0.0</v>
      </c>
      <c r="BB307" s="1">
        <v>0.0</v>
      </c>
      <c r="BC307" s="1">
        <v>7100.0</v>
      </c>
    </row>
    <row r="308" ht="15.0" customHeight="1">
      <c r="A308" s="1">
        <v>349061.0</v>
      </c>
      <c r="B308" s="1" t="s">
        <v>98</v>
      </c>
      <c r="C308" s="2" t="s">
        <v>97</v>
      </c>
      <c r="D308" s="1">
        <v>62.0</v>
      </c>
      <c r="E308" s="1">
        <v>100.0</v>
      </c>
      <c r="F308" s="1">
        <v>136.0</v>
      </c>
      <c r="G308" s="1">
        <v>102.0</v>
      </c>
      <c r="H308" s="1">
        <v>95.0</v>
      </c>
      <c r="I308" s="1">
        <v>136.0</v>
      </c>
      <c r="J308" s="1">
        <v>0.0</v>
      </c>
      <c r="K308" s="1">
        <v>0.0</v>
      </c>
      <c r="L308" s="1">
        <v>0.0</v>
      </c>
      <c r="M308" s="1">
        <v>135.0</v>
      </c>
      <c r="N308" s="1">
        <v>135.0</v>
      </c>
      <c r="O308" s="1">
        <v>999.0</v>
      </c>
      <c r="P308" s="1">
        <v>100.0</v>
      </c>
      <c r="Q308" s="1">
        <v>40.0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75.0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1.0</v>
      </c>
      <c r="AI308" s="14" t="b">
        <v>1</v>
      </c>
      <c r="AJ308" s="7" t="b">
        <v>0</v>
      </c>
      <c r="AK308" s="7" t="b">
        <v>0</v>
      </c>
      <c r="AL308" s="7" t="b">
        <v>0</v>
      </c>
      <c r="AM308" s="7" t="b">
        <v>0</v>
      </c>
      <c r="AN308" s="7" t="b">
        <v>0</v>
      </c>
      <c r="AO308" s="1">
        <v>-1.0</v>
      </c>
      <c r="AP308" s="1">
        <v>-1.0</v>
      </c>
      <c r="AQ308" s="1">
        <v>71110.0</v>
      </c>
      <c r="AR308" s="1">
        <v>7012.0</v>
      </c>
      <c r="AS308" s="1">
        <v>7412.0</v>
      </c>
      <c r="AT308" s="1">
        <v>34900.0</v>
      </c>
      <c r="AU308" s="1">
        <v>349000.0</v>
      </c>
      <c r="AV308" s="1">
        <v>120.0</v>
      </c>
      <c r="AW308" s="1">
        <v>1.05</v>
      </c>
      <c r="AX308" s="1">
        <v>0.2</v>
      </c>
      <c r="AY308" s="1">
        <v>100.0</v>
      </c>
      <c r="AZ308" s="1" t="s">
        <v>353</v>
      </c>
      <c r="BA308" s="1">
        <v>0.0</v>
      </c>
      <c r="BB308" s="1">
        <v>0.0</v>
      </c>
      <c r="BC308" s="1">
        <v>7100.0</v>
      </c>
    </row>
    <row r="309" ht="15.0" customHeight="1">
      <c r="A309" s="1">
        <v>349062.0</v>
      </c>
      <c r="B309" s="1" t="s">
        <v>98</v>
      </c>
      <c r="C309" s="2" t="s">
        <v>97</v>
      </c>
      <c r="D309" s="1">
        <v>62.0</v>
      </c>
      <c r="E309" s="1">
        <v>100.0</v>
      </c>
      <c r="F309" s="1">
        <v>136.0</v>
      </c>
      <c r="G309" s="1">
        <v>102.0</v>
      </c>
      <c r="H309" s="1">
        <v>95.0</v>
      </c>
      <c r="I309" s="1">
        <v>136.0</v>
      </c>
      <c r="J309" s="1">
        <v>0.0</v>
      </c>
      <c r="K309" s="1">
        <v>0.0</v>
      </c>
      <c r="L309" s="1">
        <v>0.0</v>
      </c>
      <c r="M309" s="1">
        <v>135.0</v>
      </c>
      <c r="N309" s="1">
        <v>135.0</v>
      </c>
      <c r="O309" s="1">
        <v>999.0</v>
      </c>
      <c r="P309" s="1">
        <v>100.0</v>
      </c>
      <c r="Q309" s="1">
        <v>40.0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75.0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1.0</v>
      </c>
      <c r="AI309" s="14" t="b">
        <v>1</v>
      </c>
      <c r="AJ309" s="7" t="b">
        <v>0</v>
      </c>
      <c r="AK309" s="7" t="b">
        <v>0</v>
      </c>
      <c r="AL309" s="7" t="b">
        <v>0</v>
      </c>
      <c r="AM309" s="7" t="b">
        <v>0</v>
      </c>
      <c r="AN309" s="7" t="b">
        <v>0</v>
      </c>
      <c r="AO309" s="1">
        <v>-1.0</v>
      </c>
      <c r="AP309" s="1">
        <v>-1.0</v>
      </c>
      <c r="AQ309" s="1">
        <v>71110.0</v>
      </c>
      <c r="AR309" s="1">
        <v>7013.0</v>
      </c>
      <c r="AS309" s="1">
        <v>7413.0</v>
      </c>
      <c r="AT309" s="1">
        <v>34900.0</v>
      </c>
      <c r="AU309" s="1">
        <v>349000.0</v>
      </c>
      <c r="AV309" s="1">
        <v>120.0</v>
      </c>
      <c r="AW309" s="1">
        <v>1.05</v>
      </c>
      <c r="AX309" s="1">
        <v>0.2</v>
      </c>
      <c r="AY309" s="1">
        <v>100.0</v>
      </c>
      <c r="AZ309" s="1" t="s">
        <v>353</v>
      </c>
      <c r="BA309" s="1">
        <v>0.0</v>
      </c>
      <c r="BB309" s="1">
        <v>0.0</v>
      </c>
      <c r="BC309" s="1">
        <v>7100.0</v>
      </c>
    </row>
    <row r="310" ht="15.0" customHeight="1">
      <c r="A310" s="1">
        <v>349063.0</v>
      </c>
      <c r="B310" s="1" t="s">
        <v>98</v>
      </c>
      <c r="C310" s="2" t="s">
        <v>97</v>
      </c>
      <c r="D310" s="1">
        <v>62.0</v>
      </c>
      <c r="E310" s="1">
        <v>100.0</v>
      </c>
      <c r="F310" s="1">
        <v>136.0</v>
      </c>
      <c r="G310" s="1">
        <v>102.0</v>
      </c>
      <c r="H310" s="1">
        <v>95.0</v>
      </c>
      <c r="I310" s="1">
        <v>136.0</v>
      </c>
      <c r="J310" s="1">
        <v>0.0</v>
      </c>
      <c r="K310" s="1">
        <v>0.0</v>
      </c>
      <c r="L310" s="1">
        <v>0.0</v>
      </c>
      <c r="M310" s="1">
        <v>135.0</v>
      </c>
      <c r="N310" s="1">
        <v>135.0</v>
      </c>
      <c r="O310" s="1">
        <v>999.0</v>
      </c>
      <c r="P310" s="1">
        <v>100.0</v>
      </c>
      <c r="Q310" s="1">
        <v>40.0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75.0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1.0</v>
      </c>
      <c r="AI310" s="14" t="b">
        <v>1</v>
      </c>
      <c r="AJ310" s="7" t="b">
        <v>0</v>
      </c>
      <c r="AK310" s="7" t="b">
        <v>0</v>
      </c>
      <c r="AL310" s="7" t="b">
        <v>0</v>
      </c>
      <c r="AM310" s="7" t="b">
        <v>0</v>
      </c>
      <c r="AN310" s="7" t="b">
        <v>0</v>
      </c>
      <c r="AO310" s="1">
        <v>-1.0</v>
      </c>
      <c r="AP310" s="1">
        <v>-1.0</v>
      </c>
      <c r="AQ310" s="1">
        <v>71110.0</v>
      </c>
      <c r="AR310" s="1">
        <v>7014.0</v>
      </c>
      <c r="AS310" s="1">
        <v>7414.0</v>
      </c>
      <c r="AT310" s="1">
        <v>34900.0</v>
      </c>
      <c r="AU310" s="1">
        <v>349000.0</v>
      </c>
      <c r="AV310" s="1">
        <v>120.0</v>
      </c>
      <c r="AW310" s="1">
        <v>1.05</v>
      </c>
      <c r="AX310" s="1">
        <v>0.2</v>
      </c>
      <c r="AY310" s="1">
        <v>100.0</v>
      </c>
      <c r="AZ310" s="1" t="s">
        <v>353</v>
      </c>
      <c r="BA310" s="1">
        <v>0.0</v>
      </c>
      <c r="BB310" s="1">
        <v>0.0</v>
      </c>
      <c r="BC310" s="1">
        <v>7100.0</v>
      </c>
    </row>
    <row r="311" ht="15.0" customHeight="1">
      <c r="A311" s="1">
        <v>349064.0</v>
      </c>
      <c r="B311" s="1" t="s">
        <v>98</v>
      </c>
      <c r="C311" s="2" t="s">
        <v>97</v>
      </c>
      <c r="D311" s="1">
        <v>62.0</v>
      </c>
      <c r="E311" s="1">
        <v>100.0</v>
      </c>
      <c r="F311" s="1">
        <v>136.0</v>
      </c>
      <c r="G311" s="1">
        <v>102.0</v>
      </c>
      <c r="H311" s="1">
        <v>95.0</v>
      </c>
      <c r="I311" s="1">
        <v>136.0</v>
      </c>
      <c r="J311" s="1">
        <v>0.0</v>
      </c>
      <c r="K311" s="1">
        <v>0.0</v>
      </c>
      <c r="L311" s="1">
        <v>0.0</v>
      </c>
      <c r="M311" s="1">
        <v>135.0</v>
      </c>
      <c r="N311" s="1">
        <v>135.0</v>
      </c>
      <c r="O311" s="1">
        <v>999.0</v>
      </c>
      <c r="P311" s="1">
        <v>100.0</v>
      </c>
      <c r="Q311" s="1">
        <v>40.0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75.0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1.0</v>
      </c>
      <c r="AI311" s="14" t="b">
        <v>1</v>
      </c>
      <c r="AJ311" s="7" t="b">
        <v>0</v>
      </c>
      <c r="AK311" s="7" t="b">
        <v>0</v>
      </c>
      <c r="AL311" s="7" t="b">
        <v>0</v>
      </c>
      <c r="AM311" s="7" t="b">
        <v>0</v>
      </c>
      <c r="AN311" s="7" t="b">
        <v>0</v>
      </c>
      <c r="AO311" s="1">
        <v>-1.0</v>
      </c>
      <c r="AP311" s="1">
        <v>-1.0</v>
      </c>
      <c r="AQ311" s="1">
        <v>71110.0</v>
      </c>
      <c r="AR311" s="1">
        <v>7015.0</v>
      </c>
      <c r="AS311" s="1">
        <v>7415.0</v>
      </c>
      <c r="AT311" s="1">
        <v>34900.0</v>
      </c>
      <c r="AU311" s="1">
        <v>349000.0</v>
      </c>
      <c r="AV311" s="1">
        <v>120.0</v>
      </c>
      <c r="AW311" s="1">
        <v>1.05</v>
      </c>
      <c r="AX311" s="1">
        <v>0.2</v>
      </c>
      <c r="AY311" s="1">
        <v>100.0</v>
      </c>
      <c r="AZ311" s="1" t="s">
        <v>353</v>
      </c>
      <c r="BA311" s="1">
        <v>0.0</v>
      </c>
      <c r="BB311" s="1">
        <v>0.0</v>
      </c>
      <c r="BC311" s="1">
        <v>7100.0</v>
      </c>
    </row>
    <row r="312" ht="15.0" customHeight="1">
      <c r="A312" s="1">
        <v>349100.0</v>
      </c>
      <c r="B312" s="1" t="s">
        <v>111</v>
      </c>
      <c r="C312" s="1" t="s">
        <v>97</v>
      </c>
      <c r="D312" s="1">
        <v>74.0</v>
      </c>
      <c r="E312" s="1">
        <v>100.0</v>
      </c>
      <c r="F312" s="1">
        <v>146.0</v>
      </c>
      <c r="G312" s="1">
        <v>110.0</v>
      </c>
      <c r="H312" s="1">
        <v>102.0</v>
      </c>
      <c r="I312" s="1">
        <v>146.0</v>
      </c>
      <c r="J312" s="1">
        <v>0.0</v>
      </c>
      <c r="K312" s="1">
        <v>0.0</v>
      </c>
      <c r="L312" s="1">
        <v>0.0</v>
      </c>
      <c r="M312" s="1">
        <v>135.0</v>
      </c>
      <c r="N312" s="1">
        <v>135.0</v>
      </c>
      <c r="O312" s="1">
        <v>999.0</v>
      </c>
      <c r="P312" s="1">
        <v>100.0</v>
      </c>
      <c r="Q312" s="1">
        <v>40.0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75.0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1.0</v>
      </c>
      <c r="AI312" s="14" t="b">
        <v>1</v>
      </c>
      <c r="AJ312" s="7" t="b">
        <v>0</v>
      </c>
      <c r="AK312" s="7" t="b">
        <v>0</v>
      </c>
      <c r="AL312" s="7" t="b">
        <v>0</v>
      </c>
      <c r="AM312" s="7" t="b">
        <v>0</v>
      </c>
      <c r="AN312" s="7" t="b">
        <v>0</v>
      </c>
      <c r="AO312" s="1">
        <v>3.491E7</v>
      </c>
      <c r="AP312" s="1">
        <v>-1.0</v>
      </c>
      <c r="AQ312" s="1">
        <v>71110.0</v>
      </c>
      <c r="AR312" s="1">
        <v>7001.0</v>
      </c>
      <c r="AS312" s="1">
        <v>7401.0</v>
      </c>
      <c r="AT312" s="1">
        <v>34910.0</v>
      </c>
      <c r="AU312" s="1">
        <v>349100.0</v>
      </c>
      <c r="AV312" s="1">
        <v>120.0</v>
      </c>
      <c r="AW312" s="1">
        <v>1.15999999999999</v>
      </c>
      <c r="AX312" s="1">
        <v>0.3</v>
      </c>
      <c r="AY312" s="1">
        <v>100.0</v>
      </c>
      <c r="AZ312" s="1" t="s">
        <v>353</v>
      </c>
      <c r="BA312" s="1">
        <v>0.0</v>
      </c>
      <c r="BB312" s="1">
        <v>0.0</v>
      </c>
      <c r="BC312" s="1">
        <v>0.0</v>
      </c>
    </row>
    <row r="313" ht="15.0" customHeight="1">
      <c r="A313" s="1">
        <v>349101.0</v>
      </c>
      <c r="B313" s="1" t="s">
        <v>111</v>
      </c>
      <c r="C313" s="1" t="s">
        <v>97</v>
      </c>
      <c r="D313" s="1">
        <v>74.0</v>
      </c>
      <c r="E313" s="1">
        <v>100.0</v>
      </c>
      <c r="F313" s="1">
        <v>146.0</v>
      </c>
      <c r="G313" s="1">
        <v>110.0</v>
      </c>
      <c r="H313" s="1">
        <v>102.0</v>
      </c>
      <c r="I313" s="1">
        <v>146.0</v>
      </c>
      <c r="J313" s="1">
        <v>0.0</v>
      </c>
      <c r="K313" s="1">
        <v>0.0</v>
      </c>
      <c r="L313" s="1">
        <v>0.0</v>
      </c>
      <c r="M313" s="1">
        <v>135.0</v>
      </c>
      <c r="N313" s="1">
        <v>135.0</v>
      </c>
      <c r="O313" s="1">
        <v>999.0</v>
      </c>
      <c r="P313" s="1">
        <v>100.0</v>
      </c>
      <c r="Q313" s="1">
        <v>40.0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75.0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1.0</v>
      </c>
      <c r="AI313" s="14" t="b">
        <v>1</v>
      </c>
      <c r="AJ313" s="7" t="b">
        <v>0</v>
      </c>
      <c r="AK313" s="7" t="b">
        <v>0</v>
      </c>
      <c r="AL313" s="7" t="b">
        <v>0</v>
      </c>
      <c r="AM313" s="7" t="b">
        <v>0</v>
      </c>
      <c r="AN313" s="7" t="b">
        <v>0</v>
      </c>
      <c r="AO313" s="1">
        <v>3.49101E7</v>
      </c>
      <c r="AP313" s="1">
        <v>-1.0</v>
      </c>
      <c r="AQ313" s="1">
        <v>71110.0</v>
      </c>
      <c r="AR313" s="1">
        <v>7002.0</v>
      </c>
      <c r="AS313" s="1">
        <v>7402.0</v>
      </c>
      <c r="AT313" s="1">
        <v>34910.0</v>
      </c>
      <c r="AU313" s="1">
        <v>349100.0</v>
      </c>
      <c r="AV313" s="1">
        <v>120.0</v>
      </c>
      <c r="AW313" s="1">
        <v>1.15999999999999</v>
      </c>
      <c r="AX313" s="1">
        <v>0.3</v>
      </c>
      <c r="AY313" s="1">
        <v>100.0</v>
      </c>
      <c r="AZ313" s="1" t="s">
        <v>353</v>
      </c>
      <c r="BA313" s="1">
        <v>0.0</v>
      </c>
      <c r="BB313" s="1">
        <v>0.0</v>
      </c>
      <c r="BC313" s="1">
        <v>0.0</v>
      </c>
    </row>
    <row r="314" ht="15.0" customHeight="1">
      <c r="A314" s="1">
        <v>349102.0</v>
      </c>
      <c r="B314" s="1" t="s">
        <v>111</v>
      </c>
      <c r="C314" s="1" t="s">
        <v>97</v>
      </c>
      <c r="D314" s="1">
        <v>74.0</v>
      </c>
      <c r="E314" s="1">
        <v>100.0</v>
      </c>
      <c r="F314" s="1">
        <v>146.0</v>
      </c>
      <c r="G314" s="1">
        <v>110.0</v>
      </c>
      <c r="H314" s="1">
        <v>102.0</v>
      </c>
      <c r="I314" s="1">
        <v>146.0</v>
      </c>
      <c r="J314" s="1">
        <v>0.0</v>
      </c>
      <c r="K314" s="1">
        <v>0.0</v>
      </c>
      <c r="L314" s="1">
        <v>0.0</v>
      </c>
      <c r="M314" s="1">
        <v>135.0</v>
      </c>
      <c r="N314" s="1">
        <v>135.0</v>
      </c>
      <c r="O314" s="1">
        <v>999.0</v>
      </c>
      <c r="P314" s="1">
        <v>100.0</v>
      </c>
      <c r="Q314" s="1">
        <v>40.0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75.0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1.0</v>
      </c>
      <c r="AI314" s="14" t="b">
        <v>1</v>
      </c>
      <c r="AJ314" s="7" t="b">
        <v>0</v>
      </c>
      <c r="AK314" s="7" t="b">
        <v>0</v>
      </c>
      <c r="AL314" s="7" t="b">
        <v>0</v>
      </c>
      <c r="AM314" s="7" t="b">
        <v>0</v>
      </c>
      <c r="AN314" s="7" t="b">
        <v>0</v>
      </c>
      <c r="AO314" s="1">
        <v>3.49102E7</v>
      </c>
      <c r="AP314" s="1">
        <v>-1.0</v>
      </c>
      <c r="AQ314" s="1">
        <v>71110.0</v>
      </c>
      <c r="AR314" s="1">
        <v>7003.0</v>
      </c>
      <c r="AS314" s="1">
        <v>7403.0</v>
      </c>
      <c r="AT314" s="1">
        <v>34910.0</v>
      </c>
      <c r="AU314" s="1">
        <v>349100.0</v>
      </c>
      <c r="AV314" s="1">
        <v>120.0</v>
      </c>
      <c r="AW314" s="1">
        <v>1.15999999999999</v>
      </c>
      <c r="AX314" s="1">
        <v>0.3</v>
      </c>
      <c r="AY314" s="1">
        <v>100.0</v>
      </c>
      <c r="AZ314" s="1" t="s">
        <v>353</v>
      </c>
      <c r="BA314" s="1">
        <v>0.0</v>
      </c>
      <c r="BB314" s="1">
        <v>0.0</v>
      </c>
      <c r="BC314" s="1">
        <v>0.0</v>
      </c>
    </row>
    <row r="315" ht="15.0" customHeight="1">
      <c r="A315" s="1">
        <v>349103.0</v>
      </c>
      <c r="B315" s="1" t="s">
        <v>111</v>
      </c>
      <c r="C315" s="2" t="s">
        <v>97</v>
      </c>
      <c r="D315" s="1">
        <v>74.0</v>
      </c>
      <c r="E315" s="1">
        <v>100.0</v>
      </c>
      <c r="F315" s="1">
        <v>146.0</v>
      </c>
      <c r="G315" s="1">
        <v>110.0</v>
      </c>
      <c r="H315" s="1">
        <v>102.0</v>
      </c>
      <c r="I315" s="1">
        <v>146.0</v>
      </c>
      <c r="J315" s="1">
        <v>0.0</v>
      </c>
      <c r="K315" s="1">
        <v>0.0</v>
      </c>
      <c r="L315" s="1">
        <v>0.0</v>
      </c>
      <c r="M315" s="1">
        <v>135.0</v>
      </c>
      <c r="N315" s="1">
        <v>135.0</v>
      </c>
      <c r="O315" s="1">
        <v>999.0</v>
      </c>
      <c r="P315" s="1">
        <v>100.0</v>
      </c>
      <c r="Q315" s="1">
        <v>40.0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75.0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1.0</v>
      </c>
      <c r="AI315" s="14" t="b">
        <v>1</v>
      </c>
      <c r="AJ315" s="7" t="b">
        <v>0</v>
      </c>
      <c r="AK315" s="7" t="b">
        <v>0</v>
      </c>
      <c r="AL315" s="7" t="b">
        <v>0</v>
      </c>
      <c r="AM315" s="7" t="b">
        <v>0</v>
      </c>
      <c r="AN315" s="7" t="b">
        <v>0</v>
      </c>
      <c r="AO315" s="1">
        <v>3.49103E7</v>
      </c>
      <c r="AP315" s="1">
        <v>-1.0</v>
      </c>
      <c r="AQ315" s="1">
        <v>71110.0</v>
      </c>
      <c r="AR315" s="1">
        <v>7004.0</v>
      </c>
      <c r="AS315" s="1">
        <v>7404.0</v>
      </c>
      <c r="AT315" s="1">
        <v>34910.0</v>
      </c>
      <c r="AU315" s="1">
        <v>349100.0</v>
      </c>
      <c r="AV315" s="1">
        <v>120.0</v>
      </c>
      <c r="AW315" s="1">
        <v>1.15999999999999</v>
      </c>
      <c r="AX315" s="1">
        <v>0.3</v>
      </c>
      <c r="AY315" s="1">
        <v>100.0</v>
      </c>
      <c r="AZ315" s="1" t="s">
        <v>353</v>
      </c>
      <c r="BA315" s="1">
        <v>0.0</v>
      </c>
      <c r="BB315" s="1">
        <v>0.0</v>
      </c>
      <c r="BC315" s="1">
        <v>0.0</v>
      </c>
    </row>
    <row r="316" ht="15.0" customHeight="1">
      <c r="A316" s="1">
        <v>349104.0</v>
      </c>
      <c r="B316" s="1" t="s">
        <v>111</v>
      </c>
      <c r="C316" s="1" t="s">
        <v>97</v>
      </c>
      <c r="D316" s="1">
        <v>74.0</v>
      </c>
      <c r="E316" s="1">
        <v>100.0</v>
      </c>
      <c r="F316" s="1">
        <v>146.0</v>
      </c>
      <c r="G316" s="1">
        <v>110.0</v>
      </c>
      <c r="H316" s="1">
        <v>102.0</v>
      </c>
      <c r="I316" s="1">
        <v>146.0</v>
      </c>
      <c r="J316" s="1">
        <v>0.0</v>
      </c>
      <c r="K316" s="1">
        <v>0.0</v>
      </c>
      <c r="L316" s="1">
        <v>0.0</v>
      </c>
      <c r="M316" s="1">
        <v>135.0</v>
      </c>
      <c r="N316" s="1">
        <v>135.0</v>
      </c>
      <c r="O316" s="1">
        <v>999.0</v>
      </c>
      <c r="P316" s="1">
        <v>100.0</v>
      </c>
      <c r="Q316" s="1">
        <v>40.0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75.0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1.0</v>
      </c>
      <c r="AI316" s="14" t="b">
        <v>1</v>
      </c>
      <c r="AJ316" s="7" t="b">
        <v>0</v>
      </c>
      <c r="AK316" s="7" t="b">
        <v>0</v>
      </c>
      <c r="AL316" s="7" t="b">
        <v>0</v>
      </c>
      <c r="AM316" s="7" t="b">
        <v>0</v>
      </c>
      <c r="AN316" s="7" t="b">
        <v>0</v>
      </c>
      <c r="AO316" s="1">
        <v>3.49104E7</v>
      </c>
      <c r="AP316" s="1">
        <v>-1.0</v>
      </c>
      <c r="AQ316" s="1">
        <v>71110.0</v>
      </c>
      <c r="AR316" s="1">
        <v>7005.0</v>
      </c>
      <c r="AS316" s="1">
        <v>7405.0</v>
      </c>
      <c r="AT316" s="1">
        <v>34910.0</v>
      </c>
      <c r="AU316" s="1">
        <v>349100.0</v>
      </c>
      <c r="AV316" s="1">
        <v>120.0</v>
      </c>
      <c r="AW316" s="1">
        <v>1.15999999999999</v>
      </c>
      <c r="AX316" s="1">
        <v>0.3</v>
      </c>
      <c r="AY316" s="1">
        <v>100.0</v>
      </c>
      <c r="AZ316" s="1" t="s">
        <v>353</v>
      </c>
      <c r="BA316" s="1">
        <v>0.0</v>
      </c>
      <c r="BB316" s="1">
        <v>0.0</v>
      </c>
      <c r="BC316" s="1">
        <v>0.0</v>
      </c>
    </row>
    <row r="317" ht="15.0" customHeight="1">
      <c r="A317" s="1">
        <v>349105.0</v>
      </c>
      <c r="B317" s="1" t="s">
        <v>111</v>
      </c>
      <c r="C317" s="1" t="s">
        <v>97</v>
      </c>
      <c r="D317" s="1">
        <v>74.0</v>
      </c>
      <c r="E317" s="1">
        <v>100.0</v>
      </c>
      <c r="F317" s="1">
        <v>146.0</v>
      </c>
      <c r="G317" s="1">
        <v>110.0</v>
      </c>
      <c r="H317" s="1">
        <v>102.0</v>
      </c>
      <c r="I317" s="1">
        <v>146.0</v>
      </c>
      <c r="J317" s="1">
        <v>0.0</v>
      </c>
      <c r="K317" s="1">
        <v>0.0</v>
      </c>
      <c r="L317" s="1">
        <v>0.0</v>
      </c>
      <c r="M317" s="1">
        <v>135.0</v>
      </c>
      <c r="N317" s="1">
        <v>135.0</v>
      </c>
      <c r="O317" s="1">
        <v>999.0</v>
      </c>
      <c r="P317" s="1">
        <v>100.0</v>
      </c>
      <c r="Q317" s="1">
        <v>40.0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75.0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1.0</v>
      </c>
      <c r="AI317" s="14" t="b">
        <v>1</v>
      </c>
      <c r="AJ317" s="7" t="b">
        <v>0</v>
      </c>
      <c r="AK317" s="7" t="b">
        <v>0</v>
      </c>
      <c r="AL317" s="7" t="b">
        <v>0</v>
      </c>
      <c r="AM317" s="7" t="b">
        <v>0</v>
      </c>
      <c r="AN317" s="7" t="b">
        <v>0</v>
      </c>
      <c r="AO317" s="1">
        <v>3.49105E7</v>
      </c>
      <c r="AP317" s="1">
        <v>-1.0</v>
      </c>
      <c r="AQ317" s="1">
        <v>71110.0</v>
      </c>
      <c r="AR317" s="1">
        <v>7006.0</v>
      </c>
      <c r="AS317" s="1">
        <v>7406.0</v>
      </c>
      <c r="AT317" s="1">
        <v>34910.0</v>
      </c>
      <c r="AU317" s="1">
        <v>349100.0</v>
      </c>
      <c r="AV317" s="1">
        <v>120.0</v>
      </c>
      <c r="AW317" s="1">
        <v>1.15999999999999</v>
      </c>
      <c r="AX317" s="1">
        <v>0.3</v>
      </c>
      <c r="AY317" s="1">
        <v>100.0</v>
      </c>
      <c r="AZ317" s="1" t="s">
        <v>353</v>
      </c>
      <c r="BA317" s="1">
        <v>0.0</v>
      </c>
      <c r="BB317" s="1">
        <v>0.0</v>
      </c>
      <c r="BC317" s="1">
        <v>0.0</v>
      </c>
    </row>
    <row r="318" ht="15.0" customHeight="1">
      <c r="A318" s="1">
        <v>349106.0</v>
      </c>
      <c r="B318" s="1" t="s">
        <v>111</v>
      </c>
      <c r="C318" s="1" t="s">
        <v>97</v>
      </c>
      <c r="D318" s="1">
        <v>74.0</v>
      </c>
      <c r="E318" s="1">
        <v>100.0</v>
      </c>
      <c r="F318" s="1">
        <v>146.0</v>
      </c>
      <c r="G318" s="1">
        <v>110.0</v>
      </c>
      <c r="H318" s="1">
        <v>102.0</v>
      </c>
      <c r="I318" s="1">
        <v>146.0</v>
      </c>
      <c r="J318" s="1">
        <v>0.0</v>
      </c>
      <c r="K318" s="1">
        <v>0.0</v>
      </c>
      <c r="L318" s="1">
        <v>0.0</v>
      </c>
      <c r="M318" s="1">
        <v>135.0</v>
      </c>
      <c r="N318" s="1">
        <v>135.0</v>
      </c>
      <c r="O318" s="1">
        <v>999.0</v>
      </c>
      <c r="P318" s="1">
        <v>100.0</v>
      </c>
      <c r="Q318" s="1">
        <v>40.0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75.0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1.0</v>
      </c>
      <c r="AI318" s="14" t="b">
        <v>1</v>
      </c>
      <c r="AJ318" s="7" t="b">
        <v>0</v>
      </c>
      <c r="AK318" s="7" t="b">
        <v>0</v>
      </c>
      <c r="AL318" s="7" t="b">
        <v>0</v>
      </c>
      <c r="AM318" s="7" t="b">
        <v>0</v>
      </c>
      <c r="AN318" s="7" t="b">
        <v>0</v>
      </c>
      <c r="AO318" s="1">
        <v>3.49106E7</v>
      </c>
      <c r="AP318" s="1">
        <v>-1.0</v>
      </c>
      <c r="AQ318" s="1">
        <v>71110.0</v>
      </c>
      <c r="AR318" s="1">
        <v>7007.0</v>
      </c>
      <c r="AS318" s="1">
        <v>7407.0</v>
      </c>
      <c r="AT318" s="1">
        <v>34910.0</v>
      </c>
      <c r="AU318" s="1">
        <v>349100.0</v>
      </c>
      <c r="AV318" s="1">
        <v>120.0</v>
      </c>
      <c r="AW318" s="1">
        <v>1.15999999999999</v>
      </c>
      <c r="AX318" s="1">
        <v>0.3</v>
      </c>
      <c r="AY318" s="1">
        <v>100.0</v>
      </c>
      <c r="AZ318" s="1" t="s">
        <v>353</v>
      </c>
      <c r="BA318" s="1">
        <v>0.0</v>
      </c>
      <c r="BB318" s="1">
        <v>0.0</v>
      </c>
      <c r="BC318" s="1">
        <v>0.0</v>
      </c>
    </row>
    <row r="319" ht="15.0" customHeight="1">
      <c r="A319" s="1">
        <v>349107.0</v>
      </c>
      <c r="B319" s="1" t="s">
        <v>111</v>
      </c>
      <c r="C319" s="1" t="s">
        <v>97</v>
      </c>
      <c r="D319" s="1">
        <v>74.0</v>
      </c>
      <c r="E319" s="1">
        <v>100.0</v>
      </c>
      <c r="F319" s="1">
        <v>146.0</v>
      </c>
      <c r="G319" s="1">
        <v>110.0</v>
      </c>
      <c r="H319" s="1">
        <v>102.0</v>
      </c>
      <c r="I319" s="1">
        <v>146.0</v>
      </c>
      <c r="J319" s="1">
        <v>0.0</v>
      </c>
      <c r="K319" s="1">
        <v>0.0</v>
      </c>
      <c r="L319" s="1">
        <v>0.0</v>
      </c>
      <c r="M319" s="1">
        <v>135.0</v>
      </c>
      <c r="N319" s="1">
        <v>135.0</v>
      </c>
      <c r="O319" s="1">
        <v>999.0</v>
      </c>
      <c r="P319" s="1">
        <v>100.0</v>
      </c>
      <c r="Q319" s="1">
        <v>40.0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75.0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1.0</v>
      </c>
      <c r="AI319" s="14" t="b">
        <v>1</v>
      </c>
      <c r="AJ319" s="7" t="b">
        <v>0</v>
      </c>
      <c r="AK319" s="7" t="b">
        <v>0</v>
      </c>
      <c r="AL319" s="7" t="b">
        <v>0</v>
      </c>
      <c r="AM319" s="7" t="b">
        <v>0</v>
      </c>
      <c r="AN319" s="7" t="b">
        <v>0</v>
      </c>
      <c r="AO319" s="1">
        <v>3.49107E7</v>
      </c>
      <c r="AP319" s="1">
        <v>-1.0</v>
      </c>
      <c r="AQ319" s="1">
        <v>71110.0</v>
      </c>
      <c r="AR319" s="1">
        <v>7008.0</v>
      </c>
      <c r="AS319" s="1">
        <v>7408.0</v>
      </c>
      <c r="AT319" s="1">
        <v>34910.0</v>
      </c>
      <c r="AU319" s="1">
        <v>349100.0</v>
      </c>
      <c r="AV319" s="1">
        <v>120.0</v>
      </c>
      <c r="AW319" s="1">
        <v>1.15999999999999</v>
      </c>
      <c r="AX319" s="1">
        <v>0.3</v>
      </c>
      <c r="AY319" s="1">
        <v>100.0</v>
      </c>
      <c r="AZ319" s="1" t="s">
        <v>353</v>
      </c>
      <c r="BA319" s="1">
        <v>0.0</v>
      </c>
      <c r="BB319" s="1">
        <v>0.0</v>
      </c>
      <c r="BC319" s="1">
        <v>0.0</v>
      </c>
    </row>
    <row r="320" ht="15.0" customHeight="1">
      <c r="A320" s="1">
        <v>349108.0</v>
      </c>
      <c r="B320" s="1" t="s">
        <v>111</v>
      </c>
      <c r="C320" s="1" t="s">
        <v>97</v>
      </c>
      <c r="D320" s="1">
        <v>74.0</v>
      </c>
      <c r="E320" s="1">
        <v>100.0</v>
      </c>
      <c r="F320" s="1">
        <v>146.0</v>
      </c>
      <c r="G320" s="1">
        <v>110.0</v>
      </c>
      <c r="H320" s="1">
        <v>102.0</v>
      </c>
      <c r="I320" s="1">
        <v>146.0</v>
      </c>
      <c r="J320" s="1">
        <v>0.0</v>
      </c>
      <c r="K320" s="1">
        <v>0.0</v>
      </c>
      <c r="L320" s="1">
        <v>0.0</v>
      </c>
      <c r="M320" s="1">
        <v>135.0</v>
      </c>
      <c r="N320" s="1">
        <v>135.0</v>
      </c>
      <c r="O320" s="1">
        <v>999.0</v>
      </c>
      <c r="P320" s="1">
        <v>100.0</v>
      </c>
      <c r="Q320" s="1">
        <v>40.0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75.0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1.0</v>
      </c>
      <c r="AI320" s="14" t="b">
        <v>1</v>
      </c>
      <c r="AJ320" s="7" t="b">
        <v>0</v>
      </c>
      <c r="AK320" s="7" t="b">
        <v>0</v>
      </c>
      <c r="AL320" s="7" t="b">
        <v>0</v>
      </c>
      <c r="AM320" s="7" t="b">
        <v>0</v>
      </c>
      <c r="AN320" s="7" t="b">
        <v>0</v>
      </c>
      <c r="AO320" s="1">
        <v>3.49108E7</v>
      </c>
      <c r="AP320" s="1">
        <v>-1.0</v>
      </c>
      <c r="AQ320" s="1">
        <v>71110.0</v>
      </c>
      <c r="AR320" s="1">
        <v>7009.0</v>
      </c>
      <c r="AS320" s="1">
        <v>7409.0</v>
      </c>
      <c r="AT320" s="1">
        <v>34910.0</v>
      </c>
      <c r="AU320" s="1">
        <v>349100.0</v>
      </c>
      <c r="AV320" s="1">
        <v>120.0</v>
      </c>
      <c r="AW320" s="1">
        <v>1.15999999999999</v>
      </c>
      <c r="AX320" s="1">
        <v>0.3</v>
      </c>
      <c r="AY320" s="1">
        <v>100.0</v>
      </c>
      <c r="AZ320" s="1" t="s">
        <v>353</v>
      </c>
      <c r="BA320" s="1">
        <v>0.0</v>
      </c>
      <c r="BB320" s="1">
        <v>0.0</v>
      </c>
      <c r="BC320" s="1">
        <v>0.0</v>
      </c>
    </row>
    <row r="321" ht="15.0" customHeight="1">
      <c r="A321" s="1">
        <v>349109.0</v>
      </c>
      <c r="B321" s="1" t="s">
        <v>111</v>
      </c>
      <c r="C321" s="1" t="s">
        <v>97</v>
      </c>
      <c r="D321" s="1">
        <v>74.0</v>
      </c>
      <c r="E321" s="1">
        <v>100.0</v>
      </c>
      <c r="F321" s="1">
        <v>146.0</v>
      </c>
      <c r="G321" s="1">
        <v>110.0</v>
      </c>
      <c r="H321" s="1">
        <v>102.0</v>
      </c>
      <c r="I321" s="1">
        <v>146.0</v>
      </c>
      <c r="J321" s="1">
        <v>0.0</v>
      </c>
      <c r="K321" s="1">
        <v>0.0</v>
      </c>
      <c r="L321" s="1">
        <v>0.0</v>
      </c>
      <c r="M321" s="1">
        <v>135.0</v>
      </c>
      <c r="N321" s="1">
        <v>135.0</v>
      </c>
      <c r="O321" s="1">
        <v>999.0</v>
      </c>
      <c r="P321" s="1">
        <v>100.0</v>
      </c>
      <c r="Q321" s="1">
        <v>40.0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75.0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1.0</v>
      </c>
      <c r="AI321" s="14" t="b">
        <v>1</v>
      </c>
      <c r="AJ321" s="7" t="b">
        <v>0</v>
      </c>
      <c r="AK321" s="7" t="b">
        <v>0</v>
      </c>
      <c r="AL321" s="7" t="b">
        <v>0</v>
      </c>
      <c r="AM321" s="7" t="b">
        <v>0</v>
      </c>
      <c r="AN321" s="7" t="b">
        <v>0</v>
      </c>
      <c r="AO321" s="1">
        <v>3.49109E7</v>
      </c>
      <c r="AP321" s="1">
        <v>-1.0</v>
      </c>
      <c r="AQ321" s="1">
        <v>71110.0</v>
      </c>
      <c r="AR321" s="1">
        <v>7010.0</v>
      </c>
      <c r="AS321" s="1">
        <v>7410.0</v>
      </c>
      <c r="AT321" s="1">
        <v>34910.0</v>
      </c>
      <c r="AU321" s="1">
        <v>349100.0</v>
      </c>
      <c r="AV321" s="1">
        <v>120.0</v>
      </c>
      <c r="AW321" s="1">
        <v>1.15999999999999</v>
      </c>
      <c r="AX321" s="1">
        <v>0.3</v>
      </c>
      <c r="AY321" s="1">
        <v>100.0</v>
      </c>
      <c r="AZ321" s="1" t="s">
        <v>353</v>
      </c>
      <c r="BA321" s="1">
        <v>0.0</v>
      </c>
      <c r="BB321" s="1">
        <v>0.0</v>
      </c>
      <c r="BC321" s="1">
        <v>0.0</v>
      </c>
    </row>
    <row r="322" ht="15.0" customHeight="1">
      <c r="A322" s="1">
        <v>349110.0</v>
      </c>
      <c r="B322" s="1" t="s">
        <v>111</v>
      </c>
      <c r="C322" s="1" t="s">
        <v>97</v>
      </c>
      <c r="D322" s="1">
        <v>74.0</v>
      </c>
      <c r="E322" s="1">
        <v>100.0</v>
      </c>
      <c r="F322" s="1">
        <v>146.0</v>
      </c>
      <c r="G322" s="1">
        <v>110.0</v>
      </c>
      <c r="H322" s="1">
        <v>102.0</v>
      </c>
      <c r="I322" s="1">
        <v>146.0</v>
      </c>
      <c r="J322" s="1">
        <v>0.0</v>
      </c>
      <c r="K322" s="1">
        <v>0.0</v>
      </c>
      <c r="L322" s="1">
        <v>0.0</v>
      </c>
      <c r="M322" s="1">
        <v>135.0</v>
      </c>
      <c r="N322" s="1">
        <v>135.0</v>
      </c>
      <c r="O322" s="1">
        <v>999.0</v>
      </c>
      <c r="P322" s="1">
        <v>100.0</v>
      </c>
      <c r="Q322" s="1">
        <v>40.0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75.0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1.0</v>
      </c>
      <c r="AI322" s="14" t="b">
        <v>1</v>
      </c>
      <c r="AJ322" s="7" t="b">
        <v>0</v>
      </c>
      <c r="AK322" s="7" t="b">
        <v>0</v>
      </c>
      <c r="AL322" s="7" t="b">
        <v>0</v>
      </c>
      <c r="AM322" s="7" t="b">
        <v>0</v>
      </c>
      <c r="AN322" s="7" t="b">
        <v>0</v>
      </c>
      <c r="AO322" s="1">
        <v>3.4911E7</v>
      </c>
      <c r="AP322" s="1">
        <v>-1.0</v>
      </c>
      <c r="AQ322" s="1">
        <v>71110.0</v>
      </c>
      <c r="AR322" s="1">
        <v>7011.0</v>
      </c>
      <c r="AS322" s="1">
        <v>7411.0</v>
      </c>
      <c r="AT322" s="1">
        <v>34910.0</v>
      </c>
      <c r="AU322" s="1">
        <v>349100.0</v>
      </c>
      <c r="AV322" s="1">
        <v>120.0</v>
      </c>
      <c r="AW322" s="1">
        <v>1.15999999999999</v>
      </c>
      <c r="AX322" s="1">
        <v>0.3</v>
      </c>
      <c r="AY322" s="1">
        <v>100.0</v>
      </c>
      <c r="AZ322" s="1" t="s">
        <v>353</v>
      </c>
      <c r="BA322" s="1">
        <v>0.0</v>
      </c>
      <c r="BB322" s="1">
        <v>0.0</v>
      </c>
      <c r="BC322" s="1">
        <v>0.0</v>
      </c>
    </row>
    <row r="323" ht="15.0" customHeight="1">
      <c r="A323" s="1">
        <v>349111.0</v>
      </c>
      <c r="B323" s="1" t="s">
        <v>111</v>
      </c>
      <c r="C323" s="1" t="s">
        <v>97</v>
      </c>
      <c r="D323" s="1">
        <v>74.0</v>
      </c>
      <c r="E323" s="1">
        <v>100.0</v>
      </c>
      <c r="F323" s="1">
        <v>146.0</v>
      </c>
      <c r="G323" s="1">
        <v>110.0</v>
      </c>
      <c r="H323" s="1">
        <v>102.0</v>
      </c>
      <c r="I323" s="1">
        <v>146.0</v>
      </c>
      <c r="J323" s="1">
        <v>0.0</v>
      </c>
      <c r="K323" s="1">
        <v>0.0</v>
      </c>
      <c r="L323" s="1">
        <v>0.0</v>
      </c>
      <c r="M323" s="1">
        <v>135.0</v>
      </c>
      <c r="N323" s="1">
        <v>135.0</v>
      </c>
      <c r="O323" s="1">
        <v>999.0</v>
      </c>
      <c r="P323" s="1">
        <v>100.0</v>
      </c>
      <c r="Q323" s="1">
        <v>40.0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75.0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1.0</v>
      </c>
      <c r="AI323" s="14" t="b">
        <v>1</v>
      </c>
      <c r="AJ323" s="7" t="b">
        <v>0</v>
      </c>
      <c r="AK323" s="7" t="b">
        <v>0</v>
      </c>
      <c r="AL323" s="7" t="b">
        <v>0</v>
      </c>
      <c r="AM323" s="7" t="b">
        <v>0</v>
      </c>
      <c r="AN323" s="7" t="b">
        <v>0</v>
      </c>
      <c r="AO323" s="1">
        <v>3.49111E7</v>
      </c>
      <c r="AP323" s="1">
        <v>-1.0</v>
      </c>
      <c r="AQ323" s="1">
        <v>71110.0</v>
      </c>
      <c r="AR323" s="1">
        <v>7012.0</v>
      </c>
      <c r="AS323" s="1">
        <v>7412.0</v>
      </c>
      <c r="AT323" s="1">
        <v>34910.0</v>
      </c>
      <c r="AU323" s="1">
        <v>349100.0</v>
      </c>
      <c r="AV323" s="1">
        <v>120.0</v>
      </c>
      <c r="AW323" s="1">
        <v>1.15999999999999</v>
      </c>
      <c r="AX323" s="1">
        <v>0.3</v>
      </c>
      <c r="AY323" s="1">
        <v>100.0</v>
      </c>
      <c r="AZ323" s="1" t="s">
        <v>353</v>
      </c>
      <c r="BA323" s="1">
        <v>0.0</v>
      </c>
      <c r="BB323" s="1">
        <v>0.0</v>
      </c>
      <c r="BC323" s="1">
        <v>0.0</v>
      </c>
    </row>
    <row r="324" ht="15.0" customHeight="1">
      <c r="A324" s="1">
        <v>349112.0</v>
      </c>
      <c r="B324" s="1" t="s">
        <v>111</v>
      </c>
      <c r="C324" s="1" t="s">
        <v>97</v>
      </c>
      <c r="D324" s="1">
        <v>74.0</v>
      </c>
      <c r="E324" s="1">
        <v>100.0</v>
      </c>
      <c r="F324" s="1">
        <v>146.0</v>
      </c>
      <c r="G324" s="1">
        <v>110.0</v>
      </c>
      <c r="H324" s="1">
        <v>102.0</v>
      </c>
      <c r="I324" s="1">
        <v>146.0</v>
      </c>
      <c r="J324" s="1">
        <v>0.0</v>
      </c>
      <c r="K324" s="1">
        <v>0.0</v>
      </c>
      <c r="L324" s="1">
        <v>0.0</v>
      </c>
      <c r="M324" s="1">
        <v>135.0</v>
      </c>
      <c r="N324" s="1">
        <v>135.0</v>
      </c>
      <c r="O324" s="1">
        <v>999.0</v>
      </c>
      <c r="P324" s="1">
        <v>100.0</v>
      </c>
      <c r="Q324" s="1">
        <v>40.0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75.0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1.0</v>
      </c>
      <c r="AI324" s="14" t="b">
        <v>1</v>
      </c>
      <c r="AJ324" s="7" t="b">
        <v>0</v>
      </c>
      <c r="AK324" s="7" t="b">
        <v>0</v>
      </c>
      <c r="AL324" s="7" t="b">
        <v>0</v>
      </c>
      <c r="AM324" s="7" t="b">
        <v>0</v>
      </c>
      <c r="AN324" s="7" t="b">
        <v>0</v>
      </c>
      <c r="AO324" s="1">
        <v>3.49112E7</v>
      </c>
      <c r="AP324" s="1">
        <v>-1.0</v>
      </c>
      <c r="AQ324" s="1">
        <v>71110.0</v>
      </c>
      <c r="AR324" s="1">
        <v>7013.0</v>
      </c>
      <c r="AS324" s="1">
        <v>7413.0</v>
      </c>
      <c r="AT324" s="1">
        <v>34910.0</v>
      </c>
      <c r="AU324" s="1">
        <v>349100.0</v>
      </c>
      <c r="AV324" s="1">
        <v>120.0</v>
      </c>
      <c r="AW324" s="1">
        <v>1.15999999999999</v>
      </c>
      <c r="AX324" s="1">
        <v>0.3</v>
      </c>
      <c r="AY324" s="1">
        <v>100.0</v>
      </c>
      <c r="AZ324" s="1" t="s">
        <v>353</v>
      </c>
      <c r="BA324" s="1">
        <v>0.0</v>
      </c>
      <c r="BB324" s="1">
        <v>0.0</v>
      </c>
      <c r="BC324" s="1">
        <v>0.0</v>
      </c>
    </row>
    <row r="325" ht="15.0" customHeight="1">
      <c r="A325" s="1">
        <v>349113.0</v>
      </c>
      <c r="B325" s="1" t="s">
        <v>111</v>
      </c>
      <c r="C325" s="1" t="s">
        <v>97</v>
      </c>
      <c r="D325" s="1">
        <v>74.0</v>
      </c>
      <c r="E325" s="1">
        <v>100.0</v>
      </c>
      <c r="F325" s="1">
        <v>146.0</v>
      </c>
      <c r="G325" s="1">
        <v>110.0</v>
      </c>
      <c r="H325" s="1">
        <v>102.0</v>
      </c>
      <c r="I325" s="1">
        <v>146.0</v>
      </c>
      <c r="J325" s="1">
        <v>0.0</v>
      </c>
      <c r="K325" s="1">
        <v>0.0</v>
      </c>
      <c r="L325" s="1">
        <v>0.0</v>
      </c>
      <c r="M325" s="1">
        <v>135.0</v>
      </c>
      <c r="N325" s="1">
        <v>135.0</v>
      </c>
      <c r="O325" s="1">
        <v>999.0</v>
      </c>
      <c r="P325" s="1">
        <v>100.0</v>
      </c>
      <c r="Q325" s="1">
        <v>40.0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75.0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1.0</v>
      </c>
      <c r="AI325" s="14" t="b">
        <v>1</v>
      </c>
      <c r="AJ325" s="7" t="b">
        <v>0</v>
      </c>
      <c r="AK325" s="7" t="b">
        <v>0</v>
      </c>
      <c r="AL325" s="7" t="b">
        <v>0</v>
      </c>
      <c r="AM325" s="7" t="b">
        <v>0</v>
      </c>
      <c r="AN325" s="7" t="b">
        <v>0</v>
      </c>
      <c r="AO325" s="1">
        <v>3.49113E7</v>
      </c>
      <c r="AP325" s="1">
        <v>-1.0</v>
      </c>
      <c r="AQ325" s="1">
        <v>71110.0</v>
      </c>
      <c r="AR325" s="1">
        <v>7014.0</v>
      </c>
      <c r="AS325" s="1">
        <v>7414.0</v>
      </c>
      <c r="AT325" s="1">
        <v>34910.0</v>
      </c>
      <c r="AU325" s="1">
        <v>349100.0</v>
      </c>
      <c r="AV325" s="1">
        <v>120.0</v>
      </c>
      <c r="AW325" s="1">
        <v>1.15999999999999</v>
      </c>
      <c r="AX325" s="1">
        <v>0.3</v>
      </c>
      <c r="AY325" s="1">
        <v>100.0</v>
      </c>
      <c r="AZ325" s="1" t="s">
        <v>353</v>
      </c>
      <c r="BA325" s="1">
        <v>0.0</v>
      </c>
      <c r="BB325" s="1">
        <v>0.0</v>
      </c>
      <c r="BC325" s="1">
        <v>0.0</v>
      </c>
    </row>
    <row r="326" ht="15.0" customHeight="1">
      <c r="A326" s="1">
        <v>349114.0</v>
      </c>
      <c r="B326" s="1" t="s">
        <v>111</v>
      </c>
      <c r="C326" s="1" t="s">
        <v>97</v>
      </c>
      <c r="D326" s="1">
        <v>74.0</v>
      </c>
      <c r="E326" s="1">
        <v>100.0</v>
      </c>
      <c r="F326" s="1">
        <v>146.0</v>
      </c>
      <c r="G326" s="1">
        <v>110.0</v>
      </c>
      <c r="H326" s="1">
        <v>102.0</v>
      </c>
      <c r="I326" s="1">
        <v>146.0</v>
      </c>
      <c r="J326" s="1">
        <v>0.0</v>
      </c>
      <c r="K326" s="1">
        <v>0.0</v>
      </c>
      <c r="L326" s="1">
        <v>0.0</v>
      </c>
      <c r="M326" s="1">
        <v>135.0</v>
      </c>
      <c r="N326" s="1">
        <v>135.0</v>
      </c>
      <c r="O326" s="1">
        <v>999.0</v>
      </c>
      <c r="P326" s="1">
        <v>100.0</v>
      </c>
      <c r="Q326" s="1">
        <v>40.0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75.0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1.0</v>
      </c>
      <c r="AI326" s="14" t="b">
        <v>1</v>
      </c>
      <c r="AJ326" s="7" t="b">
        <v>0</v>
      </c>
      <c r="AK326" s="7" t="b">
        <v>0</v>
      </c>
      <c r="AL326" s="7" t="b">
        <v>0</v>
      </c>
      <c r="AM326" s="7" t="b">
        <v>0</v>
      </c>
      <c r="AN326" s="7" t="b">
        <v>0</v>
      </c>
      <c r="AO326" s="1">
        <v>3.49114E7</v>
      </c>
      <c r="AP326" s="1">
        <v>-1.0</v>
      </c>
      <c r="AQ326" s="1">
        <v>71110.0</v>
      </c>
      <c r="AR326" s="1">
        <v>7015.0</v>
      </c>
      <c r="AS326" s="1">
        <v>7415.0</v>
      </c>
      <c r="AT326" s="1">
        <v>34910.0</v>
      </c>
      <c r="AU326" s="1">
        <v>349100.0</v>
      </c>
      <c r="AV326" s="1">
        <v>120.0</v>
      </c>
      <c r="AW326" s="1">
        <v>1.15999999999999</v>
      </c>
      <c r="AX326" s="1">
        <v>0.3</v>
      </c>
      <c r="AY326" s="1">
        <v>100.0</v>
      </c>
      <c r="AZ326" s="1" t="s">
        <v>353</v>
      </c>
      <c r="BA326" s="1">
        <v>0.0</v>
      </c>
      <c r="BB326" s="1">
        <v>0.0</v>
      </c>
      <c r="BC326" s="1">
        <v>0.0</v>
      </c>
    </row>
    <row r="327" ht="15.0" customHeight="1">
      <c r="A327" s="1">
        <v>349200.0</v>
      </c>
      <c r="B327" s="1" t="s">
        <v>112</v>
      </c>
      <c r="C327" s="2" t="s">
        <v>97</v>
      </c>
      <c r="D327" s="1">
        <v>74.0</v>
      </c>
      <c r="E327" s="1">
        <v>100.0</v>
      </c>
      <c r="F327" s="1">
        <v>146.0</v>
      </c>
      <c r="G327" s="1">
        <v>110.0</v>
      </c>
      <c r="H327" s="1">
        <v>102.0</v>
      </c>
      <c r="I327" s="1">
        <v>146.0</v>
      </c>
      <c r="J327" s="1">
        <v>0.0</v>
      </c>
      <c r="K327" s="1">
        <v>0.0</v>
      </c>
      <c r="L327" s="1">
        <v>0.0</v>
      </c>
      <c r="M327" s="1">
        <v>135.0</v>
      </c>
      <c r="N327" s="1">
        <v>135.0</v>
      </c>
      <c r="O327" s="1">
        <v>999.0</v>
      </c>
      <c r="P327" s="1">
        <v>100.0</v>
      </c>
      <c r="Q327" s="1">
        <v>40.0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75.0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1.0</v>
      </c>
      <c r="AI327" s="14" t="b">
        <v>1</v>
      </c>
      <c r="AJ327" s="7" t="b">
        <v>0</v>
      </c>
      <c r="AK327" s="7" t="b">
        <v>0</v>
      </c>
      <c r="AL327" s="7" t="b">
        <v>0</v>
      </c>
      <c r="AM327" s="7" t="b">
        <v>0</v>
      </c>
      <c r="AN327" s="7" t="b">
        <v>0</v>
      </c>
      <c r="AO327" s="1">
        <v>3.492E7</v>
      </c>
      <c r="AP327" s="1">
        <v>-1.0</v>
      </c>
      <c r="AQ327" s="1">
        <v>71110.0</v>
      </c>
      <c r="AR327" s="1">
        <v>7001.0</v>
      </c>
      <c r="AS327" s="1">
        <v>7401.0</v>
      </c>
      <c r="AT327" s="1">
        <v>34910.0</v>
      </c>
      <c r="AU327" s="1">
        <v>349100.0</v>
      </c>
      <c r="AV327" s="1">
        <v>120.0</v>
      </c>
      <c r="AW327" s="1">
        <v>1.15999999999999</v>
      </c>
      <c r="AX327" s="1">
        <v>0.3</v>
      </c>
      <c r="AY327" s="1">
        <v>100.0</v>
      </c>
      <c r="AZ327" s="1" t="s">
        <v>353</v>
      </c>
      <c r="BA327" s="1">
        <v>0.0</v>
      </c>
      <c r="BB327" s="1">
        <v>0.0</v>
      </c>
      <c r="BC327" s="1">
        <v>7100.0</v>
      </c>
    </row>
    <row r="328" ht="15.0" customHeight="1">
      <c r="A328" s="1">
        <v>349201.0</v>
      </c>
      <c r="B328" s="1" t="s">
        <v>112</v>
      </c>
      <c r="C328" s="2" t="s">
        <v>97</v>
      </c>
      <c r="D328" s="1">
        <v>74.0</v>
      </c>
      <c r="E328" s="1">
        <v>100.0</v>
      </c>
      <c r="F328" s="1">
        <v>146.0</v>
      </c>
      <c r="G328" s="1">
        <v>110.0</v>
      </c>
      <c r="H328" s="1">
        <v>102.0</v>
      </c>
      <c r="I328" s="1">
        <v>146.0</v>
      </c>
      <c r="J328" s="1">
        <v>0.0</v>
      </c>
      <c r="K328" s="1">
        <v>0.0</v>
      </c>
      <c r="L328" s="1">
        <v>0.0</v>
      </c>
      <c r="M328" s="1">
        <v>135.0</v>
      </c>
      <c r="N328" s="1">
        <v>135.0</v>
      </c>
      <c r="O328" s="1">
        <v>999.0</v>
      </c>
      <c r="P328" s="1">
        <v>100.0</v>
      </c>
      <c r="Q328" s="1">
        <v>40.0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75.0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1.0</v>
      </c>
      <c r="AI328" s="14" t="b">
        <v>1</v>
      </c>
      <c r="AJ328" s="7" t="b">
        <v>0</v>
      </c>
      <c r="AK328" s="7" t="b">
        <v>0</v>
      </c>
      <c r="AL328" s="7" t="b">
        <v>0</v>
      </c>
      <c r="AM328" s="7" t="b">
        <v>0</v>
      </c>
      <c r="AN328" s="7" t="b">
        <v>0</v>
      </c>
      <c r="AO328" s="1">
        <v>3.49201E7</v>
      </c>
      <c r="AP328" s="1">
        <v>-1.0</v>
      </c>
      <c r="AQ328" s="1">
        <v>71110.0</v>
      </c>
      <c r="AR328" s="1">
        <v>7002.0</v>
      </c>
      <c r="AS328" s="1">
        <v>7402.0</v>
      </c>
      <c r="AT328" s="1">
        <v>34910.0</v>
      </c>
      <c r="AU328" s="1">
        <v>349100.0</v>
      </c>
      <c r="AV328" s="1">
        <v>120.0</v>
      </c>
      <c r="AW328" s="1">
        <v>1.15999999999999</v>
      </c>
      <c r="AX328" s="1">
        <v>0.3</v>
      </c>
      <c r="AY328" s="1">
        <v>100.0</v>
      </c>
      <c r="AZ328" s="1" t="s">
        <v>353</v>
      </c>
      <c r="BA328" s="1">
        <v>0.0</v>
      </c>
      <c r="BB328" s="1">
        <v>0.0</v>
      </c>
      <c r="BC328" s="1">
        <v>7100.0</v>
      </c>
    </row>
    <row r="329" ht="15.0" customHeight="1">
      <c r="A329" s="1">
        <v>349202.0</v>
      </c>
      <c r="B329" s="1" t="s">
        <v>112</v>
      </c>
      <c r="C329" s="2" t="s">
        <v>97</v>
      </c>
      <c r="D329" s="1">
        <v>74.0</v>
      </c>
      <c r="E329" s="1">
        <v>100.0</v>
      </c>
      <c r="F329" s="1">
        <v>146.0</v>
      </c>
      <c r="G329" s="1">
        <v>110.0</v>
      </c>
      <c r="H329" s="1">
        <v>102.0</v>
      </c>
      <c r="I329" s="1">
        <v>146.0</v>
      </c>
      <c r="J329" s="1">
        <v>0.0</v>
      </c>
      <c r="K329" s="1">
        <v>0.0</v>
      </c>
      <c r="L329" s="1">
        <v>0.0</v>
      </c>
      <c r="M329" s="1">
        <v>135.0</v>
      </c>
      <c r="N329" s="1">
        <v>135.0</v>
      </c>
      <c r="O329" s="1">
        <v>999.0</v>
      </c>
      <c r="P329" s="1">
        <v>100.0</v>
      </c>
      <c r="Q329" s="1">
        <v>40.0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75.0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1.0</v>
      </c>
      <c r="AI329" s="14" t="b">
        <v>1</v>
      </c>
      <c r="AJ329" s="7" t="b">
        <v>0</v>
      </c>
      <c r="AK329" s="7" t="b">
        <v>0</v>
      </c>
      <c r="AL329" s="7" t="b">
        <v>0</v>
      </c>
      <c r="AM329" s="7" t="b">
        <v>0</v>
      </c>
      <c r="AN329" s="7" t="b">
        <v>0</v>
      </c>
      <c r="AO329" s="1">
        <v>3.49202E7</v>
      </c>
      <c r="AP329" s="1">
        <v>-1.0</v>
      </c>
      <c r="AQ329" s="1">
        <v>71110.0</v>
      </c>
      <c r="AR329" s="1">
        <v>7003.0</v>
      </c>
      <c r="AS329" s="1">
        <v>7403.0</v>
      </c>
      <c r="AT329" s="1">
        <v>34910.0</v>
      </c>
      <c r="AU329" s="1">
        <v>349100.0</v>
      </c>
      <c r="AV329" s="1">
        <v>120.0</v>
      </c>
      <c r="AW329" s="1">
        <v>1.15999999999999</v>
      </c>
      <c r="AX329" s="1">
        <v>0.3</v>
      </c>
      <c r="AY329" s="1">
        <v>100.0</v>
      </c>
      <c r="AZ329" s="1" t="s">
        <v>353</v>
      </c>
      <c r="BA329" s="1">
        <v>0.0</v>
      </c>
      <c r="BB329" s="1">
        <v>0.0</v>
      </c>
      <c r="BC329" s="1">
        <v>7100.0</v>
      </c>
    </row>
    <row r="330" ht="15.0" customHeight="1">
      <c r="A330" s="1">
        <v>349203.0</v>
      </c>
      <c r="B330" s="1" t="s">
        <v>112</v>
      </c>
      <c r="C330" s="2" t="s">
        <v>97</v>
      </c>
      <c r="D330" s="1">
        <v>74.0</v>
      </c>
      <c r="E330" s="1">
        <v>100.0</v>
      </c>
      <c r="F330" s="1">
        <v>146.0</v>
      </c>
      <c r="G330" s="1">
        <v>110.0</v>
      </c>
      <c r="H330" s="1">
        <v>102.0</v>
      </c>
      <c r="I330" s="1">
        <v>146.0</v>
      </c>
      <c r="J330" s="1">
        <v>0.0</v>
      </c>
      <c r="K330" s="1">
        <v>0.0</v>
      </c>
      <c r="L330" s="1">
        <v>0.0</v>
      </c>
      <c r="M330" s="1">
        <v>135.0</v>
      </c>
      <c r="N330" s="1">
        <v>135.0</v>
      </c>
      <c r="O330" s="1">
        <v>999.0</v>
      </c>
      <c r="P330" s="1">
        <v>100.0</v>
      </c>
      <c r="Q330" s="1">
        <v>40.0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75.0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1.0</v>
      </c>
      <c r="AI330" s="14" t="b">
        <v>1</v>
      </c>
      <c r="AJ330" s="7" t="b">
        <v>0</v>
      </c>
      <c r="AK330" s="7" t="b">
        <v>0</v>
      </c>
      <c r="AL330" s="7" t="b">
        <v>0</v>
      </c>
      <c r="AM330" s="7" t="b">
        <v>0</v>
      </c>
      <c r="AN330" s="7" t="b">
        <v>0</v>
      </c>
      <c r="AO330" s="1">
        <v>3.49203E7</v>
      </c>
      <c r="AP330" s="1">
        <v>-1.0</v>
      </c>
      <c r="AQ330" s="1">
        <v>71110.0</v>
      </c>
      <c r="AR330" s="1">
        <v>7004.0</v>
      </c>
      <c r="AS330" s="1">
        <v>7404.0</v>
      </c>
      <c r="AT330" s="1">
        <v>34910.0</v>
      </c>
      <c r="AU330" s="1">
        <v>349100.0</v>
      </c>
      <c r="AV330" s="1">
        <v>120.0</v>
      </c>
      <c r="AW330" s="1">
        <v>1.15999999999999</v>
      </c>
      <c r="AX330" s="1">
        <v>0.3</v>
      </c>
      <c r="AY330" s="1">
        <v>100.0</v>
      </c>
      <c r="AZ330" s="1" t="s">
        <v>353</v>
      </c>
      <c r="BA330" s="1">
        <v>0.0</v>
      </c>
      <c r="BB330" s="1">
        <v>0.0</v>
      </c>
      <c r="BC330" s="1">
        <v>7100.0</v>
      </c>
    </row>
    <row r="331" ht="15.0" customHeight="1">
      <c r="A331" s="1">
        <v>349204.0</v>
      </c>
      <c r="B331" s="1" t="s">
        <v>112</v>
      </c>
      <c r="C331" s="2" t="s">
        <v>97</v>
      </c>
      <c r="D331" s="1">
        <v>74.0</v>
      </c>
      <c r="E331" s="1">
        <v>100.0</v>
      </c>
      <c r="F331" s="1">
        <v>146.0</v>
      </c>
      <c r="G331" s="1">
        <v>110.0</v>
      </c>
      <c r="H331" s="1">
        <v>102.0</v>
      </c>
      <c r="I331" s="1">
        <v>146.0</v>
      </c>
      <c r="J331" s="1">
        <v>0.0</v>
      </c>
      <c r="K331" s="1">
        <v>0.0</v>
      </c>
      <c r="L331" s="1">
        <v>0.0</v>
      </c>
      <c r="M331" s="1">
        <v>135.0</v>
      </c>
      <c r="N331" s="1">
        <v>135.0</v>
      </c>
      <c r="O331" s="1">
        <v>999.0</v>
      </c>
      <c r="P331" s="1">
        <v>100.0</v>
      </c>
      <c r="Q331" s="1">
        <v>40.0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75.0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1.0</v>
      </c>
      <c r="AI331" s="14" t="b">
        <v>1</v>
      </c>
      <c r="AJ331" s="7" t="b">
        <v>0</v>
      </c>
      <c r="AK331" s="7" t="b">
        <v>0</v>
      </c>
      <c r="AL331" s="7" t="b">
        <v>0</v>
      </c>
      <c r="AM331" s="7" t="b">
        <v>0</v>
      </c>
      <c r="AN331" s="7" t="b">
        <v>0</v>
      </c>
      <c r="AO331" s="1">
        <v>3.49204E7</v>
      </c>
      <c r="AP331" s="1">
        <v>-1.0</v>
      </c>
      <c r="AQ331" s="1">
        <v>71110.0</v>
      </c>
      <c r="AR331" s="1">
        <v>7005.0</v>
      </c>
      <c r="AS331" s="1">
        <v>7405.0</v>
      </c>
      <c r="AT331" s="1">
        <v>34910.0</v>
      </c>
      <c r="AU331" s="1">
        <v>349100.0</v>
      </c>
      <c r="AV331" s="1">
        <v>120.0</v>
      </c>
      <c r="AW331" s="1">
        <v>1.15999999999999</v>
      </c>
      <c r="AX331" s="1">
        <v>0.3</v>
      </c>
      <c r="AY331" s="1">
        <v>100.0</v>
      </c>
      <c r="AZ331" s="1" t="s">
        <v>353</v>
      </c>
      <c r="BA331" s="1">
        <v>0.0</v>
      </c>
      <c r="BB331" s="1">
        <v>0.0</v>
      </c>
      <c r="BC331" s="1">
        <v>7100.0</v>
      </c>
    </row>
    <row r="332" ht="15.0" customHeight="1">
      <c r="A332" s="1">
        <v>349205.0</v>
      </c>
      <c r="B332" s="1" t="s">
        <v>112</v>
      </c>
      <c r="C332" s="2" t="s">
        <v>97</v>
      </c>
      <c r="D332" s="1">
        <v>74.0</v>
      </c>
      <c r="E332" s="1">
        <v>100.0</v>
      </c>
      <c r="F332" s="1">
        <v>146.0</v>
      </c>
      <c r="G332" s="1">
        <v>110.0</v>
      </c>
      <c r="H332" s="1">
        <v>102.0</v>
      </c>
      <c r="I332" s="1">
        <v>146.0</v>
      </c>
      <c r="J332" s="1">
        <v>0.0</v>
      </c>
      <c r="K332" s="1">
        <v>0.0</v>
      </c>
      <c r="L332" s="1">
        <v>0.0</v>
      </c>
      <c r="M332" s="1">
        <v>135.0</v>
      </c>
      <c r="N332" s="1">
        <v>135.0</v>
      </c>
      <c r="O332" s="1">
        <v>999.0</v>
      </c>
      <c r="P332" s="1">
        <v>100.0</v>
      </c>
      <c r="Q332" s="1">
        <v>40.0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75.0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1.0</v>
      </c>
      <c r="AI332" s="14" t="b">
        <v>1</v>
      </c>
      <c r="AJ332" s="7" t="b">
        <v>0</v>
      </c>
      <c r="AK332" s="7" t="b">
        <v>0</v>
      </c>
      <c r="AL332" s="7" t="b">
        <v>0</v>
      </c>
      <c r="AM332" s="7" t="b">
        <v>0</v>
      </c>
      <c r="AN332" s="7" t="b">
        <v>0</v>
      </c>
      <c r="AO332" s="1">
        <v>3.49205E7</v>
      </c>
      <c r="AP332" s="1">
        <v>-1.0</v>
      </c>
      <c r="AQ332" s="1">
        <v>71110.0</v>
      </c>
      <c r="AR332" s="1">
        <v>7006.0</v>
      </c>
      <c r="AS332" s="1">
        <v>7406.0</v>
      </c>
      <c r="AT332" s="1">
        <v>34910.0</v>
      </c>
      <c r="AU332" s="1">
        <v>349100.0</v>
      </c>
      <c r="AV332" s="1">
        <v>120.0</v>
      </c>
      <c r="AW332" s="1">
        <v>1.15999999999999</v>
      </c>
      <c r="AX332" s="1">
        <v>0.3</v>
      </c>
      <c r="AY332" s="1">
        <v>100.0</v>
      </c>
      <c r="AZ332" s="1" t="s">
        <v>353</v>
      </c>
      <c r="BA332" s="1">
        <v>0.0</v>
      </c>
      <c r="BB332" s="1">
        <v>0.0</v>
      </c>
      <c r="BC332" s="1">
        <v>7100.0</v>
      </c>
    </row>
    <row r="333" ht="15.0" customHeight="1">
      <c r="A333" s="1">
        <v>349206.0</v>
      </c>
      <c r="B333" s="1" t="s">
        <v>112</v>
      </c>
      <c r="C333" s="2" t="s">
        <v>97</v>
      </c>
      <c r="D333" s="1">
        <v>74.0</v>
      </c>
      <c r="E333" s="1">
        <v>100.0</v>
      </c>
      <c r="F333" s="1">
        <v>146.0</v>
      </c>
      <c r="G333" s="1">
        <v>110.0</v>
      </c>
      <c r="H333" s="1">
        <v>102.0</v>
      </c>
      <c r="I333" s="1">
        <v>146.0</v>
      </c>
      <c r="J333" s="1">
        <v>0.0</v>
      </c>
      <c r="K333" s="1">
        <v>0.0</v>
      </c>
      <c r="L333" s="1">
        <v>0.0</v>
      </c>
      <c r="M333" s="1">
        <v>135.0</v>
      </c>
      <c r="N333" s="1">
        <v>135.0</v>
      </c>
      <c r="O333" s="1">
        <v>999.0</v>
      </c>
      <c r="P333" s="1">
        <v>100.0</v>
      </c>
      <c r="Q333" s="1">
        <v>40.0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75.0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1.0</v>
      </c>
      <c r="AI333" s="14" t="b">
        <v>1</v>
      </c>
      <c r="AJ333" s="7" t="b">
        <v>0</v>
      </c>
      <c r="AK333" s="7" t="b">
        <v>0</v>
      </c>
      <c r="AL333" s="7" t="b">
        <v>0</v>
      </c>
      <c r="AM333" s="7" t="b">
        <v>0</v>
      </c>
      <c r="AN333" s="7" t="b">
        <v>0</v>
      </c>
      <c r="AO333" s="1">
        <v>3.49206E7</v>
      </c>
      <c r="AP333" s="1">
        <v>-1.0</v>
      </c>
      <c r="AQ333" s="1">
        <v>71110.0</v>
      </c>
      <c r="AR333" s="1">
        <v>7007.0</v>
      </c>
      <c r="AS333" s="1">
        <v>7407.0</v>
      </c>
      <c r="AT333" s="1">
        <v>34910.0</v>
      </c>
      <c r="AU333" s="1">
        <v>349100.0</v>
      </c>
      <c r="AV333" s="1">
        <v>120.0</v>
      </c>
      <c r="AW333" s="1">
        <v>1.15999999999999</v>
      </c>
      <c r="AX333" s="1">
        <v>0.3</v>
      </c>
      <c r="AY333" s="1">
        <v>100.0</v>
      </c>
      <c r="AZ333" s="1" t="s">
        <v>353</v>
      </c>
      <c r="BA333" s="1">
        <v>0.0</v>
      </c>
      <c r="BB333" s="1">
        <v>0.0</v>
      </c>
      <c r="BC333" s="1">
        <v>7100.0</v>
      </c>
    </row>
    <row r="334" ht="15.0" customHeight="1">
      <c r="A334" s="1">
        <v>349207.0</v>
      </c>
      <c r="B334" s="1" t="s">
        <v>112</v>
      </c>
      <c r="C334" s="2" t="s">
        <v>97</v>
      </c>
      <c r="D334" s="1">
        <v>74.0</v>
      </c>
      <c r="E334" s="1">
        <v>100.0</v>
      </c>
      <c r="F334" s="1">
        <v>146.0</v>
      </c>
      <c r="G334" s="1">
        <v>110.0</v>
      </c>
      <c r="H334" s="1">
        <v>102.0</v>
      </c>
      <c r="I334" s="1">
        <v>146.0</v>
      </c>
      <c r="J334" s="1">
        <v>0.0</v>
      </c>
      <c r="K334" s="1">
        <v>0.0</v>
      </c>
      <c r="L334" s="1">
        <v>0.0</v>
      </c>
      <c r="M334" s="1">
        <v>135.0</v>
      </c>
      <c r="N334" s="1">
        <v>135.0</v>
      </c>
      <c r="O334" s="1">
        <v>999.0</v>
      </c>
      <c r="P334" s="1">
        <v>100.0</v>
      </c>
      <c r="Q334" s="1">
        <v>40.0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75.0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1.0</v>
      </c>
      <c r="AI334" s="14" t="b">
        <v>1</v>
      </c>
      <c r="AJ334" s="7" t="b">
        <v>0</v>
      </c>
      <c r="AK334" s="7" t="b">
        <v>0</v>
      </c>
      <c r="AL334" s="7" t="b">
        <v>0</v>
      </c>
      <c r="AM334" s="7" t="b">
        <v>0</v>
      </c>
      <c r="AN334" s="7" t="b">
        <v>0</v>
      </c>
      <c r="AO334" s="1">
        <v>3.49207E7</v>
      </c>
      <c r="AP334" s="1">
        <v>-1.0</v>
      </c>
      <c r="AQ334" s="1">
        <v>71110.0</v>
      </c>
      <c r="AR334" s="1">
        <v>7008.0</v>
      </c>
      <c r="AS334" s="1">
        <v>7408.0</v>
      </c>
      <c r="AT334" s="1">
        <v>34910.0</v>
      </c>
      <c r="AU334" s="1">
        <v>349100.0</v>
      </c>
      <c r="AV334" s="1">
        <v>120.0</v>
      </c>
      <c r="AW334" s="1">
        <v>1.15999999999999</v>
      </c>
      <c r="AX334" s="1">
        <v>0.3</v>
      </c>
      <c r="AY334" s="1">
        <v>100.0</v>
      </c>
      <c r="AZ334" s="1" t="s">
        <v>353</v>
      </c>
      <c r="BA334" s="1">
        <v>0.0</v>
      </c>
      <c r="BB334" s="1">
        <v>0.0</v>
      </c>
      <c r="BC334" s="1">
        <v>7100.0</v>
      </c>
    </row>
    <row r="335" ht="15.0" customHeight="1">
      <c r="A335" s="1">
        <v>349208.0</v>
      </c>
      <c r="B335" s="1" t="s">
        <v>112</v>
      </c>
      <c r="C335" s="2" t="s">
        <v>97</v>
      </c>
      <c r="D335" s="1">
        <v>74.0</v>
      </c>
      <c r="E335" s="1">
        <v>100.0</v>
      </c>
      <c r="F335" s="1">
        <v>146.0</v>
      </c>
      <c r="G335" s="1">
        <v>110.0</v>
      </c>
      <c r="H335" s="1">
        <v>102.0</v>
      </c>
      <c r="I335" s="1">
        <v>146.0</v>
      </c>
      <c r="J335" s="1">
        <v>0.0</v>
      </c>
      <c r="K335" s="1">
        <v>0.0</v>
      </c>
      <c r="L335" s="1">
        <v>0.0</v>
      </c>
      <c r="M335" s="1">
        <v>135.0</v>
      </c>
      <c r="N335" s="1">
        <v>135.0</v>
      </c>
      <c r="O335" s="1">
        <v>999.0</v>
      </c>
      <c r="P335" s="1">
        <v>100.0</v>
      </c>
      <c r="Q335" s="1">
        <v>40.0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75.0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1.0</v>
      </c>
      <c r="AI335" s="14" t="b">
        <v>1</v>
      </c>
      <c r="AJ335" s="7" t="b">
        <v>0</v>
      </c>
      <c r="AK335" s="7" t="b">
        <v>0</v>
      </c>
      <c r="AL335" s="7" t="b">
        <v>0</v>
      </c>
      <c r="AM335" s="7" t="b">
        <v>0</v>
      </c>
      <c r="AN335" s="7" t="b">
        <v>0</v>
      </c>
      <c r="AO335" s="1">
        <v>3.49208E7</v>
      </c>
      <c r="AP335" s="1">
        <v>-1.0</v>
      </c>
      <c r="AQ335" s="1">
        <v>71110.0</v>
      </c>
      <c r="AR335" s="1">
        <v>7009.0</v>
      </c>
      <c r="AS335" s="1">
        <v>7409.0</v>
      </c>
      <c r="AT335" s="1">
        <v>34910.0</v>
      </c>
      <c r="AU335" s="1">
        <v>349100.0</v>
      </c>
      <c r="AV335" s="1">
        <v>120.0</v>
      </c>
      <c r="AW335" s="1">
        <v>1.15999999999999</v>
      </c>
      <c r="AX335" s="1">
        <v>0.3</v>
      </c>
      <c r="AY335" s="1">
        <v>100.0</v>
      </c>
      <c r="AZ335" s="1" t="s">
        <v>353</v>
      </c>
      <c r="BA335" s="1">
        <v>0.0</v>
      </c>
      <c r="BB335" s="1">
        <v>0.0</v>
      </c>
      <c r="BC335" s="1">
        <v>7100.0</v>
      </c>
    </row>
    <row r="336" ht="15.0" customHeight="1">
      <c r="A336" s="1">
        <v>349209.0</v>
      </c>
      <c r="B336" s="1" t="s">
        <v>112</v>
      </c>
      <c r="C336" s="2" t="s">
        <v>97</v>
      </c>
      <c r="D336" s="1">
        <v>74.0</v>
      </c>
      <c r="E336" s="1">
        <v>100.0</v>
      </c>
      <c r="F336" s="1">
        <v>146.0</v>
      </c>
      <c r="G336" s="1">
        <v>110.0</v>
      </c>
      <c r="H336" s="1">
        <v>102.0</v>
      </c>
      <c r="I336" s="1">
        <v>146.0</v>
      </c>
      <c r="J336" s="1">
        <v>0.0</v>
      </c>
      <c r="K336" s="1">
        <v>0.0</v>
      </c>
      <c r="L336" s="1">
        <v>0.0</v>
      </c>
      <c r="M336" s="1">
        <v>135.0</v>
      </c>
      <c r="N336" s="1">
        <v>135.0</v>
      </c>
      <c r="O336" s="1">
        <v>999.0</v>
      </c>
      <c r="P336" s="1">
        <v>100.0</v>
      </c>
      <c r="Q336" s="1">
        <v>40.0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75.0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4" t="b">
        <v>1</v>
      </c>
      <c r="AJ336" s="7" t="b">
        <v>0</v>
      </c>
      <c r="AK336" s="7" t="b">
        <v>0</v>
      </c>
      <c r="AL336" s="7" t="b">
        <v>0</v>
      </c>
      <c r="AM336" s="7" t="b">
        <v>0</v>
      </c>
      <c r="AN336" s="7" t="b">
        <v>0</v>
      </c>
      <c r="AO336" s="1">
        <v>3.49209E7</v>
      </c>
      <c r="AP336" s="1">
        <v>-1.0</v>
      </c>
      <c r="AQ336" s="1">
        <v>71110.0</v>
      </c>
      <c r="AR336" s="1">
        <v>7010.0</v>
      </c>
      <c r="AS336" s="1">
        <v>7410.0</v>
      </c>
      <c r="AT336" s="1">
        <v>34910.0</v>
      </c>
      <c r="AU336" s="1">
        <v>349100.0</v>
      </c>
      <c r="AV336" s="1">
        <v>120.0</v>
      </c>
      <c r="AW336" s="1">
        <v>1.15999999999999</v>
      </c>
      <c r="AX336" s="1">
        <v>0.3</v>
      </c>
      <c r="AY336" s="1">
        <v>100.0</v>
      </c>
      <c r="AZ336" s="1" t="s">
        <v>353</v>
      </c>
      <c r="BA336" s="1">
        <v>0.0</v>
      </c>
      <c r="BB336" s="1">
        <v>0.0</v>
      </c>
      <c r="BC336" s="1">
        <v>7100.0</v>
      </c>
    </row>
    <row r="337" ht="15.0" customHeight="1">
      <c r="A337" s="1">
        <v>349210.0</v>
      </c>
      <c r="B337" s="1" t="s">
        <v>112</v>
      </c>
      <c r="C337" s="2" t="s">
        <v>97</v>
      </c>
      <c r="D337" s="1">
        <v>74.0</v>
      </c>
      <c r="E337" s="1">
        <v>100.0</v>
      </c>
      <c r="F337" s="1">
        <v>146.0</v>
      </c>
      <c r="G337" s="1">
        <v>110.0</v>
      </c>
      <c r="H337" s="1">
        <v>102.0</v>
      </c>
      <c r="I337" s="1">
        <v>146.0</v>
      </c>
      <c r="J337" s="1">
        <v>0.0</v>
      </c>
      <c r="K337" s="1">
        <v>0.0</v>
      </c>
      <c r="L337" s="1">
        <v>0.0</v>
      </c>
      <c r="M337" s="1">
        <v>135.0</v>
      </c>
      <c r="N337" s="1">
        <v>135.0</v>
      </c>
      <c r="O337" s="1">
        <v>999.0</v>
      </c>
      <c r="P337" s="1">
        <v>100.0</v>
      </c>
      <c r="Q337" s="1">
        <v>40.0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75.0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1.0</v>
      </c>
      <c r="AI337" s="14" t="b">
        <v>1</v>
      </c>
      <c r="AJ337" s="7" t="b">
        <v>0</v>
      </c>
      <c r="AK337" s="7" t="b">
        <v>0</v>
      </c>
      <c r="AL337" s="7" t="b">
        <v>0</v>
      </c>
      <c r="AM337" s="7" t="b">
        <v>0</v>
      </c>
      <c r="AN337" s="7" t="b">
        <v>0</v>
      </c>
      <c r="AO337" s="1">
        <v>3.4921E7</v>
      </c>
      <c r="AP337" s="1">
        <v>-1.0</v>
      </c>
      <c r="AQ337" s="1">
        <v>71110.0</v>
      </c>
      <c r="AR337" s="1">
        <v>7011.0</v>
      </c>
      <c r="AS337" s="1">
        <v>7411.0</v>
      </c>
      <c r="AT337" s="1">
        <v>34910.0</v>
      </c>
      <c r="AU337" s="1">
        <v>349100.0</v>
      </c>
      <c r="AV337" s="1">
        <v>120.0</v>
      </c>
      <c r="AW337" s="1">
        <v>1.15999999999999</v>
      </c>
      <c r="AX337" s="1">
        <v>0.3</v>
      </c>
      <c r="AY337" s="1">
        <v>100.0</v>
      </c>
      <c r="AZ337" s="1" t="s">
        <v>353</v>
      </c>
      <c r="BA337" s="1">
        <v>0.0</v>
      </c>
      <c r="BB337" s="1">
        <v>0.0</v>
      </c>
      <c r="BC337" s="1">
        <v>7100.0</v>
      </c>
    </row>
    <row r="338" ht="15.0" customHeight="1">
      <c r="A338" s="1">
        <v>349211.0</v>
      </c>
      <c r="B338" s="1" t="s">
        <v>112</v>
      </c>
      <c r="C338" s="2" t="s">
        <v>97</v>
      </c>
      <c r="D338" s="1">
        <v>74.0</v>
      </c>
      <c r="E338" s="1">
        <v>100.0</v>
      </c>
      <c r="F338" s="1">
        <v>146.0</v>
      </c>
      <c r="G338" s="1">
        <v>110.0</v>
      </c>
      <c r="H338" s="1">
        <v>102.0</v>
      </c>
      <c r="I338" s="1">
        <v>146.0</v>
      </c>
      <c r="J338" s="1">
        <v>0.0</v>
      </c>
      <c r="K338" s="1">
        <v>0.0</v>
      </c>
      <c r="L338" s="1">
        <v>0.0</v>
      </c>
      <c r="M338" s="1">
        <v>135.0</v>
      </c>
      <c r="N338" s="1">
        <v>135.0</v>
      </c>
      <c r="O338" s="1">
        <v>999.0</v>
      </c>
      <c r="P338" s="1">
        <v>100.0</v>
      </c>
      <c r="Q338" s="1">
        <v>40.0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75.0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1.0</v>
      </c>
      <c r="AI338" s="14" t="b">
        <v>1</v>
      </c>
      <c r="AJ338" s="7" t="b">
        <v>0</v>
      </c>
      <c r="AK338" s="7" t="b">
        <v>0</v>
      </c>
      <c r="AL338" s="7" t="b">
        <v>0</v>
      </c>
      <c r="AM338" s="7" t="b">
        <v>0</v>
      </c>
      <c r="AN338" s="7" t="b">
        <v>0</v>
      </c>
      <c r="AO338" s="1">
        <v>3.49211E7</v>
      </c>
      <c r="AP338" s="1">
        <v>-1.0</v>
      </c>
      <c r="AQ338" s="1">
        <v>71110.0</v>
      </c>
      <c r="AR338" s="1">
        <v>7012.0</v>
      </c>
      <c r="AS338" s="1">
        <v>7412.0</v>
      </c>
      <c r="AT338" s="1">
        <v>34910.0</v>
      </c>
      <c r="AU338" s="1">
        <v>349100.0</v>
      </c>
      <c r="AV338" s="1">
        <v>120.0</v>
      </c>
      <c r="AW338" s="1">
        <v>1.15999999999999</v>
      </c>
      <c r="AX338" s="1">
        <v>0.3</v>
      </c>
      <c r="AY338" s="1">
        <v>100.0</v>
      </c>
      <c r="AZ338" s="1" t="s">
        <v>353</v>
      </c>
      <c r="BA338" s="1">
        <v>0.0</v>
      </c>
      <c r="BB338" s="1">
        <v>0.0</v>
      </c>
      <c r="BC338" s="1">
        <v>7100.0</v>
      </c>
    </row>
    <row r="339" ht="15.0" customHeight="1">
      <c r="A339" s="1">
        <v>349212.0</v>
      </c>
      <c r="B339" s="1" t="s">
        <v>112</v>
      </c>
      <c r="C339" s="2" t="s">
        <v>97</v>
      </c>
      <c r="D339" s="1">
        <v>74.0</v>
      </c>
      <c r="E339" s="1">
        <v>100.0</v>
      </c>
      <c r="F339" s="1">
        <v>146.0</v>
      </c>
      <c r="G339" s="1">
        <v>110.0</v>
      </c>
      <c r="H339" s="1">
        <v>102.0</v>
      </c>
      <c r="I339" s="1">
        <v>146.0</v>
      </c>
      <c r="J339" s="1">
        <v>0.0</v>
      </c>
      <c r="K339" s="1">
        <v>0.0</v>
      </c>
      <c r="L339" s="1">
        <v>0.0</v>
      </c>
      <c r="M339" s="1">
        <v>135.0</v>
      </c>
      <c r="N339" s="1">
        <v>135.0</v>
      </c>
      <c r="O339" s="1">
        <v>999.0</v>
      </c>
      <c r="P339" s="1">
        <v>100.0</v>
      </c>
      <c r="Q339" s="1">
        <v>40.0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75.0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1.0</v>
      </c>
      <c r="AI339" s="14" t="b">
        <v>1</v>
      </c>
      <c r="AJ339" s="7" t="b">
        <v>0</v>
      </c>
      <c r="AK339" s="7" t="b">
        <v>0</v>
      </c>
      <c r="AL339" s="7" t="b">
        <v>0</v>
      </c>
      <c r="AM339" s="7" t="b">
        <v>0</v>
      </c>
      <c r="AN339" s="7" t="b">
        <v>0</v>
      </c>
      <c r="AO339" s="1">
        <v>3.49212E7</v>
      </c>
      <c r="AP339" s="1">
        <v>-1.0</v>
      </c>
      <c r="AQ339" s="1">
        <v>71110.0</v>
      </c>
      <c r="AR339" s="1">
        <v>7013.0</v>
      </c>
      <c r="AS339" s="1">
        <v>7413.0</v>
      </c>
      <c r="AT339" s="1">
        <v>34910.0</v>
      </c>
      <c r="AU339" s="1">
        <v>349100.0</v>
      </c>
      <c r="AV339" s="1">
        <v>120.0</v>
      </c>
      <c r="AW339" s="1">
        <v>1.15999999999999</v>
      </c>
      <c r="AX339" s="1">
        <v>0.3</v>
      </c>
      <c r="AY339" s="1">
        <v>100.0</v>
      </c>
      <c r="AZ339" s="1" t="s">
        <v>353</v>
      </c>
      <c r="BA339" s="1">
        <v>0.0</v>
      </c>
      <c r="BB339" s="1">
        <v>0.0</v>
      </c>
      <c r="BC339" s="1">
        <v>7100.0</v>
      </c>
    </row>
    <row r="340" ht="15.0" customHeight="1">
      <c r="A340" s="1">
        <v>349213.0</v>
      </c>
      <c r="B340" s="1" t="s">
        <v>112</v>
      </c>
      <c r="C340" s="2" t="s">
        <v>97</v>
      </c>
      <c r="D340" s="1">
        <v>74.0</v>
      </c>
      <c r="E340" s="1">
        <v>100.0</v>
      </c>
      <c r="F340" s="1">
        <v>146.0</v>
      </c>
      <c r="G340" s="1">
        <v>110.0</v>
      </c>
      <c r="H340" s="1">
        <v>102.0</v>
      </c>
      <c r="I340" s="1">
        <v>146.0</v>
      </c>
      <c r="J340" s="1">
        <v>0.0</v>
      </c>
      <c r="K340" s="1">
        <v>0.0</v>
      </c>
      <c r="L340" s="1">
        <v>0.0</v>
      </c>
      <c r="M340" s="1">
        <v>135.0</v>
      </c>
      <c r="N340" s="1">
        <v>135.0</v>
      </c>
      <c r="O340" s="1">
        <v>999.0</v>
      </c>
      <c r="P340" s="1">
        <v>100.0</v>
      </c>
      <c r="Q340" s="1">
        <v>40.0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75.0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1.0</v>
      </c>
      <c r="AI340" s="14" t="b">
        <v>1</v>
      </c>
      <c r="AJ340" s="7" t="b">
        <v>0</v>
      </c>
      <c r="AK340" s="7" t="b">
        <v>0</v>
      </c>
      <c r="AL340" s="7" t="b">
        <v>0</v>
      </c>
      <c r="AM340" s="7" t="b">
        <v>0</v>
      </c>
      <c r="AN340" s="7" t="b">
        <v>0</v>
      </c>
      <c r="AO340" s="1">
        <v>3.49213E7</v>
      </c>
      <c r="AP340" s="1">
        <v>-1.0</v>
      </c>
      <c r="AQ340" s="1">
        <v>71110.0</v>
      </c>
      <c r="AR340" s="1">
        <v>7014.0</v>
      </c>
      <c r="AS340" s="1">
        <v>7414.0</v>
      </c>
      <c r="AT340" s="1">
        <v>34910.0</v>
      </c>
      <c r="AU340" s="1">
        <v>349100.0</v>
      </c>
      <c r="AV340" s="1">
        <v>120.0</v>
      </c>
      <c r="AW340" s="1">
        <v>1.15999999999999</v>
      </c>
      <c r="AX340" s="1">
        <v>0.3</v>
      </c>
      <c r="AY340" s="1">
        <v>100.0</v>
      </c>
      <c r="AZ340" s="1" t="s">
        <v>353</v>
      </c>
      <c r="BA340" s="1">
        <v>0.0</v>
      </c>
      <c r="BB340" s="1">
        <v>0.0</v>
      </c>
      <c r="BC340" s="1">
        <v>7100.0</v>
      </c>
    </row>
    <row r="341" ht="15.0" customHeight="1">
      <c r="A341" s="1">
        <v>349214.0</v>
      </c>
      <c r="B341" s="1" t="s">
        <v>112</v>
      </c>
      <c r="C341" s="2" t="s">
        <v>97</v>
      </c>
      <c r="D341" s="1">
        <v>74.0</v>
      </c>
      <c r="E341" s="1">
        <v>100.0</v>
      </c>
      <c r="F341" s="1">
        <v>146.0</v>
      </c>
      <c r="G341" s="1">
        <v>110.0</v>
      </c>
      <c r="H341" s="1">
        <v>102.0</v>
      </c>
      <c r="I341" s="1">
        <v>146.0</v>
      </c>
      <c r="J341" s="1">
        <v>0.0</v>
      </c>
      <c r="K341" s="1">
        <v>0.0</v>
      </c>
      <c r="L341" s="1">
        <v>0.0</v>
      </c>
      <c r="M341" s="1">
        <v>135.0</v>
      </c>
      <c r="N341" s="1">
        <v>135.0</v>
      </c>
      <c r="O341" s="1">
        <v>999.0</v>
      </c>
      <c r="P341" s="1">
        <v>100.0</v>
      </c>
      <c r="Q341" s="1">
        <v>40.0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75.0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1.0</v>
      </c>
      <c r="AI341" s="14" t="b">
        <v>1</v>
      </c>
      <c r="AJ341" s="7" t="b">
        <v>0</v>
      </c>
      <c r="AK341" s="7" t="b">
        <v>0</v>
      </c>
      <c r="AL341" s="7" t="b">
        <v>0</v>
      </c>
      <c r="AM341" s="7" t="b">
        <v>0</v>
      </c>
      <c r="AN341" s="7" t="b">
        <v>0</v>
      </c>
      <c r="AO341" s="1">
        <v>3.49214E7</v>
      </c>
      <c r="AP341" s="1">
        <v>-1.0</v>
      </c>
      <c r="AQ341" s="1">
        <v>71110.0</v>
      </c>
      <c r="AR341" s="1">
        <v>7015.0</v>
      </c>
      <c r="AS341" s="1">
        <v>7415.0</v>
      </c>
      <c r="AT341" s="1">
        <v>34910.0</v>
      </c>
      <c r="AU341" s="1">
        <v>349100.0</v>
      </c>
      <c r="AV341" s="1">
        <v>120.0</v>
      </c>
      <c r="AW341" s="1">
        <v>1.15999999999999</v>
      </c>
      <c r="AX341" s="1">
        <v>0.3</v>
      </c>
      <c r="AY341" s="1">
        <v>100.0</v>
      </c>
      <c r="AZ341" s="1" t="s">
        <v>353</v>
      </c>
      <c r="BA341" s="1">
        <v>0.0</v>
      </c>
      <c r="BB341" s="1">
        <v>0.0</v>
      </c>
      <c r="BC341" s="1">
        <v>7100.0</v>
      </c>
    </row>
    <row r="342" ht="15.0" customHeight="1">
      <c r="A342" s="1">
        <v>350000.0</v>
      </c>
      <c r="B342" s="9" t="s">
        <v>148</v>
      </c>
      <c r="C342" s="1" t="s">
        <v>49</v>
      </c>
      <c r="D342" s="1">
        <v>936.0</v>
      </c>
      <c r="E342" s="1">
        <v>5000.0</v>
      </c>
      <c r="F342" s="1">
        <v>73.0</v>
      </c>
      <c r="G342" s="1">
        <v>55.0</v>
      </c>
      <c r="H342" s="1">
        <v>47.0</v>
      </c>
      <c r="I342" s="1">
        <v>55.0</v>
      </c>
      <c r="J342" s="1">
        <v>0.0</v>
      </c>
      <c r="K342" s="1">
        <v>25.0</v>
      </c>
      <c r="L342" s="1">
        <v>0.0</v>
      </c>
      <c r="M342" s="1">
        <v>213.0</v>
      </c>
      <c r="N342" s="1">
        <v>213.0</v>
      </c>
      <c r="O342" s="1">
        <v>108.0</v>
      </c>
      <c r="P342" s="1">
        <v>200.0</v>
      </c>
      <c r="Q342" s="1">
        <v>40.0</v>
      </c>
      <c r="R342" s="1">
        <v>0.0</v>
      </c>
      <c r="S342" s="1">
        <v>0.0</v>
      </c>
      <c r="T342" s="1">
        <v>0.0</v>
      </c>
      <c r="U342" s="1">
        <v>0.0</v>
      </c>
      <c r="V342" s="1">
        <v>140.0</v>
      </c>
      <c r="W342" s="1">
        <v>100.0</v>
      </c>
      <c r="X342" s="1">
        <v>0.0</v>
      </c>
      <c r="Y342" s="1">
        <v>75.0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1.0</v>
      </c>
      <c r="AI342" s="14" t="b">
        <v>1</v>
      </c>
      <c r="AJ342" s="7" t="b">
        <v>1</v>
      </c>
      <c r="AK342" s="7" t="b">
        <v>0</v>
      </c>
      <c r="AL342" s="7" t="b">
        <v>0</v>
      </c>
      <c r="AM342" s="7" t="b">
        <v>0</v>
      </c>
      <c r="AN342" s="7" t="b">
        <v>0</v>
      </c>
      <c r="AO342" s="1">
        <v>3.5E7</v>
      </c>
      <c r="AP342" s="1">
        <v>50.0</v>
      </c>
      <c r="AQ342" s="1">
        <v>71110.0</v>
      </c>
      <c r="AR342" s="1">
        <v>7011.0</v>
      </c>
      <c r="AS342" s="1">
        <v>7411.0</v>
      </c>
      <c r="AT342" s="1">
        <v>35000.0</v>
      </c>
      <c r="AU342" s="1">
        <v>350000.0</v>
      </c>
      <c r="AV342" s="1">
        <v>10.0</v>
      </c>
      <c r="AW342" s="1">
        <v>3.0</v>
      </c>
      <c r="AX342" s="1">
        <v>1.49</v>
      </c>
      <c r="AY342" s="1">
        <v>10.0</v>
      </c>
      <c r="AZ342" s="1">
        <v>0.0</v>
      </c>
      <c r="BA342" s="1">
        <v>0.0</v>
      </c>
      <c r="BB342" s="1">
        <v>0.0</v>
      </c>
      <c r="BC342" s="1">
        <v>0.0</v>
      </c>
    </row>
    <row r="343" ht="15.0" customHeight="1">
      <c r="A343" s="1">
        <v>350100.0</v>
      </c>
      <c r="B343" s="1" t="s">
        <v>47</v>
      </c>
      <c r="C343" s="1" t="s">
        <v>49</v>
      </c>
      <c r="D343" s="1">
        <v>9.0</v>
      </c>
      <c r="E343" s="1">
        <v>0.0</v>
      </c>
      <c r="F343" s="1">
        <v>22.0</v>
      </c>
      <c r="G343" s="1">
        <v>17.0</v>
      </c>
      <c r="H343" s="1">
        <v>22.0</v>
      </c>
      <c r="I343" s="1">
        <v>17.0</v>
      </c>
      <c r="J343" s="1">
        <v>0.0</v>
      </c>
      <c r="K343" s="1">
        <v>0.0</v>
      </c>
      <c r="L343" s="1">
        <v>0.0</v>
      </c>
      <c r="M343" s="1">
        <v>999.0</v>
      </c>
      <c r="N343" s="1">
        <v>999.0</v>
      </c>
      <c r="O343" s="1">
        <v>999.0</v>
      </c>
      <c r="P343" s="1">
        <v>200.0</v>
      </c>
      <c r="Q343" s="1">
        <v>40.0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75.0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1.0</v>
      </c>
      <c r="AI343" s="14" t="b">
        <v>0</v>
      </c>
      <c r="AJ343" s="7" t="b">
        <v>0</v>
      </c>
      <c r="AK343" s="7" t="b">
        <v>0</v>
      </c>
      <c r="AL343" s="7" t="b">
        <v>0</v>
      </c>
      <c r="AM343" s="7" t="b">
        <v>0</v>
      </c>
      <c r="AN343" s="7" t="b">
        <v>0</v>
      </c>
      <c r="AO343" s="1">
        <v>3.501E7</v>
      </c>
      <c r="AP343" s="1">
        <v>-1.0</v>
      </c>
      <c r="AQ343" s="1">
        <v>71110.0</v>
      </c>
      <c r="AR343" s="1">
        <v>7011.0</v>
      </c>
      <c r="AS343" s="1">
        <v>7411.0</v>
      </c>
      <c r="AT343" s="1">
        <v>35010.0</v>
      </c>
      <c r="AU343" s="1">
        <v>350100.0</v>
      </c>
      <c r="AV343" s="1">
        <v>9999.0</v>
      </c>
      <c r="AW343" s="1">
        <v>0.2</v>
      </c>
      <c r="AX343" s="1">
        <v>0.09</v>
      </c>
      <c r="AY343" s="1">
        <v>1.0</v>
      </c>
      <c r="AZ343" s="1">
        <v>90000.0</v>
      </c>
      <c r="BA343" s="1">
        <v>80000.0</v>
      </c>
      <c r="BB343" s="1">
        <v>0.0</v>
      </c>
      <c r="BC343" s="1">
        <v>0.0</v>
      </c>
    </row>
    <row r="344" ht="15.0" customHeight="1">
      <c r="A344" s="1">
        <v>350101.0</v>
      </c>
      <c r="B344" s="1" t="s">
        <v>47</v>
      </c>
      <c r="C344" s="1" t="s">
        <v>48</v>
      </c>
      <c r="D344" s="1">
        <v>9.0</v>
      </c>
      <c r="E344" s="1">
        <v>0.0</v>
      </c>
      <c r="F344" s="1">
        <v>22.0</v>
      </c>
      <c r="G344" s="1">
        <v>17.0</v>
      </c>
      <c r="H344" s="1">
        <v>22.0</v>
      </c>
      <c r="I344" s="1">
        <v>17.0</v>
      </c>
      <c r="J344" s="1">
        <v>0.0</v>
      </c>
      <c r="K344" s="1">
        <v>0.0</v>
      </c>
      <c r="L344" s="1">
        <v>0.0</v>
      </c>
      <c r="M344" s="1">
        <v>999.0</v>
      </c>
      <c r="N344" s="1">
        <v>999.0</v>
      </c>
      <c r="O344" s="1">
        <v>999.0</v>
      </c>
      <c r="P344" s="1">
        <v>200.0</v>
      </c>
      <c r="Q344" s="1">
        <v>40.0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75.0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1.0</v>
      </c>
      <c r="AI344" s="14" t="b">
        <v>0</v>
      </c>
      <c r="AJ344" s="7" t="b">
        <v>0</v>
      </c>
      <c r="AK344" s="7" t="b">
        <v>0</v>
      </c>
      <c r="AL344" s="7" t="b">
        <v>0</v>
      </c>
      <c r="AM344" s="7" t="b">
        <v>0</v>
      </c>
      <c r="AN344" s="7" t="b">
        <v>0</v>
      </c>
      <c r="AO344" s="1">
        <v>3.50101E7</v>
      </c>
      <c r="AP344" s="1">
        <v>-1.0</v>
      </c>
      <c r="AQ344" s="1">
        <v>71110.0</v>
      </c>
      <c r="AR344" s="1">
        <v>7007.0</v>
      </c>
      <c r="AS344" s="1">
        <v>7407.0</v>
      </c>
      <c r="AT344" s="1">
        <v>35010.0</v>
      </c>
      <c r="AU344" s="1">
        <v>350100.0</v>
      </c>
      <c r="AV344" s="1">
        <v>9999.0</v>
      </c>
      <c r="AW344" s="1">
        <v>0.2</v>
      </c>
      <c r="AX344" s="1">
        <v>0.09</v>
      </c>
      <c r="AY344" s="1">
        <v>1.0</v>
      </c>
      <c r="AZ344" s="1">
        <v>90000.0</v>
      </c>
      <c r="BA344" s="1">
        <v>80000.0</v>
      </c>
      <c r="BB344" s="1">
        <v>0.0</v>
      </c>
      <c r="BC344" s="1">
        <v>0.0</v>
      </c>
    </row>
    <row r="345" ht="15.0" customHeight="1">
      <c r="A345" s="1">
        <v>351000.0</v>
      </c>
      <c r="B345" s="9" t="s">
        <v>67</v>
      </c>
      <c r="C345" s="1" t="s">
        <v>51</v>
      </c>
      <c r="D345" s="1">
        <v>1160.0</v>
      </c>
      <c r="E345" s="1">
        <v>5000.0</v>
      </c>
      <c r="F345" s="1">
        <v>95.0</v>
      </c>
      <c r="G345" s="1">
        <v>71.0</v>
      </c>
      <c r="H345" s="1">
        <v>57.0</v>
      </c>
      <c r="I345" s="1">
        <v>71.0</v>
      </c>
      <c r="J345" s="1">
        <v>0.0</v>
      </c>
      <c r="K345" s="1">
        <v>0.0</v>
      </c>
      <c r="L345" s="1">
        <v>0.0</v>
      </c>
      <c r="M345" s="1">
        <v>999.0</v>
      </c>
      <c r="N345" s="1">
        <v>999.0</v>
      </c>
      <c r="O345" s="1">
        <v>999.0</v>
      </c>
      <c r="P345" s="1">
        <v>200.0</v>
      </c>
      <c r="Q345" s="1">
        <v>40.0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100.0</v>
      </c>
      <c r="X345" s="1">
        <v>0.0</v>
      </c>
      <c r="Y345" s="1">
        <v>100.0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1.0</v>
      </c>
      <c r="AI345" s="14" t="b">
        <v>0</v>
      </c>
      <c r="AJ345" s="7" t="b">
        <v>0</v>
      </c>
      <c r="AK345" s="7" t="b">
        <v>0</v>
      </c>
      <c r="AL345" s="7" t="b">
        <v>0</v>
      </c>
      <c r="AM345" s="7" t="b">
        <v>0</v>
      </c>
      <c r="AN345" s="7" t="b">
        <v>0</v>
      </c>
      <c r="AO345" s="1">
        <v>3.51E7</v>
      </c>
      <c r="AP345" s="1">
        <v>-1.0</v>
      </c>
      <c r="AQ345" s="1">
        <v>71100.0</v>
      </c>
      <c r="AR345" s="1">
        <v>7002.0</v>
      </c>
      <c r="AS345" s="1">
        <v>7402.0</v>
      </c>
      <c r="AT345" s="1">
        <v>35100.0</v>
      </c>
      <c r="AU345" s="1">
        <v>351000.0</v>
      </c>
      <c r="AV345" s="1">
        <v>0.0</v>
      </c>
      <c r="AW345" s="1">
        <v>4.0</v>
      </c>
      <c r="AX345" s="1">
        <v>1.0</v>
      </c>
      <c r="AY345" s="1">
        <v>100.0</v>
      </c>
      <c r="AZ345" s="1">
        <v>90000.0</v>
      </c>
      <c r="BA345" s="1">
        <v>80000.0</v>
      </c>
      <c r="BB345" s="1">
        <v>0.0</v>
      </c>
      <c r="BC345" s="1">
        <v>0.0</v>
      </c>
    </row>
    <row r="346" ht="15.0" customHeight="1">
      <c r="A346" s="1">
        <v>352002.0</v>
      </c>
      <c r="B346" s="1" t="s">
        <v>252</v>
      </c>
      <c r="C346" s="1" t="s">
        <v>49</v>
      </c>
      <c r="D346" s="1">
        <v>524.0</v>
      </c>
      <c r="E346" s="1">
        <v>1000.0</v>
      </c>
      <c r="F346" s="1">
        <v>136.0</v>
      </c>
      <c r="G346" s="1">
        <v>109.0</v>
      </c>
      <c r="H346" s="1">
        <v>82.0</v>
      </c>
      <c r="I346" s="1">
        <v>272.0</v>
      </c>
      <c r="J346" s="1">
        <v>0.0</v>
      </c>
      <c r="K346" s="1">
        <v>0.0</v>
      </c>
      <c r="L346" s="1">
        <v>0.0</v>
      </c>
      <c r="M346" s="1">
        <v>242.0</v>
      </c>
      <c r="N346" s="1">
        <v>242.0</v>
      </c>
      <c r="O346" s="1">
        <v>120.0</v>
      </c>
      <c r="P346" s="1">
        <v>100.0</v>
      </c>
      <c r="Q346" s="1">
        <v>40.0</v>
      </c>
      <c r="R346" s="1">
        <v>0.0</v>
      </c>
      <c r="S346" s="1">
        <v>0.0</v>
      </c>
      <c r="T346" s="1">
        <v>0.0</v>
      </c>
      <c r="U346" s="1">
        <v>0.0</v>
      </c>
      <c r="V346" s="1">
        <v>65.0</v>
      </c>
      <c r="W346" s="1">
        <v>100.0</v>
      </c>
      <c r="X346" s="1">
        <v>0.0</v>
      </c>
      <c r="Y346" s="1">
        <v>100.0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1.5</v>
      </c>
      <c r="AI346" s="14" t="b">
        <v>0</v>
      </c>
      <c r="AJ346" s="7" t="b">
        <v>0</v>
      </c>
      <c r="AK346" s="7" t="b">
        <v>0</v>
      </c>
      <c r="AL346" s="7" t="b">
        <v>0</v>
      </c>
      <c r="AM346" s="7" t="b">
        <v>0</v>
      </c>
      <c r="AN346" s="7" t="b">
        <v>0</v>
      </c>
      <c r="AO346" s="1">
        <v>3.52002E7</v>
      </c>
      <c r="AP346" s="1">
        <v>-1.0</v>
      </c>
      <c r="AQ346" s="1">
        <v>71110.0</v>
      </c>
      <c r="AR346" s="1">
        <v>7011.0</v>
      </c>
      <c r="AS346" s="1">
        <v>7411.0</v>
      </c>
      <c r="AT346" s="1">
        <v>35200.0</v>
      </c>
      <c r="AU346" s="1">
        <v>352002.0</v>
      </c>
      <c r="AV346" s="1">
        <v>120.0</v>
      </c>
      <c r="AW346" s="1">
        <v>1.7</v>
      </c>
      <c r="AX346" s="1">
        <v>0.8</v>
      </c>
      <c r="AY346" s="1">
        <v>1.0</v>
      </c>
      <c r="AZ346" s="1">
        <v>0.0</v>
      </c>
      <c r="BA346" s="1">
        <v>0.0</v>
      </c>
      <c r="BB346" s="1">
        <v>0.0</v>
      </c>
      <c r="BC346" s="1">
        <v>0.0</v>
      </c>
    </row>
    <row r="347" ht="15.0" customHeight="1">
      <c r="A347" s="1">
        <v>352005.0</v>
      </c>
      <c r="B347" s="1" t="s">
        <v>252</v>
      </c>
      <c r="C347" s="1" t="s">
        <v>49</v>
      </c>
      <c r="D347" s="1">
        <v>154.0</v>
      </c>
      <c r="E347" s="1">
        <v>500.0</v>
      </c>
      <c r="F347" s="1">
        <v>120.0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200.0</v>
      </c>
      <c r="N347" s="1">
        <v>200.0</v>
      </c>
      <c r="O347" s="1">
        <v>200.0</v>
      </c>
      <c r="P347" s="1">
        <v>100.0</v>
      </c>
      <c r="Q347" s="1">
        <v>40.0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75.0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3.0</v>
      </c>
      <c r="AI347" s="14" t="b">
        <v>0</v>
      </c>
      <c r="AJ347" s="7" t="b">
        <v>0</v>
      </c>
      <c r="AK347" s="7" t="b">
        <v>0</v>
      </c>
      <c r="AL347" s="7" t="b">
        <v>0</v>
      </c>
      <c r="AM347" s="7" t="b">
        <v>0</v>
      </c>
      <c r="AN347" s="7" t="b">
        <v>0</v>
      </c>
      <c r="AO347" s="1">
        <v>3.52005E7</v>
      </c>
      <c r="AP347" s="1">
        <v>-1.0</v>
      </c>
      <c r="AQ347" s="1">
        <v>0.0</v>
      </c>
      <c r="AR347" s="1">
        <v>7011.0</v>
      </c>
      <c r="AS347" s="1">
        <v>7411.0</v>
      </c>
      <c r="AT347" s="1">
        <v>35200.0</v>
      </c>
      <c r="AU347" s="1">
        <v>352005.0</v>
      </c>
      <c r="AV347" s="1">
        <v>90.0</v>
      </c>
      <c r="AW347" s="1">
        <v>2.4</v>
      </c>
      <c r="AX347" s="1">
        <v>0.8</v>
      </c>
      <c r="AY347" s="1">
        <v>100.0</v>
      </c>
      <c r="AZ347" s="1">
        <v>0.0</v>
      </c>
      <c r="BA347" s="1">
        <v>0.0</v>
      </c>
      <c r="BB347" s="1">
        <v>0.0</v>
      </c>
      <c r="BC347" s="1">
        <v>0.0</v>
      </c>
    </row>
    <row r="348" ht="15.0" customHeight="1">
      <c r="A348" s="1">
        <v>353000.0</v>
      </c>
      <c r="B348" s="13" t="s">
        <v>151</v>
      </c>
      <c r="C348" s="1" t="s">
        <v>37</v>
      </c>
      <c r="D348" s="1">
        <v>1680.0</v>
      </c>
      <c r="E348" s="1">
        <v>10000.0</v>
      </c>
      <c r="F348" s="1">
        <v>108.0</v>
      </c>
      <c r="G348" s="1">
        <v>86.0</v>
      </c>
      <c r="H348" s="1">
        <v>65.0</v>
      </c>
      <c r="I348" s="1">
        <v>86.0</v>
      </c>
      <c r="J348" s="1">
        <v>0.0</v>
      </c>
      <c r="K348" s="1">
        <v>0.0</v>
      </c>
      <c r="L348" s="1">
        <v>0.0</v>
      </c>
      <c r="M348" s="1">
        <v>999.0</v>
      </c>
      <c r="N348" s="1">
        <v>999.0</v>
      </c>
      <c r="O348" s="1">
        <v>102.0</v>
      </c>
      <c r="P348" s="1">
        <v>100.0</v>
      </c>
      <c r="Q348" s="1">
        <v>40.0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100.0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1.0</v>
      </c>
      <c r="AI348" s="14" t="b">
        <v>1</v>
      </c>
      <c r="AJ348" s="7" t="b">
        <v>0</v>
      </c>
      <c r="AK348" s="7" t="b">
        <v>0</v>
      </c>
      <c r="AL348" s="7" t="b">
        <v>0</v>
      </c>
      <c r="AM348" s="7" t="b">
        <v>0</v>
      </c>
      <c r="AN348" s="7" t="b">
        <v>0</v>
      </c>
      <c r="AO348" s="1">
        <v>-1.0</v>
      </c>
      <c r="AP348" s="1">
        <v>-1.0</v>
      </c>
      <c r="AQ348" s="1">
        <v>71100.0</v>
      </c>
      <c r="AR348" s="1">
        <v>7012.0</v>
      </c>
      <c r="AS348" s="1">
        <v>7412.0</v>
      </c>
      <c r="AT348" s="1">
        <v>35300.0</v>
      </c>
      <c r="AU348" s="1">
        <v>353000.0</v>
      </c>
      <c r="AV348" s="1">
        <v>5.0</v>
      </c>
      <c r="AW348" s="1">
        <v>3.0</v>
      </c>
      <c r="AX348" s="1">
        <v>1.0</v>
      </c>
      <c r="AY348" s="1">
        <v>1500.0</v>
      </c>
      <c r="AZ348" s="1">
        <v>90101.0</v>
      </c>
      <c r="BA348" s="1">
        <v>80000.0</v>
      </c>
      <c r="BB348" s="1">
        <v>0.0</v>
      </c>
      <c r="BC348" s="1">
        <v>5151.0</v>
      </c>
    </row>
    <row r="349" ht="15.0" customHeight="1">
      <c r="A349" s="1">
        <v>353001.0</v>
      </c>
      <c r="B349" s="1" t="s">
        <v>151</v>
      </c>
      <c r="C349" s="1" t="s">
        <v>101</v>
      </c>
      <c r="D349" s="1">
        <v>1680.0</v>
      </c>
      <c r="E349" s="1">
        <v>5000.0</v>
      </c>
      <c r="F349" s="1">
        <v>108.0</v>
      </c>
      <c r="G349" s="1">
        <v>86.0</v>
      </c>
      <c r="H349" s="1">
        <v>65.0</v>
      </c>
      <c r="I349" s="1">
        <v>86.0</v>
      </c>
      <c r="J349" s="1">
        <v>0.0</v>
      </c>
      <c r="K349" s="1">
        <v>0.0</v>
      </c>
      <c r="L349" s="1">
        <v>0.0</v>
      </c>
      <c r="M349" s="1">
        <v>999.0</v>
      </c>
      <c r="N349" s="1">
        <v>999.0</v>
      </c>
      <c r="O349" s="1">
        <v>102.0</v>
      </c>
      <c r="P349" s="1">
        <v>100.0</v>
      </c>
      <c r="Q349" s="1">
        <v>40.0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100.0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1.0</v>
      </c>
      <c r="AI349" s="14" t="b">
        <v>1</v>
      </c>
      <c r="AJ349" s="7" t="b">
        <v>0</v>
      </c>
      <c r="AK349" s="7" t="b">
        <v>0</v>
      </c>
      <c r="AL349" s="7" t="b">
        <v>0</v>
      </c>
      <c r="AM349" s="7" t="b">
        <v>0</v>
      </c>
      <c r="AN349" s="7" t="b">
        <v>0</v>
      </c>
      <c r="AO349" s="1">
        <v>-1.0</v>
      </c>
      <c r="AP349" s="1">
        <v>-1.0</v>
      </c>
      <c r="AQ349" s="1">
        <v>71100.0</v>
      </c>
      <c r="AR349" s="1">
        <v>7005.0</v>
      </c>
      <c r="AS349" s="1">
        <v>7405.0</v>
      </c>
      <c r="AT349" s="1">
        <v>35300.0</v>
      </c>
      <c r="AU349" s="1">
        <v>353001.0</v>
      </c>
      <c r="AV349" s="1">
        <v>5.0</v>
      </c>
      <c r="AW349" s="1">
        <v>3.0</v>
      </c>
      <c r="AX349" s="1">
        <v>1.0</v>
      </c>
      <c r="AY349" s="1">
        <v>1500.0</v>
      </c>
      <c r="AZ349" s="1">
        <v>90101.0</v>
      </c>
      <c r="BA349" s="1">
        <v>80000.0</v>
      </c>
      <c r="BB349" s="1">
        <v>0.0</v>
      </c>
      <c r="BC349" s="1">
        <v>5151.0</v>
      </c>
    </row>
    <row r="350" ht="15.0" customHeight="1">
      <c r="A350" s="1">
        <v>409000.0</v>
      </c>
      <c r="B350" s="9" t="s">
        <v>206</v>
      </c>
      <c r="C350" s="1" t="s">
        <v>32</v>
      </c>
      <c r="D350" s="1">
        <v>591.0</v>
      </c>
      <c r="E350" s="1">
        <v>9505.0</v>
      </c>
      <c r="F350" s="1">
        <v>85.0</v>
      </c>
      <c r="G350" s="1">
        <v>154.0</v>
      </c>
      <c r="H350" s="1">
        <v>124.0</v>
      </c>
      <c r="I350" s="1">
        <v>184.0</v>
      </c>
      <c r="J350" s="1">
        <v>0.0</v>
      </c>
      <c r="K350" s="1">
        <v>0.0</v>
      </c>
      <c r="L350" s="1">
        <v>0.0</v>
      </c>
      <c r="M350" s="1">
        <v>137.0</v>
      </c>
      <c r="N350" s="1">
        <v>137.0</v>
      </c>
      <c r="O350" s="1">
        <v>183.0</v>
      </c>
      <c r="P350" s="1">
        <v>100.0</v>
      </c>
      <c r="Q350" s="1">
        <v>40.0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75.0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1.3</v>
      </c>
      <c r="AI350" s="14" t="b">
        <v>1</v>
      </c>
      <c r="AJ350" s="7" t="b">
        <v>0</v>
      </c>
      <c r="AK350" s="7" t="b">
        <v>0</v>
      </c>
      <c r="AL350" s="7" t="b">
        <v>0</v>
      </c>
      <c r="AM350" s="7" t="b">
        <v>0</v>
      </c>
      <c r="AN350" s="7" t="b">
        <v>0</v>
      </c>
      <c r="AO350" s="1">
        <v>4.09E7</v>
      </c>
      <c r="AP350" s="1">
        <v>-1.0</v>
      </c>
      <c r="AQ350" s="1">
        <v>71100.0</v>
      </c>
      <c r="AR350" s="1">
        <v>7014.0</v>
      </c>
      <c r="AS350" s="1">
        <v>7414.0</v>
      </c>
      <c r="AT350" s="1">
        <v>40900.0</v>
      </c>
      <c r="AU350" s="1">
        <v>409000.0</v>
      </c>
      <c r="AV350" s="1">
        <v>90.0</v>
      </c>
      <c r="AW350" s="1">
        <v>1.7</v>
      </c>
      <c r="AX350" s="1">
        <v>0.4</v>
      </c>
      <c r="AY350" s="1">
        <v>100.0</v>
      </c>
      <c r="AZ350" s="1">
        <v>0.0</v>
      </c>
      <c r="BA350" s="1">
        <v>80000.0</v>
      </c>
      <c r="BB350" s="1">
        <v>0.0</v>
      </c>
      <c r="BC350" s="1">
        <v>5151.0</v>
      </c>
    </row>
    <row r="351" ht="15.0" customHeight="1">
      <c r="A351" s="1">
        <v>409010.0</v>
      </c>
      <c r="B351" s="9" t="s">
        <v>207</v>
      </c>
      <c r="C351" s="1" t="s">
        <v>32</v>
      </c>
      <c r="D351" s="1">
        <v>591.0</v>
      </c>
      <c r="E351" s="1">
        <v>9505.0</v>
      </c>
      <c r="F351" s="1">
        <v>85.0</v>
      </c>
      <c r="G351" s="1">
        <v>154.0</v>
      </c>
      <c r="H351" s="1">
        <v>124.0</v>
      </c>
      <c r="I351" s="1">
        <v>184.0</v>
      </c>
      <c r="J351" s="1">
        <v>0.0</v>
      </c>
      <c r="K351" s="1">
        <v>0.0</v>
      </c>
      <c r="L351" s="1">
        <v>0.0</v>
      </c>
      <c r="M351" s="1">
        <v>137.0</v>
      </c>
      <c r="N351" s="1">
        <v>137.0</v>
      </c>
      <c r="O351" s="1">
        <v>183.0</v>
      </c>
      <c r="P351" s="1">
        <v>100.0</v>
      </c>
      <c r="Q351" s="1">
        <v>40.0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75.0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1.3</v>
      </c>
      <c r="AI351" s="14" t="b">
        <v>1</v>
      </c>
      <c r="AJ351" s="7" t="b">
        <v>0</v>
      </c>
      <c r="AK351" s="7" t="b">
        <v>0</v>
      </c>
      <c r="AL351" s="7" t="b">
        <v>0</v>
      </c>
      <c r="AM351" s="7" t="b">
        <v>0</v>
      </c>
      <c r="AN351" s="7" t="b">
        <v>0</v>
      </c>
      <c r="AO351" s="1">
        <v>4.0901E7</v>
      </c>
      <c r="AP351" s="1">
        <v>-1.0</v>
      </c>
      <c r="AQ351" s="1">
        <v>71100.0</v>
      </c>
      <c r="AR351" s="1">
        <v>7014.0</v>
      </c>
      <c r="AS351" s="1">
        <v>7414.0</v>
      </c>
      <c r="AT351" s="1">
        <v>40900.0</v>
      </c>
      <c r="AU351" s="1">
        <v>409000.0</v>
      </c>
      <c r="AV351" s="1">
        <v>90.0</v>
      </c>
      <c r="AW351" s="1">
        <v>1.7</v>
      </c>
      <c r="AX351" s="1">
        <v>0.4</v>
      </c>
      <c r="AY351" s="1">
        <v>100.0</v>
      </c>
      <c r="AZ351" s="1">
        <v>0.0</v>
      </c>
      <c r="BA351" s="1">
        <v>80000.0</v>
      </c>
      <c r="BB351" s="1">
        <v>0.0</v>
      </c>
      <c r="BC351" s="1">
        <v>5151.0</v>
      </c>
    </row>
    <row r="352" ht="15.0" customHeight="1">
      <c r="A352" s="1">
        <v>410000.0</v>
      </c>
      <c r="B352" s="1" t="s">
        <v>290</v>
      </c>
      <c r="C352" s="13" t="s">
        <v>32</v>
      </c>
      <c r="D352" s="1">
        <v>1500.0</v>
      </c>
      <c r="E352" s="1">
        <v>50000.0</v>
      </c>
      <c r="F352" s="1">
        <v>133.0</v>
      </c>
      <c r="G352" s="1">
        <v>229.0</v>
      </c>
      <c r="H352" s="1">
        <v>212.0</v>
      </c>
      <c r="I352" s="1">
        <v>197.0</v>
      </c>
      <c r="J352" s="1">
        <v>20.0</v>
      </c>
      <c r="K352" s="1">
        <v>-10.0</v>
      </c>
      <c r="L352" s="1">
        <v>20.0</v>
      </c>
      <c r="M352" s="1">
        <v>999.0</v>
      </c>
      <c r="N352" s="1">
        <v>999.0</v>
      </c>
      <c r="O352" s="1">
        <v>999.0</v>
      </c>
      <c r="P352" s="1">
        <v>100.0</v>
      </c>
      <c r="Q352" s="1">
        <v>40.0</v>
      </c>
      <c r="R352" s="1">
        <v>0.0</v>
      </c>
      <c r="S352" s="1">
        <v>0.0</v>
      </c>
      <c r="T352" s="1">
        <v>-0.5</v>
      </c>
      <c r="U352" s="1">
        <v>0.0</v>
      </c>
      <c r="V352" s="1">
        <v>130.0</v>
      </c>
      <c r="W352" s="1">
        <v>25.0</v>
      </c>
      <c r="X352" s="1">
        <v>0.0</v>
      </c>
      <c r="Y352" s="1">
        <v>100.0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1.1</v>
      </c>
      <c r="AI352" s="14" t="b">
        <v>1</v>
      </c>
      <c r="AJ352" s="7" t="b">
        <v>0</v>
      </c>
      <c r="AK352" s="7" t="b">
        <v>0</v>
      </c>
      <c r="AL352" s="7" t="b">
        <v>0</v>
      </c>
      <c r="AM352" s="7" t="b">
        <v>0</v>
      </c>
      <c r="AN352" s="7" t="b">
        <v>0</v>
      </c>
      <c r="AO352" s="1">
        <v>4.1E7</v>
      </c>
      <c r="AP352" s="1">
        <v>-1.0</v>
      </c>
      <c r="AQ352" s="1">
        <v>71100.0</v>
      </c>
      <c r="AR352" s="1">
        <v>7014.0</v>
      </c>
      <c r="AS352" s="1">
        <v>7414.0</v>
      </c>
      <c r="AT352" s="1">
        <v>41000.0</v>
      </c>
      <c r="AU352" s="1">
        <v>410000.0</v>
      </c>
      <c r="AV352" s="1">
        <v>90.0</v>
      </c>
      <c r="AW352" s="1">
        <v>2.6</v>
      </c>
      <c r="AX352" s="1">
        <v>0.8</v>
      </c>
      <c r="AY352" s="1">
        <v>500.0</v>
      </c>
      <c r="AZ352" s="1">
        <v>90000.0</v>
      </c>
      <c r="BA352" s="1">
        <v>80000.0</v>
      </c>
      <c r="BB352" s="1">
        <v>0.0</v>
      </c>
      <c r="BC352" s="1">
        <v>0.0</v>
      </c>
    </row>
    <row r="353" ht="15.0" customHeight="1">
      <c r="A353" s="1">
        <v>411000.0</v>
      </c>
      <c r="B353" s="1" t="s">
        <v>308</v>
      </c>
      <c r="C353" s="1" t="s">
        <v>32</v>
      </c>
      <c r="D353" s="1">
        <v>1280.0</v>
      </c>
      <c r="E353" s="1">
        <v>20000.0</v>
      </c>
      <c r="F353" s="1">
        <v>208.0</v>
      </c>
      <c r="G353" s="1">
        <v>160.0</v>
      </c>
      <c r="H353" s="1">
        <v>176.0</v>
      </c>
      <c r="I353" s="1">
        <v>192.0</v>
      </c>
      <c r="J353" s="1">
        <v>0.0</v>
      </c>
      <c r="K353" s="1">
        <v>-4.0</v>
      </c>
      <c r="L353" s="1">
        <v>3.0</v>
      </c>
      <c r="M353" s="1">
        <v>256.0</v>
      </c>
      <c r="N353" s="1">
        <v>256.0</v>
      </c>
      <c r="O353" s="1">
        <v>94.0</v>
      </c>
      <c r="P353" s="1">
        <v>100.0</v>
      </c>
      <c r="Q353" s="1">
        <v>40.0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100.0</v>
      </c>
      <c r="X353" s="1">
        <v>0.0</v>
      </c>
      <c r="Y353" s="1">
        <v>75.0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1.1</v>
      </c>
      <c r="AI353" s="14" t="b">
        <v>1</v>
      </c>
      <c r="AJ353" s="7" t="b">
        <v>0</v>
      </c>
      <c r="AK353" s="7" t="b">
        <v>0</v>
      </c>
      <c r="AL353" s="7" t="b">
        <v>0</v>
      </c>
      <c r="AM353" s="7" t="b">
        <v>0</v>
      </c>
      <c r="AN353" s="7" t="b">
        <v>0</v>
      </c>
      <c r="AO353" s="1">
        <v>4.11E7</v>
      </c>
      <c r="AP353" s="1">
        <v>-1.0</v>
      </c>
      <c r="AQ353" s="1">
        <v>71100.0</v>
      </c>
      <c r="AR353" s="1">
        <v>7014.0</v>
      </c>
      <c r="AS353" s="1">
        <v>7414.0</v>
      </c>
      <c r="AT353" s="1">
        <v>41100.0</v>
      </c>
      <c r="AU353" s="1">
        <v>411000.0</v>
      </c>
      <c r="AV353" s="1">
        <v>90.0</v>
      </c>
      <c r="AW353" s="1">
        <v>8.0</v>
      </c>
      <c r="AX353" s="1">
        <v>2.0</v>
      </c>
      <c r="AY353" s="1">
        <v>500.0</v>
      </c>
      <c r="AZ353" s="1">
        <v>0.0</v>
      </c>
      <c r="BA353" s="1">
        <v>80000.0</v>
      </c>
      <c r="BB353" s="1">
        <v>5571.0</v>
      </c>
      <c r="BC353" s="1">
        <v>5151.0</v>
      </c>
    </row>
    <row r="354" ht="15.0" customHeight="1">
      <c r="A354" s="1">
        <v>412000.0</v>
      </c>
      <c r="B354" s="2" t="s">
        <v>310</v>
      </c>
      <c r="C354" s="1" t="s">
        <v>32</v>
      </c>
      <c r="D354" s="1">
        <v>224.0</v>
      </c>
      <c r="E354" s="1">
        <v>1000.0</v>
      </c>
      <c r="F354" s="1">
        <v>248.0</v>
      </c>
      <c r="G354" s="1">
        <v>200.0</v>
      </c>
      <c r="H354" s="1">
        <v>212.0</v>
      </c>
      <c r="I354" s="1">
        <v>501.0</v>
      </c>
      <c r="J354" s="1">
        <v>25.0</v>
      </c>
      <c r="K354" s="1">
        <v>-35.0</v>
      </c>
      <c r="L354" s="1">
        <v>20.0</v>
      </c>
      <c r="M354" s="1">
        <v>999.0</v>
      </c>
      <c r="N354" s="1">
        <v>999.0</v>
      </c>
      <c r="O354" s="1">
        <v>999.0</v>
      </c>
      <c r="P354" s="1">
        <v>160.0</v>
      </c>
      <c r="Q354" s="1">
        <v>40.0</v>
      </c>
      <c r="R354" s="1">
        <v>5.0</v>
      </c>
      <c r="S354" s="1">
        <v>50.0</v>
      </c>
      <c r="T354" s="1">
        <v>0.0</v>
      </c>
      <c r="U354" s="1">
        <v>1.0</v>
      </c>
      <c r="V354" s="1">
        <v>200.0</v>
      </c>
      <c r="W354" s="1">
        <v>25.0</v>
      </c>
      <c r="X354" s="1">
        <v>0.0</v>
      </c>
      <c r="Y354" s="1">
        <v>75.0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1.1</v>
      </c>
      <c r="AI354" s="14" t="b">
        <v>0</v>
      </c>
      <c r="AJ354" s="7" t="b">
        <v>0</v>
      </c>
      <c r="AK354" s="7" t="b">
        <v>0</v>
      </c>
      <c r="AL354" s="7" t="b">
        <v>0</v>
      </c>
      <c r="AM354" s="7" t="b">
        <v>0</v>
      </c>
      <c r="AN354" s="7" t="b">
        <v>0</v>
      </c>
      <c r="AO354" s="1">
        <v>4.12E7</v>
      </c>
      <c r="AP354" s="1">
        <v>-1.0</v>
      </c>
      <c r="AQ354" s="1">
        <v>71100.0</v>
      </c>
      <c r="AR354" s="1">
        <v>7014.0</v>
      </c>
      <c r="AS354" s="1">
        <v>7414.0</v>
      </c>
      <c r="AT354" s="1">
        <v>41200.0</v>
      </c>
      <c r="AU354" s="1">
        <v>412000.0</v>
      </c>
      <c r="AV354" s="1">
        <v>60.0</v>
      </c>
      <c r="AW354" s="1">
        <v>3.0</v>
      </c>
      <c r="AX354" s="1">
        <v>0.6</v>
      </c>
      <c r="AY354" s="1">
        <v>100.0</v>
      </c>
      <c r="AZ354" s="1">
        <v>90000.0</v>
      </c>
      <c r="BA354" s="1">
        <v>80000.0</v>
      </c>
      <c r="BB354" s="1">
        <v>0.0</v>
      </c>
      <c r="BC354" s="1">
        <v>0.0</v>
      </c>
    </row>
    <row r="355" ht="15.0" customHeight="1">
      <c r="A355" s="1">
        <v>412001.0</v>
      </c>
      <c r="B355" s="2" t="s">
        <v>311</v>
      </c>
      <c r="C355" s="1" t="s">
        <v>32</v>
      </c>
      <c r="D355" s="1">
        <v>224.0</v>
      </c>
      <c r="E355" s="1">
        <v>1000.0</v>
      </c>
      <c r="F355" s="1">
        <v>248.0</v>
      </c>
      <c r="G355" s="1">
        <v>200.0</v>
      </c>
      <c r="H355" s="1">
        <v>212.0</v>
      </c>
      <c r="I355" s="1">
        <v>501.0</v>
      </c>
      <c r="J355" s="1">
        <v>25.0</v>
      </c>
      <c r="K355" s="1">
        <v>-35.0</v>
      </c>
      <c r="L355" s="1">
        <v>20.0</v>
      </c>
      <c r="M355" s="1">
        <v>999.0</v>
      </c>
      <c r="N355" s="1">
        <v>999.0</v>
      </c>
      <c r="O355" s="1">
        <v>999.0</v>
      </c>
      <c r="P355" s="1">
        <v>160.0</v>
      </c>
      <c r="Q355" s="1">
        <v>40.0</v>
      </c>
      <c r="R355" s="1">
        <v>5.0</v>
      </c>
      <c r="S355" s="1">
        <v>50.0</v>
      </c>
      <c r="T355" s="1">
        <v>0.0</v>
      </c>
      <c r="U355" s="1">
        <v>1.0</v>
      </c>
      <c r="V355" s="1">
        <v>200.0</v>
      </c>
      <c r="W355" s="1">
        <v>25.0</v>
      </c>
      <c r="X355" s="1">
        <v>0.0</v>
      </c>
      <c r="Y355" s="1">
        <v>75.0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1.1</v>
      </c>
      <c r="AI355" s="14" t="b">
        <v>0</v>
      </c>
      <c r="AJ355" s="7" t="b">
        <v>0</v>
      </c>
      <c r="AK355" s="7" t="b">
        <v>0</v>
      </c>
      <c r="AL355" s="7" t="b">
        <v>0</v>
      </c>
      <c r="AM355" s="7" t="b">
        <v>0</v>
      </c>
      <c r="AN355" s="7" t="b">
        <v>0</v>
      </c>
      <c r="AO355" s="1">
        <v>4.12E7</v>
      </c>
      <c r="AP355" s="1">
        <v>-1.0</v>
      </c>
      <c r="AQ355" s="1">
        <v>71100.0</v>
      </c>
      <c r="AR355" s="1">
        <v>7014.0</v>
      </c>
      <c r="AS355" s="1">
        <v>7414.0</v>
      </c>
      <c r="AT355" s="1">
        <v>41200.0</v>
      </c>
      <c r="AU355" s="1">
        <v>412000.0</v>
      </c>
      <c r="AV355" s="1">
        <v>60.0</v>
      </c>
      <c r="AW355" s="1">
        <v>3.0</v>
      </c>
      <c r="AX355" s="1">
        <v>0.6</v>
      </c>
      <c r="AY355" s="1">
        <v>100.0</v>
      </c>
      <c r="AZ355" s="1">
        <v>90000.0</v>
      </c>
      <c r="BA355" s="1">
        <v>80000.0</v>
      </c>
      <c r="BB355" s="1">
        <v>7100.0</v>
      </c>
      <c r="BC355" s="1">
        <v>0.0</v>
      </c>
    </row>
    <row r="356" ht="15.0" customHeight="1">
      <c r="A356" s="1">
        <v>413000.0</v>
      </c>
      <c r="B356" s="2" t="s">
        <v>219</v>
      </c>
      <c r="C356" s="1" t="s">
        <v>32</v>
      </c>
      <c r="D356" s="1">
        <v>128.0</v>
      </c>
      <c r="E356" s="1">
        <v>200.0</v>
      </c>
      <c r="F356" s="1">
        <v>88.0</v>
      </c>
      <c r="G356" s="1">
        <v>80.0</v>
      </c>
      <c r="H356" s="1">
        <v>40.0</v>
      </c>
      <c r="I356" s="1">
        <v>110.0</v>
      </c>
      <c r="J356" s="1">
        <v>-10.0</v>
      </c>
      <c r="K356" s="1">
        <v>0.0</v>
      </c>
      <c r="L356" s="1">
        <v>0.0</v>
      </c>
      <c r="M356" s="1">
        <v>77.0</v>
      </c>
      <c r="N356" s="1">
        <v>77.0</v>
      </c>
      <c r="O356" s="1">
        <v>999.0</v>
      </c>
      <c r="P356" s="1">
        <v>100.0</v>
      </c>
      <c r="Q356" s="1">
        <v>40.0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75.0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1.5</v>
      </c>
      <c r="AI356" s="14" t="b">
        <v>0</v>
      </c>
      <c r="AJ356" s="7" t="b">
        <v>0</v>
      </c>
      <c r="AK356" s="7" t="b">
        <v>0</v>
      </c>
      <c r="AL356" s="7" t="b">
        <v>0</v>
      </c>
      <c r="AM356" s="7" t="b">
        <v>0</v>
      </c>
      <c r="AN356" s="7" t="b">
        <v>0</v>
      </c>
      <c r="AO356" s="1">
        <v>4.13E7</v>
      </c>
      <c r="AP356" s="1">
        <v>-1.0</v>
      </c>
      <c r="AQ356" s="1">
        <v>71100.0</v>
      </c>
      <c r="AR356" s="1">
        <v>7014.0</v>
      </c>
      <c r="AS356" s="1">
        <v>7414.0</v>
      </c>
      <c r="AT356" s="1">
        <v>41300.0</v>
      </c>
      <c r="AU356" s="1">
        <v>413000.0</v>
      </c>
      <c r="AV356" s="1">
        <v>105.0</v>
      </c>
      <c r="AW356" s="1">
        <v>1.5</v>
      </c>
      <c r="AX356" s="1">
        <v>0.5</v>
      </c>
      <c r="AY356" s="1">
        <v>100.0</v>
      </c>
      <c r="AZ356" s="1" t="s">
        <v>355</v>
      </c>
      <c r="BA356" s="1">
        <v>80000.0</v>
      </c>
      <c r="BB356" s="1">
        <v>0.0</v>
      </c>
      <c r="BC356" s="1">
        <v>0.0</v>
      </c>
    </row>
    <row r="357" ht="15.0" customHeight="1">
      <c r="A357" s="1">
        <v>413001.0</v>
      </c>
      <c r="B357" s="2" t="s">
        <v>219</v>
      </c>
      <c r="C357" s="1" t="s">
        <v>32</v>
      </c>
      <c r="D357" s="1">
        <v>128.0</v>
      </c>
      <c r="E357" s="1">
        <v>200.0</v>
      </c>
      <c r="F357" s="1">
        <v>88.0</v>
      </c>
      <c r="G357" s="1">
        <v>80.0</v>
      </c>
      <c r="H357" s="1">
        <v>40.0</v>
      </c>
      <c r="I357" s="1">
        <v>110.0</v>
      </c>
      <c r="J357" s="1">
        <v>-10.0</v>
      </c>
      <c r="K357" s="1">
        <v>0.0</v>
      </c>
      <c r="L357" s="1">
        <v>0.0</v>
      </c>
      <c r="M357" s="1">
        <v>77.0</v>
      </c>
      <c r="N357" s="1">
        <v>77.0</v>
      </c>
      <c r="O357" s="1">
        <v>999.0</v>
      </c>
      <c r="P357" s="1">
        <v>100.0</v>
      </c>
      <c r="Q357" s="1">
        <v>40.0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75.0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1.5</v>
      </c>
      <c r="AI357" s="14" t="b">
        <v>0</v>
      </c>
      <c r="AJ357" s="7" t="b">
        <v>0</v>
      </c>
      <c r="AK357" s="7" t="b">
        <v>0</v>
      </c>
      <c r="AL357" s="7" t="b">
        <v>0</v>
      </c>
      <c r="AM357" s="7" t="b">
        <v>0</v>
      </c>
      <c r="AN357" s="7" t="b">
        <v>0</v>
      </c>
      <c r="AO357" s="1">
        <v>4.13E7</v>
      </c>
      <c r="AP357" s="1">
        <v>-1.0</v>
      </c>
      <c r="AQ357" s="1">
        <v>71100.0</v>
      </c>
      <c r="AR357" s="1">
        <v>7014.0</v>
      </c>
      <c r="AS357" s="1">
        <v>7414.0</v>
      </c>
      <c r="AT357" s="1">
        <v>41300.0</v>
      </c>
      <c r="AU357" s="1">
        <v>413000.0</v>
      </c>
      <c r="AV357" s="1">
        <v>105.0</v>
      </c>
      <c r="AW357" s="1">
        <v>1.5</v>
      </c>
      <c r="AX357" s="1">
        <v>0.5</v>
      </c>
      <c r="AY357" s="1">
        <v>100.0</v>
      </c>
      <c r="AZ357" s="1" t="s">
        <v>355</v>
      </c>
      <c r="BA357" s="1">
        <v>80000.0</v>
      </c>
      <c r="BB357" s="1">
        <v>0.0</v>
      </c>
      <c r="BC357" s="1">
        <v>0.0</v>
      </c>
    </row>
    <row r="358" ht="15.0" customHeight="1">
      <c r="A358" s="1">
        <v>413002.0</v>
      </c>
      <c r="B358" s="2" t="s">
        <v>219</v>
      </c>
      <c r="C358" s="1" t="s">
        <v>32</v>
      </c>
      <c r="D358" s="1">
        <v>128.0</v>
      </c>
      <c r="E358" s="1">
        <v>200.0</v>
      </c>
      <c r="F358" s="1">
        <v>88.0</v>
      </c>
      <c r="G358" s="1">
        <v>80.0</v>
      </c>
      <c r="H358" s="1">
        <v>40.0</v>
      </c>
      <c r="I358" s="1">
        <v>110.0</v>
      </c>
      <c r="J358" s="1">
        <v>-10.0</v>
      </c>
      <c r="K358" s="1">
        <v>0.0</v>
      </c>
      <c r="L358" s="1">
        <v>0.0</v>
      </c>
      <c r="M358" s="1">
        <v>77.0</v>
      </c>
      <c r="N358" s="1">
        <v>77.0</v>
      </c>
      <c r="O358" s="1">
        <v>999.0</v>
      </c>
      <c r="P358" s="1">
        <v>100.0</v>
      </c>
      <c r="Q358" s="1">
        <v>40.0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75.0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1.5</v>
      </c>
      <c r="AI358" s="14" t="b">
        <v>0</v>
      </c>
      <c r="AJ358" s="7" t="b">
        <v>0</v>
      </c>
      <c r="AK358" s="7" t="b">
        <v>0</v>
      </c>
      <c r="AL358" s="7" t="b">
        <v>0</v>
      </c>
      <c r="AM358" s="7" t="b">
        <v>0</v>
      </c>
      <c r="AN358" s="7" t="b">
        <v>0</v>
      </c>
      <c r="AO358" s="1">
        <v>4.13E7</v>
      </c>
      <c r="AP358" s="1">
        <v>-1.0</v>
      </c>
      <c r="AQ358" s="1">
        <v>71100.0</v>
      </c>
      <c r="AR358" s="1">
        <v>7014.0</v>
      </c>
      <c r="AS358" s="1">
        <v>7414.0</v>
      </c>
      <c r="AT358" s="1">
        <v>41300.0</v>
      </c>
      <c r="AU358" s="1">
        <v>413000.0</v>
      </c>
      <c r="AV358" s="1">
        <v>105.0</v>
      </c>
      <c r="AW358" s="1">
        <v>1.5</v>
      </c>
      <c r="AX358" s="1">
        <v>0.5</v>
      </c>
      <c r="AY358" s="1">
        <v>100.0</v>
      </c>
      <c r="AZ358" s="1" t="s">
        <v>355</v>
      </c>
      <c r="BA358" s="1">
        <v>80000.0</v>
      </c>
      <c r="BB358" s="1">
        <v>0.0</v>
      </c>
      <c r="BC358" s="1">
        <v>0.0</v>
      </c>
    </row>
    <row r="359" ht="15.0" customHeight="1">
      <c r="A359" s="1">
        <v>413003.0</v>
      </c>
      <c r="B359" s="2" t="s">
        <v>219</v>
      </c>
      <c r="C359" s="1" t="s">
        <v>32</v>
      </c>
      <c r="D359" s="1">
        <v>128.0</v>
      </c>
      <c r="E359" s="1">
        <v>200.0</v>
      </c>
      <c r="F359" s="1">
        <v>88.0</v>
      </c>
      <c r="G359" s="1">
        <v>80.0</v>
      </c>
      <c r="H359" s="1">
        <v>40.0</v>
      </c>
      <c r="I359" s="1">
        <v>110.0</v>
      </c>
      <c r="J359" s="1">
        <v>-10.0</v>
      </c>
      <c r="K359" s="1">
        <v>0.0</v>
      </c>
      <c r="L359" s="1">
        <v>0.0</v>
      </c>
      <c r="M359" s="1">
        <v>77.0</v>
      </c>
      <c r="N359" s="1">
        <v>77.0</v>
      </c>
      <c r="O359" s="1">
        <v>999.0</v>
      </c>
      <c r="P359" s="1">
        <v>100.0</v>
      </c>
      <c r="Q359" s="1">
        <v>40.0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75.0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1.5</v>
      </c>
      <c r="AI359" s="14" t="b">
        <v>0</v>
      </c>
      <c r="AJ359" s="7" t="b">
        <v>0</v>
      </c>
      <c r="AK359" s="7" t="b">
        <v>0</v>
      </c>
      <c r="AL359" s="7" t="b">
        <v>0</v>
      </c>
      <c r="AM359" s="7" t="b">
        <v>0</v>
      </c>
      <c r="AN359" s="7" t="b">
        <v>0</v>
      </c>
      <c r="AO359" s="1">
        <v>4.13E7</v>
      </c>
      <c r="AP359" s="1">
        <v>-1.0</v>
      </c>
      <c r="AQ359" s="1">
        <v>71100.0</v>
      </c>
      <c r="AR359" s="1">
        <v>7014.0</v>
      </c>
      <c r="AS359" s="1">
        <v>7414.0</v>
      </c>
      <c r="AT359" s="1">
        <v>41300.0</v>
      </c>
      <c r="AU359" s="1">
        <v>413000.0</v>
      </c>
      <c r="AV359" s="1">
        <v>105.0</v>
      </c>
      <c r="AW359" s="1">
        <v>1.5</v>
      </c>
      <c r="AX359" s="1">
        <v>0.5</v>
      </c>
      <c r="AY359" s="1">
        <v>100.0</v>
      </c>
      <c r="AZ359" s="1" t="s">
        <v>355</v>
      </c>
      <c r="BA359" s="1">
        <v>80000.0</v>
      </c>
      <c r="BB359" s="1">
        <v>0.0</v>
      </c>
      <c r="BC359" s="1">
        <v>0.0</v>
      </c>
    </row>
    <row r="360" ht="15.0" customHeight="1">
      <c r="A360" s="1">
        <v>413004.0</v>
      </c>
      <c r="B360" s="2" t="s">
        <v>220</v>
      </c>
      <c r="C360" s="1" t="s">
        <v>32</v>
      </c>
      <c r="D360" s="1">
        <v>128.0</v>
      </c>
      <c r="E360" s="1">
        <v>200.0</v>
      </c>
      <c r="F360" s="1">
        <v>88.0</v>
      </c>
      <c r="G360" s="1">
        <v>80.0</v>
      </c>
      <c r="H360" s="1">
        <v>40.0</v>
      </c>
      <c r="I360" s="1">
        <v>110.0</v>
      </c>
      <c r="J360" s="1">
        <v>-10.0</v>
      </c>
      <c r="K360" s="1">
        <v>0.0</v>
      </c>
      <c r="L360" s="1">
        <v>0.0</v>
      </c>
      <c r="M360" s="1">
        <v>77.0</v>
      </c>
      <c r="N360" s="1">
        <v>77.0</v>
      </c>
      <c r="O360" s="1">
        <v>999.0</v>
      </c>
      <c r="P360" s="1">
        <v>100.0</v>
      </c>
      <c r="Q360" s="1">
        <v>40.0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75.0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1.5</v>
      </c>
      <c r="AI360" s="14" t="b">
        <v>0</v>
      </c>
      <c r="AJ360" s="7" t="b">
        <v>0</v>
      </c>
      <c r="AK360" s="7" t="b">
        <v>0</v>
      </c>
      <c r="AL360" s="7" t="b">
        <v>0</v>
      </c>
      <c r="AM360" s="7" t="b">
        <v>0</v>
      </c>
      <c r="AN360" s="7" t="b">
        <v>0</v>
      </c>
      <c r="AO360" s="1">
        <v>4.13E7</v>
      </c>
      <c r="AP360" s="1">
        <v>-1.0</v>
      </c>
      <c r="AQ360" s="1">
        <v>71100.0</v>
      </c>
      <c r="AR360" s="1">
        <v>7014.0</v>
      </c>
      <c r="AS360" s="1">
        <v>7414.0</v>
      </c>
      <c r="AT360" s="1">
        <v>41300.0</v>
      </c>
      <c r="AU360" s="1">
        <v>413000.0</v>
      </c>
      <c r="AV360" s="1">
        <v>105.0</v>
      </c>
      <c r="AW360" s="1">
        <v>1.5</v>
      </c>
      <c r="AX360" s="1">
        <v>0.5</v>
      </c>
      <c r="AY360" s="1">
        <v>100.0</v>
      </c>
      <c r="AZ360" s="1" t="s">
        <v>355</v>
      </c>
      <c r="BA360" s="1">
        <v>80000.0</v>
      </c>
      <c r="BB360" s="1">
        <v>7100.0</v>
      </c>
      <c r="BC360" s="1">
        <v>0.0</v>
      </c>
    </row>
    <row r="361" ht="15.0" customHeight="1">
      <c r="A361" s="1">
        <v>413010.0</v>
      </c>
      <c r="B361" s="2" t="s">
        <v>221</v>
      </c>
      <c r="C361" s="1" t="s">
        <v>32</v>
      </c>
      <c r="D361" s="1">
        <v>128.0</v>
      </c>
      <c r="E361" s="1">
        <v>200.0</v>
      </c>
      <c r="F361" s="1">
        <v>88.0</v>
      </c>
      <c r="G361" s="1">
        <v>80.0</v>
      </c>
      <c r="H361" s="1">
        <v>40.0</v>
      </c>
      <c r="I361" s="1">
        <v>110.0</v>
      </c>
      <c r="J361" s="1">
        <v>-10.0</v>
      </c>
      <c r="K361" s="1">
        <v>0.0</v>
      </c>
      <c r="L361" s="1">
        <v>0.0</v>
      </c>
      <c r="M361" s="1">
        <v>77.0</v>
      </c>
      <c r="N361" s="1">
        <v>77.0</v>
      </c>
      <c r="O361" s="1">
        <v>999.0</v>
      </c>
      <c r="P361" s="1">
        <v>100.0</v>
      </c>
      <c r="Q361" s="1">
        <v>40.0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75.0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1.5</v>
      </c>
      <c r="AI361" s="14" t="b">
        <v>0</v>
      </c>
      <c r="AJ361" s="7" t="b">
        <v>0</v>
      </c>
      <c r="AK361" s="7" t="b">
        <v>0</v>
      </c>
      <c r="AL361" s="7" t="b">
        <v>0</v>
      </c>
      <c r="AM361" s="7" t="b">
        <v>0</v>
      </c>
      <c r="AN361" s="7" t="b">
        <v>0</v>
      </c>
      <c r="AO361" s="1">
        <v>4.1301E7</v>
      </c>
      <c r="AP361" s="1">
        <v>-1.0</v>
      </c>
      <c r="AQ361" s="1">
        <v>71100.0</v>
      </c>
      <c r="AR361" s="1">
        <v>7014.0</v>
      </c>
      <c r="AS361" s="1">
        <v>7414.0</v>
      </c>
      <c r="AT361" s="1">
        <v>41300.0</v>
      </c>
      <c r="AU361" s="1">
        <v>413000.0</v>
      </c>
      <c r="AV361" s="1">
        <v>105.0</v>
      </c>
      <c r="AW361" s="1">
        <v>1.5</v>
      </c>
      <c r="AX361" s="1">
        <v>0.5</v>
      </c>
      <c r="AY361" s="1">
        <v>100.0</v>
      </c>
      <c r="AZ361" s="1" t="s">
        <v>355</v>
      </c>
      <c r="BA361" s="1">
        <v>80000.0</v>
      </c>
      <c r="BB361" s="1">
        <v>0.0</v>
      </c>
      <c r="BC361" s="1">
        <v>0.0</v>
      </c>
    </row>
    <row r="362" ht="15.0" customHeight="1">
      <c r="A362" s="1">
        <v>413011.0</v>
      </c>
      <c r="B362" s="2" t="s">
        <v>221</v>
      </c>
      <c r="C362" s="1" t="s">
        <v>32</v>
      </c>
      <c r="D362" s="1">
        <v>128.0</v>
      </c>
      <c r="E362" s="1">
        <v>200.0</v>
      </c>
      <c r="F362" s="1">
        <v>88.0</v>
      </c>
      <c r="G362" s="1">
        <v>80.0</v>
      </c>
      <c r="H362" s="1">
        <v>40.0</v>
      </c>
      <c r="I362" s="1">
        <v>110.0</v>
      </c>
      <c r="J362" s="1">
        <v>-10.0</v>
      </c>
      <c r="K362" s="1">
        <v>0.0</v>
      </c>
      <c r="L362" s="1">
        <v>0.0</v>
      </c>
      <c r="M362" s="1">
        <v>77.0</v>
      </c>
      <c r="N362" s="1">
        <v>77.0</v>
      </c>
      <c r="O362" s="1">
        <v>999.0</v>
      </c>
      <c r="P362" s="1">
        <v>100.0</v>
      </c>
      <c r="Q362" s="1">
        <v>40.0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75.0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1.5</v>
      </c>
      <c r="AI362" s="14" t="b">
        <v>0</v>
      </c>
      <c r="AJ362" s="7" t="b">
        <v>0</v>
      </c>
      <c r="AK362" s="7" t="b">
        <v>0</v>
      </c>
      <c r="AL362" s="7" t="b">
        <v>0</v>
      </c>
      <c r="AM362" s="7" t="b">
        <v>0</v>
      </c>
      <c r="AN362" s="7" t="b">
        <v>0</v>
      </c>
      <c r="AO362" s="1">
        <v>4.1301E7</v>
      </c>
      <c r="AP362" s="1">
        <v>-1.0</v>
      </c>
      <c r="AQ362" s="1">
        <v>71100.0</v>
      </c>
      <c r="AR362" s="1">
        <v>7014.0</v>
      </c>
      <c r="AS362" s="1">
        <v>7414.0</v>
      </c>
      <c r="AT362" s="1">
        <v>41300.0</v>
      </c>
      <c r="AU362" s="1">
        <v>413000.0</v>
      </c>
      <c r="AV362" s="1">
        <v>105.0</v>
      </c>
      <c r="AW362" s="1">
        <v>1.5</v>
      </c>
      <c r="AX362" s="1">
        <v>0.5</v>
      </c>
      <c r="AY362" s="1">
        <v>100.0</v>
      </c>
      <c r="AZ362" s="1" t="s">
        <v>355</v>
      </c>
      <c r="BA362" s="1">
        <v>80000.0</v>
      </c>
      <c r="BB362" s="1">
        <v>0.0</v>
      </c>
      <c r="BC362" s="1">
        <v>0.0</v>
      </c>
    </row>
    <row r="363" ht="15.0" customHeight="1">
      <c r="A363" s="1">
        <v>413012.0</v>
      </c>
      <c r="B363" s="2" t="s">
        <v>219</v>
      </c>
      <c r="C363" s="1" t="s">
        <v>32</v>
      </c>
      <c r="D363" s="1">
        <v>128.0</v>
      </c>
      <c r="E363" s="1">
        <v>200.0</v>
      </c>
      <c r="F363" s="1">
        <v>88.0</v>
      </c>
      <c r="G363" s="1">
        <v>80.0</v>
      </c>
      <c r="H363" s="1">
        <v>40.0</v>
      </c>
      <c r="I363" s="1">
        <v>110.0</v>
      </c>
      <c r="J363" s="1">
        <v>-10.0</v>
      </c>
      <c r="K363" s="1">
        <v>0.0</v>
      </c>
      <c r="L363" s="1">
        <v>0.0</v>
      </c>
      <c r="M363" s="1">
        <v>77.0</v>
      </c>
      <c r="N363" s="1">
        <v>77.0</v>
      </c>
      <c r="O363" s="1">
        <v>999.0</v>
      </c>
      <c r="P363" s="1">
        <v>100.0</v>
      </c>
      <c r="Q363" s="1">
        <v>40.0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75.0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1.5</v>
      </c>
      <c r="AI363" s="14" t="b">
        <v>0</v>
      </c>
      <c r="AJ363" s="7" t="b">
        <v>0</v>
      </c>
      <c r="AK363" s="7" t="b">
        <v>0</v>
      </c>
      <c r="AL363" s="7" t="b">
        <v>0</v>
      </c>
      <c r="AM363" s="7" t="b">
        <v>0</v>
      </c>
      <c r="AN363" s="7" t="b">
        <v>0</v>
      </c>
      <c r="AO363" s="1">
        <v>4.1301E7</v>
      </c>
      <c r="AP363" s="1">
        <v>-1.0</v>
      </c>
      <c r="AQ363" s="1">
        <v>71100.0</v>
      </c>
      <c r="AR363" s="1">
        <v>7014.0</v>
      </c>
      <c r="AS363" s="1">
        <v>7414.0</v>
      </c>
      <c r="AT363" s="1">
        <v>41300.0</v>
      </c>
      <c r="AU363" s="1">
        <v>413000.0</v>
      </c>
      <c r="AV363" s="1">
        <v>105.0</v>
      </c>
      <c r="AW363" s="1">
        <v>1.5</v>
      </c>
      <c r="AX363" s="1">
        <v>0.5</v>
      </c>
      <c r="AY363" s="1">
        <v>100.0</v>
      </c>
      <c r="AZ363" s="1" t="s">
        <v>355</v>
      </c>
      <c r="BA363" s="1">
        <v>80000.0</v>
      </c>
      <c r="BB363" s="1">
        <v>0.0</v>
      </c>
      <c r="BC363" s="1">
        <v>0.0</v>
      </c>
    </row>
    <row r="364" ht="15.0" customHeight="1">
      <c r="A364" s="1">
        <v>413013.0</v>
      </c>
      <c r="B364" s="2" t="s">
        <v>219</v>
      </c>
      <c r="C364" s="1" t="s">
        <v>32</v>
      </c>
      <c r="D364" s="1">
        <v>128.0</v>
      </c>
      <c r="E364" s="1">
        <v>200.0</v>
      </c>
      <c r="F364" s="1">
        <v>88.0</v>
      </c>
      <c r="G364" s="1">
        <v>80.0</v>
      </c>
      <c r="H364" s="1">
        <v>40.0</v>
      </c>
      <c r="I364" s="1">
        <v>110.0</v>
      </c>
      <c r="J364" s="1">
        <v>-10.0</v>
      </c>
      <c r="K364" s="1">
        <v>0.0</v>
      </c>
      <c r="L364" s="1">
        <v>0.0</v>
      </c>
      <c r="M364" s="1">
        <v>77.0</v>
      </c>
      <c r="N364" s="1">
        <v>77.0</v>
      </c>
      <c r="O364" s="1">
        <v>999.0</v>
      </c>
      <c r="P364" s="1">
        <v>100.0</v>
      </c>
      <c r="Q364" s="1">
        <v>40.0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75.0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1.5</v>
      </c>
      <c r="AI364" s="14" t="b">
        <v>0</v>
      </c>
      <c r="AJ364" s="7" t="b">
        <v>0</v>
      </c>
      <c r="AK364" s="7" t="b">
        <v>0</v>
      </c>
      <c r="AL364" s="7" t="b">
        <v>0</v>
      </c>
      <c r="AM364" s="7" t="b">
        <v>0</v>
      </c>
      <c r="AN364" s="7" t="b">
        <v>0</v>
      </c>
      <c r="AO364" s="1">
        <v>4.1301E7</v>
      </c>
      <c r="AP364" s="1">
        <v>-1.0</v>
      </c>
      <c r="AQ364" s="1">
        <v>71100.0</v>
      </c>
      <c r="AR364" s="1">
        <v>7014.0</v>
      </c>
      <c r="AS364" s="1">
        <v>7414.0</v>
      </c>
      <c r="AT364" s="1">
        <v>41300.0</v>
      </c>
      <c r="AU364" s="1">
        <v>413000.0</v>
      </c>
      <c r="AV364" s="1">
        <v>105.0</v>
      </c>
      <c r="AW364" s="1">
        <v>1.5</v>
      </c>
      <c r="AX364" s="1">
        <v>0.5</v>
      </c>
      <c r="AY364" s="1">
        <v>100.0</v>
      </c>
      <c r="AZ364" s="1" t="s">
        <v>355</v>
      </c>
      <c r="BA364" s="1">
        <v>80000.0</v>
      </c>
      <c r="BB364" s="1">
        <v>0.0</v>
      </c>
      <c r="BC364" s="1">
        <v>0.0</v>
      </c>
    </row>
    <row r="365" ht="15.0" customHeight="1">
      <c r="A365" s="1">
        <v>413014.0</v>
      </c>
      <c r="B365" s="2" t="s">
        <v>222</v>
      </c>
      <c r="C365" s="1" t="s">
        <v>32</v>
      </c>
      <c r="D365" s="1">
        <v>128.0</v>
      </c>
      <c r="E365" s="1">
        <v>200.0</v>
      </c>
      <c r="F365" s="1">
        <v>88.0</v>
      </c>
      <c r="G365" s="1">
        <v>80.0</v>
      </c>
      <c r="H365" s="1">
        <v>40.0</v>
      </c>
      <c r="I365" s="1">
        <v>110.0</v>
      </c>
      <c r="J365" s="1">
        <v>-10.0</v>
      </c>
      <c r="K365" s="1">
        <v>0.0</v>
      </c>
      <c r="L365" s="1">
        <v>0.0</v>
      </c>
      <c r="M365" s="1">
        <v>77.0</v>
      </c>
      <c r="N365" s="1">
        <v>77.0</v>
      </c>
      <c r="O365" s="1">
        <v>999.0</v>
      </c>
      <c r="P365" s="1">
        <v>100.0</v>
      </c>
      <c r="Q365" s="1">
        <v>40.0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75.0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1.5</v>
      </c>
      <c r="AI365" s="14" t="b">
        <v>0</v>
      </c>
      <c r="AJ365" s="7" t="b">
        <v>0</v>
      </c>
      <c r="AK365" s="7" t="b">
        <v>0</v>
      </c>
      <c r="AL365" s="7" t="b">
        <v>0</v>
      </c>
      <c r="AM365" s="7" t="b">
        <v>0</v>
      </c>
      <c r="AN365" s="7" t="b">
        <v>0</v>
      </c>
      <c r="AO365" s="1">
        <v>4.1301E7</v>
      </c>
      <c r="AP365" s="1">
        <v>-1.0</v>
      </c>
      <c r="AQ365" s="1">
        <v>71100.0</v>
      </c>
      <c r="AR365" s="1">
        <v>7014.0</v>
      </c>
      <c r="AS365" s="1">
        <v>7414.0</v>
      </c>
      <c r="AT365" s="1">
        <v>41300.0</v>
      </c>
      <c r="AU365" s="1">
        <v>413000.0</v>
      </c>
      <c r="AV365" s="1">
        <v>105.0</v>
      </c>
      <c r="AW365" s="1">
        <v>1.5</v>
      </c>
      <c r="AX365" s="1">
        <v>0.5</v>
      </c>
      <c r="AY365" s="1">
        <v>100.0</v>
      </c>
      <c r="AZ365" s="1" t="s">
        <v>355</v>
      </c>
      <c r="BA365" s="1">
        <v>80000.0</v>
      </c>
      <c r="BB365" s="1">
        <v>7100.0</v>
      </c>
      <c r="BC365" s="1">
        <v>0.0</v>
      </c>
    </row>
    <row r="366" ht="15.0" customHeight="1">
      <c r="A366" s="1">
        <v>415000.0</v>
      </c>
      <c r="B366" s="2" t="s">
        <v>188</v>
      </c>
      <c r="C366" s="1" t="s">
        <v>32</v>
      </c>
      <c r="D366" s="1">
        <v>152.0</v>
      </c>
      <c r="E366" s="1">
        <v>400.0</v>
      </c>
      <c r="F366" s="1">
        <v>77.0</v>
      </c>
      <c r="G366" s="1">
        <v>64.0</v>
      </c>
      <c r="H366" s="1">
        <v>68.0</v>
      </c>
      <c r="I366" s="1">
        <v>62.0</v>
      </c>
      <c r="J366" s="1">
        <v>0.0</v>
      </c>
      <c r="K366" s="1">
        <v>0.0</v>
      </c>
      <c r="L366" s="1">
        <v>0.0</v>
      </c>
      <c r="M366" s="1">
        <v>80.0</v>
      </c>
      <c r="N366" s="1">
        <v>80.0</v>
      </c>
      <c r="O366" s="1">
        <v>72.0</v>
      </c>
      <c r="P366" s="1">
        <v>100.0</v>
      </c>
      <c r="Q366" s="1">
        <v>40.0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75.0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1.3</v>
      </c>
      <c r="AI366" s="14" t="b">
        <v>0</v>
      </c>
      <c r="AJ366" s="7" t="b">
        <v>0</v>
      </c>
      <c r="AK366" s="7" t="b">
        <v>0</v>
      </c>
      <c r="AL366" s="7" t="b">
        <v>0</v>
      </c>
      <c r="AM366" s="7" t="b">
        <v>0</v>
      </c>
      <c r="AN366" s="7" t="b">
        <v>0</v>
      </c>
      <c r="AO366" s="1">
        <v>4.15E7</v>
      </c>
      <c r="AP366" s="1">
        <v>3.0</v>
      </c>
      <c r="AQ366" s="1">
        <v>71100.0</v>
      </c>
      <c r="AR366" s="1">
        <v>7014.0</v>
      </c>
      <c r="AS366" s="1">
        <v>7414.0</v>
      </c>
      <c r="AT366" s="1">
        <v>41500.0</v>
      </c>
      <c r="AU366" s="1">
        <v>415000.0</v>
      </c>
      <c r="AV366" s="1">
        <v>90.0</v>
      </c>
      <c r="AW366" s="1">
        <v>1.5</v>
      </c>
      <c r="AX366" s="1">
        <v>0.4</v>
      </c>
      <c r="AY366" s="1">
        <v>100.0</v>
      </c>
      <c r="AZ366" s="1">
        <v>0.0</v>
      </c>
      <c r="BA366" s="1">
        <v>80000.0</v>
      </c>
      <c r="BB366" s="1">
        <v>5402.0</v>
      </c>
      <c r="BC366" s="1">
        <v>0.0</v>
      </c>
    </row>
    <row r="367" ht="15.0" customHeight="1">
      <c r="A367" s="1">
        <v>415001.0</v>
      </c>
      <c r="B367" s="2" t="s">
        <v>189</v>
      </c>
      <c r="C367" s="1" t="s">
        <v>32</v>
      </c>
      <c r="D367" s="1">
        <v>152.0</v>
      </c>
      <c r="E367" s="1">
        <v>400.0</v>
      </c>
      <c r="F367" s="1">
        <v>77.0</v>
      </c>
      <c r="G367" s="1">
        <v>64.0</v>
      </c>
      <c r="H367" s="1">
        <v>68.0</v>
      </c>
      <c r="I367" s="1">
        <v>62.0</v>
      </c>
      <c r="J367" s="1">
        <v>0.0</v>
      </c>
      <c r="K367" s="1">
        <v>0.0</v>
      </c>
      <c r="L367" s="1">
        <v>0.0</v>
      </c>
      <c r="M367" s="1">
        <v>80.0</v>
      </c>
      <c r="N367" s="1">
        <v>80.0</v>
      </c>
      <c r="O367" s="1">
        <v>72.0</v>
      </c>
      <c r="P367" s="1">
        <v>100.0</v>
      </c>
      <c r="Q367" s="1">
        <v>40.0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75.0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1.3</v>
      </c>
      <c r="AI367" s="14" t="b">
        <v>0</v>
      </c>
      <c r="AJ367" s="7" t="b">
        <v>0</v>
      </c>
      <c r="AK367" s="7" t="b">
        <v>0</v>
      </c>
      <c r="AL367" s="7" t="b">
        <v>0</v>
      </c>
      <c r="AM367" s="7" t="b">
        <v>0</v>
      </c>
      <c r="AN367" s="7" t="b">
        <v>0</v>
      </c>
      <c r="AO367" s="1">
        <v>4.15E7</v>
      </c>
      <c r="AP367" s="1">
        <v>6.0</v>
      </c>
      <c r="AQ367" s="1">
        <v>71100.0</v>
      </c>
      <c r="AR367" s="1">
        <v>7014.0</v>
      </c>
      <c r="AS367" s="1">
        <v>7414.0</v>
      </c>
      <c r="AT367" s="1">
        <v>41500.0</v>
      </c>
      <c r="AU367" s="1">
        <v>415000.0</v>
      </c>
      <c r="AV367" s="1">
        <v>90.0</v>
      </c>
      <c r="AW367" s="1">
        <v>1.5</v>
      </c>
      <c r="AX367" s="1">
        <v>0.4</v>
      </c>
      <c r="AY367" s="1">
        <v>100.0</v>
      </c>
      <c r="AZ367" s="1">
        <v>0.0</v>
      </c>
      <c r="BA367" s="1">
        <v>80000.0</v>
      </c>
      <c r="BB367" s="1">
        <v>5402.0</v>
      </c>
      <c r="BC367" s="1">
        <v>7100.0</v>
      </c>
    </row>
    <row r="368" ht="15.0" customHeight="1">
      <c r="A368" s="1">
        <v>415020.0</v>
      </c>
      <c r="B368" s="2" t="s">
        <v>190</v>
      </c>
      <c r="C368" s="1" t="s">
        <v>32</v>
      </c>
      <c r="D368" s="1">
        <v>152.0</v>
      </c>
      <c r="E368" s="1">
        <v>600.0</v>
      </c>
      <c r="F368" s="1">
        <v>77.0</v>
      </c>
      <c r="G368" s="1">
        <v>64.0</v>
      </c>
      <c r="H368" s="1">
        <v>68.0</v>
      </c>
      <c r="I368" s="1">
        <v>62.0</v>
      </c>
      <c r="J368" s="1">
        <v>0.0</v>
      </c>
      <c r="K368" s="1">
        <v>0.0</v>
      </c>
      <c r="L368" s="1">
        <v>0.0</v>
      </c>
      <c r="M368" s="1">
        <v>80.0</v>
      </c>
      <c r="N368" s="1">
        <v>80.0</v>
      </c>
      <c r="O368" s="1">
        <v>72.0</v>
      </c>
      <c r="P368" s="1">
        <v>100.0</v>
      </c>
      <c r="Q368" s="1">
        <v>40.0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75.0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1.3</v>
      </c>
      <c r="AI368" s="14" t="b">
        <v>0</v>
      </c>
      <c r="AJ368" s="7" t="b">
        <v>0</v>
      </c>
      <c r="AK368" s="7" t="b">
        <v>0</v>
      </c>
      <c r="AL368" s="7" t="b">
        <v>0</v>
      </c>
      <c r="AM368" s="7" t="b">
        <v>0</v>
      </c>
      <c r="AN368" s="7" t="b">
        <v>0</v>
      </c>
      <c r="AO368" s="1">
        <v>4.15E7</v>
      </c>
      <c r="AP368" s="1">
        <v>3.0</v>
      </c>
      <c r="AQ368" s="1">
        <v>71100.0</v>
      </c>
      <c r="AR368" s="1">
        <v>7014.0</v>
      </c>
      <c r="AS368" s="1">
        <v>7414.0</v>
      </c>
      <c r="AT368" s="1">
        <v>41500.0</v>
      </c>
      <c r="AU368" s="1">
        <v>415020.0</v>
      </c>
      <c r="AV368" s="1">
        <v>90.0</v>
      </c>
      <c r="AW368" s="1">
        <v>1.5</v>
      </c>
      <c r="AX368" s="1">
        <v>0.4</v>
      </c>
      <c r="AY368" s="1">
        <v>100.0</v>
      </c>
      <c r="AZ368" s="1">
        <v>0.0</v>
      </c>
      <c r="BA368" s="1">
        <v>80000.0</v>
      </c>
      <c r="BB368" s="1">
        <v>0.0</v>
      </c>
      <c r="BC368" s="1">
        <v>5581.0</v>
      </c>
    </row>
    <row r="369" ht="15.0" customHeight="1">
      <c r="A369" s="1">
        <v>416000.0</v>
      </c>
      <c r="B369" s="2" t="s">
        <v>170</v>
      </c>
      <c r="C369" s="13" t="s">
        <v>32</v>
      </c>
      <c r="D369" s="1">
        <v>120.0</v>
      </c>
      <c r="E369" s="1">
        <v>700.0</v>
      </c>
      <c r="F369" s="1">
        <v>72.0</v>
      </c>
      <c r="G369" s="1">
        <v>96.0</v>
      </c>
      <c r="H369" s="1">
        <v>64.0</v>
      </c>
      <c r="I369" s="1">
        <v>66.0</v>
      </c>
      <c r="J369" s="1">
        <v>0.0</v>
      </c>
      <c r="K369" s="1">
        <v>0.0</v>
      </c>
      <c r="L369" s="1">
        <v>0.0</v>
      </c>
      <c r="M369" s="1">
        <v>199.0</v>
      </c>
      <c r="N369" s="1">
        <v>199.0</v>
      </c>
      <c r="O369" s="1">
        <v>72.0</v>
      </c>
      <c r="P369" s="1">
        <v>100.0</v>
      </c>
      <c r="Q369" s="1">
        <v>40.0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75.0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1.3</v>
      </c>
      <c r="AI369" s="14" t="b">
        <v>0</v>
      </c>
      <c r="AJ369" s="7" t="b">
        <v>0</v>
      </c>
      <c r="AK369" s="7" t="b">
        <v>0</v>
      </c>
      <c r="AL369" s="7" t="b">
        <v>0</v>
      </c>
      <c r="AM369" s="7" t="b">
        <v>0</v>
      </c>
      <c r="AN369" s="7" t="b">
        <v>0</v>
      </c>
      <c r="AO369" s="1">
        <v>4.16E7</v>
      </c>
      <c r="AP369" s="1">
        <v>6.0</v>
      </c>
      <c r="AQ369" s="1">
        <v>71100.0</v>
      </c>
      <c r="AR369" s="1">
        <v>7014.0</v>
      </c>
      <c r="AS369" s="1">
        <v>7414.0</v>
      </c>
      <c r="AT369" s="1">
        <v>41600.0</v>
      </c>
      <c r="AU369" s="1">
        <v>416000.0</v>
      </c>
      <c r="AV369" s="1">
        <v>90.0</v>
      </c>
      <c r="AW369" s="1">
        <v>1.5</v>
      </c>
      <c r="AX369" s="1">
        <v>0.4</v>
      </c>
      <c r="AY369" s="1">
        <v>100.0</v>
      </c>
      <c r="AZ369" s="1">
        <v>0.0</v>
      </c>
      <c r="BA369" s="1">
        <v>80000.0</v>
      </c>
      <c r="BB369" s="1">
        <v>0.0</v>
      </c>
      <c r="BC369" s="1">
        <v>0.0</v>
      </c>
    </row>
    <row r="370" ht="15.0" customHeight="1">
      <c r="A370" s="1">
        <v>416001.0</v>
      </c>
      <c r="B370" s="1" t="s">
        <v>171</v>
      </c>
      <c r="C370" s="13" t="s">
        <v>32</v>
      </c>
      <c r="D370" s="1">
        <v>120.0</v>
      </c>
      <c r="E370" s="1">
        <v>700.0</v>
      </c>
      <c r="F370" s="1">
        <v>72.0</v>
      </c>
      <c r="G370" s="1">
        <v>96.0</v>
      </c>
      <c r="H370" s="1">
        <v>64.0</v>
      </c>
      <c r="I370" s="1">
        <v>66.0</v>
      </c>
      <c r="J370" s="1">
        <v>0.0</v>
      </c>
      <c r="K370" s="1">
        <v>0.0</v>
      </c>
      <c r="L370" s="1">
        <v>0.0</v>
      </c>
      <c r="M370" s="1">
        <v>199.0</v>
      </c>
      <c r="N370" s="1">
        <v>199.0</v>
      </c>
      <c r="O370" s="1">
        <v>72.0</v>
      </c>
      <c r="P370" s="1">
        <v>100.0</v>
      </c>
      <c r="Q370" s="1">
        <v>40.0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75.0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1.3</v>
      </c>
      <c r="AI370" s="14" t="b">
        <v>0</v>
      </c>
      <c r="AJ370" s="7" t="b">
        <v>0</v>
      </c>
      <c r="AK370" s="7" t="b">
        <v>0</v>
      </c>
      <c r="AL370" s="7" t="b">
        <v>0</v>
      </c>
      <c r="AM370" s="7" t="b">
        <v>0</v>
      </c>
      <c r="AN370" s="7" t="b">
        <v>0</v>
      </c>
      <c r="AO370" s="1">
        <v>4.16E7</v>
      </c>
      <c r="AP370" s="1">
        <v>10.0</v>
      </c>
      <c r="AQ370" s="1">
        <v>71100.0</v>
      </c>
      <c r="AR370" s="1">
        <v>7014.0</v>
      </c>
      <c r="AS370" s="1">
        <v>7414.0</v>
      </c>
      <c r="AT370" s="1">
        <v>41600.0</v>
      </c>
      <c r="AU370" s="1">
        <v>416000.0</v>
      </c>
      <c r="AV370" s="1">
        <v>90.0</v>
      </c>
      <c r="AW370" s="1">
        <v>1.5</v>
      </c>
      <c r="AX370" s="1">
        <v>0.4</v>
      </c>
      <c r="AY370" s="1">
        <v>100.0</v>
      </c>
      <c r="AZ370" s="1">
        <v>0.0</v>
      </c>
      <c r="BA370" s="1">
        <v>80000.0</v>
      </c>
      <c r="BB370" s="1">
        <v>7100.0</v>
      </c>
      <c r="BC370" s="1">
        <v>0.0</v>
      </c>
    </row>
    <row r="371" ht="15.0" customHeight="1">
      <c r="A371" s="1">
        <v>416020.0</v>
      </c>
      <c r="B371" s="2" t="s">
        <v>172</v>
      </c>
      <c r="C371" s="13" t="s">
        <v>32</v>
      </c>
      <c r="D371" s="1">
        <v>120.0</v>
      </c>
      <c r="E371" s="1">
        <v>900.0</v>
      </c>
      <c r="F371" s="1">
        <v>72.0</v>
      </c>
      <c r="G371" s="1">
        <v>96.0</v>
      </c>
      <c r="H371" s="1">
        <v>64.0</v>
      </c>
      <c r="I371" s="1">
        <v>66.0</v>
      </c>
      <c r="J371" s="1">
        <v>0.0</v>
      </c>
      <c r="K371" s="1">
        <v>0.0</v>
      </c>
      <c r="L371" s="1">
        <v>0.0</v>
      </c>
      <c r="M371" s="1">
        <v>199.0</v>
      </c>
      <c r="N371" s="1">
        <v>199.0</v>
      </c>
      <c r="O371" s="1">
        <v>72.0</v>
      </c>
      <c r="P371" s="1">
        <v>100.0</v>
      </c>
      <c r="Q371" s="1">
        <v>40.0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75.0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1.3</v>
      </c>
      <c r="AI371" s="14" t="b">
        <v>0</v>
      </c>
      <c r="AJ371" s="7" t="b">
        <v>0</v>
      </c>
      <c r="AK371" s="7" t="b">
        <v>0</v>
      </c>
      <c r="AL371" s="7" t="b">
        <v>0</v>
      </c>
      <c r="AM371" s="7" t="b">
        <v>0</v>
      </c>
      <c r="AN371" s="7" t="b">
        <v>0</v>
      </c>
      <c r="AO371" s="1">
        <v>4.16E7</v>
      </c>
      <c r="AP371" s="1">
        <v>6.0</v>
      </c>
      <c r="AQ371" s="1">
        <v>71100.0</v>
      </c>
      <c r="AR371" s="1">
        <v>7014.0</v>
      </c>
      <c r="AS371" s="1">
        <v>7414.0</v>
      </c>
      <c r="AT371" s="1">
        <v>41600.0</v>
      </c>
      <c r="AU371" s="1">
        <v>416020.0</v>
      </c>
      <c r="AV371" s="1">
        <v>90.0</v>
      </c>
      <c r="AW371" s="1">
        <v>1.5</v>
      </c>
      <c r="AX371" s="1">
        <v>0.4</v>
      </c>
      <c r="AY371" s="1">
        <v>100.0</v>
      </c>
      <c r="AZ371" s="1">
        <v>0.0</v>
      </c>
      <c r="BA371" s="1">
        <v>80000.0</v>
      </c>
      <c r="BB371" s="1">
        <v>0.0</v>
      </c>
      <c r="BC371" s="1">
        <v>5582.0</v>
      </c>
    </row>
    <row r="372" ht="15.0" customHeight="1">
      <c r="A372" s="1">
        <v>417000.0</v>
      </c>
      <c r="B372" s="2" t="s">
        <v>156</v>
      </c>
      <c r="C372" s="1" t="s">
        <v>32</v>
      </c>
      <c r="D372" s="1">
        <v>280.0</v>
      </c>
      <c r="E372" s="1">
        <v>20.0</v>
      </c>
      <c r="F372" s="1">
        <v>67.0</v>
      </c>
      <c r="G372" s="1">
        <v>101.0</v>
      </c>
      <c r="H372" s="1">
        <v>117.0</v>
      </c>
      <c r="I372" s="1">
        <v>109.0</v>
      </c>
      <c r="J372" s="1">
        <v>0.0</v>
      </c>
      <c r="K372" s="1">
        <v>0.0</v>
      </c>
      <c r="L372" s="1">
        <v>0.0</v>
      </c>
      <c r="M372" s="1">
        <v>999.0</v>
      </c>
      <c r="N372" s="1">
        <v>999.0</v>
      </c>
      <c r="O372" s="1">
        <v>999.0</v>
      </c>
      <c r="P372" s="1">
        <v>100.0</v>
      </c>
      <c r="Q372" s="1">
        <v>40.0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100.0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1.0</v>
      </c>
      <c r="AI372" s="14" t="b">
        <v>0</v>
      </c>
      <c r="AJ372" s="7" t="b">
        <v>0</v>
      </c>
      <c r="AK372" s="7" t="b">
        <v>0</v>
      </c>
      <c r="AL372" s="7" t="b">
        <v>0</v>
      </c>
      <c r="AM372" s="7" t="b">
        <v>0</v>
      </c>
      <c r="AN372" s="7" t="b">
        <v>0</v>
      </c>
      <c r="AO372" s="1">
        <v>4.17E7</v>
      </c>
      <c r="AP372" s="1">
        <v>-1.0</v>
      </c>
      <c r="AQ372" s="1">
        <v>71111.0</v>
      </c>
      <c r="AR372" s="1">
        <v>7014.0</v>
      </c>
      <c r="AS372" s="1">
        <v>7414.0</v>
      </c>
      <c r="AT372" s="1">
        <v>41700.0</v>
      </c>
      <c r="AU372" s="1">
        <v>417000.0</v>
      </c>
      <c r="AV372" s="1">
        <v>60.0</v>
      </c>
      <c r="AW372" s="1">
        <v>2.0</v>
      </c>
      <c r="AX372" s="1">
        <v>0.4</v>
      </c>
      <c r="AY372" s="1">
        <v>50.0</v>
      </c>
      <c r="AZ372" s="1">
        <v>90000.0</v>
      </c>
      <c r="BA372" s="1">
        <v>80000.0</v>
      </c>
      <c r="BB372" s="1">
        <v>0.0</v>
      </c>
      <c r="BC372" s="1">
        <v>0.0</v>
      </c>
    </row>
    <row r="373" ht="15.0" customHeight="1">
      <c r="A373" s="1">
        <v>417100.0</v>
      </c>
      <c r="B373" s="2" t="s">
        <v>157</v>
      </c>
      <c r="C373" s="1" t="s">
        <v>32</v>
      </c>
      <c r="D373" s="1">
        <v>160.0</v>
      </c>
      <c r="E373" s="1">
        <v>10.0</v>
      </c>
      <c r="F373" s="1">
        <v>67.0</v>
      </c>
      <c r="G373" s="1">
        <v>101.0</v>
      </c>
      <c r="H373" s="1">
        <v>117.0</v>
      </c>
      <c r="I373" s="1">
        <v>109.0</v>
      </c>
      <c r="J373" s="1">
        <v>0.0</v>
      </c>
      <c r="K373" s="1">
        <v>0.0</v>
      </c>
      <c r="L373" s="1">
        <v>0.0</v>
      </c>
      <c r="M373" s="1">
        <v>999.0</v>
      </c>
      <c r="N373" s="1">
        <v>999.0</v>
      </c>
      <c r="O373" s="1">
        <v>999.0</v>
      </c>
      <c r="P373" s="1">
        <v>100.0</v>
      </c>
      <c r="Q373" s="1">
        <v>40.0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100.0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1.0</v>
      </c>
      <c r="AI373" s="14" t="b">
        <v>0</v>
      </c>
      <c r="AJ373" s="7" t="b">
        <v>0</v>
      </c>
      <c r="AK373" s="7" t="b">
        <v>0</v>
      </c>
      <c r="AL373" s="7" t="b">
        <v>0</v>
      </c>
      <c r="AM373" s="7" t="b">
        <v>0</v>
      </c>
      <c r="AN373" s="7" t="b">
        <v>0</v>
      </c>
      <c r="AO373" s="1">
        <v>4.171E7</v>
      </c>
      <c r="AP373" s="1">
        <v>-1.0</v>
      </c>
      <c r="AQ373" s="1">
        <v>71111.0</v>
      </c>
      <c r="AR373" s="1">
        <v>7014.0</v>
      </c>
      <c r="AS373" s="1">
        <v>7414.0</v>
      </c>
      <c r="AT373" s="1">
        <v>41710.0</v>
      </c>
      <c r="AU373" s="1">
        <v>417100.0</v>
      </c>
      <c r="AV373" s="1">
        <v>60.0</v>
      </c>
      <c r="AW373" s="1">
        <v>1.7</v>
      </c>
      <c r="AX373" s="1">
        <v>0.4</v>
      </c>
      <c r="AY373" s="1">
        <v>50.0</v>
      </c>
      <c r="AZ373" s="1">
        <v>90000.0</v>
      </c>
      <c r="BA373" s="1">
        <v>80000.0</v>
      </c>
      <c r="BB373" s="1">
        <v>0.0</v>
      </c>
      <c r="BC373" s="1">
        <v>0.0</v>
      </c>
    </row>
    <row r="374" ht="15.0" customHeight="1">
      <c r="A374" s="1">
        <v>417200.0</v>
      </c>
      <c r="B374" s="2" t="s">
        <v>158</v>
      </c>
      <c r="C374" s="1" t="s">
        <v>32</v>
      </c>
      <c r="D374" s="1">
        <v>80.0</v>
      </c>
      <c r="E374" s="1">
        <v>5.0</v>
      </c>
      <c r="F374" s="1">
        <v>67.0</v>
      </c>
      <c r="G374" s="1">
        <v>101.0</v>
      </c>
      <c r="H374" s="1">
        <v>117.0</v>
      </c>
      <c r="I374" s="1">
        <v>109.0</v>
      </c>
      <c r="J374" s="1">
        <v>0.0</v>
      </c>
      <c r="K374" s="1">
        <v>0.0</v>
      </c>
      <c r="L374" s="1">
        <v>0.0</v>
      </c>
      <c r="M374" s="1">
        <v>999.0</v>
      </c>
      <c r="N374" s="1">
        <v>999.0</v>
      </c>
      <c r="O374" s="1">
        <v>999.0</v>
      </c>
      <c r="P374" s="1">
        <v>100.0</v>
      </c>
      <c r="Q374" s="1">
        <v>40.0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100.0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1.0</v>
      </c>
      <c r="AI374" s="14" t="b">
        <v>0</v>
      </c>
      <c r="AJ374" s="7" t="b">
        <v>0</v>
      </c>
      <c r="AK374" s="7" t="b">
        <v>0</v>
      </c>
      <c r="AL374" s="7" t="b">
        <v>0</v>
      </c>
      <c r="AM374" s="7" t="b">
        <v>0</v>
      </c>
      <c r="AN374" s="7" t="b">
        <v>0</v>
      </c>
      <c r="AO374" s="1">
        <v>4.172E7</v>
      </c>
      <c r="AP374" s="1">
        <v>-1.0</v>
      </c>
      <c r="AQ374" s="1">
        <v>71111.0</v>
      </c>
      <c r="AR374" s="1">
        <v>7014.0</v>
      </c>
      <c r="AS374" s="1">
        <v>7414.0</v>
      </c>
      <c r="AT374" s="1">
        <v>41720.0</v>
      </c>
      <c r="AU374" s="1">
        <v>417200.0</v>
      </c>
      <c r="AV374" s="1">
        <v>60.0</v>
      </c>
      <c r="AW374" s="1">
        <v>1.5</v>
      </c>
      <c r="AX374" s="1">
        <v>0.4</v>
      </c>
      <c r="AY374" s="1">
        <v>50.0</v>
      </c>
      <c r="AZ374" s="1">
        <v>90000.0</v>
      </c>
      <c r="BA374" s="1">
        <v>80000.0</v>
      </c>
      <c r="BB374" s="1">
        <v>0.0</v>
      </c>
      <c r="BC374" s="1">
        <v>0.0</v>
      </c>
    </row>
    <row r="375" ht="15.0" customHeight="1">
      <c r="A375" s="1">
        <v>418000.0</v>
      </c>
      <c r="B375" s="1" t="s">
        <v>280</v>
      </c>
      <c r="C375" s="1" t="s">
        <v>32</v>
      </c>
      <c r="D375" s="1">
        <v>512.0</v>
      </c>
      <c r="E375" s="1">
        <v>1000.0</v>
      </c>
      <c r="F375" s="1">
        <v>127.0</v>
      </c>
      <c r="G375" s="1">
        <v>188.0</v>
      </c>
      <c r="H375" s="1">
        <v>223.0</v>
      </c>
      <c r="I375" s="1">
        <v>110.0</v>
      </c>
      <c r="J375" s="1">
        <v>25.0</v>
      </c>
      <c r="K375" s="1">
        <v>-10.0</v>
      </c>
      <c r="L375" s="1">
        <v>-30.0</v>
      </c>
      <c r="M375" s="1">
        <v>250.0</v>
      </c>
      <c r="N375" s="1">
        <v>250.0</v>
      </c>
      <c r="O375" s="1">
        <v>250.0</v>
      </c>
      <c r="P375" s="1">
        <v>50.0</v>
      </c>
      <c r="Q375" s="1">
        <v>40.0</v>
      </c>
      <c r="R375" s="1">
        <v>50.0</v>
      </c>
      <c r="S375" s="1">
        <v>50.0</v>
      </c>
      <c r="T375" s="1">
        <v>-0.2</v>
      </c>
      <c r="U375" s="1">
        <v>0.0</v>
      </c>
      <c r="V375" s="1">
        <v>80.0</v>
      </c>
      <c r="W375" s="1">
        <v>0.0</v>
      </c>
      <c r="X375" s="1">
        <v>0.0</v>
      </c>
      <c r="Y375" s="1">
        <v>75.0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1.0</v>
      </c>
      <c r="AI375" s="14" t="b">
        <v>0</v>
      </c>
      <c r="AJ375" s="7" t="b">
        <v>0</v>
      </c>
      <c r="AK375" s="7" t="b">
        <v>0</v>
      </c>
      <c r="AL375" s="7" t="b">
        <v>0</v>
      </c>
      <c r="AM375" s="7" t="b">
        <v>0</v>
      </c>
      <c r="AN375" s="7" t="b">
        <v>0</v>
      </c>
      <c r="AO375" s="1">
        <v>4.18E7</v>
      </c>
      <c r="AP375" s="1">
        <v>-1.0</v>
      </c>
      <c r="AQ375" s="1">
        <v>71100.0</v>
      </c>
      <c r="AR375" s="1">
        <v>7014.0</v>
      </c>
      <c r="AS375" s="1">
        <v>7414.0</v>
      </c>
      <c r="AT375" s="1">
        <v>41800.0</v>
      </c>
      <c r="AU375" s="1">
        <v>418000.0</v>
      </c>
      <c r="AV375" s="1">
        <v>90.0</v>
      </c>
      <c r="AW375" s="1">
        <v>2.0</v>
      </c>
      <c r="AX375" s="1">
        <v>0.5</v>
      </c>
      <c r="AY375" s="1">
        <v>500.0</v>
      </c>
      <c r="AZ375" s="1">
        <v>0.0</v>
      </c>
      <c r="BA375" s="1">
        <v>80000.0</v>
      </c>
      <c r="BB375" s="1">
        <v>0.0</v>
      </c>
      <c r="BC375" s="1">
        <v>0.0</v>
      </c>
    </row>
    <row r="376" ht="15.0" customHeight="1">
      <c r="A376" s="1">
        <v>418001.0</v>
      </c>
      <c r="B376" s="1" t="s">
        <v>281</v>
      </c>
      <c r="C376" s="1" t="s">
        <v>32</v>
      </c>
      <c r="D376" s="1">
        <v>512.0</v>
      </c>
      <c r="E376" s="1">
        <v>1000.0</v>
      </c>
      <c r="F376" s="1">
        <v>127.0</v>
      </c>
      <c r="G376" s="1">
        <v>188.0</v>
      </c>
      <c r="H376" s="1">
        <v>223.0</v>
      </c>
      <c r="I376" s="1">
        <v>110.0</v>
      </c>
      <c r="J376" s="1">
        <v>25.0</v>
      </c>
      <c r="K376" s="1">
        <v>-10.0</v>
      </c>
      <c r="L376" s="1">
        <v>-30.0</v>
      </c>
      <c r="M376" s="1">
        <v>250.0</v>
      </c>
      <c r="N376" s="1">
        <v>250.0</v>
      </c>
      <c r="O376" s="1">
        <v>250.0</v>
      </c>
      <c r="P376" s="1">
        <v>50.0</v>
      </c>
      <c r="Q376" s="1">
        <v>40.0</v>
      </c>
      <c r="R376" s="1">
        <v>50.0</v>
      </c>
      <c r="S376" s="1">
        <v>50.0</v>
      </c>
      <c r="T376" s="1">
        <v>-0.2</v>
      </c>
      <c r="U376" s="1">
        <v>0.0</v>
      </c>
      <c r="V376" s="1">
        <v>80.0</v>
      </c>
      <c r="W376" s="1">
        <v>0.0</v>
      </c>
      <c r="X376" s="1">
        <v>0.0</v>
      </c>
      <c r="Y376" s="1">
        <v>75.0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1.0</v>
      </c>
      <c r="AI376" s="14" t="b">
        <v>0</v>
      </c>
      <c r="AJ376" s="7" t="b">
        <v>0</v>
      </c>
      <c r="AK376" s="7" t="b">
        <v>0</v>
      </c>
      <c r="AL376" s="7" t="b">
        <v>0</v>
      </c>
      <c r="AM376" s="7" t="b">
        <v>0</v>
      </c>
      <c r="AN376" s="7" t="b">
        <v>0</v>
      </c>
      <c r="AO376" s="1">
        <v>4.18E7</v>
      </c>
      <c r="AP376" s="1">
        <v>-1.0</v>
      </c>
      <c r="AQ376" s="1">
        <v>71100.0</v>
      </c>
      <c r="AR376" s="1">
        <v>7014.0</v>
      </c>
      <c r="AS376" s="1">
        <v>7414.0</v>
      </c>
      <c r="AT376" s="1">
        <v>41800.0</v>
      </c>
      <c r="AU376" s="1">
        <v>418000.0</v>
      </c>
      <c r="AV376" s="1">
        <v>90.0</v>
      </c>
      <c r="AW376" s="1">
        <v>2.0</v>
      </c>
      <c r="AX376" s="1">
        <v>0.5</v>
      </c>
      <c r="AY376" s="1">
        <v>500.0</v>
      </c>
      <c r="AZ376" s="1">
        <v>0.0</v>
      </c>
      <c r="BA376" s="1">
        <v>80000.0</v>
      </c>
      <c r="BB376" s="1">
        <v>7100.0</v>
      </c>
      <c r="BC376" s="1">
        <v>0.0</v>
      </c>
    </row>
    <row r="377" ht="15.0" customHeight="1">
      <c r="A377" s="1">
        <v>419000.0</v>
      </c>
      <c r="B377" s="1" t="s">
        <v>69</v>
      </c>
      <c r="C377" s="1" t="s">
        <v>32</v>
      </c>
      <c r="D377" s="1">
        <v>84.0</v>
      </c>
      <c r="E377" s="1">
        <v>300.0</v>
      </c>
      <c r="F377" s="1">
        <v>79.0</v>
      </c>
      <c r="G377" s="1">
        <v>59.0</v>
      </c>
      <c r="H377" s="1">
        <v>47.0</v>
      </c>
      <c r="I377" s="1">
        <v>59.0</v>
      </c>
      <c r="J377" s="1">
        <v>0.0</v>
      </c>
      <c r="K377" s="1">
        <v>0.0</v>
      </c>
      <c r="L377" s="1">
        <v>0.0</v>
      </c>
      <c r="M377" s="1">
        <v>150.0</v>
      </c>
      <c r="N377" s="1">
        <v>150.0</v>
      </c>
      <c r="O377" s="1">
        <v>100.0</v>
      </c>
      <c r="P377" s="1">
        <v>100.0</v>
      </c>
      <c r="Q377" s="1">
        <v>40.0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75.0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1.0</v>
      </c>
      <c r="AI377" s="14" t="b">
        <v>0</v>
      </c>
      <c r="AJ377" s="7" t="b">
        <v>0</v>
      </c>
      <c r="AK377" s="7" t="b">
        <v>0</v>
      </c>
      <c r="AL377" s="7" t="b">
        <v>0</v>
      </c>
      <c r="AM377" s="7" t="b">
        <v>0</v>
      </c>
      <c r="AN377" s="7" t="b">
        <v>0</v>
      </c>
      <c r="AO377" s="1">
        <v>4.19E7</v>
      </c>
      <c r="AP377" s="1">
        <v>-1.0</v>
      </c>
      <c r="AQ377" s="1">
        <v>71110.0</v>
      </c>
      <c r="AR377" s="1">
        <v>7014.0</v>
      </c>
      <c r="AS377" s="1">
        <v>7414.0</v>
      </c>
      <c r="AT377" s="1">
        <v>41900.0</v>
      </c>
      <c r="AU377" s="1">
        <v>419000.0</v>
      </c>
      <c r="AV377" s="1">
        <v>180.0</v>
      </c>
      <c r="AW377" s="1">
        <v>1.21</v>
      </c>
      <c r="AX377" s="1">
        <v>0.5</v>
      </c>
      <c r="AY377" s="1">
        <v>100.0</v>
      </c>
      <c r="AZ377" s="1">
        <v>0.0</v>
      </c>
      <c r="BA377" s="1">
        <v>0.0</v>
      </c>
      <c r="BB377" s="1">
        <v>0.0</v>
      </c>
      <c r="BC377" s="1">
        <v>0.0</v>
      </c>
    </row>
    <row r="378" ht="15.0" customHeight="1">
      <c r="A378" s="1">
        <v>450000.0</v>
      </c>
      <c r="B378" s="1" t="s">
        <v>264</v>
      </c>
      <c r="C378" s="1" t="s">
        <v>32</v>
      </c>
      <c r="D378" s="1">
        <v>2666.0</v>
      </c>
      <c r="E378" s="1">
        <v>60000.0</v>
      </c>
      <c r="F378" s="1">
        <v>108.0</v>
      </c>
      <c r="G378" s="1">
        <v>256.0</v>
      </c>
      <c r="H378" s="1">
        <v>208.0</v>
      </c>
      <c r="I378" s="1">
        <v>240.0</v>
      </c>
      <c r="J378" s="1">
        <v>0.0</v>
      </c>
      <c r="K378" s="1">
        <v>0.0</v>
      </c>
      <c r="L378" s="1">
        <v>0.0</v>
      </c>
      <c r="M378" s="1">
        <v>999.0</v>
      </c>
      <c r="N378" s="1">
        <v>999.0</v>
      </c>
      <c r="O378" s="1">
        <v>999.0</v>
      </c>
      <c r="P378" s="1">
        <v>100.0</v>
      </c>
      <c r="Q378" s="1">
        <v>40.0</v>
      </c>
      <c r="R378" s="1">
        <v>0.0</v>
      </c>
      <c r="S378" s="1">
        <v>0.0</v>
      </c>
      <c r="T378" s="1">
        <v>0.0</v>
      </c>
      <c r="U378" s="1">
        <v>0.0</v>
      </c>
      <c r="V378" s="1">
        <v>-1.0</v>
      </c>
      <c r="W378" s="1">
        <v>100.0</v>
      </c>
      <c r="X378" s="1">
        <v>0.0</v>
      </c>
      <c r="Y378" s="1">
        <v>100.0</v>
      </c>
      <c r="Z378" s="1">
        <v>0.0</v>
      </c>
      <c r="AA378" s="1">
        <v>0.0</v>
      </c>
      <c r="AB378" s="1">
        <v>0.0</v>
      </c>
      <c r="AC378" s="1">
        <v>0.0</v>
      </c>
      <c r="AD378" s="1">
        <v>4.0</v>
      </c>
      <c r="AE378" s="1">
        <v>0.0</v>
      </c>
      <c r="AF378" s="1">
        <v>0.0</v>
      </c>
      <c r="AG378" s="1">
        <v>0.0</v>
      </c>
      <c r="AH378" s="1">
        <v>1.5</v>
      </c>
      <c r="AI378" s="14" t="b">
        <v>1</v>
      </c>
      <c r="AJ378" s="7" t="b">
        <v>0</v>
      </c>
      <c r="AK378" s="7" t="b">
        <v>0</v>
      </c>
      <c r="AL378" s="7" t="b">
        <v>0</v>
      </c>
      <c r="AM378" s="7" t="b">
        <v>0</v>
      </c>
      <c r="AN378" s="7" t="b">
        <v>0</v>
      </c>
      <c r="AO378" s="1">
        <v>4.5E7</v>
      </c>
      <c r="AP378" s="1">
        <v>-1.0</v>
      </c>
      <c r="AQ378" s="1">
        <v>71100.0</v>
      </c>
      <c r="AR378" s="1">
        <v>7014.0</v>
      </c>
      <c r="AS378" s="1">
        <v>7414.0</v>
      </c>
      <c r="AT378" s="1">
        <v>45000.0</v>
      </c>
      <c r="AU378" s="1">
        <v>450000.0</v>
      </c>
      <c r="AV378" s="1">
        <v>60.0</v>
      </c>
      <c r="AW378" s="1">
        <v>4.0</v>
      </c>
      <c r="AX378" s="1">
        <v>1.2</v>
      </c>
      <c r="AY378" s="1">
        <v>500.0</v>
      </c>
      <c r="AZ378" s="1">
        <v>90000.0</v>
      </c>
      <c r="BA378" s="1">
        <v>80000.0</v>
      </c>
      <c r="BB378" s="1">
        <v>0.0</v>
      </c>
      <c r="BC378" s="1">
        <v>0.0</v>
      </c>
    </row>
    <row r="379" ht="15.0" customHeight="1">
      <c r="A379" s="1">
        <v>451000.0</v>
      </c>
      <c r="B379" s="9" t="s">
        <v>306</v>
      </c>
      <c r="C379" s="1" t="s">
        <v>32</v>
      </c>
      <c r="D379" s="1">
        <v>2000.0</v>
      </c>
      <c r="E379" s="1">
        <v>60000.0</v>
      </c>
      <c r="F379" s="1">
        <v>156.0</v>
      </c>
      <c r="G379" s="1">
        <v>300.0</v>
      </c>
      <c r="H379" s="1">
        <v>300.0</v>
      </c>
      <c r="I379" s="1">
        <v>254.0</v>
      </c>
      <c r="J379" s="1">
        <v>0.0</v>
      </c>
      <c r="K379" s="1">
        <v>-20.0</v>
      </c>
      <c r="L379" s="1">
        <v>0.0</v>
      </c>
      <c r="M379" s="1">
        <v>999.0</v>
      </c>
      <c r="N379" s="1">
        <v>999.0</v>
      </c>
      <c r="O379" s="1">
        <v>333.0</v>
      </c>
      <c r="P379" s="1">
        <v>100.0</v>
      </c>
      <c r="Q379" s="1">
        <v>40.0</v>
      </c>
      <c r="R379" s="1">
        <v>0.0</v>
      </c>
      <c r="S379" s="1">
        <v>0.0</v>
      </c>
      <c r="T379" s="1">
        <v>0.0</v>
      </c>
      <c r="U379" s="1">
        <v>0.0</v>
      </c>
      <c r="V379" s="1">
        <v>-1.0</v>
      </c>
      <c r="W379" s="1">
        <v>100.0</v>
      </c>
      <c r="X379" s="1">
        <v>0.0</v>
      </c>
      <c r="Y379" s="1">
        <v>100.0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3.0</v>
      </c>
      <c r="AI379" s="14" t="b">
        <v>1</v>
      </c>
      <c r="AJ379" s="7" t="b">
        <v>0</v>
      </c>
      <c r="AK379" s="7" t="b">
        <v>0</v>
      </c>
      <c r="AL379" s="7" t="b">
        <v>0</v>
      </c>
      <c r="AM379" s="7" t="b">
        <v>0</v>
      </c>
      <c r="AN379" s="7" t="b">
        <v>0</v>
      </c>
      <c r="AO379" s="1">
        <v>4.51E7</v>
      </c>
      <c r="AP379" s="1">
        <v>-1.0</v>
      </c>
      <c r="AQ379" s="1">
        <v>71100.0</v>
      </c>
      <c r="AR379" s="1">
        <v>7015.0</v>
      </c>
      <c r="AS379" s="1">
        <v>7414.0</v>
      </c>
      <c r="AT379" s="1">
        <v>45100.0</v>
      </c>
      <c r="AU379" s="1">
        <v>451000.0</v>
      </c>
      <c r="AV379" s="1">
        <v>30.0</v>
      </c>
      <c r="AW379" s="1">
        <v>10.9</v>
      </c>
      <c r="AX379" s="1">
        <v>5.4</v>
      </c>
      <c r="AY379" s="1">
        <v>1500.0</v>
      </c>
      <c r="AZ379" s="1">
        <v>90010.0</v>
      </c>
      <c r="BA379" s="1">
        <v>80000.0</v>
      </c>
      <c r="BB379" s="1">
        <v>0.0</v>
      </c>
      <c r="BC379" s="1">
        <v>5151.0</v>
      </c>
    </row>
    <row r="380" ht="15.0" customHeight="1">
      <c r="A380" s="1">
        <v>451100.0</v>
      </c>
      <c r="B380" s="9" t="s">
        <v>33</v>
      </c>
      <c r="C380" s="1" t="s">
        <v>32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100.0</v>
      </c>
      <c r="Q380" s="1">
        <v>40.0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100.0</v>
      </c>
      <c r="X380" s="1">
        <v>0.0</v>
      </c>
      <c r="Y380" s="1">
        <v>100.0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1.0</v>
      </c>
      <c r="AI380" s="14" t="b">
        <v>1</v>
      </c>
      <c r="AJ380" s="7" t="b">
        <v>0</v>
      </c>
      <c r="AK380" s="7" t="b">
        <v>0</v>
      </c>
      <c r="AL380" s="7" t="b">
        <v>0</v>
      </c>
      <c r="AM380" s="7" t="b">
        <v>0</v>
      </c>
      <c r="AN380" s="7" t="b">
        <v>0</v>
      </c>
      <c r="AO380" s="1">
        <v>4.511E7</v>
      </c>
      <c r="AP380" s="1">
        <v>-1.0</v>
      </c>
      <c r="AQ380" s="1">
        <v>71100.0</v>
      </c>
      <c r="AR380" s="1">
        <v>7014.0</v>
      </c>
      <c r="AS380" s="1">
        <v>7414.0</v>
      </c>
      <c r="AT380" s="1">
        <v>45100.0</v>
      </c>
      <c r="AU380" s="1">
        <v>0.0</v>
      </c>
      <c r="AV380" s="1">
        <v>45.0</v>
      </c>
      <c r="AW380" s="1">
        <v>1.5</v>
      </c>
      <c r="AX380" s="1">
        <v>0.4</v>
      </c>
      <c r="AY380" s="1">
        <v>50.0</v>
      </c>
      <c r="AZ380" s="1">
        <v>0.0</v>
      </c>
      <c r="BA380" s="1">
        <v>0.0</v>
      </c>
      <c r="BB380" s="1">
        <v>0.0</v>
      </c>
      <c r="BC380" s="1">
        <v>5151.0</v>
      </c>
    </row>
    <row r="381" ht="15.0" customHeight="1">
      <c r="A381" s="1">
        <v>452010.0</v>
      </c>
      <c r="B381" s="1" t="s">
        <v>242</v>
      </c>
      <c r="C381" s="1" t="s">
        <v>32</v>
      </c>
      <c r="D381" s="1">
        <v>2400.0</v>
      </c>
      <c r="E381" s="1">
        <v>0.0</v>
      </c>
      <c r="F381" s="1">
        <v>100.0</v>
      </c>
      <c r="G381" s="1">
        <v>140.0</v>
      </c>
      <c r="H381" s="1">
        <v>70.0</v>
      </c>
      <c r="I381" s="1">
        <v>75.0</v>
      </c>
      <c r="J381" s="1">
        <v>0.0</v>
      </c>
      <c r="K381" s="1">
        <v>0.0</v>
      </c>
      <c r="L381" s="1">
        <v>0.0</v>
      </c>
      <c r="M381" s="1">
        <v>999.0</v>
      </c>
      <c r="N381" s="1">
        <v>999.0</v>
      </c>
      <c r="O381" s="1">
        <v>999.0</v>
      </c>
      <c r="P381" s="1">
        <v>100.0</v>
      </c>
      <c r="Q381" s="1">
        <v>40.0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100.0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4" t="b">
        <v>1</v>
      </c>
      <c r="AJ381" s="7" t="b">
        <v>0</v>
      </c>
      <c r="AK381" s="7" t="b">
        <v>0</v>
      </c>
      <c r="AL381" s="7" t="b">
        <v>0</v>
      </c>
      <c r="AM381" s="7" t="b">
        <v>0</v>
      </c>
      <c r="AN381" s="7" t="b">
        <v>0</v>
      </c>
      <c r="AO381" s="1">
        <v>-1.0</v>
      </c>
      <c r="AP381" s="1">
        <v>-1.0</v>
      </c>
      <c r="AQ381" s="1">
        <v>71100.0</v>
      </c>
      <c r="AR381" s="1">
        <v>7014.0</v>
      </c>
      <c r="AS381" s="1">
        <v>7414.0</v>
      </c>
      <c r="AT381" s="1">
        <v>45200.0</v>
      </c>
      <c r="AU381" s="1">
        <v>452000.0</v>
      </c>
      <c r="AV381" s="1">
        <v>120.0</v>
      </c>
      <c r="AW381" s="1">
        <v>1.6</v>
      </c>
      <c r="AX381" s="1">
        <v>0.8</v>
      </c>
      <c r="AY381" s="1">
        <v>500.0</v>
      </c>
      <c r="AZ381" s="1">
        <v>90000.0</v>
      </c>
      <c r="BA381" s="1">
        <v>80000.0</v>
      </c>
      <c r="BB381" s="1">
        <v>5550.0</v>
      </c>
      <c r="BC381" s="1">
        <v>5151.0</v>
      </c>
    </row>
    <row r="382" ht="15.0" customHeight="1">
      <c r="A382" s="1">
        <v>453100.0</v>
      </c>
      <c r="B382" s="9" t="s">
        <v>159</v>
      </c>
      <c r="C382" s="1" t="s">
        <v>160</v>
      </c>
      <c r="D382" s="1">
        <v>270.0</v>
      </c>
      <c r="E382" s="1">
        <v>1000.0</v>
      </c>
      <c r="F382" s="1">
        <v>78.0</v>
      </c>
      <c r="G382" s="1">
        <v>66.0</v>
      </c>
      <c r="H382" s="1">
        <v>47.0</v>
      </c>
      <c r="I382" s="1">
        <v>59.0</v>
      </c>
      <c r="J382" s="1">
        <v>0.0</v>
      </c>
      <c r="K382" s="1">
        <v>0.0</v>
      </c>
      <c r="L382" s="1">
        <v>0.0</v>
      </c>
      <c r="M382" s="1">
        <v>120.0</v>
      </c>
      <c r="N382" s="1">
        <v>120.0</v>
      </c>
      <c r="O382" s="1">
        <v>120.0</v>
      </c>
      <c r="P382" s="1">
        <v>100.0</v>
      </c>
      <c r="Q382" s="1">
        <v>40.0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75.0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1.0</v>
      </c>
      <c r="AI382" s="14" t="b">
        <v>1</v>
      </c>
      <c r="AJ382" s="7" t="b">
        <v>0</v>
      </c>
      <c r="AK382" s="7" t="b">
        <v>0</v>
      </c>
      <c r="AL382" s="7" t="b">
        <v>0</v>
      </c>
      <c r="AM382" s="7" t="b">
        <v>0</v>
      </c>
      <c r="AN382" s="7" t="b">
        <v>0</v>
      </c>
      <c r="AO382" s="1">
        <v>5.361E7</v>
      </c>
      <c r="AP382" s="1">
        <v>-1.0</v>
      </c>
      <c r="AQ382" s="1">
        <v>71100.0</v>
      </c>
      <c r="AR382" s="1">
        <v>7011.0</v>
      </c>
      <c r="AS382" s="1">
        <v>7411.0</v>
      </c>
      <c r="AT382" s="1">
        <v>53610.0</v>
      </c>
      <c r="AU382" s="1">
        <v>536100.0</v>
      </c>
      <c r="AV382" s="1">
        <v>120.0</v>
      </c>
      <c r="AW382" s="1">
        <v>1.41</v>
      </c>
      <c r="AX382" s="1">
        <v>0.7</v>
      </c>
      <c r="AY382" s="1">
        <v>100.0</v>
      </c>
      <c r="AZ382" s="1">
        <v>0.0</v>
      </c>
      <c r="BA382" s="1">
        <v>80000.0</v>
      </c>
      <c r="BB382" s="1">
        <v>0.0</v>
      </c>
      <c r="BC382" s="1">
        <v>5151.0</v>
      </c>
    </row>
    <row r="383" ht="15.0" customHeight="1">
      <c r="A383" s="1">
        <v>520000.0</v>
      </c>
      <c r="B383" s="9" t="s">
        <v>225</v>
      </c>
      <c r="C383" s="1" t="s">
        <v>91</v>
      </c>
      <c r="D383" s="1">
        <v>1430.0</v>
      </c>
      <c r="E383" s="1">
        <v>40000.0</v>
      </c>
      <c r="F383" s="1">
        <v>94.0</v>
      </c>
      <c r="G383" s="1">
        <v>61.0</v>
      </c>
      <c r="H383" s="1">
        <v>9999.0</v>
      </c>
      <c r="I383" s="1">
        <v>75.0</v>
      </c>
      <c r="J383" s="1">
        <v>0.0</v>
      </c>
      <c r="K383" s="1">
        <v>0.0</v>
      </c>
      <c r="L383" s="1">
        <v>0.0</v>
      </c>
      <c r="M383" s="1">
        <v>230.0</v>
      </c>
      <c r="N383" s="1">
        <v>230.0</v>
      </c>
      <c r="O383" s="1">
        <v>195.0</v>
      </c>
      <c r="P383" s="1">
        <v>100.0</v>
      </c>
      <c r="Q383" s="1">
        <v>40.0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100.0</v>
      </c>
      <c r="X383" s="1">
        <v>0.0</v>
      </c>
      <c r="Y383" s="1">
        <v>100.0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1.0</v>
      </c>
      <c r="AI383" s="14" t="b">
        <v>0</v>
      </c>
      <c r="AJ383" s="7" t="b">
        <v>0</v>
      </c>
      <c r="AK383" s="7" t="b">
        <v>0</v>
      </c>
      <c r="AL383" s="7" t="b">
        <v>0</v>
      </c>
      <c r="AM383" s="7" t="b">
        <v>1</v>
      </c>
      <c r="AN383" s="7" t="b">
        <v>0</v>
      </c>
      <c r="AO383" s="1">
        <v>5.2E7</v>
      </c>
      <c r="AP383" s="1">
        <v>-1.0</v>
      </c>
      <c r="AQ383" s="1">
        <v>71100.0</v>
      </c>
      <c r="AR383" s="1">
        <v>7013.0</v>
      </c>
      <c r="AS383" s="1">
        <v>7413.0</v>
      </c>
      <c r="AT383" s="1">
        <v>52000.0</v>
      </c>
      <c r="AU383" s="1">
        <v>520000.0</v>
      </c>
      <c r="AV383" s="1">
        <v>30.0</v>
      </c>
      <c r="AW383" s="1">
        <v>8.01</v>
      </c>
      <c r="AX383" s="1">
        <v>4.0</v>
      </c>
      <c r="AY383" s="1">
        <v>300.0</v>
      </c>
      <c r="AZ383" s="1">
        <v>5150.0</v>
      </c>
      <c r="BA383" s="1">
        <v>80000.0</v>
      </c>
      <c r="BB383" s="1">
        <v>5152.0</v>
      </c>
      <c r="BC383" s="1">
        <v>5151.0</v>
      </c>
    </row>
    <row r="384" ht="15.0" customHeight="1">
      <c r="A384" s="1">
        <v>520100.0</v>
      </c>
      <c r="B384" s="9" t="s">
        <v>199</v>
      </c>
      <c r="C384" s="1" t="s">
        <v>91</v>
      </c>
      <c r="D384" s="1">
        <v>150.0</v>
      </c>
      <c r="E384" s="1">
        <v>1000.0</v>
      </c>
      <c r="F384" s="1">
        <v>86.0</v>
      </c>
      <c r="G384" s="1">
        <v>56.0</v>
      </c>
      <c r="H384" s="1">
        <v>9999.0</v>
      </c>
      <c r="I384" s="1">
        <v>69.0</v>
      </c>
      <c r="J384" s="1">
        <v>0.0</v>
      </c>
      <c r="K384" s="1">
        <v>0.0</v>
      </c>
      <c r="L384" s="1">
        <v>0.0</v>
      </c>
      <c r="M384" s="1">
        <v>230.0</v>
      </c>
      <c r="N384" s="1">
        <v>230.0</v>
      </c>
      <c r="O384" s="1">
        <v>195.0</v>
      </c>
      <c r="P384" s="1">
        <v>100.0</v>
      </c>
      <c r="Q384" s="1">
        <v>40.0</v>
      </c>
      <c r="R384" s="1">
        <v>0.0</v>
      </c>
      <c r="S384" s="1">
        <v>0.0</v>
      </c>
      <c r="T384" s="1">
        <v>0.0</v>
      </c>
      <c r="U384" s="1">
        <v>0.0</v>
      </c>
      <c r="V384" s="1">
        <v>60.0</v>
      </c>
      <c r="W384" s="1">
        <v>0.0</v>
      </c>
      <c r="X384" s="1">
        <v>0.0</v>
      </c>
      <c r="Y384" s="1">
        <v>75.0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1.0</v>
      </c>
      <c r="AI384" s="14" t="b">
        <v>0</v>
      </c>
      <c r="AJ384" s="7" t="b">
        <v>0</v>
      </c>
      <c r="AK384" s="7" t="b">
        <v>0</v>
      </c>
      <c r="AL384" s="7" t="b">
        <v>0</v>
      </c>
      <c r="AM384" s="7" t="b">
        <v>1</v>
      </c>
      <c r="AN384" s="7" t="b">
        <v>0</v>
      </c>
      <c r="AO384" s="1">
        <v>5.201E7</v>
      </c>
      <c r="AP384" s="1">
        <v>-1.0</v>
      </c>
      <c r="AQ384" s="1">
        <v>71110.0</v>
      </c>
      <c r="AR384" s="1">
        <v>7013.0</v>
      </c>
      <c r="AS384" s="1">
        <v>7413.0</v>
      </c>
      <c r="AT384" s="1">
        <v>52010.0</v>
      </c>
      <c r="AU384" s="1">
        <v>520100.0</v>
      </c>
      <c r="AV384" s="1">
        <v>90.0</v>
      </c>
      <c r="AW384" s="1">
        <v>4.5</v>
      </c>
      <c r="AX384" s="1">
        <v>2.2</v>
      </c>
      <c r="AY384" s="1">
        <v>30.0</v>
      </c>
      <c r="AZ384" s="1">
        <v>5150.0</v>
      </c>
      <c r="BA384" s="1">
        <v>80000.0</v>
      </c>
      <c r="BB384" s="1">
        <v>5152.0</v>
      </c>
      <c r="BC384" s="1">
        <v>5151.0</v>
      </c>
    </row>
    <row r="385" ht="15.0" customHeight="1">
      <c r="A385" s="1">
        <v>520200.0</v>
      </c>
      <c r="B385" s="9" t="s">
        <v>200</v>
      </c>
      <c r="C385" s="1" t="s">
        <v>91</v>
      </c>
      <c r="D385" s="1">
        <v>132.0</v>
      </c>
      <c r="E385" s="1">
        <v>0.0</v>
      </c>
      <c r="F385" s="1">
        <v>86.0</v>
      </c>
      <c r="G385" s="1">
        <v>56.0</v>
      </c>
      <c r="H385" s="1">
        <v>9999.0</v>
      </c>
      <c r="I385" s="1">
        <v>69.0</v>
      </c>
      <c r="J385" s="1">
        <v>0.0</v>
      </c>
      <c r="K385" s="1">
        <v>0.0</v>
      </c>
      <c r="L385" s="1">
        <v>0.0</v>
      </c>
      <c r="M385" s="1">
        <v>230.0</v>
      </c>
      <c r="N385" s="1">
        <v>230.0</v>
      </c>
      <c r="O385" s="1">
        <v>195.0</v>
      </c>
      <c r="P385" s="1">
        <v>100.0</v>
      </c>
      <c r="Q385" s="1">
        <v>40.0</v>
      </c>
      <c r="R385" s="1">
        <v>0.0</v>
      </c>
      <c r="S385" s="1">
        <v>0.0</v>
      </c>
      <c r="T385" s="1">
        <v>0.0</v>
      </c>
      <c r="U385" s="1">
        <v>0.0</v>
      </c>
      <c r="V385" s="1">
        <v>60.0</v>
      </c>
      <c r="W385" s="1">
        <v>0.0</v>
      </c>
      <c r="X385" s="1">
        <v>0.0</v>
      </c>
      <c r="Y385" s="1">
        <v>75.0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1.0</v>
      </c>
      <c r="AI385" s="14" t="b">
        <v>0</v>
      </c>
      <c r="AJ385" s="7" t="b">
        <v>0</v>
      </c>
      <c r="AK385" s="7" t="b">
        <v>0</v>
      </c>
      <c r="AL385" s="7" t="b">
        <v>0</v>
      </c>
      <c r="AM385" s="7" t="b">
        <v>1</v>
      </c>
      <c r="AN385" s="7" t="b">
        <v>0</v>
      </c>
      <c r="AO385" s="1">
        <v>5.202E7</v>
      </c>
      <c r="AP385" s="1">
        <v>-1.0</v>
      </c>
      <c r="AQ385" s="1">
        <v>71110.0</v>
      </c>
      <c r="AR385" s="1">
        <v>7013.0</v>
      </c>
      <c r="AS385" s="1">
        <v>7413.0</v>
      </c>
      <c r="AT385" s="1">
        <v>52020.0</v>
      </c>
      <c r="AU385" s="1">
        <v>520200.0</v>
      </c>
      <c r="AV385" s="1">
        <v>90.0</v>
      </c>
      <c r="AW385" s="1">
        <v>5.09999999999999</v>
      </c>
      <c r="AX385" s="1">
        <v>2.5</v>
      </c>
      <c r="AY385" s="1">
        <v>30.0</v>
      </c>
      <c r="AZ385" s="1">
        <v>5150.0</v>
      </c>
      <c r="BA385" s="1">
        <v>80000.0</v>
      </c>
      <c r="BB385" s="1">
        <v>5152.0</v>
      </c>
      <c r="BC385" s="1">
        <v>5151.0</v>
      </c>
    </row>
    <row r="386" ht="15.0" customHeight="1">
      <c r="A386" s="1">
        <v>521000.0</v>
      </c>
      <c r="B386" s="9" t="s">
        <v>212</v>
      </c>
      <c r="C386" s="1" t="s">
        <v>77</v>
      </c>
      <c r="D386" s="1">
        <v>1560.0</v>
      </c>
      <c r="E386" s="1">
        <v>40000.0</v>
      </c>
      <c r="F386" s="1">
        <v>100.0</v>
      </c>
      <c r="G386" s="1">
        <v>75.0</v>
      </c>
      <c r="H386" s="1">
        <v>70.0</v>
      </c>
      <c r="I386" s="1">
        <v>75.0</v>
      </c>
      <c r="J386" s="1">
        <v>0.0</v>
      </c>
      <c r="K386" s="1">
        <v>0.0</v>
      </c>
      <c r="L386" s="1">
        <v>0.0</v>
      </c>
      <c r="M386" s="1">
        <v>320.0</v>
      </c>
      <c r="N386" s="1">
        <v>320.0</v>
      </c>
      <c r="O386" s="1">
        <v>200.0</v>
      </c>
      <c r="P386" s="1">
        <v>100.0</v>
      </c>
      <c r="Q386" s="1">
        <v>40.0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100.0</v>
      </c>
      <c r="X386" s="1">
        <v>0.0</v>
      </c>
      <c r="Y386" s="1">
        <v>100.0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1.0</v>
      </c>
      <c r="AI386" s="14" t="b">
        <v>0</v>
      </c>
      <c r="AJ386" s="7" t="b">
        <v>0</v>
      </c>
      <c r="AK386" s="7" t="b">
        <v>0</v>
      </c>
      <c r="AL386" s="7" t="b">
        <v>0</v>
      </c>
      <c r="AM386" s="7" t="b">
        <v>0</v>
      </c>
      <c r="AN386" s="7" t="b">
        <v>0</v>
      </c>
      <c r="AO386" s="1">
        <v>5.21E7</v>
      </c>
      <c r="AP386" s="1">
        <v>-1.0</v>
      </c>
      <c r="AQ386" s="1">
        <v>71100.0</v>
      </c>
      <c r="AR386" s="1">
        <v>7011.0</v>
      </c>
      <c r="AS386" s="1">
        <v>7411.0</v>
      </c>
      <c r="AT386" s="1">
        <v>52100.0</v>
      </c>
      <c r="AU386" s="1">
        <v>521000.0</v>
      </c>
      <c r="AV386" s="1">
        <v>120.0</v>
      </c>
      <c r="AW386" s="1">
        <v>6.7</v>
      </c>
      <c r="AX386" s="1">
        <v>3.3</v>
      </c>
      <c r="AY386" s="1">
        <v>800.0</v>
      </c>
      <c r="AZ386" s="1">
        <v>0.0</v>
      </c>
      <c r="BA386" s="1">
        <v>80000.0</v>
      </c>
      <c r="BB386" s="1">
        <v>0.0</v>
      </c>
      <c r="BC386" s="1">
        <v>5151.0</v>
      </c>
    </row>
    <row r="387" ht="15.0" customHeight="1">
      <c r="A387" s="1">
        <v>522000.0</v>
      </c>
      <c r="B387" s="9" t="s">
        <v>261</v>
      </c>
      <c r="C387" s="1" t="s">
        <v>164</v>
      </c>
      <c r="D387" s="1">
        <v>1877.0</v>
      </c>
      <c r="E387" s="1">
        <v>60000.0</v>
      </c>
      <c r="F387" s="1">
        <v>116.0</v>
      </c>
      <c r="G387" s="1">
        <v>87.0</v>
      </c>
      <c r="H387" s="1">
        <v>81.0</v>
      </c>
      <c r="I387" s="1">
        <v>116.0</v>
      </c>
      <c r="J387" s="1">
        <v>0.0</v>
      </c>
      <c r="K387" s="1">
        <v>0.0</v>
      </c>
      <c r="L387" s="1">
        <v>0.0</v>
      </c>
      <c r="M387" s="1">
        <v>999.0</v>
      </c>
      <c r="N387" s="1">
        <v>999.0</v>
      </c>
      <c r="O387" s="1">
        <v>999.0</v>
      </c>
      <c r="P387" s="1">
        <v>100.0</v>
      </c>
      <c r="Q387" s="1">
        <v>40.0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25.0</v>
      </c>
      <c r="X387" s="1">
        <v>0.0</v>
      </c>
      <c r="Y387" s="1">
        <v>100.0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4" t="b">
        <v>0</v>
      </c>
      <c r="AJ387" s="7" t="b">
        <v>0</v>
      </c>
      <c r="AK387" s="7" t="b">
        <v>0</v>
      </c>
      <c r="AL387" s="7" t="b">
        <v>0</v>
      </c>
      <c r="AM387" s="7" t="b">
        <v>0</v>
      </c>
      <c r="AN387" s="7" t="b">
        <v>0</v>
      </c>
      <c r="AO387" s="1">
        <v>5.22E7</v>
      </c>
      <c r="AP387" s="1">
        <v>-1.0</v>
      </c>
      <c r="AQ387" s="1">
        <v>71100.0</v>
      </c>
      <c r="AR387" s="1">
        <v>7012.0</v>
      </c>
      <c r="AS387" s="1">
        <v>7412.0</v>
      </c>
      <c r="AT387" s="1">
        <v>52200.0</v>
      </c>
      <c r="AU387" s="1">
        <v>522000.0</v>
      </c>
      <c r="AV387" s="1">
        <v>45.0</v>
      </c>
      <c r="AW387" s="1">
        <v>6.0</v>
      </c>
      <c r="AX387" s="1">
        <v>2.99</v>
      </c>
      <c r="AY387" s="1">
        <v>500.0</v>
      </c>
      <c r="AZ387" s="1">
        <v>90000.0</v>
      </c>
      <c r="BA387" s="1">
        <v>80000.0</v>
      </c>
      <c r="BB387" s="1">
        <v>0.0</v>
      </c>
      <c r="BC387" s="1">
        <v>0.0</v>
      </c>
    </row>
    <row r="388" ht="15.0" customHeight="1">
      <c r="A388" s="1">
        <v>524000.0</v>
      </c>
      <c r="B388" s="2" t="s">
        <v>201</v>
      </c>
      <c r="C388" s="1" t="s">
        <v>53</v>
      </c>
      <c r="D388" s="1">
        <v>330.0</v>
      </c>
      <c r="E388" s="1">
        <v>1000.0</v>
      </c>
      <c r="F388" s="1">
        <v>112.0</v>
      </c>
      <c r="G388" s="1">
        <v>67.0</v>
      </c>
      <c r="H388" s="1">
        <v>112.0</v>
      </c>
      <c r="I388" s="1">
        <v>67.0</v>
      </c>
      <c r="J388" s="1">
        <v>-25.0</v>
      </c>
      <c r="K388" s="1">
        <v>25.0</v>
      </c>
      <c r="L388" s="1">
        <v>0.0</v>
      </c>
      <c r="M388" s="1">
        <v>156.0</v>
      </c>
      <c r="N388" s="1">
        <v>156.0</v>
      </c>
      <c r="O388" s="1">
        <v>73.0</v>
      </c>
      <c r="P388" s="1">
        <v>100.0</v>
      </c>
      <c r="Q388" s="1">
        <v>40.0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100.0</v>
      </c>
      <c r="X388" s="1">
        <v>0.0</v>
      </c>
      <c r="Y388" s="1">
        <v>75.0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1.0</v>
      </c>
      <c r="AI388" s="14" t="b">
        <v>0</v>
      </c>
      <c r="AJ388" s="7" t="b">
        <v>0</v>
      </c>
      <c r="AK388" s="7" t="b">
        <v>0</v>
      </c>
      <c r="AL388" s="7" t="b">
        <v>0</v>
      </c>
      <c r="AM388" s="7" t="b">
        <v>0</v>
      </c>
      <c r="AN388" s="7" t="b">
        <v>0</v>
      </c>
      <c r="AO388" s="1">
        <v>5.24E7</v>
      </c>
      <c r="AP388" s="1">
        <v>-1.0</v>
      </c>
      <c r="AQ388" s="1">
        <v>71110.0</v>
      </c>
      <c r="AR388" s="1">
        <v>7008.0</v>
      </c>
      <c r="AS388" s="1">
        <v>7408.0</v>
      </c>
      <c r="AT388" s="1">
        <v>52400.0</v>
      </c>
      <c r="AU388" s="1">
        <v>524000.0</v>
      </c>
      <c r="AV388" s="1">
        <v>120.0</v>
      </c>
      <c r="AW388" s="1">
        <v>1.5</v>
      </c>
      <c r="AX388" s="1">
        <v>0.7</v>
      </c>
      <c r="AY388" s="1">
        <v>150.0</v>
      </c>
      <c r="AZ388" s="1">
        <v>0.0</v>
      </c>
      <c r="BA388" s="1">
        <v>0.0</v>
      </c>
      <c r="BB388" s="1">
        <v>5413.0</v>
      </c>
      <c r="BC388" s="1">
        <v>0.0</v>
      </c>
    </row>
    <row r="389" ht="15.0" customHeight="1">
      <c r="A389" s="1">
        <v>525000.0</v>
      </c>
      <c r="B389" s="9" t="s">
        <v>255</v>
      </c>
      <c r="C389" s="1" t="s">
        <v>91</v>
      </c>
      <c r="D389" s="1">
        <v>1750.0</v>
      </c>
      <c r="E389" s="1">
        <v>20000.0</v>
      </c>
      <c r="F389" s="1">
        <v>110.0</v>
      </c>
      <c r="G389" s="1">
        <v>77.0</v>
      </c>
      <c r="H389" s="1">
        <v>9999.0</v>
      </c>
      <c r="I389" s="1">
        <v>88.0</v>
      </c>
      <c r="J389" s="1">
        <v>0.0</v>
      </c>
      <c r="K389" s="1">
        <v>0.0</v>
      </c>
      <c r="L389" s="1">
        <v>0.0</v>
      </c>
      <c r="M389" s="1">
        <v>999.0</v>
      </c>
      <c r="N389" s="1">
        <v>999.0</v>
      </c>
      <c r="O389" s="1">
        <v>999.0</v>
      </c>
      <c r="P389" s="1">
        <v>100.0</v>
      </c>
      <c r="Q389" s="1">
        <v>40.0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100.0</v>
      </c>
      <c r="X389" s="1">
        <v>0.0</v>
      </c>
      <c r="Y389" s="1">
        <v>100.0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1.0</v>
      </c>
      <c r="AI389" s="14" t="b">
        <v>0</v>
      </c>
      <c r="AJ389" s="7" t="b">
        <v>0</v>
      </c>
      <c r="AK389" s="7" t="b">
        <v>0</v>
      </c>
      <c r="AL389" s="7" t="b">
        <v>0</v>
      </c>
      <c r="AM389" s="7" t="b">
        <v>0</v>
      </c>
      <c r="AN389" s="7" t="b">
        <v>0</v>
      </c>
      <c r="AO389" s="1">
        <v>5.25E7</v>
      </c>
      <c r="AP389" s="1">
        <v>-1.0</v>
      </c>
      <c r="AQ389" s="1">
        <v>71100.0</v>
      </c>
      <c r="AR389" s="1">
        <v>7013.0</v>
      </c>
      <c r="AS389" s="1">
        <v>7413.0</v>
      </c>
      <c r="AT389" s="1">
        <v>52500.0</v>
      </c>
      <c r="AU389" s="1">
        <v>525000.0</v>
      </c>
      <c r="AV389" s="1">
        <v>30.0</v>
      </c>
      <c r="AW389" s="1">
        <v>10.0</v>
      </c>
      <c r="AX389" s="1">
        <v>0.5</v>
      </c>
      <c r="AY389" s="1">
        <v>1500.0</v>
      </c>
      <c r="AZ389" s="1">
        <v>90000.0</v>
      </c>
      <c r="BA389" s="1">
        <v>80000.0</v>
      </c>
      <c r="BB389" s="1">
        <v>5150.0</v>
      </c>
      <c r="BC389" s="1">
        <v>5132.0</v>
      </c>
    </row>
    <row r="390" ht="15.0" customHeight="1">
      <c r="A390" s="1">
        <v>526000.0</v>
      </c>
      <c r="B390" s="9" t="s">
        <v>135</v>
      </c>
      <c r="C390" s="1" t="s">
        <v>35</v>
      </c>
      <c r="D390" s="1">
        <v>2589.0</v>
      </c>
      <c r="E390" s="1">
        <v>25000.0</v>
      </c>
      <c r="F390" s="1">
        <v>76.0</v>
      </c>
      <c r="G390" s="1">
        <v>53.0</v>
      </c>
      <c r="H390" s="1">
        <v>49.0</v>
      </c>
      <c r="I390" s="1">
        <v>38.0</v>
      </c>
      <c r="J390" s="1">
        <v>0.0</v>
      </c>
      <c r="K390" s="1">
        <v>0.0</v>
      </c>
      <c r="L390" s="1">
        <v>0.0</v>
      </c>
      <c r="M390" s="1">
        <v>999.0</v>
      </c>
      <c r="N390" s="1">
        <v>999.0</v>
      </c>
      <c r="O390" s="1">
        <v>118.0</v>
      </c>
      <c r="P390" s="1">
        <v>100.0</v>
      </c>
      <c r="Q390" s="1">
        <v>40.0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100.0</v>
      </c>
      <c r="X390" s="1">
        <v>0.0</v>
      </c>
      <c r="Y390" s="1">
        <v>100.0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1.5</v>
      </c>
      <c r="AI390" s="14" t="b">
        <v>0</v>
      </c>
      <c r="AJ390" s="7" t="b">
        <v>0</v>
      </c>
      <c r="AK390" s="7" t="b">
        <v>0</v>
      </c>
      <c r="AL390" s="7" t="b">
        <v>0</v>
      </c>
      <c r="AM390" s="7" t="b">
        <v>0</v>
      </c>
      <c r="AN390" s="7" t="b">
        <v>0</v>
      </c>
      <c r="AO390" s="1">
        <v>5.26E7</v>
      </c>
      <c r="AP390" s="1">
        <v>-1.0</v>
      </c>
      <c r="AQ390" s="1">
        <v>71100.0</v>
      </c>
      <c r="AR390" s="1">
        <v>7008.0</v>
      </c>
      <c r="AS390" s="1">
        <v>7408.0</v>
      </c>
      <c r="AT390" s="1">
        <v>52600.0</v>
      </c>
      <c r="AU390" s="1">
        <v>526000.0</v>
      </c>
      <c r="AV390" s="1">
        <v>30.0</v>
      </c>
      <c r="AW390" s="1">
        <v>12.0</v>
      </c>
      <c r="AX390" s="1">
        <v>5.9</v>
      </c>
      <c r="AY390" s="1">
        <v>1500.0</v>
      </c>
      <c r="AZ390" s="1">
        <v>90101.0</v>
      </c>
      <c r="BA390" s="1">
        <v>80000.0</v>
      </c>
      <c r="BB390" s="1">
        <v>0.0</v>
      </c>
      <c r="BC390" s="1">
        <v>5151.0</v>
      </c>
    </row>
    <row r="391" ht="15.0" customHeight="1">
      <c r="A391" s="1">
        <v>526100.0</v>
      </c>
      <c r="B391" s="9" t="s">
        <v>34</v>
      </c>
      <c r="C391" s="1" t="s">
        <v>35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100.0</v>
      </c>
      <c r="Q391" s="1">
        <v>40.0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100.0</v>
      </c>
      <c r="X391" s="1">
        <v>0.0</v>
      </c>
      <c r="Y391" s="1">
        <v>100.0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1.0</v>
      </c>
      <c r="AI391" s="14" t="b">
        <v>0</v>
      </c>
      <c r="AJ391" s="7" t="b">
        <v>0</v>
      </c>
      <c r="AK391" s="7" t="b">
        <v>0</v>
      </c>
      <c r="AL391" s="7" t="b">
        <v>0</v>
      </c>
      <c r="AM391" s="7" t="b">
        <v>0</v>
      </c>
      <c r="AN391" s="7" t="b">
        <v>0</v>
      </c>
      <c r="AO391" s="1">
        <v>-1.0</v>
      </c>
      <c r="AP391" s="1">
        <v>-1.0</v>
      </c>
      <c r="AQ391" s="1">
        <v>71100.0</v>
      </c>
      <c r="AR391" s="1">
        <v>7008.0</v>
      </c>
      <c r="AS391" s="1">
        <v>7408.0</v>
      </c>
      <c r="AT391" s="1">
        <v>52610.0</v>
      </c>
      <c r="AU391" s="1">
        <v>0.0</v>
      </c>
      <c r="AV391" s="1">
        <v>45.0</v>
      </c>
      <c r="AW391" s="1">
        <v>1.5</v>
      </c>
      <c r="AX391" s="1">
        <v>0.4</v>
      </c>
      <c r="AY391" s="1">
        <v>50.0</v>
      </c>
      <c r="AZ391" s="1">
        <v>0.0</v>
      </c>
      <c r="BA391" s="1">
        <v>0.0</v>
      </c>
      <c r="BB391" s="1">
        <v>0.0</v>
      </c>
      <c r="BC391" s="1">
        <v>0.0</v>
      </c>
    </row>
    <row r="392" ht="15.0" customHeight="1">
      <c r="A392" s="1">
        <v>527000.0</v>
      </c>
      <c r="B392" s="1" t="s">
        <v>273</v>
      </c>
      <c r="C392" s="1" t="s">
        <v>39</v>
      </c>
      <c r="D392" s="1">
        <v>782.0</v>
      </c>
      <c r="E392" s="1">
        <v>50000.0</v>
      </c>
      <c r="F392" s="1">
        <v>142.0</v>
      </c>
      <c r="G392" s="1">
        <v>92.0</v>
      </c>
      <c r="H392" s="1">
        <v>107.0</v>
      </c>
      <c r="I392" s="1">
        <v>710.0</v>
      </c>
      <c r="J392" s="1">
        <v>0.0</v>
      </c>
      <c r="K392" s="1">
        <v>0.0</v>
      </c>
      <c r="L392" s="1">
        <v>0.0</v>
      </c>
      <c r="M392" s="1">
        <v>130.0</v>
      </c>
      <c r="N392" s="1">
        <v>130.0</v>
      </c>
      <c r="O392" s="1">
        <v>240.0</v>
      </c>
      <c r="P392" s="1">
        <v>100.0</v>
      </c>
      <c r="Q392" s="1">
        <v>40.0</v>
      </c>
      <c r="R392" s="1">
        <v>0.0</v>
      </c>
      <c r="S392" s="1">
        <v>0.0</v>
      </c>
      <c r="T392" s="1">
        <v>0.0</v>
      </c>
      <c r="U392" s="1">
        <v>0.0</v>
      </c>
      <c r="V392" s="1">
        <v>90.0</v>
      </c>
      <c r="W392" s="1">
        <v>25.0</v>
      </c>
      <c r="X392" s="1">
        <v>0.0</v>
      </c>
      <c r="Y392" s="1">
        <v>100.0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1.1</v>
      </c>
      <c r="AI392" s="14" t="b">
        <v>0</v>
      </c>
      <c r="AJ392" s="7" t="b">
        <v>0</v>
      </c>
      <c r="AK392" s="7" t="b">
        <v>1</v>
      </c>
      <c r="AL392" s="7" t="b">
        <v>0</v>
      </c>
      <c r="AM392" s="7" t="b">
        <v>0</v>
      </c>
      <c r="AN392" s="7" t="b">
        <v>0</v>
      </c>
      <c r="AO392" s="1">
        <v>5.27E7</v>
      </c>
      <c r="AP392" s="1">
        <v>-1.0</v>
      </c>
      <c r="AQ392" s="1">
        <v>71100.0</v>
      </c>
      <c r="AR392" s="1">
        <v>7010.0</v>
      </c>
      <c r="AS392" s="1">
        <v>7410.0</v>
      </c>
      <c r="AT392" s="1">
        <v>52700.0</v>
      </c>
      <c r="AU392" s="1">
        <v>527000.0</v>
      </c>
      <c r="AV392" s="1">
        <v>120.0</v>
      </c>
      <c r="AW392" s="1">
        <v>3.2</v>
      </c>
      <c r="AX392" s="1">
        <v>0.8</v>
      </c>
      <c r="AY392" s="1">
        <v>500.0</v>
      </c>
      <c r="AZ392" s="1">
        <v>0.0</v>
      </c>
      <c r="BA392" s="1">
        <v>80000.0</v>
      </c>
      <c r="BB392" s="1">
        <v>0.0</v>
      </c>
      <c r="BC392" s="1">
        <v>5151.0</v>
      </c>
    </row>
    <row r="393" ht="15.0" customHeight="1">
      <c r="A393" s="1">
        <v>527100.0</v>
      </c>
      <c r="B393" s="1" t="s">
        <v>315</v>
      </c>
      <c r="C393" s="1" t="s">
        <v>39</v>
      </c>
      <c r="D393" s="1">
        <v>1420.0</v>
      </c>
      <c r="E393" s="1">
        <v>50000.0</v>
      </c>
      <c r="F393" s="1">
        <v>138.0</v>
      </c>
      <c r="G393" s="1">
        <v>90.0</v>
      </c>
      <c r="H393" s="1">
        <v>104.0</v>
      </c>
      <c r="I393" s="1">
        <v>690.0</v>
      </c>
      <c r="J393" s="1">
        <v>0.0</v>
      </c>
      <c r="K393" s="1">
        <v>0.0</v>
      </c>
      <c r="L393" s="1">
        <v>0.0</v>
      </c>
      <c r="M393" s="1">
        <v>130.0</v>
      </c>
      <c r="N393" s="1">
        <v>130.0</v>
      </c>
      <c r="O393" s="1">
        <v>240.0</v>
      </c>
      <c r="P393" s="1">
        <v>100.0</v>
      </c>
      <c r="Q393" s="1">
        <v>40.0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100.0</v>
      </c>
      <c r="X393" s="1">
        <v>0.0</v>
      </c>
      <c r="Y393" s="1">
        <v>100.0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1.0</v>
      </c>
      <c r="AI393" s="14" t="b">
        <v>0</v>
      </c>
      <c r="AJ393" s="7" t="b">
        <v>0</v>
      </c>
      <c r="AK393" s="7" t="b">
        <v>1</v>
      </c>
      <c r="AL393" s="7" t="b">
        <v>0</v>
      </c>
      <c r="AM393" s="7" t="b">
        <v>0</v>
      </c>
      <c r="AN393" s="7" t="b">
        <v>0</v>
      </c>
      <c r="AO393" s="1">
        <v>5.271E7</v>
      </c>
      <c r="AP393" s="1">
        <v>-1.0</v>
      </c>
      <c r="AQ393" s="1">
        <v>71100.0</v>
      </c>
      <c r="AR393" s="1">
        <v>7010.0</v>
      </c>
      <c r="AS393" s="1">
        <v>7410.0</v>
      </c>
      <c r="AT393" s="1">
        <v>52710.0</v>
      </c>
      <c r="AU393" s="1">
        <v>527100.0</v>
      </c>
      <c r="AV393" s="1">
        <v>180.0</v>
      </c>
      <c r="AW393" s="1">
        <v>6.0</v>
      </c>
      <c r="AX393" s="1">
        <v>2.4</v>
      </c>
      <c r="AY393" s="1">
        <v>500.0</v>
      </c>
      <c r="AZ393" s="1">
        <v>0.0</v>
      </c>
      <c r="BA393" s="1">
        <v>80000.0</v>
      </c>
      <c r="BB393" s="1">
        <v>0.0</v>
      </c>
      <c r="BC393" s="1">
        <v>5151.0</v>
      </c>
    </row>
    <row r="394" ht="15.0" customHeight="1">
      <c r="A394" s="1">
        <v>528000.0</v>
      </c>
      <c r="B394" s="9" t="s">
        <v>209</v>
      </c>
      <c r="C394" s="1" t="s">
        <v>53</v>
      </c>
      <c r="D394" s="1">
        <v>1744.0</v>
      </c>
      <c r="E394" s="1">
        <v>20000.0</v>
      </c>
      <c r="F394" s="1">
        <v>116.0</v>
      </c>
      <c r="G394" s="1">
        <v>104.0</v>
      </c>
      <c r="H394" s="1">
        <v>9999.0</v>
      </c>
      <c r="I394" s="1">
        <v>93.0</v>
      </c>
      <c r="J394" s="1">
        <v>0.0</v>
      </c>
      <c r="K394" s="1">
        <v>0.0</v>
      </c>
      <c r="L394" s="1">
        <v>0.0</v>
      </c>
      <c r="M394" s="1">
        <v>999.0</v>
      </c>
      <c r="N394" s="1">
        <v>999.0</v>
      </c>
      <c r="O394" s="1">
        <v>110.0</v>
      </c>
      <c r="P394" s="1">
        <v>100.0</v>
      </c>
      <c r="Q394" s="1">
        <v>40.0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100.0</v>
      </c>
      <c r="X394" s="1">
        <v>0.0</v>
      </c>
      <c r="Y394" s="1">
        <v>100.0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1.0</v>
      </c>
      <c r="AI394" s="14" t="b">
        <v>0</v>
      </c>
      <c r="AJ394" s="7" t="b">
        <v>0</v>
      </c>
      <c r="AK394" s="7" t="b">
        <v>0</v>
      </c>
      <c r="AL394" s="7" t="b">
        <v>0</v>
      </c>
      <c r="AM394" s="7" t="b">
        <v>0</v>
      </c>
      <c r="AN394" s="7" t="b">
        <v>0</v>
      </c>
      <c r="AO394" s="1">
        <v>5.28E7</v>
      </c>
      <c r="AP394" s="1">
        <v>-1.0</v>
      </c>
      <c r="AQ394" s="1">
        <v>71100.0</v>
      </c>
      <c r="AR394" s="1">
        <v>7008.0</v>
      </c>
      <c r="AS394" s="1">
        <v>7408.0</v>
      </c>
      <c r="AT394" s="1">
        <v>52800.0</v>
      </c>
      <c r="AU394" s="1">
        <v>528000.0</v>
      </c>
      <c r="AV394" s="1">
        <v>100.0</v>
      </c>
      <c r="AW394" s="1">
        <v>4.01</v>
      </c>
      <c r="AX394" s="1">
        <v>2.0</v>
      </c>
      <c r="AY394" s="1">
        <v>500.0</v>
      </c>
      <c r="AZ394" s="1">
        <v>90101.0</v>
      </c>
      <c r="BA394" s="1">
        <v>80000.0</v>
      </c>
      <c r="BB394" s="1">
        <v>5150.0</v>
      </c>
      <c r="BC394" s="1">
        <v>5151.0</v>
      </c>
    </row>
    <row r="395" ht="15.0" customHeight="1">
      <c r="A395" s="1">
        <v>529000.0</v>
      </c>
      <c r="B395" s="1" t="s">
        <v>270</v>
      </c>
      <c r="C395" s="1" t="s">
        <v>30</v>
      </c>
      <c r="D395" s="1">
        <v>2210.0</v>
      </c>
      <c r="E395" s="1">
        <v>60000.0</v>
      </c>
      <c r="F395" s="1">
        <v>115.0</v>
      </c>
      <c r="G395" s="1">
        <v>230.0</v>
      </c>
      <c r="H395" s="1">
        <v>69.0</v>
      </c>
      <c r="I395" s="1">
        <v>69.0</v>
      </c>
      <c r="J395" s="1">
        <v>0.0</v>
      </c>
      <c r="K395" s="1">
        <v>0.0</v>
      </c>
      <c r="L395" s="1">
        <v>0.0</v>
      </c>
      <c r="M395" s="1">
        <v>999.0</v>
      </c>
      <c r="N395" s="1">
        <v>999.0</v>
      </c>
      <c r="O395" s="1">
        <v>999.0</v>
      </c>
      <c r="P395" s="1">
        <v>100.0</v>
      </c>
      <c r="Q395" s="1">
        <v>40.0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100.0</v>
      </c>
      <c r="X395" s="1">
        <v>0.0</v>
      </c>
      <c r="Y395" s="1">
        <v>100.0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1.5</v>
      </c>
      <c r="AI395" s="14" t="b">
        <v>0</v>
      </c>
      <c r="AJ395" s="7" t="b">
        <v>0</v>
      </c>
      <c r="AK395" s="7" t="b">
        <v>0</v>
      </c>
      <c r="AL395" s="7" t="b">
        <v>0</v>
      </c>
      <c r="AM395" s="7" t="b">
        <v>0</v>
      </c>
      <c r="AN395" s="7" t="b">
        <v>0</v>
      </c>
      <c r="AO395" s="1">
        <v>5.29E7</v>
      </c>
      <c r="AP395" s="1">
        <v>-1.0</v>
      </c>
      <c r="AQ395" s="1">
        <v>71100.0</v>
      </c>
      <c r="AR395" s="1">
        <v>7014.0</v>
      </c>
      <c r="AS395" s="1">
        <v>7414.0</v>
      </c>
      <c r="AT395" s="1">
        <v>52900.0</v>
      </c>
      <c r="AU395" s="1">
        <v>529000.0</v>
      </c>
      <c r="AV395" s="1">
        <v>0.0</v>
      </c>
      <c r="AW395" s="1">
        <v>15.0</v>
      </c>
      <c r="AX395" s="1">
        <v>7.0</v>
      </c>
      <c r="AY395" s="1">
        <v>1500.0</v>
      </c>
      <c r="AZ395" s="1">
        <v>90000.0</v>
      </c>
      <c r="BA395" s="1">
        <v>80000.0</v>
      </c>
      <c r="BB395" s="1">
        <v>0.0</v>
      </c>
      <c r="BC395" s="1">
        <v>0.0</v>
      </c>
    </row>
    <row r="396" ht="15.0" customHeight="1">
      <c r="A396" s="1">
        <v>529100.0</v>
      </c>
      <c r="B396" s="9" t="s">
        <v>29</v>
      </c>
      <c r="C396" s="1" t="s">
        <v>30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100.0</v>
      </c>
      <c r="Q396" s="1">
        <v>40.0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1.0</v>
      </c>
      <c r="AI396" s="14" t="b">
        <v>0</v>
      </c>
      <c r="AJ396" s="7" t="b">
        <v>0</v>
      </c>
      <c r="AK396" s="7" t="b">
        <v>0</v>
      </c>
      <c r="AL396" s="7" t="b">
        <v>0</v>
      </c>
      <c r="AM396" s="7" t="b">
        <v>0</v>
      </c>
      <c r="AN396" s="7" t="b">
        <v>0</v>
      </c>
      <c r="AO396" s="1">
        <v>-1.0</v>
      </c>
      <c r="AP396" s="1">
        <v>-1.0</v>
      </c>
      <c r="AQ396" s="1">
        <v>71100.0</v>
      </c>
      <c r="AR396" s="1">
        <v>7014.0</v>
      </c>
      <c r="AS396" s="1">
        <v>7414.0</v>
      </c>
      <c r="AT396" s="1">
        <v>34510.0</v>
      </c>
      <c r="AU396" s="1">
        <v>1.0</v>
      </c>
      <c r="AV396" s="1">
        <v>0.0</v>
      </c>
      <c r="AW396" s="1">
        <v>3.0</v>
      </c>
      <c r="AX396" s="1">
        <v>1.0</v>
      </c>
      <c r="AY396" s="1">
        <v>100.0</v>
      </c>
      <c r="AZ396" s="1">
        <v>0.0</v>
      </c>
      <c r="BA396" s="1">
        <v>0.0</v>
      </c>
      <c r="BB396" s="1">
        <v>0.0</v>
      </c>
      <c r="BC396" s="1">
        <v>0.0</v>
      </c>
    </row>
    <row r="397" ht="15.0" customHeight="1">
      <c r="A397" s="1">
        <v>531000.0</v>
      </c>
      <c r="B397" s="9" t="s">
        <v>95</v>
      </c>
      <c r="C397" s="1" t="s">
        <v>39</v>
      </c>
      <c r="D397" s="1">
        <v>1.0</v>
      </c>
      <c r="E397" s="1">
        <v>0.0</v>
      </c>
      <c r="F397" s="1">
        <v>55.0</v>
      </c>
      <c r="G397" s="1">
        <v>41.0</v>
      </c>
      <c r="H397" s="1">
        <v>39.0</v>
      </c>
      <c r="I397" s="1">
        <v>41.0</v>
      </c>
      <c r="J397" s="1">
        <v>0.0</v>
      </c>
      <c r="K397" s="1">
        <v>0.0</v>
      </c>
      <c r="L397" s="1">
        <v>0.0</v>
      </c>
      <c r="M397" s="1">
        <v>999.0</v>
      </c>
      <c r="N397" s="1">
        <v>999.0</v>
      </c>
      <c r="O397" s="1">
        <v>999.0</v>
      </c>
      <c r="P397" s="1">
        <v>100.0</v>
      </c>
      <c r="Q397" s="1">
        <v>40.0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75.0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1.0</v>
      </c>
      <c r="AI397" s="14" t="b">
        <v>1</v>
      </c>
      <c r="AJ397" s="7" t="b">
        <v>0</v>
      </c>
      <c r="AK397" s="7" t="b">
        <v>0</v>
      </c>
      <c r="AL397" s="7" t="b">
        <v>0</v>
      </c>
      <c r="AM397" s="7" t="b">
        <v>0</v>
      </c>
      <c r="AN397" s="7" t="b">
        <v>0</v>
      </c>
      <c r="AO397" s="1">
        <v>5.31E7</v>
      </c>
      <c r="AP397" s="1">
        <v>-1.0</v>
      </c>
      <c r="AQ397" s="1">
        <v>71100.0</v>
      </c>
      <c r="AR397" s="1">
        <v>7010.0</v>
      </c>
      <c r="AS397" s="1">
        <v>7410.0</v>
      </c>
      <c r="AT397" s="1">
        <v>53210.0</v>
      </c>
      <c r="AU397" s="1">
        <v>532100.0</v>
      </c>
      <c r="AV397" s="1">
        <v>0.0</v>
      </c>
      <c r="AW397" s="1">
        <v>1.5</v>
      </c>
      <c r="AX397" s="1">
        <v>0.7</v>
      </c>
      <c r="AY397" s="1">
        <v>500.0</v>
      </c>
      <c r="AZ397" s="1">
        <v>90000.0</v>
      </c>
      <c r="BA397" s="1">
        <v>80000.0</v>
      </c>
      <c r="BB397" s="1">
        <v>0.0</v>
      </c>
      <c r="BC397" s="1">
        <v>0.0</v>
      </c>
    </row>
    <row r="398" ht="15.0" customHeight="1">
      <c r="A398" s="1">
        <v>532000.0</v>
      </c>
      <c r="B398" s="1" t="s">
        <v>205</v>
      </c>
      <c r="C398" s="1" t="s">
        <v>39</v>
      </c>
      <c r="D398" s="1">
        <v>958.0</v>
      </c>
      <c r="E398" s="1">
        <v>40000.0</v>
      </c>
      <c r="F398" s="1">
        <v>102.0</v>
      </c>
      <c r="G398" s="1">
        <v>102.0</v>
      </c>
      <c r="H398" s="1">
        <v>63.0</v>
      </c>
      <c r="I398" s="1">
        <v>102.0</v>
      </c>
      <c r="J398" s="1">
        <v>0.0</v>
      </c>
      <c r="K398" s="1">
        <v>0.0</v>
      </c>
      <c r="L398" s="1">
        <v>0.0</v>
      </c>
      <c r="M398" s="1">
        <v>318.0</v>
      </c>
      <c r="N398" s="1">
        <v>318.0</v>
      </c>
      <c r="O398" s="1">
        <v>160.0</v>
      </c>
      <c r="P398" s="1">
        <v>100.0</v>
      </c>
      <c r="Q398" s="1">
        <v>40.0</v>
      </c>
      <c r="R398" s="1">
        <v>0.0</v>
      </c>
      <c r="S398" s="1">
        <v>0.0</v>
      </c>
      <c r="T398" s="1">
        <v>0.0</v>
      </c>
      <c r="U398" s="1">
        <v>1.0</v>
      </c>
      <c r="V398" s="1">
        <v>100.0</v>
      </c>
      <c r="W398" s="1">
        <v>100.0</v>
      </c>
      <c r="X398" s="1">
        <v>0.0</v>
      </c>
      <c r="Y398" s="1">
        <v>100.0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1.3</v>
      </c>
      <c r="AI398" s="14" t="b">
        <v>1</v>
      </c>
      <c r="AJ398" s="7" t="b">
        <v>0</v>
      </c>
      <c r="AK398" s="7" t="b">
        <v>1</v>
      </c>
      <c r="AL398" s="7" t="b">
        <v>0</v>
      </c>
      <c r="AM398" s="7" t="b">
        <v>0</v>
      </c>
      <c r="AN398" s="7" t="b">
        <v>0</v>
      </c>
      <c r="AO398" s="1">
        <v>5.32E7</v>
      </c>
      <c r="AP398" s="1">
        <v>-1.0</v>
      </c>
      <c r="AQ398" s="1">
        <v>71100.0</v>
      </c>
      <c r="AR398" s="1">
        <v>7010.0</v>
      </c>
      <c r="AS398" s="1">
        <v>7410.0</v>
      </c>
      <c r="AT398" s="1">
        <v>53200.0</v>
      </c>
      <c r="AU398" s="1">
        <v>532000.0</v>
      </c>
      <c r="AV398" s="1">
        <v>120.0</v>
      </c>
      <c r="AW398" s="1">
        <v>2.5</v>
      </c>
      <c r="AX398" s="1">
        <v>0.5</v>
      </c>
      <c r="AY398" s="1">
        <v>100.0</v>
      </c>
      <c r="AZ398" s="1">
        <v>0.0</v>
      </c>
      <c r="BA398" s="1">
        <v>80000.0</v>
      </c>
      <c r="BB398" s="1">
        <v>5401.0</v>
      </c>
      <c r="BC398" s="1">
        <v>5151.0</v>
      </c>
    </row>
    <row r="399" ht="15.0" customHeight="1">
      <c r="A399" s="1">
        <v>533000.0</v>
      </c>
      <c r="B399" s="9" t="s">
        <v>104</v>
      </c>
      <c r="C399" s="1" t="s">
        <v>51</v>
      </c>
      <c r="D399" s="1">
        <v>11120.0</v>
      </c>
      <c r="E399" s="1">
        <v>5000.0</v>
      </c>
      <c r="F399" s="1">
        <v>140.0</v>
      </c>
      <c r="G399" s="1">
        <v>105.0</v>
      </c>
      <c r="H399" s="1">
        <v>98.0</v>
      </c>
      <c r="I399" s="1">
        <v>105.0</v>
      </c>
      <c r="J399" s="1">
        <v>0.0</v>
      </c>
      <c r="K399" s="1">
        <v>0.0</v>
      </c>
      <c r="L399" s="1">
        <v>0.0</v>
      </c>
      <c r="M399" s="1">
        <v>999.0</v>
      </c>
      <c r="N399" s="1">
        <v>999.0</v>
      </c>
      <c r="O399" s="1">
        <v>999.0</v>
      </c>
      <c r="P399" s="1">
        <v>100.0</v>
      </c>
      <c r="Q399" s="1">
        <v>40.0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100.0</v>
      </c>
      <c r="X399" s="1">
        <v>0.0</v>
      </c>
      <c r="Y399" s="1">
        <v>100.0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1.0</v>
      </c>
      <c r="AI399" s="14" t="b">
        <v>1</v>
      </c>
      <c r="AJ399" s="7" t="b">
        <v>0</v>
      </c>
      <c r="AK399" s="7" t="b">
        <v>0</v>
      </c>
      <c r="AL399" s="7" t="b">
        <v>1</v>
      </c>
      <c r="AM399" s="7" t="b">
        <v>0</v>
      </c>
      <c r="AN399" s="7" t="b">
        <v>0</v>
      </c>
      <c r="AO399" s="1">
        <v>5.33E7</v>
      </c>
      <c r="AP399" s="1">
        <v>-1.0</v>
      </c>
      <c r="AQ399" s="1">
        <v>71100.0</v>
      </c>
      <c r="AR399" s="1">
        <v>7002.0</v>
      </c>
      <c r="AS399" s="1">
        <v>7402.0</v>
      </c>
      <c r="AT399" s="1">
        <v>53300.0</v>
      </c>
      <c r="AU399" s="1">
        <v>533000.0</v>
      </c>
      <c r="AV399" s="1">
        <v>0.0</v>
      </c>
      <c r="AW399" s="1">
        <v>6.0</v>
      </c>
      <c r="AX399" s="1">
        <v>1.5</v>
      </c>
      <c r="AY399" s="1">
        <v>500.0</v>
      </c>
      <c r="AZ399" s="1">
        <v>90000.0</v>
      </c>
      <c r="BA399" s="1">
        <v>80000.0</v>
      </c>
      <c r="BB399" s="1">
        <v>0.0</v>
      </c>
      <c r="BC399" s="1">
        <v>0.0</v>
      </c>
    </row>
    <row r="400" ht="15.0" customHeight="1">
      <c r="A400" s="1">
        <v>533001.0</v>
      </c>
      <c r="B400" s="9" t="s">
        <v>278</v>
      </c>
      <c r="C400" s="1" t="s">
        <v>49</v>
      </c>
      <c r="D400" s="1">
        <v>11120.0</v>
      </c>
      <c r="E400" s="1">
        <v>5000.0</v>
      </c>
      <c r="F400" s="1">
        <v>140.0</v>
      </c>
      <c r="G400" s="1">
        <v>105.0</v>
      </c>
      <c r="H400" s="1">
        <v>98.0</v>
      </c>
      <c r="I400" s="1">
        <v>105.0</v>
      </c>
      <c r="J400" s="1">
        <v>0.0</v>
      </c>
      <c r="K400" s="1">
        <v>0.0</v>
      </c>
      <c r="L400" s="1">
        <v>0.0</v>
      </c>
      <c r="M400" s="1">
        <v>999.0</v>
      </c>
      <c r="N400" s="1">
        <v>999.0</v>
      </c>
      <c r="O400" s="1">
        <v>999.0</v>
      </c>
      <c r="P400" s="1">
        <v>100.0</v>
      </c>
      <c r="Q400" s="1">
        <v>40.0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100.0</v>
      </c>
      <c r="X400" s="1">
        <v>0.0</v>
      </c>
      <c r="Y400" s="1">
        <v>100.0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1.0</v>
      </c>
      <c r="AI400" s="14" t="b">
        <v>1</v>
      </c>
      <c r="AJ400" s="7" t="b">
        <v>0</v>
      </c>
      <c r="AK400" s="7" t="b">
        <v>0</v>
      </c>
      <c r="AL400" s="7" t="b">
        <v>1</v>
      </c>
      <c r="AM400" s="7" t="b">
        <v>0</v>
      </c>
      <c r="AN400" s="7" t="b">
        <v>0</v>
      </c>
      <c r="AO400" s="1">
        <v>5.33001E7</v>
      </c>
      <c r="AP400" s="1">
        <v>-1.0</v>
      </c>
      <c r="AQ400" s="1">
        <v>71100.0</v>
      </c>
      <c r="AR400" s="1">
        <v>7011.0</v>
      </c>
      <c r="AS400" s="1">
        <v>7411.0</v>
      </c>
      <c r="AT400" s="1">
        <v>53300.0</v>
      </c>
      <c r="AU400" s="1">
        <v>533001.0</v>
      </c>
      <c r="AV400" s="1">
        <v>0.0</v>
      </c>
      <c r="AW400" s="1">
        <v>6.0</v>
      </c>
      <c r="AX400" s="1">
        <v>1.5</v>
      </c>
      <c r="AY400" s="1">
        <v>500.0</v>
      </c>
      <c r="AZ400" s="1">
        <v>90000.0</v>
      </c>
      <c r="BA400" s="1">
        <v>80000.0</v>
      </c>
      <c r="BB400" s="1">
        <v>0.0</v>
      </c>
      <c r="BC400" s="1">
        <v>0.0</v>
      </c>
    </row>
    <row r="401" ht="15.0" customHeight="1">
      <c r="A401" s="1">
        <v>534000.0</v>
      </c>
      <c r="B401" s="9" t="s">
        <v>103</v>
      </c>
      <c r="C401" s="1" t="s">
        <v>53</v>
      </c>
      <c r="D401" s="1">
        <v>150.0</v>
      </c>
      <c r="E401" s="1">
        <v>5000.0</v>
      </c>
      <c r="F401" s="1">
        <v>63.0</v>
      </c>
      <c r="G401" s="1">
        <v>47.0</v>
      </c>
      <c r="H401" s="1">
        <v>126.0</v>
      </c>
      <c r="I401" s="1">
        <v>50.0</v>
      </c>
      <c r="J401" s="1">
        <v>0.0</v>
      </c>
      <c r="K401" s="1">
        <v>0.0</v>
      </c>
      <c r="L401" s="1">
        <v>0.0</v>
      </c>
      <c r="M401" s="1">
        <v>999.0</v>
      </c>
      <c r="N401" s="1">
        <v>999.0</v>
      </c>
      <c r="O401" s="1">
        <v>110.0</v>
      </c>
      <c r="P401" s="1">
        <v>100.0</v>
      </c>
      <c r="Q401" s="1">
        <v>40.0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100.0</v>
      </c>
      <c r="X401" s="1">
        <v>0.0</v>
      </c>
      <c r="Y401" s="1">
        <v>100.0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1.0</v>
      </c>
      <c r="AI401" s="14" t="b">
        <v>1</v>
      </c>
      <c r="AJ401" s="7" t="b">
        <v>0</v>
      </c>
      <c r="AK401" s="7" t="b">
        <v>0</v>
      </c>
      <c r="AL401" s="7" t="b">
        <v>0</v>
      </c>
      <c r="AM401" s="7" t="b">
        <v>0</v>
      </c>
      <c r="AN401" s="7" t="b">
        <v>0</v>
      </c>
      <c r="AO401" s="1">
        <v>5.34E7</v>
      </c>
      <c r="AP401" s="1">
        <v>-1.0</v>
      </c>
      <c r="AQ401" s="1">
        <v>71100.0</v>
      </c>
      <c r="AR401" s="1">
        <v>7008.0</v>
      </c>
      <c r="AS401" s="1">
        <v>7408.0</v>
      </c>
      <c r="AT401" s="1">
        <v>53400.0</v>
      </c>
      <c r="AU401" s="1">
        <v>534000.0</v>
      </c>
      <c r="AV401" s="1">
        <v>0.0</v>
      </c>
      <c r="AW401" s="1">
        <v>3.1</v>
      </c>
      <c r="AX401" s="1">
        <v>1.5</v>
      </c>
      <c r="AY401" s="1">
        <v>500.0</v>
      </c>
      <c r="AZ401" s="1" t="s">
        <v>356</v>
      </c>
      <c r="BA401" s="1">
        <v>80000.0</v>
      </c>
      <c r="BB401" s="1">
        <v>0.0</v>
      </c>
      <c r="BC401" s="1">
        <v>5151.0</v>
      </c>
    </row>
    <row r="402" ht="15.0" customHeight="1">
      <c r="A402" s="1">
        <v>535000.0</v>
      </c>
      <c r="B402" s="9" t="s">
        <v>88</v>
      </c>
      <c r="C402" s="1" t="s">
        <v>27</v>
      </c>
      <c r="D402" s="1">
        <v>833.0</v>
      </c>
      <c r="E402" s="1">
        <v>10000.0</v>
      </c>
      <c r="F402" s="1">
        <v>105.0</v>
      </c>
      <c r="G402" s="1">
        <v>81.0</v>
      </c>
      <c r="H402" s="1">
        <v>77.0</v>
      </c>
      <c r="I402" s="1">
        <v>82.0</v>
      </c>
      <c r="J402" s="1">
        <v>0.0</v>
      </c>
      <c r="K402" s="1">
        <v>0.0</v>
      </c>
      <c r="L402" s="1">
        <v>0.0</v>
      </c>
      <c r="M402" s="1">
        <v>260.0</v>
      </c>
      <c r="N402" s="1">
        <v>260.0</v>
      </c>
      <c r="O402" s="1">
        <v>230.0</v>
      </c>
      <c r="P402" s="1">
        <v>100.0</v>
      </c>
      <c r="Q402" s="1">
        <v>40.0</v>
      </c>
      <c r="R402" s="1">
        <v>0.0</v>
      </c>
      <c r="S402" s="1">
        <v>0.0</v>
      </c>
      <c r="T402" s="1">
        <v>0.0</v>
      </c>
      <c r="U402" s="1">
        <v>0.0</v>
      </c>
      <c r="V402" s="1">
        <v>80.0</v>
      </c>
      <c r="W402" s="1">
        <v>25.0</v>
      </c>
      <c r="X402" s="1">
        <v>0.0</v>
      </c>
      <c r="Y402" s="1">
        <v>100.0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1.0</v>
      </c>
      <c r="AI402" s="14" t="b">
        <v>0</v>
      </c>
      <c r="AJ402" s="7" t="b">
        <v>0</v>
      </c>
      <c r="AK402" s="7" t="b">
        <v>0</v>
      </c>
      <c r="AL402" s="7" t="b">
        <v>0</v>
      </c>
      <c r="AM402" s="7" t="b">
        <v>0</v>
      </c>
      <c r="AN402" s="7" t="b">
        <v>0</v>
      </c>
      <c r="AO402" s="1">
        <v>-1.0</v>
      </c>
      <c r="AP402" s="1">
        <v>-1.0</v>
      </c>
      <c r="AQ402" s="1">
        <v>71100.0</v>
      </c>
      <c r="AR402" s="1">
        <v>7003.0</v>
      </c>
      <c r="AS402" s="1">
        <v>7403.0</v>
      </c>
      <c r="AT402" s="1">
        <v>53500.0</v>
      </c>
      <c r="AU402" s="1">
        <v>535000.0</v>
      </c>
      <c r="AV402" s="1">
        <v>120.0</v>
      </c>
      <c r="AW402" s="1">
        <v>2.61</v>
      </c>
      <c r="AX402" s="1">
        <v>1.3</v>
      </c>
      <c r="AY402" s="1">
        <v>100.0</v>
      </c>
      <c r="AZ402" s="1">
        <v>0.0</v>
      </c>
      <c r="BA402" s="1">
        <v>80000.0</v>
      </c>
      <c r="BB402" s="1">
        <v>0.0</v>
      </c>
      <c r="BC402" s="1">
        <v>5151.0</v>
      </c>
    </row>
    <row r="403" ht="15.0" customHeight="1">
      <c r="A403" s="1">
        <v>535001.0</v>
      </c>
      <c r="B403" s="9" t="s">
        <v>89</v>
      </c>
      <c r="C403" s="1" t="s">
        <v>27</v>
      </c>
      <c r="D403" s="1">
        <v>400.0</v>
      </c>
      <c r="E403" s="1">
        <v>10000.0</v>
      </c>
      <c r="F403" s="1">
        <v>105.0</v>
      </c>
      <c r="G403" s="1">
        <v>81.0</v>
      </c>
      <c r="H403" s="1">
        <v>77.0</v>
      </c>
      <c r="I403" s="1">
        <v>82.0</v>
      </c>
      <c r="J403" s="1">
        <v>0.0</v>
      </c>
      <c r="K403" s="1">
        <v>0.0</v>
      </c>
      <c r="L403" s="1">
        <v>0.0</v>
      </c>
      <c r="M403" s="1">
        <v>260.0</v>
      </c>
      <c r="N403" s="1">
        <v>260.0</v>
      </c>
      <c r="O403" s="1">
        <v>230.0</v>
      </c>
      <c r="P403" s="1">
        <v>100.0</v>
      </c>
      <c r="Q403" s="1">
        <v>40.0</v>
      </c>
      <c r="R403" s="1">
        <v>0.0</v>
      </c>
      <c r="S403" s="1">
        <v>0.0</v>
      </c>
      <c r="T403" s="1">
        <v>0.0</v>
      </c>
      <c r="U403" s="1">
        <v>0.0</v>
      </c>
      <c r="V403" s="1">
        <v>80.0</v>
      </c>
      <c r="W403" s="1">
        <v>25.0</v>
      </c>
      <c r="X403" s="1">
        <v>0.0</v>
      </c>
      <c r="Y403" s="1">
        <v>100.0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1.0</v>
      </c>
      <c r="AI403" s="14" t="b">
        <v>0</v>
      </c>
      <c r="AJ403" s="7" t="b">
        <v>0</v>
      </c>
      <c r="AK403" s="7" t="b">
        <v>0</v>
      </c>
      <c r="AL403" s="7" t="b">
        <v>0</v>
      </c>
      <c r="AM403" s="7" t="b">
        <v>0</v>
      </c>
      <c r="AN403" s="7" t="b">
        <v>0</v>
      </c>
      <c r="AO403" s="1">
        <v>-1.0</v>
      </c>
      <c r="AP403" s="1">
        <v>-1.0</v>
      </c>
      <c r="AQ403" s="1">
        <v>71100.0</v>
      </c>
      <c r="AR403" s="1">
        <v>7003.0</v>
      </c>
      <c r="AS403" s="1">
        <v>7403.0</v>
      </c>
      <c r="AT403" s="1">
        <v>53500.0</v>
      </c>
      <c r="AU403" s="1">
        <v>535000.0</v>
      </c>
      <c r="AV403" s="1">
        <v>120.0</v>
      </c>
      <c r="AW403" s="1">
        <v>2.61</v>
      </c>
      <c r="AX403" s="1">
        <v>1.3</v>
      </c>
      <c r="AY403" s="1">
        <v>100.0</v>
      </c>
      <c r="AZ403" s="1">
        <v>0.0</v>
      </c>
      <c r="BA403" s="1">
        <v>80000.0</v>
      </c>
      <c r="BB403" s="1">
        <v>5490.0</v>
      </c>
      <c r="BC403" s="1">
        <v>5151.0</v>
      </c>
    </row>
    <row r="404" ht="15.0" customHeight="1">
      <c r="A404" s="1">
        <v>535100.0</v>
      </c>
      <c r="B404" s="1" t="s">
        <v>211</v>
      </c>
      <c r="C404" s="1" t="s">
        <v>39</v>
      </c>
      <c r="D404" s="1">
        <v>533.0</v>
      </c>
      <c r="E404" s="1">
        <v>2500.0</v>
      </c>
      <c r="F404" s="1">
        <v>105.0</v>
      </c>
      <c r="G404" s="1">
        <v>81.0</v>
      </c>
      <c r="H404" s="1">
        <v>66.0</v>
      </c>
      <c r="I404" s="1">
        <v>102.0</v>
      </c>
      <c r="J404" s="1">
        <v>0.0</v>
      </c>
      <c r="K404" s="1">
        <v>0.0</v>
      </c>
      <c r="L404" s="1">
        <v>0.0</v>
      </c>
      <c r="M404" s="1">
        <v>220.0</v>
      </c>
      <c r="N404" s="1">
        <v>220.0</v>
      </c>
      <c r="O404" s="1">
        <v>210.0</v>
      </c>
      <c r="P404" s="1">
        <v>100.0</v>
      </c>
      <c r="Q404" s="1">
        <v>40.0</v>
      </c>
      <c r="R404" s="1">
        <v>0.0</v>
      </c>
      <c r="S404" s="1">
        <v>0.0</v>
      </c>
      <c r="T404" s="1">
        <v>0.0</v>
      </c>
      <c r="U404" s="1">
        <v>0.0</v>
      </c>
      <c r="V404" s="1">
        <v>80.0</v>
      </c>
      <c r="W404" s="1">
        <v>25.0</v>
      </c>
      <c r="X404" s="1">
        <v>0.0</v>
      </c>
      <c r="Y404" s="1">
        <v>75.0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1.0</v>
      </c>
      <c r="AI404" s="14" t="b">
        <v>1</v>
      </c>
      <c r="AJ404" s="7" t="b">
        <v>0</v>
      </c>
      <c r="AK404" s="7" t="b">
        <v>0</v>
      </c>
      <c r="AL404" s="7" t="b">
        <v>0</v>
      </c>
      <c r="AM404" s="7" t="b">
        <v>0</v>
      </c>
      <c r="AN404" s="7" t="b">
        <v>0</v>
      </c>
      <c r="AO404" s="1">
        <v>-1.0</v>
      </c>
      <c r="AP404" s="1">
        <v>-1.0</v>
      </c>
      <c r="AQ404" s="1">
        <v>71110.0</v>
      </c>
      <c r="AR404" s="1">
        <v>7010.0</v>
      </c>
      <c r="AS404" s="1">
        <v>7410.0</v>
      </c>
      <c r="AT404" s="1">
        <v>53510.0</v>
      </c>
      <c r="AU404" s="1">
        <v>535100.0</v>
      </c>
      <c r="AV404" s="1">
        <v>120.0</v>
      </c>
      <c r="AW404" s="1">
        <v>2.61</v>
      </c>
      <c r="AX404" s="1">
        <v>1.3</v>
      </c>
      <c r="AY404" s="1">
        <v>100.0</v>
      </c>
      <c r="AZ404" s="1">
        <v>0.0</v>
      </c>
      <c r="BA404" s="1">
        <v>0.0</v>
      </c>
      <c r="BB404" s="1">
        <v>0.0</v>
      </c>
      <c r="BC404" s="1">
        <v>5151.0</v>
      </c>
    </row>
    <row r="405" ht="15.0" customHeight="1">
      <c r="A405" s="1">
        <v>535200.0</v>
      </c>
      <c r="B405" s="9" t="s">
        <v>28</v>
      </c>
      <c r="C405" s="1" t="s">
        <v>27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100.0</v>
      </c>
      <c r="Q405" s="1">
        <v>40.0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100.0</v>
      </c>
      <c r="X405" s="1">
        <v>0.0</v>
      </c>
      <c r="Y405" s="1">
        <v>100.0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1.0</v>
      </c>
      <c r="AI405" s="14" t="b">
        <v>0</v>
      </c>
      <c r="AJ405" s="7" t="b">
        <v>0</v>
      </c>
      <c r="AK405" s="7" t="b">
        <v>0</v>
      </c>
      <c r="AL405" s="7" t="b">
        <v>0</v>
      </c>
      <c r="AM405" s="7" t="b">
        <v>0</v>
      </c>
      <c r="AN405" s="7" t="b">
        <v>0</v>
      </c>
      <c r="AO405" s="1">
        <v>-1.0</v>
      </c>
      <c r="AP405" s="1">
        <v>-1.0</v>
      </c>
      <c r="AQ405" s="1">
        <v>71100.0</v>
      </c>
      <c r="AR405" s="1">
        <v>7003.0</v>
      </c>
      <c r="AS405" s="1">
        <v>7403.0</v>
      </c>
      <c r="AT405" s="1">
        <v>53520.0</v>
      </c>
      <c r="AU405" s="1">
        <v>0.0</v>
      </c>
      <c r="AV405" s="1">
        <v>120.0</v>
      </c>
      <c r="AW405" s="1">
        <v>1.5</v>
      </c>
      <c r="AX405" s="1">
        <v>0.4</v>
      </c>
      <c r="AY405" s="1">
        <v>50.0</v>
      </c>
      <c r="AZ405" s="1">
        <v>0.0</v>
      </c>
      <c r="BA405" s="1">
        <v>0.0</v>
      </c>
      <c r="BB405" s="1">
        <v>0.0</v>
      </c>
      <c r="BC405" s="1">
        <v>0.0</v>
      </c>
    </row>
    <row r="406" ht="15.0" customHeight="1">
      <c r="A406" s="1">
        <v>535300.0</v>
      </c>
      <c r="B406" s="1" t="s">
        <v>38</v>
      </c>
      <c r="C406" s="1" t="s">
        <v>39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100.0</v>
      </c>
      <c r="Q406" s="1">
        <v>40.0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100.0</v>
      </c>
      <c r="X406" s="1">
        <v>0.0</v>
      </c>
      <c r="Y406" s="1">
        <v>100.0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1.0</v>
      </c>
      <c r="AI406" s="14" t="b">
        <v>0</v>
      </c>
      <c r="AJ406" s="7" t="b">
        <v>0</v>
      </c>
      <c r="AK406" s="7" t="b">
        <v>0</v>
      </c>
      <c r="AL406" s="7" t="b">
        <v>0</v>
      </c>
      <c r="AM406" s="7" t="b">
        <v>0</v>
      </c>
      <c r="AN406" s="7" t="b">
        <v>0</v>
      </c>
      <c r="AO406" s="1">
        <v>-1.0</v>
      </c>
      <c r="AP406" s="1">
        <v>-1.0</v>
      </c>
      <c r="AQ406" s="1">
        <v>71100.0</v>
      </c>
      <c r="AR406" s="1">
        <v>7010.0</v>
      </c>
      <c r="AS406" s="1">
        <v>7410.0</v>
      </c>
      <c r="AT406" s="1">
        <v>53530.0</v>
      </c>
      <c r="AU406" s="1">
        <v>0.0</v>
      </c>
      <c r="AV406" s="1">
        <v>120.0</v>
      </c>
      <c r="AW406" s="1">
        <v>1.5</v>
      </c>
      <c r="AX406" s="1">
        <v>0.4</v>
      </c>
      <c r="AY406" s="1">
        <v>50.0</v>
      </c>
      <c r="AZ406" s="1">
        <v>0.0</v>
      </c>
      <c r="BA406" s="1">
        <v>0.0</v>
      </c>
      <c r="BB406" s="1">
        <v>0.0</v>
      </c>
      <c r="BC406" s="1">
        <v>0.0</v>
      </c>
    </row>
    <row r="407" ht="15.0" customHeight="1">
      <c r="A407" s="1">
        <v>536000.0</v>
      </c>
      <c r="B407" s="9" t="s">
        <v>149</v>
      </c>
      <c r="C407" s="1" t="s">
        <v>77</v>
      </c>
      <c r="D407" s="1">
        <v>666.0</v>
      </c>
      <c r="E407" s="1">
        <v>2000.0</v>
      </c>
      <c r="F407" s="1">
        <v>73.0</v>
      </c>
      <c r="G407" s="1">
        <v>62.0</v>
      </c>
      <c r="H407" s="1">
        <v>44.0</v>
      </c>
      <c r="I407" s="1">
        <v>55.0</v>
      </c>
      <c r="J407" s="1">
        <v>0.0</v>
      </c>
      <c r="K407" s="1">
        <v>0.0</v>
      </c>
      <c r="L407" s="1">
        <v>0.0</v>
      </c>
      <c r="M407" s="1">
        <v>135.0</v>
      </c>
      <c r="N407" s="1">
        <v>135.0</v>
      </c>
      <c r="O407" s="1">
        <v>135.0</v>
      </c>
      <c r="P407" s="1">
        <v>100.0</v>
      </c>
      <c r="Q407" s="1">
        <v>40.0</v>
      </c>
      <c r="R407" s="1">
        <v>0.0</v>
      </c>
      <c r="S407" s="1">
        <v>0.0</v>
      </c>
      <c r="T407" s="1">
        <v>0.0</v>
      </c>
      <c r="U407" s="1">
        <v>0.0</v>
      </c>
      <c r="V407" s="1">
        <v>45.0</v>
      </c>
      <c r="W407" s="1">
        <v>50.0</v>
      </c>
      <c r="X407" s="1">
        <v>0.0</v>
      </c>
      <c r="Y407" s="1">
        <v>75.0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1.0</v>
      </c>
      <c r="AI407" s="14" t="b">
        <v>1</v>
      </c>
      <c r="AJ407" s="7" t="b">
        <v>0</v>
      </c>
      <c r="AK407" s="7" t="b">
        <v>0</v>
      </c>
      <c r="AL407" s="7" t="b">
        <v>0</v>
      </c>
      <c r="AM407" s="7" t="b">
        <v>0</v>
      </c>
      <c r="AN407" s="7" t="b">
        <v>0</v>
      </c>
      <c r="AO407" s="1">
        <v>5.36E7</v>
      </c>
      <c r="AP407" s="1">
        <v>-1.0</v>
      </c>
      <c r="AQ407" s="1">
        <v>71110.0</v>
      </c>
      <c r="AR407" s="1">
        <v>7011.0</v>
      </c>
      <c r="AS407" s="1">
        <v>7411.0</v>
      </c>
      <c r="AT407" s="1">
        <v>53600.0</v>
      </c>
      <c r="AU407" s="1">
        <v>536000.0</v>
      </c>
      <c r="AV407" s="1">
        <v>180.0</v>
      </c>
      <c r="AW407" s="1">
        <v>3.41</v>
      </c>
      <c r="AX407" s="1">
        <v>1.2</v>
      </c>
      <c r="AY407" s="1">
        <v>200.0</v>
      </c>
      <c r="AZ407" s="1">
        <v>0.0</v>
      </c>
      <c r="BA407" s="1">
        <v>80000.0</v>
      </c>
      <c r="BB407" s="1">
        <v>0.0</v>
      </c>
      <c r="BC407" s="1">
        <v>0.0</v>
      </c>
    </row>
    <row r="408" ht="15.0" customHeight="1">
      <c r="A408" s="1">
        <v>536100.0</v>
      </c>
      <c r="B408" s="9" t="s">
        <v>159</v>
      </c>
      <c r="C408" s="1" t="s">
        <v>77</v>
      </c>
      <c r="D408" s="1">
        <v>270.0</v>
      </c>
      <c r="E408" s="1">
        <v>1000.0</v>
      </c>
      <c r="F408" s="1">
        <v>78.0</v>
      </c>
      <c r="G408" s="1">
        <v>66.0</v>
      </c>
      <c r="H408" s="1">
        <v>47.0</v>
      </c>
      <c r="I408" s="1">
        <v>59.0</v>
      </c>
      <c r="J408" s="1">
        <v>0.0</v>
      </c>
      <c r="K408" s="1">
        <v>0.0</v>
      </c>
      <c r="L408" s="1">
        <v>0.0</v>
      </c>
      <c r="M408" s="1">
        <v>120.0</v>
      </c>
      <c r="N408" s="1">
        <v>120.0</v>
      </c>
      <c r="O408" s="1">
        <v>120.0</v>
      </c>
      <c r="P408" s="1">
        <v>100.0</v>
      </c>
      <c r="Q408" s="1">
        <v>40.0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75.0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1.0</v>
      </c>
      <c r="AI408" s="14" t="b">
        <v>1</v>
      </c>
      <c r="AJ408" s="7" t="b">
        <v>0</v>
      </c>
      <c r="AK408" s="7" t="b">
        <v>0</v>
      </c>
      <c r="AL408" s="7" t="b">
        <v>0</v>
      </c>
      <c r="AM408" s="7" t="b">
        <v>0</v>
      </c>
      <c r="AN408" s="7" t="b">
        <v>0</v>
      </c>
      <c r="AO408" s="1">
        <v>5.361E7</v>
      </c>
      <c r="AP408" s="1">
        <v>-1.0</v>
      </c>
      <c r="AQ408" s="1">
        <v>71100.0</v>
      </c>
      <c r="AR408" s="1">
        <v>7011.0</v>
      </c>
      <c r="AS408" s="1">
        <v>7411.0</v>
      </c>
      <c r="AT408" s="1">
        <v>53610.0</v>
      </c>
      <c r="AU408" s="1">
        <v>536100.0</v>
      </c>
      <c r="AV408" s="1">
        <v>120.0</v>
      </c>
      <c r="AW408" s="1">
        <v>1.41</v>
      </c>
      <c r="AX408" s="1">
        <v>0.7</v>
      </c>
      <c r="AY408" s="1">
        <v>100.0</v>
      </c>
      <c r="AZ408" s="1">
        <v>0.0</v>
      </c>
      <c r="BA408" s="1">
        <v>80000.0</v>
      </c>
      <c r="BB408" s="1">
        <v>0.0</v>
      </c>
      <c r="BC408" s="1">
        <v>5151.0</v>
      </c>
    </row>
    <row r="409" ht="15.0" customHeight="1">
      <c r="A409" s="1">
        <v>537000.0</v>
      </c>
      <c r="B409" s="9" t="s">
        <v>274</v>
      </c>
      <c r="C409" s="1" t="s">
        <v>275</v>
      </c>
      <c r="D409" s="1">
        <v>1550.0</v>
      </c>
      <c r="E409" s="1">
        <v>70000.0</v>
      </c>
      <c r="F409" s="1">
        <v>118.0</v>
      </c>
      <c r="G409" s="1">
        <v>89.0</v>
      </c>
      <c r="H409" s="1">
        <v>83.0</v>
      </c>
      <c r="I409" s="1">
        <v>590.0</v>
      </c>
      <c r="J409" s="1">
        <v>0.0</v>
      </c>
      <c r="K409" s="1">
        <v>0.0</v>
      </c>
      <c r="L409" s="1">
        <v>0.0</v>
      </c>
      <c r="M409" s="1">
        <v>999.0</v>
      </c>
      <c r="N409" s="1">
        <v>999.0</v>
      </c>
      <c r="O409" s="1">
        <v>240.0</v>
      </c>
      <c r="P409" s="1">
        <v>100.0</v>
      </c>
      <c r="Q409" s="1">
        <v>40.0</v>
      </c>
      <c r="R409" s="1">
        <v>0.0</v>
      </c>
      <c r="S409" s="1">
        <v>0.0</v>
      </c>
      <c r="T409" s="1">
        <v>0.0</v>
      </c>
      <c r="U409" s="1">
        <v>0.0</v>
      </c>
      <c r="V409" s="1">
        <v>100.0</v>
      </c>
      <c r="W409" s="1">
        <v>0.0</v>
      </c>
      <c r="X409" s="1">
        <v>0.0</v>
      </c>
      <c r="Y409" s="1">
        <v>100.0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1.0</v>
      </c>
      <c r="AI409" s="14" t="b">
        <v>0</v>
      </c>
      <c r="AJ409" s="7" t="b">
        <v>0</v>
      </c>
      <c r="AK409" s="7" t="b">
        <v>1</v>
      </c>
      <c r="AL409" s="7" t="b">
        <v>0</v>
      </c>
      <c r="AM409" s="7" t="b">
        <v>0</v>
      </c>
      <c r="AN409" s="7" t="b">
        <v>0</v>
      </c>
      <c r="AO409" s="1">
        <v>5.37E7</v>
      </c>
      <c r="AP409" s="1">
        <v>-1.0</v>
      </c>
      <c r="AQ409" s="1">
        <v>71100.0</v>
      </c>
      <c r="AR409" s="1">
        <v>7015.0</v>
      </c>
      <c r="AS409" s="1">
        <v>7415.0</v>
      </c>
      <c r="AT409" s="1">
        <v>53700.0</v>
      </c>
      <c r="AU409" s="1">
        <v>537000.0</v>
      </c>
      <c r="AV409" s="1">
        <v>145.0</v>
      </c>
      <c r="AW409" s="1">
        <v>2.41</v>
      </c>
      <c r="AX409" s="1">
        <v>0.4</v>
      </c>
      <c r="AY409" s="1">
        <v>100.0</v>
      </c>
      <c r="AZ409" s="1">
        <v>90101.0</v>
      </c>
      <c r="BA409" s="1">
        <v>80000.0</v>
      </c>
      <c r="BB409" s="1">
        <v>0.0</v>
      </c>
      <c r="BC409" s="1">
        <v>5151.0</v>
      </c>
    </row>
    <row r="410" ht="15.0" customHeight="1">
      <c r="A410" s="1">
        <v>539000.0</v>
      </c>
      <c r="B410" s="1" t="s">
        <v>235</v>
      </c>
      <c r="C410" s="1" t="s">
        <v>49</v>
      </c>
      <c r="D410" s="1">
        <v>4320.0</v>
      </c>
      <c r="E410" s="1">
        <v>0.0</v>
      </c>
      <c r="F410" s="1">
        <v>115.0</v>
      </c>
      <c r="G410" s="1">
        <v>79.0</v>
      </c>
      <c r="H410" s="1">
        <v>74.0</v>
      </c>
      <c r="I410" s="1">
        <v>68.0</v>
      </c>
      <c r="J410" s="1">
        <v>0.0</v>
      </c>
      <c r="K410" s="1">
        <v>0.0</v>
      </c>
      <c r="L410" s="1">
        <v>0.0</v>
      </c>
      <c r="M410" s="1">
        <v>999.0</v>
      </c>
      <c r="N410" s="1">
        <v>999.0</v>
      </c>
      <c r="O410" s="1">
        <v>999.0</v>
      </c>
      <c r="P410" s="1">
        <v>100.0</v>
      </c>
      <c r="Q410" s="1">
        <v>40.0</v>
      </c>
      <c r="R410" s="1">
        <v>0.0</v>
      </c>
      <c r="S410" s="1">
        <v>0.0</v>
      </c>
      <c r="T410" s="1">
        <v>0.0</v>
      </c>
      <c r="U410" s="1">
        <v>0.0</v>
      </c>
      <c r="V410" s="1">
        <v>80.0</v>
      </c>
      <c r="W410" s="1">
        <v>100.0</v>
      </c>
      <c r="X410" s="1">
        <v>0.0</v>
      </c>
      <c r="Y410" s="1">
        <v>100.0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1.0</v>
      </c>
      <c r="AI410" s="14" t="b">
        <v>0</v>
      </c>
      <c r="AJ410" s="7" t="b">
        <v>0</v>
      </c>
      <c r="AK410" s="7" t="b">
        <v>0</v>
      </c>
      <c r="AL410" s="7" t="b">
        <v>1</v>
      </c>
      <c r="AM410" s="7" t="b">
        <v>0</v>
      </c>
      <c r="AN410" s="7" t="b">
        <v>0</v>
      </c>
      <c r="AO410" s="1">
        <v>5.39E7</v>
      </c>
      <c r="AP410" s="1">
        <v>-1.0</v>
      </c>
      <c r="AQ410" s="1">
        <v>71100.0</v>
      </c>
      <c r="AR410" s="1">
        <v>7011.0</v>
      </c>
      <c r="AS410" s="1">
        <v>7411.0</v>
      </c>
      <c r="AT410" s="1">
        <v>53900.0</v>
      </c>
      <c r="AU410" s="1">
        <v>539000.0</v>
      </c>
      <c r="AV410" s="1">
        <v>120.0</v>
      </c>
      <c r="AW410" s="1">
        <v>3.9</v>
      </c>
      <c r="AX410" s="1">
        <v>0.7</v>
      </c>
      <c r="AY410" s="1">
        <v>200.0</v>
      </c>
      <c r="AZ410" s="1">
        <v>90000.0</v>
      </c>
      <c r="BA410" s="1">
        <v>80000.0</v>
      </c>
      <c r="BB410" s="1">
        <v>0.0</v>
      </c>
      <c r="BC410" s="1">
        <v>0.0</v>
      </c>
    </row>
    <row r="411" ht="15.0" customHeight="1">
      <c r="A411" s="1">
        <v>539001.0</v>
      </c>
      <c r="B411" s="1" t="s">
        <v>236</v>
      </c>
      <c r="C411" s="1" t="s">
        <v>49</v>
      </c>
      <c r="D411" s="1">
        <v>1080.0</v>
      </c>
      <c r="E411" s="1">
        <v>60000.0</v>
      </c>
      <c r="F411" s="1">
        <v>115.0</v>
      </c>
      <c r="G411" s="1">
        <v>79.0</v>
      </c>
      <c r="H411" s="1">
        <v>74.0</v>
      </c>
      <c r="I411" s="1">
        <v>68.0</v>
      </c>
      <c r="J411" s="1">
        <v>0.0</v>
      </c>
      <c r="K411" s="1">
        <v>0.0</v>
      </c>
      <c r="L411" s="1">
        <v>0.0</v>
      </c>
      <c r="M411" s="1">
        <v>999.0</v>
      </c>
      <c r="N411" s="1">
        <v>999.0</v>
      </c>
      <c r="O411" s="1">
        <v>999.0</v>
      </c>
      <c r="P411" s="1">
        <v>100.0</v>
      </c>
      <c r="Q411" s="1">
        <v>40.0</v>
      </c>
      <c r="R411" s="1">
        <v>0.0</v>
      </c>
      <c r="S411" s="1">
        <v>0.0</v>
      </c>
      <c r="T411" s="1">
        <v>0.0</v>
      </c>
      <c r="U411" s="1">
        <v>0.0</v>
      </c>
      <c r="V411" s="1">
        <v>80.0</v>
      </c>
      <c r="W411" s="1">
        <v>100.0</v>
      </c>
      <c r="X411" s="1">
        <v>0.0</v>
      </c>
      <c r="Y411" s="1">
        <v>100.0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1.0</v>
      </c>
      <c r="AI411" s="14" t="b">
        <v>0</v>
      </c>
      <c r="AJ411" s="7" t="b">
        <v>0</v>
      </c>
      <c r="AK411" s="7" t="b">
        <v>0</v>
      </c>
      <c r="AL411" s="7" t="b">
        <v>1</v>
      </c>
      <c r="AM411" s="7" t="b">
        <v>0</v>
      </c>
      <c r="AN411" s="7" t="b">
        <v>0</v>
      </c>
      <c r="AO411" s="1">
        <v>5.39001E7</v>
      </c>
      <c r="AP411" s="1">
        <v>-1.0</v>
      </c>
      <c r="AQ411" s="1">
        <v>71100.0</v>
      </c>
      <c r="AR411" s="1">
        <v>7011.0</v>
      </c>
      <c r="AS411" s="1">
        <v>7411.0</v>
      </c>
      <c r="AT411" s="1">
        <v>53900.0</v>
      </c>
      <c r="AU411" s="1">
        <v>539000.0</v>
      </c>
      <c r="AV411" s="1">
        <v>120.0</v>
      </c>
      <c r="AW411" s="1">
        <v>3.9</v>
      </c>
      <c r="AX411" s="1">
        <v>0.7</v>
      </c>
      <c r="AY411" s="1">
        <v>200.0</v>
      </c>
      <c r="AZ411" s="1">
        <v>90000.0</v>
      </c>
      <c r="BA411" s="1">
        <v>80000.0</v>
      </c>
      <c r="BB411" s="1">
        <v>0.0</v>
      </c>
      <c r="BC411" s="1">
        <v>0.0</v>
      </c>
    </row>
    <row r="412" ht="15.0" customHeight="1">
      <c r="A412" s="1">
        <v>540100.0</v>
      </c>
      <c r="B412" s="2" t="s">
        <v>45</v>
      </c>
      <c r="C412" s="1" t="s">
        <v>46</v>
      </c>
      <c r="D412" s="1">
        <v>1.0</v>
      </c>
      <c r="E412" s="1">
        <v>60000.0</v>
      </c>
      <c r="F412" s="1">
        <v>10.0</v>
      </c>
      <c r="G412" s="1">
        <v>8.0</v>
      </c>
      <c r="H412" s="1">
        <v>20.0</v>
      </c>
      <c r="I412" s="1">
        <v>8.0</v>
      </c>
      <c r="J412" s="1">
        <v>0.0</v>
      </c>
      <c r="K412" s="1">
        <v>0.0</v>
      </c>
      <c r="L412" s="1">
        <v>0.0</v>
      </c>
      <c r="M412" s="1">
        <v>999.0</v>
      </c>
      <c r="N412" s="1">
        <v>999.0</v>
      </c>
      <c r="O412" s="1">
        <v>999.0</v>
      </c>
      <c r="P412" s="1">
        <v>100.0</v>
      </c>
      <c r="Q412" s="1">
        <v>40.0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100.0</v>
      </c>
      <c r="X412" s="1">
        <v>0.0</v>
      </c>
      <c r="Y412" s="1">
        <v>100.0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1.0</v>
      </c>
      <c r="AI412" s="14" t="b">
        <v>0</v>
      </c>
      <c r="AJ412" s="7" t="b">
        <v>0</v>
      </c>
      <c r="AK412" s="7" t="b">
        <v>0</v>
      </c>
      <c r="AL412" s="7" t="b">
        <v>0</v>
      </c>
      <c r="AM412" s="7" t="b">
        <v>0</v>
      </c>
      <c r="AN412" s="7" t="b">
        <v>0</v>
      </c>
      <c r="AO412" s="1">
        <v>5.401E7</v>
      </c>
      <c r="AP412" s="1">
        <v>-1.0</v>
      </c>
      <c r="AQ412" s="1">
        <v>71100.0</v>
      </c>
      <c r="AR412" s="1">
        <v>7014.0</v>
      </c>
      <c r="AS412" s="1">
        <v>7414.0</v>
      </c>
      <c r="AT412" s="1">
        <v>54010.0</v>
      </c>
      <c r="AU412" s="1">
        <v>540100.0</v>
      </c>
      <c r="AV412" s="1">
        <v>30.0</v>
      </c>
      <c r="AW412" s="1">
        <v>1.01</v>
      </c>
      <c r="AX412" s="1">
        <v>0.5</v>
      </c>
      <c r="AY412" s="1">
        <v>200.0</v>
      </c>
      <c r="AZ412" s="1">
        <v>90000.0</v>
      </c>
      <c r="BA412" s="1">
        <v>80000.0</v>
      </c>
      <c r="BB412" s="1">
        <v>5150.0</v>
      </c>
      <c r="BC412" s="1">
        <v>5400.0</v>
      </c>
    </row>
  </sheetData>
  <conditionalFormatting sqref="AJ2:AL393">
    <cfRule type="cellIs" dxfId="0" priority="3" operator="equal">
      <formula>"FALSE"</formula>
    </cfRule>
  </conditionalFormatting>
  <conditionalFormatting sqref="AI2:AI393">
    <cfRule type="cellIs" dxfId="0" priority="5" operator="equal">
      <formula>"FALSE"</formula>
    </cfRule>
  </conditionalFormatting>
  <conditionalFormatting sqref="AM2:AN393">
    <cfRule type="cellIs" dxfId="0" priority="9" operator="equal">
      <formula>"FALSE"</formula>
    </cfRule>
  </conditionalFormatting>
  <conditionalFormatting sqref="AG2:AG393">
    <cfRule type="cellIs" dxfId="0" priority="13" operator="equal">
      <formula>0</formula>
    </cfRule>
  </conditionalFormatting>
  <conditionalFormatting sqref="AD2:AE393 AF2:AF393">
    <cfRule type="cellIs" dxfId="0" priority="15" operator="equal">
      <formula>0</formula>
    </cfRule>
  </conditionalFormatting>
  <conditionalFormatting sqref="S2:S393">
    <cfRule type="cellIs" dxfId="0" priority="17" operator="equal">
      <formula>0</formula>
    </cfRule>
  </conditionalFormatting>
  <conditionalFormatting sqref="W2:Y393">
    <cfRule type="cellIs" dxfId="0" priority="19" operator="equal">
      <formula>0</formula>
    </cfRule>
  </conditionalFormatting>
  <conditionalFormatting sqref="V2:V393">
    <cfRule type="cellIs" dxfId="0" priority="22" operator="equal">
      <formula>0</formula>
    </cfRule>
  </conditionalFormatting>
  <conditionalFormatting sqref="H2:I393 M2:O393 R2:R393">
    <cfRule type="cellIs" dxfId="0" priority="25" operator="equal">
      <formula>0</formula>
    </cfRule>
  </conditionalFormatting>
  <conditionalFormatting sqref="F2:G393 J2:L393 P2:Q393 T2:U393">
    <cfRule type="cellIs" dxfId="0" priority="27" operator="equal">
      <formula>0</formula>
    </cfRule>
  </conditionalFormatting>
  <conditionalFormatting sqref="AH2:AH393">
    <cfRule type="cellIs" dxfId="0" priority="29" operator="equal">
      <formula>1</formula>
    </cfRule>
  </conditionalFormatting>
  <conditionalFormatting sqref="Z2:AC393 AS2:AS393">
    <cfRule type="cellIs" dxfId="0" priority="31" operator="equal">
      <formula>0</formula>
    </cfRule>
  </conditionalFormatting>
  <conditionalFormatting sqref="E2:E393">
    <cfRule type="cellIs" dxfId="0" priority="33" operator="equal">
      <formula>0</formula>
    </cfRule>
  </conditionalFormatting>
  <conditionalFormatting sqref="AO2:AP393">
    <cfRule type="cellIs" dxfId="0" priority="35" operator="equal">
      <formula>-1</formula>
    </cfRule>
  </conditionalFormatting>
  <conditionalFormatting sqref="AQ2:AR393 AZ2:BC393">
    <cfRule type="cellIs" dxfId="0" priority="37" operator="equal">
      <formula>0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13"/>
    <col customWidth="1" min="5" max="5" width="7.88"/>
    <col customWidth="1" min="6" max="6" width="9.38"/>
    <col customWidth="1" min="7" max="7" width="8.88"/>
    <col customWidth="1" min="8" max="8" width="6.75"/>
    <col customWidth="1" min="9" max="9" width="9.0"/>
    <col customWidth="1" min="10" max="10" width="8.0"/>
    <col customWidth="1" min="11" max="11" width="6.13"/>
    <col customWidth="1" min="12" max="12" width="6.75"/>
    <col customWidth="1" min="13" max="13" width="8.38"/>
    <col customWidth="1" min="14" max="14" width="10.38"/>
  </cols>
  <sheetData>
    <row r="1">
      <c r="A1" s="6" t="s">
        <v>22</v>
      </c>
      <c r="B1" s="6" t="s">
        <v>0</v>
      </c>
      <c r="C1" s="6" t="s">
        <v>357</v>
      </c>
      <c r="D1" s="6" t="s">
        <v>358</v>
      </c>
      <c r="E1" s="6" t="s">
        <v>359</v>
      </c>
      <c r="F1" s="6" t="s">
        <v>360</v>
      </c>
      <c r="G1" s="6" t="s">
        <v>361</v>
      </c>
      <c r="H1" s="6" t="s">
        <v>362</v>
      </c>
      <c r="I1" s="6" t="s">
        <v>363</v>
      </c>
      <c r="J1" s="6" t="s">
        <v>364</v>
      </c>
      <c r="K1" s="6" t="s">
        <v>365</v>
      </c>
      <c r="L1" s="6" t="s">
        <v>366</v>
      </c>
      <c r="M1" s="6" t="s">
        <v>367</v>
      </c>
      <c r="N1" s="6" t="s">
        <v>368</v>
      </c>
    </row>
    <row r="2">
      <c r="A2" s="6">
        <v>7001.0</v>
      </c>
      <c r="B2" s="6" t="s">
        <v>369</v>
      </c>
      <c r="C2" s="6">
        <v>1.0</v>
      </c>
      <c r="D2" s="6">
        <v>1.0</v>
      </c>
      <c r="E2" s="6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</row>
    <row r="3">
      <c r="A3" s="6">
        <v>7002.0</v>
      </c>
      <c r="B3" s="6" t="s">
        <v>370</v>
      </c>
      <c r="C3" s="6">
        <v>1.0</v>
      </c>
      <c r="D3" s="6">
        <v>1.0</v>
      </c>
      <c r="E3" s="6">
        <v>1.0</v>
      </c>
      <c r="F3" s="6">
        <v>1.0</v>
      </c>
      <c r="G3" s="6">
        <v>1.0</v>
      </c>
      <c r="H3" s="6">
        <v>1.0</v>
      </c>
      <c r="I3" s="6">
        <v>1.125</v>
      </c>
      <c r="J3" s="6">
        <v>1.125</v>
      </c>
      <c r="K3" s="6">
        <v>1.125</v>
      </c>
      <c r="L3" s="6">
        <v>1.125</v>
      </c>
      <c r="M3" s="6">
        <v>1.05</v>
      </c>
      <c r="N3" s="6">
        <v>1.03</v>
      </c>
    </row>
    <row r="4">
      <c r="A4" s="6">
        <v>7003.0</v>
      </c>
      <c r="B4" s="6" t="s">
        <v>371</v>
      </c>
      <c r="C4" s="6">
        <v>1.2</v>
      </c>
      <c r="D4" s="6">
        <v>1.0</v>
      </c>
      <c r="E4" s="6">
        <v>1.27</v>
      </c>
      <c r="F4" s="6">
        <v>1.27</v>
      </c>
      <c r="G4" s="6">
        <v>1.27</v>
      </c>
      <c r="H4" s="6">
        <v>1.27</v>
      </c>
      <c r="I4" s="6">
        <v>1.25</v>
      </c>
      <c r="J4" s="6">
        <v>1.25</v>
      </c>
      <c r="K4" s="6">
        <v>1.25</v>
      </c>
      <c r="L4" s="6">
        <v>1.25</v>
      </c>
      <c r="M4" s="6">
        <v>1.1</v>
      </c>
      <c r="N4" s="6">
        <v>1.06</v>
      </c>
    </row>
    <row r="5">
      <c r="A5" s="6">
        <v>7004.0</v>
      </c>
      <c r="B5" s="6" t="s">
        <v>372</v>
      </c>
      <c r="C5" s="6">
        <v>1.4</v>
      </c>
      <c r="D5" s="6">
        <v>1.0</v>
      </c>
      <c r="E5" s="6">
        <v>1.67</v>
      </c>
      <c r="F5" s="6">
        <v>1.67</v>
      </c>
      <c r="G5" s="6">
        <v>1.67</v>
      </c>
      <c r="H5" s="6">
        <v>1.67</v>
      </c>
      <c r="I5" s="6">
        <v>1.375</v>
      </c>
      <c r="J5" s="6">
        <v>1.375</v>
      </c>
      <c r="K5" s="6">
        <v>1.375</v>
      </c>
      <c r="L5" s="6">
        <v>1.375</v>
      </c>
      <c r="M5" s="6">
        <v>1.15</v>
      </c>
      <c r="N5" s="6">
        <v>1.11</v>
      </c>
    </row>
    <row r="6">
      <c r="A6" s="6">
        <v>7005.0</v>
      </c>
      <c r="B6" s="6" t="s">
        <v>373</v>
      </c>
      <c r="C6" s="6">
        <v>1.5</v>
      </c>
      <c r="D6" s="6">
        <v>1.0</v>
      </c>
      <c r="E6" s="6">
        <v>1.8</v>
      </c>
      <c r="F6" s="6">
        <v>1.8</v>
      </c>
      <c r="G6" s="6">
        <v>1.8</v>
      </c>
      <c r="H6" s="6">
        <v>1.8</v>
      </c>
      <c r="I6" s="6">
        <v>1.5</v>
      </c>
      <c r="J6" s="6">
        <v>1.5</v>
      </c>
      <c r="K6" s="6">
        <v>1.5</v>
      </c>
      <c r="L6" s="6">
        <v>1.5</v>
      </c>
      <c r="M6" s="6">
        <v>1.2</v>
      </c>
      <c r="N6" s="6">
        <v>1.16</v>
      </c>
    </row>
    <row r="7">
      <c r="A7" s="6">
        <v>7006.0</v>
      </c>
      <c r="B7" s="6" t="s">
        <v>374</v>
      </c>
      <c r="C7" s="6">
        <v>1.6</v>
      </c>
      <c r="D7" s="6">
        <v>1.0</v>
      </c>
      <c r="E7" s="6">
        <v>1.93</v>
      </c>
      <c r="F7" s="6">
        <v>1.93</v>
      </c>
      <c r="G7" s="6">
        <v>1.93</v>
      </c>
      <c r="H7" s="6">
        <v>1.93</v>
      </c>
      <c r="I7" s="6">
        <v>1.6</v>
      </c>
      <c r="J7" s="6">
        <v>1.6</v>
      </c>
      <c r="K7" s="6">
        <v>1.6</v>
      </c>
      <c r="L7" s="6">
        <v>1.6</v>
      </c>
      <c r="M7" s="6">
        <v>1.3</v>
      </c>
      <c r="N7" s="6">
        <v>1.22</v>
      </c>
    </row>
    <row r="8">
      <c r="A8" s="6">
        <v>7007.0</v>
      </c>
      <c r="B8" s="6" t="s">
        <v>375</v>
      </c>
      <c r="C8" s="6">
        <v>1.7</v>
      </c>
      <c r="D8" s="6">
        <v>1.0</v>
      </c>
      <c r="E8" s="6">
        <v>2.06</v>
      </c>
      <c r="F8" s="6">
        <v>2.06</v>
      </c>
      <c r="G8" s="6">
        <v>2.06</v>
      </c>
      <c r="H8" s="6">
        <v>2.06</v>
      </c>
      <c r="I8" s="6">
        <v>1.7</v>
      </c>
      <c r="J8" s="6">
        <v>1.7</v>
      </c>
      <c r="K8" s="6">
        <v>1.7</v>
      </c>
      <c r="L8" s="6">
        <v>1.7</v>
      </c>
      <c r="M8" s="6">
        <v>1.4</v>
      </c>
      <c r="N8" s="6">
        <v>1.3</v>
      </c>
    </row>
    <row r="9">
      <c r="A9" s="6">
        <v>7008.0</v>
      </c>
      <c r="B9" s="6" t="s">
        <v>376</v>
      </c>
      <c r="C9" s="6">
        <v>1.8</v>
      </c>
      <c r="D9" s="6">
        <v>1.0</v>
      </c>
      <c r="E9" s="6">
        <v>2.2</v>
      </c>
      <c r="F9" s="6">
        <v>2.2</v>
      </c>
      <c r="G9" s="6">
        <v>2.2</v>
      </c>
      <c r="H9" s="6">
        <v>2.2</v>
      </c>
      <c r="I9" s="6">
        <v>1.8</v>
      </c>
      <c r="J9" s="6">
        <v>1.8</v>
      </c>
      <c r="K9" s="6">
        <v>1.8</v>
      </c>
      <c r="L9" s="6">
        <v>1.8</v>
      </c>
      <c r="M9" s="6">
        <v>1.5</v>
      </c>
      <c r="N9" s="6">
        <v>1.38</v>
      </c>
    </row>
    <row r="10">
      <c r="A10" s="6">
        <v>7009.0</v>
      </c>
      <c r="B10" s="6" t="s">
        <v>377</v>
      </c>
      <c r="C10" s="6">
        <v>2.0</v>
      </c>
      <c r="D10" s="6">
        <v>1.0</v>
      </c>
      <c r="E10" s="6">
        <v>2.33</v>
      </c>
      <c r="F10" s="6">
        <v>2.33</v>
      </c>
      <c r="G10" s="6">
        <v>2.33</v>
      </c>
      <c r="H10" s="6">
        <v>2.33</v>
      </c>
      <c r="I10" s="6">
        <v>1.9</v>
      </c>
      <c r="J10" s="6">
        <v>1.9</v>
      </c>
      <c r="K10" s="6">
        <v>1.9</v>
      </c>
      <c r="L10" s="6">
        <v>1.9</v>
      </c>
      <c r="M10" s="6">
        <v>1.6</v>
      </c>
      <c r="N10" s="6">
        <v>1.46</v>
      </c>
    </row>
    <row r="11">
      <c r="A11" s="6">
        <v>7010.0</v>
      </c>
      <c r="B11" s="6" t="s">
        <v>378</v>
      </c>
      <c r="C11" s="6">
        <v>2.1</v>
      </c>
      <c r="D11" s="6">
        <v>1.0</v>
      </c>
      <c r="E11" s="6">
        <v>2.46</v>
      </c>
      <c r="F11" s="6">
        <v>2.46</v>
      </c>
      <c r="G11" s="6">
        <v>2.46</v>
      </c>
      <c r="H11" s="6">
        <v>2.46</v>
      </c>
      <c r="I11" s="6">
        <v>2.0</v>
      </c>
      <c r="J11" s="6">
        <v>2.0</v>
      </c>
      <c r="K11" s="6">
        <v>2.0</v>
      </c>
      <c r="L11" s="6">
        <v>2.0</v>
      </c>
      <c r="M11" s="6">
        <v>1.7</v>
      </c>
      <c r="N11" s="6">
        <v>1.54</v>
      </c>
    </row>
    <row r="12">
      <c r="A12" s="6">
        <v>7011.0</v>
      </c>
      <c r="B12" s="6" t="s">
        <v>379</v>
      </c>
      <c r="C12" s="6">
        <v>2.2</v>
      </c>
      <c r="D12" s="6">
        <v>1.0</v>
      </c>
      <c r="E12" s="6">
        <v>2.6</v>
      </c>
      <c r="F12" s="6">
        <v>2.6</v>
      </c>
      <c r="G12" s="6">
        <v>2.6</v>
      </c>
      <c r="H12" s="6">
        <v>2.6</v>
      </c>
      <c r="I12" s="6">
        <v>2.1</v>
      </c>
      <c r="J12" s="6">
        <v>2.1</v>
      </c>
      <c r="K12" s="6">
        <v>2.1</v>
      </c>
      <c r="L12" s="6">
        <v>2.1</v>
      </c>
      <c r="M12" s="6">
        <v>1.8</v>
      </c>
      <c r="N12" s="6">
        <v>1.64</v>
      </c>
    </row>
    <row r="13">
      <c r="A13" s="6">
        <v>7012.0</v>
      </c>
      <c r="B13" s="6" t="s">
        <v>380</v>
      </c>
      <c r="C13" s="6">
        <v>2.3</v>
      </c>
      <c r="D13" s="6">
        <v>1.0</v>
      </c>
      <c r="E13" s="6">
        <v>2.73</v>
      </c>
      <c r="F13" s="6">
        <v>2.73</v>
      </c>
      <c r="G13" s="6">
        <v>2.73</v>
      </c>
      <c r="H13" s="6">
        <v>2.73</v>
      </c>
      <c r="I13" s="6">
        <v>2.2</v>
      </c>
      <c r="J13" s="6">
        <v>2.2</v>
      </c>
      <c r="K13" s="6">
        <v>2.2</v>
      </c>
      <c r="L13" s="6">
        <v>2.2</v>
      </c>
      <c r="M13" s="6">
        <v>1.9</v>
      </c>
      <c r="N13" s="6">
        <v>1.74</v>
      </c>
    </row>
    <row r="14">
      <c r="A14" s="6">
        <v>7013.0</v>
      </c>
      <c r="B14" s="6" t="s">
        <v>381</v>
      </c>
      <c r="C14" s="6">
        <v>2.4</v>
      </c>
      <c r="D14" s="6">
        <v>1.0</v>
      </c>
      <c r="E14" s="6">
        <v>2.86</v>
      </c>
      <c r="F14" s="6">
        <v>2.86</v>
      </c>
      <c r="G14" s="6">
        <v>2.86</v>
      </c>
      <c r="H14" s="6">
        <v>2.86</v>
      </c>
      <c r="I14" s="6">
        <v>2.3</v>
      </c>
      <c r="J14" s="6">
        <v>2.3</v>
      </c>
      <c r="K14" s="6">
        <v>2.3</v>
      </c>
      <c r="L14" s="6">
        <v>2.3</v>
      </c>
      <c r="M14" s="6">
        <v>2.0</v>
      </c>
      <c r="N14" s="6">
        <v>1.84</v>
      </c>
    </row>
    <row r="15">
      <c r="A15" s="6">
        <v>7014.0</v>
      </c>
      <c r="B15" s="6" t="s">
        <v>382</v>
      </c>
      <c r="C15" s="6">
        <v>2.5</v>
      </c>
      <c r="D15" s="6">
        <v>1.0</v>
      </c>
      <c r="E15" s="6">
        <v>3.0</v>
      </c>
      <c r="F15" s="6">
        <v>3.0</v>
      </c>
      <c r="G15" s="6">
        <v>3.0</v>
      </c>
      <c r="H15" s="6">
        <v>3.0</v>
      </c>
      <c r="I15" s="6">
        <v>2.4</v>
      </c>
      <c r="J15" s="6">
        <v>2.4</v>
      </c>
      <c r="K15" s="6">
        <v>2.4</v>
      </c>
      <c r="L15" s="6">
        <v>2.4</v>
      </c>
      <c r="M15" s="6">
        <v>2.1</v>
      </c>
      <c r="N15" s="6">
        <v>1.95</v>
      </c>
    </row>
    <row r="16">
      <c r="A16" s="6">
        <v>7015.0</v>
      </c>
      <c r="B16" s="6" t="s">
        <v>383</v>
      </c>
      <c r="C16" s="6">
        <v>2.7</v>
      </c>
      <c r="D16" s="6">
        <v>1.0</v>
      </c>
      <c r="E16" s="6">
        <v>3.0</v>
      </c>
      <c r="F16" s="6">
        <v>3.0</v>
      </c>
      <c r="G16" s="6">
        <v>3.0</v>
      </c>
      <c r="H16" s="6">
        <v>3.0</v>
      </c>
      <c r="I16" s="6">
        <v>2.5</v>
      </c>
      <c r="J16" s="6">
        <v>2.5</v>
      </c>
      <c r="K16" s="6">
        <v>2.5</v>
      </c>
      <c r="L16" s="6">
        <v>2.5</v>
      </c>
      <c r="M16" s="6">
        <v>2.2</v>
      </c>
      <c r="N16" s="6">
        <v>2.06</v>
      </c>
    </row>
    <row r="17">
      <c r="A17" s="6">
        <v>7100.0</v>
      </c>
      <c r="B17" s="6" t="s">
        <v>384</v>
      </c>
      <c r="C17" s="6">
        <v>2.0</v>
      </c>
      <c r="D17" s="6">
        <v>1.0</v>
      </c>
      <c r="E17" s="6">
        <v>1.2</v>
      </c>
      <c r="F17" s="6">
        <v>1.2</v>
      </c>
      <c r="G17" s="6">
        <v>1.2</v>
      </c>
      <c r="H17" s="6">
        <v>1.2</v>
      </c>
      <c r="I17" s="6">
        <v>1.8</v>
      </c>
      <c r="J17" s="6">
        <v>1.8</v>
      </c>
      <c r="K17" s="6">
        <v>1.8</v>
      </c>
      <c r="L17" s="6">
        <v>1.8</v>
      </c>
      <c r="M17" s="6">
        <v>1.0</v>
      </c>
      <c r="N17" s="6">
        <v>1.0</v>
      </c>
    </row>
    <row r="18">
      <c r="A18" s="6">
        <v>7401.0</v>
      </c>
      <c r="B18" s="6" t="s">
        <v>385</v>
      </c>
      <c r="C18" s="6">
        <v>2.7</v>
      </c>
      <c r="D18" s="6">
        <v>5.0</v>
      </c>
      <c r="E18" s="6">
        <v>1.7</v>
      </c>
      <c r="F18" s="6">
        <v>1.7</v>
      </c>
      <c r="G18" s="6">
        <v>1.7</v>
      </c>
      <c r="H18" s="6">
        <v>1.7</v>
      </c>
      <c r="I18" s="6">
        <v>2.4</v>
      </c>
      <c r="J18" s="6">
        <v>2.4</v>
      </c>
      <c r="K18" s="6">
        <v>2.4</v>
      </c>
      <c r="L18" s="6">
        <v>2.4</v>
      </c>
      <c r="M18" s="6">
        <v>2.2</v>
      </c>
      <c r="N18" s="6">
        <v>2.05</v>
      </c>
    </row>
    <row r="19">
      <c r="A19" s="6">
        <v>7402.0</v>
      </c>
      <c r="B19" s="6" t="s">
        <v>386</v>
      </c>
      <c r="C19" s="6">
        <v>2.6</v>
      </c>
      <c r="D19" s="6">
        <v>5.0</v>
      </c>
      <c r="E19" s="6">
        <v>1.64</v>
      </c>
      <c r="F19" s="6">
        <v>1.64</v>
      </c>
      <c r="G19" s="6">
        <v>1.64</v>
      </c>
      <c r="H19" s="6">
        <v>1.64</v>
      </c>
      <c r="I19" s="6">
        <v>2.31</v>
      </c>
      <c r="J19" s="6">
        <v>2.31</v>
      </c>
      <c r="K19" s="6">
        <v>2.31</v>
      </c>
      <c r="L19" s="6">
        <v>2.31</v>
      </c>
      <c r="M19" s="6">
        <v>2.12</v>
      </c>
      <c r="N19" s="6">
        <v>1.97</v>
      </c>
    </row>
    <row r="20">
      <c r="A20" s="6">
        <v>7403.0</v>
      </c>
      <c r="B20" s="6" t="s">
        <v>387</v>
      </c>
      <c r="C20" s="6">
        <v>2.5</v>
      </c>
      <c r="D20" s="6">
        <v>5.0</v>
      </c>
      <c r="E20" s="6">
        <v>1.58</v>
      </c>
      <c r="F20" s="6">
        <v>1.58</v>
      </c>
      <c r="G20" s="6">
        <v>1.58</v>
      </c>
      <c r="H20" s="6">
        <v>1.58</v>
      </c>
      <c r="I20" s="6">
        <v>2.23</v>
      </c>
      <c r="J20" s="6">
        <v>2.23</v>
      </c>
      <c r="K20" s="6">
        <v>2.23</v>
      </c>
      <c r="L20" s="6">
        <v>2.23</v>
      </c>
      <c r="M20" s="6">
        <v>2.04</v>
      </c>
      <c r="N20" s="6">
        <v>1.9</v>
      </c>
    </row>
    <row r="21">
      <c r="A21" s="6">
        <v>7404.0</v>
      </c>
      <c r="B21" s="6" t="s">
        <v>388</v>
      </c>
      <c r="C21" s="6">
        <v>2.44</v>
      </c>
      <c r="D21" s="6">
        <v>5.0</v>
      </c>
      <c r="E21" s="6">
        <v>1.54</v>
      </c>
      <c r="F21" s="6">
        <v>1.54</v>
      </c>
      <c r="G21" s="6">
        <v>1.54</v>
      </c>
      <c r="H21" s="6">
        <v>1.54</v>
      </c>
      <c r="I21" s="6">
        <v>2.17</v>
      </c>
      <c r="J21" s="6">
        <v>2.17</v>
      </c>
      <c r="K21" s="6">
        <v>2.17</v>
      </c>
      <c r="L21" s="6">
        <v>2.17</v>
      </c>
      <c r="M21" s="6">
        <v>1.99</v>
      </c>
      <c r="N21" s="6">
        <v>1.85</v>
      </c>
    </row>
    <row r="22">
      <c r="A22" s="6">
        <v>7405.0</v>
      </c>
      <c r="B22" s="6" t="s">
        <v>389</v>
      </c>
      <c r="C22" s="6">
        <v>2.29</v>
      </c>
      <c r="D22" s="6">
        <v>4.0</v>
      </c>
      <c r="E22" s="6">
        <v>1.44</v>
      </c>
      <c r="F22" s="6">
        <v>1.44</v>
      </c>
      <c r="G22" s="6">
        <v>1.44</v>
      </c>
      <c r="H22" s="6">
        <v>1.44</v>
      </c>
      <c r="I22" s="6">
        <v>2.04</v>
      </c>
      <c r="J22" s="6">
        <v>2.04</v>
      </c>
      <c r="K22" s="6">
        <v>2.04</v>
      </c>
      <c r="L22" s="6">
        <v>2.04</v>
      </c>
      <c r="M22" s="6">
        <v>1.87</v>
      </c>
      <c r="N22" s="6">
        <v>1.74</v>
      </c>
    </row>
    <row r="23">
      <c r="A23" s="6">
        <v>7406.0</v>
      </c>
      <c r="B23" s="6" t="s">
        <v>390</v>
      </c>
      <c r="C23" s="6">
        <v>2.19</v>
      </c>
      <c r="D23" s="6">
        <v>4.0</v>
      </c>
      <c r="E23" s="6">
        <v>1.38</v>
      </c>
      <c r="F23" s="6">
        <v>1.38</v>
      </c>
      <c r="G23" s="6">
        <v>1.38</v>
      </c>
      <c r="H23" s="6">
        <v>1.38</v>
      </c>
      <c r="I23" s="6">
        <v>1.94</v>
      </c>
      <c r="J23" s="6">
        <v>1.94</v>
      </c>
      <c r="K23" s="6">
        <v>1.94</v>
      </c>
      <c r="L23" s="6">
        <v>1.94</v>
      </c>
      <c r="M23" s="6">
        <v>1.78</v>
      </c>
      <c r="N23" s="6">
        <v>1.66</v>
      </c>
    </row>
    <row r="24">
      <c r="A24" s="6">
        <v>7407.0</v>
      </c>
      <c r="B24" s="6" t="s">
        <v>391</v>
      </c>
      <c r="C24" s="6">
        <v>2.03</v>
      </c>
      <c r="D24" s="6">
        <v>4.0</v>
      </c>
      <c r="E24" s="6">
        <v>1.28</v>
      </c>
      <c r="F24" s="6">
        <v>1.28</v>
      </c>
      <c r="G24" s="6">
        <v>1.28</v>
      </c>
      <c r="H24" s="6">
        <v>1.28</v>
      </c>
      <c r="I24" s="6">
        <v>1.8</v>
      </c>
      <c r="J24" s="6">
        <v>1.8</v>
      </c>
      <c r="K24" s="6">
        <v>1.8</v>
      </c>
      <c r="L24" s="6">
        <v>1.8</v>
      </c>
      <c r="M24" s="6">
        <v>1.65</v>
      </c>
      <c r="N24" s="6">
        <v>1.54</v>
      </c>
    </row>
    <row r="25">
      <c r="A25" s="6">
        <v>7408.0</v>
      </c>
      <c r="B25" s="6" t="s">
        <v>392</v>
      </c>
      <c r="C25" s="6">
        <v>1.92</v>
      </c>
      <c r="D25" s="6">
        <v>3.0</v>
      </c>
      <c r="E25" s="6">
        <v>1.21</v>
      </c>
      <c r="F25" s="6">
        <v>1.21</v>
      </c>
      <c r="G25" s="6">
        <v>1.21</v>
      </c>
      <c r="H25" s="6">
        <v>1.21</v>
      </c>
      <c r="I25" s="6">
        <v>1.7</v>
      </c>
      <c r="J25" s="6">
        <v>1.7</v>
      </c>
      <c r="K25" s="6">
        <v>1.7</v>
      </c>
      <c r="L25" s="6">
        <v>1.7</v>
      </c>
      <c r="M25" s="6">
        <v>1.56</v>
      </c>
      <c r="N25" s="6">
        <v>1.45</v>
      </c>
    </row>
    <row r="26">
      <c r="A26" s="6">
        <v>7409.0</v>
      </c>
      <c r="B26" s="6" t="s">
        <v>393</v>
      </c>
      <c r="C26" s="6">
        <v>1.83</v>
      </c>
      <c r="D26" s="6">
        <v>3.0</v>
      </c>
      <c r="E26" s="6">
        <v>1.15</v>
      </c>
      <c r="F26" s="6">
        <v>1.15</v>
      </c>
      <c r="G26" s="6">
        <v>1.15</v>
      </c>
      <c r="H26" s="6">
        <v>1.15</v>
      </c>
      <c r="I26" s="6">
        <v>1.62</v>
      </c>
      <c r="J26" s="6">
        <v>1.62</v>
      </c>
      <c r="K26" s="6">
        <v>1.62</v>
      </c>
      <c r="L26" s="6">
        <v>1.62</v>
      </c>
      <c r="M26" s="6">
        <v>1.49</v>
      </c>
      <c r="N26" s="6">
        <v>1.39</v>
      </c>
    </row>
    <row r="27">
      <c r="A27" s="6">
        <v>7410.0</v>
      </c>
      <c r="B27" s="6" t="s">
        <v>394</v>
      </c>
      <c r="C27" s="6">
        <v>1.75</v>
      </c>
      <c r="D27" s="6">
        <v>3.0</v>
      </c>
      <c r="E27" s="6">
        <v>1.1</v>
      </c>
      <c r="F27" s="6">
        <v>1.1</v>
      </c>
      <c r="G27" s="6">
        <v>1.1</v>
      </c>
      <c r="H27" s="6">
        <v>1.1</v>
      </c>
      <c r="I27" s="6">
        <v>1.56</v>
      </c>
      <c r="J27" s="6">
        <v>1.56</v>
      </c>
      <c r="K27" s="6">
        <v>1.56</v>
      </c>
      <c r="L27" s="6">
        <v>1.56</v>
      </c>
      <c r="M27" s="6">
        <v>1.43</v>
      </c>
      <c r="N27" s="6">
        <v>1.33</v>
      </c>
    </row>
    <row r="28">
      <c r="A28" s="6">
        <v>7411.0</v>
      </c>
      <c r="B28" s="6" t="s">
        <v>395</v>
      </c>
      <c r="C28" s="6">
        <v>1.69</v>
      </c>
      <c r="D28" s="6">
        <v>3.0</v>
      </c>
      <c r="E28" s="6">
        <v>1.07</v>
      </c>
      <c r="F28" s="6">
        <v>1.07</v>
      </c>
      <c r="G28" s="6">
        <v>1.07</v>
      </c>
      <c r="H28" s="6">
        <v>1.07</v>
      </c>
      <c r="I28" s="6">
        <v>1.51</v>
      </c>
      <c r="J28" s="6">
        <v>1.51</v>
      </c>
      <c r="K28" s="6">
        <v>1.51</v>
      </c>
      <c r="L28" s="6">
        <v>1.51</v>
      </c>
      <c r="M28" s="6">
        <v>1.38</v>
      </c>
      <c r="N28" s="6">
        <v>1.29</v>
      </c>
    </row>
    <row r="29">
      <c r="A29" s="6">
        <v>7412.0</v>
      </c>
      <c r="B29" s="6" t="s">
        <v>396</v>
      </c>
      <c r="C29" s="6">
        <v>1.64</v>
      </c>
      <c r="D29" s="6">
        <v>2.0</v>
      </c>
      <c r="E29" s="6">
        <v>1.04</v>
      </c>
      <c r="F29" s="6">
        <v>1.04</v>
      </c>
      <c r="G29" s="6">
        <v>1.04</v>
      </c>
      <c r="H29" s="6">
        <v>1.04</v>
      </c>
      <c r="I29" s="6">
        <v>1.46</v>
      </c>
      <c r="J29" s="6">
        <v>1.46</v>
      </c>
      <c r="K29" s="6">
        <v>1.46</v>
      </c>
      <c r="L29" s="6">
        <v>1.46</v>
      </c>
      <c r="M29" s="6">
        <v>1.34</v>
      </c>
      <c r="N29" s="6">
        <v>1.25</v>
      </c>
    </row>
    <row r="30">
      <c r="A30" s="6">
        <v>7413.0</v>
      </c>
      <c r="B30" s="6" t="s">
        <v>397</v>
      </c>
      <c r="C30" s="6">
        <v>1.6</v>
      </c>
      <c r="D30" s="6">
        <v>2.0</v>
      </c>
      <c r="E30" s="6">
        <v>1.01</v>
      </c>
      <c r="F30" s="6">
        <v>1.01</v>
      </c>
      <c r="G30" s="6">
        <v>1.01</v>
      </c>
      <c r="H30" s="6">
        <v>1.01</v>
      </c>
      <c r="I30" s="6">
        <v>1.42</v>
      </c>
      <c r="J30" s="6">
        <v>1.42</v>
      </c>
      <c r="K30" s="6">
        <v>1.42</v>
      </c>
      <c r="L30" s="6">
        <v>1.42</v>
      </c>
      <c r="M30" s="6">
        <v>1.31</v>
      </c>
      <c r="N30" s="6">
        <v>1.22</v>
      </c>
    </row>
    <row r="31">
      <c r="A31" s="6">
        <v>7414.0</v>
      </c>
      <c r="B31" s="6" t="s">
        <v>398</v>
      </c>
      <c r="C31" s="6">
        <v>1.57</v>
      </c>
      <c r="D31" s="6">
        <v>2.0</v>
      </c>
      <c r="E31" s="6">
        <v>0.99</v>
      </c>
      <c r="F31" s="6">
        <v>0.99</v>
      </c>
      <c r="G31" s="6">
        <v>0.99</v>
      </c>
      <c r="H31" s="6">
        <v>0.99</v>
      </c>
      <c r="I31" s="6">
        <v>1.39</v>
      </c>
      <c r="J31" s="6">
        <v>1.39</v>
      </c>
      <c r="K31" s="6">
        <v>1.39</v>
      </c>
      <c r="L31" s="6">
        <v>1.39</v>
      </c>
      <c r="M31" s="6">
        <v>1.28</v>
      </c>
      <c r="N31" s="6">
        <v>1.19</v>
      </c>
    </row>
    <row r="32">
      <c r="A32" s="6">
        <v>7415.0</v>
      </c>
      <c r="B32" s="6" t="s">
        <v>399</v>
      </c>
      <c r="C32" s="6">
        <v>1.54</v>
      </c>
      <c r="D32" s="6">
        <v>2.0</v>
      </c>
      <c r="E32" s="6">
        <v>0.97</v>
      </c>
      <c r="F32" s="6">
        <v>0.97</v>
      </c>
      <c r="G32" s="6">
        <v>0.97</v>
      </c>
      <c r="H32" s="6">
        <v>0.97</v>
      </c>
      <c r="I32" s="6">
        <v>1.37</v>
      </c>
      <c r="J32" s="6">
        <v>1.37</v>
      </c>
      <c r="K32" s="6">
        <v>1.37</v>
      </c>
      <c r="L32" s="6">
        <v>1.37</v>
      </c>
      <c r="M32" s="6">
        <v>1.26</v>
      </c>
      <c r="N32" s="6">
        <v>1.17</v>
      </c>
    </row>
    <row r="33">
      <c r="A33" s="15"/>
      <c r="B33" s="16"/>
      <c r="C33" s="17"/>
    </row>
    <row r="34">
      <c r="A34" s="15"/>
      <c r="B34" s="16"/>
      <c r="C34" s="17"/>
    </row>
    <row r="35">
      <c r="A35" s="15"/>
      <c r="B35" s="16"/>
      <c r="C35" s="17"/>
    </row>
    <row r="36">
      <c r="A36" s="15"/>
      <c r="B36" s="16"/>
      <c r="C36" s="17"/>
    </row>
    <row r="37">
      <c r="A37" s="15"/>
      <c r="B37" s="16"/>
      <c r="C37" s="17"/>
    </row>
    <row r="38">
      <c r="A38" s="15"/>
      <c r="B38" s="16"/>
      <c r="C38" s="17"/>
    </row>
    <row r="39">
      <c r="A39" s="15"/>
      <c r="B39" s="16"/>
      <c r="C39" s="17"/>
    </row>
    <row r="40">
      <c r="A40" s="15"/>
      <c r="B40" s="17"/>
      <c r="C40" s="17"/>
    </row>
    <row r="41">
      <c r="A41" s="15"/>
      <c r="B41" s="16"/>
      <c r="C41" s="17"/>
    </row>
    <row r="42">
      <c r="A42" s="15"/>
      <c r="B42" s="16"/>
      <c r="C42" s="17"/>
    </row>
    <row r="43">
      <c r="A43" s="15"/>
      <c r="B43" s="17"/>
      <c r="C43" s="17"/>
    </row>
    <row r="44">
      <c r="A44" s="15"/>
      <c r="B44" s="17"/>
      <c r="C44" s="17"/>
    </row>
    <row r="45">
      <c r="A45" s="15"/>
      <c r="B45" s="16"/>
      <c r="C45" s="17"/>
    </row>
    <row r="46">
      <c r="A46" s="15"/>
      <c r="B46" s="16"/>
      <c r="C46" s="17"/>
    </row>
    <row r="47">
      <c r="A47" s="15"/>
      <c r="B47" s="16"/>
      <c r="C47" s="17"/>
    </row>
    <row r="48">
      <c r="A48" s="15"/>
      <c r="B48" s="16"/>
      <c r="C48" s="17"/>
    </row>
    <row r="49">
      <c r="A49" s="15"/>
      <c r="B49" s="17"/>
      <c r="C49" s="17"/>
    </row>
    <row r="50">
      <c r="A50" s="15"/>
      <c r="B50" s="17"/>
      <c r="C50" s="17"/>
    </row>
    <row r="51">
      <c r="A51" s="15"/>
      <c r="B51" s="17"/>
      <c r="C51" s="17"/>
    </row>
    <row r="52">
      <c r="A52" s="15"/>
      <c r="B52" s="17"/>
      <c r="C52" s="17"/>
    </row>
    <row r="53">
      <c r="A53" s="15"/>
      <c r="B53" s="17"/>
      <c r="C53" s="17"/>
    </row>
    <row r="54">
      <c r="A54" s="15"/>
      <c r="B54" s="16"/>
      <c r="C54" s="17"/>
    </row>
    <row r="55">
      <c r="A55" s="15"/>
      <c r="B55" s="17"/>
      <c r="C55" s="17"/>
    </row>
    <row r="56">
      <c r="A56" s="15"/>
      <c r="B56" s="17"/>
      <c r="C56" s="17"/>
    </row>
    <row r="57">
      <c r="A57" s="15"/>
      <c r="B57" s="17"/>
      <c r="C57" s="17"/>
    </row>
    <row r="58">
      <c r="A58" s="15"/>
      <c r="B58" s="17"/>
      <c r="C58" s="17"/>
    </row>
    <row r="59">
      <c r="A59" s="15"/>
      <c r="B59" s="17"/>
      <c r="C59" s="17"/>
    </row>
    <row r="60">
      <c r="A60" s="15"/>
      <c r="B60" s="16"/>
      <c r="C60" s="17"/>
    </row>
    <row r="61">
      <c r="A61" s="15"/>
      <c r="B61" s="16"/>
      <c r="C61" s="17"/>
    </row>
    <row r="62">
      <c r="A62" s="15"/>
      <c r="B62" s="17"/>
      <c r="C62" s="17"/>
    </row>
    <row r="63">
      <c r="A63" s="15"/>
      <c r="B63" s="17"/>
      <c r="C63" s="17"/>
    </row>
    <row r="64">
      <c r="A64" s="15"/>
      <c r="B64" s="17"/>
      <c r="C64" s="17"/>
    </row>
    <row r="65">
      <c r="A65" s="15"/>
      <c r="B65" s="17"/>
      <c r="C65" s="17"/>
    </row>
    <row r="66">
      <c r="A66" s="15"/>
      <c r="B66" s="17"/>
      <c r="C66" s="17"/>
    </row>
    <row r="67">
      <c r="A67" s="15"/>
      <c r="B67" s="17"/>
      <c r="C67" s="17"/>
    </row>
    <row r="68">
      <c r="A68" s="15"/>
      <c r="B68" s="17"/>
      <c r="C68" s="17"/>
    </row>
    <row r="69">
      <c r="A69" s="15"/>
      <c r="B69" s="17"/>
      <c r="C69" s="17"/>
    </row>
    <row r="70">
      <c r="A70" s="15"/>
      <c r="B70" s="17"/>
      <c r="C70" s="17"/>
    </row>
    <row r="71">
      <c r="A71" s="15"/>
      <c r="B71" s="17"/>
      <c r="C71" s="17"/>
    </row>
    <row r="72">
      <c r="A72" s="15"/>
      <c r="B72" s="17"/>
      <c r="C72" s="17"/>
    </row>
    <row r="73">
      <c r="A73" s="15"/>
      <c r="B73" s="17"/>
      <c r="C73" s="17"/>
    </row>
    <row r="74">
      <c r="A74" s="15"/>
      <c r="B74" s="17"/>
      <c r="C74" s="17"/>
    </row>
    <row r="75">
      <c r="A75" s="15"/>
      <c r="B75" s="17"/>
      <c r="C75" s="17"/>
    </row>
    <row r="76">
      <c r="A76" s="15"/>
      <c r="B76" s="17"/>
      <c r="C76" s="17"/>
    </row>
    <row r="77">
      <c r="A77" s="15"/>
      <c r="B77" s="16"/>
      <c r="C77" s="17"/>
    </row>
    <row r="78">
      <c r="A78" s="15"/>
      <c r="B78" s="17"/>
      <c r="C78" s="17"/>
    </row>
    <row r="79">
      <c r="A79" s="15"/>
      <c r="B79" s="17"/>
      <c r="C79" s="17"/>
    </row>
    <row r="80">
      <c r="A80" s="15"/>
      <c r="B80" s="17"/>
      <c r="C80" s="17"/>
    </row>
    <row r="81">
      <c r="A81" s="15"/>
      <c r="B81" s="17"/>
      <c r="C81" s="17"/>
    </row>
    <row r="82">
      <c r="A82" s="15"/>
      <c r="B82" s="17"/>
      <c r="C82" s="17"/>
    </row>
    <row r="83">
      <c r="A83" s="15"/>
      <c r="B83" s="17"/>
      <c r="C83" s="17"/>
    </row>
    <row r="84">
      <c r="A84" s="15"/>
      <c r="B84" s="17"/>
      <c r="C84" s="17"/>
    </row>
    <row r="85">
      <c r="A85" s="15"/>
      <c r="B85" s="17"/>
      <c r="C85" s="17"/>
    </row>
    <row r="86">
      <c r="A86" s="15"/>
      <c r="B86" s="16"/>
      <c r="C86" s="17"/>
    </row>
    <row r="87">
      <c r="A87" s="15"/>
      <c r="B87" s="17"/>
      <c r="C87" s="17"/>
    </row>
    <row r="88">
      <c r="A88" s="15"/>
      <c r="B88" s="17"/>
      <c r="C88" s="17"/>
    </row>
    <row r="89">
      <c r="A89" s="15"/>
      <c r="B89" s="17"/>
      <c r="C89" s="17"/>
    </row>
    <row r="90">
      <c r="A90" s="15"/>
      <c r="B90" s="16"/>
      <c r="C90" s="17"/>
    </row>
    <row r="91">
      <c r="A91" s="15"/>
      <c r="B91" s="16"/>
      <c r="C91" s="17"/>
    </row>
    <row r="92">
      <c r="A92" s="15"/>
      <c r="B92" s="17"/>
      <c r="C92" s="17"/>
    </row>
    <row r="93">
      <c r="A93" s="15"/>
      <c r="B93" s="16"/>
      <c r="C93" s="17"/>
    </row>
    <row r="94">
      <c r="A94" s="15"/>
      <c r="B94" s="16"/>
      <c r="C94" s="17"/>
    </row>
    <row r="95">
      <c r="A95" s="15"/>
      <c r="B95" s="17"/>
      <c r="C95" s="17"/>
    </row>
    <row r="96">
      <c r="A96" s="15"/>
      <c r="B96" s="17"/>
      <c r="C96" s="17"/>
    </row>
    <row r="97">
      <c r="A97" s="15"/>
      <c r="B97" s="17"/>
      <c r="C97" s="17"/>
    </row>
    <row r="98">
      <c r="A98" s="15"/>
      <c r="B98" s="17"/>
      <c r="C98" s="17"/>
    </row>
    <row r="99">
      <c r="A99" s="15"/>
      <c r="B99" s="17"/>
      <c r="C99" s="17"/>
    </row>
    <row r="100">
      <c r="A100" s="15"/>
      <c r="B100" s="17"/>
      <c r="C100" s="17"/>
    </row>
    <row r="101">
      <c r="A101" s="15"/>
      <c r="B101" s="17"/>
      <c r="C101" s="17"/>
    </row>
    <row r="102">
      <c r="A102" s="15"/>
      <c r="B102" s="17"/>
      <c r="C102" s="17"/>
    </row>
    <row r="103">
      <c r="A103" s="15"/>
      <c r="B103" s="17"/>
      <c r="C103" s="17"/>
    </row>
    <row r="104">
      <c r="A104" s="15"/>
      <c r="B104" s="17"/>
      <c r="C104" s="17"/>
    </row>
    <row r="105">
      <c r="A105" s="15"/>
      <c r="B105" s="17"/>
      <c r="C105" s="17"/>
    </row>
    <row r="106">
      <c r="A106" s="15"/>
      <c r="B106" s="17"/>
      <c r="C106" s="17"/>
    </row>
    <row r="107">
      <c r="A107" s="15"/>
      <c r="B107" s="17"/>
      <c r="C107" s="17"/>
    </row>
    <row r="108">
      <c r="A108" s="15"/>
      <c r="B108" s="17"/>
      <c r="C108" s="17"/>
    </row>
    <row r="109">
      <c r="A109" s="15"/>
      <c r="B109" s="17"/>
      <c r="C109" s="17"/>
    </row>
    <row r="110">
      <c r="A110" s="15"/>
      <c r="B110" s="17"/>
      <c r="C110" s="17"/>
    </row>
    <row r="111">
      <c r="A111" s="15"/>
      <c r="B111" s="17"/>
      <c r="C111" s="17"/>
    </row>
    <row r="112">
      <c r="A112" s="15"/>
      <c r="B112" s="17"/>
      <c r="C112" s="17"/>
    </row>
    <row r="113">
      <c r="A113" s="15"/>
      <c r="B113" s="17"/>
      <c r="C113" s="17"/>
    </row>
    <row r="114">
      <c r="A114" s="15"/>
      <c r="B114" s="17"/>
      <c r="C114" s="17"/>
    </row>
    <row r="115">
      <c r="A115" s="15"/>
      <c r="B115" s="17"/>
      <c r="C115" s="17"/>
    </row>
    <row r="116">
      <c r="A116" s="15"/>
      <c r="B116" s="17"/>
      <c r="C116" s="17"/>
    </row>
    <row r="117">
      <c r="A117" s="15"/>
      <c r="B117" s="17"/>
      <c r="C117" s="17"/>
    </row>
    <row r="118">
      <c r="A118" s="15"/>
      <c r="B118" s="17"/>
      <c r="C118" s="17"/>
    </row>
    <row r="119">
      <c r="A119" s="15"/>
      <c r="B119" s="17"/>
      <c r="C119" s="17"/>
    </row>
    <row r="120">
      <c r="A120" s="15"/>
      <c r="B120" s="17"/>
      <c r="C120" s="17"/>
    </row>
    <row r="121">
      <c r="A121" s="15"/>
      <c r="B121" s="17"/>
      <c r="C121" s="17"/>
    </row>
    <row r="122">
      <c r="A122" s="15"/>
      <c r="B122" s="17"/>
      <c r="C122" s="17"/>
    </row>
    <row r="123">
      <c r="A123" s="15"/>
      <c r="B123" s="16"/>
      <c r="C123" s="17"/>
    </row>
    <row r="124">
      <c r="A124" s="15"/>
      <c r="B124" s="16"/>
      <c r="C124" s="17"/>
    </row>
    <row r="125">
      <c r="A125" s="15"/>
      <c r="B125" s="16"/>
      <c r="C125" s="17"/>
    </row>
    <row r="126">
      <c r="A126" s="15"/>
      <c r="B126" s="16"/>
      <c r="C126" s="17"/>
    </row>
    <row r="127">
      <c r="A127" s="15"/>
      <c r="B127" s="16"/>
      <c r="C127" s="17"/>
    </row>
    <row r="128">
      <c r="A128" s="15"/>
      <c r="B128" s="17"/>
      <c r="C128" s="17"/>
    </row>
    <row r="129">
      <c r="A129" s="15"/>
      <c r="B129" s="17"/>
      <c r="C129" s="17"/>
    </row>
    <row r="130">
      <c r="A130" s="15"/>
      <c r="B130" s="17"/>
      <c r="C130" s="17"/>
    </row>
    <row r="131">
      <c r="A131" s="15"/>
      <c r="B131" s="17"/>
      <c r="C131" s="17"/>
    </row>
    <row r="132">
      <c r="A132" s="15"/>
      <c r="B132" s="16"/>
      <c r="C132" s="17"/>
    </row>
    <row r="133">
      <c r="A133" s="15"/>
      <c r="B133" s="16"/>
      <c r="C133" s="17"/>
    </row>
    <row r="134">
      <c r="A134" s="15"/>
      <c r="B134" s="16"/>
      <c r="C134" s="17"/>
    </row>
    <row r="135">
      <c r="A135" s="15"/>
      <c r="B135" s="16"/>
      <c r="C135" s="17"/>
    </row>
    <row r="136">
      <c r="A136" s="15"/>
      <c r="B136" s="16"/>
      <c r="C136" s="17"/>
    </row>
    <row r="137">
      <c r="A137" s="15"/>
      <c r="B137" s="16"/>
      <c r="C137" s="17"/>
    </row>
    <row r="138">
      <c r="A138" s="15"/>
      <c r="B138" s="17"/>
      <c r="C138" s="17"/>
    </row>
    <row r="139">
      <c r="A139" s="15"/>
      <c r="B139" s="16"/>
      <c r="C139" s="17"/>
    </row>
    <row r="140">
      <c r="A140" s="15"/>
      <c r="B140" s="16"/>
      <c r="C140" s="17"/>
    </row>
    <row r="141">
      <c r="A141" s="15"/>
      <c r="B141" s="16"/>
      <c r="C141" s="17"/>
    </row>
    <row r="142">
      <c r="A142" s="15"/>
      <c r="B142" s="16"/>
      <c r="C142" s="17"/>
    </row>
    <row r="143">
      <c r="A143" s="15"/>
      <c r="B143" s="16"/>
      <c r="C143" s="17"/>
    </row>
    <row r="144">
      <c r="A144" s="15"/>
      <c r="B144" s="17"/>
      <c r="C144" s="17"/>
    </row>
    <row r="145">
      <c r="A145" s="15"/>
      <c r="B145" s="16"/>
      <c r="C145" s="17"/>
    </row>
    <row r="146">
      <c r="A146" s="15"/>
      <c r="B146" s="16"/>
      <c r="C146" s="17"/>
    </row>
    <row r="147">
      <c r="A147" s="15"/>
      <c r="B147" s="17"/>
      <c r="C147" s="17"/>
    </row>
    <row r="148">
      <c r="A148" s="15"/>
      <c r="B148" s="17"/>
      <c r="C148" s="17"/>
    </row>
    <row r="149">
      <c r="A149" s="15"/>
      <c r="B149" s="17"/>
      <c r="C149" s="17"/>
    </row>
    <row r="150">
      <c r="A150" s="15"/>
      <c r="B150" s="17"/>
      <c r="C150" s="17"/>
    </row>
    <row r="151">
      <c r="A151" s="15"/>
      <c r="B151" s="17"/>
      <c r="C151" s="17"/>
    </row>
    <row r="152">
      <c r="A152" s="15"/>
      <c r="B152" s="17"/>
      <c r="C152" s="17"/>
    </row>
    <row r="153">
      <c r="A153" s="15"/>
      <c r="B153" s="17"/>
      <c r="C153" s="17"/>
    </row>
    <row r="154">
      <c r="A154" s="15"/>
      <c r="B154" s="17"/>
      <c r="C154" s="17"/>
    </row>
    <row r="155">
      <c r="A155" s="15"/>
      <c r="B155" s="17"/>
      <c r="C155" s="17"/>
    </row>
    <row r="156">
      <c r="A156" s="15"/>
      <c r="B156" s="16"/>
      <c r="C156" s="17"/>
    </row>
    <row r="157">
      <c r="A157" s="15"/>
      <c r="B157" s="17"/>
      <c r="C157" s="17"/>
    </row>
    <row r="158">
      <c r="A158" s="15"/>
      <c r="B158" s="16"/>
      <c r="C158" s="17"/>
    </row>
    <row r="159">
      <c r="A159" s="15"/>
      <c r="B159" s="17"/>
      <c r="C159" s="17"/>
    </row>
    <row r="160">
      <c r="A160" s="15"/>
      <c r="B160" s="17"/>
      <c r="C160" s="17"/>
    </row>
    <row r="161">
      <c r="A161" s="15"/>
      <c r="B161" s="17"/>
      <c r="C161" s="17"/>
    </row>
    <row r="162">
      <c r="A162" s="15"/>
      <c r="B162" s="16"/>
      <c r="C162" s="17"/>
    </row>
    <row r="163">
      <c r="A163" s="15"/>
      <c r="B163" s="16"/>
      <c r="C163" s="17"/>
    </row>
    <row r="164">
      <c r="A164" s="15"/>
      <c r="B164" s="16"/>
      <c r="C164" s="17"/>
    </row>
    <row r="165">
      <c r="A165" s="15"/>
      <c r="B165" s="16"/>
      <c r="C165" s="17"/>
    </row>
    <row r="166">
      <c r="A166" s="15"/>
      <c r="B166" s="16"/>
      <c r="C166" s="17"/>
    </row>
    <row r="167">
      <c r="A167" s="15"/>
      <c r="B167" s="16"/>
      <c r="C167" s="17"/>
    </row>
    <row r="168">
      <c r="A168" s="15"/>
      <c r="B168" s="16"/>
      <c r="C168" s="17"/>
    </row>
    <row r="169">
      <c r="A169" s="15"/>
      <c r="B169" s="16"/>
      <c r="C169" s="17"/>
    </row>
    <row r="170">
      <c r="A170" s="15"/>
      <c r="B170" s="17"/>
      <c r="C170" s="17"/>
    </row>
    <row r="171">
      <c r="A171" s="15"/>
      <c r="B171" s="17"/>
      <c r="C171" s="17"/>
    </row>
    <row r="172">
      <c r="A172" s="15"/>
      <c r="B172" s="17"/>
      <c r="C172" s="17"/>
    </row>
    <row r="173">
      <c r="A173" s="15"/>
      <c r="B173" s="17"/>
      <c r="C173" s="17"/>
    </row>
    <row r="174">
      <c r="A174" s="15"/>
      <c r="B174" s="17"/>
      <c r="C174" s="17"/>
    </row>
    <row r="175">
      <c r="A175" s="15"/>
      <c r="B175" s="17"/>
      <c r="C175" s="17"/>
    </row>
    <row r="176">
      <c r="A176" s="15"/>
      <c r="B176" s="17"/>
      <c r="C176" s="17"/>
    </row>
    <row r="177">
      <c r="A177" s="15"/>
      <c r="B177" s="16"/>
      <c r="C177" s="17"/>
    </row>
    <row r="178">
      <c r="A178" s="15"/>
      <c r="B178" s="16"/>
      <c r="C178" s="17"/>
    </row>
    <row r="179">
      <c r="A179" s="15"/>
      <c r="B179" s="17"/>
      <c r="C179" s="17"/>
    </row>
    <row r="180">
      <c r="A180" s="15"/>
      <c r="B180" s="17"/>
      <c r="C180" s="17"/>
    </row>
    <row r="181">
      <c r="A181" s="15"/>
      <c r="B181" s="16"/>
      <c r="C181" s="17"/>
    </row>
    <row r="182">
      <c r="A182" s="15"/>
      <c r="B182" s="16"/>
      <c r="C182" s="17"/>
    </row>
    <row r="183">
      <c r="A183" s="15"/>
      <c r="B183" s="17"/>
      <c r="C183" s="17"/>
    </row>
    <row r="184">
      <c r="A184" s="15"/>
      <c r="B184" s="17"/>
      <c r="C184" s="17"/>
    </row>
    <row r="185">
      <c r="A185" s="15"/>
      <c r="B185" s="17"/>
      <c r="C185" s="17"/>
    </row>
    <row r="186">
      <c r="A186" s="15"/>
      <c r="B186" s="16"/>
      <c r="C186" s="17"/>
    </row>
    <row r="187">
      <c r="A187" s="15"/>
      <c r="B187" s="16"/>
      <c r="C187" s="17"/>
    </row>
    <row r="188">
      <c r="A188" s="15"/>
      <c r="B188" s="16"/>
      <c r="C188" s="17"/>
    </row>
    <row r="189">
      <c r="A189" s="15"/>
      <c r="B189" s="16"/>
      <c r="C189" s="17"/>
    </row>
    <row r="190">
      <c r="A190" s="15"/>
      <c r="B190" s="16"/>
      <c r="C190" s="17"/>
    </row>
    <row r="191">
      <c r="A191" s="15"/>
      <c r="B191" s="17"/>
      <c r="C191" s="17"/>
    </row>
    <row r="192">
      <c r="A192" s="15"/>
      <c r="B192" s="17"/>
      <c r="C192" s="17"/>
    </row>
    <row r="193">
      <c r="A193" s="15"/>
      <c r="B193" s="16"/>
      <c r="C193" s="17"/>
    </row>
    <row r="194">
      <c r="A194" s="15"/>
      <c r="B194" s="17"/>
      <c r="C194" s="17"/>
    </row>
    <row r="195">
      <c r="A195" s="15"/>
      <c r="B195" s="16"/>
      <c r="C195" s="17"/>
    </row>
    <row r="196">
      <c r="A196" s="15"/>
      <c r="B196" s="16"/>
      <c r="C196" s="17"/>
    </row>
    <row r="197">
      <c r="A197" s="15"/>
      <c r="B197" s="16"/>
      <c r="C197" s="17"/>
    </row>
    <row r="198">
      <c r="A198" s="15"/>
      <c r="B198" s="16"/>
      <c r="C198" s="17"/>
    </row>
    <row r="199">
      <c r="A199" s="15"/>
      <c r="B199" s="17"/>
      <c r="C199" s="17"/>
    </row>
    <row r="200">
      <c r="A200" s="15"/>
      <c r="B200" s="16"/>
      <c r="C200" s="17"/>
    </row>
    <row r="201">
      <c r="A201" s="15"/>
      <c r="B201" s="16"/>
      <c r="C201" s="17"/>
    </row>
    <row r="202">
      <c r="A202" s="15"/>
      <c r="B202" s="17"/>
      <c r="C202" s="17"/>
    </row>
    <row r="203">
      <c r="A203" s="15"/>
      <c r="B203" s="16"/>
      <c r="C203" s="17"/>
    </row>
    <row r="204">
      <c r="A204" s="15"/>
      <c r="B204" s="17"/>
      <c r="C204" s="17"/>
    </row>
    <row r="205">
      <c r="A205" s="15"/>
      <c r="B205" s="17"/>
      <c r="C205" s="17"/>
    </row>
    <row r="206">
      <c r="A206" s="15"/>
      <c r="B206" s="17"/>
      <c r="C206" s="17"/>
    </row>
    <row r="207">
      <c r="A207" s="15"/>
      <c r="B207" s="17"/>
      <c r="C207" s="17"/>
    </row>
    <row r="208">
      <c r="A208" s="15"/>
      <c r="B208" s="17"/>
      <c r="C208" s="17"/>
    </row>
    <row r="209">
      <c r="A209" s="15"/>
      <c r="B209" s="17"/>
      <c r="C209" s="17"/>
    </row>
    <row r="210">
      <c r="A210" s="15"/>
      <c r="B210" s="17"/>
      <c r="C210" s="17"/>
    </row>
    <row r="211">
      <c r="A211" s="15"/>
      <c r="B211" s="17"/>
      <c r="C211" s="17"/>
    </row>
    <row r="212">
      <c r="A212" s="15"/>
      <c r="B212" s="17"/>
      <c r="C212" s="17"/>
    </row>
    <row r="213">
      <c r="A213" s="15"/>
      <c r="B213" s="16"/>
      <c r="C213" s="17"/>
    </row>
    <row r="214">
      <c r="A214" s="15"/>
      <c r="B214" s="16"/>
      <c r="C214" s="17"/>
    </row>
    <row r="215">
      <c r="A215" s="15"/>
      <c r="B215" s="16"/>
      <c r="C215" s="17"/>
    </row>
    <row r="216">
      <c r="A216" s="15"/>
      <c r="B216" s="16"/>
      <c r="C216" s="17"/>
    </row>
    <row r="217">
      <c r="A217" s="15"/>
      <c r="B217" s="16"/>
      <c r="C217" s="17"/>
    </row>
    <row r="218">
      <c r="A218" s="15"/>
      <c r="B218" s="16"/>
      <c r="C218" s="17"/>
    </row>
    <row r="219">
      <c r="A219" s="15"/>
      <c r="B219" s="16"/>
      <c r="C219" s="17"/>
    </row>
    <row r="220">
      <c r="A220" s="15"/>
      <c r="B220" s="16"/>
      <c r="C220" s="17"/>
    </row>
    <row r="221">
      <c r="A221" s="15"/>
      <c r="B221" s="16"/>
      <c r="C221" s="17"/>
    </row>
    <row r="222">
      <c r="A222" s="15"/>
      <c r="B222" s="16"/>
      <c r="C222" s="17"/>
    </row>
    <row r="223">
      <c r="A223" s="15"/>
      <c r="B223" s="17"/>
      <c r="C223" s="17"/>
    </row>
    <row r="224">
      <c r="A224" s="15"/>
      <c r="B224" s="16"/>
      <c r="C224" s="17"/>
    </row>
    <row r="225">
      <c r="A225" s="15"/>
      <c r="B225" s="16"/>
      <c r="C225" s="17"/>
    </row>
    <row r="226">
      <c r="A226" s="15"/>
      <c r="B226" s="17"/>
      <c r="C226" s="17"/>
    </row>
    <row r="227">
      <c r="A227" s="15"/>
      <c r="B227" s="17"/>
      <c r="C227" s="17"/>
    </row>
    <row r="228">
      <c r="A228" s="15"/>
      <c r="B228" s="17"/>
      <c r="C228" s="17"/>
    </row>
    <row r="229">
      <c r="A229" s="15"/>
      <c r="B229" s="16"/>
      <c r="C229" s="17"/>
    </row>
    <row r="230">
      <c r="A230" s="15"/>
      <c r="B230" s="16"/>
      <c r="C230" s="17"/>
    </row>
    <row r="231">
      <c r="A231" s="15"/>
      <c r="B231" s="16"/>
      <c r="C231" s="17"/>
    </row>
    <row r="232">
      <c r="A232" s="15"/>
      <c r="B232" s="16"/>
      <c r="C232" s="17"/>
    </row>
    <row r="233">
      <c r="A233" s="15"/>
      <c r="B233" s="17"/>
      <c r="C233" s="17"/>
    </row>
    <row r="234">
      <c r="A234" s="15"/>
      <c r="B234" s="17"/>
      <c r="C234" s="17"/>
    </row>
    <row r="235">
      <c r="A235" s="15"/>
      <c r="B235" s="16"/>
      <c r="C235" s="17"/>
    </row>
    <row r="236">
      <c r="A236" s="15"/>
      <c r="B236" s="17"/>
      <c r="C236" s="17"/>
    </row>
    <row r="237">
      <c r="A237" s="15"/>
      <c r="B237" s="17"/>
      <c r="C237" s="17"/>
    </row>
    <row r="238">
      <c r="A238" s="15"/>
      <c r="B238" s="17"/>
      <c r="C238" s="17"/>
    </row>
    <row r="239">
      <c r="A239" s="15"/>
      <c r="B239" s="16"/>
      <c r="C239" s="17"/>
    </row>
    <row r="240">
      <c r="A240" s="15"/>
      <c r="B240" s="17"/>
      <c r="C240" s="17"/>
    </row>
    <row r="241">
      <c r="A241" s="15"/>
      <c r="B241" s="17"/>
      <c r="C241" s="17"/>
    </row>
    <row r="242">
      <c r="A242" s="15"/>
      <c r="B242" s="17"/>
      <c r="C242" s="17"/>
    </row>
    <row r="243">
      <c r="A243" s="15"/>
      <c r="B243" s="17"/>
      <c r="C243" s="17"/>
    </row>
    <row r="244">
      <c r="A244" s="15"/>
      <c r="B244" s="17"/>
      <c r="C244" s="17"/>
    </row>
    <row r="245">
      <c r="A245" s="15"/>
      <c r="B245" s="16"/>
      <c r="C245" s="17"/>
    </row>
    <row r="246">
      <c r="A246" s="15"/>
      <c r="B246" s="16"/>
      <c r="C246" s="17"/>
    </row>
    <row r="247">
      <c r="A247" s="15"/>
      <c r="B247" s="16"/>
      <c r="C247" s="17"/>
    </row>
    <row r="248">
      <c r="A248" s="15"/>
      <c r="B248" s="16"/>
      <c r="C248" s="17"/>
    </row>
    <row r="249">
      <c r="A249" s="15"/>
      <c r="B249" s="16"/>
      <c r="C249" s="17"/>
    </row>
    <row r="250">
      <c r="A250" s="15"/>
      <c r="B250" s="16"/>
      <c r="C250" s="17"/>
    </row>
    <row r="251">
      <c r="A251" s="15"/>
      <c r="B251" s="16"/>
      <c r="C251" s="17"/>
    </row>
    <row r="252">
      <c r="A252" s="15"/>
      <c r="B252" s="16"/>
      <c r="C252" s="17"/>
    </row>
    <row r="253">
      <c r="A253" s="15"/>
      <c r="B253" s="16"/>
      <c r="C253" s="17"/>
    </row>
    <row r="254">
      <c r="A254" s="15"/>
      <c r="B254" s="16"/>
      <c r="C254" s="17"/>
    </row>
    <row r="255">
      <c r="A255" s="15"/>
      <c r="B255" s="17"/>
      <c r="C255" s="17"/>
    </row>
    <row r="256">
      <c r="A256" s="15"/>
      <c r="B256" s="17"/>
      <c r="C256" s="17"/>
    </row>
    <row r="257">
      <c r="A257" s="15"/>
      <c r="B257" s="16"/>
      <c r="C257" s="17"/>
    </row>
    <row r="258">
      <c r="A258" s="15"/>
      <c r="B258" s="16"/>
      <c r="C258" s="17"/>
    </row>
    <row r="259">
      <c r="A259" s="15"/>
      <c r="B259" s="16"/>
      <c r="C259" s="17"/>
    </row>
    <row r="260">
      <c r="A260" s="15"/>
      <c r="B260" s="16"/>
      <c r="C260" s="17"/>
    </row>
    <row r="261">
      <c r="A261" s="15"/>
      <c r="B261" s="16"/>
      <c r="C261" s="17"/>
    </row>
    <row r="262">
      <c r="A262" s="15"/>
      <c r="B262" s="16"/>
      <c r="C262" s="17"/>
    </row>
    <row r="263">
      <c r="A263" s="15"/>
      <c r="B263" s="17"/>
      <c r="C263" s="17"/>
    </row>
    <row r="264">
      <c r="A264" s="15"/>
      <c r="B264" s="16"/>
      <c r="C264" s="17"/>
    </row>
    <row r="265">
      <c r="A265" s="15"/>
      <c r="B265" s="17"/>
      <c r="C265" s="17"/>
    </row>
    <row r="266">
      <c r="A266" s="15"/>
      <c r="B266" s="17"/>
      <c r="C266" s="17"/>
    </row>
    <row r="267">
      <c r="A267" s="15"/>
      <c r="B267" s="17"/>
      <c r="C267" s="17"/>
    </row>
    <row r="268">
      <c r="A268" s="15"/>
      <c r="B268" s="16"/>
      <c r="C268" s="17"/>
    </row>
    <row r="269">
      <c r="A269" s="15"/>
      <c r="B269" s="17"/>
      <c r="C269" s="17"/>
    </row>
    <row r="270">
      <c r="A270" s="15"/>
      <c r="B270" s="17"/>
      <c r="C270" s="17"/>
    </row>
    <row r="271">
      <c r="A271" s="15"/>
      <c r="B271" s="17"/>
      <c r="C271" s="17"/>
    </row>
    <row r="272">
      <c r="A272" s="15"/>
      <c r="B272" s="16"/>
      <c r="C272" s="17"/>
    </row>
    <row r="273">
      <c r="A273" s="15"/>
      <c r="B273" s="16"/>
      <c r="C273" s="17"/>
    </row>
    <row r="274">
      <c r="A274" s="15"/>
      <c r="B274" s="17"/>
      <c r="C274" s="17"/>
    </row>
    <row r="275">
      <c r="A275" s="15"/>
      <c r="B275" s="17"/>
      <c r="C275" s="17"/>
    </row>
    <row r="276">
      <c r="A276" s="15"/>
      <c r="B276" s="16"/>
      <c r="C276" s="17"/>
    </row>
    <row r="277">
      <c r="A277" s="15"/>
      <c r="B277" s="16"/>
      <c r="C277" s="17"/>
    </row>
    <row r="278">
      <c r="A278" s="15"/>
      <c r="B278" s="16"/>
      <c r="C278" s="17"/>
    </row>
    <row r="279">
      <c r="A279" s="15"/>
      <c r="B279" s="16"/>
      <c r="C279" s="17"/>
    </row>
    <row r="280">
      <c r="A280" s="15"/>
      <c r="B280" s="16"/>
      <c r="C280" s="17"/>
    </row>
    <row r="281">
      <c r="A281" s="15"/>
      <c r="B281" s="17"/>
      <c r="C281" s="17"/>
    </row>
    <row r="282">
      <c r="A282" s="15"/>
      <c r="B282" s="17"/>
      <c r="C282" s="16"/>
    </row>
    <row r="283">
      <c r="A283" s="15"/>
      <c r="B283" s="17"/>
      <c r="C283" s="16"/>
    </row>
    <row r="284">
      <c r="A284" s="15"/>
      <c r="B284" s="17"/>
      <c r="C284" s="16"/>
    </row>
    <row r="285">
      <c r="A285" s="15"/>
      <c r="B285" s="17"/>
      <c r="C285" s="16"/>
    </row>
    <row r="286">
      <c r="A286" s="15"/>
      <c r="B286" s="17"/>
      <c r="C286" s="16"/>
    </row>
    <row r="287">
      <c r="A287" s="15"/>
      <c r="B287" s="17"/>
      <c r="C287" s="16"/>
    </row>
    <row r="288">
      <c r="A288" s="15"/>
      <c r="B288" s="17"/>
      <c r="C288" s="16"/>
    </row>
    <row r="289">
      <c r="A289" s="15"/>
      <c r="B289" s="17"/>
      <c r="C289" s="16"/>
    </row>
    <row r="290">
      <c r="A290" s="15"/>
      <c r="B290" s="17"/>
      <c r="C290" s="16"/>
    </row>
    <row r="291">
      <c r="A291" s="15"/>
      <c r="B291" s="17"/>
      <c r="C291" s="16"/>
    </row>
    <row r="292">
      <c r="A292" s="15"/>
      <c r="B292" s="17"/>
      <c r="C292" s="16"/>
    </row>
    <row r="293">
      <c r="A293" s="15"/>
      <c r="B293" s="17"/>
      <c r="C293" s="16"/>
    </row>
    <row r="294">
      <c r="A294" s="15"/>
      <c r="B294" s="17"/>
      <c r="C294" s="16"/>
    </row>
    <row r="295">
      <c r="A295" s="15"/>
      <c r="B295" s="17"/>
      <c r="C295" s="16"/>
    </row>
    <row r="296">
      <c r="A296" s="15"/>
      <c r="B296" s="17"/>
      <c r="C296" s="16"/>
    </row>
    <row r="297">
      <c r="A297" s="15"/>
      <c r="B297" s="17"/>
      <c r="C297" s="16"/>
    </row>
    <row r="298">
      <c r="A298" s="15"/>
      <c r="B298" s="17"/>
      <c r="C298" s="16"/>
    </row>
    <row r="299">
      <c r="A299" s="15"/>
      <c r="B299" s="17"/>
      <c r="C299" s="16"/>
    </row>
    <row r="300">
      <c r="A300" s="15"/>
      <c r="B300" s="17"/>
      <c r="C300" s="16"/>
    </row>
    <row r="301">
      <c r="A301" s="15"/>
      <c r="B301" s="17"/>
      <c r="C301" s="16"/>
    </row>
    <row r="302">
      <c r="A302" s="15"/>
      <c r="B302" s="17"/>
      <c r="C302" s="16"/>
    </row>
    <row r="303">
      <c r="A303" s="15"/>
      <c r="B303" s="17"/>
      <c r="C303" s="16"/>
    </row>
    <row r="304">
      <c r="A304" s="15"/>
      <c r="B304" s="17"/>
      <c r="C304" s="16"/>
    </row>
    <row r="305">
      <c r="A305" s="15"/>
      <c r="B305" s="17"/>
      <c r="C305" s="16"/>
    </row>
    <row r="306">
      <c r="A306" s="15"/>
      <c r="B306" s="17"/>
      <c r="C306" s="16"/>
    </row>
    <row r="307">
      <c r="A307" s="15"/>
      <c r="B307" s="17"/>
      <c r="C307" s="16"/>
    </row>
    <row r="308">
      <c r="A308" s="15"/>
      <c r="B308" s="17"/>
      <c r="C308" s="16"/>
    </row>
    <row r="309">
      <c r="A309" s="15"/>
      <c r="B309" s="17"/>
      <c r="C309" s="16"/>
    </row>
    <row r="310">
      <c r="A310" s="15"/>
      <c r="B310" s="17"/>
      <c r="C310" s="16"/>
    </row>
    <row r="311">
      <c r="A311" s="15"/>
      <c r="B311" s="17"/>
      <c r="C311" s="16"/>
    </row>
    <row r="312">
      <c r="A312" s="15"/>
      <c r="B312" s="17"/>
      <c r="C312" s="17"/>
    </row>
    <row r="313">
      <c r="A313" s="15"/>
      <c r="B313" s="17"/>
      <c r="C313" s="17"/>
    </row>
    <row r="314">
      <c r="A314" s="15"/>
      <c r="B314" s="17"/>
      <c r="C314" s="17"/>
    </row>
    <row r="315">
      <c r="A315" s="15"/>
      <c r="B315" s="17"/>
      <c r="C315" s="16"/>
    </row>
    <row r="316">
      <c r="A316" s="15"/>
      <c r="B316" s="17"/>
      <c r="C316" s="17"/>
    </row>
    <row r="317">
      <c r="A317" s="15"/>
      <c r="B317" s="17"/>
      <c r="C317" s="17"/>
    </row>
    <row r="318">
      <c r="A318" s="15"/>
      <c r="B318" s="17"/>
      <c r="C318" s="17"/>
    </row>
    <row r="319">
      <c r="A319" s="15"/>
      <c r="B319" s="17"/>
      <c r="C319" s="17"/>
    </row>
    <row r="320">
      <c r="A320" s="15"/>
      <c r="B320" s="17"/>
      <c r="C320" s="17"/>
    </row>
    <row r="321">
      <c r="A321" s="15"/>
      <c r="B321" s="17"/>
      <c r="C321" s="17"/>
    </row>
    <row r="322">
      <c r="A322" s="15"/>
      <c r="B322" s="17"/>
      <c r="C322" s="17"/>
    </row>
    <row r="323">
      <c r="A323" s="15"/>
      <c r="B323" s="17"/>
      <c r="C323" s="17"/>
    </row>
    <row r="324">
      <c r="A324" s="15"/>
      <c r="B324" s="17"/>
      <c r="C324" s="17"/>
    </row>
    <row r="325">
      <c r="A325" s="15"/>
      <c r="B325" s="17"/>
      <c r="C325" s="17"/>
    </row>
    <row r="326">
      <c r="A326" s="15"/>
      <c r="B326" s="17"/>
      <c r="C326" s="17"/>
    </row>
    <row r="327">
      <c r="A327" s="15"/>
      <c r="B327" s="17"/>
      <c r="C327" s="16"/>
    </row>
    <row r="328">
      <c r="A328" s="15"/>
      <c r="B328" s="17"/>
      <c r="C328" s="16"/>
    </row>
    <row r="329">
      <c r="A329" s="15"/>
      <c r="B329" s="17"/>
      <c r="C329" s="16"/>
    </row>
    <row r="330">
      <c r="A330" s="15"/>
      <c r="B330" s="17"/>
      <c r="C330" s="16"/>
    </row>
    <row r="331">
      <c r="A331" s="15"/>
      <c r="B331" s="17"/>
      <c r="C331" s="16"/>
    </row>
    <row r="332">
      <c r="A332" s="15"/>
      <c r="B332" s="17"/>
      <c r="C332" s="16"/>
    </row>
    <row r="333">
      <c r="A333" s="15"/>
      <c r="B333" s="17"/>
      <c r="C333" s="16"/>
    </row>
    <row r="334">
      <c r="A334" s="15"/>
      <c r="B334" s="17"/>
      <c r="C334" s="16"/>
    </row>
    <row r="335">
      <c r="A335" s="15"/>
      <c r="B335" s="17"/>
      <c r="C335" s="16"/>
    </row>
    <row r="336">
      <c r="A336" s="15"/>
      <c r="B336" s="17"/>
      <c r="C336" s="16"/>
    </row>
    <row r="337">
      <c r="A337" s="15"/>
      <c r="B337" s="17"/>
      <c r="C337" s="16"/>
    </row>
    <row r="338">
      <c r="A338" s="15"/>
      <c r="B338" s="17"/>
      <c r="C338" s="16"/>
    </row>
    <row r="339">
      <c r="A339" s="15"/>
      <c r="B339" s="17"/>
      <c r="C339" s="16"/>
    </row>
    <row r="340">
      <c r="A340" s="15"/>
      <c r="B340" s="17"/>
      <c r="C340" s="16"/>
    </row>
    <row r="341">
      <c r="A341" s="15"/>
      <c r="B341" s="17"/>
      <c r="C341" s="16"/>
    </row>
    <row r="342">
      <c r="A342" s="15"/>
      <c r="B342" s="16"/>
      <c r="C342" s="17"/>
    </row>
    <row r="343">
      <c r="A343" s="15"/>
      <c r="B343" s="17"/>
      <c r="C343" s="17"/>
    </row>
    <row r="344">
      <c r="A344" s="15"/>
      <c r="B344" s="17"/>
      <c r="C344" s="17"/>
    </row>
    <row r="345">
      <c r="A345" s="15"/>
      <c r="B345" s="16"/>
      <c r="C345" s="17"/>
    </row>
    <row r="346">
      <c r="A346" s="15"/>
      <c r="B346" s="17"/>
      <c r="C346" s="17"/>
    </row>
    <row r="347">
      <c r="A347" s="15"/>
      <c r="B347" s="17"/>
      <c r="C347" s="17"/>
    </row>
    <row r="348">
      <c r="A348" s="15"/>
      <c r="B348" s="18"/>
      <c r="C348" s="17"/>
    </row>
    <row r="349">
      <c r="A349" s="15"/>
      <c r="B349" s="17"/>
      <c r="C349" s="17"/>
    </row>
    <row r="350">
      <c r="A350" s="15"/>
      <c r="B350" s="16"/>
      <c r="C350" s="17"/>
    </row>
    <row r="351">
      <c r="A351" s="15"/>
      <c r="B351" s="16"/>
      <c r="C351" s="17"/>
    </row>
    <row r="352">
      <c r="A352" s="15"/>
      <c r="B352" s="17"/>
      <c r="C352" s="18"/>
    </row>
    <row r="353">
      <c r="A353" s="15"/>
      <c r="B353" s="17"/>
      <c r="C353" s="17"/>
    </row>
    <row r="354">
      <c r="A354" s="15"/>
      <c r="B354" s="16"/>
      <c r="C354" s="17"/>
    </row>
    <row r="355">
      <c r="A355" s="15"/>
      <c r="B355" s="16"/>
      <c r="C355" s="17"/>
    </row>
    <row r="356">
      <c r="A356" s="15"/>
      <c r="B356" s="16"/>
      <c r="C356" s="17"/>
    </row>
    <row r="357">
      <c r="A357" s="15"/>
      <c r="B357" s="16"/>
      <c r="C357" s="17"/>
    </row>
    <row r="358">
      <c r="A358" s="15"/>
      <c r="B358" s="16"/>
      <c r="C358" s="17"/>
    </row>
    <row r="359">
      <c r="A359" s="15"/>
      <c r="B359" s="16"/>
      <c r="C359" s="17"/>
    </row>
    <row r="360">
      <c r="A360" s="15"/>
      <c r="B360" s="16"/>
      <c r="C360" s="17"/>
    </row>
    <row r="361">
      <c r="A361" s="15"/>
      <c r="B361" s="16"/>
      <c r="C361" s="17"/>
    </row>
    <row r="362">
      <c r="A362" s="15"/>
      <c r="B362" s="16"/>
      <c r="C362" s="17"/>
    </row>
    <row r="363">
      <c r="A363" s="15"/>
      <c r="B363" s="16"/>
      <c r="C363" s="17"/>
    </row>
    <row r="364">
      <c r="A364" s="15"/>
      <c r="B364" s="16"/>
      <c r="C364" s="17"/>
    </row>
    <row r="365">
      <c r="A365" s="15"/>
      <c r="B365" s="16"/>
      <c r="C365" s="17"/>
    </row>
    <row r="366">
      <c r="A366" s="15"/>
      <c r="B366" s="16"/>
      <c r="C366" s="17"/>
    </row>
    <row r="367">
      <c r="A367" s="15"/>
      <c r="B367" s="16"/>
      <c r="C367" s="17"/>
    </row>
    <row r="368">
      <c r="A368" s="15"/>
      <c r="B368" s="16"/>
      <c r="C368" s="17"/>
    </row>
    <row r="369">
      <c r="A369" s="15"/>
      <c r="B369" s="16"/>
      <c r="C369" s="17"/>
    </row>
    <row r="370">
      <c r="A370" s="15"/>
      <c r="B370" s="16"/>
      <c r="C370" s="18"/>
    </row>
    <row r="371">
      <c r="A371" s="15"/>
      <c r="B371" s="17"/>
      <c r="C371" s="18"/>
    </row>
    <row r="372">
      <c r="A372" s="15"/>
      <c r="B372" s="16"/>
      <c r="C372" s="18"/>
    </row>
    <row r="373">
      <c r="A373" s="15"/>
      <c r="B373" s="16"/>
      <c r="C373" s="17"/>
    </row>
    <row r="374">
      <c r="A374" s="15"/>
      <c r="B374" s="16"/>
      <c r="C374" s="17"/>
    </row>
    <row r="375">
      <c r="A375" s="15"/>
      <c r="B375" s="16"/>
      <c r="C375" s="17"/>
    </row>
    <row r="376">
      <c r="A376" s="15"/>
      <c r="B376" s="17"/>
      <c r="C376" s="17"/>
    </row>
    <row r="377">
      <c r="A377" s="15"/>
      <c r="B377" s="17"/>
      <c r="C377" s="17"/>
    </row>
    <row r="378">
      <c r="A378" s="15"/>
      <c r="B378" s="17"/>
      <c r="C378" s="17"/>
    </row>
    <row r="379">
      <c r="A379" s="15"/>
      <c r="B379" s="17"/>
      <c r="C379" s="17"/>
    </row>
    <row r="380">
      <c r="A380" s="15"/>
      <c r="B380" s="16"/>
      <c r="C380" s="17"/>
    </row>
    <row r="381">
      <c r="A381" s="15"/>
      <c r="B381" s="16"/>
      <c r="C381" s="17"/>
    </row>
    <row r="382">
      <c r="A382" s="15"/>
      <c r="B382" s="17"/>
      <c r="C382" s="17"/>
    </row>
    <row r="383">
      <c r="A383" s="15"/>
      <c r="B383" s="16"/>
      <c r="C383" s="17"/>
    </row>
    <row r="384">
      <c r="A384" s="15"/>
      <c r="B384" s="16"/>
      <c r="C384" s="17"/>
    </row>
    <row r="385">
      <c r="A385" s="15"/>
      <c r="B385" s="16"/>
      <c r="C385" s="17"/>
    </row>
    <row r="386">
      <c r="A386" s="15"/>
      <c r="B386" s="16"/>
      <c r="C386" s="17"/>
    </row>
    <row r="387">
      <c r="A387" s="15"/>
      <c r="B387" s="16"/>
      <c r="C387" s="17"/>
    </row>
    <row r="388">
      <c r="A388" s="15"/>
      <c r="B388" s="16"/>
      <c r="C388" s="17"/>
    </row>
    <row r="389">
      <c r="A389" s="15"/>
      <c r="B389" s="16"/>
      <c r="C389" s="17"/>
    </row>
    <row r="390">
      <c r="A390" s="15"/>
      <c r="B390" s="16"/>
      <c r="C390" s="17"/>
    </row>
    <row r="391">
      <c r="A391" s="15"/>
      <c r="B391" s="16"/>
      <c r="C391" s="17"/>
    </row>
    <row r="392">
      <c r="A392" s="15"/>
      <c r="B392" s="16"/>
      <c r="C392" s="17"/>
    </row>
    <row r="393">
      <c r="A393" s="15"/>
      <c r="B393" s="17"/>
      <c r="C393" s="17"/>
    </row>
    <row r="394">
      <c r="A394" s="15"/>
      <c r="B394" s="17"/>
      <c r="C394" s="17"/>
    </row>
    <row r="395">
      <c r="A395" s="15"/>
      <c r="B395" s="16"/>
      <c r="C395" s="17"/>
    </row>
    <row r="396">
      <c r="A396" s="15"/>
      <c r="B396" s="17"/>
      <c r="C396" s="17"/>
    </row>
    <row r="397">
      <c r="A397" s="15"/>
      <c r="B397" s="16"/>
      <c r="C397" s="17"/>
    </row>
    <row r="398">
      <c r="A398" s="15"/>
      <c r="B398" s="16"/>
      <c r="C398" s="17"/>
    </row>
    <row r="399">
      <c r="A399" s="15"/>
      <c r="B399" s="17"/>
      <c r="C399" s="17"/>
    </row>
    <row r="400">
      <c r="A400" s="15"/>
      <c r="B400" s="16"/>
      <c r="C400" s="17"/>
    </row>
    <row r="401">
      <c r="A401" s="15"/>
      <c r="B401" s="16"/>
      <c r="C401" s="17"/>
    </row>
    <row r="402">
      <c r="A402" s="15"/>
      <c r="B402" s="16"/>
      <c r="C402" s="17"/>
    </row>
    <row r="403">
      <c r="A403" s="15"/>
      <c r="B403" s="16"/>
      <c r="C403" s="17"/>
    </row>
    <row r="404">
      <c r="A404" s="15"/>
      <c r="B404" s="16"/>
      <c r="C404" s="17"/>
    </row>
    <row r="405">
      <c r="A405" s="15"/>
      <c r="B405" s="17"/>
      <c r="C405" s="17"/>
    </row>
    <row r="406">
      <c r="A406" s="15"/>
      <c r="B406" s="16"/>
      <c r="C406" s="17"/>
    </row>
    <row r="407">
      <c r="A407" s="15"/>
      <c r="B407" s="17"/>
      <c r="C407" s="17"/>
    </row>
    <row r="408">
      <c r="A408" s="15"/>
      <c r="B408" s="16"/>
      <c r="C408" s="17"/>
    </row>
    <row r="409">
      <c r="A409" s="15"/>
      <c r="B409" s="16"/>
      <c r="C409" s="17"/>
    </row>
    <row r="410">
      <c r="A410" s="15"/>
      <c r="B410" s="16"/>
      <c r="C410" s="17"/>
    </row>
    <row r="411">
      <c r="A411" s="15"/>
      <c r="B411" s="17"/>
      <c r="C411" s="17"/>
    </row>
    <row r="412">
      <c r="A412" s="15"/>
      <c r="B412" s="17"/>
      <c r="C412" s="17"/>
    </row>
    <row r="413">
      <c r="A413" s="15"/>
      <c r="B413" s="16"/>
      <c r="C413" s="17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40.88"/>
  </cols>
  <sheetData>
    <row r="1" ht="60.0" customHeight="1">
      <c r="A1" s="3" t="s">
        <v>22</v>
      </c>
      <c r="B1" s="1" t="s">
        <v>316</v>
      </c>
      <c r="C1" s="3" t="s">
        <v>317</v>
      </c>
      <c r="D1" s="3" t="s">
        <v>3</v>
      </c>
      <c r="E1" s="3" t="s">
        <v>343</v>
      </c>
      <c r="F1" s="3" t="s">
        <v>344</v>
      </c>
      <c r="G1" s="4" t="s">
        <v>400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401</v>
      </c>
      <c r="M1" s="3" t="s">
        <v>402</v>
      </c>
      <c r="N1" s="4" t="s">
        <v>403</v>
      </c>
      <c r="O1" s="4" t="s">
        <v>404</v>
      </c>
      <c r="P1" s="4" t="s">
        <v>405</v>
      </c>
      <c r="Q1" s="4" t="s">
        <v>406</v>
      </c>
      <c r="R1" s="4" t="s">
        <v>407</v>
      </c>
      <c r="S1" s="4" t="s">
        <v>408</v>
      </c>
      <c r="T1" s="3" t="s">
        <v>409</v>
      </c>
      <c r="U1" s="3" t="s">
        <v>410</v>
      </c>
      <c r="V1" s="3" t="s">
        <v>411</v>
      </c>
      <c r="W1" s="3" t="s">
        <v>349</v>
      </c>
      <c r="X1" s="3" t="s">
        <v>350</v>
      </c>
      <c r="Y1" s="3" t="s">
        <v>412</v>
      </c>
      <c r="Z1" s="3" t="s">
        <v>351</v>
      </c>
      <c r="AA1" s="3" t="s">
        <v>352</v>
      </c>
      <c r="AB1" s="3" t="s">
        <v>342</v>
      </c>
      <c r="AC1" s="4" t="s">
        <v>24</v>
      </c>
      <c r="AD1" s="4" t="s">
        <v>327</v>
      </c>
      <c r="AE1" s="4" t="s">
        <v>328</v>
      </c>
      <c r="AF1" s="4" t="s">
        <v>329</v>
      </c>
      <c r="AG1" s="4" t="s">
        <v>330</v>
      </c>
      <c r="AH1" s="4" t="s">
        <v>413</v>
      </c>
      <c r="AI1" s="4" t="s">
        <v>414</v>
      </c>
      <c r="AJ1" s="3" t="s">
        <v>415</v>
      </c>
      <c r="AK1" s="3" t="s">
        <v>416</v>
      </c>
      <c r="AL1" s="4" t="s">
        <v>417</v>
      </c>
      <c r="AM1" s="4" t="s">
        <v>418</v>
      </c>
      <c r="AN1" s="4" t="s">
        <v>419</v>
      </c>
      <c r="AO1" s="4" t="s">
        <v>420</v>
      </c>
      <c r="AP1" s="4" t="s">
        <v>421</v>
      </c>
      <c r="AQ1" s="4" t="s">
        <v>422</v>
      </c>
      <c r="AR1" s="4" t="s">
        <v>423</v>
      </c>
      <c r="AS1" s="4" t="s">
        <v>424</v>
      </c>
      <c r="AT1" s="4" t="s">
        <v>425</v>
      </c>
      <c r="AU1" s="4" t="s">
        <v>426</v>
      </c>
      <c r="AV1" s="4" t="s">
        <v>427</v>
      </c>
      <c r="AW1" s="4" t="s">
        <v>428</v>
      </c>
      <c r="AX1" s="4" t="s">
        <v>429</v>
      </c>
      <c r="AY1" s="4" t="s">
        <v>430</v>
      </c>
      <c r="AZ1" s="4" t="s">
        <v>431</v>
      </c>
      <c r="BA1" s="4" t="s">
        <v>432</v>
      </c>
      <c r="BB1" s="3" t="s">
        <v>14</v>
      </c>
      <c r="BC1" s="4" t="s">
        <v>15</v>
      </c>
      <c r="BD1" s="3" t="s">
        <v>4</v>
      </c>
      <c r="BE1" s="3" t="s">
        <v>313</v>
      </c>
      <c r="BF1" s="3" t="s">
        <v>9</v>
      </c>
      <c r="BG1" s="3" t="s">
        <v>10</v>
      </c>
      <c r="BH1" s="3" t="s">
        <v>5</v>
      </c>
      <c r="BI1" s="3" t="s">
        <v>6</v>
      </c>
      <c r="BJ1" s="3" t="s">
        <v>318</v>
      </c>
      <c r="BK1" s="4" t="s">
        <v>319</v>
      </c>
      <c r="BL1" s="4" t="s">
        <v>11</v>
      </c>
      <c r="BM1" s="4" t="s">
        <v>12</v>
      </c>
      <c r="BN1" s="4" t="s">
        <v>13</v>
      </c>
      <c r="BO1" s="4" t="s">
        <v>433</v>
      </c>
      <c r="BP1" s="4" t="s">
        <v>434</v>
      </c>
      <c r="BQ1" s="4" t="s">
        <v>435</v>
      </c>
      <c r="BR1" s="4" t="s">
        <v>436</v>
      </c>
      <c r="BS1" s="4" t="s">
        <v>437</v>
      </c>
      <c r="BT1" s="4" t="s">
        <v>438</v>
      </c>
      <c r="BU1" s="4" t="s">
        <v>439</v>
      </c>
      <c r="BV1" s="4" t="s">
        <v>440</v>
      </c>
      <c r="BW1" s="4" t="s">
        <v>441</v>
      </c>
      <c r="BX1" s="4" t="s">
        <v>442</v>
      </c>
      <c r="BY1" s="4" t="s">
        <v>324</v>
      </c>
      <c r="BZ1" s="4" t="s">
        <v>325</v>
      </c>
      <c r="CA1" s="4" t="s">
        <v>326</v>
      </c>
      <c r="CB1" s="4" t="s">
        <v>443</v>
      </c>
      <c r="CC1" s="4" t="s">
        <v>444</v>
      </c>
      <c r="CD1" s="4" t="s">
        <v>445</v>
      </c>
      <c r="CE1" s="4" t="s">
        <v>446</v>
      </c>
      <c r="CF1" s="4" t="s">
        <v>447</v>
      </c>
      <c r="CG1" s="4" t="s">
        <v>448</v>
      </c>
      <c r="CH1" s="4" t="s">
        <v>449</v>
      </c>
      <c r="CI1" s="4" t="s">
        <v>450</v>
      </c>
      <c r="CJ1" s="4" t="s">
        <v>451</v>
      </c>
      <c r="CK1" s="4" t="s">
        <v>452</v>
      </c>
      <c r="CL1" s="4" t="s">
        <v>320</v>
      </c>
      <c r="CM1" s="4" t="s">
        <v>453</v>
      </c>
      <c r="CN1" s="4" t="s">
        <v>454</v>
      </c>
      <c r="CO1" s="4" t="s">
        <v>455</v>
      </c>
      <c r="CP1" s="4" t="s">
        <v>456</v>
      </c>
      <c r="CQ1" s="4" t="s">
        <v>457</v>
      </c>
      <c r="CR1" s="4" t="s">
        <v>458</v>
      </c>
      <c r="CS1" s="3" t="s">
        <v>459</v>
      </c>
      <c r="CT1" s="4" t="s">
        <v>460</v>
      </c>
      <c r="CU1" s="4" t="s">
        <v>461</v>
      </c>
      <c r="CV1" s="4" t="s">
        <v>462</v>
      </c>
      <c r="CW1" s="4" t="s">
        <v>463</v>
      </c>
      <c r="CX1" s="4" t="s">
        <v>464</v>
      </c>
      <c r="CY1" s="4" t="s">
        <v>331</v>
      </c>
      <c r="CZ1" s="4" t="s">
        <v>465</v>
      </c>
      <c r="DA1" s="4" t="s">
        <v>332</v>
      </c>
      <c r="DB1" s="4" t="s">
        <v>333</v>
      </c>
      <c r="DC1" s="4" t="s">
        <v>334</v>
      </c>
      <c r="DD1" s="4" t="s">
        <v>466</v>
      </c>
      <c r="DE1" s="4" t="s">
        <v>467</v>
      </c>
      <c r="DF1" s="4" t="s">
        <v>468</v>
      </c>
      <c r="DG1" s="4" t="s">
        <v>469</v>
      </c>
      <c r="DH1" s="4" t="s">
        <v>470</v>
      </c>
      <c r="DI1" s="4" t="s">
        <v>471</v>
      </c>
      <c r="DJ1" s="4" t="s">
        <v>472</v>
      </c>
      <c r="DK1" s="4" t="s">
        <v>473</v>
      </c>
      <c r="DL1" s="4" t="s">
        <v>474</v>
      </c>
      <c r="DM1" s="4" t="s">
        <v>475</v>
      </c>
      <c r="DN1" s="4" t="s">
        <v>476</v>
      </c>
      <c r="DO1" s="4" t="s">
        <v>17</v>
      </c>
      <c r="DP1" s="4" t="s">
        <v>477</v>
      </c>
      <c r="DQ1" s="4" t="s">
        <v>478</v>
      </c>
      <c r="DR1" s="4" t="s">
        <v>479</v>
      </c>
      <c r="DS1" s="4" t="s">
        <v>480</v>
      </c>
      <c r="DT1" s="4" t="s">
        <v>481</v>
      </c>
      <c r="DU1" s="4" t="s">
        <v>482</v>
      </c>
      <c r="DV1" s="4" t="s">
        <v>483</v>
      </c>
      <c r="DW1" s="4" t="s">
        <v>484</v>
      </c>
      <c r="DX1" s="4" t="s">
        <v>338</v>
      </c>
      <c r="DY1" s="4" t="s">
        <v>339</v>
      </c>
      <c r="DZ1" s="4" t="s">
        <v>485</v>
      </c>
      <c r="EA1" s="4" t="s">
        <v>486</v>
      </c>
      <c r="EB1" s="4" t="s">
        <v>487</v>
      </c>
      <c r="EC1" s="4" t="s">
        <v>488</v>
      </c>
      <c r="ED1" s="4" t="s">
        <v>489</v>
      </c>
      <c r="EE1" s="4" t="s">
        <v>490</v>
      </c>
      <c r="EF1" s="4" t="s">
        <v>491</v>
      </c>
      <c r="EG1" s="4" t="s">
        <v>492</v>
      </c>
      <c r="EH1" s="4" t="s">
        <v>493</v>
      </c>
      <c r="EI1" s="4" t="s">
        <v>494</v>
      </c>
      <c r="EJ1" s="4" t="s">
        <v>495</v>
      </c>
      <c r="EK1" s="4" t="s">
        <v>496</v>
      </c>
      <c r="EL1" s="4" t="s">
        <v>497</v>
      </c>
      <c r="EM1" s="4" t="s">
        <v>498</v>
      </c>
      <c r="EN1" s="4" t="s">
        <v>499</v>
      </c>
      <c r="EO1" s="4" t="s">
        <v>500</v>
      </c>
      <c r="EP1" s="4" t="s">
        <v>501</v>
      </c>
      <c r="EQ1" s="4" t="s">
        <v>502</v>
      </c>
      <c r="ER1" s="4" t="s">
        <v>503</v>
      </c>
      <c r="ES1" s="4" t="s">
        <v>504</v>
      </c>
      <c r="ET1" s="4" t="s">
        <v>335</v>
      </c>
      <c r="EU1" s="4" t="s">
        <v>505</v>
      </c>
      <c r="EV1" s="4" t="s">
        <v>506</v>
      </c>
      <c r="EW1" s="4" t="s">
        <v>19</v>
      </c>
      <c r="EX1" s="4" t="s">
        <v>336</v>
      </c>
      <c r="EY1" s="4" t="s">
        <v>337</v>
      </c>
      <c r="EZ1" s="4" t="s">
        <v>507</v>
      </c>
      <c r="FA1" s="4" t="s">
        <v>508</v>
      </c>
      <c r="FB1" s="4"/>
    </row>
    <row r="2" ht="15.0" customHeight="1">
      <c r="A2" s="1">
        <v>6000.0</v>
      </c>
      <c r="B2" s="1" t="s">
        <v>509</v>
      </c>
      <c r="C2" s="1">
        <v>0.0</v>
      </c>
      <c r="D2" s="1">
        <v>1000.0</v>
      </c>
      <c r="E2" s="1">
        <v>0.0</v>
      </c>
      <c r="F2" s="1">
        <v>0.0</v>
      </c>
      <c r="G2" s="1">
        <v>600.0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6000.0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-1.0</v>
      </c>
      <c r="U2" s="1">
        <v>5446.0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7403.0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16.0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100.0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-1.0</v>
      </c>
      <c r="BQ2" s="1">
        <v>-1.0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-1.0</v>
      </c>
      <c r="BX2" s="1">
        <v>1.0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-1.0</v>
      </c>
      <c r="CN2" s="1">
        <v>0.0</v>
      </c>
      <c r="CO2" s="1">
        <v>0.0</v>
      </c>
      <c r="CP2" s="1">
        <v>2.0</v>
      </c>
      <c r="CQ2" s="1">
        <v>3.0</v>
      </c>
      <c r="CR2" s="1">
        <v>0.0</v>
      </c>
      <c r="CS2" s="1">
        <v>59.0</v>
      </c>
      <c r="CT2" s="1">
        <v>59.0</v>
      </c>
      <c r="CU2" s="1">
        <v>60.0</v>
      </c>
      <c r="CV2" s="1">
        <v>60.0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1.0</v>
      </c>
      <c r="DH2" s="1">
        <v>1.0</v>
      </c>
      <c r="DI2" s="1">
        <v>1.0</v>
      </c>
      <c r="DJ2" s="1">
        <v>1.0</v>
      </c>
      <c r="DK2" s="1">
        <v>1.0</v>
      </c>
      <c r="DL2" s="1">
        <v>1.0</v>
      </c>
      <c r="DM2" s="1">
        <v>1.0</v>
      </c>
      <c r="DN2" s="1">
        <v>1.0</v>
      </c>
      <c r="DO2" s="1">
        <v>1.0</v>
      </c>
      <c r="DP2" s="1">
        <v>0.0</v>
      </c>
      <c r="DQ2" s="1">
        <v>0.0</v>
      </c>
      <c r="DR2" s="1">
        <v>0.0</v>
      </c>
      <c r="DS2" s="1">
        <v>15.0</v>
      </c>
      <c r="DT2" s="1">
        <v>8.0</v>
      </c>
      <c r="DU2" s="7" t="b">
        <v>0</v>
      </c>
      <c r="DV2" s="7" t="b">
        <v>0</v>
      </c>
      <c r="DW2" s="7" t="b">
        <v>0</v>
      </c>
      <c r="DX2" s="7" t="b">
        <v>0</v>
      </c>
      <c r="DY2" s="7" t="b">
        <v>0</v>
      </c>
      <c r="DZ2" s="7" t="b">
        <v>0</v>
      </c>
      <c r="EA2" s="7" t="b">
        <v>0</v>
      </c>
      <c r="EB2" s="7" t="b">
        <v>1</v>
      </c>
      <c r="EC2" s="14" t="b">
        <v>0</v>
      </c>
      <c r="ED2" s="14" t="b">
        <v>0</v>
      </c>
      <c r="EE2" s="14" t="b">
        <v>0</v>
      </c>
      <c r="EF2" s="14" t="b">
        <v>0</v>
      </c>
      <c r="EG2" s="14" t="b">
        <v>0</v>
      </c>
      <c r="EH2" s="14" t="b">
        <v>0</v>
      </c>
      <c r="EI2" s="14" t="b">
        <v>0</v>
      </c>
      <c r="EJ2" s="14" t="b">
        <v>0</v>
      </c>
      <c r="EK2" s="14" t="b">
        <v>0</v>
      </c>
      <c r="EL2" s="14" t="b">
        <v>0</v>
      </c>
      <c r="EM2" s="14" t="b">
        <v>0</v>
      </c>
      <c r="EN2" s="14" t="b">
        <v>0</v>
      </c>
      <c r="EO2" s="14" t="b">
        <v>0</v>
      </c>
      <c r="EP2" s="14" t="b">
        <v>0</v>
      </c>
      <c r="EQ2" s="14" t="b">
        <v>0</v>
      </c>
      <c r="ER2" s="14" t="b">
        <v>0</v>
      </c>
      <c r="ES2" s="14" t="b">
        <v>1</v>
      </c>
      <c r="ET2" s="14" t="b">
        <v>1</v>
      </c>
      <c r="EU2" s="14" t="b">
        <v>0</v>
      </c>
      <c r="EV2" s="7" t="b">
        <v>0</v>
      </c>
      <c r="EW2" s="7" t="b">
        <v>0</v>
      </c>
      <c r="EX2" s="7" t="b">
        <v>0</v>
      </c>
      <c r="EY2" s="7" t="b">
        <v>0</v>
      </c>
      <c r="EZ2" s="19">
        <v>0.0</v>
      </c>
      <c r="FA2" s="7" t="b">
        <v>0</v>
      </c>
    </row>
    <row r="3" ht="15.0" customHeight="1">
      <c r="A3" s="1">
        <v>6001.0</v>
      </c>
      <c r="B3" s="1" t="s">
        <v>510</v>
      </c>
      <c r="C3" s="1">
        <v>0.0</v>
      </c>
      <c r="D3" s="1">
        <v>1000.0</v>
      </c>
      <c r="E3" s="1">
        <v>0.0</v>
      </c>
      <c r="F3" s="1">
        <v>0.0</v>
      </c>
      <c r="G3" s="1">
        <v>600.0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6000.0</v>
      </c>
      <c r="O3" s="1">
        <v>-1.0</v>
      </c>
      <c r="P3" s="1">
        <v>-1.0</v>
      </c>
      <c r="Q3" s="1">
        <v>-1.0</v>
      </c>
      <c r="R3" s="1">
        <v>-1.0</v>
      </c>
      <c r="S3" s="1">
        <v>-1.0</v>
      </c>
      <c r="T3" s="1">
        <v>-1.0</v>
      </c>
      <c r="U3" s="1">
        <v>5446.0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7401.0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16.0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100.0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-1.0</v>
      </c>
      <c r="BQ3" s="1">
        <v>-1.0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-1.0</v>
      </c>
      <c r="BX3" s="1">
        <v>1.0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-1.0</v>
      </c>
      <c r="CN3" s="1">
        <v>0.0</v>
      </c>
      <c r="CO3" s="1">
        <v>0.0</v>
      </c>
      <c r="CP3" s="1">
        <v>2.0</v>
      </c>
      <c r="CQ3" s="1">
        <v>3.0</v>
      </c>
      <c r="CR3" s="1">
        <v>0.0</v>
      </c>
      <c r="CS3" s="1">
        <v>59.0</v>
      </c>
      <c r="CT3" s="1">
        <v>59.0</v>
      </c>
      <c r="CU3" s="1">
        <v>60.0</v>
      </c>
      <c r="CV3" s="1">
        <v>60.0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1.0</v>
      </c>
      <c r="DH3" s="1">
        <v>1.0</v>
      </c>
      <c r="DI3" s="1">
        <v>1.0</v>
      </c>
      <c r="DJ3" s="1">
        <v>1.0</v>
      </c>
      <c r="DK3" s="1">
        <v>1.0</v>
      </c>
      <c r="DL3" s="1">
        <v>1.0</v>
      </c>
      <c r="DM3" s="1">
        <v>1.0</v>
      </c>
      <c r="DN3" s="1">
        <v>1.0</v>
      </c>
      <c r="DO3" s="1">
        <v>1.0</v>
      </c>
      <c r="DP3" s="1">
        <v>0.0</v>
      </c>
      <c r="DQ3" s="1">
        <v>0.0</v>
      </c>
      <c r="DR3" s="1">
        <v>0.0</v>
      </c>
      <c r="DS3" s="1">
        <v>15.0</v>
      </c>
      <c r="DT3" s="1">
        <v>8.0</v>
      </c>
      <c r="DU3" s="7" t="b">
        <v>0</v>
      </c>
      <c r="DV3" s="7" t="b">
        <v>0</v>
      </c>
      <c r="DW3" s="7" t="b">
        <v>0</v>
      </c>
      <c r="DX3" s="7" t="b">
        <v>0</v>
      </c>
      <c r="DY3" s="7" t="b">
        <v>0</v>
      </c>
      <c r="DZ3" s="7" t="b">
        <v>0</v>
      </c>
      <c r="EA3" s="7" t="b">
        <v>0</v>
      </c>
      <c r="EB3" s="7" t="b">
        <v>1</v>
      </c>
      <c r="EC3" s="14" t="b">
        <v>0</v>
      </c>
      <c r="ED3" s="14" t="b">
        <v>0</v>
      </c>
      <c r="EE3" s="14" t="b">
        <v>0</v>
      </c>
      <c r="EF3" s="14" t="b">
        <v>0</v>
      </c>
      <c r="EG3" s="14" t="b">
        <v>0</v>
      </c>
      <c r="EH3" s="14" t="b">
        <v>0</v>
      </c>
      <c r="EI3" s="14" t="b">
        <v>0</v>
      </c>
      <c r="EJ3" s="14" t="b">
        <v>0</v>
      </c>
      <c r="EK3" s="14" t="b">
        <v>0</v>
      </c>
      <c r="EL3" s="14" t="b">
        <v>0</v>
      </c>
      <c r="EM3" s="14" t="b">
        <v>0</v>
      </c>
      <c r="EN3" s="14" t="b">
        <v>0</v>
      </c>
      <c r="EO3" s="14" t="b">
        <v>0</v>
      </c>
      <c r="EP3" s="14" t="b">
        <v>0</v>
      </c>
      <c r="EQ3" s="14" t="b">
        <v>0</v>
      </c>
      <c r="ER3" s="14" t="b">
        <v>0</v>
      </c>
      <c r="ES3" s="14" t="b">
        <v>1</v>
      </c>
      <c r="ET3" s="14" t="b">
        <v>1</v>
      </c>
      <c r="EU3" s="14" t="b">
        <v>0</v>
      </c>
      <c r="EV3" s="7" t="b">
        <v>0</v>
      </c>
      <c r="EW3" s="7" t="b">
        <v>0</v>
      </c>
      <c r="EX3" s="7" t="b">
        <v>0</v>
      </c>
      <c r="EY3" s="7" t="b">
        <v>0</v>
      </c>
      <c r="EZ3" s="19">
        <v>0.0</v>
      </c>
      <c r="FA3" s="7" t="b">
        <v>0</v>
      </c>
    </row>
    <row r="4" ht="15.0" customHeight="1">
      <c r="A4" s="1">
        <v>6002.0</v>
      </c>
      <c r="B4" s="1" t="s">
        <v>511</v>
      </c>
      <c r="C4" s="1">
        <v>0.0</v>
      </c>
      <c r="D4" s="1">
        <v>1000.0</v>
      </c>
      <c r="E4" s="1">
        <v>0.0</v>
      </c>
      <c r="F4" s="1">
        <v>0.0</v>
      </c>
      <c r="G4" s="1">
        <v>600.0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6000.0</v>
      </c>
      <c r="O4" s="1">
        <v>-1.0</v>
      </c>
      <c r="P4" s="1">
        <v>-1.0</v>
      </c>
      <c r="Q4" s="1">
        <v>-1.0</v>
      </c>
      <c r="R4" s="1">
        <v>-1.0</v>
      </c>
      <c r="S4" s="1">
        <v>-1.0</v>
      </c>
      <c r="T4" s="1">
        <v>-1.0</v>
      </c>
      <c r="U4" s="1">
        <v>5446.0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7410.0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16.0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100.0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-1.0</v>
      </c>
      <c r="BQ4" s="1">
        <v>-1.0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-1.0</v>
      </c>
      <c r="BX4" s="1">
        <v>1.0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-1.0</v>
      </c>
      <c r="CN4" s="1">
        <v>0.0</v>
      </c>
      <c r="CO4" s="1">
        <v>0.0</v>
      </c>
      <c r="CP4" s="1">
        <v>2.0</v>
      </c>
      <c r="CQ4" s="1">
        <v>3.0</v>
      </c>
      <c r="CR4" s="1">
        <v>0.0</v>
      </c>
      <c r="CS4" s="1">
        <v>59.0</v>
      </c>
      <c r="CT4" s="1">
        <v>59.0</v>
      </c>
      <c r="CU4" s="1">
        <v>60.0</v>
      </c>
      <c r="CV4" s="1">
        <v>60.0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1.0</v>
      </c>
      <c r="DI4" s="1">
        <v>1.0</v>
      </c>
      <c r="DJ4" s="1">
        <v>1.0</v>
      </c>
      <c r="DK4" s="1">
        <v>1.0</v>
      </c>
      <c r="DL4" s="1">
        <v>1.0</v>
      </c>
      <c r="DM4" s="1">
        <v>1.0</v>
      </c>
      <c r="DN4" s="1">
        <v>1.0</v>
      </c>
      <c r="DO4" s="1">
        <v>1.0</v>
      </c>
      <c r="DP4" s="1">
        <v>0.0</v>
      </c>
      <c r="DQ4" s="1">
        <v>0.0</v>
      </c>
      <c r="DR4" s="1">
        <v>0.0</v>
      </c>
      <c r="DS4" s="1">
        <v>15.0</v>
      </c>
      <c r="DT4" s="1">
        <v>8.0</v>
      </c>
      <c r="DU4" s="7" t="b">
        <v>0</v>
      </c>
      <c r="DV4" s="7" t="b">
        <v>0</v>
      </c>
      <c r="DW4" s="7" t="b">
        <v>0</v>
      </c>
      <c r="DX4" s="7" t="b">
        <v>0</v>
      </c>
      <c r="DY4" s="7" t="b">
        <v>0</v>
      </c>
      <c r="DZ4" s="7" t="b">
        <v>0</v>
      </c>
      <c r="EA4" s="7" t="b">
        <v>0</v>
      </c>
      <c r="EB4" s="7" t="b">
        <v>1</v>
      </c>
      <c r="EC4" s="14" t="b">
        <v>0</v>
      </c>
      <c r="ED4" s="14" t="b">
        <v>0</v>
      </c>
      <c r="EE4" s="14" t="b">
        <v>0</v>
      </c>
      <c r="EF4" s="14" t="b">
        <v>0</v>
      </c>
      <c r="EG4" s="14" t="b">
        <v>0</v>
      </c>
      <c r="EH4" s="14" t="b">
        <v>0</v>
      </c>
      <c r="EI4" s="14" t="b">
        <v>0</v>
      </c>
      <c r="EJ4" s="14" t="b">
        <v>0</v>
      </c>
      <c r="EK4" s="14" t="b">
        <v>0</v>
      </c>
      <c r="EL4" s="14" t="b">
        <v>0</v>
      </c>
      <c r="EM4" s="14" t="b">
        <v>0</v>
      </c>
      <c r="EN4" s="14" t="b">
        <v>0</v>
      </c>
      <c r="EO4" s="14" t="b">
        <v>0</v>
      </c>
      <c r="EP4" s="14" t="b">
        <v>0</v>
      </c>
      <c r="EQ4" s="14" t="b">
        <v>0</v>
      </c>
      <c r="ER4" s="14" t="b">
        <v>0</v>
      </c>
      <c r="ES4" s="14" t="b">
        <v>1</v>
      </c>
      <c r="ET4" s="14" t="b">
        <v>1</v>
      </c>
      <c r="EU4" s="14" t="b">
        <v>0</v>
      </c>
      <c r="EV4" s="7" t="b">
        <v>0</v>
      </c>
      <c r="EW4" s="7" t="b">
        <v>0</v>
      </c>
      <c r="EX4" s="7" t="b">
        <v>0</v>
      </c>
      <c r="EY4" s="7" t="b">
        <v>0</v>
      </c>
      <c r="EZ4" s="19">
        <v>0.0</v>
      </c>
      <c r="FA4" s="7" t="b">
        <v>0</v>
      </c>
    </row>
    <row r="5" ht="15.0" customHeight="1">
      <c r="A5" s="1">
        <v>6003.0</v>
      </c>
      <c r="B5" s="1" t="s">
        <v>512</v>
      </c>
      <c r="C5" s="1">
        <v>0.0</v>
      </c>
      <c r="D5" s="1">
        <v>1000.0</v>
      </c>
      <c r="E5" s="1">
        <v>0.0</v>
      </c>
      <c r="F5" s="1">
        <v>0.0</v>
      </c>
      <c r="G5" s="1">
        <v>600.0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6000.0</v>
      </c>
      <c r="O5" s="1">
        <v>-1.0</v>
      </c>
      <c r="P5" s="1">
        <v>-1.0</v>
      </c>
      <c r="Q5" s="1">
        <v>-1.0</v>
      </c>
      <c r="R5" s="1">
        <v>-1.0</v>
      </c>
      <c r="S5" s="1">
        <v>-1.0</v>
      </c>
      <c r="T5" s="1">
        <v>-1.0</v>
      </c>
      <c r="U5" s="1">
        <v>5446.0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7415.0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16.0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100.0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-1.0</v>
      </c>
      <c r="BQ5" s="1">
        <v>-1.0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-1.0</v>
      </c>
      <c r="BX5" s="1">
        <v>1.0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-1.0</v>
      </c>
      <c r="CN5" s="1">
        <v>0.0</v>
      </c>
      <c r="CO5" s="1">
        <v>0.0</v>
      </c>
      <c r="CP5" s="1">
        <v>2.0</v>
      </c>
      <c r="CQ5" s="1">
        <v>3.0</v>
      </c>
      <c r="CR5" s="1">
        <v>0.0</v>
      </c>
      <c r="CS5" s="1">
        <v>59.0</v>
      </c>
      <c r="CT5" s="1">
        <v>59.0</v>
      </c>
      <c r="CU5" s="1">
        <v>60.0</v>
      </c>
      <c r="CV5" s="1">
        <v>60.0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1.0</v>
      </c>
      <c r="DH5" s="1">
        <v>1.0</v>
      </c>
      <c r="DI5" s="1">
        <v>1.0</v>
      </c>
      <c r="DJ5" s="1">
        <v>1.0</v>
      </c>
      <c r="DK5" s="1">
        <v>1.0</v>
      </c>
      <c r="DL5" s="1">
        <v>1.0</v>
      </c>
      <c r="DM5" s="1">
        <v>1.0</v>
      </c>
      <c r="DN5" s="1">
        <v>1.0</v>
      </c>
      <c r="DO5" s="1">
        <v>1.0</v>
      </c>
      <c r="DP5" s="1">
        <v>0.0</v>
      </c>
      <c r="DQ5" s="1">
        <v>0.0</v>
      </c>
      <c r="DR5" s="1">
        <v>0.0</v>
      </c>
      <c r="DS5" s="1">
        <v>15.0</v>
      </c>
      <c r="DT5" s="1">
        <v>8.0</v>
      </c>
      <c r="DU5" s="7" t="b">
        <v>0</v>
      </c>
      <c r="DV5" s="7" t="b">
        <v>0</v>
      </c>
      <c r="DW5" s="7" t="b">
        <v>0</v>
      </c>
      <c r="DX5" s="7" t="b">
        <v>0</v>
      </c>
      <c r="DY5" s="7" t="b">
        <v>0</v>
      </c>
      <c r="DZ5" s="7" t="b">
        <v>0</v>
      </c>
      <c r="EA5" s="7" t="b">
        <v>0</v>
      </c>
      <c r="EB5" s="7" t="b">
        <v>1</v>
      </c>
      <c r="EC5" s="14" t="b">
        <v>0</v>
      </c>
      <c r="ED5" s="14" t="b">
        <v>0</v>
      </c>
      <c r="EE5" s="14" t="b">
        <v>0</v>
      </c>
      <c r="EF5" s="14" t="b">
        <v>0</v>
      </c>
      <c r="EG5" s="14" t="b">
        <v>0</v>
      </c>
      <c r="EH5" s="14" t="b">
        <v>0</v>
      </c>
      <c r="EI5" s="14" t="b">
        <v>0</v>
      </c>
      <c r="EJ5" s="14" t="b">
        <v>0</v>
      </c>
      <c r="EK5" s="14" t="b">
        <v>0</v>
      </c>
      <c r="EL5" s="14" t="b">
        <v>0</v>
      </c>
      <c r="EM5" s="14" t="b">
        <v>0</v>
      </c>
      <c r="EN5" s="14" t="b">
        <v>0</v>
      </c>
      <c r="EO5" s="14" t="b">
        <v>0</v>
      </c>
      <c r="EP5" s="14" t="b">
        <v>0</v>
      </c>
      <c r="EQ5" s="14" t="b">
        <v>0</v>
      </c>
      <c r="ER5" s="14" t="b">
        <v>0</v>
      </c>
      <c r="ES5" s="14" t="b">
        <v>1</v>
      </c>
      <c r="ET5" s="14" t="b">
        <v>1</v>
      </c>
      <c r="EU5" s="14" t="b">
        <v>0</v>
      </c>
      <c r="EV5" s="7" t="b">
        <v>0</v>
      </c>
      <c r="EW5" s="7" t="b">
        <v>0</v>
      </c>
      <c r="EX5" s="7" t="b">
        <v>0</v>
      </c>
      <c r="EY5" s="7" t="b">
        <v>0</v>
      </c>
      <c r="EZ5" s="19">
        <v>0.0</v>
      </c>
      <c r="FA5" s="7" t="b">
        <v>0</v>
      </c>
    </row>
    <row r="6" ht="15.0" customHeight="1">
      <c r="A6" s="1">
        <v>6004.0</v>
      </c>
      <c r="B6" s="1" t="s">
        <v>513</v>
      </c>
      <c r="C6" s="1">
        <v>0.0</v>
      </c>
      <c r="D6" s="1">
        <v>1000.0</v>
      </c>
      <c r="E6" s="1">
        <v>0.0</v>
      </c>
      <c r="F6" s="1">
        <v>0.0</v>
      </c>
      <c r="G6" s="1">
        <v>600.0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6000.0</v>
      </c>
      <c r="O6" s="1">
        <v>-1.0</v>
      </c>
      <c r="P6" s="1">
        <v>-1.0</v>
      </c>
      <c r="Q6" s="1">
        <v>-1.0</v>
      </c>
      <c r="R6" s="1">
        <v>-1.0</v>
      </c>
      <c r="S6" s="1">
        <v>-1.0</v>
      </c>
      <c r="T6" s="1">
        <v>-1.0</v>
      </c>
      <c r="U6" s="1">
        <v>5446.0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7415.0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16.0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100.0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-1.0</v>
      </c>
      <c r="BQ6" s="1">
        <v>-1.0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-1.0</v>
      </c>
      <c r="BX6" s="1">
        <v>1.0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-1.0</v>
      </c>
      <c r="CN6" s="1">
        <v>0.0</v>
      </c>
      <c r="CO6" s="1">
        <v>0.0</v>
      </c>
      <c r="CP6" s="1">
        <v>2.0</v>
      </c>
      <c r="CQ6" s="1">
        <v>3.0</v>
      </c>
      <c r="CR6" s="1">
        <v>0.0</v>
      </c>
      <c r="CS6" s="1">
        <v>59.0</v>
      </c>
      <c r="CT6" s="1">
        <v>59.0</v>
      </c>
      <c r="CU6" s="1">
        <v>60.0</v>
      </c>
      <c r="CV6" s="1">
        <v>60.0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1.0</v>
      </c>
      <c r="DH6" s="1">
        <v>1.0</v>
      </c>
      <c r="DI6" s="1">
        <v>1.0</v>
      </c>
      <c r="DJ6" s="1">
        <v>1.0</v>
      </c>
      <c r="DK6" s="1">
        <v>1.0</v>
      </c>
      <c r="DL6" s="1">
        <v>1.0</v>
      </c>
      <c r="DM6" s="1">
        <v>1.0</v>
      </c>
      <c r="DN6" s="1">
        <v>1.0</v>
      </c>
      <c r="DO6" s="1">
        <v>1.0</v>
      </c>
      <c r="DP6" s="1">
        <v>0.0</v>
      </c>
      <c r="DQ6" s="1">
        <v>0.0</v>
      </c>
      <c r="DR6" s="1">
        <v>0.0</v>
      </c>
      <c r="DS6" s="1">
        <v>15.0</v>
      </c>
      <c r="DT6" s="1">
        <v>8.0</v>
      </c>
      <c r="DU6" s="7" t="b">
        <v>0</v>
      </c>
      <c r="DV6" s="7" t="b">
        <v>0</v>
      </c>
      <c r="DW6" s="7" t="b">
        <v>0</v>
      </c>
      <c r="DX6" s="7" t="b">
        <v>0</v>
      </c>
      <c r="DY6" s="7" t="b">
        <v>0</v>
      </c>
      <c r="DZ6" s="7" t="b">
        <v>0</v>
      </c>
      <c r="EA6" s="7" t="b">
        <v>0</v>
      </c>
      <c r="EB6" s="7" t="b">
        <v>1</v>
      </c>
      <c r="EC6" s="14" t="b">
        <v>0</v>
      </c>
      <c r="ED6" s="14" t="b">
        <v>0</v>
      </c>
      <c r="EE6" s="14" t="b">
        <v>0</v>
      </c>
      <c r="EF6" s="14" t="b">
        <v>0</v>
      </c>
      <c r="EG6" s="14" t="b">
        <v>0</v>
      </c>
      <c r="EH6" s="14" t="b">
        <v>0</v>
      </c>
      <c r="EI6" s="14" t="b">
        <v>0</v>
      </c>
      <c r="EJ6" s="14" t="b">
        <v>0</v>
      </c>
      <c r="EK6" s="14" t="b">
        <v>0</v>
      </c>
      <c r="EL6" s="14" t="b">
        <v>0</v>
      </c>
      <c r="EM6" s="14" t="b">
        <v>0</v>
      </c>
      <c r="EN6" s="14" t="b">
        <v>0</v>
      </c>
      <c r="EO6" s="14" t="b">
        <v>0</v>
      </c>
      <c r="EP6" s="14" t="b">
        <v>0</v>
      </c>
      <c r="EQ6" s="14" t="b">
        <v>0</v>
      </c>
      <c r="ER6" s="14" t="b">
        <v>0</v>
      </c>
      <c r="ES6" s="14" t="b">
        <v>1</v>
      </c>
      <c r="ET6" s="14" t="b">
        <v>1</v>
      </c>
      <c r="EU6" s="14" t="b">
        <v>0</v>
      </c>
      <c r="EV6" s="7" t="b">
        <v>0</v>
      </c>
      <c r="EW6" s="7" t="b">
        <v>0</v>
      </c>
      <c r="EX6" s="7" t="b">
        <v>0</v>
      </c>
      <c r="EY6" s="7" t="b">
        <v>0</v>
      </c>
      <c r="EZ6" s="19">
        <v>0.0</v>
      </c>
      <c r="FA6" s="7" t="b">
        <v>0</v>
      </c>
    </row>
    <row r="7" ht="15.0" customHeight="1">
      <c r="A7" s="1">
        <v>6010.0</v>
      </c>
      <c r="B7" s="1" t="s">
        <v>514</v>
      </c>
      <c r="C7" s="1">
        <v>0.0</v>
      </c>
      <c r="D7" s="1">
        <v>1000.0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6010.0</v>
      </c>
      <c r="O7" s="1">
        <v>-1.0</v>
      </c>
      <c r="P7" s="1">
        <v>-1.0</v>
      </c>
      <c r="Q7" s="1">
        <v>-1.0</v>
      </c>
      <c r="R7" s="1">
        <v>-1.0</v>
      </c>
      <c r="S7" s="1">
        <v>-1.0</v>
      </c>
      <c r="T7" s="1">
        <v>-1.0</v>
      </c>
      <c r="U7" s="1">
        <v>5446.0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7410.0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16.0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100.0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-1.0</v>
      </c>
      <c r="BQ7" s="1">
        <v>-1.0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-1.0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-1.0</v>
      </c>
      <c r="CN7" s="1">
        <v>0.0</v>
      </c>
      <c r="CO7" s="1">
        <v>0.0</v>
      </c>
      <c r="CP7" s="1">
        <v>2.0</v>
      </c>
      <c r="CQ7" s="1">
        <v>3.0</v>
      </c>
      <c r="CR7" s="1">
        <v>0.0</v>
      </c>
      <c r="CS7" s="1">
        <v>59.0</v>
      </c>
      <c r="CT7" s="1">
        <v>59.0</v>
      </c>
      <c r="CU7" s="1">
        <v>60.0</v>
      </c>
      <c r="CV7" s="1">
        <v>60.0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1.0</v>
      </c>
      <c r="DI7" s="1">
        <v>1.0</v>
      </c>
      <c r="DJ7" s="1">
        <v>1.0</v>
      </c>
      <c r="DK7" s="1">
        <v>1.0</v>
      </c>
      <c r="DL7" s="1">
        <v>1.0</v>
      </c>
      <c r="DM7" s="1">
        <v>1.0</v>
      </c>
      <c r="DN7" s="1">
        <v>1.0</v>
      </c>
      <c r="DO7" s="1">
        <v>1.0</v>
      </c>
      <c r="DP7" s="1">
        <v>0.0</v>
      </c>
      <c r="DQ7" s="1">
        <v>0.0</v>
      </c>
      <c r="DR7" s="1">
        <v>0.0</v>
      </c>
      <c r="DS7" s="1">
        <v>15.0</v>
      </c>
      <c r="DT7" s="1">
        <v>8.0</v>
      </c>
      <c r="DU7" s="7" t="b">
        <v>0</v>
      </c>
      <c r="DV7" s="7" t="b">
        <v>0</v>
      </c>
      <c r="DW7" s="7" t="b">
        <v>0</v>
      </c>
      <c r="DX7" s="7" t="b">
        <v>0</v>
      </c>
      <c r="DY7" s="7" t="b">
        <v>0</v>
      </c>
      <c r="DZ7" s="7" t="b">
        <v>0</v>
      </c>
      <c r="EA7" s="7" t="b">
        <v>0</v>
      </c>
      <c r="EB7" s="7" t="b">
        <v>1</v>
      </c>
      <c r="EC7" s="14" t="b">
        <v>0</v>
      </c>
      <c r="ED7" s="14" t="b">
        <v>0</v>
      </c>
      <c r="EE7" s="14" t="b">
        <v>0</v>
      </c>
      <c r="EF7" s="14" t="b">
        <v>0</v>
      </c>
      <c r="EG7" s="14" t="b">
        <v>0</v>
      </c>
      <c r="EH7" s="14" t="b">
        <v>0</v>
      </c>
      <c r="EI7" s="14" t="b">
        <v>0</v>
      </c>
      <c r="EJ7" s="14" t="b">
        <v>0</v>
      </c>
      <c r="EK7" s="14" t="b">
        <v>0</v>
      </c>
      <c r="EL7" s="14" t="b">
        <v>0</v>
      </c>
      <c r="EM7" s="14" t="b">
        <v>0</v>
      </c>
      <c r="EN7" s="14" t="b">
        <v>0</v>
      </c>
      <c r="EO7" s="14" t="b">
        <v>0</v>
      </c>
      <c r="EP7" s="14" t="b">
        <v>0</v>
      </c>
      <c r="EQ7" s="14" t="b">
        <v>0</v>
      </c>
      <c r="ER7" s="14" t="b">
        <v>0</v>
      </c>
      <c r="ES7" s="14" t="b">
        <v>1</v>
      </c>
      <c r="ET7" s="14" t="b">
        <v>1</v>
      </c>
      <c r="EU7" s="14" t="b">
        <v>0</v>
      </c>
      <c r="EV7" s="7" t="b">
        <v>0</v>
      </c>
      <c r="EW7" s="7" t="b">
        <v>0</v>
      </c>
      <c r="EX7" s="7" t="b">
        <v>0</v>
      </c>
      <c r="EY7" s="7" t="b">
        <v>0</v>
      </c>
      <c r="EZ7" s="19">
        <v>0.0</v>
      </c>
      <c r="FA7" s="7" t="b">
        <v>0</v>
      </c>
    </row>
    <row r="8" ht="15.0" customHeight="1">
      <c r="A8" s="1">
        <v>6020.0</v>
      </c>
      <c r="B8" s="9" t="s">
        <v>515</v>
      </c>
      <c r="C8" s="1">
        <v>0.0</v>
      </c>
      <c r="D8" s="1">
        <v>100.0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6020.0</v>
      </c>
      <c r="O8" s="1">
        <v>-1.0</v>
      </c>
      <c r="P8" s="1">
        <v>-1.0</v>
      </c>
      <c r="Q8" s="1">
        <v>-1.0</v>
      </c>
      <c r="R8" s="1">
        <v>-1.0</v>
      </c>
      <c r="S8" s="1">
        <v>-1.0</v>
      </c>
      <c r="T8" s="1">
        <v>-1.0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16.0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100.0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-1.0</v>
      </c>
      <c r="BQ8" s="1">
        <v>-1.0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-1.0</v>
      </c>
      <c r="BX8" s="1">
        <v>1.0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-1.0</v>
      </c>
      <c r="CN8" s="1">
        <v>0.0</v>
      </c>
      <c r="CO8" s="1">
        <v>0.0</v>
      </c>
      <c r="CP8" s="1">
        <v>2.0</v>
      </c>
      <c r="CQ8" s="1">
        <v>3.0</v>
      </c>
      <c r="CR8" s="1">
        <v>0.0</v>
      </c>
      <c r="CS8" s="1">
        <v>59.0</v>
      </c>
      <c r="CT8" s="1">
        <v>59.0</v>
      </c>
      <c r="CU8" s="1">
        <v>60.0</v>
      </c>
      <c r="CV8" s="1">
        <v>60.0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1.0</v>
      </c>
      <c r="DH8" s="1">
        <v>1.0</v>
      </c>
      <c r="DI8" s="1">
        <v>1.0</v>
      </c>
      <c r="DJ8" s="1">
        <v>1.0</v>
      </c>
      <c r="DK8" s="1">
        <v>1.0</v>
      </c>
      <c r="DL8" s="1">
        <v>1.0</v>
      </c>
      <c r="DM8" s="1">
        <v>1.0</v>
      </c>
      <c r="DN8" s="1">
        <v>1.0</v>
      </c>
      <c r="DO8" s="1">
        <v>1.0</v>
      </c>
      <c r="DP8" s="1">
        <v>0.0</v>
      </c>
      <c r="DQ8" s="1">
        <v>0.0</v>
      </c>
      <c r="DR8" s="1">
        <v>0.0</v>
      </c>
      <c r="DS8" s="1">
        <v>15.0</v>
      </c>
      <c r="DT8" s="1">
        <v>8.0</v>
      </c>
      <c r="DU8" s="7" t="b">
        <v>0</v>
      </c>
      <c r="DV8" s="7" t="b">
        <v>0</v>
      </c>
      <c r="DW8" s="7" t="b">
        <v>0</v>
      </c>
      <c r="DX8" s="7" t="b">
        <v>0</v>
      </c>
      <c r="DY8" s="7" t="b">
        <v>0</v>
      </c>
      <c r="DZ8" s="7" t="b">
        <v>0</v>
      </c>
      <c r="EA8" s="7" t="b">
        <v>0</v>
      </c>
      <c r="EB8" s="7" t="b">
        <v>1</v>
      </c>
      <c r="EC8" s="14" t="b">
        <v>0</v>
      </c>
      <c r="ED8" s="14" t="b">
        <v>0</v>
      </c>
      <c r="EE8" s="14" t="b">
        <v>0</v>
      </c>
      <c r="EF8" s="14" t="b">
        <v>0</v>
      </c>
      <c r="EG8" s="14" t="b">
        <v>0</v>
      </c>
      <c r="EH8" s="14" t="b">
        <v>0</v>
      </c>
      <c r="EI8" s="14" t="b">
        <v>0</v>
      </c>
      <c r="EJ8" s="14" t="b">
        <v>0</v>
      </c>
      <c r="EK8" s="14" t="b">
        <v>0</v>
      </c>
      <c r="EL8" s="14" t="b">
        <v>0</v>
      </c>
      <c r="EM8" s="14" t="b">
        <v>0</v>
      </c>
      <c r="EN8" s="14" t="b">
        <v>0</v>
      </c>
      <c r="EO8" s="14" t="b">
        <v>0</v>
      </c>
      <c r="EP8" s="14" t="b">
        <v>0</v>
      </c>
      <c r="EQ8" s="14" t="b">
        <v>0</v>
      </c>
      <c r="ER8" s="14" t="b">
        <v>0</v>
      </c>
      <c r="ES8" s="14" t="b">
        <v>1</v>
      </c>
      <c r="ET8" s="14" t="b">
        <v>1</v>
      </c>
      <c r="EU8" s="14" t="b">
        <v>0</v>
      </c>
      <c r="EV8" s="7" t="b">
        <v>0</v>
      </c>
      <c r="EW8" s="7" t="b">
        <v>0</v>
      </c>
      <c r="EX8" s="7" t="b">
        <v>0</v>
      </c>
      <c r="EY8" s="7" t="b">
        <v>0</v>
      </c>
      <c r="EZ8" s="19">
        <v>0.0</v>
      </c>
      <c r="FA8" s="7" t="b">
        <v>0</v>
      </c>
    </row>
    <row r="9" ht="15.0" customHeight="1">
      <c r="A9" s="1">
        <v>6021.0</v>
      </c>
      <c r="B9" s="9" t="s">
        <v>516</v>
      </c>
      <c r="C9" s="1">
        <v>0.0</v>
      </c>
      <c r="D9" s="1">
        <v>1000.0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7020.0</v>
      </c>
      <c r="O9" s="1">
        <v>-1.0</v>
      </c>
      <c r="P9" s="1">
        <v>-1.0</v>
      </c>
      <c r="Q9" s="1">
        <v>-1.0</v>
      </c>
      <c r="R9" s="1">
        <v>-1.0</v>
      </c>
      <c r="S9" s="1">
        <v>-1.0</v>
      </c>
      <c r="T9" s="1">
        <v>-1.0</v>
      </c>
      <c r="U9" s="1">
        <v>5446.0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7408.0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16.0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100.0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-1.0</v>
      </c>
      <c r="BQ9" s="1">
        <v>-1.0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-1.0</v>
      </c>
      <c r="BX9" s="1">
        <v>1.0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-1.0</v>
      </c>
      <c r="CN9" s="1">
        <v>0.0</v>
      </c>
      <c r="CO9" s="1">
        <v>0.0</v>
      </c>
      <c r="CP9" s="1">
        <v>2.0</v>
      </c>
      <c r="CQ9" s="1">
        <v>3.0</v>
      </c>
      <c r="CR9" s="1">
        <v>0.0</v>
      </c>
      <c r="CS9" s="1">
        <v>59.0</v>
      </c>
      <c r="CT9" s="1">
        <v>59.0</v>
      </c>
      <c r="CU9" s="1">
        <v>60.0</v>
      </c>
      <c r="CV9" s="1">
        <v>60.0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1.0</v>
      </c>
      <c r="DH9" s="1">
        <v>1.0</v>
      </c>
      <c r="DI9" s="1">
        <v>1.0</v>
      </c>
      <c r="DJ9" s="1">
        <v>1.0</v>
      </c>
      <c r="DK9" s="1">
        <v>1.0</v>
      </c>
      <c r="DL9" s="1">
        <v>1.0</v>
      </c>
      <c r="DM9" s="1">
        <v>1.0</v>
      </c>
      <c r="DN9" s="1">
        <v>1.0</v>
      </c>
      <c r="DO9" s="1">
        <v>1.0</v>
      </c>
      <c r="DP9" s="1">
        <v>0.0</v>
      </c>
      <c r="DQ9" s="1">
        <v>0.0</v>
      </c>
      <c r="DR9" s="1">
        <v>0.0</v>
      </c>
      <c r="DS9" s="1">
        <v>15.0</v>
      </c>
      <c r="DT9" s="1">
        <v>8.0</v>
      </c>
      <c r="DU9" s="7" t="b">
        <v>0</v>
      </c>
      <c r="DV9" s="7" t="b">
        <v>0</v>
      </c>
      <c r="DW9" s="7" t="b">
        <v>0</v>
      </c>
      <c r="DX9" s="7" t="b">
        <v>0</v>
      </c>
      <c r="DY9" s="7" t="b">
        <v>0</v>
      </c>
      <c r="DZ9" s="7" t="b">
        <v>0</v>
      </c>
      <c r="EA9" s="7" t="b">
        <v>0</v>
      </c>
      <c r="EB9" s="7" t="b">
        <v>1</v>
      </c>
      <c r="EC9" s="14" t="b">
        <v>0</v>
      </c>
      <c r="ED9" s="14" t="b">
        <v>0</v>
      </c>
      <c r="EE9" s="14" t="b">
        <v>0</v>
      </c>
      <c r="EF9" s="14" t="b">
        <v>0</v>
      </c>
      <c r="EG9" s="14" t="b">
        <v>0</v>
      </c>
      <c r="EH9" s="14" t="b">
        <v>0</v>
      </c>
      <c r="EI9" s="14" t="b">
        <v>0</v>
      </c>
      <c r="EJ9" s="14" t="b">
        <v>0</v>
      </c>
      <c r="EK9" s="14" t="b">
        <v>0</v>
      </c>
      <c r="EL9" s="14" t="b">
        <v>0</v>
      </c>
      <c r="EM9" s="14" t="b">
        <v>0</v>
      </c>
      <c r="EN9" s="14" t="b">
        <v>0</v>
      </c>
      <c r="EO9" s="14" t="b">
        <v>0</v>
      </c>
      <c r="EP9" s="14" t="b">
        <v>0</v>
      </c>
      <c r="EQ9" s="14" t="b">
        <v>0</v>
      </c>
      <c r="ER9" s="14" t="b">
        <v>0</v>
      </c>
      <c r="ES9" s="14" t="b">
        <v>1</v>
      </c>
      <c r="ET9" s="14" t="b">
        <v>1</v>
      </c>
      <c r="EU9" s="14" t="b">
        <v>0</v>
      </c>
      <c r="EV9" s="7" t="b">
        <v>0</v>
      </c>
      <c r="EW9" s="7" t="b">
        <v>0</v>
      </c>
      <c r="EX9" s="7" t="b">
        <v>0</v>
      </c>
      <c r="EY9" s="7" t="b">
        <v>0</v>
      </c>
      <c r="EZ9" s="19">
        <v>0.0</v>
      </c>
      <c r="FA9" s="7" t="b">
        <v>0</v>
      </c>
    </row>
    <row r="10" ht="15.0" customHeight="1">
      <c r="A10" s="1">
        <v>6030.0</v>
      </c>
      <c r="B10" s="9" t="s">
        <v>517</v>
      </c>
      <c r="C10" s="1">
        <v>0.0</v>
      </c>
      <c r="D10" s="1">
        <v>1000.0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-1.0</v>
      </c>
      <c r="O10" s="1">
        <v>-1.0</v>
      </c>
      <c r="P10" s="1">
        <v>-1.0</v>
      </c>
      <c r="Q10" s="1">
        <v>-1.0</v>
      </c>
      <c r="R10" s="1">
        <v>-1.0</v>
      </c>
      <c r="S10" s="1">
        <v>-1.0</v>
      </c>
      <c r="T10" s="1">
        <v>-1.0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7409.0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16.0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100.0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-1.0</v>
      </c>
      <c r="BQ10" s="1">
        <v>-1.0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-1.0</v>
      </c>
      <c r="BX10" s="1">
        <v>1.0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-1.0</v>
      </c>
      <c r="CN10" s="1">
        <v>0.0</v>
      </c>
      <c r="CO10" s="1">
        <v>0.0</v>
      </c>
      <c r="CP10" s="1">
        <v>2.0</v>
      </c>
      <c r="CQ10" s="1">
        <v>3.0</v>
      </c>
      <c r="CR10" s="1">
        <v>0.0</v>
      </c>
      <c r="CS10" s="1">
        <v>59.0</v>
      </c>
      <c r="CT10" s="1">
        <v>59.0</v>
      </c>
      <c r="CU10" s="1">
        <v>60.0</v>
      </c>
      <c r="CV10" s="1">
        <v>60.0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1.0</v>
      </c>
      <c r="DH10" s="1">
        <v>1.0</v>
      </c>
      <c r="DI10" s="1">
        <v>1.0</v>
      </c>
      <c r="DJ10" s="1">
        <v>1.0</v>
      </c>
      <c r="DK10" s="1">
        <v>1.0</v>
      </c>
      <c r="DL10" s="1">
        <v>1.0</v>
      </c>
      <c r="DM10" s="1">
        <v>1.0</v>
      </c>
      <c r="DN10" s="1">
        <v>1.0</v>
      </c>
      <c r="DO10" s="1">
        <v>1.0</v>
      </c>
      <c r="DP10" s="1">
        <v>0.0</v>
      </c>
      <c r="DQ10" s="1">
        <v>0.0</v>
      </c>
      <c r="DR10" s="1">
        <v>0.0</v>
      </c>
      <c r="DS10" s="1">
        <v>15.0</v>
      </c>
      <c r="DT10" s="1">
        <v>8.0</v>
      </c>
      <c r="DU10" s="7" t="b">
        <v>0</v>
      </c>
      <c r="DV10" s="7" t="b">
        <v>0</v>
      </c>
      <c r="DW10" s="7" t="b">
        <v>0</v>
      </c>
      <c r="DX10" s="7" t="b">
        <v>0</v>
      </c>
      <c r="DY10" s="7" t="b">
        <v>0</v>
      </c>
      <c r="DZ10" s="7" t="b">
        <v>0</v>
      </c>
      <c r="EA10" s="7" t="b">
        <v>0</v>
      </c>
      <c r="EB10" s="7" t="b">
        <v>1</v>
      </c>
      <c r="EC10" s="14" t="b">
        <v>0</v>
      </c>
      <c r="ED10" s="14" t="b">
        <v>0</v>
      </c>
      <c r="EE10" s="14" t="b">
        <v>0</v>
      </c>
      <c r="EF10" s="14" t="b">
        <v>0</v>
      </c>
      <c r="EG10" s="14" t="b">
        <v>0</v>
      </c>
      <c r="EH10" s="14" t="b">
        <v>0</v>
      </c>
      <c r="EI10" s="14" t="b">
        <v>0</v>
      </c>
      <c r="EJ10" s="14" t="b">
        <v>0</v>
      </c>
      <c r="EK10" s="14" t="b">
        <v>0</v>
      </c>
      <c r="EL10" s="14" t="b">
        <v>0</v>
      </c>
      <c r="EM10" s="14" t="b">
        <v>0</v>
      </c>
      <c r="EN10" s="14" t="b">
        <v>0</v>
      </c>
      <c r="EO10" s="14" t="b">
        <v>0</v>
      </c>
      <c r="EP10" s="14" t="b">
        <v>0</v>
      </c>
      <c r="EQ10" s="14" t="b">
        <v>0</v>
      </c>
      <c r="ER10" s="14" t="b">
        <v>0</v>
      </c>
      <c r="ES10" s="14" t="b">
        <v>1</v>
      </c>
      <c r="ET10" s="14" t="b">
        <v>1</v>
      </c>
      <c r="EU10" s="14" t="b">
        <v>0</v>
      </c>
      <c r="EV10" s="7" t="b">
        <v>0</v>
      </c>
      <c r="EW10" s="7" t="b">
        <v>0</v>
      </c>
      <c r="EX10" s="7" t="b">
        <v>0</v>
      </c>
      <c r="EY10" s="7" t="b">
        <v>0</v>
      </c>
      <c r="EZ10" s="19">
        <v>0.0</v>
      </c>
      <c r="FA10" s="7" t="b">
        <v>0</v>
      </c>
      <c r="FB10" s="7"/>
    </row>
    <row r="11" ht="15.0" customHeight="1">
      <c r="A11" s="1">
        <v>6031.0</v>
      </c>
      <c r="B11" s="9" t="s">
        <v>517</v>
      </c>
      <c r="C11" s="1">
        <v>0.0</v>
      </c>
      <c r="D11" s="1">
        <v>1000.0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7030.0</v>
      </c>
      <c r="O11" s="1">
        <v>-1.0</v>
      </c>
      <c r="P11" s="1">
        <v>-1.0</v>
      </c>
      <c r="Q11" s="1">
        <v>-1.0</v>
      </c>
      <c r="R11" s="1">
        <v>-1.0</v>
      </c>
      <c r="S11" s="1">
        <v>-1.0</v>
      </c>
      <c r="T11" s="1">
        <v>-1.0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7414.0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16.0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100.0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-1.0</v>
      </c>
      <c r="BQ11" s="1">
        <v>-1.0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-1.0</v>
      </c>
      <c r="BX11" s="1">
        <v>1.0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-1.0</v>
      </c>
      <c r="CN11" s="1">
        <v>0.0</v>
      </c>
      <c r="CO11" s="1">
        <v>0.0</v>
      </c>
      <c r="CP11" s="1">
        <v>2.0</v>
      </c>
      <c r="CQ11" s="1">
        <v>3.0</v>
      </c>
      <c r="CR11" s="1">
        <v>0.0</v>
      </c>
      <c r="CS11" s="1">
        <v>59.0</v>
      </c>
      <c r="CT11" s="1">
        <v>59.0</v>
      </c>
      <c r="CU11" s="1">
        <v>60.0</v>
      </c>
      <c r="CV11" s="1">
        <v>60.0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1.0</v>
      </c>
      <c r="DH11" s="1">
        <v>1.0</v>
      </c>
      <c r="DI11" s="1">
        <v>1.0</v>
      </c>
      <c r="DJ11" s="1">
        <v>1.0</v>
      </c>
      <c r="DK11" s="1">
        <v>1.0</v>
      </c>
      <c r="DL11" s="1">
        <v>1.0</v>
      </c>
      <c r="DM11" s="1">
        <v>1.0</v>
      </c>
      <c r="DN11" s="1">
        <v>1.0</v>
      </c>
      <c r="DO11" s="1">
        <v>1.0</v>
      </c>
      <c r="DP11" s="1">
        <v>0.0</v>
      </c>
      <c r="DQ11" s="1">
        <v>0.0</v>
      </c>
      <c r="DR11" s="1">
        <v>0.0</v>
      </c>
      <c r="DS11" s="1">
        <v>15.0</v>
      </c>
      <c r="DT11" s="1">
        <v>8.0</v>
      </c>
      <c r="DU11" s="7" t="b">
        <v>0</v>
      </c>
      <c r="DV11" s="7" t="b">
        <v>0</v>
      </c>
      <c r="DW11" s="7" t="b">
        <v>0</v>
      </c>
      <c r="DX11" s="7" t="b">
        <v>0</v>
      </c>
      <c r="DY11" s="7" t="b">
        <v>0</v>
      </c>
      <c r="DZ11" s="7" t="b">
        <v>0</v>
      </c>
      <c r="EA11" s="7" t="b">
        <v>0</v>
      </c>
      <c r="EB11" s="7" t="b">
        <v>1</v>
      </c>
      <c r="EC11" s="14" t="b">
        <v>0</v>
      </c>
      <c r="ED11" s="14" t="b">
        <v>0</v>
      </c>
      <c r="EE11" s="14" t="b">
        <v>0</v>
      </c>
      <c r="EF11" s="14" t="b">
        <v>0</v>
      </c>
      <c r="EG11" s="14" t="b">
        <v>0</v>
      </c>
      <c r="EH11" s="14" t="b">
        <v>0</v>
      </c>
      <c r="EI11" s="14" t="b">
        <v>0</v>
      </c>
      <c r="EJ11" s="14" t="b">
        <v>0</v>
      </c>
      <c r="EK11" s="14" t="b">
        <v>0</v>
      </c>
      <c r="EL11" s="14" t="b">
        <v>0</v>
      </c>
      <c r="EM11" s="14" t="b">
        <v>0</v>
      </c>
      <c r="EN11" s="14" t="b">
        <v>0</v>
      </c>
      <c r="EO11" s="14" t="b">
        <v>0</v>
      </c>
      <c r="EP11" s="14" t="b">
        <v>0</v>
      </c>
      <c r="EQ11" s="14" t="b">
        <v>0</v>
      </c>
      <c r="ER11" s="14" t="b">
        <v>0</v>
      </c>
      <c r="ES11" s="14" t="b">
        <v>1</v>
      </c>
      <c r="ET11" s="14" t="b">
        <v>1</v>
      </c>
      <c r="EU11" s="14" t="b">
        <v>0</v>
      </c>
      <c r="EV11" s="7" t="b">
        <v>0</v>
      </c>
      <c r="EW11" s="7" t="b">
        <v>0</v>
      </c>
      <c r="EX11" s="7" t="b">
        <v>0</v>
      </c>
      <c r="EY11" s="7" t="b">
        <v>0</v>
      </c>
      <c r="EZ11" s="19">
        <v>0.0</v>
      </c>
      <c r="FA11" s="7" t="b">
        <v>0</v>
      </c>
      <c r="FB11" s="7"/>
    </row>
    <row r="12" ht="15.0" customHeight="1">
      <c r="A12" s="1">
        <v>6032.0</v>
      </c>
      <c r="B12" s="9" t="s">
        <v>518</v>
      </c>
      <c r="C12" s="1">
        <v>0.0</v>
      </c>
      <c r="D12" s="1">
        <v>1000.0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7030.0</v>
      </c>
      <c r="O12" s="1">
        <v>-1.0</v>
      </c>
      <c r="P12" s="1">
        <v>-1.0</v>
      </c>
      <c r="Q12" s="1">
        <v>-1.0</v>
      </c>
      <c r="R12" s="1">
        <v>-1.0</v>
      </c>
      <c r="S12" s="1">
        <v>-1.0</v>
      </c>
      <c r="T12" s="1">
        <v>-1.0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7414.0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16.0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100.0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-1.0</v>
      </c>
      <c r="BQ12" s="1">
        <v>-1.0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-1.0</v>
      </c>
      <c r="BX12" s="1">
        <v>1.0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-1.0</v>
      </c>
      <c r="CN12" s="1">
        <v>0.0</v>
      </c>
      <c r="CO12" s="1">
        <v>0.0</v>
      </c>
      <c r="CP12" s="1">
        <v>2.0</v>
      </c>
      <c r="CQ12" s="1">
        <v>3.0</v>
      </c>
      <c r="CR12" s="1">
        <v>0.0</v>
      </c>
      <c r="CS12" s="1">
        <v>59.0</v>
      </c>
      <c r="CT12" s="1">
        <v>59.0</v>
      </c>
      <c r="CU12" s="1">
        <v>60.0</v>
      </c>
      <c r="CV12" s="1">
        <v>60.0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1.0</v>
      </c>
      <c r="DH12" s="1">
        <v>1.0</v>
      </c>
      <c r="DI12" s="1">
        <v>1.0</v>
      </c>
      <c r="DJ12" s="1">
        <v>1.0</v>
      </c>
      <c r="DK12" s="1">
        <v>1.0</v>
      </c>
      <c r="DL12" s="1">
        <v>1.0</v>
      </c>
      <c r="DM12" s="1">
        <v>1.0</v>
      </c>
      <c r="DN12" s="1">
        <v>1.0</v>
      </c>
      <c r="DO12" s="1">
        <v>1.0</v>
      </c>
      <c r="DP12" s="1">
        <v>0.0</v>
      </c>
      <c r="DQ12" s="1">
        <v>0.0</v>
      </c>
      <c r="DR12" s="1">
        <v>0.0</v>
      </c>
      <c r="DS12" s="1">
        <v>15.0</v>
      </c>
      <c r="DT12" s="1">
        <v>8.0</v>
      </c>
      <c r="DU12" s="7" t="b">
        <v>0</v>
      </c>
      <c r="DV12" s="7" t="b">
        <v>0</v>
      </c>
      <c r="DW12" s="7" t="b">
        <v>0</v>
      </c>
      <c r="DX12" s="7" t="b">
        <v>0</v>
      </c>
      <c r="DY12" s="7" t="b">
        <v>0</v>
      </c>
      <c r="DZ12" s="7" t="b">
        <v>0</v>
      </c>
      <c r="EA12" s="7" t="b">
        <v>0</v>
      </c>
      <c r="EB12" s="7" t="b">
        <v>1</v>
      </c>
      <c r="EC12" s="14" t="b">
        <v>0</v>
      </c>
      <c r="ED12" s="14" t="b">
        <v>0</v>
      </c>
      <c r="EE12" s="14" t="b">
        <v>0</v>
      </c>
      <c r="EF12" s="14" t="b">
        <v>0</v>
      </c>
      <c r="EG12" s="14" t="b">
        <v>0</v>
      </c>
      <c r="EH12" s="14" t="b">
        <v>0</v>
      </c>
      <c r="EI12" s="14" t="b">
        <v>0</v>
      </c>
      <c r="EJ12" s="14" t="b">
        <v>0</v>
      </c>
      <c r="EK12" s="14" t="b">
        <v>0</v>
      </c>
      <c r="EL12" s="14" t="b">
        <v>0</v>
      </c>
      <c r="EM12" s="14" t="b">
        <v>0</v>
      </c>
      <c r="EN12" s="14" t="b">
        <v>0</v>
      </c>
      <c r="EO12" s="14" t="b">
        <v>0</v>
      </c>
      <c r="EP12" s="14" t="b">
        <v>0</v>
      </c>
      <c r="EQ12" s="14" t="b">
        <v>0</v>
      </c>
      <c r="ER12" s="14" t="b">
        <v>0</v>
      </c>
      <c r="ES12" s="14" t="b">
        <v>1</v>
      </c>
      <c r="ET12" s="14" t="b">
        <v>1</v>
      </c>
      <c r="EU12" s="14" t="b">
        <v>0</v>
      </c>
      <c r="EV12" s="7" t="b">
        <v>0</v>
      </c>
      <c r="EW12" s="7" t="b">
        <v>0</v>
      </c>
      <c r="EX12" s="7" t="b">
        <v>0</v>
      </c>
      <c r="EY12" s="7" t="b">
        <v>0</v>
      </c>
      <c r="EZ12" s="19">
        <v>0.0</v>
      </c>
      <c r="FA12" s="7" t="b">
        <v>0</v>
      </c>
      <c r="FB12" s="7"/>
    </row>
    <row r="13" ht="15.0" customHeight="1">
      <c r="A13" s="1">
        <v>6040.0</v>
      </c>
      <c r="B13" s="9" t="s">
        <v>519</v>
      </c>
      <c r="C13" s="1">
        <v>0.0</v>
      </c>
      <c r="D13" s="1">
        <v>1000.0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6040.0</v>
      </c>
      <c r="O13" s="1">
        <v>-1.0</v>
      </c>
      <c r="P13" s="1">
        <v>-1.0</v>
      </c>
      <c r="Q13" s="1">
        <v>-1.0</v>
      </c>
      <c r="R13" s="1">
        <v>-1.0</v>
      </c>
      <c r="S13" s="1">
        <v>-1.0</v>
      </c>
      <c r="T13" s="1">
        <v>-1.0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7409.0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16.0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100.0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-1.0</v>
      </c>
      <c r="BQ13" s="1">
        <v>-1.0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-1.0</v>
      </c>
      <c r="BX13" s="1">
        <v>1.0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-1.0</v>
      </c>
      <c r="CN13" s="1">
        <v>0.0</v>
      </c>
      <c r="CO13" s="1">
        <v>0.0</v>
      </c>
      <c r="CP13" s="1">
        <v>2.0</v>
      </c>
      <c r="CQ13" s="1">
        <v>3.0</v>
      </c>
      <c r="CR13" s="1">
        <v>0.0</v>
      </c>
      <c r="CS13" s="1">
        <v>59.0</v>
      </c>
      <c r="CT13" s="1">
        <v>59.0</v>
      </c>
      <c r="CU13" s="1">
        <v>60.0</v>
      </c>
      <c r="CV13" s="1">
        <v>60.0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1.0</v>
      </c>
      <c r="DH13" s="1">
        <v>1.0</v>
      </c>
      <c r="DI13" s="1">
        <v>1.0</v>
      </c>
      <c r="DJ13" s="1">
        <v>1.0</v>
      </c>
      <c r="DK13" s="1">
        <v>1.0</v>
      </c>
      <c r="DL13" s="1">
        <v>1.0</v>
      </c>
      <c r="DM13" s="1">
        <v>1.0</v>
      </c>
      <c r="DN13" s="1">
        <v>1.0</v>
      </c>
      <c r="DO13" s="1">
        <v>1.0</v>
      </c>
      <c r="DP13" s="1">
        <v>0.0</v>
      </c>
      <c r="DQ13" s="1">
        <v>0.0</v>
      </c>
      <c r="DR13" s="1">
        <v>0.0</v>
      </c>
      <c r="DS13" s="1">
        <v>15.0</v>
      </c>
      <c r="DT13" s="1">
        <v>8.0</v>
      </c>
      <c r="DU13" s="7" t="b">
        <v>0</v>
      </c>
      <c r="DV13" s="7" t="b">
        <v>0</v>
      </c>
      <c r="DW13" s="7" t="b">
        <v>0</v>
      </c>
      <c r="DX13" s="7" t="b">
        <v>0</v>
      </c>
      <c r="DY13" s="7" t="b">
        <v>0</v>
      </c>
      <c r="DZ13" s="7" t="b">
        <v>0</v>
      </c>
      <c r="EA13" s="7" t="b">
        <v>0</v>
      </c>
      <c r="EB13" s="7" t="b">
        <v>1</v>
      </c>
      <c r="EC13" s="14" t="b">
        <v>0</v>
      </c>
      <c r="ED13" s="14" t="b">
        <v>0</v>
      </c>
      <c r="EE13" s="14" t="b">
        <v>0</v>
      </c>
      <c r="EF13" s="14" t="b">
        <v>0</v>
      </c>
      <c r="EG13" s="14" t="b">
        <v>0</v>
      </c>
      <c r="EH13" s="14" t="b">
        <v>0</v>
      </c>
      <c r="EI13" s="14" t="b">
        <v>0</v>
      </c>
      <c r="EJ13" s="14" t="b">
        <v>0</v>
      </c>
      <c r="EK13" s="14" t="b">
        <v>0</v>
      </c>
      <c r="EL13" s="14" t="b">
        <v>0</v>
      </c>
      <c r="EM13" s="14" t="b">
        <v>0</v>
      </c>
      <c r="EN13" s="14" t="b">
        <v>0</v>
      </c>
      <c r="EO13" s="14" t="b">
        <v>0</v>
      </c>
      <c r="EP13" s="14" t="b">
        <v>0</v>
      </c>
      <c r="EQ13" s="14" t="b">
        <v>0</v>
      </c>
      <c r="ER13" s="14" t="b">
        <v>0</v>
      </c>
      <c r="ES13" s="14" t="b">
        <v>1</v>
      </c>
      <c r="ET13" s="14" t="b">
        <v>1</v>
      </c>
      <c r="EU13" s="14" t="b">
        <v>0</v>
      </c>
      <c r="EV13" s="7" t="b">
        <v>0</v>
      </c>
      <c r="EW13" s="7" t="b">
        <v>0</v>
      </c>
      <c r="EX13" s="7" t="b">
        <v>0</v>
      </c>
      <c r="EY13" s="7" t="b">
        <v>0</v>
      </c>
      <c r="EZ13" s="19">
        <v>0.0</v>
      </c>
      <c r="FA13" s="7" t="b">
        <v>0</v>
      </c>
    </row>
    <row r="14" ht="15.0" customHeight="1">
      <c r="A14" s="1">
        <v>6041.0</v>
      </c>
      <c r="B14" s="9" t="s">
        <v>520</v>
      </c>
      <c r="C14" s="1">
        <v>0.0</v>
      </c>
      <c r="D14" s="1">
        <v>1000.0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6040.0</v>
      </c>
      <c r="O14" s="1">
        <v>-1.0</v>
      </c>
      <c r="P14" s="1">
        <v>-1.0</v>
      </c>
      <c r="Q14" s="1">
        <v>-1.0</v>
      </c>
      <c r="R14" s="1">
        <v>-1.0</v>
      </c>
      <c r="S14" s="1">
        <v>-1.0</v>
      </c>
      <c r="T14" s="1">
        <v>-1.0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7409.0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16.0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100.0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-1.0</v>
      </c>
      <c r="BQ14" s="1">
        <v>-1.0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-1.0</v>
      </c>
      <c r="BX14" s="1">
        <v>1.0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-1.0</v>
      </c>
      <c r="CN14" s="1">
        <v>0.0</v>
      </c>
      <c r="CO14" s="1">
        <v>0.0</v>
      </c>
      <c r="CP14" s="1">
        <v>2.0</v>
      </c>
      <c r="CQ14" s="1">
        <v>3.0</v>
      </c>
      <c r="CR14" s="1">
        <v>0.0</v>
      </c>
      <c r="CS14" s="1">
        <v>59.0</v>
      </c>
      <c r="CT14" s="1">
        <v>59.0</v>
      </c>
      <c r="CU14" s="1">
        <v>60.0</v>
      </c>
      <c r="CV14" s="1">
        <v>60.0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1.0</v>
      </c>
      <c r="DH14" s="1">
        <v>1.0</v>
      </c>
      <c r="DI14" s="1">
        <v>1.0</v>
      </c>
      <c r="DJ14" s="1">
        <v>1.0</v>
      </c>
      <c r="DK14" s="1">
        <v>1.0</v>
      </c>
      <c r="DL14" s="1">
        <v>1.0</v>
      </c>
      <c r="DM14" s="1">
        <v>1.0</v>
      </c>
      <c r="DN14" s="1">
        <v>1.0</v>
      </c>
      <c r="DO14" s="1">
        <v>1.0</v>
      </c>
      <c r="DP14" s="1">
        <v>0.0</v>
      </c>
      <c r="DQ14" s="1">
        <v>0.0</v>
      </c>
      <c r="DR14" s="1">
        <v>0.0</v>
      </c>
      <c r="DS14" s="1">
        <v>15.0</v>
      </c>
      <c r="DT14" s="1">
        <v>8.0</v>
      </c>
      <c r="DU14" s="7" t="b">
        <v>0</v>
      </c>
      <c r="DV14" s="7" t="b">
        <v>0</v>
      </c>
      <c r="DW14" s="7" t="b">
        <v>0</v>
      </c>
      <c r="DX14" s="7" t="b">
        <v>0</v>
      </c>
      <c r="DY14" s="7" t="b">
        <v>0</v>
      </c>
      <c r="DZ14" s="7" t="b">
        <v>0</v>
      </c>
      <c r="EA14" s="7" t="b">
        <v>0</v>
      </c>
      <c r="EB14" s="7" t="b">
        <v>1</v>
      </c>
      <c r="EC14" s="14" t="b">
        <v>0</v>
      </c>
      <c r="ED14" s="14" t="b">
        <v>0</v>
      </c>
      <c r="EE14" s="14" t="b">
        <v>0</v>
      </c>
      <c r="EF14" s="14" t="b">
        <v>0</v>
      </c>
      <c r="EG14" s="14" t="b">
        <v>0</v>
      </c>
      <c r="EH14" s="14" t="b">
        <v>0</v>
      </c>
      <c r="EI14" s="14" t="b">
        <v>0</v>
      </c>
      <c r="EJ14" s="14" t="b">
        <v>0</v>
      </c>
      <c r="EK14" s="14" t="b">
        <v>0</v>
      </c>
      <c r="EL14" s="14" t="b">
        <v>0</v>
      </c>
      <c r="EM14" s="14" t="b">
        <v>0</v>
      </c>
      <c r="EN14" s="14" t="b">
        <v>0</v>
      </c>
      <c r="EO14" s="14" t="b">
        <v>0</v>
      </c>
      <c r="EP14" s="14" t="b">
        <v>0</v>
      </c>
      <c r="EQ14" s="14" t="b">
        <v>0</v>
      </c>
      <c r="ER14" s="14" t="b">
        <v>0</v>
      </c>
      <c r="ES14" s="14" t="b">
        <v>1</v>
      </c>
      <c r="ET14" s="14" t="b">
        <v>1</v>
      </c>
      <c r="EU14" s="14" t="b">
        <v>0</v>
      </c>
      <c r="EV14" s="7" t="b">
        <v>0</v>
      </c>
      <c r="EW14" s="7" t="b">
        <v>0</v>
      </c>
      <c r="EX14" s="7" t="b">
        <v>0</v>
      </c>
      <c r="EY14" s="7" t="b">
        <v>0</v>
      </c>
      <c r="EZ14" s="19">
        <v>0.0</v>
      </c>
      <c r="FA14" s="7" t="b">
        <v>0</v>
      </c>
    </row>
    <row r="15" ht="15.0" customHeight="1">
      <c r="A15" s="1">
        <v>6050.0</v>
      </c>
      <c r="B15" s="1" t="s">
        <v>521</v>
      </c>
      <c r="C15" s="1">
        <v>0.0</v>
      </c>
      <c r="D15" s="1">
        <v>1000.0</v>
      </c>
      <c r="E15" s="1">
        <v>0.0</v>
      </c>
      <c r="F15" s="1">
        <v>0.0</v>
      </c>
      <c r="G15" s="1">
        <v>605.0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-1.0</v>
      </c>
      <c r="O15" s="1">
        <v>-1.0</v>
      </c>
      <c r="P15" s="1">
        <v>-1.0</v>
      </c>
      <c r="Q15" s="1">
        <v>-1.0</v>
      </c>
      <c r="R15" s="1">
        <v>-1.0</v>
      </c>
      <c r="S15" s="1">
        <v>-1.0</v>
      </c>
      <c r="T15" s="1">
        <v>-1.0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7401.0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16.0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100.0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-1.0</v>
      </c>
      <c r="BQ15" s="1">
        <v>-1.0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-1.0</v>
      </c>
      <c r="BX15" s="1">
        <v>1.0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-1.0</v>
      </c>
      <c r="CN15" s="1">
        <v>0.0</v>
      </c>
      <c r="CO15" s="1">
        <v>0.0</v>
      </c>
      <c r="CP15" s="1">
        <v>2.0</v>
      </c>
      <c r="CQ15" s="1">
        <v>3.0</v>
      </c>
      <c r="CR15" s="1">
        <v>0.0</v>
      </c>
      <c r="CS15" s="1">
        <v>59.0</v>
      </c>
      <c r="CT15" s="1">
        <v>59.0</v>
      </c>
      <c r="CU15" s="1">
        <v>60.0</v>
      </c>
      <c r="CV15" s="1">
        <v>60.0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1.0</v>
      </c>
      <c r="DH15" s="1">
        <v>1.0</v>
      </c>
      <c r="DI15" s="1">
        <v>1.0</v>
      </c>
      <c r="DJ15" s="1">
        <v>1.0</v>
      </c>
      <c r="DK15" s="1">
        <v>1.0</v>
      </c>
      <c r="DL15" s="1">
        <v>1.0</v>
      </c>
      <c r="DM15" s="1">
        <v>1.0</v>
      </c>
      <c r="DN15" s="1">
        <v>1.0</v>
      </c>
      <c r="DO15" s="1">
        <v>1.0</v>
      </c>
      <c r="DP15" s="1">
        <v>0.0</v>
      </c>
      <c r="DQ15" s="1">
        <v>0.0</v>
      </c>
      <c r="DR15" s="1">
        <v>0.0</v>
      </c>
      <c r="DS15" s="1">
        <v>15.0</v>
      </c>
      <c r="DT15" s="1">
        <v>8.0</v>
      </c>
      <c r="DU15" s="7" t="b">
        <v>0</v>
      </c>
      <c r="DV15" s="7" t="b">
        <v>0</v>
      </c>
      <c r="DW15" s="7" t="b">
        <v>0</v>
      </c>
      <c r="DX15" s="7" t="b">
        <v>0</v>
      </c>
      <c r="DY15" s="7" t="b">
        <v>0</v>
      </c>
      <c r="DZ15" s="7" t="b">
        <v>0</v>
      </c>
      <c r="EA15" s="7" t="b">
        <v>0</v>
      </c>
      <c r="EB15" s="7" t="b">
        <v>1</v>
      </c>
      <c r="EC15" s="14" t="b">
        <v>0</v>
      </c>
      <c r="ED15" s="14" t="b">
        <v>0</v>
      </c>
      <c r="EE15" s="14" t="b">
        <v>0</v>
      </c>
      <c r="EF15" s="14" t="b">
        <v>0</v>
      </c>
      <c r="EG15" s="14" t="b">
        <v>0</v>
      </c>
      <c r="EH15" s="14" t="b">
        <v>0</v>
      </c>
      <c r="EI15" s="14" t="b">
        <v>0</v>
      </c>
      <c r="EJ15" s="14" t="b">
        <v>0</v>
      </c>
      <c r="EK15" s="14" t="b">
        <v>0</v>
      </c>
      <c r="EL15" s="14" t="b">
        <v>0</v>
      </c>
      <c r="EM15" s="14" t="b">
        <v>0</v>
      </c>
      <c r="EN15" s="14" t="b">
        <v>0</v>
      </c>
      <c r="EO15" s="14" t="b">
        <v>0</v>
      </c>
      <c r="EP15" s="14" t="b">
        <v>0</v>
      </c>
      <c r="EQ15" s="14" t="b">
        <v>0</v>
      </c>
      <c r="ER15" s="14" t="b">
        <v>0</v>
      </c>
      <c r="ES15" s="14" t="b">
        <v>1</v>
      </c>
      <c r="ET15" s="14" t="b">
        <v>1</v>
      </c>
      <c r="EU15" s="14" t="b">
        <v>0</v>
      </c>
      <c r="EV15" s="7" t="b">
        <v>0</v>
      </c>
      <c r="EW15" s="7" t="b">
        <v>0</v>
      </c>
      <c r="EX15" s="7" t="b">
        <v>0</v>
      </c>
      <c r="EY15" s="7" t="b">
        <v>0</v>
      </c>
      <c r="EZ15" s="19">
        <v>0.0</v>
      </c>
      <c r="FA15" s="7" t="b">
        <v>0</v>
      </c>
    </row>
    <row r="16" ht="15.0" customHeight="1">
      <c r="A16" s="1">
        <v>6060.0</v>
      </c>
      <c r="B16" s="1" t="s">
        <v>66</v>
      </c>
      <c r="C16" s="1">
        <v>0.0</v>
      </c>
      <c r="D16" s="1">
        <v>1000.0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-1.0</v>
      </c>
      <c r="O16" s="1">
        <v>-1.0</v>
      </c>
      <c r="P16" s="1">
        <v>-1.0</v>
      </c>
      <c r="Q16" s="1">
        <v>-1.0</v>
      </c>
      <c r="R16" s="1">
        <v>-1.0</v>
      </c>
      <c r="S16" s="1">
        <v>-1.0</v>
      </c>
      <c r="T16" s="1">
        <v>-1.0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7401.0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16.0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100.0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-1.0</v>
      </c>
      <c r="BQ16" s="1">
        <v>-1.0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-1.0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-1.0</v>
      </c>
      <c r="CN16" s="1">
        <v>0.0</v>
      </c>
      <c r="CO16" s="1">
        <v>0.0</v>
      </c>
      <c r="CP16" s="1">
        <v>2.0</v>
      </c>
      <c r="CQ16" s="1">
        <v>3.0</v>
      </c>
      <c r="CR16" s="1">
        <v>0.0</v>
      </c>
      <c r="CS16" s="1">
        <v>59.0</v>
      </c>
      <c r="CT16" s="1">
        <v>59.0</v>
      </c>
      <c r="CU16" s="1">
        <v>60.0</v>
      </c>
      <c r="CV16" s="1">
        <v>60.0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1.0</v>
      </c>
      <c r="DI16" s="1">
        <v>1.0</v>
      </c>
      <c r="DJ16" s="1">
        <v>1.0</v>
      </c>
      <c r="DK16" s="1">
        <v>1.0</v>
      </c>
      <c r="DL16" s="1">
        <v>1.0</v>
      </c>
      <c r="DM16" s="1">
        <v>1.0</v>
      </c>
      <c r="DN16" s="1">
        <v>1.0</v>
      </c>
      <c r="DO16" s="1">
        <v>1.0</v>
      </c>
      <c r="DP16" s="1">
        <v>0.0</v>
      </c>
      <c r="DQ16" s="1">
        <v>0.0</v>
      </c>
      <c r="DR16" s="1">
        <v>0.0</v>
      </c>
      <c r="DS16" s="1">
        <v>15.0</v>
      </c>
      <c r="DT16" s="1">
        <v>8.0</v>
      </c>
      <c r="DU16" s="7" t="b">
        <v>0</v>
      </c>
      <c r="DV16" s="7" t="b">
        <v>0</v>
      </c>
      <c r="DW16" s="7" t="b">
        <v>0</v>
      </c>
      <c r="DX16" s="7" t="b">
        <v>0</v>
      </c>
      <c r="DY16" s="7" t="b">
        <v>0</v>
      </c>
      <c r="DZ16" s="7" t="b">
        <v>0</v>
      </c>
      <c r="EA16" s="7" t="b">
        <v>0</v>
      </c>
      <c r="EB16" s="7" t="b">
        <v>1</v>
      </c>
      <c r="EC16" s="14" t="b">
        <v>0</v>
      </c>
      <c r="ED16" s="14" t="b">
        <v>0</v>
      </c>
      <c r="EE16" s="14" t="b">
        <v>0</v>
      </c>
      <c r="EF16" s="14" t="b">
        <v>0</v>
      </c>
      <c r="EG16" s="14" t="b">
        <v>0</v>
      </c>
      <c r="EH16" s="14" t="b">
        <v>0</v>
      </c>
      <c r="EI16" s="14" t="b">
        <v>0</v>
      </c>
      <c r="EJ16" s="14" t="b">
        <v>0</v>
      </c>
      <c r="EK16" s="14" t="b">
        <v>0</v>
      </c>
      <c r="EL16" s="14" t="b">
        <v>0</v>
      </c>
      <c r="EM16" s="14" t="b">
        <v>0</v>
      </c>
      <c r="EN16" s="14" t="b">
        <v>0</v>
      </c>
      <c r="EO16" s="14" t="b">
        <v>0</v>
      </c>
      <c r="EP16" s="14" t="b">
        <v>0</v>
      </c>
      <c r="EQ16" s="14" t="b">
        <v>0</v>
      </c>
      <c r="ER16" s="14" t="b">
        <v>0</v>
      </c>
      <c r="ES16" s="14" t="b">
        <v>1</v>
      </c>
      <c r="ET16" s="14" t="b">
        <v>1</v>
      </c>
      <c r="EU16" s="14" t="b">
        <v>0</v>
      </c>
      <c r="EV16" s="7" t="b">
        <v>0</v>
      </c>
      <c r="EW16" s="7" t="b">
        <v>0</v>
      </c>
      <c r="EX16" s="7" t="b">
        <v>0</v>
      </c>
      <c r="EY16" s="7" t="b">
        <v>0</v>
      </c>
      <c r="EZ16" s="19">
        <v>0.0</v>
      </c>
      <c r="FA16" s="7" t="b">
        <v>0</v>
      </c>
    </row>
    <row r="17" ht="15.0" customHeight="1">
      <c r="A17" s="1">
        <v>6070.0</v>
      </c>
      <c r="B17" s="9" t="s">
        <v>522</v>
      </c>
      <c r="C17" s="1">
        <v>0.0</v>
      </c>
      <c r="D17" s="1">
        <v>1000.0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6070.0</v>
      </c>
      <c r="O17" s="1">
        <v>-1.0</v>
      </c>
      <c r="P17" s="1">
        <v>-1.0</v>
      </c>
      <c r="Q17" s="1">
        <v>-1.0</v>
      </c>
      <c r="R17" s="1">
        <v>-1.0</v>
      </c>
      <c r="S17" s="1">
        <v>-1.0</v>
      </c>
      <c r="T17" s="1">
        <v>-1.0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7401.0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16.0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100.0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-1.0</v>
      </c>
      <c r="BQ17" s="1">
        <v>-1.0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-1.0</v>
      </c>
      <c r="BX17" s="1">
        <v>1.0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-1.0</v>
      </c>
      <c r="CN17" s="1">
        <v>0.0</v>
      </c>
      <c r="CO17" s="1">
        <v>0.0</v>
      </c>
      <c r="CP17" s="1">
        <v>2.0</v>
      </c>
      <c r="CQ17" s="1">
        <v>3.0</v>
      </c>
      <c r="CR17" s="1">
        <v>0.0</v>
      </c>
      <c r="CS17" s="1">
        <v>59.0</v>
      </c>
      <c r="CT17" s="1">
        <v>59.0</v>
      </c>
      <c r="CU17" s="1">
        <v>60.0</v>
      </c>
      <c r="CV17" s="1">
        <v>60.0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1.0</v>
      </c>
      <c r="DH17" s="1">
        <v>1.0</v>
      </c>
      <c r="DI17" s="1">
        <v>1.0</v>
      </c>
      <c r="DJ17" s="1">
        <v>1.0</v>
      </c>
      <c r="DK17" s="1">
        <v>1.0</v>
      </c>
      <c r="DL17" s="1">
        <v>1.0</v>
      </c>
      <c r="DM17" s="1">
        <v>1.0</v>
      </c>
      <c r="DN17" s="1">
        <v>1.0</v>
      </c>
      <c r="DO17" s="1">
        <v>1.0</v>
      </c>
      <c r="DP17" s="1">
        <v>0.0</v>
      </c>
      <c r="DQ17" s="1">
        <v>0.0</v>
      </c>
      <c r="DR17" s="1">
        <v>0.0</v>
      </c>
      <c r="DS17" s="1">
        <v>15.0</v>
      </c>
      <c r="DT17" s="1">
        <v>8.0</v>
      </c>
      <c r="DU17" s="7" t="b">
        <v>0</v>
      </c>
      <c r="DV17" s="7" t="b">
        <v>0</v>
      </c>
      <c r="DW17" s="7" t="b">
        <v>0</v>
      </c>
      <c r="DX17" s="7" t="b">
        <v>0</v>
      </c>
      <c r="DY17" s="7" t="b">
        <v>0</v>
      </c>
      <c r="DZ17" s="7" t="b">
        <v>0</v>
      </c>
      <c r="EA17" s="7" t="b">
        <v>0</v>
      </c>
      <c r="EB17" s="7" t="b">
        <v>1</v>
      </c>
      <c r="EC17" s="14" t="b">
        <v>0</v>
      </c>
      <c r="ED17" s="14" t="b">
        <v>0</v>
      </c>
      <c r="EE17" s="14" t="b">
        <v>0</v>
      </c>
      <c r="EF17" s="14" t="b">
        <v>0</v>
      </c>
      <c r="EG17" s="14" t="b">
        <v>0</v>
      </c>
      <c r="EH17" s="14" t="b">
        <v>0</v>
      </c>
      <c r="EI17" s="14" t="b">
        <v>0</v>
      </c>
      <c r="EJ17" s="14" t="b">
        <v>0</v>
      </c>
      <c r="EK17" s="14" t="b">
        <v>0</v>
      </c>
      <c r="EL17" s="14" t="b">
        <v>0</v>
      </c>
      <c r="EM17" s="14" t="b">
        <v>0</v>
      </c>
      <c r="EN17" s="14" t="b">
        <v>0</v>
      </c>
      <c r="EO17" s="14" t="b">
        <v>0</v>
      </c>
      <c r="EP17" s="14" t="b">
        <v>0</v>
      </c>
      <c r="EQ17" s="14" t="b">
        <v>0</v>
      </c>
      <c r="ER17" s="14" t="b">
        <v>0</v>
      </c>
      <c r="ES17" s="14" t="b">
        <v>1</v>
      </c>
      <c r="ET17" s="14" t="b">
        <v>1</v>
      </c>
      <c r="EU17" s="14" t="b">
        <v>0</v>
      </c>
      <c r="EV17" s="7" t="b">
        <v>0</v>
      </c>
      <c r="EW17" s="7" t="b">
        <v>0</v>
      </c>
      <c r="EX17" s="7" t="b">
        <v>0</v>
      </c>
      <c r="EY17" s="7" t="b">
        <v>0</v>
      </c>
      <c r="EZ17" s="19">
        <v>0.0</v>
      </c>
      <c r="FA17" s="7" t="b">
        <v>0</v>
      </c>
    </row>
    <row r="18" ht="15.0" customHeight="1">
      <c r="A18" s="1">
        <v>6080.0</v>
      </c>
      <c r="B18" s="9" t="s">
        <v>523</v>
      </c>
      <c r="C18" s="1">
        <v>0.0</v>
      </c>
      <c r="D18" s="1">
        <v>1000.0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6080.0</v>
      </c>
      <c r="O18" s="1">
        <v>-1.0</v>
      </c>
      <c r="P18" s="1">
        <v>-1.0</v>
      </c>
      <c r="Q18" s="1">
        <v>-1.0</v>
      </c>
      <c r="R18" s="1">
        <v>-1.0</v>
      </c>
      <c r="S18" s="1">
        <v>-1.0</v>
      </c>
      <c r="T18" s="1">
        <v>-1.0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7401.0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16.0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100.0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-1.0</v>
      </c>
      <c r="BQ18" s="1">
        <v>-1.0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-1.0</v>
      </c>
      <c r="BX18" s="1">
        <v>1.0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-1.0</v>
      </c>
      <c r="CN18" s="1">
        <v>0.0</v>
      </c>
      <c r="CO18" s="1">
        <v>0.0</v>
      </c>
      <c r="CP18" s="1">
        <v>2.0</v>
      </c>
      <c r="CQ18" s="1">
        <v>3.0</v>
      </c>
      <c r="CR18" s="1">
        <v>0.0</v>
      </c>
      <c r="CS18" s="1">
        <v>59.0</v>
      </c>
      <c r="CT18" s="1">
        <v>59.0</v>
      </c>
      <c r="CU18" s="1">
        <v>60.0</v>
      </c>
      <c r="CV18" s="1">
        <v>60.0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1.0</v>
      </c>
      <c r="DH18" s="1">
        <v>1.0</v>
      </c>
      <c r="DI18" s="1">
        <v>1.0</v>
      </c>
      <c r="DJ18" s="1">
        <v>1.0</v>
      </c>
      <c r="DK18" s="1">
        <v>1.0</v>
      </c>
      <c r="DL18" s="1">
        <v>1.0</v>
      </c>
      <c r="DM18" s="1">
        <v>1.0</v>
      </c>
      <c r="DN18" s="1">
        <v>1.0</v>
      </c>
      <c r="DO18" s="1">
        <v>1.0</v>
      </c>
      <c r="DP18" s="1">
        <v>0.0</v>
      </c>
      <c r="DQ18" s="1">
        <v>0.0</v>
      </c>
      <c r="DR18" s="1">
        <v>0.0</v>
      </c>
      <c r="DS18" s="1">
        <v>15.0</v>
      </c>
      <c r="DT18" s="1">
        <v>8.0</v>
      </c>
      <c r="DU18" s="7" t="b">
        <v>0</v>
      </c>
      <c r="DV18" s="7" t="b">
        <v>0</v>
      </c>
      <c r="DW18" s="7" t="b">
        <v>0</v>
      </c>
      <c r="DX18" s="7" t="b">
        <v>0</v>
      </c>
      <c r="DY18" s="7" t="b">
        <v>0</v>
      </c>
      <c r="DZ18" s="7" t="b">
        <v>0</v>
      </c>
      <c r="EA18" s="7" t="b">
        <v>0</v>
      </c>
      <c r="EB18" s="7" t="b">
        <v>1</v>
      </c>
      <c r="EC18" s="14" t="b">
        <v>0</v>
      </c>
      <c r="ED18" s="14" t="b">
        <v>0</v>
      </c>
      <c r="EE18" s="14" t="b">
        <v>0</v>
      </c>
      <c r="EF18" s="14" t="b">
        <v>0</v>
      </c>
      <c r="EG18" s="14" t="b">
        <v>0</v>
      </c>
      <c r="EH18" s="14" t="b">
        <v>0</v>
      </c>
      <c r="EI18" s="14" t="b">
        <v>0</v>
      </c>
      <c r="EJ18" s="14" t="b">
        <v>0</v>
      </c>
      <c r="EK18" s="14" t="b">
        <v>0</v>
      </c>
      <c r="EL18" s="14" t="b">
        <v>0</v>
      </c>
      <c r="EM18" s="14" t="b">
        <v>0</v>
      </c>
      <c r="EN18" s="14" t="b">
        <v>0</v>
      </c>
      <c r="EO18" s="14" t="b">
        <v>0</v>
      </c>
      <c r="EP18" s="14" t="b">
        <v>0</v>
      </c>
      <c r="EQ18" s="14" t="b">
        <v>0</v>
      </c>
      <c r="ER18" s="14" t="b">
        <v>0</v>
      </c>
      <c r="ES18" s="14" t="b">
        <v>1</v>
      </c>
      <c r="ET18" s="14" t="b">
        <v>1</v>
      </c>
      <c r="EU18" s="14" t="b">
        <v>0</v>
      </c>
      <c r="EV18" s="7" t="b">
        <v>0</v>
      </c>
      <c r="EW18" s="7" t="b">
        <v>0</v>
      </c>
      <c r="EX18" s="7" t="b">
        <v>0</v>
      </c>
      <c r="EY18" s="7" t="b">
        <v>0</v>
      </c>
      <c r="EZ18" s="19">
        <v>0.0</v>
      </c>
      <c r="FA18" s="7" t="b">
        <v>0</v>
      </c>
    </row>
    <row r="19" ht="15.0" customHeight="1">
      <c r="A19" s="1">
        <v>6090.0</v>
      </c>
      <c r="B19" s="9" t="s">
        <v>524</v>
      </c>
      <c r="C19" s="1">
        <v>0.0</v>
      </c>
      <c r="D19" s="1">
        <v>1000.0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-1.0</v>
      </c>
      <c r="O19" s="1">
        <v>-1.0</v>
      </c>
      <c r="P19" s="1">
        <v>-1.0</v>
      </c>
      <c r="Q19" s="1">
        <v>-1.0</v>
      </c>
      <c r="R19" s="1">
        <v>-1.0</v>
      </c>
      <c r="S19" s="1">
        <v>-1.0</v>
      </c>
      <c r="T19" s="1">
        <v>-1.0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7412.0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16.0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100.0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-1.0</v>
      </c>
      <c r="BQ19" s="1">
        <v>-1.0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-1.0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-1.0</v>
      </c>
      <c r="CN19" s="1">
        <v>0.0</v>
      </c>
      <c r="CO19" s="1">
        <v>0.0</v>
      </c>
      <c r="CP19" s="1">
        <v>2.0</v>
      </c>
      <c r="CQ19" s="1">
        <v>3.0</v>
      </c>
      <c r="CR19" s="1">
        <v>0.0</v>
      </c>
      <c r="CS19" s="1">
        <v>59.0</v>
      </c>
      <c r="CT19" s="1">
        <v>59.0</v>
      </c>
      <c r="CU19" s="1">
        <v>60.0</v>
      </c>
      <c r="CV19" s="1">
        <v>60.0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1.0</v>
      </c>
      <c r="DH19" s="1">
        <v>1.0</v>
      </c>
      <c r="DI19" s="1">
        <v>1.0</v>
      </c>
      <c r="DJ19" s="1">
        <v>1.0</v>
      </c>
      <c r="DK19" s="1">
        <v>1.0</v>
      </c>
      <c r="DL19" s="1">
        <v>1.0</v>
      </c>
      <c r="DM19" s="1">
        <v>1.0</v>
      </c>
      <c r="DN19" s="1">
        <v>1.0</v>
      </c>
      <c r="DO19" s="1">
        <v>1.0</v>
      </c>
      <c r="DP19" s="1">
        <v>0.0</v>
      </c>
      <c r="DQ19" s="1">
        <v>0.0</v>
      </c>
      <c r="DR19" s="1">
        <v>0.0</v>
      </c>
      <c r="DS19" s="1">
        <v>15.0</v>
      </c>
      <c r="DT19" s="1">
        <v>8.0</v>
      </c>
      <c r="DU19" s="7" t="b">
        <v>0</v>
      </c>
      <c r="DV19" s="7" t="b">
        <v>0</v>
      </c>
      <c r="DW19" s="7" t="b">
        <v>0</v>
      </c>
      <c r="DX19" s="7" t="b">
        <v>0</v>
      </c>
      <c r="DY19" s="7" t="b">
        <v>0</v>
      </c>
      <c r="DZ19" s="7" t="b">
        <v>0</v>
      </c>
      <c r="EA19" s="7" t="b">
        <v>0</v>
      </c>
      <c r="EB19" s="7" t="b">
        <v>1</v>
      </c>
      <c r="EC19" s="14" t="b">
        <v>0</v>
      </c>
      <c r="ED19" s="14" t="b">
        <v>0</v>
      </c>
      <c r="EE19" s="14" t="b">
        <v>0</v>
      </c>
      <c r="EF19" s="14" t="b">
        <v>0</v>
      </c>
      <c r="EG19" s="14" t="b">
        <v>0</v>
      </c>
      <c r="EH19" s="14" t="b">
        <v>0</v>
      </c>
      <c r="EI19" s="14" t="b">
        <v>0</v>
      </c>
      <c r="EJ19" s="14" t="b">
        <v>0</v>
      </c>
      <c r="EK19" s="14" t="b">
        <v>0</v>
      </c>
      <c r="EL19" s="14" t="b">
        <v>0</v>
      </c>
      <c r="EM19" s="14" t="b">
        <v>0</v>
      </c>
      <c r="EN19" s="14" t="b">
        <v>0</v>
      </c>
      <c r="EO19" s="14" t="b">
        <v>0</v>
      </c>
      <c r="EP19" s="14" t="b">
        <v>0</v>
      </c>
      <c r="EQ19" s="14" t="b">
        <v>0</v>
      </c>
      <c r="ER19" s="14" t="b">
        <v>0</v>
      </c>
      <c r="ES19" s="14" t="b">
        <v>1</v>
      </c>
      <c r="ET19" s="14" t="b">
        <v>1</v>
      </c>
      <c r="EU19" s="14" t="b">
        <v>0</v>
      </c>
      <c r="EV19" s="7" t="b">
        <v>0</v>
      </c>
      <c r="EW19" s="7" t="b">
        <v>0</v>
      </c>
      <c r="EX19" s="7" t="b">
        <v>0</v>
      </c>
      <c r="EY19" s="7" t="b">
        <v>0</v>
      </c>
      <c r="EZ19" s="19">
        <v>0.0</v>
      </c>
      <c r="FA19" s="7" t="b">
        <v>0</v>
      </c>
    </row>
    <row r="20" ht="15.0" customHeight="1">
      <c r="A20" s="1">
        <v>6091.0</v>
      </c>
      <c r="B20" s="9" t="s">
        <v>525</v>
      </c>
      <c r="C20" s="1">
        <v>0.0</v>
      </c>
      <c r="D20" s="1">
        <v>1000.0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-1.0</v>
      </c>
      <c r="O20" s="1">
        <v>-1.0</v>
      </c>
      <c r="P20" s="1">
        <v>-1.0</v>
      </c>
      <c r="Q20" s="1">
        <v>-1.0</v>
      </c>
      <c r="R20" s="1">
        <v>-1.0</v>
      </c>
      <c r="S20" s="1">
        <v>-1.0</v>
      </c>
      <c r="T20" s="1">
        <v>-1.0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7412.0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16.0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100.0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-1.0</v>
      </c>
      <c r="BQ20" s="1">
        <v>-1.0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-1.0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-1.0</v>
      </c>
      <c r="CN20" s="1">
        <v>0.0</v>
      </c>
      <c r="CO20" s="1">
        <v>0.0</v>
      </c>
      <c r="CP20" s="1">
        <v>2.0</v>
      </c>
      <c r="CQ20" s="1">
        <v>3.0</v>
      </c>
      <c r="CR20" s="1">
        <v>0.0</v>
      </c>
      <c r="CS20" s="1">
        <v>59.0</v>
      </c>
      <c r="CT20" s="1">
        <v>59.0</v>
      </c>
      <c r="CU20" s="1">
        <v>60.0</v>
      </c>
      <c r="CV20" s="1">
        <v>60.0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1.0</v>
      </c>
      <c r="DH20" s="1">
        <v>1.0</v>
      </c>
      <c r="DI20" s="1">
        <v>1.0</v>
      </c>
      <c r="DJ20" s="1">
        <v>1.0</v>
      </c>
      <c r="DK20" s="1">
        <v>1.0</v>
      </c>
      <c r="DL20" s="1">
        <v>1.0</v>
      </c>
      <c r="DM20" s="1">
        <v>1.0</v>
      </c>
      <c r="DN20" s="1">
        <v>1.0</v>
      </c>
      <c r="DO20" s="1">
        <v>1.0</v>
      </c>
      <c r="DP20" s="1">
        <v>0.0</v>
      </c>
      <c r="DQ20" s="1">
        <v>0.0</v>
      </c>
      <c r="DR20" s="1">
        <v>0.0</v>
      </c>
      <c r="DS20" s="1">
        <v>15.0</v>
      </c>
      <c r="DT20" s="1">
        <v>8.0</v>
      </c>
      <c r="DU20" s="7" t="b">
        <v>0</v>
      </c>
      <c r="DV20" s="7" t="b">
        <v>0</v>
      </c>
      <c r="DW20" s="7" t="b">
        <v>0</v>
      </c>
      <c r="DX20" s="7" t="b">
        <v>0</v>
      </c>
      <c r="DY20" s="7" t="b">
        <v>0</v>
      </c>
      <c r="DZ20" s="7" t="b">
        <v>0</v>
      </c>
      <c r="EA20" s="7" t="b">
        <v>0</v>
      </c>
      <c r="EB20" s="7" t="b">
        <v>1</v>
      </c>
      <c r="EC20" s="14" t="b">
        <v>0</v>
      </c>
      <c r="ED20" s="14" t="b">
        <v>0</v>
      </c>
      <c r="EE20" s="14" t="b">
        <v>0</v>
      </c>
      <c r="EF20" s="14" t="b">
        <v>0</v>
      </c>
      <c r="EG20" s="14" t="b">
        <v>0</v>
      </c>
      <c r="EH20" s="14" t="b">
        <v>0</v>
      </c>
      <c r="EI20" s="14" t="b">
        <v>0</v>
      </c>
      <c r="EJ20" s="14" t="b">
        <v>0</v>
      </c>
      <c r="EK20" s="14" t="b">
        <v>0</v>
      </c>
      <c r="EL20" s="14" t="b">
        <v>0</v>
      </c>
      <c r="EM20" s="14" t="b">
        <v>0</v>
      </c>
      <c r="EN20" s="14" t="b">
        <v>0</v>
      </c>
      <c r="EO20" s="14" t="b">
        <v>0</v>
      </c>
      <c r="EP20" s="14" t="b">
        <v>0</v>
      </c>
      <c r="EQ20" s="14" t="b">
        <v>0</v>
      </c>
      <c r="ER20" s="14" t="b">
        <v>0</v>
      </c>
      <c r="ES20" s="14" t="b">
        <v>1</v>
      </c>
      <c r="ET20" s="14" t="b">
        <v>1</v>
      </c>
      <c r="EU20" s="14" t="b">
        <v>0</v>
      </c>
      <c r="EV20" s="7" t="b">
        <v>0</v>
      </c>
      <c r="EW20" s="7" t="b">
        <v>0</v>
      </c>
      <c r="EX20" s="7" t="b">
        <v>0</v>
      </c>
      <c r="EY20" s="7" t="b">
        <v>0</v>
      </c>
      <c r="EZ20" s="19">
        <v>0.0</v>
      </c>
      <c r="FA20" s="7" t="b">
        <v>0</v>
      </c>
    </row>
    <row r="21" ht="15.0" customHeight="1">
      <c r="A21" s="1">
        <v>6100.0</v>
      </c>
      <c r="B21" s="9" t="s">
        <v>524</v>
      </c>
      <c r="C21" s="1">
        <v>0.0</v>
      </c>
      <c r="D21" s="1">
        <v>1000.0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-1.0</v>
      </c>
      <c r="O21" s="1">
        <v>-1.0</v>
      </c>
      <c r="P21" s="1">
        <v>-1.0</v>
      </c>
      <c r="Q21" s="1">
        <v>-1.0</v>
      </c>
      <c r="R21" s="1">
        <v>-1.0</v>
      </c>
      <c r="S21" s="1">
        <v>-1.0</v>
      </c>
      <c r="T21" s="1">
        <v>-1.0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7412.0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16.0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100.0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-1.0</v>
      </c>
      <c r="BQ21" s="1">
        <v>-1.0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-1.0</v>
      </c>
      <c r="BX21" s="1">
        <v>1.0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-1.0</v>
      </c>
      <c r="CN21" s="1">
        <v>0.0</v>
      </c>
      <c r="CO21" s="1">
        <v>0.0</v>
      </c>
      <c r="CP21" s="1">
        <v>2.0</v>
      </c>
      <c r="CQ21" s="1">
        <v>3.0</v>
      </c>
      <c r="CR21" s="1">
        <v>0.0</v>
      </c>
      <c r="CS21" s="1">
        <v>59.0</v>
      </c>
      <c r="CT21" s="1">
        <v>59.0</v>
      </c>
      <c r="CU21" s="1">
        <v>60.0</v>
      </c>
      <c r="CV21" s="1">
        <v>60.0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1.0</v>
      </c>
      <c r="DH21" s="1">
        <v>1.0</v>
      </c>
      <c r="DI21" s="1">
        <v>1.0</v>
      </c>
      <c r="DJ21" s="1">
        <v>1.0</v>
      </c>
      <c r="DK21" s="1">
        <v>1.0</v>
      </c>
      <c r="DL21" s="1">
        <v>1.0</v>
      </c>
      <c r="DM21" s="1">
        <v>1.0</v>
      </c>
      <c r="DN21" s="1">
        <v>1.0</v>
      </c>
      <c r="DO21" s="1">
        <v>1.0</v>
      </c>
      <c r="DP21" s="1">
        <v>0.0</v>
      </c>
      <c r="DQ21" s="1">
        <v>0.0</v>
      </c>
      <c r="DR21" s="1">
        <v>0.0</v>
      </c>
      <c r="DS21" s="1">
        <v>15.0</v>
      </c>
      <c r="DT21" s="1">
        <v>8.0</v>
      </c>
      <c r="DU21" s="7" t="b">
        <v>0</v>
      </c>
      <c r="DV21" s="7" t="b">
        <v>0</v>
      </c>
      <c r="DW21" s="7" t="b">
        <v>0</v>
      </c>
      <c r="DX21" s="7" t="b">
        <v>0</v>
      </c>
      <c r="DY21" s="7" t="b">
        <v>0</v>
      </c>
      <c r="DZ21" s="7" t="b">
        <v>0</v>
      </c>
      <c r="EA21" s="7" t="b">
        <v>0</v>
      </c>
      <c r="EB21" s="7" t="b">
        <v>1</v>
      </c>
      <c r="EC21" s="14" t="b">
        <v>0</v>
      </c>
      <c r="ED21" s="14" t="b">
        <v>0</v>
      </c>
      <c r="EE21" s="14" t="b">
        <v>0</v>
      </c>
      <c r="EF21" s="14" t="b">
        <v>0</v>
      </c>
      <c r="EG21" s="14" t="b">
        <v>0</v>
      </c>
      <c r="EH21" s="14" t="b">
        <v>0</v>
      </c>
      <c r="EI21" s="14" t="b">
        <v>0</v>
      </c>
      <c r="EJ21" s="14" t="b">
        <v>0</v>
      </c>
      <c r="EK21" s="14" t="b">
        <v>0</v>
      </c>
      <c r="EL21" s="14" t="b">
        <v>0</v>
      </c>
      <c r="EM21" s="14" t="b">
        <v>0</v>
      </c>
      <c r="EN21" s="14" t="b">
        <v>0</v>
      </c>
      <c r="EO21" s="14" t="b">
        <v>0</v>
      </c>
      <c r="EP21" s="14" t="b">
        <v>0</v>
      </c>
      <c r="EQ21" s="14" t="b">
        <v>0</v>
      </c>
      <c r="ER21" s="14" t="b">
        <v>0</v>
      </c>
      <c r="ES21" s="14" t="b">
        <v>1</v>
      </c>
      <c r="ET21" s="14" t="b">
        <v>1</v>
      </c>
      <c r="EU21" s="14" t="b">
        <v>0</v>
      </c>
      <c r="EV21" s="7" t="b">
        <v>0</v>
      </c>
      <c r="EW21" s="7" t="b">
        <v>0</v>
      </c>
      <c r="EX21" s="7" t="b">
        <v>0</v>
      </c>
      <c r="EY21" s="7" t="b">
        <v>0</v>
      </c>
      <c r="EZ21" s="19">
        <v>0.0</v>
      </c>
      <c r="FA21" s="7" t="b">
        <v>0</v>
      </c>
    </row>
    <row r="22" ht="15.0" customHeight="1">
      <c r="A22" s="1">
        <v>6101.0</v>
      </c>
      <c r="B22" s="9" t="s">
        <v>525</v>
      </c>
      <c r="C22" s="1">
        <v>0.0</v>
      </c>
      <c r="D22" s="1">
        <v>1000.0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-1.0</v>
      </c>
      <c r="O22" s="1">
        <v>-1.0</v>
      </c>
      <c r="P22" s="1">
        <v>-1.0</v>
      </c>
      <c r="Q22" s="1">
        <v>-1.0</v>
      </c>
      <c r="R22" s="1">
        <v>-1.0</v>
      </c>
      <c r="S22" s="1">
        <v>-1.0</v>
      </c>
      <c r="T22" s="1">
        <v>-1.0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7412.0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16.0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100.0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-1.0</v>
      </c>
      <c r="BQ22" s="1">
        <v>-1.0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-1.0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-1.0</v>
      </c>
      <c r="CN22" s="1">
        <v>0.0</v>
      </c>
      <c r="CO22" s="1">
        <v>0.0</v>
      </c>
      <c r="CP22" s="1">
        <v>2.0</v>
      </c>
      <c r="CQ22" s="1">
        <v>3.0</v>
      </c>
      <c r="CR22" s="1">
        <v>0.0</v>
      </c>
      <c r="CS22" s="1">
        <v>59.0</v>
      </c>
      <c r="CT22" s="1">
        <v>59.0</v>
      </c>
      <c r="CU22" s="1">
        <v>60.0</v>
      </c>
      <c r="CV22" s="1">
        <v>60.0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1.0</v>
      </c>
      <c r="DH22" s="1">
        <v>1.0</v>
      </c>
      <c r="DI22" s="1">
        <v>1.0</v>
      </c>
      <c r="DJ22" s="1">
        <v>1.0</v>
      </c>
      <c r="DK22" s="1">
        <v>1.0</v>
      </c>
      <c r="DL22" s="1">
        <v>1.0</v>
      </c>
      <c r="DM22" s="1">
        <v>1.0</v>
      </c>
      <c r="DN22" s="1">
        <v>1.0</v>
      </c>
      <c r="DO22" s="1">
        <v>1.0</v>
      </c>
      <c r="DP22" s="1">
        <v>0.0</v>
      </c>
      <c r="DQ22" s="1">
        <v>0.0</v>
      </c>
      <c r="DR22" s="1">
        <v>0.0</v>
      </c>
      <c r="DS22" s="1">
        <v>15.0</v>
      </c>
      <c r="DT22" s="1">
        <v>8.0</v>
      </c>
      <c r="DU22" s="7" t="b">
        <v>0</v>
      </c>
      <c r="DV22" s="7" t="b">
        <v>0</v>
      </c>
      <c r="DW22" s="7" t="b">
        <v>0</v>
      </c>
      <c r="DX22" s="7" t="b">
        <v>0</v>
      </c>
      <c r="DY22" s="7" t="b">
        <v>0</v>
      </c>
      <c r="DZ22" s="7" t="b">
        <v>0</v>
      </c>
      <c r="EA22" s="7" t="b">
        <v>0</v>
      </c>
      <c r="EB22" s="7" t="b">
        <v>1</v>
      </c>
      <c r="EC22" s="14" t="b">
        <v>0</v>
      </c>
      <c r="ED22" s="14" t="b">
        <v>0</v>
      </c>
      <c r="EE22" s="14" t="b">
        <v>0</v>
      </c>
      <c r="EF22" s="14" t="b">
        <v>0</v>
      </c>
      <c r="EG22" s="14" t="b">
        <v>0</v>
      </c>
      <c r="EH22" s="14" t="b">
        <v>0</v>
      </c>
      <c r="EI22" s="14" t="b">
        <v>0</v>
      </c>
      <c r="EJ22" s="14" t="b">
        <v>0</v>
      </c>
      <c r="EK22" s="14" t="b">
        <v>0</v>
      </c>
      <c r="EL22" s="14" t="b">
        <v>0</v>
      </c>
      <c r="EM22" s="14" t="b">
        <v>0</v>
      </c>
      <c r="EN22" s="14" t="b">
        <v>0</v>
      </c>
      <c r="EO22" s="14" t="b">
        <v>0</v>
      </c>
      <c r="EP22" s="14" t="b">
        <v>0</v>
      </c>
      <c r="EQ22" s="14" t="b">
        <v>0</v>
      </c>
      <c r="ER22" s="14" t="b">
        <v>0</v>
      </c>
      <c r="ES22" s="14" t="b">
        <v>1</v>
      </c>
      <c r="ET22" s="14" t="b">
        <v>1</v>
      </c>
      <c r="EU22" s="14" t="b">
        <v>0</v>
      </c>
      <c r="EV22" s="7" t="b">
        <v>0</v>
      </c>
      <c r="EW22" s="7" t="b">
        <v>0</v>
      </c>
      <c r="EX22" s="7" t="b">
        <v>0</v>
      </c>
      <c r="EY22" s="7" t="b">
        <v>0</v>
      </c>
      <c r="EZ22" s="19">
        <v>0.0</v>
      </c>
      <c r="FA22" s="7" t="b">
        <v>0</v>
      </c>
    </row>
    <row r="23" ht="15.0" customHeight="1">
      <c r="A23" s="1">
        <v>6130.0</v>
      </c>
      <c r="B23" s="9" t="s">
        <v>526</v>
      </c>
      <c r="C23" s="1">
        <v>0.0</v>
      </c>
      <c r="D23" s="1">
        <v>1000.0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-1.0</v>
      </c>
      <c r="O23" s="1">
        <v>-1.0</v>
      </c>
      <c r="P23" s="1">
        <v>-1.0</v>
      </c>
      <c r="Q23" s="1">
        <v>-1.0</v>
      </c>
      <c r="R23" s="1">
        <v>-1.0</v>
      </c>
      <c r="S23" s="1">
        <v>-1.0</v>
      </c>
      <c r="T23" s="1">
        <v>-1.0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7408.0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16.0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100.0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-1.0</v>
      </c>
      <c r="BQ23" s="1">
        <v>-1.0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-1.0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-1.0</v>
      </c>
      <c r="CN23" s="1">
        <v>0.0</v>
      </c>
      <c r="CO23" s="1">
        <v>0.0</v>
      </c>
      <c r="CP23" s="1">
        <v>2.0</v>
      </c>
      <c r="CQ23" s="1">
        <v>3.0</v>
      </c>
      <c r="CR23" s="1">
        <v>0.0</v>
      </c>
      <c r="CS23" s="1">
        <v>59.0</v>
      </c>
      <c r="CT23" s="1">
        <v>59.0</v>
      </c>
      <c r="CU23" s="1">
        <v>60.0</v>
      </c>
      <c r="CV23" s="1">
        <v>60.0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1.0</v>
      </c>
      <c r="DH23" s="1">
        <v>1.0</v>
      </c>
      <c r="DI23" s="1">
        <v>1.0</v>
      </c>
      <c r="DJ23" s="1">
        <v>1.0</v>
      </c>
      <c r="DK23" s="1">
        <v>1.0</v>
      </c>
      <c r="DL23" s="1">
        <v>1.0</v>
      </c>
      <c r="DM23" s="1">
        <v>1.0</v>
      </c>
      <c r="DN23" s="1">
        <v>1.0</v>
      </c>
      <c r="DO23" s="1">
        <v>1.0</v>
      </c>
      <c r="DP23" s="1">
        <v>0.0</v>
      </c>
      <c r="DQ23" s="1">
        <v>0.0</v>
      </c>
      <c r="DR23" s="1">
        <v>0.0</v>
      </c>
      <c r="DS23" s="1">
        <v>15.0</v>
      </c>
      <c r="DT23" s="1">
        <v>8.0</v>
      </c>
      <c r="DU23" s="7" t="b">
        <v>0</v>
      </c>
      <c r="DV23" s="7" t="b">
        <v>0</v>
      </c>
      <c r="DW23" s="7" t="b">
        <v>0</v>
      </c>
      <c r="DX23" s="7" t="b">
        <v>0</v>
      </c>
      <c r="DY23" s="7" t="b">
        <v>0</v>
      </c>
      <c r="DZ23" s="7" t="b">
        <v>0</v>
      </c>
      <c r="EA23" s="7" t="b">
        <v>0</v>
      </c>
      <c r="EB23" s="7" t="b">
        <v>1</v>
      </c>
      <c r="EC23" s="14" t="b">
        <v>0</v>
      </c>
      <c r="ED23" s="14" t="b">
        <v>0</v>
      </c>
      <c r="EE23" s="14" t="b">
        <v>0</v>
      </c>
      <c r="EF23" s="14" t="b">
        <v>0</v>
      </c>
      <c r="EG23" s="14" t="b">
        <v>0</v>
      </c>
      <c r="EH23" s="14" t="b">
        <v>0</v>
      </c>
      <c r="EI23" s="14" t="b">
        <v>0</v>
      </c>
      <c r="EJ23" s="14" t="b">
        <v>0</v>
      </c>
      <c r="EK23" s="14" t="b">
        <v>0</v>
      </c>
      <c r="EL23" s="14" t="b">
        <v>0</v>
      </c>
      <c r="EM23" s="14" t="b">
        <v>0</v>
      </c>
      <c r="EN23" s="14" t="b">
        <v>0</v>
      </c>
      <c r="EO23" s="14" t="b">
        <v>0</v>
      </c>
      <c r="EP23" s="14" t="b">
        <v>0</v>
      </c>
      <c r="EQ23" s="14" t="b">
        <v>0</v>
      </c>
      <c r="ER23" s="14" t="b">
        <v>0</v>
      </c>
      <c r="ES23" s="14" t="b">
        <v>1</v>
      </c>
      <c r="ET23" s="14" t="b">
        <v>1</v>
      </c>
      <c r="EU23" s="14" t="b">
        <v>0</v>
      </c>
      <c r="EV23" s="7" t="b">
        <v>0</v>
      </c>
      <c r="EW23" s="7" t="b">
        <v>0</v>
      </c>
      <c r="EX23" s="7" t="b">
        <v>0</v>
      </c>
      <c r="EY23" s="7" t="b">
        <v>0</v>
      </c>
      <c r="EZ23" s="19">
        <v>0.0</v>
      </c>
      <c r="FA23" s="7" t="b">
        <v>0</v>
      </c>
    </row>
    <row r="24" ht="15.0" customHeight="1">
      <c r="A24" s="1">
        <v>6131.0</v>
      </c>
      <c r="B24" s="9" t="s">
        <v>527</v>
      </c>
      <c r="C24" s="1">
        <v>0.0</v>
      </c>
      <c r="D24" s="1">
        <v>1000.0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-1.0</v>
      </c>
      <c r="O24" s="1">
        <v>-1.0</v>
      </c>
      <c r="P24" s="1">
        <v>-1.0</v>
      </c>
      <c r="Q24" s="1">
        <v>-1.0</v>
      </c>
      <c r="R24" s="1">
        <v>-1.0</v>
      </c>
      <c r="S24" s="1">
        <v>-1.0</v>
      </c>
      <c r="T24" s="1">
        <v>-1.0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7408.0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16.0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100.0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-1.0</v>
      </c>
      <c r="BQ24" s="1">
        <v>-1.0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-1.0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-1.0</v>
      </c>
      <c r="CN24" s="1">
        <v>0.0</v>
      </c>
      <c r="CO24" s="1">
        <v>0.0</v>
      </c>
      <c r="CP24" s="1">
        <v>2.0</v>
      </c>
      <c r="CQ24" s="1">
        <v>3.0</v>
      </c>
      <c r="CR24" s="1">
        <v>0.0</v>
      </c>
      <c r="CS24" s="1">
        <v>59.0</v>
      </c>
      <c r="CT24" s="1">
        <v>59.0</v>
      </c>
      <c r="CU24" s="1">
        <v>60.0</v>
      </c>
      <c r="CV24" s="1">
        <v>60.0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1.0</v>
      </c>
      <c r="DI24" s="1">
        <v>1.0</v>
      </c>
      <c r="DJ24" s="1">
        <v>1.0</v>
      </c>
      <c r="DK24" s="1">
        <v>1.0</v>
      </c>
      <c r="DL24" s="1">
        <v>1.0</v>
      </c>
      <c r="DM24" s="1">
        <v>1.0</v>
      </c>
      <c r="DN24" s="1">
        <v>1.0</v>
      </c>
      <c r="DO24" s="1">
        <v>1.0</v>
      </c>
      <c r="DP24" s="1">
        <v>0.0</v>
      </c>
      <c r="DQ24" s="1">
        <v>0.0</v>
      </c>
      <c r="DR24" s="1">
        <v>0.0</v>
      </c>
      <c r="DS24" s="1">
        <v>15.0</v>
      </c>
      <c r="DT24" s="1">
        <v>8.0</v>
      </c>
      <c r="DU24" s="7" t="b">
        <v>0</v>
      </c>
      <c r="DV24" s="7" t="b">
        <v>0</v>
      </c>
      <c r="DW24" s="7" t="b">
        <v>0</v>
      </c>
      <c r="DX24" s="7" t="b">
        <v>0</v>
      </c>
      <c r="DY24" s="7" t="b">
        <v>0</v>
      </c>
      <c r="DZ24" s="7" t="b">
        <v>0</v>
      </c>
      <c r="EA24" s="7" t="b">
        <v>0</v>
      </c>
      <c r="EB24" s="7" t="b">
        <v>1</v>
      </c>
      <c r="EC24" s="14" t="b">
        <v>0</v>
      </c>
      <c r="ED24" s="14" t="b">
        <v>0</v>
      </c>
      <c r="EE24" s="14" t="b">
        <v>0</v>
      </c>
      <c r="EF24" s="14" t="b">
        <v>0</v>
      </c>
      <c r="EG24" s="14" t="b">
        <v>0</v>
      </c>
      <c r="EH24" s="14" t="b">
        <v>0</v>
      </c>
      <c r="EI24" s="14" t="b">
        <v>0</v>
      </c>
      <c r="EJ24" s="14" t="b">
        <v>0</v>
      </c>
      <c r="EK24" s="14" t="b">
        <v>0</v>
      </c>
      <c r="EL24" s="14" t="b">
        <v>0</v>
      </c>
      <c r="EM24" s="14" t="b">
        <v>0</v>
      </c>
      <c r="EN24" s="14" t="b">
        <v>0</v>
      </c>
      <c r="EO24" s="14" t="b">
        <v>0</v>
      </c>
      <c r="EP24" s="14" t="b">
        <v>0</v>
      </c>
      <c r="EQ24" s="14" t="b">
        <v>0</v>
      </c>
      <c r="ER24" s="14" t="b">
        <v>0</v>
      </c>
      <c r="ES24" s="14" t="b">
        <v>1</v>
      </c>
      <c r="ET24" s="14" t="b">
        <v>1</v>
      </c>
      <c r="EU24" s="14" t="b">
        <v>0</v>
      </c>
      <c r="EV24" s="7" t="b">
        <v>0</v>
      </c>
      <c r="EW24" s="7" t="b">
        <v>0</v>
      </c>
      <c r="EX24" s="7" t="b">
        <v>0</v>
      </c>
      <c r="EY24" s="7" t="b">
        <v>0</v>
      </c>
      <c r="EZ24" s="19">
        <v>0.0</v>
      </c>
      <c r="FA24" s="7" t="b">
        <v>0</v>
      </c>
    </row>
    <row r="25" ht="15.0" customHeight="1">
      <c r="A25" s="1">
        <v>6170.0</v>
      </c>
      <c r="B25" s="2" t="s">
        <v>528</v>
      </c>
      <c r="C25" s="1">
        <v>0.0</v>
      </c>
      <c r="D25" s="1">
        <v>1000.0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6170.0</v>
      </c>
      <c r="O25" s="1">
        <v>-1.0</v>
      </c>
      <c r="P25" s="1">
        <v>-1.0</v>
      </c>
      <c r="Q25" s="1">
        <v>-1.0</v>
      </c>
      <c r="R25" s="1">
        <v>-1.0</v>
      </c>
      <c r="S25" s="1">
        <v>-1.0</v>
      </c>
      <c r="T25" s="1">
        <v>-1.0</v>
      </c>
      <c r="U25" s="1">
        <v>5495.0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7415.0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16.0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100.0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-1.0</v>
      </c>
      <c r="BQ25" s="1">
        <v>-1.0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-1.0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-1.0</v>
      </c>
      <c r="CN25" s="1">
        <v>0.0</v>
      </c>
      <c r="CO25" s="1">
        <v>0.0</v>
      </c>
      <c r="CP25" s="1">
        <v>2.0</v>
      </c>
      <c r="CQ25" s="1">
        <v>3.0</v>
      </c>
      <c r="CR25" s="1">
        <v>0.0</v>
      </c>
      <c r="CS25" s="1">
        <v>59.0</v>
      </c>
      <c r="CT25" s="1">
        <v>59.0</v>
      </c>
      <c r="CU25" s="1">
        <v>60.0</v>
      </c>
      <c r="CV25" s="1">
        <v>60.0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1.0</v>
      </c>
      <c r="DH25" s="1">
        <v>1.0</v>
      </c>
      <c r="DI25" s="1">
        <v>1.0</v>
      </c>
      <c r="DJ25" s="1">
        <v>1.0</v>
      </c>
      <c r="DK25" s="1">
        <v>1.0</v>
      </c>
      <c r="DL25" s="1">
        <v>1.0</v>
      </c>
      <c r="DM25" s="1">
        <v>1.0</v>
      </c>
      <c r="DN25" s="1">
        <v>1.0</v>
      </c>
      <c r="DO25" s="1">
        <v>1.0</v>
      </c>
      <c r="DP25" s="1">
        <v>0.0</v>
      </c>
      <c r="DQ25" s="1">
        <v>0.0</v>
      </c>
      <c r="DR25" s="1">
        <v>0.0</v>
      </c>
      <c r="DS25" s="1">
        <v>15.0</v>
      </c>
      <c r="DT25" s="1">
        <v>8.0</v>
      </c>
      <c r="DU25" s="7" t="b">
        <v>0</v>
      </c>
      <c r="DV25" s="7" t="b">
        <v>0</v>
      </c>
      <c r="DW25" s="7" t="b">
        <v>0</v>
      </c>
      <c r="DX25" s="7" t="b">
        <v>0</v>
      </c>
      <c r="DY25" s="7" t="b">
        <v>0</v>
      </c>
      <c r="DZ25" s="7" t="b">
        <v>0</v>
      </c>
      <c r="EA25" s="7" t="b">
        <v>0</v>
      </c>
      <c r="EB25" s="7" t="b">
        <v>1</v>
      </c>
      <c r="EC25" s="14" t="b">
        <v>0</v>
      </c>
      <c r="ED25" s="14" t="b">
        <v>0</v>
      </c>
      <c r="EE25" s="14" t="b">
        <v>0</v>
      </c>
      <c r="EF25" s="14" t="b">
        <v>0</v>
      </c>
      <c r="EG25" s="14" t="b">
        <v>0</v>
      </c>
      <c r="EH25" s="14" t="b">
        <v>0</v>
      </c>
      <c r="EI25" s="14" t="b">
        <v>0</v>
      </c>
      <c r="EJ25" s="14" t="b">
        <v>0</v>
      </c>
      <c r="EK25" s="14" t="b">
        <v>0</v>
      </c>
      <c r="EL25" s="14" t="b">
        <v>0</v>
      </c>
      <c r="EM25" s="14" t="b">
        <v>0</v>
      </c>
      <c r="EN25" s="14" t="b">
        <v>0</v>
      </c>
      <c r="EO25" s="14" t="b">
        <v>0</v>
      </c>
      <c r="EP25" s="14" t="b">
        <v>0</v>
      </c>
      <c r="EQ25" s="14" t="b">
        <v>0</v>
      </c>
      <c r="ER25" s="14" t="b">
        <v>0</v>
      </c>
      <c r="ES25" s="14" t="b">
        <v>1</v>
      </c>
      <c r="ET25" s="14" t="b">
        <v>1</v>
      </c>
      <c r="EU25" s="14" t="b">
        <v>0</v>
      </c>
      <c r="EV25" s="7" t="b">
        <v>0</v>
      </c>
      <c r="EW25" s="7" t="b">
        <v>0</v>
      </c>
      <c r="EX25" s="7" t="b">
        <v>0</v>
      </c>
      <c r="EY25" s="7" t="b">
        <v>0</v>
      </c>
      <c r="EZ25" s="19">
        <v>0.0</v>
      </c>
      <c r="FA25" s="7" t="b">
        <v>0</v>
      </c>
    </row>
    <row r="26" ht="15.0" customHeight="1">
      <c r="A26" s="1">
        <v>6180.0</v>
      </c>
      <c r="B26" s="1" t="s">
        <v>529</v>
      </c>
      <c r="C26" s="1">
        <v>0.0</v>
      </c>
      <c r="D26" s="1">
        <v>1000.0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-1.0</v>
      </c>
      <c r="O26" s="1">
        <v>-1.0</v>
      </c>
      <c r="P26" s="1">
        <v>-1.0</v>
      </c>
      <c r="Q26" s="1">
        <v>-1.0</v>
      </c>
      <c r="R26" s="1">
        <v>-1.0</v>
      </c>
      <c r="S26" s="1">
        <v>-1.0</v>
      </c>
      <c r="T26" s="1">
        <v>-1.0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7407.0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16.0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100.0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-1.0</v>
      </c>
      <c r="BQ26" s="1">
        <v>-1.0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-1.0</v>
      </c>
      <c r="BX26" s="1">
        <v>1.0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-1.0</v>
      </c>
      <c r="CN26" s="1">
        <v>0.0</v>
      </c>
      <c r="CO26" s="1">
        <v>0.0</v>
      </c>
      <c r="CP26" s="1">
        <v>2.0</v>
      </c>
      <c r="CQ26" s="1">
        <v>3.0</v>
      </c>
      <c r="CR26" s="1">
        <v>0.0</v>
      </c>
      <c r="CS26" s="1">
        <v>59.0</v>
      </c>
      <c r="CT26" s="1">
        <v>59.0</v>
      </c>
      <c r="CU26" s="1">
        <v>60.0</v>
      </c>
      <c r="CV26" s="1">
        <v>60.0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1.0</v>
      </c>
      <c r="DH26" s="1">
        <v>1.0</v>
      </c>
      <c r="DI26" s="1">
        <v>1.0</v>
      </c>
      <c r="DJ26" s="1">
        <v>1.0</v>
      </c>
      <c r="DK26" s="1">
        <v>1.0</v>
      </c>
      <c r="DL26" s="1">
        <v>1.0</v>
      </c>
      <c r="DM26" s="1">
        <v>1.0</v>
      </c>
      <c r="DN26" s="1">
        <v>1.0</v>
      </c>
      <c r="DO26" s="1">
        <v>1.0</v>
      </c>
      <c r="DP26" s="1">
        <v>0.0</v>
      </c>
      <c r="DQ26" s="1">
        <v>0.0</v>
      </c>
      <c r="DR26" s="1">
        <v>0.0</v>
      </c>
      <c r="DS26" s="1">
        <v>15.0</v>
      </c>
      <c r="DT26" s="1">
        <v>8.0</v>
      </c>
      <c r="DU26" s="7" t="b">
        <v>0</v>
      </c>
      <c r="DV26" s="7" t="b">
        <v>0</v>
      </c>
      <c r="DW26" s="7" t="b">
        <v>0</v>
      </c>
      <c r="DX26" s="7" t="b">
        <v>0</v>
      </c>
      <c r="DY26" s="7" t="b">
        <v>0</v>
      </c>
      <c r="DZ26" s="7" t="b">
        <v>0</v>
      </c>
      <c r="EA26" s="7" t="b">
        <v>0</v>
      </c>
      <c r="EB26" s="7" t="b">
        <v>1</v>
      </c>
      <c r="EC26" s="14" t="b">
        <v>0</v>
      </c>
      <c r="ED26" s="14" t="b">
        <v>0</v>
      </c>
      <c r="EE26" s="14" t="b">
        <v>0</v>
      </c>
      <c r="EF26" s="14" t="b">
        <v>0</v>
      </c>
      <c r="EG26" s="14" t="b">
        <v>0</v>
      </c>
      <c r="EH26" s="14" t="b">
        <v>0</v>
      </c>
      <c r="EI26" s="14" t="b">
        <v>0</v>
      </c>
      <c r="EJ26" s="14" t="b">
        <v>0</v>
      </c>
      <c r="EK26" s="14" t="b">
        <v>0</v>
      </c>
      <c r="EL26" s="14" t="b">
        <v>0</v>
      </c>
      <c r="EM26" s="14" t="b">
        <v>0</v>
      </c>
      <c r="EN26" s="14" t="b">
        <v>0</v>
      </c>
      <c r="EO26" s="14" t="b">
        <v>0</v>
      </c>
      <c r="EP26" s="14" t="b">
        <v>0</v>
      </c>
      <c r="EQ26" s="14" t="b">
        <v>0</v>
      </c>
      <c r="ER26" s="14" t="b">
        <v>0</v>
      </c>
      <c r="ES26" s="14" t="b">
        <v>1</v>
      </c>
      <c r="ET26" s="14" t="b">
        <v>1</v>
      </c>
      <c r="EU26" s="14" t="b">
        <v>0</v>
      </c>
      <c r="EV26" s="7" t="b">
        <v>0</v>
      </c>
      <c r="EW26" s="7" t="b">
        <v>0</v>
      </c>
      <c r="EX26" s="7" t="b">
        <v>0</v>
      </c>
      <c r="EY26" s="7" t="b">
        <v>0</v>
      </c>
      <c r="EZ26" s="19">
        <v>0.0</v>
      </c>
      <c r="FA26" s="7" t="b">
        <v>0</v>
      </c>
    </row>
    <row r="27" ht="15.0" customHeight="1">
      <c r="A27" s="1">
        <v>6220.0</v>
      </c>
      <c r="B27" s="9" t="s">
        <v>530</v>
      </c>
      <c r="C27" s="1">
        <v>0.0</v>
      </c>
      <c r="D27" s="1">
        <v>1000.0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-1.0</v>
      </c>
      <c r="O27" s="1">
        <v>-1.0</v>
      </c>
      <c r="P27" s="1">
        <v>-1.0</v>
      </c>
      <c r="Q27" s="1">
        <v>-1.0</v>
      </c>
      <c r="R27" s="1">
        <v>-1.0</v>
      </c>
      <c r="S27" s="1">
        <v>-1.0</v>
      </c>
      <c r="T27" s="1">
        <v>-1.0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7401.0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16.0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100.0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-1.0</v>
      </c>
      <c r="BQ27" s="1">
        <v>-1.0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-1.0</v>
      </c>
      <c r="BX27" s="1">
        <v>1.0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-1.0</v>
      </c>
      <c r="CN27" s="1">
        <v>0.0</v>
      </c>
      <c r="CO27" s="1">
        <v>0.0</v>
      </c>
      <c r="CP27" s="1">
        <v>2.0</v>
      </c>
      <c r="CQ27" s="1">
        <v>3.0</v>
      </c>
      <c r="CR27" s="1">
        <v>0.0</v>
      </c>
      <c r="CS27" s="1">
        <v>59.0</v>
      </c>
      <c r="CT27" s="1">
        <v>59.0</v>
      </c>
      <c r="CU27" s="1">
        <v>60.0</v>
      </c>
      <c r="CV27" s="1">
        <v>60.0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1.0</v>
      </c>
      <c r="DH27" s="1">
        <v>1.0</v>
      </c>
      <c r="DI27" s="1">
        <v>1.0</v>
      </c>
      <c r="DJ27" s="1">
        <v>1.0</v>
      </c>
      <c r="DK27" s="1">
        <v>1.0</v>
      </c>
      <c r="DL27" s="1">
        <v>1.0</v>
      </c>
      <c r="DM27" s="1">
        <v>1.0</v>
      </c>
      <c r="DN27" s="1">
        <v>1.0</v>
      </c>
      <c r="DO27" s="1">
        <v>1.0</v>
      </c>
      <c r="DP27" s="1">
        <v>0.0</v>
      </c>
      <c r="DQ27" s="1">
        <v>0.0</v>
      </c>
      <c r="DR27" s="1">
        <v>0.0</v>
      </c>
      <c r="DS27" s="1">
        <v>15.0</v>
      </c>
      <c r="DT27" s="1">
        <v>8.0</v>
      </c>
      <c r="DU27" s="7" t="b">
        <v>0</v>
      </c>
      <c r="DV27" s="7" t="b">
        <v>0</v>
      </c>
      <c r="DW27" s="7" t="b">
        <v>0</v>
      </c>
      <c r="DX27" s="7" t="b">
        <v>0</v>
      </c>
      <c r="DY27" s="7" t="b">
        <v>0</v>
      </c>
      <c r="DZ27" s="7" t="b">
        <v>0</v>
      </c>
      <c r="EA27" s="7" t="b">
        <v>0</v>
      </c>
      <c r="EB27" s="7" t="b">
        <v>1</v>
      </c>
      <c r="EC27" s="14" t="b">
        <v>0</v>
      </c>
      <c r="ED27" s="14" t="b">
        <v>0</v>
      </c>
      <c r="EE27" s="14" t="b">
        <v>0</v>
      </c>
      <c r="EF27" s="14" t="b">
        <v>0</v>
      </c>
      <c r="EG27" s="14" t="b">
        <v>0</v>
      </c>
      <c r="EH27" s="14" t="b">
        <v>0</v>
      </c>
      <c r="EI27" s="14" t="b">
        <v>0</v>
      </c>
      <c r="EJ27" s="14" t="b">
        <v>0</v>
      </c>
      <c r="EK27" s="14" t="b">
        <v>0</v>
      </c>
      <c r="EL27" s="14" t="b">
        <v>0</v>
      </c>
      <c r="EM27" s="14" t="b">
        <v>0</v>
      </c>
      <c r="EN27" s="14" t="b">
        <v>0</v>
      </c>
      <c r="EO27" s="14" t="b">
        <v>0</v>
      </c>
      <c r="EP27" s="14" t="b">
        <v>0</v>
      </c>
      <c r="EQ27" s="14" t="b">
        <v>0</v>
      </c>
      <c r="ER27" s="14" t="b">
        <v>0</v>
      </c>
      <c r="ES27" s="14" t="b">
        <v>1</v>
      </c>
      <c r="ET27" s="14" t="b">
        <v>1</v>
      </c>
      <c r="EU27" s="14" t="b">
        <v>0</v>
      </c>
      <c r="EV27" s="7" t="b">
        <v>0</v>
      </c>
      <c r="EW27" s="7" t="b">
        <v>0</v>
      </c>
      <c r="EX27" s="7" t="b">
        <v>0</v>
      </c>
      <c r="EY27" s="7" t="b">
        <v>0</v>
      </c>
      <c r="EZ27" s="19">
        <v>0.0</v>
      </c>
      <c r="FA27" s="7" t="b">
        <v>0</v>
      </c>
    </row>
    <row r="28" ht="15.0" customHeight="1">
      <c r="A28" s="1">
        <v>6250.0</v>
      </c>
      <c r="B28" s="1" t="s">
        <v>531</v>
      </c>
      <c r="C28" s="1">
        <v>0.0</v>
      </c>
      <c r="D28" s="1">
        <v>1000.0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-1.0</v>
      </c>
      <c r="O28" s="1">
        <v>-1.0</v>
      </c>
      <c r="P28" s="1">
        <v>-1.0</v>
      </c>
      <c r="Q28" s="1">
        <v>-1.0</v>
      </c>
      <c r="R28" s="1">
        <v>-1.0</v>
      </c>
      <c r="S28" s="1">
        <v>-1.0</v>
      </c>
      <c r="T28" s="1">
        <v>-1.0</v>
      </c>
      <c r="U28" s="1">
        <v>5446.0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7409.0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16.0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100.0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-1.0</v>
      </c>
      <c r="BQ28" s="1">
        <v>-1.0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-1.0</v>
      </c>
      <c r="BX28" s="1">
        <v>1.0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-1.0</v>
      </c>
      <c r="CN28" s="1">
        <v>0.0</v>
      </c>
      <c r="CO28" s="1">
        <v>0.0</v>
      </c>
      <c r="CP28" s="1">
        <v>2.0</v>
      </c>
      <c r="CQ28" s="1">
        <v>3.0</v>
      </c>
      <c r="CR28" s="1">
        <v>0.0</v>
      </c>
      <c r="CS28" s="1">
        <v>59.0</v>
      </c>
      <c r="CT28" s="1">
        <v>59.0</v>
      </c>
      <c r="CU28" s="1">
        <v>60.0</v>
      </c>
      <c r="CV28" s="1">
        <v>60.0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1.0</v>
      </c>
      <c r="DH28" s="1">
        <v>1.0</v>
      </c>
      <c r="DI28" s="1">
        <v>1.0</v>
      </c>
      <c r="DJ28" s="1">
        <v>1.0</v>
      </c>
      <c r="DK28" s="1">
        <v>1.0</v>
      </c>
      <c r="DL28" s="1">
        <v>1.0</v>
      </c>
      <c r="DM28" s="1">
        <v>1.0</v>
      </c>
      <c r="DN28" s="1">
        <v>1.0</v>
      </c>
      <c r="DO28" s="1">
        <v>1.0</v>
      </c>
      <c r="DP28" s="1">
        <v>0.0</v>
      </c>
      <c r="DQ28" s="1">
        <v>0.0</v>
      </c>
      <c r="DR28" s="1">
        <v>0.0</v>
      </c>
      <c r="DS28" s="1">
        <v>15.0</v>
      </c>
      <c r="DT28" s="1">
        <v>8.0</v>
      </c>
      <c r="DU28" s="7" t="b">
        <v>0</v>
      </c>
      <c r="DV28" s="7" t="b">
        <v>0</v>
      </c>
      <c r="DW28" s="7" t="b">
        <v>0</v>
      </c>
      <c r="DX28" s="7" t="b">
        <v>0</v>
      </c>
      <c r="DY28" s="7" t="b">
        <v>0</v>
      </c>
      <c r="DZ28" s="7" t="b">
        <v>0</v>
      </c>
      <c r="EA28" s="7" t="b">
        <v>0</v>
      </c>
      <c r="EB28" s="7" t="b">
        <v>1</v>
      </c>
      <c r="EC28" s="14" t="b">
        <v>0</v>
      </c>
      <c r="ED28" s="14" t="b">
        <v>0</v>
      </c>
      <c r="EE28" s="14" t="b">
        <v>0</v>
      </c>
      <c r="EF28" s="14" t="b">
        <v>0</v>
      </c>
      <c r="EG28" s="14" t="b">
        <v>0</v>
      </c>
      <c r="EH28" s="14" t="b">
        <v>0</v>
      </c>
      <c r="EI28" s="14" t="b">
        <v>0</v>
      </c>
      <c r="EJ28" s="14" t="b">
        <v>0</v>
      </c>
      <c r="EK28" s="14" t="b">
        <v>0</v>
      </c>
      <c r="EL28" s="14" t="b">
        <v>0</v>
      </c>
      <c r="EM28" s="14" t="b">
        <v>0</v>
      </c>
      <c r="EN28" s="14" t="b">
        <v>0</v>
      </c>
      <c r="EO28" s="14" t="b">
        <v>0</v>
      </c>
      <c r="EP28" s="14" t="b">
        <v>0</v>
      </c>
      <c r="EQ28" s="14" t="b">
        <v>0</v>
      </c>
      <c r="ER28" s="14" t="b">
        <v>0</v>
      </c>
      <c r="ES28" s="14" t="b">
        <v>1</v>
      </c>
      <c r="ET28" s="14" t="b">
        <v>1</v>
      </c>
      <c r="EU28" s="14" t="b">
        <v>0</v>
      </c>
      <c r="EV28" s="7" t="b">
        <v>0</v>
      </c>
      <c r="EW28" s="7" t="b">
        <v>0</v>
      </c>
      <c r="EX28" s="7" t="b">
        <v>0</v>
      </c>
      <c r="EY28" s="7" t="b">
        <v>0</v>
      </c>
      <c r="EZ28" s="19">
        <v>0.0</v>
      </c>
      <c r="FA28" s="7" t="b">
        <v>0</v>
      </c>
    </row>
    <row r="29" ht="15.0" customHeight="1">
      <c r="A29" s="1">
        <v>6260.0</v>
      </c>
      <c r="B29" s="1" t="s">
        <v>532</v>
      </c>
      <c r="C29" s="1">
        <v>0.0</v>
      </c>
      <c r="D29" s="1">
        <v>1000.0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-1.0</v>
      </c>
      <c r="O29" s="1">
        <v>-1.0</v>
      </c>
      <c r="P29" s="1">
        <v>-1.0</v>
      </c>
      <c r="Q29" s="1">
        <v>-1.0</v>
      </c>
      <c r="R29" s="1">
        <v>-1.0</v>
      </c>
      <c r="S29" s="1">
        <v>-1.0</v>
      </c>
      <c r="T29" s="1">
        <v>-1.0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7409.0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16.0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100.0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-1.0</v>
      </c>
      <c r="BQ29" s="1">
        <v>-1.0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-1.0</v>
      </c>
      <c r="BX29" s="1">
        <v>1.0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-1.0</v>
      </c>
      <c r="CN29" s="1">
        <v>0.0</v>
      </c>
      <c r="CO29" s="1">
        <v>0.0</v>
      </c>
      <c r="CP29" s="1">
        <v>2.0</v>
      </c>
      <c r="CQ29" s="1">
        <v>3.0</v>
      </c>
      <c r="CR29" s="1">
        <v>0.0</v>
      </c>
      <c r="CS29" s="1">
        <v>59.0</v>
      </c>
      <c r="CT29" s="1">
        <v>59.0</v>
      </c>
      <c r="CU29" s="1">
        <v>60.0</v>
      </c>
      <c r="CV29" s="1">
        <v>60.0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1.0</v>
      </c>
      <c r="DH29" s="1">
        <v>1.0</v>
      </c>
      <c r="DI29" s="1">
        <v>1.0</v>
      </c>
      <c r="DJ29" s="1">
        <v>1.0</v>
      </c>
      <c r="DK29" s="1">
        <v>1.0</v>
      </c>
      <c r="DL29" s="1">
        <v>1.0</v>
      </c>
      <c r="DM29" s="1">
        <v>1.0</v>
      </c>
      <c r="DN29" s="1">
        <v>1.0</v>
      </c>
      <c r="DO29" s="1">
        <v>1.0</v>
      </c>
      <c r="DP29" s="1">
        <v>0.0</v>
      </c>
      <c r="DQ29" s="1">
        <v>0.0</v>
      </c>
      <c r="DR29" s="1">
        <v>0.0</v>
      </c>
      <c r="DS29" s="1">
        <v>15.0</v>
      </c>
      <c r="DT29" s="1">
        <v>8.0</v>
      </c>
      <c r="DU29" s="7" t="b">
        <v>0</v>
      </c>
      <c r="DV29" s="7" t="b">
        <v>0</v>
      </c>
      <c r="DW29" s="7" t="b">
        <v>0</v>
      </c>
      <c r="DX29" s="7" t="b">
        <v>0</v>
      </c>
      <c r="DY29" s="7" t="b">
        <v>0</v>
      </c>
      <c r="DZ29" s="7" t="b">
        <v>0</v>
      </c>
      <c r="EA29" s="7" t="b">
        <v>0</v>
      </c>
      <c r="EB29" s="7" t="b">
        <v>1</v>
      </c>
      <c r="EC29" s="14" t="b">
        <v>0</v>
      </c>
      <c r="ED29" s="14" t="b">
        <v>0</v>
      </c>
      <c r="EE29" s="14" t="b">
        <v>0</v>
      </c>
      <c r="EF29" s="14" t="b">
        <v>0</v>
      </c>
      <c r="EG29" s="14" t="b">
        <v>0</v>
      </c>
      <c r="EH29" s="14" t="b">
        <v>0</v>
      </c>
      <c r="EI29" s="14" t="b">
        <v>0</v>
      </c>
      <c r="EJ29" s="14" t="b">
        <v>0</v>
      </c>
      <c r="EK29" s="14" t="b">
        <v>0</v>
      </c>
      <c r="EL29" s="14" t="b">
        <v>0</v>
      </c>
      <c r="EM29" s="14" t="b">
        <v>0</v>
      </c>
      <c r="EN29" s="14" t="b">
        <v>0</v>
      </c>
      <c r="EO29" s="14" t="b">
        <v>0</v>
      </c>
      <c r="EP29" s="14" t="b">
        <v>0</v>
      </c>
      <c r="EQ29" s="14" t="b">
        <v>0</v>
      </c>
      <c r="ER29" s="14" t="b">
        <v>0</v>
      </c>
      <c r="ES29" s="14" t="b">
        <v>1</v>
      </c>
      <c r="ET29" s="14" t="b">
        <v>1</v>
      </c>
      <c r="EU29" s="14" t="b">
        <v>0</v>
      </c>
      <c r="EV29" s="7" t="b">
        <v>0</v>
      </c>
      <c r="EW29" s="7" t="b">
        <v>0</v>
      </c>
      <c r="EX29" s="7" t="b">
        <v>0</v>
      </c>
      <c r="EY29" s="7" t="b">
        <v>0</v>
      </c>
      <c r="EZ29" s="19">
        <v>0.0</v>
      </c>
      <c r="FA29" s="7" t="b">
        <v>0</v>
      </c>
    </row>
    <row r="30" ht="15.0" customHeight="1">
      <c r="A30" s="1">
        <v>6270.0</v>
      </c>
      <c r="B30" s="9" t="s">
        <v>533</v>
      </c>
      <c r="C30" s="1">
        <v>0.0</v>
      </c>
      <c r="D30" s="1">
        <v>1000.0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-1.0</v>
      </c>
      <c r="O30" s="1">
        <v>-1.0</v>
      </c>
      <c r="P30" s="1">
        <v>-1.0</v>
      </c>
      <c r="Q30" s="1">
        <v>-1.0</v>
      </c>
      <c r="R30" s="1">
        <v>-1.0</v>
      </c>
      <c r="S30" s="1">
        <v>-1.0</v>
      </c>
      <c r="T30" s="1">
        <v>-1.0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7409.0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16.0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100.0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-1.0</v>
      </c>
      <c r="BQ30" s="1">
        <v>-1.0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-1.0</v>
      </c>
      <c r="BX30" s="1">
        <v>1.0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-1.0</v>
      </c>
      <c r="CN30" s="1">
        <v>0.0</v>
      </c>
      <c r="CO30" s="1">
        <v>0.0</v>
      </c>
      <c r="CP30" s="1">
        <v>2.0</v>
      </c>
      <c r="CQ30" s="1">
        <v>3.0</v>
      </c>
      <c r="CR30" s="1">
        <v>0.0</v>
      </c>
      <c r="CS30" s="1">
        <v>59.0</v>
      </c>
      <c r="CT30" s="1">
        <v>59.0</v>
      </c>
      <c r="CU30" s="1">
        <v>60.0</v>
      </c>
      <c r="CV30" s="1">
        <v>60.0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1.0</v>
      </c>
      <c r="DH30" s="1">
        <v>1.0</v>
      </c>
      <c r="DI30" s="1">
        <v>1.0</v>
      </c>
      <c r="DJ30" s="1">
        <v>1.0</v>
      </c>
      <c r="DK30" s="1">
        <v>1.0</v>
      </c>
      <c r="DL30" s="1">
        <v>1.0</v>
      </c>
      <c r="DM30" s="1">
        <v>1.0</v>
      </c>
      <c r="DN30" s="1">
        <v>1.0</v>
      </c>
      <c r="DO30" s="1">
        <v>1.0</v>
      </c>
      <c r="DP30" s="1">
        <v>0.0</v>
      </c>
      <c r="DQ30" s="1">
        <v>0.0</v>
      </c>
      <c r="DR30" s="1">
        <v>0.0</v>
      </c>
      <c r="DS30" s="1">
        <v>15.0</v>
      </c>
      <c r="DT30" s="1">
        <v>8.0</v>
      </c>
      <c r="DU30" s="7" t="b">
        <v>0</v>
      </c>
      <c r="DV30" s="7" t="b">
        <v>0</v>
      </c>
      <c r="DW30" s="7" t="b">
        <v>0</v>
      </c>
      <c r="DX30" s="7" t="b">
        <v>0</v>
      </c>
      <c r="DY30" s="7" t="b">
        <v>0</v>
      </c>
      <c r="DZ30" s="7" t="b">
        <v>0</v>
      </c>
      <c r="EA30" s="7" t="b">
        <v>0</v>
      </c>
      <c r="EB30" s="7" t="b">
        <v>1</v>
      </c>
      <c r="EC30" s="14" t="b">
        <v>0</v>
      </c>
      <c r="ED30" s="14" t="b">
        <v>0</v>
      </c>
      <c r="EE30" s="14" t="b">
        <v>0</v>
      </c>
      <c r="EF30" s="14" t="b">
        <v>0</v>
      </c>
      <c r="EG30" s="14" t="b">
        <v>0</v>
      </c>
      <c r="EH30" s="14" t="b">
        <v>0</v>
      </c>
      <c r="EI30" s="14" t="b">
        <v>0</v>
      </c>
      <c r="EJ30" s="14" t="b">
        <v>0</v>
      </c>
      <c r="EK30" s="14" t="b">
        <v>0</v>
      </c>
      <c r="EL30" s="14" t="b">
        <v>0</v>
      </c>
      <c r="EM30" s="14" t="b">
        <v>0</v>
      </c>
      <c r="EN30" s="14" t="b">
        <v>0</v>
      </c>
      <c r="EO30" s="14" t="b">
        <v>0</v>
      </c>
      <c r="EP30" s="14" t="b">
        <v>0</v>
      </c>
      <c r="EQ30" s="14" t="b">
        <v>0</v>
      </c>
      <c r="ER30" s="14" t="b">
        <v>0</v>
      </c>
      <c r="ES30" s="14" t="b">
        <v>1</v>
      </c>
      <c r="ET30" s="14" t="b">
        <v>1</v>
      </c>
      <c r="EU30" s="14" t="b">
        <v>0</v>
      </c>
      <c r="EV30" s="7" t="b">
        <v>0</v>
      </c>
      <c r="EW30" s="7" t="b">
        <v>0</v>
      </c>
      <c r="EX30" s="7" t="b">
        <v>0</v>
      </c>
      <c r="EY30" s="7" t="b">
        <v>0</v>
      </c>
      <c r="EZ30" s="19">
        <v>0.0</v>
      </c>
      <c r="FA30" s="7" t="b">
        <v>0</v>
      </c>
    </row>
    <row r="31" ht="15.0" customHeight="1">
      <c r="A31" s="1">
        <v>6271.0</v>
      </c>
      <c r="B31" s="9" t="s">
        <v>534</v>
      </c>
      <c r="C31" s="1">
        <v>0.0</v>
      </c>
      <c r="D31" s="1">
        <v>1000.0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-1.0</v>
      </c>
      <c r="O31" s="1">
        <v>-1.0</v>
      </c>
      <c r="P31" s="1">
        <v>-1.0</v>
      </c>
      <c r="Q31" s="1">
        <v>-1.0</v>
      </c>
      <c r="R31" s="1">
        <v>-1.0</v>
      </c>
      <c r="S31" s="1">
        <v>-1.0</v>
      </c>
      <c r="T31" s="1">
        <v>-1.0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7409.0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16.0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100.0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-1.0</v>
      </c>
      <c r="BQ31" s="1">
        <v>-1.0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-1.0</v>
      </c>
      <c r="BX31" s="1">
        <v>1.0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-1.0</v>
      </c>
      <c r="CN31" s="1">
        <v>0.0</v>
      </c>
      <c r="CO31" s="1">
        <v>0.0</v>
      </c>
      <c r="CP31" s="1">
        <v>2.0</v>
      </c>
      <c r="CQ31" s="1">
        <v>3.0</v>
      </c>
      <c r="CR31" s="1">
        <v>0.0</v>
      </c>
      <c r="CS31" s="1">
        <v>59.0</v>
      </c>
      <c r="CT31" s="1">
        <v>59.0</v>
      </c>
      <c r="CU31" s="1">
        <v>60.0</v>
      </c>
      <c r="CV31" s="1">
        <v>60.0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1.0</v>
      </c>
      <c r="DH31" s="1">
        <v>1.0</v>
      </c>
      <c r="DI31" s="1">
        <v>1.0</v>
      </c>
      <c r="DJ31" s="1">
        <v>1.0</v>
      </c>
      <c r="DK31" s="1">
        <v>1.0</v>
      </c>
      <c r="DL31" s="1">
        <v>1.0</v>
      </c>
      <c r="DM31" s="1">
        <v>1.0</v>
      </c>
      <c r="DN31" s="1">
        <v>1.0</v>
      </c>
      <c r="DO31" s="1">
        <v>1.0</v>
      </c>
      <c r="DP31" s="1">
        <v>0.0</v>
      </c>
      <c r="DQ31" s="1">
        <v>0.0</v>
      </c>
      <c r="DR31" s="1">
        <v>0.0</v>
      </c>
      <c r="DS31" s="1">
        <v>15.0</v>
      </c>
      <c r="DT31" s="1">
        <v>8.0</v>
      </c>
      <c r="DU31" s="7" t="b">
        <v>0</v>
      </c>
      <c r="DV31" s="7" t="b">
        <v>0</v>
      </c>
      <c r="DW31" s="7" t="b">
        <v>0</v>
      </c>
      <c r="DX31" s="7" t="b">
        <v>0</v>
      </c>
      <c r="DY31" s="7" t="b">
        <v>0</v>
      </c>
      <c r="DZ31" s="7" t="b">
        <v>0</v>
      </c>
      <c r="EA31" s="7" t="b">
        <v>0</v>
      </c>
      <c r="EB31" s="7" t="b">
        <v>1</v>
      </c>
      <c r="EC31" s="14" t="b">
        <v>0</v>
      </c>
      <c r="ED31" s="14" t="b">
        <v>0</v>
      </c>
      <c r="EE31" s="14" t="b">
        <v>0</v>
      </c>
      <c r="EF31" s="14" t="b">
        <v>0</v>
      </c>
      <c r="EG31" s="14" t="b">
        <v>0</v>
      </c>
      <c r="EH31" s="14" t="b">
        <v>0</v>
      </c>
      <c r="EI31" s="14" t="b">
        <v>0</v>
      </c>
      <c r="EJ31" s="14" t="b">
        <v>0</v>
      </c>
      <c r="EK31" s="14" t="b">
        <v>0</v>
      </c>
      <c r="EL31" s="14" t="b">
        <v>0</v>
      </c>
      <c r="EM31" s="14" t="b">
        <v>0</v>
      </c>
      <c r="EN31" s="14" t="b">
        <v>0</v>
      </c>
      <c r="EO31" s="14" t="b">
        <v>0</v>
      </c>
      <c r="EP31" s="14" t="b">
        <v>0</v>
      </c>
      <c r="EQ31" s="14" t="b">
        <v>0</v>
      </c>
      <c r="ER31" s="14" t="b">
        <v>0</v>
      </c>
      <c r="ES31" s="14" t="b">
        <v>1</v>
      </c>
      <c r="ET31" s="14" t="b">
        <v>1</v>
      </c>
      <c r="EU31" s="14" t="b">
        <v>0</v>
      </c>
      <c r="EV31" s="7" t="b">
        <v>0</v>
      </c>
      <c r="EW31" s="7" t="b">
        <v>0</v>
      </c>
      <c r="EX31" s="7" t="b">
        <v>0</v>
      </c>
      <c r="EY31" s="7" t="b">
        <v>0</v>
      </c>
      <c r="EZ31" s="19">
        <v>0.0</v>
      </c>
      <c r="FA31" s="7" t="b">
        <v>0</v>
      </c>
    </row>
    <row r="32" ht="15.0" customHeight="1">
      <c r="A32" s="1">
        <v>6280.0</v>
      </c>
      <c r="B32" s="9" t="s">
        <v>535</v>
      </c>
      <c r="C32" s="1">
        <v>0.0</v>
      </c>
      <c r="D32" s="1">
        <v>1000.0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6280.0</v>
      </c>
      <c r="O32" s="1">
        <v>-1.0</v>
      </c>
      <c r="P32" s="1">
        <v>-1.0</v>
      </c>
      <c r="Q32" s="1">
        <v>-1.0</v>
      </c>
      <c r="R32" s="1">
        <v>-1.0</v>
      </c>
      <c r="S32" s="1">
        <v>-1.0</v>
      </c>
      <c r="T32" s="1">
        <v>-1.0</v>
      </c>
      <c r="U32" s="1">
        <v>5446.0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7415.0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16.0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100.0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-1.0</v>
      </c>
      <c r="BQ32" s="1">
        <v>-1.0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-1.0</v>
      </c>
      <c r="BX32" s="1">
        <v>1.0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-1.0</v>
      </c>
      <c r="CN32" s="1">
        <v>0.0</v>
      </c>
      <c r="CO32" s="1">
        <v>0.0</v>
      </c>
      <c r="CP32" s="1">
        <v>2.0</v>
      </c>
      <c r="CQ32" s="1">
        <v>3.0</v>
      </c>
      <c r="CR32" s="1">
        <v>0.0</v>
      </c>
      <c r="CS32" s="1">
        <v>59.0</v>
      </c>
      <c r="CT32" s="1">
        <v>59.0</v>
      </c>
      <c r="CU32" s="1">
        <v>60.0</v>
      </c>
      <c r="CV32" s="1">
        <v>60.0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1.0</v>
      </c>
      <c r="DH32" s="1">
        <v>1.0</v>
      </c>
      <c r="DI32" s="1">
        <v>1.0</v>
      </c>
      <c r="DJ32" s="1">
        <v>1.0</v>
      </c>
      <c r="DK32" s="1">
        <v>1.0</v>
      </c>
      <c r="DL32" s="1">
        <v>1.0</v>
      </c>
      <c r="DM32" s="1">
        <v>1.0</v>
      </c>
      <c r="DN32" s="1">
        <v>1.0</v>
      </c>
      <c r="DO32" s="1">
        <v>1.0</v>
      </c>
      <c r="DP32" s="1">
        <v>0.0</v>
      </c>
      <c r="DQ32" s="1">
        <v>0.0</v>
      </c>
      <c r="DR32" s="1">
        <v>0.0</v>
      </c>
      <c r="DS32" s="1">
        <v>15.0</v>
      </c>
      <c r="DT32" s="1">
        <v>8.0</v>
      </c>
      <c r="DU32" s="7" t="b">
        <v>0</v>
      </c>
      <c r="DV32" s="7" t="b">
        <v>0</v>
      </c>
      <c r="DW32" s="7" t="b">
        <v>0</v>
      </c>
      <c r="DX32" s="7" t="b">
        <v>0</v>
      </c>
      <c r="DY32" s="7" t="b">
        <v>0</v>
      </c>
      <c r="DZ32" s="7" t="b">
        <v>0</v>
      </c>
      <c r="EA32" s="7" t="b">
        <v>0</v>
      </c>
      <c r="EB32" s="7" t="b">
        <v>1</v>
      </c>
      <c r="EC32" s="14" t="b">
        <v>0</v>
      </c>
      <c r="ED32" s="14" t="b">
        <v>0</v>
      </c>
      <c r="EE32" s="14" t="b">
        <v>0</v>
      </c>
      <c r="EF32" s="14" t="b">
        <v>0</v>
      </c>
      <c r="EG32" s="14" t="b">
        <v>0</v>
      </c>
      <c r="EH32" s="14" t="b">
        <v>0</v>
      </c>
      <c r="EI32" s="14" t="b">
        <v>0</v>
      </c>
      <c r="EJ32" s="14" t="b">
        <v>0</v>
      </c>
      <c r="EK32" s="14" t="b">
        <v>0</v>
      </c>
      <c r="EL32" s="14" t="b">
        <v>0</v>
      </c>
      <c r="EM32" s="14" t="b">
        <v>0</v>
      </c>
      <c r="EN32" s="14" t="b">
        <v>0</v>
      </c>
      <c r="EO32" s="14" t="b">
        <v>0</v>
      </c>
      <c r="EP32" s="14" t="b">
        <v>0</v>
      </c>
      <c r="EQ32" s="14" t="b">
        <v>0</v>
      </c>
      <c r="ER32" s="14" t="b">
        <v>0</v>
      </c>
      <c r="ES32" s="14" t="b">
        <v>1</v>
      </c>
      <c r="ET32" s="14" t="b">
        <v>1</v>
      </c>
      <c r="EU32" s="14" t="b">
        <v>0</v>
      </c>
      <c r="EV32" s="7" t="b">
        <v>0</v>
      </c>
      <c r="EW32" s="7" t="b">
        <v>0</v>
      </c>
      <c r="EX32" s="7" t="b">
        <v>0</v>
      </c>
      <c r="EY32" s="7" t="b">
        <v>0</v>
      </c>
      <c r="EZ32" s="19">
        <v>0.0</v>
      </c>
      <c r="FA32" s="7" t="b">
        <v>0</v>
      </c>
    </row>
    <row r="33" ht="15.0" customHeight="1">
      <c r="A33" s="1">
        <v>6281.0</v>
      </c>
      <c r="B33" s="9" t="s">
        <v>535</v>
      </c>
      <c r="C33" s="1">
        <v>0.0</v>
      </c>
      <c r="D33" s="1">
        <v>1000.0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6280.0</v>
      </c>
      <c r="O33" s="1">
        <v>-1.0</v>
      </c>
      <c r="P33" s="1">
        <v>-1.0</v>
      </c>
      <c r="Q33" s="1">
        <v>-1.0</v>
      </c>
      <c r="R33" s="1">
        <v>-1.0</v>
      </c>
      <c r="S33" s="1">
        <v>-1.0</v>
      </c>
      <c r="T33" s="1">
        <v>-1.0</v>
      </c>
      <c r="U33" s="1">
        <v>5446.0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7415.0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16.0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100.0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-1.0</v>
      </c>
      <c r="BQ33" s="1">
        <v>-1.0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-1.0</v>
      </c>
      <c r="BX33" s="1">
        <v>1.0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-1.0</v>
      </c>
      <c r="CN33" s="1">
        <v>0.0</v>
      </c>
      <c r="CO33" s="1">
        <v>0.0</v>
      </c>
      <c r="CP33" s="1">
        <v>2.0</v>
      </c>
      <c r="CQ33" s="1">
        <v>3.0</v>
      </c>
      <c r="CR33" s="1">
        <v>0.0</v>
      </c>
      <c r="CS33" s="1">
        <v>59.0</v>
      </c>
      <c r="CT33" s="1">
        <v>59.0</v>
      </c>
      <c r="CU33" s="1">
        <v>60.0</v>
      </c>
      <c r="CV33" s="1">
        <v>60.0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1.0</v>
      </c>
      <c r="DH33" s="1">
        <v>1.0</v>
      </c>
      <c r="DI33" s="1">
        <v>1.0</v>
      </c>
      <c r="DJ33" s="1">
        <v>1.0</v>
      </c>
      <c r="DK33" s="1">
        <v>1.0</v>
      </c>
      <c r="DL33" s="1">
        <v>1.0</v>
      </c>
      <c r="DM33" s="1">
        <v>1.0</v>
      </c>
      <c r="DN33" s="1">
        <v>1.0</v>
      </c>
      <c r="DO33" s="1">
        <v>1.0</v>
      </c>
      <c r="DP33" s="1">
        <v>0.0</v>
      </c>
      <c r="DQ33" s="1">
        <v>0.0</v>
      </c>
      <c r="DR33" s="1">
        <v>0.0</v>
      </c>
      <c r="DS33" s="1">
        <v>15.0</v>
      </c>
      <c r="DT33" s="1">
        <v>8.0</v>
      </c>
      <c r="DU33" s="7" t="b">
        <v>0</v>
      </c>
      <c r="DV33" s="7" t="b">
        <v>0</v>
      </c>
      <c r="DW33" s="7" t="b">
        <v>0</v>
      </c>
      <c r="DX33" s="7" t="b">
        <v>0</v>
      </c>
      <c r="DY33" s="7" t="b">
        <v>0</v>
      </c>
      <c r="DZ33" s="7" t="b">
        <v>0</v>
      </c>
      <c r="EA33" s="7" t="b">
        <v>0</v>
      </c>
      <c r="EB33" s="7" t="b">
        <v>1</v>
      </c>
      <c r="EC33" s="14" t="b">
        <v>0</v>
      </c>
      <c r="ED33" s="14" t="b">
        <v>0</v>
      </c>
      <c r="EE33" s="14" t="b">
        <v>0</v>
      </c>
      <c r="EF33" s="14" t="b">
        <v>0</v>
      </c>
      <c r="EG33" s="14" t="b">
        <v>0</v>
      </c>
      <c r="EH33" s="14" t="b">
        <v>0</v>
      </c>
      <c r="EI33" s="14" t="b">
        <v>0</v>
      </c>
      <c r="EJ33" s="14" t="b">
        <v>0</v>
      </c>
      <c r="EK33" s="14" t="b">
        <v>0</v>
      </c>
      <c r="EL33" s="14" t="b">
        <v>0</v>
      </c>
      <c r="EM33" s="14" t="b">
        <v>0</v>
      </c>
      <c r="EN33" s="14" t="b">
        <v>0</v>
      </c>
      <c r="EO33" s="14" t="b">
        <v>0</v>
      </c>
      <c r="EP33" s="14" t="b">
        <v>0</v>
      </c>
      <c r="EQ33" s="14" t="b">
        <v>0</v>
      </c>
      <c r="ER33" s="14" t="b">
        <v>0</v>
      </c>
      <c r="ES33" s="14" t="b">
        <v>1</v>
      </c>
      <c r="ET33" s="14" t="b">
        <v>1</v>
      </c>
      <c r="EU33" s="14" t="b">
        <v>0</v>
      </c>
      <c r="EV33" s="7" t="b">
        <v>0</v>
      </c>
      <c r="EW33" s="7" t="b">
        <v>0</v>
      </c>
      <c r="EX33" s="7" t="b">
        <v>0</v>
      </c>
      <c r="EY33" s="7" t="b">
        <v>0</v>
      </c>
      <c r="EZ33" s="19">
        <v>0.0</v>
      </c>
      <c r="FA33" s="7" t="b">
        <v>0</v>
      </c>
    </row>
    <row r="34" ht="15.0" customHeight="1">
      <c r="A34" s="1">
        <v>6282.0</v>
      </c>
      <c r="B34" s="9" t="s">
        <v>535</v>
      </c>
      <c r="C34" s="1">
        <v>0.0</v>
      </c>
      <c r="D34" s="1">
        <v>1000.0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6280.0</v>
      </c>
      <c r="O34" s="1">
        <v>-1.0</v>
      </c>
      <c r="P34" s="1">
        <v>-1.0</v>
      </c>
      <c r="Q34" s="1">
        <v>-1.0</v>
      </c>
      <c r="R34" s="1">
        <v>-1.0</v>
      </c>
      <c r="S34" s="1">
        <v>-1.0</v>
      </c>
      <c r="T34" s="1">
        <v>-1.0</v>
      </c>
      <c r="U34" s="1">
        <v>5446.0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7415.0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16.0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100.0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-1.0</v>
      </c>
      <c r="BQ34" s="1">
        <v>-1.0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-1.0</v>
      </c>
      <c r="BX34" s="1">
        <v>1.0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-1.0</v>
      </c>
      <c r="CN34" s="1">
        <v>0.0</v>
      </c>
      <c r="CO34" s="1">
        <v>0.0</v>
      </c>
      <c r="CP34" s="1">
        <v>2.0</v>
      </c>
      <c r="CQ34" s="1">
        <v>3.0</v>
      </c>
      <c r="CR34" s="1">
        <v>0.0</v>
      </c>
      <c r="CS34" s="1">
        <v>59.0</v>
      </c>
      <c r="CT34" s="1">
        <v>59.0</v>
      </c>
      <c r="CU34" s="1">
        <v>60.0</v>
      </c>
      <c r="CV34" s="1">
        <v>60.0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1.0</v>
      </c>
      <c r="DH34" s="1">
        <v>1.0</v>
      </c>
      <c r="DI34" s="1">
        <v>1.0</v>
      </c>
      <c r="DJ34" s="1">
        <v>1.0</v>
      </c>
      <c r="DK34" s="1">
        <v>1.0</v>
      </c>
      <c r="DL34" s="1">
        <v>1.0</v>
      </c>
      <c r="DM34" s="1">
        <v>1.0</v>
      </c>
      <c r="DN34" s="1">
        <v>1.0</v>
      </c>
      <c r="DO34" s="1">
        <v>1.0</v>
      </c>
      <c r="DP34" s="1">
        <v>0.0</v>
      </c>
      <c r="DQ34" s="1">
        <v>0.0</v>
      </c>
      <c r="DR34" s="1">
        <v>0.0</v>
      </c>
      <c r="DS34" s="1">
        <v>15.0</v>
      </c>
      <c r="DT34" s="1">
        <v>8.0</v>
      </c>
      <c r="DU34" s="7" t="b">
        <v>0</v>
      </c>
      <c r="DV34" s="7" t="b">
        <v>0</v>
      </c>
      <c r="DW34" s="7" t="b">
        <v>0</v>
      </c>
      <c r="DX34" s="7" t="b">
        <v>0</v>
      </c>
      <c r="DY34" s="7" t="b">
        <v>0</v>
      </c>
      <c r="DZ34" s="7" t="b">
        <v>0</v>
      </c>
      <c r="EA34" s="7" t="b">
        <v>0</v>
      </c>
      <c r="EB34" s="7" t="b">
        <v>1</v>
      </c>
      <c r="EC34" s="14" t="b">
        <v>0</v>
      </c>
      <c r="ED34" s="14" t="b">
        <v>0</v>
      </c>
      <c r="EE34" s="14" t="b">
        <v>0</v>
      </c>
      <c r="EF34" s="14" t="b">
        <v>0</v>
      </c>
      <c r="EG34" s="14" t="b">
        <v>0</v>
      </c>
      <c r="EH34" s="14" t="b">
        <v>0</v>
      </c>
      <c r="EI34" s="14" t="b">
        <v>0</v>
      </c>
      <c r="EJ34" s="14" t="b">
        <v>0</v>
      </c>
      <c r="EK34" s="14" t="b">
        <v>0</v>
      </c>
      <c r="EL34" s="14" t="b">
        <v>0</v>
      </c>
      <c r="EM34" s="14" t="b">
        <v>0</v>
      </c>
      <c r="EN34" s="14" t="b">
        <v>0</v>
      </c>
      <c r="EO34" s="14" t="b">
        <v>0</v>
      </c>
      <c r="EP34" s="14" t="b">
        <v>0</v>
      </c>
      <c r="EQ34" s="14" t="b">
        <v>0</v>
      </c>
      <c r="ER34" s="14" t="b">
        <v>0</v>
      </c>
      <c r="ES34" s="14" t="b">
        <v>1</v>
      </c>
      <c r="ET34" s="14" t="b">
        <v>1</v>
      </c>
      <c r="EU34" s="14" t="b">
        <v>0</v>
      </c>
      <c r="EV34" s="7" t="b">
        <v>0</v>
      </c>
      <c r="EW34" s="7" t="b">
        <v>0</v>
      </c>
      <c r="EX34" s="7" t="b">
        <v>0</v>
      </c>
      <c r="EY34" s="7" t="b">
        <v>0</v>
      </c>
      <c r="EZ34" s="19">
        <v>0.0</v>
      </c>
      <c r="FA34" s="7" t="b">
        <v>0</v>
      </c>
    </row>
    <row r="35" ht="15.0" customHeight="1">
      <c r="A35" s="1">
        <v>6283.0</v>
      </c>
      <c r="B35" s="9" t="s">
        <v>535</v>
      </c>
      <c r="C35" s="1">
        <v>0.0</v>
      </c>
      <c r="D35" s="1">
        <v>1000.0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6280.0</v>
      </c>
      <c r="O35" s="1">
        <v>-1.0</v>
      </c>
      <c r="P35" s="1">
        <v>-1.0</v>
      </c>
      <c r="Q35" s="1">
        <v>-1.0</v>
      </c>
      <c r="R35" s="1">
        <v>-1.0</v>
      </c>
      <c r="S35" s="1">
        <v>-1.0</v>
      </c>
      <c r="T35" s="1">
        <v>-1.0</v>
      </c>
      <c r="U35" s="1">
        <v>5446.0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7415.0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16.0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100.0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-1.0</v>
      </c>
      <c r="BQ35" s="1">
        <v>-1.0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-1.0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-1.0</v>
      </c>
      <c r="CN35" s="1">
        <v>0.0</v>
      </c>
      <c r="CO35" s="1">
        <v>0.0</v>
      </c>
      <c r="CP35" s="1">
        <v>2.0</v>
      </c>
      <c r="CQ35" s="1">
        <v>3.0</v>
      </c>
      <c r="CR35" s="1">
        <v>0.0</v>
      </c>
      <c r="CS35" s="1">
        <v>59.0</v>
      </c>
      <c r="CT35" s="1">
        <v>59.0</v>
      </c>
      <c r="CU35" s="1">
        <v>60.0</v>
      </c>
      <c r="CV35" s="1">
        <v>60.0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1.0</v>
      </c>
      <c r="DI35" s="1">
        <v>1.0</v>
      </c>
      <c r="DJ35" s="1">
        <v>1.0</v>
      </c>
      <c r="DK35" s="1">
        <v>1.0</v>
      </c>
      <c r="DL35" s="1">
        <v>1.0</v>
      </c>
      <c r="DM35" s="1">
        <v>1.0</v>
      </c>
      <c r="DN35" s="1">
        <v>1.0</v>
      </c>
      <c r="DO35" s="1">
        <v>1.0</v>
      </c>
      <c r="DP35" s="1">
        <v>0.0</v>
      </c>
      <c r="DQ35" s="1">
        <v>0.0</v>
      </c>
      <c r="DR35" s="1">
        <v>0.0</v>
      </c>
      <c r="DS35" s="1">
        <v>15.0</v>
      </c>
      <c r="DT35" s="1">
        <v>8.0</v>
      </c>
      <c r="DU35" s="7" t="b">
        <v>0</v>
      </c>
      <c r="DV35" s="7" t="b">
        <v>0</v>
      </c>
      <c r="DW35" s="7" t="b">
        <v>0</v>
      </c>
      <c r="DX35" s="7" t="b">
        <v>0</v>
      </c>
      <c r="DY35" s="7" t="b">
        <v>0</v>
      </c>
      <c r="DZ35" s="7" t="b">
        <v>0</v>
      </c>
      <c r="EA35" s="7" t="b">
        <v>0</v>
      </c>
      <c r="EB35" s="7" t="b">
        <v>1</v>
      </c>
      <c r="EC35" s="14" t="b">
        <v>0</v>
      </c>
      <c r="ED35" s="14" t="b">
        <v>0</v>
      </c>
      <c r="EE35" s="14" t="b">
        <v>0</v>
      </c>
      <c r="EF35" s="14" t="b">
        <v>0</v>
      </c>
      <c r="EG35" s="14" t="b">
        <v>0</v>
      </c>
      <c r="EH35" s="14" t="b">
        <v>0</v>
      </c>
      <c r="EI35" s="14" t="b">
        <v>0</v>
      </c>
      <c r="EJ35" s="14" t="b">
        <v>0</v>
      </c>
      <c r="EK35" s="14" t="b">
        <v>0</v>
      </c>
      <c r="EL35" s="14" t="b">
        <v>0</v>
      </c>
      <c r="EM35" s="14" t="b">
        <v>0</v>
      </c>
      <c r="EN35" s="14" t="b">
        <v>0</v>
      </c>
      <c r="EO35" s="14" t="b">
        <v>0</v>
      </c>
      <c r="EP35" s="14" t="b">
        <v>0</v>
      </c>
      <c r="EQ35" s="14" t="b">
        <v>0</v>
      </c>
      <c r="ER35" s="14" t="b">
        <v>0</v>
      </c>
      <c r="ES35" s="14" t="b">
        <v>1</v>
      </c>
      <c r="ET35" s="14" t="b">
        <v>1</v>
      </c>
      <c r="EU35" s="14" t="b">
        <v>0</v>
      </c>
      <c r="EV35" s="7" t="b">
        <v>0</v>
      </c>
      <c r="EW35" s="7" t="b">
        <v>0</v>
      </c>
      <c r="EX35" s="7" t="b">
        <v>0</v>
      </c>
      <c r="EY35" s="7" t="b">
        <v>0</v>
      </c>
      <c r="EZ35" s="19">
        <v>0.0</v>
      </c>
      <c r="FA35" s="7" t="b">
        <v>0</v>
      </c>
    </row>
    <row r="36" ht="15.0" customHeight="1">
      <c r="A36" s="1">
        <v>6284.0</v>
      </c>
      <c r="B36" s="9" t="s">
        <v>535</v>
      </c>
      <c r="C36" s="1">
        <v>0.0</v>
      </c>
      <c r="D36" s="1">
        <v>1000.0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6280.0</v>
      </c>
      <c r="O36" s="1">
        <v>-1.0</v>
      </c>
      <c r="P36" s="1">
        <v>-1.0</v>
      </c>
      <c r="Q36" s="1">
        <v>-1.0</v>
      </c>
      <c r="R36" s="1">
        <v>-1.0</v>
      </c>
      <c r="S36" s="1">
        <v>-1.0</v>
      </c>
      <c r="T36" s="1">
        <v>-1.0</v>
      </c>
      <c r="U36" s="1">
        <v>5446.0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7415.0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16.0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100.0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-1.0</v>
      </c>
      <c r="BQ36" s="1">
        <v>-1.0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-1.0</v>
      </c>
      <c r="BX36" s="1">
        <v>1.0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-1.0</v>
      </c>
      <c r="CN36" s="1">
        <v>0.0</v>
      </c>
      <c r="CO36" s="1">
        <v>0.0</v>
      </c>
      <c r="CP36" s="1">
        <v>2.0</v>
      </c>
      <c r="CQ36" s="1">
        <v>3.0</v>
      </c>
      <c r="CR36" s="1">
        <v>0.0</v>
      </c>
      <c r="CS36" s="1">
        <v>59.0</v>
      </c>
      <c r="CT36" s="1">
        <v>59.0</v>
      </c>
      <c r="CU36" s="1">
        <v>60.0</v>
      </c>
      <c r="CV36" s="1">
        <v>60.0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1.0</v>
      </c>
      <c r="DH36" s="1">
        <v>1.0</v>
      </c>
      <c r="DI36" s="1">
        <v>1.0</v>
      </c>
      <c r="DJ36" s="1">
        <v>1.0</v>
      </c>
      <c r="DK36" s="1">
        <v>1.0</v>
      </c>
      <c r="DL36" s="1">
        <v>1.0</v>
      </c>
      <c r="DM36" s="1">
        <v>1.0</v>
      </c>
      <c r="DN36" s="1">
        <v>1.0</v>
      </c>
      <c r="DO36" s="1">
        <v>1.0</v>
      </c>
      <c r="DP36" s="1">
        <v>0.0</v>
      </c>
      <c r="DQ36" s="1">
        <v>0.0</v>
      </c>
      <c r="DR36" s="1">
        <v>0.0</v>
      </c>
      <c r="DS36" s="1">
        <v>15.0</v>
      </c>
      <c r="DT36" s="1">
        <v>8.0</v>
      </c>
      <c r="DU36" s="7" t="b">
        <v>0</v>
      </c>
      <c r="DV36" s="7" t="b">
        <v>0</v>
      </c>
      <c r="DW36" s="7" t="b">
        <v>0</v>
      </c>
      <c r="DX36" s="7" t="b">
        <v>0</v>
      </c>
      <c r="DY36" s="7" t="b">
        <v>0</v>
      </c>
      <c r="DZ36" s="7" t="b">
        <v>0</v>
      </c>
      <c r="EA36" s="7" t="b">
        <v>0</v>
      </c>
      <c r="EB36" s="7" t="b">
        <v>1</v>
      </c>
      <c r="EC36" s="14" t="b">
        <v>0</v>
      </c>
      <c r="ED36" s="14" t="b">
        <v>0</v>
      </c>
      <c r="EE36" s="14" t="b">
        <v>0</v>
      </c>
      <c r="EF36" s="14" t="b">
        <v>0</v>
      </c>
      <c r="EG36" s="14" t="b">
        <v>0</v>
      </c>
      <c r="EH36" s="14" t="b">
        <v>0</v>
      </c>
      <c r="EI36" s="14" t="b">
        <v>0</v>
      </c>
      <c r="EJ36" s="14" t="b">
        <v>0</v>
      </c>
      <c r="EK36" s="14" t="b">
        <v>0</v>
      </c>
      <c r="EL36" s="14" t="b">
        <v>0</v>
      </c>
      <c r="EM36" s="14" t="b">
        <v>0</v>
      </c>
      <c r="EN36" s="14" t="b">
        <v>0</v>
      </c>
      <c r="EO36" s="14" t="b">
        <v>0</v>
      </c>
      <c r="EP36" s="14" t="b">
        <v>0</v>
      </c>
      <c r="EQ36" s="14" t="b">
        <v>0</v>
      </c>
      <c r="ER36" s="14" t="b">
        <v>0</v>
      </c>
      <c r="ES36" s="14" t="b">
        <v>1</v>
      </c>
      <c r="ET36" s="14" t="b">
        <v>1</v>
      </c>
      <c r="EU36" s="14" t="b">
        <v>0</v>
      </c>
      <c r="EV36" s="7" t="b">
        <v>0</v>
      </c>
      <c r="EW36" s="7" t="b">
        <v>0</v>
      </c>
      <c r="EX36" s="7" t="b">
        <v>0</v>
      </c>
      <c r="EY36" s="7" t="b">
        <v>0</v>
      </c>
      <c r="EZ36" s="19">
        <v>0.0</v>
      </c>
      <c r="FA36" s="7" t="b">
        <v>0</v>
      </c>
    </row>
    <row r="37" ht="15.0" customHeight="1">
      <c r="A37" s="1">
        <v>6290.0</v>
      </c>
      <c r="B37" s="9" t="s">
        <v>536</v>
      </c>
      <c r="C37" s="1">
        <v>0.0</v>
      </c>
      <c r="D37" s="1">
        <v>1000.0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-1.0</v>
      </c>
      <c r="O37" s="1">
        <v>-1.0</v>
      </c>
      <c r="P37" s="1">
        <v>-1.0</v>
      </c>
      <c r="Q37" s="1">
        <v>-1.0</v>
      </c>
      <c r="R37" s="1">
        <v>-1.0</v>
      </c>
      <c r="S37" s="1">
        <v>-1.0</v>
      </c>
      <c r="T37" s="1">
        <v>-1.0</v>
      </c>
      <c r="U37" s="1">
        <v>5446.0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7415.0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16.0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100.0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-1.0</v>
      </c>
      <c r="BQ37" s="1">
        <v>-1.0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-1.0</v>
      </c>
      <c r="BX37" s="1">
        <v>1.0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-1.0</v>
      </c>
      <c r="CN37" s="1">
        <v>0.0</v>
      </c>
      <c r="CO37" s="1">
        <v>0.0</v>
      </c>
      <c r="CP37" s="1">
        <v>2.0</v>
      </c>
      <c r="CQ37" s="1">
        <v>3.0</v>
      </c>
      <c r="CR37" s="1">
        <v>0.0</v>
      </c>
      <c r="CS37" s="1">
        <v>59.0</v>
      </c>
      <c r="CT37" s="1">
        <v>59.0</v>
      </c>
      <c r="CU37" s="1">
        <v>60.0</v>
      </c>
      <c r="CV37" s="1">
        <v>60.0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1.0</v>
      </c>
      <c r="DH37" s="1">
        <v>1.0</v>
      </c>
      <c r="DI37" s="1">
        <v>1.0</v>
      </c>
      <c r="DJ37" s="1">
        <v>1.0</v>
      </c>
      <c r="DK37" s="1">
        <v>1.0</v>
      </c>
      <c r="DL37" s="1">
        <v>1.0</v>
      </c>
      <c r="DM37" s="1">
        <v>1.0</v>
      </c>
      <c r="DN37" s="1">
        <v>1.0</v>
      </c>
      <c r="DO37" s="1">
        <v>1.0</v>
      </c>
      <c r="DP37" s="1">
        <v>0.0</v>
      </c>
      <c r="DQ37" s="1">
        <v>0.0</v>
      </c>
      <c r="DR37" s="1">
        <v>0.0</v>
      </c>
      <c r="DS37" s="1">
        <v>15.0</v>
      </c>
      <c r="DT37" s="1">
        <v>8.0</v>
      </c>
      <c r="DU37" s="7" t="b">
        <v>0</v>
      </c>
      <c r="DV37" s="7" t="b">
        <v>0</v>
      </c>
      <c r="DW37" s="7" t="b">
        <v>0</v>
      </c>
      <c r="DX37" s="7" t="b">
        <v>0</v>
      </c>
      <c r="DY37" s="7" t="b">
        <v>0</v>
      </c>
      <c r="DZ37" s="7" t="b">
        <v>0</v>
      </c>
      <c r="EA37" s="7" t="b">
        <v>0</v>
      </c>
      <c r="EB37" s="7" t="b">
        <v>1</v>
      </c>
      <c r="EC37" s="14" t="b">
        <v>0</v>
      </c>
      <c r="ED37" s="14" t="b">
        <v>0</v>
      </c>
      <c r="EE37" s="14" t="b">
        <v>0</v>
      </c>
      <c r="EF37" s="14" t="b">
        <v>0</v>
      </c>
      <c r="EG37" s="14" t="b">
        <v>0</v>
      </c>
      <c r="EH37" s="14" t="b">
        <v>0</v>
      </c>
      <c r="EI37" s="14" t="b">
        <v>0</v>
      </c>
      <c r="EJ37" s="14" t="b">
        <v>0</v>
      </c>
      <c r="EK37" s="14" t="b">
        <v>0</v>
      </c>
      <c r="EL37" s="14" t="b">
        <v>0</v>
      </c>
      <c r="EM37" s="14" t="b">
        <v>0</v>
      </c>
      <c r="EN37" s="14" t="b">
        <v>0</v>
      </c>
      <c r="EO37" s="14" t="b">
        <v>0</v>
      </c>
      <c r="EP37" s="14" t="b">
        <v>0</v>
      </c>
      <c r="EQ37" s="14" t="b">
        <v>0</v>
      </c>
      <c r="ER37" s="14" t="b">
        <v>0</v>
      </c>
      <c r="ES37" s="14" t="b">
        <v>1</v>
      </c>
      <c r="ET37" s="14" t="b">
        <v>1</v>
      </c>
      <c r="EU37" s="14" t="b">
        <v>0</v>
      </c>
      <c r="EV37" s="7" t="b">
        <v>0</v>
      </c>
      <c r="EW37" s="7" t="b">
        <v>0</v>
      </c>
      <c r="EX37" s="7" t="b">
        <v>0</v>
      </c>
      <c r="EY37" s="7" t="b">
        <v>0</v>
      </c>
      <c r="EZ37" s="19">
        <v>0.0</v>
      </c>
      <c r="FA37" s="7" t="b">
        <v>0</v>
      </c>
    </row>
    <row r="38" ht="15.0" customHeight="1">
      <c r="A38" s="1">
        <v>6291.0</v>
      </c>
      <c r="B38" s="9" t="s">
        <v>536</v>
      </c>
      <c r="C38" s="1">
        <v>0.0</v>
      </c>
      <c r="D38" s="1">
        <v>1000.0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-1.0</v>
      </c>
      <c r="O38" s="1">
        <v>-1.0</v>
      </c>
      <c r="P38" s="1">
        <v>-1.0</v>
      </c>
      <c r="Q38" s="1">
        <v>-1.0</v>
      </c>
      <c r="R38" s="1">
        <v>-1.0</v>
      </c>
      <c r="S38" s="1">
        <v>-1.0</v>
      </c>
      <c r="T38" s="1">
        <v>-1.0</v>
      </c>
      <c r="U38" s="1">
        <v>5446.0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7415.0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16.0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100.0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-1.0</v>
      </c>
      <c r="BQ38" s="1">
        <v>-1.0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-1.0</v>
      </c>
      <c r="BX38" s="1">
        <v>1.0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-1.0</v>
      </c>
      <c r="CN38" s="1">
        <v>0.0</v>
      </c>
      <c r="CO38" s="1">
        <v>0.0</v>
      </c>
      <c r="CP38" s="1">
        <v>2.0</v>
      </c>
      <c r="CQ38" s="1">
        <v>3.0</v>
      </c>
      <c r="CR38" s="1">
        <v>0.0</v>
      </c>
      <c r="CS38" s="1">
        <v>59.0</v>
      </c>
      <c r="CT38" s="1">
        <v>59.0</v>
      </c>
      <c r="CU38" s="1">
        <v>60.0</v>
      </c>
      <c r="CV38" s="1">
        <v>60.0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1.0</v>
      </c>
      <c r="DH38" s="1">
        <v>1.0</v>
      </c>
      <c r="DI38" s="1">
        <v>1.0</v>
      </c>
      <c r="DJ38" s="1">
        <v>1.0</v>
      </c>
      <c r="DK38" s="1">
        <v>1.0</v>
      </c>
      <c r="DL38" s="1">
        <v>1.0</v>
      </c>
      <c r="DM38" s="1">
        <v>1.0</v>
      </c>
      <c r="DN38" s="1">
        <v>1.0</v>
      </c>
      <c r="DO38" s="1">
        <v>1.0</v>
      </c>
      <c r="DP38" s="1">
        <v>0.0</v>
      </c>
      <c r="DQ38" s="1">
        <v>0.0</v>
      </c>
      <c r="DR38" s="1">
        <v>0.0</v>
      </c>
      <c r="DS38" s="1">
        <v>15.0</v>
      </c>
      <c r="DT38" s="1">
        <v>8.0</v>
      </c>
      <c r="DU38" s="7" t="b">
        <v>0</v>
      </c>
      <c r="DV38" s="7" t="b">
        <v>0</v>
      </c>
      <c r="DW38" s="7" t="b">
        <v>0</v>
      </c>
      <c r="DX38" s="7" t="b">
        <v>0</v>
      </c>
      <c r="DY38" s="7" t="b">
        <v>0</v>
      </c>
      <c r="DZ38" s="7" t="b">
        <v>0</v>
      </c>
      <c r="EA38" s="7" t="b">
        <v>0</v>
      </c>
      <c r="EB38" s="7" t="b">
        <v>1</v>
      </c>
      <c r="EC38" s="14" t="b">
        <v>0</v>
      </c>
      <c r="ED38" s="14" t="b">
        <v>0</v>
      </c>
      <c r="EE38" s="14" t="b">
        <v>0</v>
      </c>
      <c r="EF38" s="14" t="b">
        <v>0</v>
      </c>
      <c r="EG38" s="14" t="b">
        <v>0</v>
      </c>
      <c r="EH38" s="14" t="b">
        <v>0</v>
      </c>
      <c r="EI38" s="14" t="b">
        <v>0</v>
      </c>
      <c r="EJ38" s="14" t="b">
        <v>0</v>
      </c>
      <c r="EK38" s="14" t="b">
        <v>0</v>
      </c>
      <c r="EL38" s="14" t="b">
        <v>0</v>
      </c>
      <c r="EM38" s="14" t="b">
        <v>0</v>
      </c>
      <c r="EN38" s="14" t="b">
        <v>0</v>
      </c>
      <c r="EO38" s="14" t="b">
        <v>0</v>
      </c>
      <c r="EP38" s="14" t="b">
        <v>0</v>
      </c>
      <c r="EQ38" s="14" t="b">
        <v>0</v>
      </c>
      <c r="ER38" s="14" t="b">
        <v>0</v>
      </c>
      <c r="ES38" s="14" t="b">
        <v>1</v>
      </c>
      <c r="ET38" s="14" t="b">
        <v>1</v>
      </c>
      <c r="EU38" s="14" t="b">
        <v>0</v>
      </c>
      <c r="EV38" s="7" t="b">
        <v>0</v>
      </c>
      <c r="EW38" s="7" t="b">
        <v>0</v>
      </c>
      <c r="EX38" s="7" t="b">
        <v>0</v>
      </c>
      <c r="EY38" s="7" t="b">
        <v>0</v>
      </c>
      <c r="EZ38" s="19">
        <v>0.0</v>
      </c>
      <c r="FA38" s="7" t="b">
        <v>0</v>
      </c>
    </row>
    <row r="39" ht="15.0" customHeight="1">
      <c r="A39" s="1">
        <v>6300.0</v>
      </c>
      <c r="B39" s="1" t="s">
        <v>537</v>
      </c>
      <c r="C39" s="1">
        <v>0.0</v>
      </c>
      <c r="D39" s="1">
        <v>1000.0</v>
      </c>
      <c r="E39" s="1">
        <v>0.0</v>
      </c>
      <c r="F39" s="1">
        <v>0.0</v>
      </c>
      <c r="G39" s="1">
        <v>659.0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6300.0</v>
      </c>
      <c r="O39" s="1">
        <v>-1.0</v>
      </c>
      <c r="P39" s="1">
        <v>-1.0</v>
      </c>
      <c r="Q39" s="1">
        <v>-1.0</v>
      </c>
      <c r="R39" s="1">
        <v>-1.0</v>
      </c>
      <c r="S39" s="1">
        <v>-1.0</v>
      </c>
      <c r="T39" s="1">
        <v>-1.0</v>
      </c>
      <c r="U39" s="1">
        <v>5450.0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7407.0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16.0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100.0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-1.0</v>
      </c>
      <c r="BQ39" s="1">
        <v>-1.0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-1.0</v>
      </c>
      <c r="BX39" s="1">
        <v>1.0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-1.0</v>
      </c>
      <c r="CN39" s="1">
        <v>0.0</v>
      </c>
      <c r="CO39" s="1">
        <v>0.0</v>
      </c>
      <c r="CP39" s="1">
        <v>2.0</v>
      </c>
      <c r="CQ39" s="1">
        <v>3.0</v>
      </c>
      <c r="CR39" s="1">
        <v>0.0</v>
      </c>
      <c r="CS39" s="1">
        <v>59.0</v>
      </c>
      <c r="CT39" s="1">
        <v>59.0</v>
      </c>
      <c r="CU39" s="1">
        <v>60.0</v>
      </c>
      <c r="CV39" s="1">
        <v>60.0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1.0</v>
      </c>
      <c r="DH39" s="1">
        <v>1.0</v>
      </c>
      <c r="DI39" s="1">
        <v>1.0</v>
      </c>
      <c r="DJ39" s="1">
        <v>1.0</v>
      </c>
      <c r="DK39" s="1">
        <v>1.0</v>
      </c>
      <c r="DL39" s="1">
        <v>1.0</v>
      </c>
      <c r="DM39" s="1">
        <v>1.0</v>
      </c>
      <c r="DN39" s="1">
        <v>1.0</v>
      </c>
      <c r="DO39" s="1">
        <v>1.0</v>
      </c>
      <c r="DP39" s="1">
        <v>0.0</v>
      </c>
      <c r="DQ39" s="1">
        <v>0.0</v>
      </c>
      <c r="DR39" s="1">
        <v>0.0</v>
      </c>
      <c r="DS39" s="1">
        <v>15.0</v>
      </c>
      <c r="DT39" s="1">
        <v>8.0</v>
      </c>
      <c r="DU39" s="7" t="b">
        <v>0</v>
      </c>
      <c r="DV39" s="7" t="b">
        <v>0</v>
      </c>
      <c r="DW39" s="7" t="b">
        <v>0</v>
      </c>
      <c r="DX39" s="7" t="b">
        <v>0</v>
      </c>
      <c r="DY39" s="7" t="b">
        <v>0</v>
      </c>
      <c r="DZ39" s="7" t="b">
        <v>0</v>
      </c>
      <c r="EA39" s="7" t="b">
        <v>0</v>
      </c>
      <c r="EB39" s="7" t="b">
        <v>1</v>
      </c>
      <c r="EC39" s="14" t="b">
        <v>0</v>
      </c>
      <c r="ED39" s="14" t="b">
        <v>0</v>
      </c>
      <c r="EE39" s="14" t="b">
        <v>0</v>
      </c>
      <c r="EF39" s="14" t="b">
        <v>0</v>
      </c>
      <c r="EG39" s="14" t="b">
        <v>0</v>
      </c>
      <c r="EH39" s="14" t="b">
        <v>0</v>
      </c>
      <c r="EI39" s="14" t="b">
        <v>0</v>
      </c>
      <c r="EJ39" s="14" t="b">
        <v>0</v>
      </c>
      <c r="EK39" s="14" t="b">
        <v>0</v>
      </c>
      <c r="EL39" s="14" t="b">
        <v>0</v>
      </c>
      <c r="EM39" s="14" t="b">
        <v>0</v>
      </c>
      <c r="EN39" s="14" t="b">
        <v>0</v>
      </c>
      <c r="EO39" s="14" t="b">
        <v>0</v>
      </c>
      <c r="EP39" s="14" t="b">
        <v>0</v>
      </c>
      <c r="EQ39" s="14" t="b">
        <v>0</v>
      </c>
      <c r="ER39" s="14" t="b">
        <v>0</v>
      </c>
      <c r="ES39" s="14" t="b">
        <v>1</v>
      </c>
      <c r="ET39" s="14" t="b">
        <v>1</v>
      </c>
      <c r="EU39" s="14" t="b">
        <v>0</v>
      </c>
      <c r="EV39" s="7" t="b">
        <v>0</v>
      </c>
      <c r="EW39" s="7" t="b">
        <v>0</v>
      </c>
      <c r="EX39" s="7" t="b">
        <v>0</v>
      </c>
      <c r="EY39" s="7" t="b">
        <v>0</v>
      </c>
      <c r="EZ39" s="19">
        <v>0.0</v>
      </c>
      <c r="FA39" s="7" t="b">
        <v>0</v>
      </c>
    </row>
    <row r="40" ht="15.0" customHeight="1">
      <c r="A40" s="1">
        <v>6301.0</v>
      </c>
      <c r="B40" s="1" t="s">
        <v>538</v>
      </c>
      <c r="C40" s="1">
        <v>0.0</v>
      </c>
      <c r="D40" s="1">
        <v>0.0</v>
      </c>
      <c r="E40" s="1">
        <v>0.0</v>
      </c>
      <c r="F40" s="1">
        <v>0.0</v>
      </c>
      <c r="G40" s="1">
        <v>659.0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6300.0</v>
      </c>
      <c r="O40" s="1">
        <v>-1.0</v>
      </c>
      <c r="P40" s="1">
        <v>-1.0</v>
      </c>
      <c r="Q40" s="1">
        <v>-1.0</v>
      </c>
      <c r="R40" s="1">
        <v>-1.0</v>
      </c>
      <c r="S40" s="1">
        <v>-1.0</v>
      </c>
      <c r="T40" s="1">
        <v>-1.0</v>
      </c>
      <c r="U40" s="1">
        <v>5450.0</v>
      </c>
      <c r="V40" s="1">
        <v>5493.0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7410.0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16.0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100.0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-1.0</v>
      </c>
      <c r="BQ40" s="1">
        <v>-1.0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-1.0</v>
      </c>
      <c r="BX40" s="1">
        <v>1.0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-1.0</v>
      </c>
      <c r="CN40" s="1">
        <v>0.0</v>
      </c>
      <c r="CO40" s="1">
        <v>0.0</v>
      </c>
      <c r="CP40" s="1">
        <v>2.0</v>
      </c>
      <c r="CQ40" s="1">
        <v>3.0</v>
      </c>
      <c r="CR40" s="1">
        <v>0.0</v>
      </c>
      <c r="CS40" s="1">
        <v>59.0</v>
      </c>
      <c r="CT40" s="1">
        <v>59.0</v>
      </c>
      <c r="CU40" s="1">
        <v>60.0</v>
      </c>
      <c r="CV40" s="1">
        <v>60.0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1.0</v>
      </c>
      <c r="DH40" s="1">
        <v>1.0</v>
      </c>
      <c r="DI40" s="1">
        <v>1.0</v>
      </c>
      <c r="DJ40" s="1">
        <v>1.0</v>
      </c>
      <c r="DK40" s="1">
        <v>1.0</v>
      </c>
      <c r="DL40" s="1">
        <v>1.0</v>
      </c>
      <c r="DM40" s="1">
        <v>1.0</v>
      </c>
      <c r="DN40" s="1">
        <v>1.0</v>
      </c>
      <c r="DO40" s="1">
        <v>1.0</v>
      </c>
      <c r="DP40" s="1">
        <v>0.0</v>
      </c>
      <c r="DQ40" s="1">
        <v>0.0</v>
      </c>
      <c r="DR40" s="1">
        <v>0.0</v>
      </c>
      <c r="DS40" s="1">
        <v>15.0</v>
      </c>
      <c r="DT40" s="1">
        <v>8.0</v>
      </c>
      <c r="DU40" s="7" t="b">
        <v>0</v>
      </c>
      <c r="DV40" s="7" t="b">
        <v>0</v>
      </c>
      <c r="DW40" s="7" t="b">
        <v>0</v>
      </c>
      <c r="DX40" s="7" t="b">
        <v>0</v>
      </c>
      <c r="DY40" s="7" t="b">
        <v>0</v>
      </c>
      <c r="DZ40" s="7" t="b">
        <v>0</v>
      </c>
      <c r="EA40" s="7" t="b">
        <v>0</v>
      </c>
      <c r="EB40" s="7" t="b">
        <v>0</v>
      </c>
      <c r="EC40" s="14" t="b">
        <v>0</v>
      </c>
      <c r="ED40" s="14" t="b">
        <v>0</v>
      </c>
      <c r="EE40" s="14" t="b">
        <v>0</v>
      </c>
      <c r="EF40" s="14" t="b">
        <v>0</v>
      </c>
      <c r="EG40" s="14" t="b">
        <v>0</v>
      </c>
      <c r="EH40" s="14" t="b">
        <v>0</v>
      </c>
      <c r="EI40" s="14" t="b">
        <v>0</v>
      </c>
      <c r="EJ40" s="14" t="b">
        <v>0</v>
      </c>
      <c r="EK40" s="14" t="b">
        <v>0</v>
      </c>
      <c r="EL40" s="14" t="b">
        <v>0</v>
      </c>
      <c r="EM40" s="14" t="b">
        <v>0</v>
      </c>
      <c r="EN40" s="14" t="b">
        <v>0</v>
      </c>
      <c r="EO40" s="14" t="b">
        <v>0</v>
      </c>
      <c r="EP40" s="14" t="b">
        <v>0</v>
      </c>
      <c r="EQ40" s="14" t="b">
        <v>0</v>
      </c>
      <c r="ER40" s="14" t="b">
        <v>0</v>
      </c>
      <c r="ES40" s="14" t="b">
        <v>1</v>
      </c>
      <c r="ET40" s="14" t="b">
        <v>1</v>
      </c>
      <c r="EU40" s="14" t="b">
        <v>0</v>
      </c>
      <c r="EV40" s="7" t="b">
        <v>0</v>
      </c>
      <c r="EW40" s="7" t="b">
        <v>0</v>
      </c>
      <c r="EX40" s="7" t="b">
        <v>0</v>
      </c>
      <c r="EY40" s="7" t="b">
        <v>0</v>
      </c>
      <c r="EZ40" s="19">
        <v>0.0</v>
      </c>
      <c r="FA40" s="7" t="b">
        <v>0</v>
      </c>
    </row>
    <row r="41" ht="15.0" customHeight="1">
      <c r="A41" s="1">
        <v>6310.0</v>
      </c>
      <c r="B41" s="9" t="s">
        <v>539</v>
      </c>
      <c r="C41" s="1">
        <v>0.0</v>
      </c>
      <c r="D41" s="1">
        <v>3000.0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6310.0</v>
      </c>
      <c r="O41" s="1">
        <v>-1.0</v>
      </c>
      <c r="P41" s="1">
        <v>-1.0</v>
      </c>
      <c r="Q41" s="1">
        <v>-1.0</v>
      </c>
      <c r="R41" s="1">
        <v>-1.0</v>
      </c>
      <c r="S41" s="1">
        <v>-1.0</v>
      </c>
      <c r="T41" s="1">
        <v>-1.0</v>
      </c>
      <c r="U41" s="1">
        <v>5446.0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7411.0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16.0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100.0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-1.0</v>
      </c>
      <c r="BQ41" s="1">
        <v>-1.0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-1.0</v>
      </c>
      <c r="BX41" s="1">
        <v>1.0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-1.0</v>
      </c>
      <c r="CN41" s="1">
        <v>0.0</v>
      </c>
      <c r="CO41" s="1">
        <v>0.0</v>
      </c>
      <c r="CP41" s="1">
        <v>2.0</v>
      </c>
      <c r="CQ41" s="1">
        <v>3.0</v>
      </c>
      <c r="CR41" s="1">
        <v>0.0</v>
      </c>
      <c r="CS41" s="1">
        <v>59.0</v>
      </c>
      <c r="CT41" s="1">
        <v>59.0</v>
      </c>
      <c r="CU41" s="1">
        <v>60.0</v>
      </c>
      <c r="CV41" s="1">
        <v>60.0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1.0</v>
      </c>
      <c r="DH41" s="1">
        <v>1.0</v>
      </c>
      <c r="DI41" s="1">
        <v>1.0</v>
      </c>
      <c r="DJ41" s="1">
        <v>1.0</v>
      </c>
      <c r="DK41" s="1">
        <v>1.0</v>
      </c>
      <c r="DL41" s="1">
        <v>1.0</v>
      </c>
      <c r="DM41" s="1">
        <v>1.0</v>
      </c>
      <c r="DN41" s="1">
        <v>1.0</v>
      </c>
      <c r="DO41" s="1">
        <v>1.0</v>
      </c>
      <c r="DP41" s="1">
        <v>0.0</v>
      </c>
      <c r="DQ41" s="1">
        <v>0.0</v>
      </c>
      <c r="DR41" s="1">
        <v>0.0</v>
      </c>
      <c r="DS41" s="1">
        <v>15.0</v>
      </c>
      <c r="DT41" s="1">
        <v>8.0</v>
      </c>
      <c r="DU41" s="7" t="b">
        <v>0</v>
      </c>
      <c r="DV41" s="7" t="b">
        <v>0</v>
      </c>
      <c r="DW41" s="7" t="b">
        <v>0</v>
      </c>
      <c r="DX41" s="7" t="b">
        <v>0</v>
      </c>
      <c r="DY41" s="7" t="b">
        <v>0</v>
      </c>
      <c r="DZ41" s="7" t="b">
        <v>0</v>
      </c>
      <c r="EA41" s="7" t="b">
        <v>0</v>
      </c>
      <c r="EB41" s="7" t="b">
        <v>0</v>
      </c>
      <c r="EC41" s="14" t="b">
        <v>0</v>
      </c>
      <c r="ED41" s="14" t="b">
        <v>0</v>
      </c>
      <c r="EE41" s="14" t="b">
        <v>0</v>
      </c>
      <c r="EF41" s="14" t="b">
        <v>0</v>
      </c>
      <c r="EG41" s="14" t="b">
        <v>0</v>
      </c>
      <c r="EH41" s="14" t="b">
        <v>0</v>
      </c>
      <c r="EI41" s="14" t="b">
        <v>0</v>
      </c>
      <c r="EJ41" s="14" t="b">
        <v>0</v>
      </c>
      <c r="EK41" s="14" t="b">
        <v>0</v>
      </c>
      <c r="EL41" s="14" t="b">
        <v>0</v>
      </c>
      <c r="EM41" s="14" t="b">
        <v>0</v>
      </c>
      <c r="EN41" s="14" t="b">
        <v>0</v>
      </c>
      <c r="EO41" s="14" t="b">
        <v>0</v>
      </c>
      <c r="EP41" s="14" t="b">
        <v>0</v>
      </c>
      <c r="EQ41" s="14" t="b">
        <v>0</v>
      </c>
      <c r="ER41" s="14" t="b">
        <v>0</v>
      </c>
      <c r="ES41" s="14" t="b">
        <v>1</v>
      </c>
      <c r="ET41" s="14" t="b">
        <v>1</v>
      </c>
      <c r="EU41" s="14" t="b">
        <v>0</v>
      </c>
      <c r="EV41" s="7" t="b">
        <v>0</v>
      </c>
      <c r="EW41" s="7" t="b">
        <v>0</v>
      </c>
      <c r="EX41" s="7" t="b">
        <v>0</v>
      </c>
      <c r="EY41" s="7" t="b">
        <v>0</v>
      </c>
      <c r="EZ41" s="19">
        <v>0.0</v>
      </c>
      <c r="FA41" s="7" t="b">
        <v>0</v>
      </c>
    </row>
    <row r="42" ht="15.0" customHeight="1">
      <c r="A42" s="1">
        <v>6311.0</v>
      </c>
      <c r="B42" s="9" t="s">
        <v>540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6310.0</v>
      </c>
      <c r="O42" s="1">
        <v>-1.0</v>
      </c>
      <c r="P42" s="1">
        <v>-1.0</v>
      </c>
      <c r="Q42" s="1">
        <v>-1.0</v>
      </c>
      <c r="R42" s="1">
        <v>-1.0</v>
      </c>
      <c r="S42" s="1">
        <v>-1.0</v>
      </c>
      <c r="T42" s="1">
        <v>-1.0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16.0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100.0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-1.0</v>
      </c>
      <c r="BQ42" s="1">
        <v>-1.0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-1.0</v>
      </c>
      <c r="BX42" s="1">
        <v>1.0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-1.0</v>
      </c>
      <c r="CN42" s="1">
        <v>0.0</v>
      </c>
      <c r="CO42" s="1">
        <v>0.0</v>
      </c>
      <c r="CP42" s="1">
        <v>2.0</v>
      </c>
      <c r="CQ42" s="1">
        <v>3.0</v>
      </c>
      <c r="CR42" s="1">
        <v>0.0</v>
      </c>
      <c r="CS42" s="1">
        <v>59.0</v>
      </c>
      <c r="CT42" s="1">
        <v>59.0</v>
      </c>
      <c r="CU42" s="1">
        <v>60.0</v>
      </c>
      <c r="CV42" s="1">
        <v>60.0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1.0</v>
      </c>
      <c r="DH42" s="1">
        <v>1.0</v>
      </c>
      <c r="DI42" s="1">
        <v>1.0</v>
      </c>
      <c r="DJ42" s="1">
        <v>1.0</v>
      </c>
      <c r="DK42" s="1">
        <v>1.0</v>
      </c>
      <c r="DL42" s="1">
        <v>1.0</v>
      </c>
      <c r="DM42" s="1">
        <v>1.0</v>
      </c>
      <c r="DN42" s="1">
        <v>1.0</v>
      </c>
      <c r="DO42" s="1">
        <v>1.0</v>
      </c>
      <c r="DP42" s="1">
        <v>0.0</v>
      </c>
      <c r="DQ42" s="1">
        <v>0.0</v>
      </c>
      <c r="DR42" s="1">
        <v>0.0</v>
      </c>
      <c r="DS42" s="1">
        <v>15.0</v>
      </c>
      <c r="DT42" s="1">
        <v>8.0</v>
      </c>
      <c r="DU42" s="7" t="b">
        <v>0</v>
      </c>
      <c r="DV42" s="7" t="b">
        <v>0</v>
      </c>
      <c r="DW42" s="7" t="b">
        <v>0</v>
      </c>
      <c r="DX42" s="7" t="b">
        <v>0</v>
      </c>
      <c r="DY42" s="7" t="b">
        <v>0</v>
      </c>
      <c r="DZ42" s="7" t="b">
        <v>0</v>
      </c>
      <c r="EA42" s="7" t="b">
        <v>0</v>
      </c>
      <c r="EB42" s="7" t="b">
        <v>0</v>
      </c>
      <c r="EC42" s="14" t="b">
        <v>0</v>
      </c>
      <c r="ED42" s="14" t="b">
        <v>0</v>
      </c>
      <c r="EE42" s="14" t="b">
        <v>0</v>
      </c>
      <c r="EF42" s="14" t="b">
        <v>0</v>
      </c>
      <c r="EG42" s="14" t="b">
        <v>0</v>
      </c>
      <c r="EH42" s="14" t="b">
        <v>0</v>
      </c>
      <c r="EI42" s="14" t="b">
        <v>0</v>
      </c>
      <c r="EJ42" s="14" t="b">
        <v>0</v>
      </c>
      <c r="EK42" s="14" t="b">
        <v>0</v>
      </c>
      <c r="EL42" s="14" t="b">
        <v>0</v>
      </c>
      <c r="EM42" s="14" t="b">
        <v>0</v>
      </c>
      <c r="EN42" s="14" t="b">
        <v>0</v>
      </c>
      <c r="EO42" s="14" t="b">
        <v>0</v>
      </c>
      <c r="EP42" s="14" t="b">
        <v>0</v>
      </c>
      <c r="EQ42" s="14" t="b">
        <v>0</v>
      </c>
      <c r="ER42" s="14" t="b">
        <v>0</v>
      </c>
      <c r="ES42" s="14" t="b">
        <v>1</v>
      </c>
      <c r="ET42" s="14" t="b">
        <v>1</v>
      </c>
      <c r="EU42" s="14" t="b">
        <v>0</v>
      </c>
      <c r="EV42" s="7" t="b">
        <v>0</v>
      </c>
      <c r="EW42" s="7" t="b">
        <v>0</v>
      </c>
      <c r="EX42" s="7" t="b">
        <v>0</v>
      </c>
      <c r="EY42" s="7" t="b">
        <v>0</v>
      </c>
      <c r="EZ42" s="19">
        <v>0.0</v>
      </c>
      <c r="FA42" s="7" t="b">
        <v>0</v>
      </c>
    </row>
    <row r="43" ht="15.0" customHeight="1">
      <c r="A43" s="1">
        <v>6320.0</v>
      </c>
      <c r="B43" s="9" t="s">
        <v>541</v>
      </c>
      <c r="C43" s="1">
        <v>0.0</v>
      </c>
      <c r="D43" s="1">
        <v>2000.0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6320.0</v>
      </c>
      <c r="O43" s="1">
        <v>-1.0</v>
      </c>
      <c r="P43" s="1">
        <v>-1.0</v>
      </c>
      <c r="Q43" s="1">
        <v>-1.0</v>
      </c>
      <c r="R43" s="1">
        <v>-1.0</v>
      </c>
      <c r="S43" s="1">
        <v>-1.0</v>
      </c>
      <c r="T43" s="1">
        <v>-1.0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7406.0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16.0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100.0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-1.0</v>
      </c>
      <c r="BQ43" s="1">
        <v>-1.0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-1.0</v>
      </c>
      <c r="BX43" s="1">
        <v>1.0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-1.0</v>
      </c>
      <c r="CN43" s="1">
        <v>0.0</v>
      </c>
      <c r="CO43" s="1">
        <v>0.0</v>
      </c>
      <c r="CP43" s="1">
        <v>2.0</v>
      </c>
      <c r="CQ43" s="1">
        <v>3.0</v>
      </c>
      <c r="CR43" s="1">
        <v>0.0</v>
      </c>
      <c r="CS43" s="1">
        <v>59.0</v>
      </c>
      <c r="CT43" s="1">
        <v>59.0</v>
      </c>
      <c r="CU43" s="1">
        <v>60.0</v>
      </c>
      <c r="CV43" s="1">
        <v>60.0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1.0</v>
      </c>
      <c r="DH43" s="1">
        <v>1.0</v>
      </c>
      <c r="DI43" s="1">
        <v>1.0</v>
      </c>
      <c r="DJ43" s="1">
        <v>1.0</v>
      </c>
      <c r="DK43" s="1">
        <v>1.0</v>
      </c>
      <c r="DL43" s="1">
        <v>1.0</v>
      </c>
      <c r="DM43" s="1">
        <v>1.0</v>
      </c>
      <c r="DN43" s="1">
        <v>1.0</v>
      </c>
      <c r="DO43" s="1">
        <v>1.0</v>
      </c>
      <c r="DP43" s="1">
        <v>0.0</v>
      </c>
      <c r="DQ43" s="1">
        <v>0.0</v>
      </c>
      <c r="DR43" s="1">
        <v>0.0</v>
      </c>
      <c r="DS43" s="1">
        <v>15.0</v>
      </c>
      <c r="DT43" s="1">
        <v>8.0</v>
      </c>
      <c r="DU43" s="7" t="b">
        <v>0</v>
      </c>
      <c r="DV43" s="7" t="b">
        <v>0</v>
      </c>
      <c r="DW43" s="7" t="b">
        <v>0</v>
      </c>
      <c r="DX43" s="7" t="b">
        <v>0</v>
      </c>
      <c r="DY43" s="7" t="b">
        <v>0</v>
      </c>
      <c r="DZ43" s="7" t="b">
        <v>0</v>
      </c>
      <c r="EA43" s="7" t="b">
        <v>0</v>
      </c>
      <c r="EB43" s="7" t="b">
        <v>1</v>
      </c>
      <c r="EC43" s="14" t="b">
        <v>0</v>
      </c>
      <c r="ED43" s="14" t="b">
        <v>0</v>
      </c>
      <c r="EE43" s="14" t="b">
        <v>0</v>
      </c>
      <c r="EF43" s="14" t="b">
        <v>0</v>
      </c>
      <c r="EG43" s="14" t="b">
        <v>0</v>
      </c>
      <c r="EH43" s="14" t="b">
        <v>0</v>
      </c>
      <c r="EI43" s="14" t="b">
        <v>0</v>
      </c>
      <c r="EJ43" s="14" t="b">
        <v>0</v>
      </c>
      <c r="EK43" s="14" t="b">
        <v>0</v>
      </c>
      <c r="EL43" s="14" t="b">
        <v>0</v>
      </c>
      <c r="EM43" s="14" t="b">
        <v>0</v>
      </c>
      <c r="EN43" s="14" t="b">
        <v>0</v>
      </c>
      <c r="EO43" s="14" t="b">
        <v>0</v>
      </c>
      <c r="EP43" s="14" t="b">
        <v>0</v>
      </c>
      <c r="EQ43" s="14" t="b">
        <v>0</v>
      </c>
      <c r="ER43" s="14" t="b">
        <v>0</v>
      </c>
      <c r="ES43" s="14" t="b">
        <v>1</v>
      </c>
      <c r="ET43" s="14" t="b">
        <v>1</v>
      </c>
      <c r="EU43" s="14" t="b">
        <v>0</v>
      </c>
      <c r="EV43" s="7" t="b">
        <v>0</v>
      </c>
      <c r="EW43" s="7" t="b">
        <v>0</v>
      </c>
      <c r="EX43" s="7" t="b">
        <v>0</v>
      </c>
      <c r="EY43" s="7" t="b">
        <v>0</v>
      </c>
      <c r="EZ43" s="19">
        <v>0.0</v>
      </c>
      <c r="FA43" s="7" t="b">
        <v>0</v>
      </c>
    </row>
    <row r="44" ht="15.0" customHeight="1">
      <c r="A44" s="1">
        <v>6321.0</v>
      </c>
      <c r="B44" s="1" t="s">
        <v>541</v>
      </c>
      <c r="C44" s="1">
        <v>0.0</v>
      </c>
      <c r="D44" s="1">
        <v>2000.0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6320.0</v>
      </c>
      <c r="O44" s="1">
        <v>-1.0</v>
      </c>
      <c r="P44" s="1">
        <v>-1.0</v>
      </c>
      <c r="Q44" s="1">
        <v>-1.0</v>
      </c>
      <c r="R44" s="1">
        <v>-1.0</v>
      </c>
      <c r="S44" s="1">
        <v>-1.0</v>
      </c>
      <c r="T44" s="1">
        <v>-1.0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7412.0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16.0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100.0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-1.0</v>
      </c>
      <c r="BQ44" s="1">
        <v>-1.0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-1.0</v>
      </c>
      <c r="BX44" s="1">
        <v>1.0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-1.0</v>
      </c>
      <c r="CN44" s="1">
        <v>0.0</v>
      </c>
      <c r="CO44" s="1">
        <v>0.0</v>
      </c>
      <c r="CP44" s="1">
        <v>2.0</v>
      </c>
      <c r="CQ44" s="1">
        <v>3.0</v>
      </c>
      <c r="CR44" s="1">
        <v>0.0</v>
      </c>
      <c r="CS44" s="1">
        <v>59.0</v>
      </c>
      <c r="CT44" s="1">
        <v>59.0</v>
      </c>
      <c r="CU44" s="1">
        <v>60.0</v>
      </c>
      <c r="CV44" s="1">
        <v>60.0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1.0</v>
      </c>
      <c r="DH44" s="1">
        <v>1.0</v>
      </c>
      <c r="DI44" s="1">
        <v>1.0</v>
      </c>
      <c r="DJ44" s="1">
        <v>1.0</v>
      </c>
      <c r="DK44" s="1">
        <v>1.0</v>
      </c>
      <c r="DL44" s="1">
        <v>1.0</v>
      </c>
      <c r="DM44" s="1">
        <v>1.0</v>
      </c>
      <c r="DN44" s="1">
        <v>1.0</v>
      </c>
      <c r="DO44" s="1">
        <v>1.0</v>
      </c>
      <c r="DP44" s="1">
        <v>0.0</v>
      </c>
      <c r="DQ44" s="1">
        <v>0.0</v>
      </c>
      <c r="DR44" s="1">
        <v>0.0</v>
      </c>
      <c r="DS44" s="1">
        <v>15.0</v>
      </c>
      <c r="DT44" s="1">
        <v>8.0</v>
      </c>
      <c r="DU44" s="7" t="b">
        <v>0</v>
      </c>
      <c r="DV44" s="7" t="b">
        <v>0</v>
      </c>
      <c r="DW44" s="7" t="b">
        <v>0</v>
      </c>
      <c r="DX44" s="7" t="b">
        <v>0</v>
      </c>
      <c r="DY44" s="7" t="b">
        <v>0</v>
      </c>
      <c r="DZ44" s="7" t="b">
        <v>0</v>
      </c>
      <c r="EA44" s="7" t="b">
        <v>0</v>
      </c>
      <c r="EB44" s="7" t="b">
        <v>1</v>
      </c>
      <c r="EC44" s="14" t="b">
        <v>0</v>
      </c>
      <c r="ED44" s="14" t="b">
        <v>0</v>
      </c>
      <c r="EE44" s="14" t="b">
        <v>0</v>
      </c>
      <c r="EF44" s="14" t="b">
        <v>0</v>
      </c>
      <c r="EG44" s="14" t="b">
        <v>0</v>
      </c>
      <c r="EH44" s="14" t="b">
        <v>0</v>
      </c>
      <c r="EI44" s="14" t="b">
        <v>0</v>
      </c>
      <c r="EJ44" s="14" t="b">
        <v>0</v>
      </c>
      <c r="EK44" s="14" t="b">
        <v>0</v>
      </c>
      <c r="EL44" s="14" t="b">
        <v>0</v>
      </c>
      <c r="EM44" s="14" t="b">
        <v>0</v>
      </c>
      <c r="EN44" s="14" t="b">
        <v>0</v>
      </c>
      <c r="EO44" s="14" t="b">
        <v>0</v>
      </c>
      <c r="EP44" s="14" t="b">
        <v>0</v>
      </c>
      <c r="EQ44" s="14" t="b">
        <v>0</v>
      </c>
      <c r="ER44" s="14" t="b">
        <v>0</v>
      </c>
      <c r="ES44" s="14" t="b">
        <v>1</v>
      </c>
      <c r="ET44" s="14" t="b">
        <v>1</v>
      </c>
      <c r="EU44" s="14" t="b">
        <v>0</v>
      </c>
      <c r="EV44" s="7" t="b">
        <v>0</v>
      </c>
      <c r="EW44" s="7" t="b">
        <v>0</v>
      </c>
      <c r="EX44" s="7" t="b">
        <v>0</v>
      </c>
      <c r="EY44" s="7" t="b">
        <v>0</v>
      </c>
      <c r="EZ44" s="19">
        <v>0.0</v>
      </c>
      <c r="FA44" s="7" t="b">
        <v>0</v>
      </c>
    </row>
    <row r="45" ht="15.0" customHeight="1">
      <c r="A45" s="1">
        <v>6370.0</v>
      </c>
      <c r="B45" s="9" t="s">
        <v>542</v>
      </c>
      <c r="C45" s="1">
        <v>0.0</v>
      </c>
      <c r="D45" s="1">
        <v>2000.0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6370.0</v>
      </c>
      <c r="O45" s="1">
        <v>-1.0</v>
      </c>
      <c r="P45" s="1">
        <v>-1.0</v>
      </c>
      <c r="Q45" s="1">
        <v>-1.0</v>
      </c>
      <c r="R45" s="1">
        <v>-1.0</v>
      </c>
      <c r="S45" s="1">
        <v>-1.0</v>
      </c>
      <c r="T45" s="1">
        <v>-1.0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7403.0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16.0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100.0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-1.0</v>
      </c>
      <c r="BQ45" s="1">
        <v>-1.0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-1.0</v>
      </c>
      <c r="BX45" s="1">
        <v>1.0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-1.0</v>
      </c>
      <c r="CN45" s="1">
        <v>0.0</v>
      </c>
      <c r="CO45" s="1">
        <v>0.0</v>
      </c>
      <c r="CP45" s="1">
        <v>2.0</v>
      </c>
      <c r="CQ45" s="1">
        <v>3.0</v>
      </c>
      <c r="CR45" s="1">
        <v>0.0</v>
      </c>
      <c r="CS45" s="1">
        <v>59.0</v>
      </c>
      <c r="CT45" s="1">
        <v>59.0</v>
      </c>
      <c r="CU45" s="1">
        <v>60.0</v>
      </c>
      <c r="CV45" s="1">
        <v>60.0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1.0</v>
      </c>
      <c r="DH45" s="1">
        <v>1.0</v>
      </c>
      <c r="DI45" s="1">
        <v>1.0</v>
      </c>
      <c r="DJ45" s="1">
        <v>1.0</v>
      </c>
      <c r="DK45" s="1">
        <v>1.0</v>
      </c>
      <c r="DL45" s="1">
        <v>1.0</v>
      </c>
      <c r="DM45" s="1">
        <v>1.0</v>
      </c>
      <c r="DN45" s="1">
        <v>1.0</v>
      </c>
      <c r="DO45" s="1">
        <v>1.0</v>
      </c>
      <c r="DP45" s="1">
        <v>0.0</v>
      </c>
      <c r="DQ45" s="1">
        <v>0.0</v>
      </c>
      <c r="DR45" s="1">
        <v>0.0</v>
      </c>
      <c r="DS45" s="1">
        <v>15.0</v>
      </c>
      <c r="DT45" s="1">
        <v>8.0</v>
      </c>
      <c r="DU45" s="7" t="b">
        <v>0</v>
      </c>
      <c r="DV45" s="7" t="b">
        <v>0</v>
      </c>
      <c r="DW45" s="7" t="b">
        <v>0</v>
      </c>
      <c r="DX45" s="7" t="b">
        <v>0</v>
      </c>
      <c r="DY45" s="7" t="b">
        <v>0</v>
      </c>
      <c r="DZ45" s="7" t="b">
        <v>0</v>
      </c>
      <c r="EA45" s="7" t="b">
        <v>0</v>
      </c>
      <c r="EB45" s="7" t="b">
        <v>1</v>
      </c>
      <c r="EC45" s="14" t="b">
        <v>0</v>
      </c>
      <c r="ED45" s="14" t="b">
        <v>0</v>
      </c>
      <c r="EE45" s="14" t="b">
        <v>0</v>
      </c>
      <c r="EF45" s="14" t="b">
        <v>0</v>
      </c>
      <c r="EG45" s="14" t="b">
        <v>0</v>
      </c>
      <c r="EH45" s="14" t="b">
        <v>0</v>
      </c>
      <c r="EI45" s="14" t="b">
        <v>0</v>
      </c>
      <c r="EJ45" s="14" t="b">
        <v>0</v>
      </c>
      <c r="EK45" s="14" t="b">
        <v>0</v>
      </c>
      <c r="EL45" s="14" t="b">
        <v>0</v>
      </c>
      <c r="EM45" s="14" t="b">
        <v>0</v>
      </c>
      <c r="EN45" s="14" t="b">
        <v>0</v>
      </c>
      <c r="EO45" s="14" t="b">
        <v>0</v>
      </c>
      <c r="EP45" s="14" t="b">
        <v>0</v>
      </c>
      <c r="EQ45" s="14" t="b">
        <v>0</v>
      </c>
      <c r="ER45" s="14" t="b">
        <v>0</v>
      </c>
      <c r="ES45" s="14" t="b">
        <v>1</v>
      </c>
      <c r="ET45" s="14" t="b">
        <v>1</v>
      </c>
      <c r="EU45" s="14" t="b">
        <v>0</v>
      </c>
      <c r="EV45" s="7" t="b">
        <v>0</v>
      </c>
      <c r="EW45" s="7" t="b">
        <v>0</v>
      </c>
      <c r="EX45" s="7" t="b">
        <v>0</v>
      </c>
      <c r="EY45" s="7" t="b">
        <v>0</v>
      </c>
      <c r="EZ45" s="19">
        <v>0.0</v>
      </c>
      <c r="FA45" s="7" t="b">
        <v>0</v>
      </c>
    </row>
    <row r="46" ht="15.0" customHeight="1">
      <c r="A46" s="1">
        <v>6390.0</v>
      </c>
      <c r="B46" s="9" t="s">
        <v>543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-1.0</v>
      </c>
      <c r="O46" s="1">
        <v>-1.0</v>
      </c>
      <c r="P46" s="1">
        <v>-1.0</v>
      </c>
      <c r="Q46" s="1">
        <v>-1.0</v>
      </c>
      <c r="R46" s="1">
        <v>-1.0</v>
      </c>
      <c r="S46" s="1">
        <v>-1.0</v>
      </c>
      <c r="T46" s="1">
        <v>-1.0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7409.0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16.0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100.0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-1.0</v>
      </c>
      <c r="BQ46" s="1">
        <v>-1.0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-1.0</v>
      </c>
      <c r="BX46" s="1">
        <v>1.0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-1.0</v>
      </c>
      <c r="CN46" s="1">
        <v>0.0</v>
      </c>
      <c r="CO46" s="1">
        <v>0.0</v>
      </c>
      <c r="CP46" s="1">
        <v>2.0</v>
      </c>
      <c r="CQ46" s="1">
        <v>3.0</v>
      </c>
      <c r="CR46" s="1">
        <v>0.0</v>
      </c>
      <c r="CS46" s="1">
        <v>59.0</v>
      </c>
      <c r="CT46" s="1">
        <v>59.0</v>
      </c>
      <c r="CU46" s="1">
        <v>60.0</v>
      </c>
      <c r="CV46" s="1">
        <v>60.0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1.0</v>
      </c>
      <c r="DI46" s="1">
        <v>1.0</v>
      </c>
      <c r="DJ46" s="1">
        <v>1.0</v>
      </c>
      <c r="DK46" s="1">
        <v>1.0</v>
      </c>
      <c r="DL46" s="1">
        <v>1.0</v>
      </c>
      <c r="DM46" s="1">
        <v>1.0</v>
      </c>
      <c r="DN46" s="1">
        <v>1.0</v>
      </c>
      <c r="DO46" s="1">
        <v>1.0</v>
      </c>
      <c r="DP46" s="1">
        <v>0.0</v>
      </c>
      <c r="DQ46" s="1">
        <v>0.0</v>
      </c>
      <c r="DR46" s="1">
        <v>0.0</v>
      </c>
      <c r="DS46" s="1">
        <v>15.0</v>
      </c>
      <c r="DT46" s="1">
        <v>8.0</v>
      </c>
      <c r="DU46" s="7" t="b">
        <v>0</v>
      </c>
      <c r="DV46" s="7" t="b">
        <v>0</v>
      </c>
      <c r="DW46" s="7" t="b">
        <v>0</v>
      </c>
      <c r="DX46" s="7" t="b">
        <v>0</v>
      </c>
      <c r="DY46" s="7" t="b">
        <v>0</v>
      </c>
      <c r="DZ46" s="7" t="b">
        <v>0</v>
      </c>
      <c r="EA46" s="7" t="b">
        <v>0</v>
      </c>
      <c r="EB46" s="7" t="b">
        <v>1</v>
      </c>
      <c r="EC46" s="14" t="b">
        <v>0</v>
      </c>
      <c r="ED46" s="14" t="b">
        <v>0</v>
      </c>
      <c r="EE46" s="14" t="b">
        <v>0</v>
      </c>
      <c r="EF46" s="14" t="b">
        <v>0</v>
      </c>
      <c r="EG46" s="14" t="b">
        <v>0</v>
      </c>
      <c r="EH46" s="14" t="b">
        <v>0</v>
      </c>
      <c r="EI46" s="14" t="b">
        <v>0</v>
      </c>
      <c r="EJ46" s="14" t="b">
        <v>0</v>
      </c>
      <c r="EK46" s="14" t="b">
        <v>0</v>
      </c>
      <c r="EL46" s="14" t="b">
        <v>0</v>
      </c>
      <c r="EM46" s="14" t="b">
        <v>0</v>
      </c>
      <c r="EN46" s="14" t="b">
        <v>0</v>
      </c>
      <c r="EO46" s="14" t="b">
        <v>0</v>
      </c>
      <c r="EP46" s="14" t="b">
        <v>0</v>
      </c>
      <c r="EQ46" s="14" t="b">
        <v>0</v>
      </c>
      <c r="ER46" s="14" t="b">
        <v>0</v>
      </c>
      <c r="ES46" s="14" t="b">
        <v>1</v>
      </c>
      <c r="ET46" s="14" t="b">
        <v>1</v>
      </c>
      <c r="EU46" s="14" t="b">
        <v>0</v>
      </c>
      <c r="EV46" s="7" t="b">
        <v>0</v>
      </c>
      <c r="EW46" s="7" t="b">
        <v>0</v>
      </c>
      <c r="EX46" s="7" t="b">
        <v>0</v>
      </c>
      <c r="EY46" s="7" t="b">
        <v>0</v>
      </c>
      <c r="EZ46" s="19">
        <v>0.0</v>
      </c>
      <c r="FA46" s="7" t="b">
        <v>0</v>
      </c>
    </row>
    <row r="47" ht="15.0" customHeight="1">
      <c r="A47" s="1">
        <v>6400.0</v>
      </c>
      <c r="B47" s="9" t="s">
        <v>542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-1.0</v>
      </c>
      <c r="O47" s="1">
        <v>-1.0</v>
      </c>
      <c r="P47" s="1">
        <v>-1.0</v>
      </c>
      <c r="Q47" s="1">
        <v>-1.0</v>
      </c>
      <c r="R47" s="1">
        <v>-1.0</v>
      </c>
      <c r="S47" s="1">
        <v>-1.0</v>
      </c>
      <c r="T47" s="1">
        <v>-1.0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7401.0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16.0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100.0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-1.0</v>
      </c>
      <c r="BQ47" s="1">
        <v>-1.0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-1.0</v>
      </c>
      <c r="BX47" s="1">
        <v>1.0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-1.0</v>
      </c>
      <c r="CN47" s="1">
        <v>0.0</v>
      </c>
      <c r="CO47" s="1">
        <v>0.0</v>
      </c>
      <c r="CP47" s="1">
        <v>2.0</v>
      </c>
      <c r="CQ47" s="1">
        <v>3.0</v>
      </c>
      <c r="CR47" s="1">
        <v>0.0</v>
      </c>
      <c r="CS47" s="1">
        <v>59.0</v>
      </c>
      <c r="CT47" s="1">
        <v>59.0</v>
      </c>
      <c r="CU47" s="1">
        <v>60.0</v>
      </c>
      <c r="CV47" s="1">
        <v>60.0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1.0</v>
      </c>
      <c r="DH47" s="1">
        <v>1.0</v>
      </c>
      <c r="DI47" s="1">
        <v>1.0</v>
      </c>
      <c r="DJ47" s="1">
        <v>1.0</v>
      </c>
      <c r="DK47" s="1">
        <v>1.0</v>
      </c>
      <c r="DL47" s="1">
        <v>1.0</v>
      </c>
      <c r="DM47" s="1">
        <v>1.0</v>
      </c>
      <c r="DN47" s="1">
        <v>1.0</v>
      </c>
      <c r="DO47" s="1">
        <v>1.0</v>
      </c>
      <c r="DP47" s="1">
        <v>0.0</v>
      </c>
      <c r="DQ47" s="1">
        <v>0.0</v>
      </c>
      <c r="DR47" s="1">
        <v>0.0</v>
      </c>
      <c r="DS47" s="1">
        <v>15.0</v>
      </c>
      <c r="DT47" s="1">
        <v>8.0</v>
      </c>
      <c r="DU47" s="7" t="b">
        <v>0</v>
      </c>
      <c r="DV47" s="7" t="b">
        <v>0</v>
      </c>
      <c r="DW47" s="7" t="b">
        <v>0</v>
      </c>
      <c r="DX47" s="7" t="b">
        <v>0</v>
      </c>
      <c r="DY47" s="7" t="b">
        <v>0</v>
      </c>
      <c r="DZ47" s="7" t="b">
        <v>0</v>
      </c>
      <c r="EA47" s="7" t="b">
        <v>0</v>
      </c>
      <c r="EB47" s="7" t="b">
        <v>1</v>
      </c>
      <c r="EC47" s="14" t="b">
        <v>0</v>
      </c>
      <c r="ED47" s="14" t="b">
        <v>0</v>
      </c>
      <c r="EE47" s="14" t="b">
        <v>0</v>
      </c>
      <c r="EF47" s="14" t="b">
        <v>0</v>
      </c>
      <c r="EG47" s="14" t="b">
        <v>0</v>
      </c>
      <c r="EH47" s="14" t="b">
        <v>0</v>
      </c>
      <c r="EI47" s="14" t="b">
        <v>0</v>
      </c>
      <c r="EJ47" s="14" t="b">
        <v>0</v>
      </c>
      <c r="EK47" s="14" t="b">
        <v>0</v>
      </c>
      <c r="EL47" s="14" t="b">
        <v>0</v>
      </c>
      <c r="EM47" s="14" t="b">
        <v>0</v>
      </c>
      <c r="EN47" s="14" t="b">
        <v>0</v>
      </c>
      <c r="EO47" s="14" t="b">
        <v>0</v>
      </c>
      <c r="EP47" s="14" t="b">
        <v>0</v>
      </c>
      <c r="EQ47" s="14" t="b">
        <v>0</v>
      </c>
      <c r="ER47" s="14" t="b">
        <v>0</v>
      </c>
      <c r="ES47" s="14" t="b">
        <v>1</v>
      </c>
      <c r="ET47" s="14" t="b">
        <v>1</v>
      </c>
      <c r="EU47" s="14" t="b">
        <v>0</v>
      </c>
      <c r="EV47" s="7" t="b">
        <v>0</v>
      </c>
      <c r="EW47" s="7" t="b">
        <v>0</v>
      </c>
      <c r="EX47" s="7" t="b">
        <v>0</v>
      </c>
      <c r="EY47" s="7" t="b">
        <v>0</v>
      </c>
      <c r="EZ47" s="19">
        <v>0.0</v>
      </c>
      <c r="FA47" s="7" t="b">
        <v>0</v>
      </c>
    </row>
    <row r="48" ht="15.0" customHeight="1">
      <c r="A48" s="1">
        <v>6420.0</v>
      </c>
      <c r="B48" s="9" t="s">
        <v>544</v>
      </c>
      <c r="C48" s="1">
        <v>0.0</v>
      </c>
      <c r="D48" s="1">
        <v>2000.0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6420.0</v>
      </c>
      <c r="O48" s="1">
        <v>-1.0</v>
      </c>
      <c r="P48" s="1">
        <v>-1.0</v>
      </c>
      <c r="Q48" s="1">
        <v>-1.0</v>
      </c>
      <c r="R48" s="1">
        <v>-1.0</v>
      </c>
      <c r="S48" s="1">
        <v>-1.0</v>
      </c>
      <c r="T48" s="1">
        <v>-1.0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7411.0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16.0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100.0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-1.0</v>
      </c>
      <c r="BQ48" s="1">
        <v>-1.0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-1.0</v>
      </c>
      <c r="BX48" s="1">
        <v>1.0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-1.0</v>
      </c>
      <c r="CN48" s="1">
        <v>0.0</v>
      </c>
      <c r="CO48" s="1">
        <v>0.0</v>
      </c>
      <c r="CP48" s="1">
        <v>2.0</v>
      </c>
      <c r="CQ48" s="1">
        <v>3.0</v>
      </c>
      <c r="CR48" s="1">
        <v>0.0</v>
      </c>
      <c r="CS48" s="1">
        <v>59.0</v>
      </c>
      <c r="CT48" s="1">
        <v>59.0</v>
      </c>
      <c r="CU48" s="1">
        <v>60.0</v>
      </c>
      <c r="CV48" s="1">
        <v>60.0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1.0</v>
      </c>
      <c r="DH48" s="1">
        <v>1.0</v>
      </c>
      <c r="DI48" s="1">
        <v>1.0</v>
      </c>
      <c r="DJ48" s="1">
        <v>1.0</v>
      </c>
      <c r="DK48" s="1">
        <v>1.0</v>
      </c>
      <c r="DL48" s="1">
        <v>1.0</v>
      </c>
      <c r="DM48" s="1">
        <v>1.0</v>
      </c>
      <c r="DN48" s="1">
        <v>1.0</v>
      </c>
      <c r="DO48" s="1">
        <v>1.0</v>
      </c>
      <c r="DP48" s="1">
        <v>0.0</v>
      </c>
      <c r="DQ48" s="1">
        <v>0.0</v>
      </c>
      <c r="DR48" s="1">
        <v>0.0</v>
      </c>
      <c r="DS48" s="1">
        <v>15.0</v>
      </c>
      <c r="DT48" s="1">
        <v>8.0</v>
      </c>
      <c r="DU48" s="7" t="b">
        <v>0</v>
      </c>
      <c r="DV48" s="7" t="b">
        <v>0</v>
      </c>
      <c r="DW48" s="7" t="b">
        <v>0</v>
      </c>
      <c r="DX48" s="7" t="b">
        <v>0</v>
      </c>
      <c r="DY48" s="7" t="b">
        <v>0</v>
      </c>
      <c r="DZ48" s="7" t="b">
        <v>0</v>
      </c>
      <c r="EA48" s="7" t="b">
        <v>0</v>
      </c>
      <c r="EB48" s="7" t="b">
        <v>0</v>
      </c>
      <c r="EC48" s="14" t="b">
        <v>0</v>
      </c>
      <c r="ED48" s="14" t="b">
        <v>0</v>
      </c>
      <c r="EE48" s="14" t="b">
        <v>0</v>
      </c>
      <c r="EF48" s="14" t="b">
        <v>0</v>
      </c>
      <c r="EG48" s="14" t="b">
        <v>0</v>
      </c>
      <c r="EH48" s="14" t="b">
        <v>0</v>
      </c>
      <c r="EI48" s="14" t="b">
        <v>0</v>
      </c>
      <c r="EJ48" s="14" t="b">
        <v>0</v>
      </c>
      <c r="EK48" s="14" t="b">
        <v>0</v>
      </c>
      <c r="EL48" s="14" t="b">
        <v>0</v>
      </c>
      <c r="EM48" s="14" t="b">
        <v>0</v>
      </c>
      <c r="EN48" s="14" t="b">
        <v>0</v>
      </c>
      <c r="EO48" s="14" t="b">
        <v>0</v>
      </c>
      <c r="EP48" s="14" t="b">
        <v>0</v>
      </c>
      <c r="EQ48" s="14" t="b">
        <v>0</v>
      </c>
      <c r="ER48" s="14" t="b">
        <v>0</v>
      </c>
      <c r="ES48" s="14" t="b">
        <v>1</v>
      </c>
      <c r="ET48" s="14" t="b">
        <v>1</v>
      </c>
      <c r="EU48" s="14" t="b">
        <v>0</v>
      </c>
      <c r="EV48" s="7" t="b">
        <v>0</v>
      </c>
      <c r="EW48" s="7" t="b">
        <v>0</v>
      </c>
      <c r="EX48" s="7" t="b">
        <v>0</v>
      </c>
      <c r="EY48" s="7" t="b">
        <v>0</v>
      </c>
      <c r="EZ48" s="19">
        <v>0.0</v>
      </c>
      <c r="FA48" s="7" t="b">
        <v>0</v>
      </c>
    </row>
    <row r="49" ht="15.0" customHeight="1">
      <c r="A49" s="1">
        <v>6421.0</v>
      </c>
      <c r="B49" s="9" t="s">
        <v>544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-1.0</v>
      </c>
      <c r="O49" s="1">
        <v>-1.0</v>
      </c>
      <c r="P49" s="1">
        <v>-1.0</v>
      </c>
      <c r="Q49" s="1">
        <v>-1.0</v>
      </c>
      <c r="R49" s="1">
        <v>-1.0</v>
      </c>
      <c r="S49" s="1">
        <v>-1.0</v>
      </c>
      <c r="T49" s="1">
        <v>-1.0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16.0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100.0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-1.0</v>
      </c>
      <c r="BQ49" s="1">
        <v>-1.0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-1.0</v>
      </c>
      <c r="BX49" s="1">
        <v>1.0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-1.0</v>
      </c>
      <c r="CN49" s="1">
        <v>0.0</v>
      </c>
      <c r="CO49" s="1">
        <v>0.0</v>
      </c>
      <c r="CP49" s="1">
        <v>2.0</v>
      </c>
      <c r="CQ49" s="1">
        <v>3.0</v>
      </c>
      <c r="CR49" s="1">
        <v>0.0</v>
      </c>
      <c r="CS49" s="1">
        <v>59.0</v>
      </c>
      <c r="CT49" s="1">
        <v>59.0</v>
      </c>
      <c r="CU49" s="1">
        <v>60.0</v>
      </c>
      <c r="CV49" s="1">
        <v>60.0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1.0</v>
      </c>
      <c r="DH49" s="1">
        <v>1.0</v>
      </c>
      <c r="DI49" s="1">
        <v>1.0</v>
      </c>
      <c r="DJ49" s="1">
        <v>1.0</v>
      </c>
      <c r="DK49" s="1">
        <v>1.0</v>
      </c>
      <c r="DL49" s="1">
        <v>1.0</v>
      </c>
      <c r="DM49" s="1">
        <v>1.0</v>
      </c>
      <c r="DN49" s="1">
        <v>1.0</v>
      </c>
      <c r="DO49" s="1">
        <v>1.0</v>
      </c>
      <c r="DP49" s="1">
        <v>0.0</v>
      </c>
      <c r="DQ49" s="1">
        <v>0.0</v>
      </c>
      <c r="DR49" s="1">
        <v>0.0</v>
      </c>
      <c r="DS49" s="1">
        <v>15.0</v>
      </c>
      <c r="DT49" s="1">
        <v>8.0</v>
      </c>
      <c r="DU49" s="7" t="b">
        <v>0</v>
      </c>
      <c r="DV49" s="7" t="b">
        <v>0</v>
      </c>
      <c r="DW49" s="7" t="b">
        <v>0</v>
      </c>
      <c r="DX49" s="7" t="b">
        <v>0</v>
      </c>
      <c r="DY49" s="7" t="b">
        <v>0</v>
      </c>
      <c r="DZ49" s="7" t="b">
        <v>0</v>
      </c>
      <c r="EA49" s="7" t="b">
        <v>0</v>
      </c>
      <c r="EB49" s="7" t="b">
        <v>0</v>
      </c>
      <c r="EC49" s="14" t="b">
        <v>0</v>
      </c>
      <c r="ED49" s="14" t="b">
        <v>0</v>
      </c>
      <c r="EE49" s="14" t="b">
        <v>0</v>
      </c>
      <c r="EF49" s="14" t="b">
        <v>0</v>
      </c>
      <c r="EG49" s="14" t="b">
        <v>0</v>
      </c>
      <c r="EH49" s="14" t="b">
        <v>0</v>
      </c>
      <c r="EI49" s="14" t="b">
        <v>0</v>
      </c>
      <c r="EJ49" s="14" t="b">
        <v>0</v>
      </c>
      <c r="EK49" s="14" t="b">
        <v>0</v>
      </c>
      <c r="EL49" s="14" t="b">
        <v>0</v>
      </c>
      <c r="EM49" s="14" t="b">
        <v>0</v>
      </c>
      <c r="EN49" s="14" t="b">
        <v>0</v>
      </c>
      <c r="EO49" s="14" t="b">
        <v>0</v>
      </c>
      <c r="EP49" s="14" t="b">
        <v>0</v>
      </c>
      <c r="EQ49" s="14" t="b">
        <v>0</v>
      </c>
      <c r="ER49" s="14" t="b">
        <v>0</v>
      </c>
      <c r="ES49" s="14" t="b">
        <v>1</v>
      </c>
      <c r="ET49" s="14" t="b">
        <v>1</v>
      </c>
      <c r="EU49" s="14" t="b">
        <v>0</v>
      </c>
      <c r="EV49" s="7" t="b">
        <v>0</v>
      </c>
      <c r="EW49" s="7" t="b">
        <v>0</v>
      </c>
      <c r="EX49" s="7" t="b">
        <v>0</v>
      </c>
      <c r="EY49" s="7" t="b">
        <v>0</v>
      </c>
      <c r="EZ49" s="19">
        <v>0.0</v>
      </c>
      <c r="FA49" s="7" t="b">
        <v>0</v>
      </c>
    </row>
    <row r="50" ht="15.0" customHeight="1">
      <c r="A50" s="1">
        <v>6490.0</v>
      </c>
      <c r="B50" s="1" t="s">
        <v>545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-1.0</v>
      </c>
      <c r="O50" s="1">
        <v>-1.0</v>
      </c>
      <c r="P50" s="1">
        <v>-1.0</v>
      </c>
      <c r="Q50" s="1">
        <v>-1.0</v>
      </c>
      <c r="R50" s="1">
        <v>-1.0</v>
      </c>
      <c r="S50" s="1">
        <v>-1.0</v>
      </c>
      <c r="T50" s="1">
        <v>-1.0</v>
      </c>
      <c r="U50" s="1">
        <v>5493.0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7410.0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16.0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100.0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-1.0</v>
      </c>
      <c r="BQ50" s="1">
        <v>-1.0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-1.0</v>
      </c>
      <c r="BX50" s="1">
        <v>1.0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-1.0</v>
      </c>
      <c r="CN50" s="1">
        <v>0.0</v>
      </c>
      <c r="CO50" s="1">
        <v>0.0</v>
      </c>
      <c r="CP50" s="1">
        <v>2.0</v>
      </c>
      <c r="CQ50" s="1">
        <v>3.0</v>
      </c>
      <c r="CR50" s="1">
        <v>0.0</v>
      </c>
      <c r="CS50" s="1">
        <v>59.0</v>
      </c>
      <c r="CT50" s="1">
        <v>59.0</v>
      </c>
      <c r="CU50" s="1">
        <v>60.0</v>
      </c>
      <c r="CV50" s="1">
        <v>60.0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1.0</v>
      </c>
      <c r="DH50" s="1">
        <v>1.0</v>
      </c>
      <c r="DI50" s="1">
        <v>1.0</v>
      </c>
      <c r="DJ50" s="1">
        <v>1.0</v>
      </c>
      <c r="DK50" s="1">
        <v>1.0</v>
      </c>
      <c r="DL50" s="1">
        <v>1.0</v>
      </c>
      <c r="DM50" s="1">
        <v>1.0</v>
      </c>
      <c r="DN50" s="1">
        <v>1.0</v>
      </c>
      <c r="DO50" s="1">
        <v>1.0</v>
      </c>
      <c r="DP50" s="1">
        <v>0.0</v>
      </c>
      <c r="DQ50" s="1">
        <v>0.0</v>
      </c>
      <c r="DR50" s="1">
        <v>0.0</v>
      </c>
      <c r="DS50" s="1">
        <v>15.0</v>
      </c>
      <c r="DT50" s="1">
        <v>8.0</v>
      </c>
      <c r="DU50" s="7" t="b">
        <v>0</v>
      </c>
      <c r="DV50" s="7" t="b">
        <v>0</v>
      </c>
      <c r="DW50" s="7" t="b">
        <v>0</v>
      </c>
      <c r="DX50" s="7" t="b">
        <v>0</v>
      </c>
      <c r="DY50" s="7" t="b">
        <v>0</v>
      </c>
      <c r="DZ50" s="7" t="b">
        <v>0</v>
      </c>
      <c r="EA50" s="7" t="b">
        <v>0</v>
      </c>
      <c r="EB50" s="7" t="b">
        <v>0</v>
      </c>
      <c r="EC50" s="14" t="b">
        <v>0</v>
      </c>
      <c r="ED50" s="14" t="b">
        <v>0</v>
      </c>
      <c r="EE50" s="14" t="b">
        <v>0</v>
      </c>
      <c r="EF50" s="14" t="b">
        <v>0</v>
      </c>
      <c r="EG50" s="14" t="b">
        <v>0</v>
      </c>
      <c r="EH50" s="14" t="b">
        <v>0</v>
      </c>
      <c r="EI50" s="14" t="b">
        <v>0</v>
      </c>
      <c r="EJ50" s="14" t="b">
        <v>0</v>
      </c>
      <c r="EK50" s="14" t="b">
        <v>0</v>
      </c>
      <c r="EL50" s="14" t="b">
        <v>0</v>
      </c>
      <c r="EM50" s="14" t="b">
        <v>0</v>
      </c>
      <c r="EN50" s="14" t="b">
        <v>0</v>
      </c>
      <c r="EO50" s="14" t="b">
        <v>0</v>
      </c>
      <c r="EP50" s="14" t="b">
        <v>0</v>
      </c>
      <c r="EQ50" s="14" t="b">
        <v>0</v>
      </c>
      <c r="ER50" s="14" t="b">
        <v>0</v>
      </c>
      <c r="ES50" s="14" t="b">
        <v>1</v>
      </c>
      <c r="ET50" s="14" t="b">
        <v>1</v>
      </c>
      <c r="EU50" s="14" t="b">
        <v>0</v>
      </c>
      <c r="EV50" s="7" t="b">
        <v>0</v>
      </c>
      <c r="EW50" s="7" t="b">
        <v>0</v>
      </c>
      <c r="EX50" s="7" t="b">
        <v>0</v>
      </c>
      <c r="EY50" s="7" t="b">
        <v>0</v>
      </c>
      <c r="EZ50" s="19">
        <v>0.0</v>
      </c>
      <c r="FA50" s="7" t="b">
        <v>0</v>
      </c>
    </row>
    <row r="51" ht="15.0" customHeight="1">
      <c r="A51" s="1">
        <v>6500.0</v>
      </c>
      <c r="B51" s="1" t="s">
        <v>546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6500.0</v>
      </c>
      <c r="O51" s="1">
        <v>-1.0</v>
      </c>
      <c r="P51" s="1">
        <v>-1.0</v>
      </c>
      <c r="Q51" s="1">
        <v>-1.0</v>
      </c>
      <c r="R51" s="1">
        <v>-1.0</v>
      </c>
      <c r="S51" s="1">
        <v>-1.0</v>
      </c>
      <c r="T51" s="1">
        <v>-1.0</v>
      </c>
      <c r="U51" s="1">
        <v>5493.0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7410.0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16.0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100.0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-1.0</v>
      </c>
      <c r="BQ51" s="1">
        <v>-1.0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-1.0</v>
      </c>
      <c r="BX51" s="1">
        <v>1.0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-1.0</v>
      </c>
      <c r="CN51" s="1">
        <v>0.0</v>
      </c>
      <c r="CO51" s="1">
        <v>0.0</v>
      </c>
      <c r="CP51" s="1">
        <v>2.0</v>
      </c>
      <c r="CQ51" s="1">
        <v>3.0</v>
      </c>
      <c r="CR51" s="1">
        <v>0.0</v>
      </c>
      <c r="CS51" s="1">
        <v>59.0</v>
      </c>
      <c r="CT51" s="1">
        <v>59.0</v>
      </c>
      <c r="CU51" s="1">
        <v>60.0</v>
      </c>
      <c r="CV51" s="1">
        <v>60.0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1.0</v>
      </c>
      <c r="DH51" s="1">
        <v>1.0</v>
      </c>
      <c r="DI51" s="1">
        <v>1.0</v>
      </c>
      <c r="DJ51" s="1">
        <v>1.0</v>
      </c>
      <c r="DK51" s="1">
        <v>1.0</v>
      </c>
      <c r="DL51" s="1">
        <v>1.0</v>
      </c>
      <c r="DM51" s="1">
        <v>1.0</v>
      </c>
      <c r="DN51" s="1">
        <v>1.0</v>
      </c>
      <c r="DO51" s="1">
        <v>1.0</v>
      </c>
      <c r="DP51" s="1">
        <v>0.0</v>
      </c>
      <c r="DQ51" s="1">
        <v>0.0</v>
      </c>
      <c r="DR51" s="1">
        <v>0.0</v>
      </c>
      <c r="DS51" s="1">
        <v>15.0</v>
      </c>
      <c r="DT51" s="1">
        <v>8.0</v>
      </c>
      <c r="DU51" s="7" t="b">
        <v>0</v>
      </c>
      <c r="DV51" s="7" t="b">
        <v>0</v>
      </c>
      <c r="DW51" s="7" t="b">
        <v>0</v>
      </c>
      <c r="DX51" s="7" t="b">
        <v>0</v>
      </c>
      <c r="DY51" s="7" t="b">
        <v>0</v>
      </c>
      <c r="DZ51" s="7" t="b">
        <v>0</v>
      </c>
      <c r="EA51" s="7" t="b">
        <v>0</v>
      </c>
      <c r="EB51" s="7" t="b">
        <v>0</v>
      </c>
      <c r="EC51" s="14" t="b">
        <v>0</v>
      </c>
      <c r="ED51" s="14" t="b">
        <v>0</v>
      </c>
      <c r="EE51" s="14" t="b">
        <v>0</v>
      </c>
      <c r="EF51" s="14" t="b">
        <v>0</v>
      </c>
      <c r="EG51" s="14" t="b">
        <v>0</v>
      </c>
      <c r="EH51" s="14" t="b">
        <v>0</v>
      </c>
      <c r="EI51" s="14" t="b">
        <v>0</v>
      </c>
      <c r="EJ51" s="14" t="b">
        <v>0</v>
      </c>
      <c r="EK51" s="14" t="b">
        <v>0</v>
      </c>
      <c r="EL51" s="14" t="b">
        <v>0</v>
      </c>
      <c r="EM51" s="14" t="b">
        <v>0</v>
      </c>
      <c r="EN51" s="14" t="b">
        <v>0</v>
      </c>
      <c r="EO51" s="14" t="b">
        <v>0</v>
      </c>
      <c r="EP51" s="14" t="b">
        <v>0</v>
      </c>
      <c r="EQ51" s="14" t="b">
        <v>0</v>
      </c>
      <c r="ER51" s="14" t="b">
        <v>0</v>
      </c>
      <c r="ES51" s="14" t="b">
        <v>1</v>
      </c>
      <c r="ET51" s="14" t="b">
        <v>1</v>
      </c>
      <c r="EU51" s="14" t="b">
        <v>0</v>
      </c>
      <c r="EV51" s="7" t="b">
        <v>0</v>
      </c>
      <c r="EW51" s="7" t="b">
        <v>0</v>
      </c>
      <c r="EX51" s="7" t="b">
        <v>0</v>
      </c>
      <c r="EY51" s="7" t="b">
        <v>0</v>
      </c>
      <c r="EZ51" s="19">
        <v>0.0</v>
      </c>
      <c r="FA51" s="7" t="b">
        <v>0</v>
      </c>
    </row>
    <row r="52" ht="15.0" customHeight="1">
      <c r="A52" s="1">
        <v>6510.0</v>
      </c>
      <c r="B52" s="9" t="s">
        <v>547</v>
      </c>
      <c r="C52" s="1">
        <v>0.0</v>
      </c>
      <c r="D52" s="1">
        <v>0.0</v>
      </c>
      <c r="E52" s="1">
        <v>0.0</v>
      </c>
      <c r="F52" s="1">
        <v>0.0</v>
      </c>
      <c r="G52" s="1">
        <v>651.0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-1.0</v>
      </c>
      <c r="O52" s="1">
        <v>-1.0</v>
      </c>
      <c r="P52" s="1">
        <v>-1.0</v>
      </c>
      <c r="Q52" s="1">
        <v>-1.0</v>
      </c>
      <c r="R52" s="1">
        <v>-1.0</v>
      </c>
      <c r="S52" s="1">
        <v>-1.0</v>
      </c>
      <c r="T52" s="1">
        <v>-1.0</v>
      </c>
      <c r="U52" s="1">
        <v>5446.0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7700.0</v>
      </c>
      <c r="AC52" s="1">
        <v>7409.0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16.0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100.0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-1.0</v>
      </c>
      <c r="BQ52" s="1">
        <v>-1.0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-1.0</v>
      </c>
      <c r="BX52" s="1">
        <v>1.0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-1.0</v>
      </c>
      <c r="CN52" s="1">
        <v>0.0</v>
      </c>
      <c r="CO52" s="1">
        <v>0.0</v>
      </c>
      <c r="CP52" s="1">
        <v>7.0</v>
      </c>
      <c r="CQ52" s="1">
        <v>3.0</v>
      </c>
      <c r="CR52" s="1">
        <v>0.0</v>
      </c>
      <c r="CS52" s="1">
        <v>59.0</v>
      </c>
      <c r="CT52" s="1">
        <v>59.0</v>
      </c>
      <c r="CU52" s="1">
        <v>60.0</v>
      </c>
      <c r="CV52" s="1">
        <v>60.0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1.0</v>
      </c>
      <c r="DH52" s="1">
        <v>1.0</v>
      </c>
      <c r="DI52" s="1">
        <v>1.0</v>
      </c>
      <c r="DJ52" s="1">
        <v>1.0</v>
      </c>
      <c r="DK52" s="1">
        <v>1.0</v>
      </c>
      <c r="DL52" s="1">
        <v>1.0</v>
      </c>
      <c r="DM52" s="1">
        <v>1.0</v>
      </c>
      <c r="DN52" s="1">
        <v>1.0</v>
      </c>
      <c r="DO52" s="1">
        <v>1.0</v>
      </c>
      <c r="DP52" s="1">
        <v>0.0</v>
      </c>
      <c r="DQ52" s="1">
        <v>0.0</v>
      </c>
      <c r="DR52" s="1">
        <v>0.0</v>
      </c>
      <c r="DS52" s="1">
        <v>15.0</v>
      </c>
      <c r="DT52" s="1">
        <v>8.0</v>
      </c>
      <c r="DU52" s="7" t="b">
        <v>0</v>
      </c>
      <c r="DV52" s="7" t="b">
        <v>0</v>
      </c>
      <c r="DW52" s="7" t="b">
        <v>0</v>
      </c>
      <c r="DX52" s="7" t="b">
        <v>0</v>
      </c>
      <c r="DY52" s="7" t="b">
        <v>0</v>
      </c>
      <c r="DZ52" s="7" t="b">
        <v>0</v>
      </c>
      <c r="EA52" s="7" t="b">
        <v>0</v>
      </c>
      <c r="EB52" s="7" t="b">
        <v>0</v>
      </c>
      <c r="EC52" s="14" t="b">
        <v>0</v>
      </c>
      <c r="ED52" s="14" t="b">
        <v>0</v>
      </c>
      <c r="EE52" s="14" t="b">
        <v>0</v>
      </c>
      <c r="EF52" s="14" t="b">
        <v>0</v>
      </c>
      <c r="EG52" s="14" t="b">
        <v>0</v>
      </c>
      <c r="EH52" s="14" t="b">
        <v>0</v>
      </c>
      <c r="EI52" s="14" t="b">
        <v>0</v>
      </c>
      <c r="EJ52" s="14" t="b">
        <v>0</v>
      </c>
      <c r="EK52" s="14" t="b">
        <v>0</v>
      </c>
      <c r="EL52" s="14" t="b">
        <v>0</v>
      </c>
      <c r="EM52" s="14" t="b">
        <v>0</v>
      </c>
      <c r="EN52" s="14" t="b">
        <v>0</v>
      </c>
      <c r="EO52" s="14" t="b">
        <v>0</v>
      </c>
      <c r="EP52" s="14" t="b">
        <v>0</v>
      </c>
      <c r="EQ52" s="14" t="b">
        <v>0</v>
      </c>
      <c r="ER52" s="14" t="b">
        <v>0</v>
      </c>
      <c r="ES52" s="14" t="b">
        <v>1</v>
      </c>
      <c r="ET52" s="14" t="b">
        <v>1</v>
      </c>
      <c r="EU52" s="14" t="b">
        <v>0</v>
      </c>
      <c r="EV52" s="7" t="b">
        <v>0</v>
      </c>
      <c r="EW52" s="7" t="b">
        <v>0</v>
      </c>
      <c r="EX52" s="7" t="b">
        <v>0</v>
      </c>
      <c r="EY52" s="7" t="b">
        <v>0</v>
      </c>
      <c r="EZ52" s="19">
        <v>0.0</v>
      </c>
      <c r="FA52" s="7" t="b">
        <v>0</v>
      </c>
    </row>
    <row r="53" ht="15.0" customHeight="1">
      <c r="A53" s="1">
        <v>6511.0</v>
      </c>
      <c r="B53" s="9" t="s">
        <v>543</v>
      </c>
      <c r="C53" s="1">
        <v>0.0</v>
      </c>
      <c r="D53" s="1">
        <v>3000.0</v>
      </c>
      <c r="E53" s="1">
        <v>0.0</v>
      </c>
      <c r="F53" s="1">
        <v>0.0</v>
      </c>
      <c r="G53" s="1">
        <v>651.0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-1.0</v>
      </c>
      <c r="O53" s="1">
        <v>-1.0</v>
      </c>
      <c r="P53" s="1">
        <v>-1.0</v>
      </c>
      <c r="Q53" s="1">
        <v>-1.0</v>
      </c>
      <c r="R53" s="1">
        <v>-1.0</v>
      </c>
      <c r="S53" s="1">
        <v>-1.0</v>
      </c>
      <c r="T53" s="1">
        <v>-1.0</v>
      </c>
      <c r="U53" s="1">
        <v>5446.0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7415.0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16.0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100.0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-1.0</v>
      </c>
      <c r="BQ53" s="1">
        <v>-1.0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-1.0</v>
      </c>
      <c r="BX53" s="1">
        <v>1.0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-1.0</v>
      </c>
      <c r="CN53" s="1">
        <v>0.0</v>
      </c>
      <c r="CO53" s="1">
        <v>0.0</v>
      </c>
      <c r="CP53" s="1">
        <v>0.0</v>
      </c>
      <c r="CQ53" s="1">
        <v>3.0</v>
      </c>
      <c r="CR53" s="1">
        <v>0.0</v>
      </c>
      <c r="CS53" s="1">
        <v>59.0</v>
      </c>
      <c r="CT53" s="1">
        <v>59.0</v>
      </c>
      <c r="CU53" s="1">
        <v>60.0</v>
      </c>
      <c r="CV53" s="1">
        <v>60.0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1.0</v>
      </c>
      <c r="DH53" s="1">
        <v>1.0</v>
      </c>
      <c r="DI53" s="1">
        <v>1.0</v>
      </c>
      <c r="DJ53" s="1">
        <v>1.0</v>
      </c>
      <c r="DK53" s="1">
        <v>1.0</v>
      </c>
      <c r="DL53" s="1">
        <v>1.0</v>
      </c>
      <c r="DM53" s="1">
        <v>1.0</v>
      </c>
      <c r="DN53" s="1">
        <v>1.0</v>
      </c>
      <c r="DO53" s="1">
        <v>1.0</v>
      </c>
      <c r="DP53" s="1">
        <v>0.0</v>
      </c>
      <c r="DQ53" s="1">
        <v>0.0</v>
      </c>
      <c r="DR53" s="1">
        <v>0.0</v>
      </c>
      <c r="DS53" s="1">
        <v>15.0</v>
      </c>
      <c r="DT53" s="1">
        <v>8.0</v>
      </c>
      <c r="DU53" s="7" t="b">
        <v>0</v>
      </c>
      <c r="DV53" s="7" t="b">
        <v>0</v>
      </c>
      <c r="DW53" s="7" t="b">
        <v>0</v>
      </c>
      <c r="DX53" s="7" t="b">
        <v>0</v>
      </c>
      <c r="DY53" s="7" t="b">
        <v>0</v>
      </c>
      <c r="DZ53" s="7" t="b">
        <v>0</v>
      </c>
      <c r="EA53" s="7" t="b">
        <v>0</v>
      </c>
      <c r="EB53" s="7" t="b">
        <v>0</v>
      </c>
      <c r="EC53" s="14" t="b">
        <v>0</v>
      </c>
      <c r="ED53" s="14" t="b">
        <v>0</v>
      </c>
      <c r="EE53" s="14" t="b">
        <v>0</v>
      </c>
      <c r="EF53" s="14" t="b">
        <v>0</v>
      </c>
      <c r="EG53" s="14" t="b">
        <v>0</v>
      </c>
      <c r="EH53" s="14" t="b">
        <v>0</v>
      </c>
      <c r="EI53" s="14" t="b">
        <v>0</v>
      </c>
      <c r="EJ53" s="14" t="b">
        <v>0</v>
      </c>
      <c r="EK53" s="14" t="b">
        <v>0</v>
      </c>
      <c r="EL53" s="14" t="b">
        <v>0</v>
      </c>
      <c r="EM53" s="14" t="b">
        <v>0</v>
      </c>
      <c r="EN53" s="14" t="b">
        <v>0</v>
      </c>
      <c r="EO53" s="14" t="b">
        <v>0</v>
      </c>
      <c r="EP53" s="14" t="b">
        <v>0</v>
      </c>
      <c r="EQ53" s="14" t="b">
        <v>0</v>
      </c>
      <c r="ER53" s="14" t="b">
        <v>0</v>
      </c>
      <c r="ES53" s="14" t="b">
        <v>1</v>
      </c>
      <c r="ET53" s="14" t="b">
        <v>1</v>
      </c>
      <c r="EU53" s="14" t="b">
        <v>0</v>
      </c>
      <c r="EV53" s="7" t="b">
        <v>0</v>
      </c>
      <c r="EW53" s="7" t="b">
        <v>0</v>
      </c>
      <c r="EX53" s="7" t="b">
        <v>0</v>
      </c>
      <c r="EY53" s="7" t="b">
        <v>0</v>
      </c>
      <c r="EZ53" s="19">
        <v>0.0</v>
      </c>
      <c r="FA53" s="7" t="b">
        <v>0</v>
      </c>
    </row>
    <row r="54" ht="15.0" customHeight="1">
      <c r="A54" s="1">
        <v>6520.0</v>
      </c>
      <c r="B54" s="1" t="s">
        <v>548</v>
      </c>
      <c r="C54" s="1">
        <v>0.0</v>
      </c>
      <c r="D54" s="1">
        <v>0.0</v>
      </c>
      <c r="E54" s="1">
        <v>0.0</v>
      </c>
      <c r="F54" s="1">
        <v>0.0</v>
      </c>
      <c r="G54" s="1">
        <v>652.0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-1.0</v>
      </c>
      <c r="O54" s="1">
        <v>-1.0</v>
      </c>
      <c r="P54" s="1">
        <v>-1.0</v>
      </c>
      <c r="Q54" s="1">
        <v>-1.0</v>
      </c>
      <c r="R54" s="1">
        <v>-1.0</v>
      </c>
      <c r="S54" s="1">
        <v>-1.0</v>
      </c>
      <c r="T54" s="1">
        <v>-1.0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7700.0</v>
      </c>
      <c r="AC54" s="1">
        <v>7405.0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16.0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100.0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-1.0</v>
      </c>
      <c r="BQ54" s="1">
        <v>-1.0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-1.0</v>
      </c>
      <c r="BX54" s="1">
        <v>1.0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-1.0</v>
      </c>
      <c r="CN54" s="1">
        <v>0.0</v>
      </c>
      <c r="CO54" s="1">
        <v>0.0</v>
      </c>
      <c r="CP54" s="1">
        <v>7.0</v>
      </c>
      <c r="CQ54" s="1">
        <v>3.0</v>
      </c>
      <c r="CR54" s="1">
        <v>0.0</v>
      </c>
      <c r="CS54" s="1">
        <v>59.0</v>
      </c>
      <c r="CT54" s="1">
        <v>59.0</v>
      </c>
      <c r="CU54" s="1">
        <v>60.0</v>
      </c>
      <c r="CV54" s="1">
        <v>60.0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1.0</v>
      </c>
      <c r="DH54" s="1">
        <v>1.0</v>
      </c>
      <c r="DI54" s="1">
        <v>1.0</v>
      </c>
      <c r="DJ54" s="1">
        <v>1.0</v>
      </c>
      <c r="DK54" s="1">
        <v>1.0</v>
      </c>
      <c r="DL54" s="1">
        <v>1.0</v>
      </c>
      <c r="DM54" s="1">
        <v>1.0</v>
      </c>
      <c r="DN54" s="1">
        <v>1.0</v>
      </c>
      <c r="DO54" s="1">
        <v>1.0</v>
      </c>
      <c r="DP54" s="1">
        <v>0.0</v>
      </c>
      <c r="DQ54" s="1">
        <v>0.0</v>
      </c>
      <c r="DR54" s="1">
        <v>0.0</v>
      </c>
      <c r="DS54" s="1">
        <v>15.0</v>
      </c>
      <c r="DT54" s="1">
        <v>8.0</v>
      </c>
      <c r="DU54" s="7" t="b">
        <v>0</v>
      </c>
      <c r="DV54" s="7" t="b">
        <v>0</v>
      </c>
      <c r="DW54" s="7" t="b">
        <v>0</v>
      </c>
      <c r="DX54" s="7" t="b">
        <v>0</v>
      </c>
      <c r="DY54" s="7" t="b">
        <v>0</v>
      </c>
      <c r="DZ54" s="7" t="b">
        <v>0</v>
      </c>
      <c r="EA54" s="7" t="b">
        <v>0</v>
      </c>
      <c r="EB54" s="7" t="b">
        <v>0</v>
      </c>
      <c r="EC54" s="14" t="b">
        <v>0</v>
      </c>
      <c r="ED54" s="14" t="b">
        <v>0</v>
      </c>
      <c r="EE54" s="14" t="b">
        <v>0</v>
      </c>
      <c r="EF54" s="14" t="b">
        <v>0</v>
      </c>
      <c r="EG54" s="14" t="b">
        <v>0</v>
      </c>
      <c r="EH54" s="14" t="b">
        <v>0</v>
      </c>
      <c r="EI54" s="14" t="b">
        <v>0</v>
      </c>
      <c r="EJ54" s="14" t="b">
        <v>0</v>
      </c>
      <c r="EK54" s="14" t="b">
        <v>0</v>
      </c>
      <c r="EL54" s="14" t="b">
        <v>0</v>
      </c>
      <c r="EM54" s="14" t="b">
        <v>0</v>
      </c>
      <c r="EN54" s="14" t="b">
        <v>0</v>
      </c>
      <c r="EO54" s="14" t="b">
        <v>0</v>
      </c>
      <c r="EP54" s="14" t="b">
        <v>0</v>
      </c>
      <c r="EQ54" s="14" t="b">
        <v>0</v>
      </c>
      <c r="ER54" s="14" t="b">
        <v>0</v>
      </c>
      <c r="ES54" s="14" t="b">
        <v>1</v>
      </c>
      <c r="ET54" s="14" t="b">
        <v>1</v>
      </c>
      <c r="EU54" s="14" t="b">
        <v>0</v>
      </c>
      <c r="EV54" s="7" t="b">
        <v>0</v>
      </c>
      <c r="EW54" s="7" t="b">
        <v>0</v>
      </c>
      <c r="EX54" s="7" t="b">
        <v>0</v>
      </c>
      <c r="EY54" s="7" t="b">
        <v>0</v>
      </c>
      <c r="EZ54" s="19">
        <v>0.0</v>
      </c>
      <c r="FA54" s="7" t="b">
        <v>0</v>
      </c>
    </row>
    <row r="55" ht="15.0" customHeight="1">
      <c r="A55" s="1">
        <v>6521.0</v>
      </c>
      <c r="B55" s="1" t="s">
        <v>548</v>
      </c>
      <c r="C55" s="1">
        <v>0.0</v>
      </c>
      <c r="D55" s="1">
        <v>0.0</v>
      </c>
      <c r="E55" s="1">
        <v>0.0</v>
      </c>
      <c r="F55" s="1">
        <v>0.0</v>
      </c>
      <c r="G55" s="1">
        <v>652.0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-1.0</v>
      </c>
      <c r="O55" s="1">
        <v>-1.0</v>
      </c>
      <c r="P55" s="1">
        <v>-1.0</v>
      </c>
      <c r="Q55" s="1">
        <v>-1.0</v>
      </c>
      <c r="R55" s="1">
        <v>-1.0</v>
      </c>
      <c r="S55" s="1">
        <v>-1.0</v>
      </c>
      <c r="T55" s="1">
        <v>-1.0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7700.0</v>
      </c>
      <c r="AC55" s="1">
        <v>7411.0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16.0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100.0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-1.0</v>
      </c>
      <c r="BQ55" s="1">
        <v>-1.0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-1.0</v>
      </c>
      <c r="BX55" s="1">
        <v>1.0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-1.0</v>
      </c>
      <c r="CN55" s="1">
        <v>0.0</v>
      </c>
      <c r="CO55" s="1">
        <v>0.0</v>
      </c>
      <c r="CP55" s="1">
        <v>7.0</v>
      </c>
      <c r="CQ55" s="1">
        <v>3.0</v>
      </c>
      <c r="CR55" s="1">
        <v>0.0</v>
      </c>
      <c r="CS55" s="1">
        <v>59.0</v>
      </c>
      <c r="CT55" s="1">
        <v>59.0</v>
      </c>
      <c r="CU55" s="1">
        <v>60.0</v>
      </c>
      <c r="CV55" s="1">
        <v>60.0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1.0</v>
      </c>
      <c r="DH55" s="1">
        <v>1.0</v>
      </c>
      <c r="DI55" s="1">
        <v>1.0</v>
      </c>
      <c r="DJ55" s="1">
        <v>1.0</v>
      </c>
      <c r="DK55" s="1">
        <v>1.0</v>
      </c>
      <c r="DL55" s="1">
        <v>1.0</v>
      </c>
      <c r="DM55" s="1">
        <v>1.0</v>
      </c>
      <c r="DN55" s="1">
        <v>1.0</v>
      </c>
      <c r="DO55" s="1">
        <v>1.0</v>
      </c>
      <c r="DP55" s="1">
        <v>0.0</v>
      </c>
      <c r="DQ55" s="1">
        <v>0.0</v>
      </c>
      <c r="DR55" s="1">
        <v>0.0</v>
      </c>
      <c r="DS55" s="1">
        <v>15.0</v>
      </c>
      <c r="DT55" s="1">
        <v>8.0</v>
      </c>
      <c r="DU55" s="7" t="b">
        <v>0</v>
      </c>
      <c r="DV55" s="7" t="b">
        <v>0</v>
      </c>
      <c r="DW55" s="7" t="b">
        <v>0</v>
      </c>
      <c r="DX55" s="7" t="b">
        <v>0</v>
      </c>
      <c r="DY55" s="7" t="b">
        <v>0</v>
      </c>
      <c r="DZ55" s="7" t="b">
        <v>0</v>
      </c>
      <c r="EA55" s="7" t="b">
        <v>0</v>
      </c>
      <c r="EB55" s="7" t="b">
        <v>0</v>
      </c>
      <c r="EC55" s="14" t="b">
        <v>0</v>
      </c>
      <c r="ED55" s="14" t="b">
        <v>0</v>
      </c>
      <c r="EE55" s="14" t="b">
        <v>0</v>
      </c>
      <c r="EF55" s="14" t="b">
        <v>0</v>
      </c>
      <c r="EG55" s="14" t="b">
        <v>0</v>
      </c>
      <c r="EH55" s="14" t="b">
        <v>0</v>
      </c>
      <c r="EI55" s="14" t="b">
        <v>0</v>
      </c>
      <c r="EJ55" s="14" t="b">
        <v>0</v>
      </c>
      <c r="EK55" s="14" t="b">
        <v>0</v>
      </c>
      <c r="EL55" s="14" t="b">
        <v>0</v>
      </c>
      <c r="EM55" s="14" t="b">
        <v>0</v>
      </c>
      <c r="EN55" s="14" t="b">
        <v>0</v>
      </c>
      <c r="EO55" s="14" t="b">
        <v>0</v>
      </c>
      <c r="EP55" s="14" t="b">
        <v>0</v>
      </c>
      <c r="EQ55" s="14" t="b">
        <v>0</v>
      </c>
      <c r="ER55" s="14" t="b">
        <v>0</v>
      </c>
      <c r="ES55" s="14" t="b">
        <v>1</v>
      </c>
      <c r="ET55" s="14" t="b">
        <v>1</v>
      </c>
      <c r="EU55" s="14" t="b">
        <v>0</v>
      </c>
      <c r="EV55" s="7" t="b">
        <v>0</v>
      </c>
      <c r="EW55" s="7" t="b">
        <v>0</v>
      </c>
      <c r="EX55" s="7" t="b">
        <v>0</v>
      </c>
      <c r="EY55" s="7" t="b">
        <v>0</v>
      </c>
      <c r="EZ55" s="19">
        <v>0.0</v>
      </c>
      <c r="FA55" s="7" t="b">
        <v>0</v>
      </c>
    </row>
    <row r="56" ht="15.0" customHeight="1">
      <c r="A56" s="1">
        <v>6530.0</v>
      </c>
      <c r="B56" s="1" t="s">
        <v>549</v>
      </c>
      <c r="C56" s="1">
        <v>0.0</v>
      </c>
      <c r="D56" s="1">
        <v>0.0</v>
      </c>
      <c r="E56" s="1">
        <v>0.0</v>
      </c>
      <c r="F56" s="1">
        <v>0.0</v>
      </c>
      <c r="G56" s="1">
        <v>653.0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-1.0</v>
      </c>
      <c r="O56" s="1">
        <v>-1.0</v>
      </c>
      <c r="P56" s="1">
        <v>-1.0</v>
      </c>
      <c r="Q56" s="1">
        <v>-1.0</v>
      </c>
      <c r="R56" s="1">
        <v>-1.0</v>
      </c>
      <c r="S56" s="1">
        <v>-1.0</v>
      </c>
      <c r="T56" s="1">
        <v>-1.0</v>
      </c>
      <c r="U56" s="1">
        <v>90111.0</v>
      </c>
      <c r="V56" s="1">
        <v>7650.0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7700.0</v>
      </c>
      <c r="AC56" s="1">
        <v>7408.0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16.0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100.0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-1.0</v>
      </c>
      <c r="BQ56" s="1">
        <v>-1.0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-1.0</v>
      </c>
      <c r="BX56" s="1">
        <v>1.0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-1.0</v>
      </c>
      <c r="CN56" s="1">
        <v>0.0</v>
      </c>
      <c r="CO56" s="1">
        <v>0.0</v>
      </c>
      <c r="CP56" s="1">
        <v>7.0</v>
      </c>
      <c r="CQ56" s="1">
        <v>3.0</v>
      </c>
      <c r="CR56" s="1">
        <v>0.0</v>
      </c>
      <c r="CS56" s="1">
        <v>59.0</v>
      </c>
      <c r="CT56" s="1">
        <v>59.0</v>
      </c>
      <c r="CU56" s="1">
        <v>60.0</v>
      </c>
      <c r="CV56" s="1">
        <v>60.0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1.0</v>
      </c>
      <c r="DH56" s="1">
        <v>1.0</v>
      </c>
      <c r="DI56" s="1">
        <v>1.0</v>
      </c>
      <c r="DJ56" s="1">
        <v>1.0</v>
      </c>
      <c r="DK56" s="1">
        <v>1.0</v>
      </c>
      <c r="DL56" s="1">
        <v>1.0</v>
      </c>
      <c r="DM56" s="1">
        <v>1.0</v>
      </c>
      <c r="DN56" s="1">
        <v>1.0</v>
      </c>
      <c r="DO56" s="1">
        <v>1.0</v>
      </c>
      <c r="DP56" s="1">
        <v>0.0</v>
      </c>
      <c r="DQ56" s="1">
        <v>0.0</v>
      </c>
      <c r="DR56" s="1">
        <v>0.0</v>
      </c>
      <c r="DS56" s="1">
        <v>15.0</v>
      </c>
      <c r="DT56" s="1">
        <v>8.0</v>
      </c>
      <c r="DU56" s="7" t="b">
        <v>0</v>
      </c>
      <c r="DV56" s="7" t="b">
        <v>0</v>
      </c>
      <c r="DW56" s="7" t="b">
        <v>0</v>
      </c>
      <c r="DX56" s="7" t="b">
        <v>0</v>
      </c>
      <c r="DY56" s="7" t="b">
        <v>0</v>
      </c>
      <c r="DZ56" s="7" t="b">
        <v>0</v>
      </c>
      <c r="EA56" s="7" t="b">
        <v>0</v>
      </c>
      <c r="EB56" s="7" t="b">
        <v>0</v>
      </c>
      <c r="EC56" s="14" t="b">
        <v>0</v>
      </c>
      <c r="ED56" s="14" t="b">
        <v>0</v>
      </c>
      <c r="EE56" s="14" t="b">
        <v>0</v>
      </c>
      <c r="EF56" s="14" t="b">
        <v>0</v>
      </c>
      <c r="EG56" s="14" t="b">
        <v>0</v>
      </c>
      <c r="EH56" s="14" t="b">
        <v>0</v>
      </c>
      <c r="EI56" s="14" t="b">
        <v>0</v>
      </c>
      <c r="EJ56" s="14" t="b">
        <v>0</v>
      </c>
      <c r="EK56" s="14" t="b">
        <v>0</v>
      </c>
      <c r="EL56" s="14" t="b">
        <v>0</v>
      </c>
      <c r="EM56" s="14" t="b">
        <v>0</v>
      </c>
      <c r="EN56" s="14" t="b">
        <v>0</v>
      </c>
      <c r="EO56" s="14" t="b">
        <v>0</v>
      </c>
      <c r="EP56" s="14" t="b">
        <v>0</v>
      </c>
      <c r="EQ56" s="14" t="b">
        <v>0</v>
      </c>
      <c r="ER56" s="14" t="b">
        <v>0</v>
      </c>
      <c r="ES56" s="14" t="b">
        <v>1</v>
      </c>
      <c r="ET56" s="14" t="b">
        <v>1</v>
      </c>
      <c r="EU56" s="14" t="b">
        <v>0</v>
      </c>
      <c r="EV56" s="7" t="b">
        <v>0</v>
      </c>
      <c r="EW56" s="7" t="b">
        <v>0</v>
      </c>
      <c r="EX56" s="7" t="b">
        <v>0</v>
      </c>
      <c r="EY56" s="7" t="b">
        <v>0</v>
      </c>
      <c r="EZ56" s="19">
        <v>0.0</v>
      </c>
      <c r="FA56" s="7" t="b">
        <v>0</v>
      </c>
    </row>
    <row r="57" ht="15.0" customHeight="1">
      <c r="A57" s="1">
        <v>6531.0</v>
      </c>
      <c r="B57" s="1" t="s">
        <v>550</v>
      </c>
      <c r="C57" s="1">
        <v>0.0</v>
      </c>
      <c r="D57" s="1">
        <v>0.0</v>
      </c>
      <c r="E57" s="1">
        <v>0.0</v>
      </c>
      <c r="F57" s="1">
        <v>0.0</v>
      </c>
      <c r="G57" s="1">
        <v>653.0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6530.0</v>
      </c>
      <c r="O57" s="1">
        <v>-1.0</v>
      </c>
      <c r="P57" s="1">
        <v>-1.0</v>
      </c>
      <c r="Q57" s="1">
        <v>-1.0</v>
      </c>
      <c r="R57" s="1">
        <v>-1.0</v>
      </c>
      <c r="S57" s="1">
        <v>-1.0</v>
      </c>
      <c r="T57" s="1">
        <v>-1.0</v>
      </c>
      <c r="U57" s="1">
        <v>90111.0</v>
      </c>
      <c r="V57" s="1">
        <v>7650.0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7408.0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16.0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100.0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-1.0</v>
      </c>
      <c r="BQ57" s="1">
        <v>-1.0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-1.0</v>
      </c>
      <c r="BX57" s="1">
        <v>1.0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-1.0</v>
      </c>
      <c r="CN57" s="1">
        <v>0.0</v>
      </c>
      <c r="CO57" s="1">
        <v>0.0</v>
      </c>
      <c r="CP57" s="1">
        <v>0.0</v>
      </c>
      <c r="CQ57" s="1">
        <v>3.0</v>
      </c>
      <c r="CR57" s="1">
        <v>0.0</v>
      </c>
      <c r="CS57" s="1">
        <v>59.0</v>
      </c>
      <c r="CT57" s="1">
        <v>59.0</v>
      </c>
      <c r="CU57" s="1">
        <v>60.0</v>
      </c>
      <c r="CV57" s="1">
        <v>60.0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1.0</v>
      </c>
      <c r="DH57" s="1">
        <v>1.0</v>
      </c>
      <c r="DI57" s="1">
        <v>1.0</v>
      </c>
      <c r="DJ57" s="1">
        <v>1.0</v>
      </c>
      <c r="DK57" s="1">
        <v>1.0</v>
      </c>
      <c r="DL57" s="1">
        <v>1.0</v>
      </c>
      <c r="DM57" s="1">
        <v>1.0</v>
      </c>
      <c r="DN57" s="1">
        <v>1.0</v>
      </c>
      <c r="DO57" s="1">
        <v>1.0</v>
      </c>
      <c r="DP57" s="1">
        <v>0.0</v>
      </c>
      <c r="DQ57" s="1">
        <v>0.0</v>
      </c>
      <c r="DR57" s="1">
        <v>0.0</v>
      </c>
      <c r="DS57" s="1">
        <v>15.0</v>
      </c>
      <c r="DT57" s="1">
        <v>8.0</v>
      </c>
      <c r="DU57" s="7" t="b">
        <v>0</v>
      </c>
      <c r="DV57" s="7" t="b">
        <v>0</v>
      </c>
      <c r="DW57" s="7" t="b">
        <v>0</v>
      </c>
      <c r="DX57" s="7" t="b">
        <v>0</v>
      </c>
      <c r="DY57" s="7" t="b">
        <v>0</v>
      </c>
      <c r="DZ57" s="7" t="b">
        <v>0</v>
      </c>
      <c r="EA57" s="7" t="b">
        <v>0</v>
      </c>
      <c r="EB57" s="7" t="b">
        <v>0</v>
      </c>
      <c r="EC57" s="14" t="b">
        <v>0</v>
      </c>
      <c r="ED57" s="14" t="b">
        <v>0</v>
      </c>
      <c r="EE57" s="14" t="b">
        <v>0</v>
      </c>
      <c r="EF57" s="14" t="b">
        <v>0</v>
      </c>
      <c r="EG57" s="14" t="b">
        <v>0</v>
      </c>
      <c r="EH57" s="14" t="b">
        <v>0</v>
      </c>
      <c r="EI57" s="14" t="b">
        <v>0</v>
      </c>
      <c r="EJ57" s="14" t="b">
        <v>0</v>
      </c>
      <c r="EK57" s="14" t="b">
        <v>0</v>
      </c>
      <c r="EL57" s="14" t="b">
        <v>0</v>
      </c>
      <c r="EM57" s="14" t="b">
        <v>0</v>
      </c>
      <c r="EN57" s="14" t="b">
        <v>0</v>
      </c>
      <c r="EO57" s="14" t="b">
        <v>0</v>
      </c>
      <c r="EP57" s="14" t="b">
        <v>0</v>
      </c>
      <c r="EQ57" s="14" t="b">
        <v>0</v>
      </c>
      <c r="ER57" s="14" t="b">
        <v>0</v>
      </c>
      <c r="ES57" s="14" t="b">
        <v>1</v>
      </c>
      <c r="ET57" s="14" t="b">
        <v>1</v>
      </c>
      <c r="EU57" s="14" t="b">
        <v>0</v>
      </c>
      <c r="EV57" s="7" t="b">
        <v>0</v>
      </c>
      <c r="EW57" s="7" t="b">
        <v>0</v>
      </c>
      <c r="EX57" s="7" t="b">
        <v>0</v>
      </c>
      <c r="EY57" s="7" t="b">
        <v>0</v>
      </c>
      <c r="EZ57" s="19">
        <v>0.0</v>
      </c>
      <c r="FA57" s="7" t="b">
        <v>0</v>
      </c>
    </row>
    <row r="58" ht="15.0" customHeight="1">
      <c r="A58" s="1">
        <v>6540.0</v>
      </c>
      <c r="B58" s="2" t="s">
        <v>551</v>
      </c>
      <c r="C58" s="1">
        <v>0.0</v>
      </c>
      <c r="D58" s="1">
        <v>0.0</v>
      </c>
      <c r="E58" s="1">
        <v>0.0</v>
      </c>
      <c r="F58" s="1">
        <v>0.0</v>
      </c>
      <c r="G58" s="1">
        <v>600.0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-1.0</v>
      </c>
      <c r="O58" s="1">
        <v>-1.0</v>
      </c>
      <c r="P58" s="1">
        <v>-1.0</v>
      </c>
      <c r="Q58" s="1">
        <v>-1.0</v>
      </c>
      <c r="R58" s="1">
        <v>-1.0</v>
      </c>
      <c r="S58" s="1">
        <v>-1.0</v>
      </c>
      <c r="T58" s="1">
        <v>-1.0</v>
      </c>
      <c r="U58" s="1">
        <v>5446.0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7700.0</v>
      </c>
      <c r="AC58" s="1">
        <v>7403.0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16.0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100.0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-1.0</v>
      </c>
      <c r="BQ58" s="1">
        <v>-1.0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-1.0</v>
      </c>
      <c r="BX58" s="1">
        <v>1.0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-1.0</v>
      </c>
      <c r="CN58" s="1">
        <v>0.0</v>
      </c>
      <c r="CO58" s="1">
        <v>0.0</v>
      </c>
      <c r="CP58" s="1">
        <v>7.0</v>
      </c>
      <c r="CQ58" s="1">
        <v>3.0</v>
      </c>
      <c r="CR58" s="1">
        <v>0.0</v>
      </c>
      <c r="CS58" s="1">
        <v>59.0</v>
      </c>
      <c r="CT58" s="1">
        <v>59.0</v>
      </c>
      <c r="CU58" s="1">
        <v>60.0</v>
      </c>
      <c r="CV58" s="1">
        <v>60.0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1.0</v>
      </c>
      <c r="DH58" s="1">
        <v>1.0</v>
      </c>
      <c r="DI58" s="1">
        <v>1.0</v>
      </c>
      <c r="DJ58" s="1">
        <v>1.0</v>
      </c>
      <c r="DK58" s="1">
        <v>1.0</v>
      </c>
      <c r="DL58" s="1">
        <v>1.0</v>
      </c>
      <c r="DM58" s="1">
        <v>1.0</v>
      </c>
      <c r="DN58" s="1">
        <v>1.0</v>
      </c>
      <c r="DO58" s="1">
        <v>1.0</v>
      </c>
      <c r="DP58" s="1">
        <v>0.0</v>
      </c>
      <c r="DQ58" s="1">
        <v>0.0</v>
      </c>
      <c r="DR58" s="1">
        <v>0.0</v>
      </c>
      <c r="DS58" s="1">
        <v>15.0</v>
      </c>
      <c r="DT58" s="1">
        <v>8.0</v>
      </c>
      <c r="DU58" s="7" t="b">
        <v>0</v>
      </c>
      <c r="DV58" s="7" t="b">
        <v>0</v>
      </c>
      <c r="DW58" s="7" t="b">
        <v>0</v>
      </c>
      <c r="DX58" s="7" t="b">
        <v>0</v>
      </c>
      <c r="DY58" s="7" t="b">
        <v>0</v>
      </c>
      <c r="DZ58" s="7" t="b">
        <v>0</v>
      </c>
      <c r="EA58" s="7" t="b">
        <v>0</v>
      </c>
      <c r="EB58" s="7" t="b">
        <v>0</v>
      </c>
      <c r="EC58" s="14" t="b">
        <v>0</v>
      </c>
      <c r="ED58" s="14" t="b">
        <v>0</v>
      </c>
      <c r="EE58" s="14" t="b">
        <v>0</v>
      </c>
      <c r="EF58" s="14" t="b">
        <v>0</v>
      </c>
      <c r="EG58" s="14" t="b">
        <v>0</v>
      </c>
      <c r="EH58" s="14" t="b">
        <v>0</v>
      </c>
      <c r="EI58" s="14" t="b">
        <v>0</v>
      </c>
      <c r="EJ58" s="14" t="b">
        <v>0</v>
      </c>
      <c r="EK58" s="14" t="b">
        <v>0</v>
      </c>
      <c r="EL58" s="14" t="b">
        <v>0</v>
      </c>
      <c r="EM58" s="14" t="b">
        <v>0</v>
      </c>
      <c r="EN58" s="14" t="b">
        <v>0</v>
      </c>
      <c r="EO58" s="14" t="b">
        <v>0</v>
      </c>
      <c r="EP58" s="14" t="b">
        <v>0</v>
      </c>
      <c r="EQ58" s="14" t="b">
        <v>0</v>
      </c>
      <c r="ER58" s="14" t="b">
        <v>0</v>
      </c>
      <c r="ES58" s="14" t="b">
        <v>1</v>
      </c>
      <c r="ET58" s="14" t="b">
        <v>1</v>
      </c>
      <c r="EU58" s="14" t="b">
        <v>0</v>
      </c>
      <c r="EV58" s="7" t="b">
        <v>0</v>
      </c>
      <c r="EW58" s="7" t="b">
        <v>0</v>
      </c>
      <c r="EX58" s="7" t="b">
        <v>0</v>
      </c>
      <c r="EY58" s="7" t="b">
        <v>0</v>
      </c>
      <c r="EZ58" s="19">
        <v>0.0</v>
      </c>
      <c r="FA58" s="7" t="b">
        <v>0</v>
      </c>
    </row>
    <row r="59" ht="15.0" customHeight="1">
      <c r="A59" s="1">
        <v>6541.0</v>
      </c>
      <c r="B59" s="2" t="s">
        <v>552</v>
      </c>
      <c r="C59" s="1">
        <v>0.0</v>
      </c>
      <c r="D59" s="1">
        <v>0.0</v>
      </c>
      <c r="E59" s="1">
        <v>0.0</v>
      </c>
      <c r="F59" s="1">
        <v>0.0</v>
      </c>
      <c r="G59" s="1">
        <v>600.0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-1.0</v>
      </c>
      <c r="O59" s="1">
        <v>-1.0</v>
      </c>
      <c r="P59" s="1">
        <v>-1.0</v>
      </c>
      <c r="Q59" s="1">
        <v>-1.0</v>
      </c>
      <c r="R59" s="1">
        <v>-1.0</v>
      </c>
      <c r="S59" s="1">
        <v>-1.0</v>
      </c>
      <c r="T59" s="1">
        <v>-1.0</v>
      </c>
      <c r="U59" s="1">
        <v>5446.0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7700.0</v>
      </c>
      <c r="AC59" s="1">
        <v>7407.0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16.0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100.0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-1.0</v>
      </c>
      <c r="BQ59" s="1">
        <v>-1.0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-1.0</v>
      </c>
      <c r="BX59" s="1">
        <v>1.0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-1.0</v>
      </c>
      <c r="CN59" s="1">
        <v>0.0</v>
      </c>
      <c r="CO59" s="1">
        <v>0.0</v>
      </c>
      <c r="CP59" s="1">
        <v>7.0</v>
      </c>
      <c r="CQ59" s="1">
        <v>3.0</v>
      </c>
      <c r="CR59" s="1">
        <v>0.0</v>
      </c>
      <c r="CS59" s="1">
        <v>59.0</v>
      </c>
      <c r="CT59" s="1">
        <v>59.0</v>
      </c>
      <c r="CU59" s="1">
        <v>60.0</v>
      </c>
      <c r="CV59" s="1">
        <v>60.0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1.0</v>
      </c>
      <c r="DH59" s="1">
        <v>1.0</v>
      </c>
      <c r="DI59" s="1">
        <v>1.0</v>
      </c>
      <c r="DJ59" s="1">
        <v>1.0</v>
      </c>
      <c r="DK59" s="1">
        <v>1.0</v>
      </c>
      <c r="DL59" s="1">
        <v>1.0</v>
      </c>
      <c r="DM59" s="1">
        <v>1.0</v>
      </c>
      <c r="DN59" s="1">
        <v>1.0</v>
      </c>
      <c r="DO59" s="1">
        <v>1.0</v>
      </c>
      <c r="DP59" s="1">
        <v>0.0</v>
      </c>
      <c r="DQ59" s="1">
        <v>0.0</v>
      </c>
      <c r="DR59" s="1">
        <v>0.0</v>
      </c>
      <c r="DS59" s="1">
        <v>15.0</v>
      </c>
      <c r="DT59" s="1">
        <v>8.0</v>
      </c>
      <c r="DU59" s="7" t="b">
        <v>0</v>
      </c>
      <c r="DV59" s="7" t="b">
        <v>0</v>
      </c>
      <c r="DW59" s="7" t="b">
        <v>0</v>
      </c>
      <c r="DX59" s="7" t="b">
        <v>0</v>
      </c>
      <c r="DY59" s="7" t="b">
        <v>0</v>
      </c>
      <c r="DZ59" s="7" t="b">
        <v>0</v>
      </c>
      <c r="EA59" s="7" t="b">
        <v>0</v>
      </c>
      <c r="EB59" s="7" t="b">
        <v>0</v>
      </c>
      <c r="EC59" s="14" t="b">
        <v>0</v>
      </c>
      <c r="ED59" s="14" t="b">
        <v>0</v>
      </c>
      <c r="EE59" s="14" t="b">
        <v>0</v>
      </c>
      <c r="EF59" s="14" t="b">
        <v>0</v>
      </c>
      <c r="EG59" s="14" t="b">
        <v>0</v>
      </c>
      <c r="EH59" s="14" t="b">
        <v>0</v>
      </c>
      <c r="EI59" s="14" t="b">
        <v>0</v>
      </c>
      <c r="EJ59" s="14" t="b">
        <v>0</v>
      </c>
      <c r="EK59" s="14" t="b">
        <v>0</v>
      </c>
      <c r="EL59" s="14" t="b">
        <v>0</v>
      </c>
      <c r="EM59" s="14" t="b">
        <v>0</v>
      </c>
      <c r="EN59" s="14" t="b">
        <v>0</v>
      </c>
      <c r="EO59" s="14" t="b">
        <v>0</v>
      </c>
      <c r="EP59" s="14" t="b">
        <v>0</v>
      </c>
      <c r="EQ59" s="14" t="b">
        <v>0</v>
      </c>
      <c r="ER59" s="14" t="b">
        <v>0</v>
      </c>
      <c r="ES59" s="14" t="b">
        <v>1</v>
      </c>
      <c r="ET59" s="14" t="b">
        <v>1</v>
      </c>
      <c r="EU59" s="14" t="b">
        <v>0</v>
      </c>
      <c r="EV59" s="7" t="b">
        <v>0</v>
      </c>
      <c r="EW59" s="7" t="b">
        <v>0</v>
      </c>
      <c r="EX59" s="7" t="b">
        <v>0</v>
      </c>
      <c r="EY59" s="7" t="b">
        <v>0</v>
      </c>
      <c r="EZ59" s="19">
        <v>0.0</v>
      </c>
      <c r="FA59" s="7" t="b">
        <v>0</v>
      </c>
    </row>
    <row r="60" ht="15.0" customHeight="1">
      <c r="A60" s="1">
        <v>6542.0</v>
      </c>
      <c r="B60" s="2" t="s">
        <v>553</v>
      </c>
      <c r="C60" s="1">
        <v>0.0</v>
      </c>
      <c r="D60" s="1">
        <v>0.0</v>
      </c>
      <c r="E60" s="1">
        <v>0.0</v>
      </c>
      <c r="F60" s="1">
        <v>0.0</v>
      </c>
      <c r="G60" s="1">
        <v>600.0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-1.0</v>
      </c>
      <c r="O60" s="1">
        <v>-1.0</v>
      </c>
      <c r="P60" s="1">
        <v>-1.0</v>
      </c>
      <c r="Q60" s="1">
        <v>-1.0</v>
      </c>
      <c r="R60" s="1">
        <v>-1.0</v>
      </c>
      <c r="S60" s="1">
        <v>-1.0</v>
      </c>
      <c r="T60" s="1">
        <v>-1.0</v>
      </c>
      <c r="U60" s="1">
        <v>5446.0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7700.0</v>
      </c>
      <c r="AC60" s="1">
        <v>7410.0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16.0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100.0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-1.0</v>
      </c>
      <c r="BQ60" s="1">
        <v>-1.0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-1.0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-1.0</v>
      </c>
      <c r="CN60" s="1">
        <v>0.0</v>
      </c>
      <c r="CO60" s="1">
        <v>0.0</v>
      </c>
      <c r="CP60" s="1">
        <v>7.0</v>
      </c>
      <c r="CQ60" s="1">
        <v>3.0</v>
      </c>
      <c r="CR60" s="1">
        <v>0.0</v>
      </c>
      <c r="CS60" s="1">
        <v>59.0</v>
      </c>
      <c r="CT60" s="1">
        <v>59.0</v>
      </c>
      <c r="CU60" s="1">
        <v>60.0</v>
      </c>
      <c r="CV60" s="1">
        <v>60.0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1.0</v>
      </c>
      <c r="DI60" s="1">
        <v>1.0</v>
      </c>
      <c r="DJ60" s="1">
        <v>1.0</v>
      </c>
      <c r="DK60" s="1">
        <v>1.0</v>
      </c>
      <c r="DL60" s="1">
        <v>1.0</v>
      </c>
      <c r="DM60" s="1">
        <v>1.0</v>
      </c>
      <c r="DN60" s="1">
        <v>1.0</v>
      </c>
      <c r="DO60" s="1">
        <v>1.0</v>
      </c>
      <c r="DP60" s="1">
        <v>0.0</v>
      </c>
      <c r="DQ60" s="1">
        <v>0.0</v>
      </c>
      <c r="DR60" s="1">
        <v>0.0</v>
      </c>
      <c r="DS60" s="1">
        <v>15.0</v>
      </c>
      <c r="DT60" s="1">
        <v>8.0</v>
      </c>
      <c r="DU60" s="7" t="b">
        <v>0</v>
      </c>
      <c r="DV60" s="7" t="b">
        <v>0</v>
      </c>
      <c r="DW60" s="7" t="b">
        <v>0</v>
      </c>
      <c r="DX60" s="7" t="b">
        <v>0</v>
      </c>
      <c r="DY60" s="7" t="b">
        <v>0</v>
      </c>
      <c r="DZ60" s="7" t="b">
        <v>0</v>
      </c>
      <c r="EA60" s="7" t="b">
        <v>0</v>
      </c>
      <c r="EB60" s="7" t="b">
        <v>0</v>
      </c>
      <c r="EC60" s="14" t="b">
        <v>0</v>
      </c>
      <c r="ED60" s="14" t="b">
        <v>0</v>
      </c>
      <c r="EE60" s="14" t="b">
        <v>0</v>
      </c>
      <c r="EF60" s="14" t="b">
        <v>0</v>
      </c>
      <c r="EG60" s="14" t="b">
        <v>0</v>
      </c>
      <c r="EH60" s="14" t="b">
        <v>0</v>
      </c>
      <c r="EI60" s="14" t="b">
        <v>0</v>
      </c>
      <c r="EJ60" s="14" t="b">
        <v>0</v>
      </c>
      <c r="EK60" s="14" t="b">
        <v>0</v>
      </c>
      <c r="EL60" s="14" t="b">
        <v>0</v>
      </c>
      <c r="EM60" s="14" t="b">
        <v>0</v>
      </c>
      <c r="EN60" s="14" t="b">
        <v>0</v>
      </c>
      <c r="EO60" s="14" t="b">
        <v>0</v>
      </c>
      <c r="EP60" s="14" t="b">
        <v>0</v>
      </c>
      <c r="EQ60" s="14" t="b">
        <v>0</v>
      </c>
      <c r="ER60" s="14" t="b">
        <v>0</v>
      </c>
      <c r="ES60" s="14" t="b">
        <v>1</v>
      </c>
      <c r="ET60" s="14" t="b">
        <v>1</v>
      </c>
      <c r="EU60" s="14" t="b">
        <v>0</v>
      </c>
      <c r="EV60" s="7" t="b">
        <v>0</v>
      </c>
      <c r="EW60" s="7" t="b">
        <v>0</v>
      </c>
      <c r="EX60" s="7" t="b">
        <v>0</v>
      </c>
      <c r="EY60" s="7" t="b">
        <v>0</v>
      </c>
      <c r="EZ60" s="19">
        <v>0.0</v>
      </c>
      <c r="FA60" s="7" t="b">
        <v>0</v>
      </c>
    </row>
    <row r="61" ht="15.0" customHeight="1">
      <c r="A61" s="1">
        <v>6543.0</v>
      </c>
      <c r="B61" s="2" t="s">
        <v>554</v>
      </c>
      <c r="C61" s="1">
        <v>0.0</v>
      </c>
      <c r="D61" s="1">
        <v>0.0</v>
      </c>
      <c r="E61" s="1">
        <v>0.0</v>
      </c>
      <c r="F61" s="1">
        <v>0.0</v>
      </c>
      <c r="G61" s="1">
        <v>600.0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-1.0</v>
      </c>
      <c r="O61" s="1">
        <v>-1.0</v>
      </c>
      <c r="P61" s="1">
        <v>-1.0</v>
      </c>
      <c r="Q61" s="1">
        <v>-1.0</v>
      </c>
      <c r="R61" s="1">
        <v>-1.0</v>
      </c>
      <c r="S61" s="1">
        <v>-1.0</v>
      </c>
      <c r="T61" s="1">
        <v>-1.0</v>
      </c>
      <c r="U61" s="1">
        <v>5446.0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7700.0</v>
      </c>
      <c r="AC61" s="1">
        <v>7415.0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16.0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100.0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-1.0</v>
      </c>
      <c r="BQ61" s="1">
        <v>-1.0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-1.0</v>
      </c>
      <c r="BX61" s="1">
        <v>1.0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-1.0</v>
      </c>
      <c r="CN61" s="1">
        <v>0.0</v>
      </c>
      <c r="CO61" s="1">
        <v>0.0</v>
      </c>
      <c r="CP61" s="1">
        <v>7.0</v>
      </c>
      <c r="CQ61" s="1">
        <v>3.0</v>
      </c>
      <c r="CR61" s="1">
        <v>0.0</v>
      </c>
      <c r="CS61" s="1">
        <v>59.0</v>
      </c>
      <c r="CT61" s="1">
        <v>59.0</v>
      </c>
      <c r="CU61" s="1">
        <v>60.0</v>
      </c>
      <c r="CV61" s="1">
        <v>60.0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1.0</v>
      </c>
      <c r="DH61" s="1">
        <v>1.0</v>
      </c>
      <c r="DI61" s="1">
        <v>1.0</v>
      </c>
      <c r="DJ61" s="1">
        <v>1.0</v>
      </c>
      <c r="DK61" s="1">
        <v>1.0</v>
      </c>
      <c r="DL61" s="1">
        <v>1.0</v>
      </c>
      <c r="DM61" s="1">
        <v>1.0</v>
      </c>
      <c r="DN61" s="1">
        <v>1.0</v>
      </c>
      <c r="DO61" s="1">
        <v>1.0</v>
      </c>
      <c r="DP61" s="1">
        <v>0.0</v>
      </c>
      <c r="DQ61" s="1">
        <v>0.0</v>
      </c>
      <c r="DR61" s="1">
        <v>0.0</v>
      </c>
      <c r="DS61" s="1">
        <v>15.0</v>
      </c>
      <c r="DT61" s="1">
        <v>8.0</v>
      </c>
      <c r="DU61" s="7" t="b">
        <v>0</v>
      </c>
      <c r="DV61" s="7" t="b">
        <v>0</v>
      </c>
      <c r="DW61" s="7" t="b">
        <v>0</v>
      </c>
      <c r="DX61" s="7" t="b">
        <v>0</v>
      </c>
      <c r="DY61" s="7" t="b">
        <v>0</v>
      </c>
      <c r="DZ61" s="7" t="b">
        <v>0</v>
      </c>
      <c r="EA61" s="7" t="b">
        <v>0</v>
      </c>
      <c r="EB61" s="7" t="b">
        <v>0</v>
      </c>
      <c r="EC61" s="14" t="b">
        <v>0</v>
      </c>
      <c r="ED61" s="14" t="b">
        <v>0</v>
      </c>
      <c r="EE61" s="14" t="b">
        <v>0</v>
      </c>
      <c r="EF61" s="14" t="b">
        <v>0</v>
      </c>
      <c r="EG61" s="14" t="b">
        <v>0</v>
      </c>
      <c r="EH61" s="14" t="b">
        <v>0</v>
      </c>
      <c r="EI61" s="14" t="b">
        <v>0</v>
      </c>
      <c r="EJ61" s="14" t="b">
        <v>0</v>
      </c>
      <c r="EK61" s="14" t="b">
        <v>0</v>
      </c>
      <c r="EL61" s="14" t="b">
        <v>0</v>
      </c>
      <c r="EM61" s="14" t="b">
        <v>0</v>
      </c>
      <c r="EN61" s="14" t="b">
        <v>0</v>
      </c>
      <c r="EO61" s="14" t="b">
        <v>0</v>
      </c>
      <c r="EP61" s="14" t="b">
        <v>0</v>
      </c>
      <c r="EQ61" s="14" t="b">
        <v>0</v>
      </c>
      <c r="ER61" s="14" t="b">
        <v>0</v>
      </c>
      <c r="ES61" s="14" t="b">
        <v>1</v>
      </c>
      <c r="ET61" s="14" t="b">
        <v>1</v>
      </c>
      <c r="EU61" s="14" t="b">
        <v>0</v>
      </c>
      <c r="EV61" s="7" t="b">
        <v>0</v>
      </c>
      <c r="EW61" s="7" t="b">
        <v>0</v>
      </c>
      <c r="EX61" s="7" t="b">
        <v>0</v>
      </c>
      <c r="EY61" s="7" t="b">
        <v>0</v>
      </c>
      <c r="EZ61" s="19">
        <v>0.0</v>
      </c>
      <c r="FA61" s="7" t="b">
        <v>0</v>
      </c>
    </row>
    <row r="62" ht="15.0" customHeight="1">
      <c r="A62" s="1">
        <v>6544.0</v>
      </c>
      <c r="B62" s="2" t="s">
        <v>555</v>
      </c>
      <c r="C62" s="1">
        <v>0.0</v>
      </c>
      <c r="D62" s="1">
        <v>0.0</v>
      </c>
      <c r="E62" s="1">
        <v>0.0</v>
      </c>
      <c r="F62" s="1">
        <v>0.0</v>
      </c>
      <c r="G62" s="1">
        <v>600.0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-1.0</v>
      </c>
      <c r="O62" s="1">
        <v>-1.0</v>
      </c>
      <c r="P62" s="1">
        <v>-1.0</v>
      </c>
      <c r="Q62" s="1">
        <v>-1.0</v>
      </c>
      <c r="R62" s="1">
        <v>-1.0</v>
      </c>
      <c r="S62" s="1">
        <v>-1.0</v>
      </c>
      <c r="T62" s="1">
        <v>-1.0</v>
      </c>
      <c r="U62" s="1">
        <v>5446.0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7700.0</v>
      </c>
      <c r="AC62" s="1">
        <v>7415.0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16.0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100.0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-1.0</v>
      </c>
      <c r="BQ62" s="1">
        <v>-1.0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-1.0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-1.0</v>
      </c>
      <c r="CN62" s="1">
        <v>0.0</v>
      </c>
      <c r="CO62" s="1">
        <v>0.0</v>
      </c>
      <c r="CP62" s="1">
        <v>7.0</v>
      </c>
      <c r="CQ62" s="1">
        <v>3.0</v>
      </c>
      <c r="CR62" s="1">
        <v>0.0</v>
      </c>
      <c r="CS62" s="1">
        <v>59.0</v>
      </c>
      <c r="CT62" s="1">
        <v>59.0</v>
      </c>
      <c r="CU62" s="1">
        <v>60.0</v>
      </c>
      <c r="CV62" s="1">
        <v>60.0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1.0</v>
      </c>
      <c r="DI62" s="1">
        <v>1.0</v>
      </c>
      <c r="DJ62" s="1">
        <v>1.0</v>
      </c>
      <c r="DK62" s="1">
        <v>1.0</v>
      </c>
      <c r="DL62" s="1">
        <v>1.0</v>
      </c>
      <c r="DM62" s="1">
        <v>1.0</v>
      </c>
      <c r="DN62" s="1">
        <v>1.0</v>
      </c>
      <c r="DO62" s="1">
        <v>1.0</v>
      </c>
      <c r="DP62" s="1">
        <v>0.0</v>
      </c>
      <c r="DQ62" s="1">
        <v>0.0</v>
      </c>
      <c r="DR62" s="1">
        <v>0.0</v>
      </c>
      <c r="DS62" s="1">
        <v>15.0</v>
      </c>
      <c r="DT62" s="1">
        <v>8.0</v>
      </c>
      <c r="DU62" s="7" t="b">
        <v>0</v>
      </c>
      <c r="DV62" s="7" t="b">
        <v>0</v>
      </c>
      <c r="DW62" s="7" t="b">
        <v>0</v>
      </c>
      <c r="DX62" s="7" t="b">
        <v>0</v>
      </c>
      <c r="DY62" s="7" t="b">
        <v>0</v>
      </c>
      <c r="DZ62" s="7" t="b">
        <v>0</v>
      </c>
      <c r="EA62" s="7" t="b">
        <v>0</v>
      </c>
      <c r="EB62" s="7" t="b">
        <v>0</v>
      </c>
      <c r="EC62" s="14" t="b">
        <v>0</v>
      </c>
      <c r="ED62" s="14" t="b">
        <v>0</v>
      </c>
      <c r="EE62" s="14" t="b">
        <v>0</v>
      </c>
      <c r="EF62" s="14" t="b">
        <v>0</v>
      </c>
      <c r="EG62" s="14" t="b">
        <v>0</v>
      </c>
      <c r="EH62" s="14" t="b">
        <v>0</v>
      </c>
      <c r="EI62" s="14" t="b">
        <v>0</v>
      </c>
      <c r="EJ62" s="14" t="b">
        <v>0</v>
      </c>
      <c r="EK62" s="14" t="b">
        <v>0</v>
      </c>
      <c r="EL62" s="14" t="b">
        <v>0</v>
      </c>
      <c r="EM62" s="14" t="b">
        <v>0</v>
      </c>
      <c r="EN62" s="14" t="b">
        <v>0</v>
      </c>
      <c r="EO62" s="14" t="b">
        <v>0</v>
      </c>
      <c r="EP62" s="14" t="b">
        <v>0</v>
      </c>
      <c r="EQ62" s="14" t="b">
        <v>0</v>
      </c>
      <c r="ER62" s="14" t="b">
        <v>0</v>
      </c>
      <c r="ES62" s="14" t="b">
        <v>1</v>
      </c>
      <c r="ET62" s="14" t="b">
        <v>1</v>
      </c>
      <c r="EU62" s="14" t="b">
        <v>0</v>
      </c>
      <c r="EV62" s="7" t="b">
        <v>0</v>
      </c>
      <c r="EW62" s="7" t="b">
        <v>0</v>
      </c>
      <c r="EX62" s="7" t="b">
        <v>0</v>
      </c>
      <c r="EY62" s="7" t="b">
        <v>0</v>
      </c>
      <c r="EZ62" s="19">
        <v>0.0</v>
      </c>
      <c r="FA62" s="7" t="b">
        <v>0</v>
      </c>
    </row>
    <row r="63" ht="15.0" customHeight="1">
      <c r="A63" s="1">
        <v>6550.0</v>
      </c>
      <c r="B63" s="1" t="s">
        <v>556</v>
      </c>
      <c r="C63" s="1">
        <v>0.0</v>
      </c>
      <c r="D63" s="1">
        <v>0.0</v>
      </c>
      <c r="E63" s="1">
        <v>0.0</v>
      </c>
      <c r="F63" s="1">
        <v>0.0</v>
      </c>
      <c r="G63" s="1">
        <v>655.0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-1.0</v>
      </c>
      <c r="O63" s="1">
        <v>-1.0</v>
      </c>
      <c r="P63" s="1">
        <v>-1.0</v>
      </c>
      <c r="Q63" s="1">
        <v>-1.0</v>
      </c>
      <c r="R63" s="1">
        <v>-1.0</v>
      </c>
      <c r="S63" s="1">
        <v>-1.0</v>
      </c>
      <c r="T63" s="1">
        <v>-1.0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7700.0</v>
      </c>
      <c r="AC63" s="1">
        <v>7406.0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16.0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100.0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-1.0</v>
      </c>
      <c r="BQ63" s="1">
        <v>-1.0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-1.0</v>
      </c>
      <c r="BX63" s="1">
        <v>1.0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-1.0</v>
      </c>
      <c r="CN63" s="1">
        <v>0.0</v>
      </c>
      <c r="CO63" s="1">
        <v>0.0</v>
      </c>
      <c r="CP63" s="1">
        <v>7.0</v>
      </c>
      <c r="CQ63" s="1">
        <v>3.0</v>
      </c>
      <c r="CR63" s="1">
        <v>0.0</v>
      </c>
      <c r="CS63" s="1">
        <v>59.0</v>
      </c>
      <c r="CT63" s="1">
        <v>59.0</v>
      </c>
      <c r="CU63" s="1">
        <v>60.0</v>
      </c>
      <c r="CV63" s="1">
        <v>60.0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1.0</v>
      </c>
      <c r="DH63" s="1">
        <v>1.0</v>
      </c>
      <c r="DI63" s="1">
        <v>1.0</v>
      </c>
      <c r="DJ63" s="1">
        <v>1.0</v>
      </c>
      <c r="DK63" s="1">
        <v>1.0</v>
      </c>
      <c r="DL63" s="1">
        <v>1.0</v>
      </c>
      <c r="DM63" s="1">
        <v>1.0</v>
      </c>
      <c r="DN63" s="1">
        <v>1.0</v>
      </c>
      <c r="DO63" s="1">
        <v>1.0</v>
      </c>
      <c r="DP63" s="1">
        <v>0.0</v>
      </c>
      <c r="DQ63" s="1">
        <v>0.0</v>
      </c>
      <c r="DR63" s="1">
        <v>0.0</v>
      </c>
      <c r="DS63" s="1">
        <v>15.0</v>
      </c>
      <c r="DT63" s="1">
        <v>8.0</v>
      </c>
      <c r="DU63" s="7" t="b">
        <v>0</v>
      </c>
      <c r="DV63" s="7" t="b">
        <v>0</v>
      </c>
      <c r="DW63" s="7" t="b">
        <v>0</v>
      </c>
      <c r="DX63" s="7" t="b">
        <v>0</v>
      </c>
      <c r="DY63" s="7" t="b">
        <v>0</v>
      </c>
      <c r="DZ63" s="7" t="b">
        <v>0</v>
      </c>
      <c r="EA63" s="7" t="b">
        <v>0</v>
      </c>
      <c r="EB63" s="7" t="b">
        <v>0</v>
      </c>
      <c r="EC63" s="14" t="b">
        <v>0</v>
      </c>
      <c r="ED63" s="14" t="b">
        <v>0</v>
      </c>
      <c r="EE63" s="14" t="b">
        <v>0</v>
      </c>
      <c r="EF63" s="14" t="b">
        <v>0</v>
      </c>
      <c r="EG63" s="14" t="b">
        <v>0</v>
      </c>
      <c r="EH63" s="14" t="b">
        <v>0</v>
      </c>
      <c r="EI63" s="14" t="b">
        <v>0</v>
      </c>
      <c r="EJ63" s="14" t="b">
        <v>0</v>
      </c>
      <c r="EK63" s="14" t="b">
        <v>0</v>
      </c>
      <c r="EL63" s="14" t="b">
        <v>0</v>
      </c>
      <c r="EM63" s="14" t="b">
        <v>0</v>
      </c>
      <c r="EN63" s="14" t="b">
        <v>0</v>
      </c>
      <c r="EO63" s="14" t="b">
        <v>0</v>
      </c>
      <c r="EP63" s="14" t="b">
        <v>0</v>
      </c>
      <c r="EQ63" s="14" t="b">
        <v>0</v>
      </c>
      <c r="ER63" s="14" t="b">
        <v>0</v>
      </c>
      <c r="ES63" s="14" t="b">
        <v>1</v>
      </c>
      <c r="ET63" s="14" t="b">
        <v>1</v>
      </c>
      <c r="EU63" s="14" t="b">
        <v>0</v>
      </c>
      <c r="EV63" s="7" t="b">
        <v>0</v>
      </c>
      <c r="EW63" s="7" t="b">
        <v>0</v>
      </c>
      <c r="EX63" s="7" t="b">
        <v>1</v>
      </c>
      <c r="EY63" s="7" t="b">
        <v>0</v>
      </c>
      <c r="EZ63" s="19">
        <v>0.0</v>
      </c>
      <c r="FA63" s="7" t="b">
        <v>0</v>
      </c>
    </row>
    <row r="64" ht="15.0" customHeight="1">
      <c r="A64" s="1">
        <v>6551.0</v>
      </c>
      <c r="B64" s="1" t="s">
        <v>557</v>
      </c>
      <c r="C64" s="1">
        <v>0.0</v>
      </c>
      <c r="D64" s="1">
        <v>0.0</v>
      </c>
      <c r="E64" s="1">
        <v>0.0</v>
      </c>
      <c r="F64" s="1">
        <v>0.0</v>
      </c>
      <c r="G64" s="1">
        <v>655.0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6550.0</v>
      </c>
      <c r="O64" s="1">
        <v>-1.0</v>
      </c>
      <c r="P64" s="1">
        <v>-1.0</v>
      </c>
      <c r="Q64" s="1">
        <v>-1.0</v>
      </c>
      <c r="R64" s="1">
        <v>-1.0</v>
      </c>
      <c r="S64" s="1">
        <v>-1.0</v>
      </c>
      <c r="T64" s="1">
        <v>-1.0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7412.0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16.0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100.0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-1.0</v>
      </c>
      <c r="BQ64" s="1">
        <v>-1.0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-1.0</v>
      </c>
      <c r="BX64" s="1">
        <v>1.0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-1.0</v>
      </c>
      <c r="CN64" s="1">
        <v>0.0</v>
      </c>
      <c r="CO64" s="1">
        <v>0.0</v>
      </c>
      <c r="CP64" s="1">
        <v>0.0</v>
      </c>
      <c r="CQ64" s="1">
        <v>3.0</v>
      </c>
      <c r="CR64" s="1">
        <v>0.0</v>
      </c>
      <c r="CS64" s="1">
        <v>59.0</v>
      </c>
      <c r="CT64" s="1">
        <v>59.0</v>
      </c>
      <c r="CU64" s="1">
        <v>60.0</v>
      </c>
      <c r="CV64" s="1">
        <v>60.0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1.0</v>
      </c>
      <c r="DH64" s="1">
        <v>1.0</v>
      </c>
      <c r="DI64" s="1">
        <v>1.0</v>
      </c>
      <c r="DJ64" s="1">
        <v>1.0</v>
      </c>
      <c r="DK64" s="1">
        <v>1.0</v>
      </c>
      <c r="DL64" s="1">
        <v>1.0</v>
      </c>
      <c r="DM64" s="1">
        <v>1.0</v>
      </c>
      <c r="DN64" s="1">
        <v>1.0</v>
      </c>
      <c r="DO64" s="1">
        <v>1.0</v>
      </c>
      <c r="DP64" s="1">
        <v>0.0</v>
      </c>
      <c r="DQ64" s="1">
        <v>0.0</v>
      </c>
      <c r="DR64" s="1">
        <v>0.0</v>
      </c>
      <c r="DS64" s="1">
        <v>15.0</v>
      </c>
      <c r="DT64" s="1">
        <v>8.0</v>
      </c>
      <c r="DU64" s="7" t="b">
        <v>0</v>
      </c>
      <c r="DV64" s="7" t="b">
        <v>0</v>
      </c>
      <c r="DW64" s="7" t="b">
        <v>0</v>
      </c>
      <c r="DX64" s="7" t="b">
        <v>0</v>
      </c>
      <c r="DY64" s="7" t="b">
        <v>0</v>
      </c>
      <c r="DZ64" s="7" t="b">
        <v>0</v>
      </c>
      <c r="EA64" s="7" t="b">
        <v>0</v>
      </c>
      <c r="EB64" s="7" t="b">
        <v>0</v>
      </c>
      <c r="EC64" s="14" t="b">
        <v>0</v>
      </c>
      <c r="ED64" s="14" t="b">
        <v>0</v>
      </c>
      <c r="EE64" s="14" t="b">
        <v>0</v>
      </c>
      <c r="EF64" s="14" t="b">
        <v>0</v>
      </c>
      <c r="EG64" s="14" t="b">
        <v>0</v>
      </c>
      <c r="EH64" s="14" t="b">
        <v>0</v>
      </c>
      <c r="EI64" s="14" t="b">
        <v>0</v>
      </c>
      <c r="EJ64" s="14" t="b">
        <v>0</v>
      </c>
      <c r="EK64" s="14" t="b">
        <v>0</v>
      </c>
      <c r="EL64" s="14" t="b">
        <v>0</v>
      </c>
      <c r="EM64" s="14" t="b">
        <v>0</v>
      </c>
      <c r="EN64" s="14" t="b">
        <v>0</v>
      </c>
      <c r="EO64" s="14" t="b">
        <v>0</v>
      </c>
      <c r="EP64" s="14" t="b">
        <v>0</v>
      </c>
      <c r="EQ64" s="14" t="b">
        <v>0</v>
      </c>
      <c r="ER64" s="14" t="b">
        <v>0</v>
      </c>
      <c r="ES64" s="14" t="b">
        <v>1</v>
      </c>
      <c r="ET64" s="14" t="b">
        <v>1</v>
      </c>
      <c r="EU64" s="14" t="b">
        <v>0</v>
      </c>
      <c r="EV64" s="7" t="b">
        <v>0</v>
      </c>
      <c r="EW64" s="7" t="b">
        <v>0</v>
      </c>
      <c r="EX64" s="7" t="b">
        <v>1</v>
      </c>
      <c r="EY64" s="7" t="b">
        <v>0</v>
      </c>
      <c r="EZ64" s="19">
        <v>0.0</v>
      </c>
      <c r="FA64" s="7" t="b">
        <v>0</v>
      </c>
    </row>
    <row r="65" ht="15.0" customHeight="1">
      <c r="A65" s="1">
        <v>6560.0</v>
      </c>
      <c r="B65" s="9" t="s">
        <v>558</v>
      </c>
      <c r="C65" s="1">
        <v>0.0</v>
      </c>
      <c r="D65" s="1">
        <v>0.0</v>
      </c>
      <c r="E65" s="1">
        <v>0.0</v>
      </c>
      <c r="F65" s="1">
        <v>0.0</v>
      </c>
      <c r="G65" s="1">
        <v>656.0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6560.0</v>
      </c>
      <c r="O65" s="1">
        <v>-1.0</v>
      </c>
      <c r="P65" s="1">
        <v>-1.0</v>
      </c>
      <c r="Q65" s="1">
        <v>-1.0</v>
      </c>
      <c r="R65" s="1">
        <v>-1.0</v>
      </c>
      <c r="S65" s="1">
        <v>-1.0</v>
      </c>
      <c r="T65" s="1">
        <v>-1.0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7407.0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16.0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100.0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-1.0</v>
      </c>
      <c r="BQ65" s="1">
        <v>-1.0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-1.0</v>
      </c>
      <c r="BX65" s="1">
        <v>1.0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-1.0</v>
      </c>
      <c r="CN65" s="1">
        <v>0.0</v>
      </c>
      <c r="CO65" s="1">
        <v>0.0</v>
      </c>
      <c r="CP65" s="1">
        <v>0.0</v>
      </c>
      <c r="CQ65" s="1">
        <v>3.0</v>
      </c>
      <c r="CR65" s="1">
        <v>0.0</v>
      </c>
      <c r="CS65" s="1">
        <v>59.0</v>
      </c>
      <c r="CT65" s="1">
        <v>59.0</v>
      </c>
      <c r="CU65" s="1">
        <v>60.0</v>
      </c>
      <c r="CV65" s="1">
        <v>60.0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1.0</v>
      </c>
      <c r="DH65" s="1">
        <v>1.0</v>
      </c>
      <c r="DI65" s="1">
        <v>1.0</v>
      </c>
      <c r="DJ65" s="1">
        <v>1.0</v>
      </c>
      <c r="DK65" s="1">
        <v>1.0</v>
      </c>
      <c r="DL65" s="1">
        <v>1.0</v>
      </c>
      <c r="DM65" s="1">
        <v>1.0</v>
      </c>
      <c r="DN65" s="1">
        <v>1.0</v>
      </c>
      <c r="DO65" s="1">
        <v>1.0</v>
      </c>
      <c r="DP65" s="1">
        <v>0.0</v>
      </c>
      <c r="DQ65" s="1">
        <v>0.0</v>
      </c>
      <c r="DR65" s="1">
        <v>0.0</v>
      </c>
      <c r="DS65" s="1">
        <v>15.0</v>
      </c>
      <c r="DT65" s="1">
        <v>8.0</v>
      </c>
      <c r="DU65" s="7" t="b">
        <v>0</v>
      </c>
      <c r="DV65" s="7" t="b">
        <v>0</v>
      </c>
      <c r="DW65" s="7" t="b">
        <v>0</v>
      </c>
      <c r="DX65" s="7" t="b">
        <v>0</v>
      </c>
      <c r="DY65" s="7" t="b">
        <v>0</v>
      </c>
      <c r="DZ65" s="7" t="b">
        <v>0</v>
      </c>
      <c r="EA65" s="7" t="b">
        <v>0</v>
      </c>
      <c r="EB65" s="7" t="b">
        <v>0</v>
      </c>
      <c r="EC65" s="14" t="b">
        <v>0</v>
      </c>
      <c r="ED65" s="14" t="b">
        <v>0</v>
      </c>
      <c r="EE65" s="14" t="b">
        <v>0</v>
      </c>
      <c r="EF65" s="14" t="b">
        <v>0</v>
      </c>
      <c r="EG65" s="14" t="b">
        <v>0</v>
      </c>
      <c r="EH65" s="14" t="b">
        <v>0</v>
      </c>
      <c r="EI65" s="14" t="b">
        <v>0</v>
      </c>
      <c r="EJ65" s="14" t="b">
        <v>0</v>
      </c>
      <c r="EK65" s="14" t="b">
        <v>0</v>
      </c>
      <c r="EL65" s="14" t="b">
        <v>0</v>
      </c>
      <c r="EM65" s="14" t="b">
        <v>0</v>
      </c>
      <c r="EN65" s="14" t="b">
        <v>0</v>
      </c>
      <c r="EO65" s="14" t="b">
        <v>0</v>
      </c>
      <c r="EP65" s="14" t="b">
        <v>0</v>
      </c>
      <c r="EQ65" s="14" t="b">
        <v>0</v>
      </c>
      <c r="ER65" s="14" t="b">
        <v>0</v>
      </c>
      <c r="ES65" s="14" t="b">
        <v>1</v>
      </c>
      <c r="ET65" s="14" t="b">
        <v>1</v>
      </c>
      <c r="EU65" s="14" t="b">
        <v>0</v>
      </c>
      <c r="EV65" s="7" t="b">
        <v>0</v>
      </c>
      <c r="EW65" s="7" t="b">
        <v>0</v>
      </c>
      <c r="EX65" s="7" t="b">
        <v>0</v>
      </c>
      <c r="EY65" s="7" t="b">
        <v>1</v>
      </c>
      <c r="EZ65" s="19">
        <v>0.0</v>
      </c>
      <c r="FA65" s="7" t="b">
        <v>0</v>
      </c>
    </row>
    <row r="66" ht="15.0" customHeight="1">
      <c r="A66" s="1">
        <v>6561.0</v>
      </c>
      <c r="B66" s="1" t="s">
        <v>559</v>
      </c>
      <c r="C66" s="1">
        <v>0.0</v>
      </c>
      <c r="D66" s="1">
        <v>0.0</v>
      </c>
      <c r="E66" s="1">
        <v>0.0</v>
      </c>
      <c r="F66" s="1">
        <v>0.0</v>
      </c>
      <c r="G66" s="1">
        <v>656.0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6560.0</v>
      </c>
      <c r="O66" s="1">
        <v>-1.0</v>
      </c>
      <c r="P66" s="1">
        <v>-1.0</v>
      </c>
      <c r="Q66" s="1">
        <v>-1.0</v>
      </c>
      <c r="R66" s="1">
        <v>-1.0</v>
      </c>
      <c r="S66" s="1">
        <v>-1.0</v>
      </c>
      <c r="T66" s="1">
        <v>-1.0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7415.0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16.0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100.0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-1.0</v>
      </c>
      <c r="BQ66" s="1">
        <v>-1.0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-1.0</v>
      </c>
      <c r="BX66" s="1">
        <v>1.0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-1.0</v>
      </c>
      <c r="CN66" s="1">
        <v>0.0</v>
      </c>
      <c r="CO66" s="1">
        <v>0.0</v>
      </c>
      <c r="CP66" s="1">
        <v>0.0</v>
      </c>
      <c r="CQ66" s="1">
        <v>3.0</v>
      </c>
      <c r="CR66" s="1">
        <v>0.0</v>
      </c>
      <c r="CS66" s="1">
        <v>59.0</v>
      </c>
      <c r="CT66" s="1">
        <v>59.0</v>
      </c>
      <c r="CU66" s="1">
        <v>60.0</v>
      </c>
      <c r="CV66" s="1">
        <v>60.0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1.0</v>
      </c>
      <c r="DH66" s="1">
        <v>1.0</v>
      </c>
      <c r="DI66" s="1">
        <v>1.0</v>
      </c>
      <c r="DJ66" s="1">
        <v>1.0</v>
      </c>
      <c r="DK66" s="1">
        <v>1.0</v>
      </c>
      <c r="DL66" s="1">
        <v>1.0</v>
      </c>
      <c r="DM66" s="1">
        <v>1.0</v>
      </c>
      <c r="DN66" s="1">
        <v>1.0</v>
      </c>
      <c r="DO66" s="1">
        <v>1.0</v>
      </c>
      <c r="DP66" s="1">
        <v>0.0</v>
      </c>
      <c r="DQ66" s="1">
        <v>0.0</v>
      </c>
      <c r="DR66" s="1">
        <v>0.0</v>
      </c>
      <c r="DS66" s="1">
        <v>15.0</v>
      </c>
      <c r="DT66" s="1">
        <v>8.0</v>
      </c>
      <c r="DU66" s="7" t="b">
        <v>0</v>
      </c>
      <c r="DV66" s="7" t="b">
        <v>0</v>
      </c>
      <c r="DW66" s="7" t="b">
        <v>0</v>
      </c>
      <c r="DX66" s="7" t="b">
        <v>0</v>
      </c>
      <c r="DY66" s="7" t="b">
        <v>0</v>
      </c>
      <c r="DZ66" s="7" t="b">
        <v>0</v>
      </c>
      <c r="EA66" s="7" t="b">
        <v>0</v>
      </c>
      <c r="EB66" s="7" t="b">
        <v>0</v>
      </c>
      <c r="EC66" s="14" t="b">
        <v>0</v>
      </c>
      <c r="ED66" s="14" t="b">
        <v>0</v>
      </c>
      <c r="EE66" s="14" t="b">
        <v>0</v>
      </c>
      <c r="EF66" s="14" t="b">
        <v>0</v>
      </c>
      <c r="EG66" s="14" t="b">
        <v>0</v>
      </c>
      <c r="EH66" s="14" t="b">
        <v>0</v>
      </c>
      <c r="EI66" s="14" t="b">
        <v>0</v>
      </c>
      <c r="EJ66" s="14" t="b">
        <v>0</v>
      </c>
      <c r="EK66" s="14" t="b">
        <v>0</v>
      </c>
      <c r="EL66" s="14" t="b">
        <v>0</v>
      </c>
      <c r="EM66" s="14" t="b">
        <v>0</v>
      </c>
      <c r="EN66" s="14" t="b">
        <v>0</v>
      </c>
      <c r="EO66" s="14" t="b">
        <v>0</v>
      </c>
      <c r="EP66" s="14" t="b">
        <v>0</v>
      </c>
      <c r="EQ66" s="14" t="b">
        <v>0</v>
      </c>
      <c r="ER66" s="14" t="b">
        <v>0</v>
      </c>
      <c r="ES66" s="14" t="b">
        <v>1</v>
      </c>
      <c r="ET66" s="14" t="b">
        <v>1</v>
      </c>
      <c r="EU66" s="14" t="b">
        <v>0</v>
      </c>
      <c r="EV66" s="7" t="b">
        <v>0</v>
      </c>
      <c r="EW66" s="7" t="b">
        <v>0</v>
      </c>
      <c r="EX66" s="7" t="b">
        <v>0</v>
      </c>
      <c r="EY66" s="7" t="b">
        <v>1</v>
      </c>
      <c r="EZ66" s="19">
        <v>0.0</v>
      </c>
      <c r="FA66" s="7" t="b">
        <v>0</v>
      </c>
    </row>
    <row r="67" ht="15.0" customHeight="1">
      <c r="A67" s="1">
        <v>6562.0</v>
      </c>
      <c r="B67" s="1" t="s">
        <v>560</v>
      </c>
      <c r="C67" s="1">
        <v>0.0</v>
      </c>
      <c r="D67" s="1">
        <v>0.0</v>
      </c>
      <c r="E67" s="1">
        <v>0.0</v>
      </c>
      <c r="F67" s="1">
        <v>0.0</v>
      </c>
      <c r="G67" s="1">
        <v>656.0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6560.0</v>
      </c>
      <c r="O67" s="1">
        <v>-1.0</v>
      </c>
      <c r="P67" s="1">
        <v>-1.0</v>
      </c>
      <c r="Q67" s="1">
        <v>-1.0</v>
      </c>
      <c r="R67" s="1">
        <v>-1.0</v>
      </c>
      <c r="S67" s="1">
        <v>-1.0</v>
      </c>
      <c r="T67" s="1">
        <v>-1.0</v>
      </c>
      <c r="U67" s="1">
        <v>5494.0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7415.0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16.0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100.0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-1.0</v>
      </c>
      <c r="BQ67" s="1">
        <v>-1.0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-1.0</v>
      </c>
      <c r="BX67" s="1">
        <v>1.0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-1.0</v>
      </c>
      <c r="CN67" s="1">
        <v>0.0</v>
      </c>
      <c r="CO67" s="1">
        <v>0.0</v>
      </c>
      <c r="CP67" s="1">
        <v>0.0</v>
      </c>
      <c r="CQ67" s="1">
        <v>3.0</v>
      </c>
      <c r="CR67" s="1">
        <v>0.0</v>
      </c>
      <c r="CS67" s="1">
        <v>59.0</v>
      </c>
      <c r="CT67" s="1">
        <v>59.0</v>
      </c>
      <c r="CU67" s="1">
        <v>60.0</v>
      </c>
      <c r="CV67" s="1">
        <v>60.0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1.0</v>
      </c>
      <c r="DH67" s="1">
        <v>1.0</v>
      </c>
      <c r="DI67" s="1">
        <v>1.0</v>
      </c>
      <c r="DJ67" s="1">
        <v>1.0</v>
      </c>
      <c r="DK67" s="1">
        <v>1.0</v>
      </c>
      <c r="DL67" s="1">
        <v>1.0</v>
      </c>
      <c r="DM67" s="1">
        <v>1.0</v>
      </c>
      <c r="DN67" s="1">
        <v>1.0</v>
      </c>
      <c r="DO67" s="1">
        <v>1.0</v>
      </c>
      <c r="DP67" s="1">
        <v>0.0</v>
      </c>
      <c r="DQ67" s="1">
        <v>0.0</v>
      </c>
      <c r="DR67" s="1">
        <v>0.0</v>
      </c>
      <c r="DS67" s="1">
        <v>15.0</v>
      </c>
      <c r="DT67" s="1">
        <v>8.0</v>
      </c>
      <c r="DU67" s="7" t="b">
        <v>0</v>
      </c>
      <c r="DV67" s="7" t="b">
        <v>0</v>
      </c>
      <c r="DW67" s="7" t="b">
        <v>0</v>
      </c>
      <c r="DX67" s="7" t="b">
        <v>0</v>
      </c>
      <c r="DY67" s="7" t="b">
        <v>0</v>
      </c>
      <c r="DZ67" s="7" t="b">
        <v>0</v>
      </c>
      <c r="EA67" s="7" t="b">
        <v>0</v>
      </c>
      <c r="EB67" s="7" t="b">
        <v>0</v>
      </c>
      <c r="EC67" s="14" t="b">
        <v>0</v>
      </c>
      <c r="ED67" s="14" t="b">
        <v>0</v>
      </c>
      <c r="EE67" s="14" t="b">
        <v>0</v>
      </c>
      <c r="EF67" s="14" t="b">
        <v>0</v>
      </c>
      <c r="EG67" s="14" t="b">
        <v>0</v>
      </c>
      <c r="EH67" s="14" t="b">
        <v>0</v>
      </c>
      <c r="EI67" s="14" t="b">
        <v>0</v>
      </c>
      <c r="EJ67" s="14" t="b">
        <v>0</v>
      </c>
      <c r="EK67" s="14" t="b">
        <v>0</v>
      </c>
      <c r="EL67" s="14" t="b">
        <v>0</v>
      </c>
      <c r="EM67" s="14" t="b">
        <v>0</v>
      </c>
      <c r="EN67" s="14" t="b">
        <v>0</v>
      </c>
      <c r="EO67" s="14" t="b">
        <v>0</v>
      </c>
      <c r="EP67" s="14" t="b">
        <v>0</v>
      </c>
      <c r="EQ67" s="14" t="b">
        <v>0</v>
      </c>
      <c r="ER67" s="14" t="b">
        <v>0</v>
      </c>
      <c r="ES67" s="14" t="b">
        <v>1</v>
      </c>
      <c r="ET67" s="14" t="b">
        <v>1</v>
      </c>
      <c r="EU67" s="14" t="b">
        <v>0</v>
      </c>
      <c r="EV67" s="7" t="b">
        <v>0</v>
      </c>
      <c r="EW67" s="7" t="b">
        <v>0</v>
      </c>
      <c r="EX67" s="7" t="b">
        <v>0</v>
      </c>
      <c r="EY67" s="7" t="b">
        <v>1</v>
      </c>
      <c r="EZ67" s="19">
        <v>0.0</v>
      </c>
      <c r="FA67" s="7" t="b">
        <v>0</v>
      </c>
    </row>
    <row r="68" ht="15.0" customHeight="1">
      <c r="A68" s="1">
        <v>6570.0</v>
      </c>
      <c r="B68" s="1" t="s">
        <v>561</v>
      </c>
      <c r="C68" s="1">
        <v>0.0</v>
      </c>
      <c r="D68" s="1">
        <v>0.0</v>
      </c>
      <c r="E68" s="1">
        <v>0.0</v>
      </c>
      <c r="F68" s="1">
        <v>0.0</v>
      </c>
      <c r="G68" s="1">
        <v>657.0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6570.0</v>
      </c>
      <c r="O68" s="1">
        <v>-1.0</v>
      </c>
      <c r="P68" s="1">
        <v>-1.0</v>
      </c>
      <c r="Q68" s="1">
        <v>-1.0</v>
      </c>
      <c r="R68" s="1">
        <v>-1.0</v>
      </c>
      <c r="S68" s="1">
        <v>-1.0</v>
      </c>
      <c r="T68" s="1">
        <v>-1.0</v>
      </c>
      <c r="U68" s="1">
        <v>5496.0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7415.0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16.0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100.0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-1.0</v>
      </c>
      <c r="BQ68" s="1">
        <v>-1.0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-1.0</v>
      </c>
      <c r="BX68" s="1">
        <v>1.0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-1.0</v>
      </c>
      <c r="CN68" s="1">
        <v>0.0</v>
      </c>
      <c r="CO68" s="1">
        <v>0.0</v>
      </c>
      <c r="CP68" s="1">
        <v>0.0</v>
      </c>
      <c r="CQ68" s="1">
        <v>3.0</v>
      </c>
      <c r="CR68" s="1">
        <v>0.0</v>
      </c>
      <c r="CS68" s="1">
        <v>59.0</v>
      </c>
      <c r="CT68" s="1">
        <v>59.0</v>
      </c>
      <c r="CU68" s="1">
        <v>60.0</v>
      </c>
      <c r="CV68" s="1">
        <v>60.0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1.0</v>
      </c>
      <c r="DH68" s="1">
        <v>1.0</v>
      </c>
      <c r="DI68" s="1">
        <v>1.0</v>
      </c>
      <c r="DJ68" s="1">
        <v>1.0</v>
      </c>
      <c r="DK68" s="1">
        <v>1.0</v>
      </c>
      <c r="DL68" s="1">
        <v>1.0</v>
      </c>
      <c r="DM68" s="1">
        <v>1.0</v>
      </c>
      <c r="DN68" s="1">
        <v>1.0</v>
      </c>
      <c r="DO68" s="1">
        <v>1.0</v>
      </c>
      <c r="DP68" s="1">
        <v>0.0</v>
      </c>
      <c r="DQ68" s="1">
        <v>0.0</v>
      </c>
      <c r="DR68" s="1">
        <v>0.0</v>
      </c>
      <c r="DS68" s="1">
        <v>15.0</v>
      </c>
      <c r="DT68" s="1">
        <v>8.0</v>
      </c>
      <c r="DU68" s="7" t="b">
        <v>0</v>
      </c>
      <c r="DV68" s="7" t="b">
        <v>0</v>
      </c>
      <c r="DW68" s="7" t="b">
        <v>0</v>
      </c>
      <c r="DX68" s="7" t="b">
        <v>0</v>
      </c>
      <c r="DY68" s="7" t="b">
        <v>0</v>
      </c>
      <c r="DZ68" s="7" t="b">
        <v>0</v>
      </c>
      <c r="EA68" s="7" t="b">
        <v>0</v>
      </c>
      <c r="EB68" s="7" t="b">
        <v>0</v>
      </c>
      <c r="EC68" s="14" t="b">
        <v>0</v>
      </c>
      <c r="ED68" s="14" t="b">
        <v>0</v>
      </c>
      <c r="EE68" s="14" t="b">
        <v>0</v>
      </c>
      <c r="EF68" s="14" t="b">
        <v>0</v>
      </c>
      <c r="EG68" s="14" t="b">
        <v>0</v>
      </c>
      <c r="EH68" s="14" t="b">
        <v>0</v>
      </c>
      <c r="EI68" s="14" t="b">
        <v>0</v>
      </c>
      <c r="EJ68" s="14" t="b">
        <v>0</v>
      </c>
      <c r="EK68" s="14" t="b">
        <v>0</v>
      </c>
      <c r="EL68" s="14" t="b">
        <v>0</v>
      </c>
      <c r="EM68" s="14" t="b">
        <v>0</v>
      </c>
      <c r="EN68" s="14" t="b">
        <v>0</v>
      </c>
      <c r="EO68" s="14" t="b">
        <v>0</v>
      </c>
      <c r="EP68" s="14" t="b">
        <v>0</v>
      </c>
      <c r="EQ68" s="14" t="b">
        <v>0</v>
      </c>
      <c r="ER68" s="14" t="b">
        <v>0</v>
      </c>
      <c r="ES68" s="14" t="b">
        <v>1</v>
      </c>
      <c r="ET68" s="14" t="b">
        <v>1</v>
      </c>
      <c r="EU68" s="14" t="b">
        <v>0</v>
      </c>
      <c r="EV68" s="7" t="b">
        <v>0</v>
      </c>
      <c r="EW68" s="7" t="b">
        <v>0</v>
      </c>
      <c r="EX68" s="7" t="b">
        <v>0</v>
      </c>
      <c r="EY68" s="7" t="b">
        <v>0</v>
      </c>
      <c r="EZ68" s="19">
        <v>0.0</v>
      </c>
      <c r="FA68" s="7" t="b">
        <v>0</v>
      </c>
    </row>
    <row r="69" ht="15.0" customHeight="1">
      <c r="A69" s="1">
        <v>6580.0</v>
      </c>
      <c r="B69" s="9" t="s">
        <v>562</v>
      </c>
      <c r="C69" s="1">
        <v>0.0</v>
      </c>
      <c r="D69" s="1">
        <v>3000.0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6580.0</v>
      </c>
      <c r="O69" s="1">
        <v>-1.0</v>
      </c>
      <c r="P69" s="1">
        <v>-1.0</v>
      </c>
      <c r="Q69" s="1">
        <v>-1.0</v>
      </c>
      <c r="R69" s="1">
        <v>-1.0</v>
      </c>
      <c r="S69" s="1">
        <v>-1.0</v>
      </c>
      <c r="T69" s="1">
        <v>-1.0</v>
      </c>
      <c r="U69" s="1">
        <v>5446.0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7415.0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16.0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100.0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-1.0</v>
      </c>
      <c r="BQ69" s="1">
        <v>-1.0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-1.0</v>
      </c>
      <c r="BX69" s="1">
        <v>1.0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-1.0</v>
      </c>
      <c r="CN69" s="1">
        <v>0.0</v>
      </c>
      <c r="CO69" s="1">
        <v>0.0</v>
      </c>
      <c r="CP69" s="1">
        <v>0.0</v>
      </c>
      <c r="CQ69" s="1">
        <v>3.0</v>
      </c>
      <c r="CR69" s="1">
        <v>0.0</v>
      </c>
      <c r="CS69" s="1">
        <v>59.0</v>
      </c>
      <c r="CT69" s="1">
        <v>59.0</v>
      </c>
      <c r="CU69" s="1">
        <v>60.0</v>
      </c>
      <c r="CV69" s="1">
        <v>60.0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1.0</v>
      </c>
      <c r="DH69" s="1">
        <v>1.0</v>
      </c>
      <c r="DI69" s="1">
        <v>1.0</v>
      </c>
      <c r="DJ69" s="1">
        <v>1.0</v>
      </c>
      <c r="DK69" s="1">
        <v>1.0</v>
      </c>
      <c r="DL69" s="1">
        <v>1.0</v>
      </c>
      <c r="DM69" s="1">
        <v>1.0</v>
      </c>
      <c r="DN69" s="1">
        <v>1.0</v>
      </c>
      <c r="DO69" s="1">
        <v>1.0</v>
      </c>
      <c r="DP69" s="1">
        <v>0.0</v>
      </c>
      <c r="DQ69" s="1">
        <v>0.0</v>
      </c>
      <c r="DR69" s="1">
        <v>0.0</v>
      </c>
      <c r="DS69" s="1">
        <v>15.0</v>
      </c>
      <c r="DT69" s="1">
        <v>8.0</v>
      </c>
      <c r="DU69" s="7" t="b">
        <v>0</v>
      </c>
      <c r="DV69" s="7" t="b">
        <v>0</v>
      </c>
      <c r="DW69" s="7" t="b">
        <v>0</v>
      </c>
      <c r="DX69" s="7" t="b">
        <v>0</v>
      </c>
      <c r="DY69" s="7" t="b">
        <v>0</v>
      </c>
      <c r="DZ69" s="7" t="b">
        <v>0</v>
      </c>
      <c r="EA69" s="7" t="b">
        <v>0</v>
      </c>
      <c r="EB69" s="7" t="b">
        <v>0</v>
      </c>
      <c r="EC69" s="14" t="b">
        <v>0</v>
      </c>
      <c r="ED69" s="14" t="b">
        <v>0</v>
      </c>
      <c r="EE69" s="14" t="b">
        <v>0</v>
      </c>
      <c r="EF69" s="14" t="b">
        <v>0</v>
      </c>
      <c r="EG69" s="14" t="b">
        <v>0</v>
      </c>
      <c r="EH69" s="14" t="b">
        <v>0</v>
      </c>
      <c r="EI69" s="14" t="b">
        <v>0</v>
      </c>
      <c r="EJ69" s="14" t="b">
        <v>0</v>
      </c>
      <c r="EK69" s="14" t="b">
        <v>0</v>
      </c>
      <c r="EL69" s="14" t="b">
        <v>0</v>
      </c>
      <c r="EM69" s="14" t="b">
        <v>0</v>
      </c>
      <c r="EN69" s="14" t="b">
        <v>0</v>
      </c>
      <c r="EO69" s="14" t="b">
        <v>0</v>
      </c>
      <c r="EP69" s="14" t="b">
        <v>0</v>
      </c>
      <c r="EQ69" s="14" t="b">
        <v>0</v>
      </c>
      <c r="ER69" s="14" t="b">
        <v>0</v>
      </c>
      <c r="ES69" s="14" t="b">
        <v>1</v>
      </c>
      <c r="ET69" s="14" t="b">
        <v>1</v>
      </c>
      <c r="EU69" s="14" t="b">
        <v>0</v>
      </c>
      <c r="EV69" s="7" t="b">
        <v>0</v>
      </c>
      <c r="EW69" s="7" t="b">
        <v>0</v>
      </c>
      <c r="EX69" s="7" t="b">
        <v>0</v>
      </c>
      <c r="EY69" s="7" t="b">
        <v>0</v>
      </c>
      <c r="EZ69" s="19">
        <v>0.0</v>
      </c>
      <c r="FA69" s="7" t="b">
        <v>0</v>
      </c>
    </row>
    <row r="70" ht="15.0" customHeight="1">
      <c r="A70" s="1">
        <v>6590.0</v>
      </c>
      <c r="B70" s="1" t="s">
        <v>537</v>
      </c>
      <c r="C70" s="1">
        <v>0.0</v>
      </c>
      <c r="D70" s="1">
        <v>0.0</v>
      </c>
      <c r="E70" s="1">
        <v>0.0</v>
      </c>
      <c r="F70" s="1">
        <v>0.0</v>
      </c>
      <c r="G70" s="1">
        <v>659.0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-1.0</v>
      </c>
      <c r="O70" s="1">
        <v>-1.0</v>
      </c>
      <c r="P70" s="1">
        <v>-1.0</v>
      </c>
      <c r="Q70" s="1">
        <v>-1.0</v>
      </c>
      <c r="R70" s="1">
        <v>-1.0</v>
      </c>
      <c r="S70" s="1">
        <v>-1.0</v>
      </c>
      <c r="T70" s="1">
        <v>-1.0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7700.0</v>
      </c>
      <c r="AC70" s="1">
        <v>7403.0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16.0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100.0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-1.0</v>
      </c>
      <c r="BQ70" s="1">
        <v>-1.0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-1.0</v>
      </c>
      <c r="BX70" s="1">
        <v>1.0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-1.0</v>
      </c>
      <c r="CN70" s="1">
        <v>0.0</v>
      </c>
      <c r="CO70" s="1">
        <v>0.0</v>
      </c>
      <c r="CP70" s="1">
        <v>7.0</v>
      </c>
      <c r="CQ70" s="1">
        <v>3.0</v>
      </c>
      <c r="CR70" s="1">
        <v>0.0</v>
      </c>
      <c r="CS70" s="1">
        <v>59.0</v>
      </c>
      <c r="CT70" s="1">
        <v>59.0</v>
      </c>
      <c r="CU70" s="1">
        <v>60.0</v>
      </c>
      <c r="CV70" s="1">
        <v>60.0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1.0</v>
      </c>
      <c r="DH70" s="1">
        <v>1.0</v>
      </c>
      <c r="DI70" s="1">
        <v>1.0</v>
      </c>
      <c r="DJ70" s="1">
        <v>1.0</v>
      </c>
      <c r="DK70" s="1">
        <v>1.0</v>
      </c>
      <c r="DL70" s="1">
        <v>1.0</v>
      </c>
      <c r="DM70" s="1">
        <v>1.0</v>
      </c>
      <c r="DN70" s="1">
        <v>1.0</v>
      </c>
      <c r="DO70" s="1">
        <v>1.0</v>
      </c>
      <c r="DP70" s="1">
        <v>0.0</v>
      </c>
      <c r="DQ70" s="1">
        <v>0.0</v>
      </c>
      <c r="DR70" s="1">
        <v>0.0</v>
      </c>
      <c r="DS70" s="1">
        <v>15.0</v>
      </c>
      <c r="DT70" s="1">
        <v>8.0</v>
      </c>
      <c r="DU70" s="7" t="b">
        <v>0</v>
      </c>
      <c r="DV70" s="7" t="b">
        <v>0</v>
      </c>
      <c r="DW70" s="7" t="b">
        <v>0</v>
      </c>
      <c r="DX70" s="7" t="b">
        <v>0</v>
      </c>
      <c r="DY70" s="7" t="b">
        <v>0</v>
      </c>
      <c r="DZ70" s="7" t="b">
        <v>0</v>
      </c>
      <c r="EA70" s="7" t="b">
        <v>0</v>
      </c>
      <c r="EB70" s="7" t="b">
        <v>0</v>
      </c>
      <c r="EC70" s="14" t="b">
        <v>0</v>
      </c>
      <c r="ED70" s="14" t="b">
        <v>0</v>
      </c>
      <c r="EE70" s="14" t="b">
        <v>0</v>
      </c>
      <c r="EF70" s="14" t="b">
        <v>0</v>
      </c>
      <c r="EG70" s="14" t="b">
        <v>0</v>
      </c>
      <c r="EH70" s="14" t="b">
        <v>0</v>
      </c>
      <c r="EI70" s="14" t="b">
        <v>0</v>
      </c>
      <c r="EJ70" s="14" t="b">
        <v>0</v>
      </c>
      <c r="EK70" s="14" t="b">
        <v>0</v>
      </c>
      <c r="EL70" s="14" t="b">
        <v>0</v>
      </c>
      <c r="EM70" s="14" t="b">
        <v>0</v>
      </c>
      <c r="EN70" s="14" t="b">
        <v>0</v>
      </c>
      <c r="EO70" s="14" t="b">
        <v>0</v>
      </c>
      <c r="EP70" s="14" t="b">
        <v>0</v>
      </c>
      <c r="EQ70" s="14" t="b">
        <v>0</v>
      </c>
      <c r="ER70" s="14" t="b">
        <v>0</v>
      </c>
      <c r="ES70" s="14" t="b">
        <v>1</v>
      </c>
      <c r="ET70" s="14" t="b">
        <v>1</v>
      </c>
      <c r="EU70" s="14" t="b">
        <v>0</v>
      </c>
      <c r="EV70" s="7" t="b">
        <v>0</v>
      </c>
      <c r="EW70" s="7" t="b">
        <v>0</v>
      </c>
      <c r="EX70" s="7" t="b">
        <v>0</v>
      </c>
      <c r="EY70" s="7" t="b">
        <v>0</v>
      </c>
      <c r="EZ70" s="19">
        <v>0.0</v>
      </c>
      <c r="FA70" s="7" t="b">
        <v>0</v>
      </c>
    </row>
    <row r="71" ht="15.0" customHeight="1">
      <c r="A71" s="1">
        <v>6591.0</v>
      </c>
      <c r="B71" s="1" t="s">
        <v>537</v>
      </c>
      <c r="C71" s="1">
        <v>0.0</v>
      </c>
      <c r="D71" s="1">
        <v>0.0</v>
      </c>
      <c r="E71" s="1">
        <v>0.0</v>
      </c>
      <c r="F71" s="1">
        <v>0.0</v>
      </c>
      <c r="G71" s="1">
        <v>659.0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-1.0</v>
      </c>
      <c r="O71" s="1">
        <v>-1.0</v>
      </c>
      <c r="P71" s="1">
        <v>-1.0</v>
      </c>
      <c r="Q71" s="1">
        <v>-1.0</v>
      </c>
      <c r="R71" s="1">
        <v>-1.0</v>
      </c>
      <c r="S71" s="1">
        <v>-1.0</v>
      </c>
      <c r="T71" s="1">
        <v>-1.0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7700.0</v>
      </c>
      <c r="AC71" s="1">
        <v>7407.0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16.0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100.0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-1.0</v>
      </c>
      <c r="BQ71" s="1">
        <v>-1.0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-1.0</v>
      </c>
      <c r="BX71" s="1">
        <v>1.0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-1.0</v>
      </c>
      <c r="CN71" s="1">
        <v>0.0</v>
      </c>
      <c r="CO71" s="1">
        <v>0.0</v>
      </c>
      <c r="CP71" s="1">
        <v>7.0</v>
      </c>
      <c r="CQ71" s="1">
        <v>3.0</v>
      </c>
      <c r="CR71" s="1">
        <v>0.0</v>
      </c>
      <c r="CS71" s="1">
        <v>59.0</v>
      </c>
      <c r="CT71" s="1">
        <v>59.0</v>
      </c>
      <c r="CU71" s="1">
        <v>60.0</v>
      </c>
      <c r="CV71" s="1">
        <v>60.0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1.0</v>
      </c>
      <c r="DI71" s="1">
        <v>1.0</v>
      </c>
      <c r="DJ71" s="1">
        <v>1.0</v>
      </c>
      <c r="DK71" s="1">
        <v>1.0</v>
      </c>
      <c r="DL71" s="1">
        <v>1.0</v>
      </c>
      <c r="DM71" s="1">
        <v>1.0</v>
      </c>
      <c r="DN71" s="1">
        <v>1.0</v>
      </c>
      <c r="DO71" s="1">
        <v>1.0</v>
      </c>
      <c r="DP71" s="1">
        <v>0.0</v>
      </c>
      <c r="DQ71" s="1">
        <v>0.0</v>
      </c>
      <c r="DR71" s="1">
        <v>0.0</v>
      </c>
      <c r="DS71" s="1">
        <v>15.0</v>
      </c>
      <c r="DT71" s="1">
        <v>8.0</v>
      </c>
      <c r="DU71" s="7" t="b">
        <v>0</v>
      </c>
      <c r="DV71" s="7" t="b">
        <v>0</v>
      </c>
      <c r="DW71" s="7" t="b">
        <v>0</v>
      </c>
      <c r="DX71" s="7" t="b">
        <v>0</v>
      </c>
      <c r="DY71" s="7" t="b">
        <v>0</v>
      </c>
      <c r="DZ71" s="7" t="b">
        <v>0</v>
      </c>
      <c r="EA71" s="7" t="b">
        <v>0</v>
      </c>
      <c r="EB71" s="7" t="b">
        <v>0</v>
      </c>
      <c r="EC71" s="14" t="b">
        <v>0</v>
      </c>
      <c r="ED71" s="14" t="b">
        <v>0</v>
      </c>
      <c r="EE71" s="14" t="b">
        <v>0</v>
      </c>
      <c r="EF71" s="14" t="b">
        <v>0</v>
      </c>
      <c r="EG71" s="14" t="b">
        <v>0</v>
      </c>
      <c r="EH71" s="14" t="b">
        <v>0</v>
      </c>
      <c r="EI71" s="14" t="b">
        <v>0</v>
      </c>
      <c r="EJ71" s="14" t="b">
        <v>0</v>
      </c>
      <c r="EK71" s="14" t="b">
        <v>0</v>
      </c>
      <c r="EL71" s="14" t="b">
        <v>0</v>
      </c>
      <c r="EM71" s="14" t="b">
        <v>0</v>
      </c>
      <c r="EN71" s="14" t="b">
        <v>0</v>
      </c>
      <c r="EO71" s="14" t="b">
        <v>0</v>
      </c>
      <c r="EP71" s="14" t="b">
        <v>0</v>
      </c>
      <c r="EQ71" s="14" t="b">
        <v>0</v>
      </c>
      <c r="ER71" s="14" t="b">
        <v>0</v>
      </c>
      <c r="ES71" s="14" t="b">
        <v>1</v>
      </c>
      <c r="ET71" s="14" t="b">
        <v>1</v>
      </c>
      <c r="EU71" s="14" t="b">
        <v>0</v>
      </c>
      <c r="EV71" s="7" t="b">
        <v>0</v>
      </c>
      <c r="EW71" s="7" t="b">
        <v>0</v>
      </c>
      <c r="EX71" s="7" t="b">
        <v>0</v>
      </c>
      <c r="EY71" s="7" t="b">
        <v>0</v>
      </c>
      <c r="EZ71" s="19">
        <v>0.0</v>
      </c>
      <c r="FA71" s="7" t="b">
        <v>0</v>
      </c>
    </row>
    <row r="72" ht="15.0" customHeight="1">
      <c r="A72" s="1">
        <v>6600.0</v>
      </c>
      <c r="B72" s="9" t="s">
        <v>563</v>
      </c>
      <c r="C72" s="1">
        <v>0.0</v>
      </c>
      <c r="D72" s="1">
        <v>4000.0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6600.0</v>
      </c>
      <c r="O72" s="1">
        <v>-1.0</v>
      </c>
      <c r="P72" s="1">
        <v>-1.0</v>
      </c>
      <c r="Q72" s="1">
        <v>-1.0</v>
      </c>
      <c r="R72" s="1">
        <v>-1.0</v>
      </c>
      <c r="S72" s="1">
        <v>-1.0</v>
      </c>
      <c r="T72" s="1">
        <v>-1.0</v>
      </c>
      <c r="U72" s="1">
        <v>5446.0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7409.0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16.0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100.0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-1.0</v>
      </c>
      <c r="BQ72" s="1">
        <v>-1.0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-1.0</v>
      </c>
      <c r="BX72" s="1">
        <v>1.0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-1.0</v>
      </c>
      <c r="CN72" s="1">
        <v>0.0</v>
      </c>
      <c r="CO72" s="1">
        <v>0.0</v>
      </c>
      <c r="CP72" s="1">
        <v>0.0</v>
      </c>
      <c r="CQ72" s="1">
        <v>3.0</v>
      </c>
      <c r="CR72" s="1">
        <v>0.0</v>
      </c>
      <c r="CS72" s="1">
        <v>59.0</v>
      </c>
      <c r="CT72" s="1">
        <v>59.0</v>
      </c>
      <c r="CU72" s="1">
        <v>60.0</v>
      </c>
      <c r="CV72" s="1">
        <v>60.0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1.0</v>
      </c>
      <c r="DI72" s="1">
        <v>1.0</v>
      </c>
      <c r="DJ72" s="1">
        <v>1.0</v>
      </c>
      <c r="DK72" s="1">
        <v>1.0</v>
      </c>
      <c r="DL72" s="1">
        <v>1.0</v>
      </c>
      <c r="DM72" s="1">
        <v>1.0</v>
      </c>
      <c r="DN72" s="1">
        <v>1.0</v>
      </c>
      <c r="DO72" s="1">
        <v>1.0</v>
      </c>
      <c r="DP72" s="1">
        <v>0.0</v>
      </c>
      <c r="DQ72" s="1">
        <v>0.0</v>
      </c>
      <c r="DR72" s="1">
        <v>0.0</v>
      </c>
      <c r="DS72" s="1">
        <v>15.0</v>
      </c>
      <c r="DT72" s="1">
        <v>8.0</v>
      </c>
      <c r="DU72" s="7" t="b">
        <v>0</v>
      </c>
      <c r="DV72" s="7" t="b">
        <v>0</v>
      </c>
      <c r="DW72" s="7" t="b">
        <v>0</v>
      </c>
      <c r="DX72" s="7" t="b">
        <v>0</v>
      </c>
      <c r="DY72" s="7" t="b">
        <v>0</v>
      </c>
      <c r="DZ72" s="7" t="b">
        <v>0</v>
      </c>
      <c r="EA72" s="7" t="b">
        <v>0</v>
      </c>
      <c r="EB72" s="7" t="b">
        <v>0</v>
      </c>
      <c r="EC72" s="14" t="b">
        <v>0</v>
      </c>
      <c r="ED72" s="14" t="b">
        <v>0</v>
      </c>
      <c r="EE72" s="14" t="b">
        <v>0</v>
      </c>
      <c r="EF72" s="14" t="b">
        <v>0</v>
      </c>
      <c r="EG72" s="14" t="b">
        <v>0</v>
      </c>
      <c r="EH72" s="14" t="b">
        <v>0</v>
      </c>
      <c r="EI72" s="14" t="b">
        <v>0</v>
      </c>
      <c r="EJ72" s="14" t="b">
        <v>0</v>
      </c>
      <c r="EK72" s="14" t="b">
        <v>0</v>
      </c>
      <c r="EL72" s="14" t="b">
        <v>0</v>
      </c>
      <c r="EM72" s="14" t="b">
        <v>0</v>
      </c>
      <c r="EN72" s="14" t="b">
        <v>0</v>
      </c>
      <c r="EO72" s="14" t="b">
        <v>0</v>
      </c>
      <c r="EP72" s="14" t="b">
        <v>0</v>
      </c>
      <c r="EQ72" s="14" t="b">
        <v>0</v>
      </c>
      <c r="ER72" s="14" t="b">
        <v>0</v>
      </c>
      <c r="ES72" s="14" t="b">
        <v>1</v>
      </c>
      <c r="ET72" s="14" t="b">
        <v>1</v>
      </c>
      <c r="EU72" s="14" t="b">
        <v>0</v>
      </c>
      <c r="EV72" s="7" t="b">
        <v>0</v>
      </c>
      <c r="EW72" s="7" t="b">
        <v>0</v>
      </c>
      <c r="EX72" s="7" t="b">
        <v>0</v>
      </c>
      <c r="EY72" s="7" t="b">
        <v>0</v>
      </c>
      <c r="EZ72" s="19">
        <v>0.0</v>
      </c>
      <c r="FA72" s="7" t="b">
        <v>0</v>
      </c>
    </row>
    <row r="73" ht="15.0" customHeight="1">
      <c r="A73" s="1">
        <v>6610.0</v>
      </c>
      <c r="B73" s="1" t="s">
        <v>564</v>
      </c>
      <c r="C73" s="1">
        <v>0.0</v>
      </c>
      <c r="D73" s="1">
        <v>3000.0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6610.0</v>
      </c>
      <c r="O73" s="1">
        <v>-1.0</v>
      </c>
      <c r="P73" s="1">
        <v>-1.0</v>
      </c>
      <c r="Q73" s="1">
        <v>-1.0</v>
      </c>
      <c r="R73" s="1">
        <v>-1.0</v>
      </c>
      <c r="S73" s="1">
        <v>-1.0</v>
      </c>
      <c r="T73" s="1">
        <v>-1.0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7414.0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16.0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100.0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-1.0</v>
      </c>
      <c r="BQ73" s="1">
        <v>-1.0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-1.0</v>
      </c>
      <c r="BX73" s="1">
        <v>1.0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-1.0</v>
      </c>
      <c r="CN73" s="1">
        <v>0.0</v>
      </c>
      <c r="CO73" s="1">
        <v>0.0</v>
      </c>
      <c r="CP73" s="1">
        <v>0.0</v>
      </c>
      <c r="CQ73" s="1">
        <v>3.0</v>
      </c>
      <c r="CR73" s="1">
        <v>0.0</v>
      </c>
      <c r="CS73" s="1">
        <v>59.0</v>
      </c>
      <c r="CT73" s="1">
        <v>59.0</v>
      </c>
      <c r="CU73" s="1">
        <v>60.0</v>
      </c>
      <c r="CV73" s="1">
        <v>60.0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1.0</v>
      </c>
      <c r="DH73" s="1">
        <v>1.0</v>
      </c>
      <c r="DI73" s="1">
        <v>1.0</v>
      </c>
      <c r="DJ73" s="1">
        <v>1.0</v>
      </c>
      <c r="DK73" s="1">
        <v>1.0</v>
      </c>
      <c r="DL73" s="1">
        <v>1.0</v>
      </c>
      <c r="DM73" s="1">
        <v>1.0</v>
      </c>
      <c r="DN73" s="1">
        <v>1.0</v>
      </c>
      <c r="DO73" s="1">
        <v>1.0</v>
      </c>
      <c r="DP73" s="1">
        <v>0.0</v>
      </c>
      <c r="DQ73" s="1">
        <v>0.0</v>
      </c>
      <c r="DR73" s="1">
        <v>0.0</v>
      </c>
      <c r="DS73" s="1">
        <v>15.0</v>
      </c>
      <c r="DT73" s="1">
        <v>8.0</v>
      </c>
      <c r="DU73" s="7" t="b">
        <v>0</v>
      </c>
      <c r="DV73" s="7" t="b">
        <v>0</v>
      </c>
      <c r="DW73" s="7" t="b">
        <v>0</v>
      </c>
      <c r="DX73" s="7" t="b">
        <v>0</v>
      </c>
      <c r="DY73" s="7" t="b">
        <v>0</v>
      </c>
      <c r="DZ73" s="7" t="b">
        <v>0</v>
      </c>
      <c r="EA73" s="7" t="b">
        <v>0</v>
      </c>
      <c r="EB73" s="7" t="b">
        <v>0</v>
      </c>
      <c r="EC73" s="14" t="b">
        <v>0</v>
      </c>
      <c r="ED73" s="14" t="b">
        <v>0</v>
      </c>
      <c r="EE73" s="14" t="b">
        <v>0</v>
      </c>
      <c r="EF73" s="14" t="b">
        <v>0</v>
      </c>
      <c r="EG73" s="14" t="b">
        <v>0</v>
      </c>
      <c r="EH73" s="14" t="b">
        <v>0</v>
      </c>
      <c r="EI73" s="14" t="b">
        <v>0</v>
      </c>
      <c r="EJ73" s="14" t="b">
        <v>0</v>
      </c>
      <c r="EK73" s="14" t="b">
        <v>0</v>
      </c>
      <c r="EL73" s="14" t="b">
        <v>0</v>
      </c>
      <c r="EM73" s="14" t="b">
        <v>0</v>
      </c>
      <c r="EN73" s="14" t="b">
        <v>0</v>
      </c>
      <c r="EO73" s="14" t="b">
        <v>0</v>
      </c>
      <c r="EP73" s="14" t="b">
        <v>0</v>
      </c>
      <c r="EQ73" s="14" t="b">
        <v>0</v>
      </c>
      <c r="ER73" s="14" t="b">
        <v>0</v>
      </c>
      <c r="ES73" s="14" t="b">
        <v>1</v>
      </c>
      <c r="ET73" s="14" t="b">
        <v>1</v>
      </c>
      <c r="EU73" s="14" t="b">
        <v>0</v>
      </c>
      <c r="EV73" s="7" t="b">
        <v>0</v>
      </c>
      <c r="EW73" s="7" t="b">
        <v>0</v>
      </c>
      <c r="EX73" s="7" t="b">
        <v>0</v>
      </c>
      <c r="EY73" s="7" t="b">
        <v>0</v>
      </c>
      <c r="EZ73" s="19">
        <v>0.0</v>
      </c>
      <c r="FA73" s="7" t="b">
        <v>0</v>
      </c>
    </row>
    <row r="74" ht="15.0" customHeight="1">
      <c r="A74" s="1">
        <v>6620.0</v>
      </c>
      <c r="B74" s="1" t="s">
        <v>565</v>
      </c>
      <c r="C74" s="1">
        <v>0.0</v>
      </c>
      <c r="D74" s="1">
        <v>5000.0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6620.0</v>
      </c>
      <c r="O74" s="1">
        <v>-1.0</v>
      </c>
      <c r="P74" s="1">
        <v>-1.0</v>
      </c>
      <c r="Q74" s="1">
        <v>-1.0</v>
      </c>
      <c r="R74" s="1">
        <v>-1.0</v>
      </c>
      <c r="S74" s="1">
        <v>-1.0</v>
      </c>
      <c r="T74" s="1">
        <v>-1.0</v>
      </c>
      <c r="U74" s="1">
        <v>90111.0</v>
      </c>
      <c r="V74" s="1">
        <v>5495.0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7415.0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16.0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100.0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-1.0</v>
      </c>
      <c r="BQ74" s="1">
        <v>-1.0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-1.0</v>
      </c>
      <c r="BX74" s="1">
        <v>1.0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-1.0</v>
      </c>
      <c r="CN74" s="1">
        <v>0.0</v>
      </c>
      <c r="CO74" s="1">
        <v>0.0</v>
      </c>
      <c r="CP74" s="1">
        <v>0.0</v>
      </c>
      <c r="CQ74" s="1">
        <v>3.0</v>
      </c>
      <c r="CR74" s="1">
        <v>0.0</v>
      </c>
      <c r="CS74" s="1">
        <v>59.0</v>
      </c>
      <c r="CT74" s="1">
        <v>59.0</v>
      </c>
      <c r="CU74" s="1">
        <v>60.0</v>
      </c>
      <c r="CV74" s="1">
        <v>60.0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1.0</v>
      </c>
      <c r="DH74" s="1">
        <v>1.0</v>
      </c>
      <c r="DI74" s="1">
        <v>1.0</v>
      </c>
      <c r="DJ74" s="1">
        <v>1.0</v>
      </c>
      <c r="DK74" s="1">
        <v>1.0</v>
      </c>
      <c r="DL74" s="1">
        <v>1.0</v>
      </c>
      <c r="DM74" s="1">
        <v>1.0</v>
      </c>
      <c r="DN74" s="1">
        <v>1.0</v>
      </c>
      <c r="DO74" s="1">
        <v>1.0</v>
      </c>
      <c r="DP74" s="1">
        <v>0.0</v>
      </c>
      <c r="DQ74" s="1">
        <v>0.0</v>
      </c>
      <c r="DR74" s="1">
        <v>0.0</v>
      </c>
      <c r="DS74" s="1">
        <v>15.0</v>
      </c>
      <c r="DT74" s="1">
        <v>8.0</v>
      </c>
      <c r="DU74" s="7" t="b">
        <v>0</v>
      </c>
      <c r="DV74" s="7" t="b">
        <v>0</v>
      </c>
      <c r="DW74" s="7" t="b">
        <v>0</v>
      </c>
      <c r="DX74" s="7" t="b">
        <v>0</v>
      </c>
      <c r="DY74" s="7" t="b">
        <v>0</v>
      </c>
      <c r="DZ74" s="7" t="b">
        <v>0</v>
      </c>
      <c r="EA74" s="7" t="b">
        <v>0</v>
      </c>
      <c r="EB74" s="7" t="b">
        <v>0</v>
      </c>
      <c r="EC74" s="14" t="b">
        <v>0</v>
      </c>
      <c r="ED74" s="14" t="b">
        <v>0</v>
      </c>
      <c r="EE74" s="14" t="b">
        <v>0</v>
      </c>
      <c r="EF74" s="14" t="b">
        <v>0</v>
      </c>
      <c r="EG74" s="14" t="b">
        <v>0</v>
      </c>
      <c r="EH74" s="14" t="b">
        <v>0</v>
      </c>
      <c r="EI74" s="14" t="b">
        <v>0</v>
      </c>
      <c r="EJ74" s="14" t="b">
        <v>0</v>
      </c>
      <c r="EK74" s="14" t="b">
        <v>0</v>
      </c>
      <c r="EL74" s="14" t="b">
        <v>0</v>
      </c>
      <c r="EM74" s="14" t="b">
        <v>0</v>
      </c>
      <c r="EN74" s="14" t="b">
        <v>0</v>
      </c>
      <c r="EO74" s="14" t="b">
        <v>0</v>
      </c>
      <c r="EP74" s="14" t="b">
        <v>0</v>
      </c>
      <c r="EQ74" s="14" t="b">
        <v>0</v>
      </c>
      <c r="ER74" s="14" t="b">
        <v>0</v>
      </c>
      <c r="ES74" s="14" t="b">
        <v>1</v>
      </c>
      <c r="ET74" s="14" t="b">
        <v>1</v>
      </c>
      <c r="EU74" s="14" t="b">
        <v>0</v>
      </c>
      <c r="EV74" s="7" t="b">
        <v>0</v>
      </c>
      <c r="EW74" s="7" t="b">
        <v>0</v>
      </c>
      <c r="EX74" s="7" t="b">
        <v>0</v>
      </c>
      <c r="EY74" s="7" t="b">
        <v>0</v>
      </c>
      <c r="EZ74" s="19">
        <v>0.0</v>
      </c>
      <c r="FA74" s="7" t="b">
        <v>0</v>
      </c>
    </row>
    <row r="75" ht="15.0" customHeight="1">
      <c r="A75" s="1">
        <v>6640.0</v>
      </c>
      <c r="B75" s="9" t="s">
        <v>566</v>
      </c>
      <c r="C75" s="1">
        <v>0.0</v>
      </c>
      <c r="D75" s="1">
        <v>5000.0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6640.0</v>
      </c>
      <c r="O75" s="1">
        <v>-1.0</v>
      </c>
      <c r="P75" s="1">
        <v>-1.0</v>
      </c>
      <c r="Q75" s="1">
        <v>-1.0</v>
      </c>
      <c r="R75" s="1">
        <v>-1.0</v>
      </c>
      <c r="S75" s="1">
        <v>-1.0</v>
      </c>
      <c r="T75" s="1">
        <v>-1.0</v>
      </c>
      <c r="U75" s="1">
        <v>5446.0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7410.0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16.0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100.0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-1.0</v>
      </c>
      <c r="BQ75" s="1">
        <v>-1.0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-1.0</v>
      </c>
      <c r="BX75" s="1">
        <v>1.0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-1.0</v>
      </c>
      <c r="CN75" s="1">
        <v>0.0</v>
      </c>
      <c r="CO75" s="1">
        <v>0.0</v>
      </c>
      <c r="CP75" s="1">
        <v>0.0</v>
      </c>
      <c r="CQ75" s="1">
        <v>3.0</v>
      </c>
      <c r="CR75" s="1">
        <v>0.0</v>
      </c>
      <c r="CS75" s="1">
        <v>59.0</v>
      </c>
      <c r="CT75" s="1">
        <v>59.0</v>
      </c>
      <c r="CU75" s="1">
        <v>60.0</v>
      </c>
      <c r="CV75" s="1">
        <v>60.0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1.0</v>
      </c>
      <c r="DH75" s="1">
        <v>1.0</v>
      </c>
      <c r="DI75" s="1">
        <v>1.0</v>
      </c>
      <c r="DJ75" s="1">
        <v>1.0</v>
      </c>
      <c r="DK75" s="1">
        <v>1.0</v>
      </c>
      <c r="DL75" s="1">
        <v>1.0</v>
      </c>
      <c r="DM75" s="1">
        <v>1.0</v>
      </c>
      <c r="DN75" s="1">
        <v>1.0</v>
      </c>
      <c r="DO75" s="1">
        <v>1.0</v>
      </c>
      <c r="DP75" s="1">
        <v>0.0</v>
      </c>
      <c r="DQ75" s="1">
        <v>0.0</v>
      </c>
      <c r="DR75" s="1">
        <v>0.0</v>
      </c>
      <c r="DS75" s="1">
        <v>15.0</v>
      </c>
      <c r="DT75" s="1">
        <v>8.0</v>
      </c>
      <c r="DU75" s="7" t="b">
        <v>0</v>
      </c>
      <c r="DV75" s="7" t="b">
        <v>0</v>
      </c>
      <c r="DW75" s="7" t="b">
        <v>0</v>
      </c>
      <c r="DX75" s="7" t="b">
        <v>0</v>
      </c>
      <c r="DY75" s="7" t="b">
        <v>0</v>
      </c>
      <c r="DZ75" s="7" t="b">
        <v>0</v>
      </c>
      <c r="EA75" s="7" t="b">
        <v>0</v>
      </c>
      <c r="EB75" s="7" t="b">
        <v>0</v>
      </c>
      <c r="EC75" s="14" t="b">
        <v>0</v>
      </c>
      <c r="ED75" s="14" t="b">
        <v>0</v>
      </c>
      <c r="EE75" s="14" t="b">
        <v>0</v>
      </c>
      <c r="EF75" s="14" t="b">
        <v>0</v>
      </c>
      <c r="EG75" s="14" t="b">
        <v>0</v>
      </c>
      <c r="EH75" s="14" t="b">
        <v>0</v>
      </c>
      <c r="EI75" s="14" t="b">
        <v>0</v>
      </c>
      <c r="EJ75" s="14" t="b">
        <v>0</v>
      </c>
      <c r="EK75" s="14" t="b">
        <v>0</v>
      </c>
      <c r="EL75" s="14" t="b">
        <v>0</v>
      </c>
      <c r="EM75" s="14" t="b">
        <v>0</v>
      </c>
      <c r="EN75" s="14" t="b">
        <v>0</v>
      </c>
      <c r="EO75" s="14" t="b">
        <v>0</v>
      </c>
      <c r="EP75" s="14" t="b">
        <v>0</v>
      </c>
      <c r="EQ75" s="14" t="b">
        <v>0</v>
      </c>
      <c r="ER75" s="14" t="b">
        <v>0</v>
      </c>
      <c r="ES75" s="14" t="b">
        <v>1</v>
      </c>
      <c r="ET75" s="14" t="b">
        <v>1</v>
      </c>
      <c r="EU75" s="14" t="b">
        <v>0</v>
      </c>
      <c r="EV75" s="7" t="b">
        <v>0</v>
      </c>
      <c r="EW75" s="7" t="b">
        <v>0</v>
      </c>
      <c r="EX75" s="7" t="b">
        <v>0</v>
      </c>
      <c r="EY75" s="7" t="b">
        <v>0</v>
      </c>
      <c r="EZ75" s="19">
        <v>0.0</v>
      </c>
      <c r="FA75" s="7" t="b">
        <v>0</v>
      </c>
    </row>
    <row r="76" ht="15.0" customHeight="1">
      <c r="A76" s="1">
        <v>6650.0</v>
      </c>
      <c r="B76" s="9" t="s">
        <v>567</v>
      </c>
      <c r="C76" s="1">
        <v>0.0</v>
      </c>
      <c r="D76" s="1">
        <v>5000.0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6650.0</v>
      </c>
      <c r="O76" s="1">
        <v>-1.0</v>
      </c>
      <c r="P76" s="1">
        <v>-1.0</v>
      </c>
      <c r="Q76" s="1">
        <v>-1.0</v>
      </c>
      <c r="R76" s="1">
        <v>-1.0</v>
      </c>
      <c r="S76" s="1">
        <v>-1.0</v>
      </c>
      <c r="T76" s="1">
        <v>-1.0</v>
      </c>
      <c r="U76" s="1">
        <v>5446.0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7410.0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16.0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100.0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-1.0</v>
      </c>
      <c r="BQ76" s="1">
        <v>-1.0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-1.0</v>
      </c>
      <c r="BX76" s="1">
        <v>1.0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-1.0</v>
      </c>
      <c r="CN76" s="1">
        <v>0.0</v>
      </c>
      <c r="CO76" s="1">
        <v>0.0</v>
      </c>
      <c r="CP76" s="1">
        <v>0.0</v>
      </c>
      <c r="CQ76" s="1">
        <v>3.0</v>
      </c>
      <c r="CR76" s="1">
        <v>0.0</v>
      </c>
      <c r="CS76" s="1">
        <v>59.0</v>
      </c>
      <c r="CT76" s="1">
        <v>59.0</v>
      </c>
      <c r="CU76" s="1">
        <v>60.0</v>
      </c>
      <c r="CV76" s="1">
        <v>60.0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1.0</v>
      </c>
      <c r="DI76" s="1">
        <v>1.0</v>
      </c>
      <c r="DJ76" s="1">
        <v>1.0</v>
      </c>
      <c r="DK76" s="1">
        <v>1.0</v>
      </c>
      <c r="DL76" s="1">
        <v>1.0</v>
      </c>
      <c r="DM76" s="1">
        <v>1.0</v>
      </c>
      <c r="DN76" s="1">
        <v>1.0</v>
      </c>
      <c r="DO76" s="1">
        <v>1.0</v>
      </c>
      <c r="DP76" s="1">
        <v>0.0</v>
      </c>
      <c r="DQ76" s="1">
        <v>0.0</v>
      </c>
      <c r="DR76" s="1">
        <v>0.0</v>
      </c>
      <c r="DS76" s="1">
        <v>15.0</v>
      </c>
      <c r="DT76" s="1">
        <v>8.0</v>
      </c>
      <c r="DU76" s="7" t="b">
        <v>0</v>
      </c>
      <c r="DV76" s="7" t="b">
        <v>0</v>
      </c>
      <c r="DW76" s="7" t="b">
        <v>0</v>
      </c>
      <c r="DX76" s="7" t="b">
        <v>0</v>
      </c>
      <c r="DY76" s="7" t="b">
        <v>0</v>
      </c>
      <c r="DZ76" s="7" t="b">
        <v>0</v>
      </c>
      <c r="EA76" s="7" t="b">
        <v>0</v>
      </c>
      <c r="EB76" s="7" t="b">
        <v>0</v>
      </c>
      <c r="EC76" s="14" t="b">
        <v>0</v>
      </c>
      <c r="ED76" s="14" t="b">
        <v>0</v>
      </c>
      <c r="EE76" s="14" t="b">
        <v>0</v>
      </c>
      <c r="EF76" s="14" t="b">
        <v>0</v>
      </c>
      <c r="EG76" s="14" t="b">
        <v>0</v>
      </c>
      <c r="EH76" s="14" t="b">
        <v>0</v>
      </c>
      <c r="EI76" s="14" t="b">
        <v>0</v>
      </c>
      <c r="EJ76" s="14" t="b">
        <v>0</v>
      </c>
      <c r="EK76" s="14" t="b">
        <v>0</v>
      </c>
      <c r="EL76" s="14" t="b">
        <v>0</v>
      </c>
      <c r="EM76" s="14" t="b">
        <v>0</v>
      </c>
      <c r="EN76" s="14" t="b">
        <v>0</v>
      </c>
      <c r="EO76" s="14" t="b">
        <v>0</v>
      </c>
      <c r="EP76" s="14" t="b">
        <v>0</v>
      </c>
      <c r="EQ76" s="14" t="b">
        <v>0</v>
      </c>
      <c r="ER76" s="14" t="b">
        <v>0</v>
      </c>
      <c r="ES76" s="14" t="b">
        <v>1</v>
      </c>
      <c r="ET76" s="14" t="b">
        <v>1</v>
      </c>
      <c r="EU76" s="14" t="b">
        <v>0</v>
      </c>
      <c r="EV76" s="7" t="b">
        <v>0</v>
      </c>
      <c r="EW76" s="7" t="b">
        <v>0</v>
      </c>
      <c r="EX76" s="7" t="b">
        <v>0</v>
      </c>
      <c r="EY76" s="7" t="b">
        <v>0</v>
      </c>
      <c r="EZ76" s="19">
        <v>0.0</v>
      </c>
      <c r="FA76" s="7" t="b">
        <v>0</v>
      </c>
    </row>
    <row r="77" ht="15.0" customHeight="1">
      <c r="A77" s="1">
        <v>6700.0</v>
      </c>
      <c r="B77" s="1" t="s">
        <v>521</v>
      </c>
      <c r="C77" s="1">
        <v>0.0</v>
      </c>
      <c r="D77" s="1">
        <v>1000.0</v>
      </c>
      <c r="E77" s="1">
        <v>0.0</v>
      </c>
      <c r="F77" s="1">
        <v>0.0</v>
      </c>
      <c r="G77" s="1">
        <v>605.0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-1.0</v>
      </c>
      <c r="O77" s="1">
        <v>-1.0</v>
      </c>
      <c r="P77" s="1">
        <v>-1.0</v>
      </c>
      <c r="Q77" s="1">
        <v>-1.0</v>
      </c>
      <c r="R77" s="1">
        <v>-1.0</v>
      </c>
      <c r="S77" s="1">
        <v>-1.0</v>
      </c>
      <c r="T77" s="1">
        <v>-1.0</v>
      </c>
      <c r="U77" s="1">
        <v>90000.0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7414.0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16.0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100.0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-1.0</v>
      </c>
      <c r="BQ77" s="1">
        <v>-1.0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-1.0</v>
      </c>
      <c r="BX77" s="1">
        <v>1.0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-1.0</v>
      </c>
      <c r="CN77" s="1">
        <v>0.0</v>
      </c>
      <c r="CO77" s="1">
        <v>0.0</v>
      </c>
      <c r="CP77" s="1">
        <v>2.0</v>
      </c>
      <c r="CQ77" s="1">
        <v>3.0</v>
      </c>
      <c r="CR77" s="1">
        <v>0.0</v>
      </c>
      <c r="CS77" s="1">
        <v>59.0</v>
      </c>
      <c r="CT77" s="1">
        <v>59.0</v>
      </c>
      <c r="CU77" s="1">
        <v>60.0</v>
      </c>
      <c r="CV77" s="1">
        <v>60.0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1.0</v>
      </c>
      <c r="DI77" s="1">
        <v>1.0</v>
      </c>
      <c r="DJ77" s="1">
        <v>1.0</v>
      </c>
      <c r="DK77" s="1">
        <v>1.0</v>
      </c>
      <c r="DL77" s="1">
        <v>1.0</v>
      </c>
      <c r="DM77" s="1">
        <v>1.0</v>
      </c>
      <c r="DN77" s="1">
        <v>1.0</v>
      </c>
      <c r="DO77" s="1">
        <v>1.0</v>
      </c>
      <c r="DP77" s="1">
        <v>0.0</v>
      </c>
      <c r="DQ77" s="1">
        <v>0.0</v>
      </c>
      <c r="DR77" s="1">
        <v>0.0</v>
      </c>
      <c r="DS77" s="1">
        <v>15.0</v>
      </c>
      <c r="DT77" s="1">
        <v>8.0</v>
      </c>
      <c r="DU77" s="7" t="b">
        <v>0</v>
      </c>
      <c r="DV77" s="7" t="b">
        <v>0</v>
      </c>
      <c r="DW77" s="7" t="b">
        <v>0</v>
      </c>
      <c r="DX77" s="7" t="b">
        <v>0</v>
      </c>
      <c r="DY77" s="7" t="b">
        <v>0</v>
      </c>
      <c r="DZ77" s="7" t="b">
        <v>0</v>
      </c>
      <c r="EA77" s="7" t="b">
        <v>0</v>
      </c>
      <c r="EB77" s="7" t="b">
        <v>1</v>
      </c>
      <c r="EC77" s="14" t="b">
        <v>0</v>
      </c>
      <c r="ED77" s="14" t="b">
        <v>0</v>
      </c>
      <c r="EE77" s="14" t="b">
        <v>0</v>
      </c>
      <c r="EF77" s="14" t="b">
        <v>0</v>
      </c>
      <c r="EG77" s="14" t="b">
        <v>0</v>
      </c>
      <c r="EH77" s="14" t="b">
        <v>0</v>
      </c>
      <c r="EI77" s="14" t="b">
        <v>0</v>
      </c>
      <c r="EJ77" s="14" t="b">
        <v>0</v>
      </c>
      <c r="EK77" s="14" t="b">
        <v>0</v>
      </c>
      <c r="EL77" s="14" t="b">
        <v>0</v>
      </c>
      <c r="EM77" s="14" t="b">
        <v>0</v>
      </c>
      <c r="EN77" s="14" t="b">
        <v>0</v>
      </c>
      <c r="EO77" s="14" t="b">
        <v>0</v>
      </c>
      <c r="EP77" s="14" t="b">
        <v>0</v>
      </c>
      <c r="EQ77" s="14" t="b">
        <v>0</v>
      </c>
      <c r="ER77" s="14" t="b">
        <v>0</v>
      </c>
      <c r="ES77" s="14" t="b">
        <v>1</v>
      </c>
      <c r="ET77" s="14" t="b">
        <v>1</v>
      </c>
      <c r="EU77" s="14" t="b">
        <v>0</v>
      </c>
      <c r="EV77" s="7" t="b">
        <v>0</v>
      </c>
      <c r="EW77" s="7" t="b">
        <v>0</v>
      </c>
      <c r="EX77" s="7" t="b">
        <v>0</v>
      </c>
      <c r="EY77" s="7" t="b">
        <v>0</v>
      </c>
      <c r="EZ77" s="19">
        <v>0.0</v>
      </c>
      <c r="FA77" s="7" t="b">
        <v>0</v>
      </c>
    </row>
    <row r="78" ht="15.0" customHeight="1">
      <c r="A78" s="1">
        <v>6740.0</v>
      </c>
      <c r="B78" s="9" t="s">
        <v>568</v>
      </c>
      <c r="C78" s="1">
        <v>0.0</v>
      </c>
      <c r="D78" s="1">
        <v>10000.0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6740.0</v>
      </c>
      <c r="O78" s="1">
        <v>-1.0</v>
      </c>
      <c r="P78" s="1">
        <v>-1.0</v>
      </c>
      <c r="Q78" s="1">
        <v>-1.0</v>
      </c>
      <c r="R78" s="1">
        <v>-1.0</v>
      </c>
      <c r="S78" s="1">
        <v>-1.0</v>
      </c>
      <c r="T78" s="1">
        <v>-1.0</v>
      </c>
      <c r="U78" s="1">
        <v>90010.0</v>
      </c>
      <c r="V78" s="1">
        <v>7800.0</v>
      </c>
      <c r="W78" s="1">
        <v>7801.0</v>
      </c>
      <c r="X78" s="1">
        <v>7801.0</v>
      </c>
      <c r="Y78" s="1">
        <v>6621.0</v>
      </c>
      <c r="Z78" s="1">
        <v>0.0</v>
      </c>
      <c r="AA78" s="1">
        <v>5151.0</v>
      </c>
      <c r="AB78" s="1">
        <v>0.0</v>
      </c>
      <c r="AC78" s="1">
        <v>7414.0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16.0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100.0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-1.0</v>
      </c>
      <c r="BQ78" s="1">
        <v>-1.0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-1.0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-1.0</v>
      </c>
      <c r="CN78" s="1">
        <v>0.0</v>
      </c>
      <c r="CO78" s="1">
        <v>0.0</v>
      </c>
      <c r="CP78" s="1">
        <v>2.0</v>
      </c>
      <c r="CQ78" s="1">
        <v>3.0</v>
      </c>
      <c r="CR78" s="1">
        <v>0.0</v>
      </c>
      <c r="CS78" s="1">
        <v>59.0</v>
      </c>
      <c r="CT78" s="1">
        <v>59.0</v>
      </c>
      <c r="CU78" s="1">
        <v>60.0</v>
      </c>
      <c r="CV78" s="1">
        <v>60.0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1.0</v>
      </c>
      <c r="DI78" s="1">
        <v>1.0</v>
      </c>
      <c r="DJ78" s="1">
        <v>1.0</v>
      </c>
      <c r="DK78" s="1">
        <v>1.0</v>
      </c>
      <c r="DL78" s="1">
        <v>1.0</v>
      </c>
      <c r="DM78" s="1">
        <v>1.0</v>
      </c>
      <c r="DN78" s="1">
        <v>1.0</v>
      </c>
      <c r="DO78" s="1">
        <v>1.0</v>
      </c>
      <c r="DP78" s="1">
        <v>0.0</v>
      </c>
      <c r="DQ78" s="1">
        <v>0.0</v>
      </c>
      <c r="DR78" s="1">
        <v>0.0</v>
      </c>
      <c r="DS78" s="1">
        <v>15.0</v>
      </c>
      <c r="DT78" s="1">
        <v>8.0</v>
      </c>
      <c r="DU78" s="7" t="b">
        <v>0</v>
      </c>
      <c r="DV78" s="7" t="b">
        <v>0</v>
      </c>
      <c r="DW78" s="7" t="b">
        <v>0</v>
      </c>
      <c r="DX78" s="7" t="b">
        <v>0</v>
      </c>
      <c r="DY78" s="7" t="b">
        <v>0</v>
      </c>
      <c r="DZ78" s="7" t="b">
        <v>0</v>
      </c>
      <c r="EA78" s="7" t="b">
        <v>0</v>
      </c>
      <c r="EB78" s="7" t="b">
        <v>1</v>
      </c>
      <c r="EC78" s="14" t="b">
        <v>0</v>
      </c>
      <c r="ED78" s="14" t="b">
        <v>0</v>
      </c>
      <c r="EE78" s="14" t="b">
        <v>0</v>
      </c>
      <c r="EF78" s="14" t="b">
        <v>0</v>
      </c>
      <c r="EG78" s="14" t="b">
        <v>0</v>
      </c>
      <c r="EH78" s="14" t="b">
        <v>0</v>
      </c>
      <c r="EI78" s="14" t="b">
        <v>0</v>
      </c>
      <c r="EJ78" s="14" t="b">
        <v>0</v>
      </c>
      <c r="EK78" s="14" t="b">
        <v>0</v>
      </c>
      <c r="EL78" s="14" t="b">
        <v>0</v>
      </c>
      <c r="EM78" s="14" t="b">
        <v>0</v>
      </c>
      <c r="EN78" s="14" t="b">
        <v>0</v>
      </c>
      <c r="EO78" s="14" t="b">
        <v>0</v>
      </c>
      <c r="EP78" s="14" t="b">
        <v>0</v>
      </c>
      <c r="EQ78" s="14" t="b">
        <v>0</v>
      </c>
      <c r="ER78" s="14" t="b">
        <v>0</v>
      </c>
      <c r="ES78" s="14" t="b">
        <v>1</v>
      </c>
      <c r="ET78" s="14" t="b">
        <v>1</v>
      </c>
      <c r="EU78" s="14" t="b">
        <v>0</v>
      </c>
      <c r="EV78" s="7" t="b">
        <v>0</v>
      </c>
      <c r="EW78" s="7" t="b">
        <v>0</v>
      </c>
      <c r="EX78" s="7" t="b">
        <v>0</v>
      </c>
      <c r="EY78" s="7" t="b">
        <v>0</v>
      </c>
      <c r="EZ78" s="19">
        <v>0.0</v>
      </c>
      <c r="FA78" s="7" t="b">
        <v>0</v>
      </c>
    </row>
    <row r="79" ht="15.0" customHeight="1">
      <c r="A79" s="1">
        <v>6801.0</v>
      </c>
      <c r="B79" s="1" t="s">
        <v>569</v>
      </c>
      <c r="C79" s="1">
        <v>0.0</v>
      </c>
      <c r="D79" s="1">
        <v>1000.0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-1.0</v>
      </c>
      <c r="O79" s="1">
        <v>-1.0</v>
      </c>
      <c r="P79" s="1">
        <v>-1.0</v>
      </c>
      <c r="Q79" s="1">
        <v>-1.0</v>
      </c>
      <c r="R79" s="1">
        <v>-1.0</v>
      </c>
      <c r="S79" s="1">
        <v>-1.0</v>
      </c>
      <c r="T79" s="1">
        <v>-1.0</v>
      </c>
      <c r="U79" s="1">
        <v>5446.0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7411.0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16.0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100.0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-1.0</v>
      </c>
      <c r="BQ79" s="1">
        <v>-1.0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-1.0</v>
      </c>
      <c r="BX79" s="1">
        <v>1.0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-1.0</v>
      </c>
      <c r="CN79" s="1">
        <v>0.0</v>
      </c>
      <c r="CO79" s="1">
        <v>0.0</v>
      </c>
      <c r="CP79" s="1">
        <v>0.0</v>
      </c>
      <c r="CQ79" s="1">
        <v>3.0</v>
      </c>
      <c r="CR79" s="1">
        <v>0.0</v>
      </c>
      <c r="CS79" s="1">
        <v>59.0</v>
      </c>
      <c r="CT79" s="1">
        <v>59.0</v>
      </c>
      <c r="CU79" s="1">
        <v>60.0</v>
      </c>
      <c r="CV79" s="1">
        <v>60.0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1.0</v>
      </c>
      <c r="DH79" s="1">
        <v>1.0</v>
      </c>
      <c r="DI79" s="1">
        <v>1.0</v>
      </c>
      <c r="DJ79" s="1">
        <v>1.0</v>
      </c>
      <c r="DK79" s="1">
        <v>1.0</v>
      </c>
      <c r="DL79" s="1">
        <v>1.0</v>
      </c>
      <c r="DM79" s="1">
        <v>1.0</v>
      </c>
      <c r="DN79" s="1">
        <v>1.0</v>
      </c>
      <c r="DO79" s="1">
        <v>1.0</v>
      </c>
      <c r="DP79" s="1">
        <v>0.0</v>
      </c>
      <c r="DQ79" s="1">
        <v>0.0</v>
      </c>
      <c r="DR79" s="1">
        <v>0.0</v>
      </c>
      <c r="DS79" s="1">
        <v>15.0</v>
      </c>
      <c r="DT79" s="1">
        <v>8.0</v>
      </c>
      <c r="DU79" s="7" t="b">
        <v>0</v>
      </c>
      <c r="DV79" s="7" t="b">
        <v>0</v>
      </c>
      <c r="DW79" s="7" t="b">
        <v>0</v>
      </c>
      <c r="DX79" s="7" t="b">
        <v>0</v>
      </c>
      <c r="DY79" s="7" t="b">
        <v>0</v>
      </c>
      <c r="DZ79" s="7" t="b">
        <v>0</v>
      </c>
      <c r="EA79" s="7" t="b">
        <v>0</v>
      </c>
      <c r="EB79" s="7" t="b">
        <v>0</v>
      </c>
      <c r="EC79" s="14" t="b">
        <v>0</v>
      </c>
      <c r="ED79" s="14" t="b">
        <v>0</v>
      </c>
      <c r="EE79" s="14" t="b">
        <v>0</v>
      </c>
      <c r="EF79" s="14" t="b">
        <v>0</v>
      </c>
      <c r="EG79" s="14" t="b">
        <v>0</v>
      </c>
      <c r="EH79" s="14" t="b">
        <v>0</v>
      </c>
      <c r="EI79" s="14" t="b">
        <v>0</v>
      </c>
      <c r="EJ79" s="14" t="b">
        <v>0</v>
      </c>
      <c r="EK79" s="14" t="b">
        <v>0</v>
      </c>
      <c r="EL79" s="14" t="b">
        <v>0</v>
      </c>
      <c r="EM79" s="14" t="b">
        <v>0</v>
      </c>
      <c r="EN79" s="14" t="b">
        <v>0</v>
      </c>
      <c r="EO79" s="14" t="b">
        <v>0</v>
      </c>
      <c r="EP79" s="14" t="b">
        <v>0</v>
      </c>
      <c r="EQ79" s="14" t="b">
        <v>0</v>
      </c>
      <c r="ER79" s="14" t="b">
        <v>0</v>
      </c>
      <c r="ES79" s="14" t="b">
        <v>1</v>
      </c>
      <c r="ET79" s="14" t="b">
        <v>0</v>
      </c>
      <c r="EU79" s="14" t="b">
        <v>0</v>
      </c>
      <c r="EV79" s="7" t="b">
        <v>0</v>
      </c>
      <c r="EW79" s="7" t="b">
        <v>0</v>
      </c>
      <c r="EX79" s="7" t="b">
        <v>0</v>
      </c>
      <c r="EY79" s="7" t="b">
        <v>0</v>
      </c>
      <c r="EZ79" s="19">
        <v>0.0</v>
      </c>
      <c r="FA79" s="7" t="b">
        <v>0</v>
      </c>
    </row>
    <row r="80" ht="15.0" customHeight="1">
      <c r="A80" s="1">
        <v>6802.0</v>
      </c>
      <c r="B80" s="1" t="s">
        <v>570</v>
      </c>
      <c r="C80" s="1">
        <v>0.0</v>
      </c>
      <c r="D80" s="1">
        <v>3000.0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-1.0</v>
      </c>
      <c r="O80" s="1">
        <v>-1.0</v>
      </c>
      <c r="P80" s="1">
        <v>-1.0</v>
      </c>
      <c r="Q80" s="1">
        <v>-1.0</v>
      </c>
      <c r="R80" s="1">
        <v>-1.0</v>
      </c>
      <c r="S80" s="1">
        <v>-1.0</v>
      </c>
      <c r="T80" s="1">
        <v>-1.0</v>
      </c>
      <c r="U80" s="1">
        <v>5446.0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7411.0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16.0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100.0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-1.0</v>
      </c>
      <c r="BQ80" s="1">
        <v>-1.0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-1.0</v>
      </c>
      <c r="BX80" s="1">
        <v>1.0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-1.0</v>
      </c>
      <c r="CN80" s="1">
        <v>0.0</v>
      </c>
      <c r="CO80" s="1">
        <v>0.0</v>
      </c>
      <c r="CP80" s="1">
        <v>0.0</v>
      </c>
      <c r="CQ80" s="1">
        <v>3.0</v>
      </c>
      <c r="CR80" s="1">
        <v>0.0</v>
      </c>
      <c r="CS80" s="1">
        <v>59.0</v>
      </c>
      <c r="CT80" s="1">
        <v>59.0</v>
      </c>
      <c r="CU80" s="1">
        <v>60.0</v>
      </c>
      <c r="CV80" s="1">
        <v>60.0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1.0</v>
      </c>
      <c r="DH80" s="1">
        <v>1.0</v>
      </c>
      <c r="DI80" s="1">
        <v>1.0</v>
      </c>
      <c r="DJ80" s="1">
        <v>1.0</v>
      </c>
      <c r="DK80" s="1">
        <v>1.0</v>
      </c>
      <c r="DL80" s="1">
        <v>1.0</v>
      </c>
      <c r="DM80" s="1">
        <v>1.0</v>
      </c>
      <c r="DN80" s="1">
        <v>1.0</v>
      </c>
      <c r="DO80" s="1">
        <v>1.0</v>
      </c>
      <c r="DP80" s="1">
        <v>0.0</v>
      </c>
      <c r="DQ80" s="1">
        <v>0.0</v>
      </c>
      <c r="DR80" s="1">
        <v>0.0</v>
      </c>
      <c r="DS80" s="1">
        <v>15.0</v>
      </c>
      <c r="DT80" s="1">
        <v>8.0</v>
      </c>
      <c r="DU80" s="7" t="b">
        <v>0</v>
      </c>
      <c r="DV80" s="7" t="b">
        <v>0</v>
      </c>
      <c r="DW80" s="7" t="b">
        <v>0</v>
      </c>
      <c r="DX80" s="7" t="b">
        <v>0</v>
      </c>
      <c r="DY80" s="7" t="b">
        <v>0</v>
      </c>
      <c r="DZ80" s="7" t="b">
        <v>0</v>
      </c>
      <c r="EA80" s="7" t="b">
        <v>0</v>
      </c>
      <c r="EB80" s="7" t="b">
        <v>0</v>
      </c>
      <c r="EC80" s="14" t="b">
        <v>0</v>
      </c>
      <c r="ED80" s="14" t="b">
        <v>0</v>
      </c>
      <c r="EE80" s="14" t="b">
        <v>0</v>
      </c>
      <c r="EF80" s="14" t="b">
        <v>0</v>
      </c>
      <c r="EG80" s="14" t="b">
        <v>0</v>
      </c>
      <c r="EH80" s="14" t="b">
        <v>0</v>
      </c>
      <c r="EI80" s="14" t="b">
        <v>0</v>
      </c>
      <c r="EJ80" s="14" t="b">
        <v>0</v>
      </c>
      <c r="EK80" s="14" t="b">
        <v>0</v>
      </c>
      <c r="EL80" s="14" t="b">
        <v>0</v>
      </c>
      <c r="EM80" s="14" t="b">
        <v>0</v>
      </c>
      <c r="EN80" s="14" t="b">
        <v>0</v>
      </c>
      <c r="EO80" s="14" t="b">
        <v>0</v>
      </c>
      <c r="EP80" s="14" t="b">
        <v>0</v>
      </c>
      <c r="EQ80" s="14" t="b">
        <v>0</v>
      </c>
      <c r="ER80" s="14" t="b">
        <v>0</v>
      </c>
      <c r="ES80" s="14" t="b">
        <v>1</v>
      </c>
      <c r="ET80" s="14" t="b">
        <v>1</v>
      </c>
      <c r="EU80" s="14" t="b">
        <v>0</v>
      </c>
      <c r="EV80" s="7" t="b">
        <v>0</v>
      </c>
      <c r="EW80" s="7" t="b">
        <v>0</v>
      </c>
      <c r="EX80" s="7" t="b">
        <v>0</v>
      </c>
      <c r="EY80" s="7" t="b">
        <v>0</v>
      </c>
      <c r="EZ80" s="19">
        <v>0.0</v>
      </c>
      <c r="FA80" s="7" t="b">
        <v>0</v>
      </c>
    </row>
    <row r="81" ht="15.0" customHeight="1">
      <c r="A81" s="1">
        <v>6803.0</v>
      </c>
      <c r="B81" s="1" t="s">
        <v>571</v>
      </c>
      <c r="C81" s="1">
        <v>0.0</v>
      </c>
      <c r="D81" s="1">
        <v>5000.0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8000.0</v>
      </c>
      <c r="O81" s="1">
        <v>-1.0</v>
      </c>
      <c r="P81" s="1">
        <v>-1.0</v>
      </c>
      <c r="Q81" s="1">
        <v>-1.0</v>
      </c>
      <c r="R81" s="1">
        <v>-1.0</v>
      </c>
      <c r="S81" s="1">
        <v>-1.0</v>
      </c>
      <c r="T81" s="1">
        <v>-1.0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7411.0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16.0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100.0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-1.0</v>
      </c>
      <c r="BQ81" s="1">
        <v>-1.0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-1.0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-1.0</v>
      </c>
      <c r="CN81" s="1">
        <v>0.0</v>
      </c>
      <c r="CO81" s="1">
        <v>0.0</v>
      </c>
      <c r="CP81" s="1">
        <v>0.0</v>
      </c>
      <c r="CQ81" s="1">
        <v>3.0</v>
      </c>
      <c r="CR81" s="1">
        <v>0.0</v>
      </c>
      <c r="CS81" s="1">
        <v>59.0</v>
      </c>
      <c r="CT81" s="1">
        <v>59.0</v>
      </c>
      <c r="CU81" s="1">
        <v>60.0</v>
      </c>
      <c r="CV81" s="1">
        <v>60.0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1.0</v>
      </c>
      <c r="DI81" s="1">
        <v>1.0</v>
      </c>
      <c r="DJ81" s="1">
        <v>1.0</v>
      </c>
      <c r="DK81" s="1">
        <v>1.0</v>
      </c>
      <c r="DL81" s="1">
        <v>1.0</v>
      </c>
      <c r="DM81" s="1">
        <v>1.0</v>
      </c>
      <c r="DN81" s="1">
        <v>1.0</v>
      </c>
      <c r="DO81" s="1">
        <v>1.0</v>
      </c>
      <c r="DP81" s="1">
        <v>0.0</v>
      </c>
      <c r="DQ81" s="1">
        <v>0.0</v>
      </c>
      <c r="DR81" s="1">
        <v>0.0</v>
      </c>
      <c r="DS81" s="1">
        <v>15.0</v>
      </c>
      <c r="DT81" s="1">
        <v>8.0</v>
      </c>
      <c r="DU81" s="7" t="b">
        <v>0</v>
      </c>
      <c r="DV81" s="7" t="b">
        <v>0</v>
      </c>
      <c r="DW81" s="7" t="b">
        <v>0</v>
      </c>
      <c r="DX81" s="7" t="b">
        <v>0</v>
      </c>
      <c r="DY81" s="7" t="b">
        <v>0</v>
      </c>
      <c r="DZ81" s="7" t="b">
        <v>0</v>
      </c>
      <c r="EA81" s="7" t="b">
        <v>0</v>
      </c>
      <c r="EB81" s="7" t="b">
        <v>0</v>
      </c>
      <c r="EC81" s="14" t="b">
        <v>0</v>
      </c>
      <c r="ED81" s="14" t="b">
        <v>0</v>
      </c>
      <c r="EE81" s="14" t="b">
        <v>0</v>
      </c>
      <c r="EF81" s="14" t="b">
        <v>0</v>
      </c>
      <c r="EG81" s="14" t="b">
        <v>0</v>
      </c>
      <c r="EH81" s="14" t="b">
        <v>0</v>
      </c>
      <c r="EI81" s="14" t="b">
        <v>0</v>
      </c>
      <c r="EJ81" s="14" t="b">
        <v>0</v>
      </c>
      <c r="EK81" s="14" t="b">
        <v>0</v>
      </c>
      <c r="EL81" s="14" t="b">
        <v>0</v>
      </c>
      <c r="EM81" s="14" t="b">
        <v>0</v>
      </c>
      <c r="EN81" s="14" t="b">
        <v>0</v>
      </c>
      <c r="EO81" s="14" t="b">
        <v>0</v>
      </c>
      <c r="EP81" s="14" t="b">
        <v>0</v>
      </c>
      <c r="EQ81" s="14" t="b">
        <v>0</v>
      </c>
      <c r="ER81" s="14" t="b">
        <v>0</v>
      </c>
      <c r="ES81" s="14" t="b">
        <v>1</v>
      </c>
      <c r="ET81" s="14" t="b">
        <v>1</v>
      </c>
      <c r="EU81" s="14" t="b">
        <v>0</v>
      </c>
      <c r="EV81" s="7" t="b">
        <v>0</v>
      </c>
      <c r="EW81" s="7" t="b">
        <v>0</v>
      </c>
      <c r="EX81" s="7" t="b">
        <v>0</v>
      </c>
      <c r="EY81" s="7" t="b">
        <v>0</v>
      </c>
      <c r="EZ81" s="19">
        <v>0.0</v>
      </c>
      <c r="FA81" s="7" t="b">
        <v>0</v>
      </c>
    </row>
    <row r="82" ht="15.0" customHeight="1">
      <c r="A82" s="1">
        <v>6804.0</v>
      </c>
      <c r="B82" s="1" t="s">
        <v>572</v>
      </c>
      <c r="C82" s="1">
        <v>0.0</v>
      </c>
      <c r="D82" s="1">
        <v>2000.0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-1.0</v>
      </c>
      <c r="O82" s="1">
        <v>-1.0</v>
      </c>
      <c r="P82" s="1">
        <v>-1.0</v>
      </c>
      <c r="Q82" s="1">
        <v>-1.0</v>
      </c>
      <c r="R82" s="1">
        <v>-1.0</v>
      </c>
      <c r="S82" s="1">
        <v>-1.0</v>
      </c>
      <c r="T82" s="1">
        <v>-1.0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7411.0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16.0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100.0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-1.0</v>
      </c>
      <c r="BQ82" s="1">
        <v>-1.0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-1.0</v>
      </c>
      <c r="BX82" s="1">
        <v>1.0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-1.0</v>
      </c>
      <c r="CN82" s="1">
        <v>0.0</v>
      </c>
      <c r="CO82" s="1">
        <v>0.0</v>
      </c>
      <c r="CP82" s="1">
        <v>0.0</v>
      </c>
      <c r="CQ82" s="1">
        <v>3.0</v>
      </c>
      <c r="CR82" s="1">
        <v>0.0</v>
      </c>
      <c r="CS82" s="1">
        <v>59.0</v>
      </c>
      <c r="CT82" s="1">
        <v>59.0</v>
      </c>
      <c r="CU82" s="1">
        <v>60.0</v>
      </c>
      <c r="CV82" s="1">
        <v>60.0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1.0</v>
      </c>
      <c r="DH82" s="1">
        <v>1.0</v>
      </c>
      <c r="DI82" s="1">
        <v>1.0</v>
      </c>
      <c r="DJ82" s="1">
        <v>1.0</v>
      </c>
      <c r="DK82" s="1">
        <v>1.0</v>
      </c>
      <c r="DL82" s="1">
        <v>1.0</v>
      </c>
      <c r="DM82" s="1">
        <v>1.0</v>
      </c>
      <c r="DN82" s="1">
        <v>1.0</v>
      </c>
      <c r="DO82" s="1">
        <v>1.0</v>
      </c>
      <c r="DP82" s="1">
        <v>0.0</v>
      </c>
      <c r="DQ82" s="1">
        <v>0.0</v>
      </c>
      <c r="DR82" s="1">
        <v>0.0</v>
      </c>
      <c r="DS82" s="1">
        <v>15.0</v>
      </c>
      <c r="DT82" s="1">
        <v>8.0</v>
      </c>
      <c r="DU82" s="7" t="b">
        <v>0</v>
      </c>
      <c r="DV82" s="7" t="b">
        <v>0</v>
      </c>
      <c r="DW82" s="7" t="b">
        <v>0</v>
      </c>
      <c r="DX82" s="7" t="b">
        <v>0</v>
      </c>
      <c r="DY82" s="7" t="b">
        <v>0</v>
      </c>
      <c r="DZ82" s="7" t="b">
        <v>0</v>
      </c>
      <c r="EA82" s="7" t="b">
        <v>0</v>
      </c>
      <c r="EB82" s="7" t="b">
        <v>0</v>
      </c>
      <c r="EC82" s="14" t="b">
        <v>0</v>
      </c>
      <c r="ED82" s="14" t="b">
        <v>0</v>
      </c>
      <c r="EE82" s="14" t="b">
        <v>0</v>
      </c>
      <c r="EF82" s="14" t="b">
        <v>0</v>
      </c>
      <c r="EG82" s="14" t="b">
        <v>0</v>
      </c>
      <c r="EH82" s="14" t="b">
        <v>0</v>
      </c>
      <c r="EI82" s="14" t="b">
        <v>0</v>
      </c>
      <c r="EJ82" s="14" t="b">
        <v>0</v>
      </c>
      <c r="EK82" s="14" t="b">
        <v>0</v>
      </c>
      <c r="EL82" s="14" t="b">
        <v>0</v>
      </c>
      <c r="EM82" s="14" t="b">
        <v>0</v>
      </c>
      <c r="EN82" s="14" t="b">
        <v>0</v>
      </c>
      <c r="EO82" s="14" t="b">
        <v>0</v>
      </c>
      <c r="EP82" s="14" t="b">
        <v>0</v>
      </c>
      <c r="EQ82" s="14" t="b">
        <v>0</v>
      </c>
      <c r="ER82" s="14" t="b">
        <v>0</v>
      </c>
      <c r="ES82" s="14" t="b">
        <v>1</v>
      </c>
      <c r="ET82" s="14" t="b">
        <v>0</v>
      </c>
      <c r="EU82" s="14" t="b">
        <v>0</v>
      </c>
      <c r="EV82" s="7" t="b">
        <v>0</v>
      </c>
      <c r="EW82" s="7" t="b">
        <v>0</v>
      </c>
      <c r="EX82" s="7" t="b">
        <v>0</v>
      </c>
      <c r="EY82" s="7" t="b">
        <v>0</v>
      </c>
      <c r="EZ82" s="19">
        <v>0.0</v>
      </c>
      <c r="FA82" s="7" t="b">
        <v>0</v>
      </c>
    </row>
    <row r="83" ht="15.0" customHeight="1">
      <c r="A83" s="1">
        <v>6805.0</v>
      </c>
      <c r="B83" s="1" t="s">
        <v>573</v>
      </c>
      <c r="C83" s="1">
        <v>0.0</v>
      </c>
      <c r="D83" s="1">
        <v>2000.0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-1.0</v>
      </c>
      <c r="O83" s="1">
        <v>-1.0</v>
      </c>
      <c r="P83" s="1">
        <v>-1.0</v>
      </c>
      <c r="Q83" s="1">
        <v>-1.0</v>
      </c>
      <c r="R83" s="1">
        <v>-1.0</v>
      </c>
      <c r="S83" s="1">
        <v>-1.0</v>
      </c>
      <c r="T83" s="1">
        <v>-1.0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7411.0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16.0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100.0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-1.0</v>
      </c>
      <c r="BQ83" s="1">
        <v>-1.0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-1.0</v>
      </c>
      <c r="BX83" s="1">
        <v>1.0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-1.0</v>
      </c>
      <c r="CN83" s="1">
        <v>0.0</v>
      </c>
      <c r="CO83" s="1">
        <v>0.0</v>
      </c>
      <c r="CP83" s="1">
        <v>0.0</v>
      </c>
      <c r="CQ83" s="1">
        <v>3.0</v>
      </c>
      <c r="CR83" s="1">
        <v>0.0</v>
      </c>
      <c r="CS83" s="1">
        <v>59.0</v>
      </c>
      <c r="CT83" s="1">
        <v>59.0</v>
      </c>
      <c r="CU83" s="1">
        <v>60.0</v>
      </c>
      <c r="CV83" s="1">
        <v>60.0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1.0</v>
      </c>
      <c r="DH83" s="1">
        <v>1.0</v>
      </c>
      <c r="DI83" s="1">
        <v>1.0</v>
      </c>
      <c r="DJ83" s="1">
        <v>1.0</v>
      </c>
      <c r="DK83" s="1">
        <v>1.0</v>
      </c>
      <c r="DL83" s="1">
        <v>1.0</v>
      </c>
      <c r="DM83" s="1">
        <v>1.0</v>
      </c>
      <c r="DN83" s="1">
        <v>1.0</v>
      </c>
      <c r="DO83" s="1">
        <v>1.0</v>
      </c>
      <c r="DP83" s="1">
        <v>0.0</v>
      </c>
      <c r="DQ83" s="1">
        <v>0.0</v>
      </c>
      <c r="DR83" s="1">
        <v>0.0</v>
      </c>
      <c r="DS83" s="1">
        <v>15.0</v>
      </c>
      <c r="DT83" s="1">
        <v>8.0</v>
      </c>
      <c r="DU83" s="7" t="b">
        <v>0</v>
      </c>
      <c r="DV83" s="7" t="b">
        <v>0</v>
      </c>
      <c r="DW83" s="7" t="b">
        <v>0</v>
      </c>
      <c r="DX83" s="7" t="b">
        <v>0</v>
      </c>
      <c r="DY83" s="7" t="b">
        <v>0</v>
      </c>
      <c r="DZ83" s="7" t="b">
        <v>0</v>
      </c>
      <c r="EA83" s="7" t="b">
        <v>0</v>
      </c>
      <c r="EB83" s="7" t="b">
        <v>0</v>
      </c>
      <c r="EC83" s="14" t="b">
        <v>0</v>
      </c>
      <c r="ED83" s="14" t="b">
        <v>0</v>
      </c>
      <c r="EE83" s="14" t="b">
        <v>0</v>
      </c>
      <c r="EF83" s="14" t="b">
        <v>0</v>
      </c>
      <c r="EG83" s="14" t="b">
        <v>0</v>
      </c>
      <c r="EH83" s="14" t="b">
        <v>0</v>
      </c>
      <c r="EI83" s="14" t="b">
        <v>0</v>
      </c>
      <c r="EJ83" s="14" t="b">
        <v>0</v>
      </c>
      <c r="EK83" s="14" t="b">
        <v>0</v>
      </c>
      <c r="EL83" s="14" t="b">
        <v>0</v>
      </c>
      <c r="EM83" s="14" t="b">
        <v>0</v>
      </c>
      <c r="EN83" s="14" t="b">
        <v>0</v>
      </c>
      <c r="EO83" s="14" t="b">
        <v>0</v>
      </c>
      <c r="EP83" s="14" t="b">
        <v>0</v>
      </c>
      <c r="EQ83" s="14" t="b">
        <v>0</v>
      </c>
      <c r="ER83" s="14" t="b">
        <v>0</v>
      </c>
      <c r="ES83" s="14" t="b">
        <v>1</v>
      </c>
      <c r="ET83" s="14" t="b">
        <v>0</v>
      </c>
      <c r="EU83" s="14" t="b">
        <v>0</v>
      </c>
      <c r="EV83" s="7" t="b">
        <v>0</v>
      </c>
      <c r="EW83" s="7" t="b">
        <v>0</v>
      </c>
      <c r="EX83" s="7" t="b">
        <v>0</v>
      </c>
      <c r="EY83" s="7" t="b">
        <v>0</v>
      </c>
      <c r="EZ83" s="19">
        <v>0.0</v>
      </c>
      <c r="FA83" s="7" t="b">
        <v>0</v>
      </c>
    </row>
    <row r="84" ht="15.0" customHeight="1">
      <c r="A84" s="1">
        <v>6806.0</v>
      </c>
      <c r="B84" s="1" t="s">
        <v>574</v>
      </c>
      <c r="C84" s="1">
        <v>0.0</v>
      </c>
      <c r="D84" s="1">
        <v>2000.0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-1.0</v>
      </c>
      <c r="O84" s="1">
        <v>-1.0</v>
      </c>
      <c r="P84" s="1">
        <v>-1.0</v>
      </c>
      <c r="Q84" s="1">
        <v>-1.0</v>
      </c>
      <c r="R84" s="1">
        <v>-1.0</v>
      </c>
      <c r="S84" s="1">
        <v>-1.0</v>
      </c>
      <c r="T84" s="1">
        <v>-1.0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7411.0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16.0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100.0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-1.0</v>
      </c>
      <c r="BQ84" s="1">
        <v>-1.0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-1.0</v>
      </c>
      <c r="BX84" s="1">
        <v>1.0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-1.0</v>
      </c>
      <c r="CN84" s="1">
        <v>0.0</v>
      </c>
      <c r="CO84" s="1">
        <v>0.0</v>
      </c>
      <c r="CP84" s="1">
        <v>0.0</v>
      </c>
      <c r="CQ84" s="1">
        <v>3.0</v>
      </c>
      <c r="CR84" s="1">
        <v>0.0</v>
      </c>
      <c r="CS84" s="1">
        <v>59.0</v>
      </c>
      <c r="CT84" s="1">
        <v>59.0</v>
      </c>
      <c r="CU84" s="1">
        <v>60.0</v>
      </c>
      <c r="CV84" s="1">
        <v>60.0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1.0</v>
      </c>
      <c r="DH84" s="1">
        <v>1.0</v>
      </c>
      <c r="DI84" s="1">
        <v>1.0</v>
      </c>
      <c r="DJ84" s="1">
        <v>1.0</v>
      </c>
      <c r="DK84" s="1">
        <v>1.0</v>
      </c>
      <c r="DL84" s="1">
        <v>1.0</v>
      </c>
      <c r="DM84" s="1">
        <v>1.0</v>
      </c>
      <c r="DN84" s="1">
        <v>1.0</v>
      </c>
      <c r="DO84" s="1">
        <v>1.0</v>
      </c>
      <c r="DP84" s="1">
        <v>0.0</v>
      </c>
      <c r="DQ84" s="1">
        <v>0.0</v>
      </c>
      <c r="DR84" s="1">
        <v>0.0</v>
      </c>
      <c r="DS84" s="1">
        <v>15.0</v>
      </c>
      <c r="DT84" s="1">
        <v>8.0</v>
      </c>
      <c r="DU84" s="7" t="b">
        <v>0</v>
      </c>
      <c r="DV84" s="7" t="b">
        <v>0</v>
      </c>
      <c r="DW84" s="7" t="b">
        <v>0</v>
      </c>
      <c r="DX84" s="7" t="b">
        <v>0</v>
      </c>
      <c r="DY84" s="7" t="b">
        <v>0</v>
      </c>
      <c r="DZ84" s="7" t="b">
        <v>0</v>
      </c>
      <c r="EA84" s="7" t="b">
        <v>0</v>
      </c>
      <c r="EB84" s="7" t="b">
        <v>0</v>
      </c>
      <c r="EC84" s="14" t="b">
        <v>0</v>
      </c>
      <c r="ED84" s="14" t="b">
        <v>0</v>
      </c>
      <c r="EE84" s="14" t="b">
        <v>0</v>
      </c>
      <c r="EF84" s="14" t="b">
        <v>0</v>
      </c>
      <c r="EG84" s="14" t="b">
        <v>0</v>
      </c>
      <c r="EH84" s="14" t="b">
        <v>0</v>
      </c>
      <c r="EI84" s="14" t="b">
        <v>0</v>
      </c>
      <c r="EJ84" s="14" t="b">
        <v>0</v>
      </c>
      <c r="EK84" s="14" t="b">
        <v>0</v>
      </c>
      <c r="EL84" s="14" t="b">
        <v>0</v>
      </c>
      <c r="EM84" s="14" t="b">
        <v>0</v>
      </c>
      <c r="EN84" s="14" t="b">
        <v>0</v>
      </c>
      <c r="EO84" s="14" t="b">
        <v>0</v>
      </c>
      <c r="EP84" s="14" t="b">
        <v>0</v>
      </c>
      <c r="EQ84" s="14" t="b">
        <v>0</v>
      </c>
      <c r="ER84" s="14" t="b">
        <v>0</v>
      </c>
      <c r="ES84" s="14" t="b">
        <v>1</v>
      </c>
      <c r="ET84" s="14" t="b">
        <v>0</v>
      </c>
      <c r="EU84" s="14" t="b">
        <v>0</v>
      </c>
      <c r="EV84" s="7" t="b">
        <v>0</v>
      </c>
      <c r="EW84" s="7" t="b">
        <v>0</v>
      </c>
      <c r="EX84" s="7" t="b">
        <v>0</v>
      </c>
      <c r="EY84" s="7" t="b">
        <v>0</v>
      </c>
      <c r="EZ84" s="19">
        <v>0.0</v>
      </c>
      <c r="FA84" s="7" t="b">
        <v>0</v>
      </c>
    </row>
    <row r="85" ht="15.0" customHeight="1">
      <c r="A85" s="1">
        <v>6810.0</v>
      </c>
      <c r="B85" s="1" t="s">
        <v>575</v>
      </c>
      <c r="C85" s="1">
        <v>0.0</v>
      </c>
      <c r="D85" s="1">
        <v>10.0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-1.0</v>
      </c>
      <c r="O85" s="1">
        <v>-1.0</v>
      </c>
      <c r="P85" s="1">
        <v>-1.0</v>
      </c>
      <c r="Q85" s="1">
        <v>-1.0</v>
      </c>
      <c r="R85" s="1">
        <v>-1.0</v>
      </c>
      <c r="S85" s="1">
        <v>-1.0</v>
      </c>
      <c r="T85" s="1">
        <v>-1.0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7401.0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16.0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100.0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-1.0</v>
      </c>
      <c r="BQ85" s="1">
        <v>-1.0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-1.0</v>
      </c>
      <c r="BX85" s="1">
        <v>1.0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-1.0</v>
      </c>
      <c r="CN85" s="1">
        <v>0.0</v>
      </c>
      <c r="CO85" s="1">
        <v>0.0</v>
      </c>
      <c r="CP85" s="1">
        <v>2.0</v>
      </c>
      <c r="CQ85" s="1">
        <v>3.0</v>
      </c>
      <c r="CR85" s="1">
        <v>0.0</v>
      </c>
      <c r="CS85" s="1">
        <v>59.0</v>
      </c>
      <c r="CT85" s="1">
        <v>59.0</v>
      </c>
      <c r="CU85" s="1">
        <v>60.0</v>
      </c>
      <c r="CV85" s="1">
        <v>60.0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1.0</v>
      </c>
      <c r="DH85" s="1">
        <v>1.0</v>
      </c>
      <c r="DI85" s="1">
        <v>1.0</v>
      </c>
      <c r="DJ85" s="1">
        <v>1.0</v>
      </c>
      <c r="DK85" s="1">
        <v>1.0</v>
      </c>
      <c r="DL85" s="1">
        <v>1.0</v>
      </c>
      <c r="DM85" s="1">
        <v>1.0</v>
      </c>
      <c r="DN85" s="1">
        <v>1.0</v>
      </c>
      <c r="DO85" s="1">
        <v>1.0</v>
      </c>
      <c r="DP85" s="1">
        <v>0.0</v>
      </c>
      <c r="DQ85" s="1">
        <v>0.0</v>
      </c>
      <c r="DR85" s="1">
        <v>0.0</v>
      </c>
      <c r="DS85" s="1">
        <v>15.0</v>
      </c>
      <c r="DT85" s="1">
        <v>8.0</v>
      </c>
      <c r="DU85" s="7" t="b">
        <v>0</v>
      </c>
      <c r="DV85" s="7" t="b">
        <v>0</v>
      </c>
      <c r="DW85" s="7" t="b">
        <v>0</v>
      </c>
      <c r="DX85" s="7" t="b">
        <v>0</v>
      </c>
      <c r="DY85" s="7" t="b">
        <v>0</v>
      </c>
      <c r="DZ85" s="7" t="b">
        <v>0</v>
      </c>
      <c r="EA85" s="7" t="b">
        <v>0</v>
      </c>
      <c r="EB85" s="7" t="b">
        <v>1</v>
      </c>
      <c r="EC85" s="14" t="b">
        <v>0</v>
      </c>
      <c r="ED85" s="14" t="b">
        <v>0</v>
      </c>
      <c r="EE85" s="14" t="b">
        <v>0</v>
      </c>
      <c r="EF85" s="14" t="b">
        <v>0</v>
      </c>
      <c r="EG85" s="14" t="b">
        <v>0</v>
      </c>
      <c r="EH85" s="14" t="b">
        <v>0</v>
      </c>
      <c r="EI85" s="14" t="b">
        <v>0</v>
      </c>
      <c r="EJ85" s="14" t="b">
        <v>0</v>
      </c>
      <c r="EK85" s="14" t="b">
        <v>0</v>
      </c>
      <c r="EL85" s="14" t="b">
        <v>0</v>
      </c>
      <c r="EM85" s="14" t="b">
        <v>0</v>
      </c>
      <c r="EN85" s="14" t="b">
        <v>0</v>
      </c>
      <c r="EO85" s="14" t="b">
        <v>0</v>
      </c>
      <c r="EP85" s="14" t="b">
        <v>0</v>
      </c>
      <c r="EQ85" s="14" t="b">
        <v>0</v>
      </c>
      <c r="ER85" s="14" t="b">
        <v>0</v>
      </c>
      <c r="ES85" s="14" t="b">
        <v>1</v>
      </c>
      <c r="ET85" s="14" t="b">
        <v>1</v>
      </c>
      <c r="EU85" s="14" t="b">
        <v>0</v>
      </c>
      <c r="EV85" s="7" t="b">
        <v>0</v>
      </c>
      <c r="EW85" s="7" t="b">
        <v>0</v>
      </c>
      <c r="EX85" s="7" t="b">
        <v>0</v>
      </c>
      <c r="EY85" s="7" t="b">
        <v>0</v>
      </c>
      <c r="EZ85" s="19">
        <v>0.0</v>
      </c>
      <c r="FA85" s="7" t="b">
        <v>0</v>
      </c>
    </row>
    <row r="86" ht="15.0" customHeight="1">
      <c r="A86" s="1">
        <v>6811.0</v>
      </c>
      <c r="B86" s="1" t="s">
        <v>575</v>
      </c>
      <c r="C86" s="1">
        <v>0.0</v>
      </c>
      <c r="D86" s="1">
        <v>10.0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-1.0</v>
      </c>
      <c r="O86" s="1">
        <v>-1.0</v>
      </c>
      <c r="P86" s="1">
        <v>-1.0</v>
      </c>
      <c r="Q86" s="1">
        <v>-1.0</v>
      </c>
      <c r="R86" s="1">
        <v>-1.0</v>
      </c>
      <c r="S86" s="1">
        <v>-1.0</v>
      </c>
      <c r="T86" s="1">
        <v>-1.0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7401.0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16.0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100.0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-1.0</v>
      </c>
      <c r="BQ86" s="1">
        <v>-1.0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-1.0</v>
      </c>
      <c r="BX86" s="1">
        <v>1.0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-1.0</v>
      </c>
      <c r="CN86" s="1">
        <v>0.0</v>
      </c>
      <c r="CO86" s="1">
        <v>0.0</v>
      </c>
      <c r="CP86" s="1">
        <v>2.0</v>
      </c>
      <c r="CQ86" s="1">
        <v>3.0</v>
      </c>
      <c r="CR86" s="1">
        <v>0.0</v>
      </c>
      <c r="CS86" s="1">
        <v>59.0</v>
      </c>
      <c r="CT86" s="1">
        <v>59.0</v>
      </c>
      <c r="CU86" s="1">
        <v>60.0</v>
      </c>
      <c r="CV86" s="1">
        <v>60.0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1.0</v>
      </c>
      <c r="DH86" s="1">
        <v>1.0</v>
      </c>
      <c r="DI86" s="1">
        <v>1.0</v>
      </c>
      <c r="DJ86" s="1">
        <v>1.0</v>
      </c>
      <c r="DK86" s="1">
        <v>1.0</v>
      </c>
      <c r="DL86" s="1">
        <v>1.0</v>
      </c>
      <c r="DM86" s="1">
        <v>1.0</v>
      </c>
      <c r="DN86" s="1">
        <v>1.0</v>
      </c>
      <c r="DO86" s="1">
        <v>1.0</v>
      </c>
      <c r="DP86" s="1">
        <v>0.0</v>
      </c>
      <c r="DQ86" s="1">
        <v>0.0</v>
      </c>
      <c r="DR86" s="1">
        <v>0.0</v>
      </c>
      <c r="DS86" s="1">
        <v>15.0</v>
      </c>
      <c r="DT86" s="1">
        <v>8.0</v>
      </c>
      <c r="DU86" s="7" t="b">
        <v>0</v>
      </c>
      <c r="DV86" s="7" t="b">
        <v>0</v>
      </c>
      <c r="DW86" s="7" t="b">
        <v>0</v>
      </c>
      <c r="DX86" s="7" t="b">
        <v>0</v>
      </c>
      <c r="DY86" s="7" t="b">
        <v>0</v>
      </c>
      <c r="DZ86" s="7" t="b">
        <v>0</v>
      </c>
      <c r="EA86" s="7" t="b">
        <v>0</v>
      </c>
      <c r="EB86" s="7" t="b">
        <v>1</v>
      </c>
      <c r="EC86" s="14" t="b">
        <v>0</v>
      </c>
      <c r="ED86" s="14" t="b">
        <v>0</v>
      </c>
      <c r="EE86" s="14" t="b">
        <v>0</v>
      </c>
      <c r="EF86" s="14" t="b">
        <v>0</v>
      </c>
      <c r="EG86" s="14" t="b">
        <v>0</v>
      </c>
      <c r="EH86" s="14" t="b">
        <v>0</v>
      </c>
      <c r="EI86" s="14" t="b">
        <v>0</v>
      </c>
      <c r="EJ86" s="14" t="b">
        <v>0</v>
      </c>
      <c r="EK86" s="14" t="b">
        <v>0</v>
      </c>
      <c r="EL86" s="14" t="b">
        <v>0</v>
      </c>
      <c r="EM86" s="14" t="b">
        <v>0</v>
      </c>
      <c r="EN86" s="14" t="b">
        <v>0</v>
      </c>
      <c r="EO86" s="14" t="b">
        <v>0</v>
      </c>
      <c r="EP86" s="14" t="b">
        <v>0</v>
      </c>
      <c r="EQ86" s="14" t="b">
        <v>0</v>
      </c>
      <c r="ER86" s="14" t="b">
        <v>0</v>
      </c>
      <c r="ES86" s="14" t="b">
        <v>1</v>
      </c>
      <c r="ET86" s="14" t="b">
        <v>1</v>
      </c>
      <c r="EU86" s="14" t="b">
        <v>0</v>
      </c>
      <c r="EV86" s="7" t="b">
        <v>0</v>
      </c>
      <c r="EW86" s="7" t="b">
        <v>0</v>
      </c>
      <c r="EX86" s="7" t="b">
        <v>0</v>
      </c>
      <c r="EY86" s="7" t="b">
        <v>0</v>
      </c>
      <c r="EZ86" s="19">
        <v>0.0</v>
      </c>
      <c r="FA86" s="7" t="b">
        <v>0</v>
      </c>
    </row>
    <row r="87" ht="15.0" customHeight="1">
      <c r="A87" s="1">
        <v>342001.0</v>
      </c>
      <c r="B87" s="1" t="s">
        <v>576</v>
      </c>
      <c r="C87" s="1">
        <v>1500.0</v>
      </c>
      <c r="D87" s="1">
        <v>0.0</v>
      </c>
      <c r="E87" s="1">
        <v>34200.0</v>
      </c>
      <c r="F87" s="1">
        <v>342001.0</v>
      </c>
      <c r="G87" s="1">
        <v>0.0</v>
      </c>
      <c r="H87" s="1">
        <v>45.0</v>
      </c>
      <c r="I87" s="1">
        <v>20.0</v>
      </c>
      <c r="J87" s="1">
        <v>9.9</v>
      </c>
      <c r="K87" s="1">
        <v>1800.0</v>
      </c>
      <c r="L87" s="1">
        <v>0.0</v>
      </c>
      <c r="M87" s="1">
        <v>0.0</v>
      </c>
      <c r="N87" s="1">
        <v>-1.0</v>
      </c>
      <c r="O87" s="1">
        <v>-1.0</v>
      </c>
      <c r="P87" s="1">
        <v>-1.0</v>
      </c>
      <c r="Q87" s="1">
        <v>-1.0</v>
      </c>
      <c r="R87" s="1">
        <v>-1.0</v>
      </c>
      <c r="S87" s="1">
        <v>-1.0</v>
      </c>
      <c r="T87" s="1">
        <v>-1.0</v>
      </c>
      <c r="U87" s="1">
        <v>5300.0</v>
      </c>
      <c r="V87" s="1">
        <v>0.0</v>
      </c>
      <c r="W87" s="1">
        <v>90101.0</v>
      </c>
      <c r="X87" s="1">
        <v>80000.0</v>
      </c>
      <c r="Y87" s="1">
        <v>0.0</v>
      </c>
      <c r="Z87" s="1">
        <v>0.0</v>
      </c>
      <c r="AA87" s="1">
        <v>0.0</v>
      </c>
      <c r="AB87" s="1">
        <v>71110.0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100.0</v>
      </c>
      <c r="AJ87" s="1">
        <v>102.0</v>
      </c>
      <c r="AK87" s="1">
        <v>120.0</v>
      </c>
      <c r="AL87" s="1">
        <v>16.0</v>
      </c>
      <c r="AM87" s="1">
        <v>3008.0</v>
      </c>
      <c r="AN87" s="1">
        <v>3009.0</v>
      </c>
      <c r="AO87" s="1">
        <v>3010.0</v>
      </c>
      <c r="AP87" s="1">
        <v>3011.0</v>
      </c>
      <c r="AQ87" s="1">
        <v>3012.0</v>
      </c>
      <c r="AR87" s="1">
        <v>3013.0</v>
      </c>
      <c r="AS87" s="1">
        <v>3006.0</v>
      </c>
      <c r="AT87" s="1">
        <v>3007.0</v>
      </c>
      <c r="AU87" s="1">
        <v>702.0</v>
      </c>
      <c r="AV87" s="1">
        <v>703.0</v>
      </c>
      <c r="AW87" s="1">
        <v>701.0</v>
      </c>
      <c r="AX87" s="1">
        <v>700.0</v>
      </c>
      <c r="AY87" s="1">
        <v>0.0</v>
      </c>
      <c r="AZ87" s="1">
        <v>0.0</v>
      </c>
      <c r="BA87" s="1">
        <v>0.0</v>
      </c>
      <c r="BB87" s="1">
        <v>100.0</v>
      </c>
      <c r="BC87" s="1">
        <v>40.0</v>
      </c>
      <c r="BD87" s="1">
        <v>100.0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999.0</v>
      </c>
      <c r="BM87" s="1">
        <v>999.0</v>
      </c>
      <c r="BN87" s="1">
        <v>75.0</v>
      </c>
      <c r="BO87" s="1">
        <v>0.0</v>
      </c>
      <c r="BP87" s="1">
        <v>-1.0</v>
      </c>
      <c r="BQ87" s="1">
        <v>-1.0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-1.0</v>
      </c>
      <c r="BX87" s="1">
        <v>1.0</v>
      </c>
      <c r="BY87" s="1">
        <v>100.0</v>
      </c>
      <c r="BZ87" s="1">
        <v>0.0</v>
      </c>
      <c r="CA87" s="1">
        <v>100.0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10.0</v>
      </c>
      <c r="CL87" s="1">
        <v>0.0</v>
      </c>
      <c r="CM87" s="1">
        <v>13.0</v>
      </c>
      <c r="CN87" s="1">
        <v>0.0</v>
      </c>
      <c r="CO87" s="1">
        <v>1.0</v>
      </c>
      <c r="CP87" s="1">
        <v>6.0</v>
      </c>
      <c r="CQ87" s="1">
        <v>9.0</v>
      </c>
      <c r="CR87" s="1">
        <v>5.0</v>
      </c>
      <c r="CS87" s="1">
        <v>68.0</v>
      </c>
      <c r="CT87" s="1">
        <v>68.0</v>
      </c>
      <c r="CU87" s="1">
        <v>69.0</v>
      </c>
      <c r="CV87" s="1">
        <v>69.0</v>
      </c>
      <c r="CW87" s="1">
        <v>0.0</v>
      </c>
      <c r="CX87" s="1">
        <v>0.0</v>
      </c>
      <c r="CY87" s="1">
        <v>0.0</v>
      </c>
      <c r="CZ87" s="1">
        <v>1.0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1.0</v>
      </c>
      <c r="DH87" s="1">
        <v>1.0</v>
      </c>
      <c r="DI87" s="1">
        <v>1.0</v>
      </c>
      <c r="DJ87" s="1">
        <v>1.0</v>
      </c>
      <c r="DK87" s="1">
        <v>1.0</v>
      </c>
      <c r="DL87" s="1">
        <v>1.0</v>
      </c>
      <c r="DM87" s="1">
        <v>1.0</v>
      </c>
      <c r="DN87" s="1">
        <v>1.0</v>
      </c>
      <c r="DO87" s="1">
        <v>1.0</v>
      </c>
      <c r="DP87" s="1">
        <v>1.0</v>
      </c>
      <c r="DQ87" s="1">
        <v>0.0</v>
      </c>
      <c r="DR87" s="1">
        <v>2.0</v>
      </c>
      <c r="DS87" s="1">
        <v>15.0</v>
      </c>
      <c r="DT87" s="1">
        <v>8.0</v>
      </c>
      <c r="DU87" s="7" t="b">
        <v>1</v>
      </c>
      <c r="DV87" s="7" t="b">
        <v>0</v>
      </c>
      <c r="DW87" s="7" t="b">
        <v>1</v>
      </c>
      <c r="DX87" s="7" t="b">
        <v>0</v>
      </c>
      <c r="DY87" s="7" t="b">
        <v>0</v>
      </c>
      <c r="DZ87" s="7" t="b">
        <v>0</v>
      </c>
      <c r="EA87" s="7" t="b">
        <v>0</v>
      </c>
      <c r="EB87" s="7" t="b">
        <v>0</v>
      </c>
      <c r="EC87" s="14" t="b">
        <v>1</v>
      </c>
      <c r="ED87" s="14" t="b">
        <v>1</v>
      </c>
      <c r="EE87" s="14" t="b">
        <v>0</v>
      </c>
      <c r="EF87" s="14" t="b">
        <v>0</v>
      </c>
      <c r="EG87" s="14" t="b">
        <v>0</v>
      </c>
      <c r="EH87" s="14" t="b">
        <v>0</v>
      </c>
      <c r="EI87" s="14" t="b">
        <v>0</v>
      </c>
      <c r="EJ87" s="14" t="b">
        <v>0</v>
      </c>
      <c r="EK87" s="14" t="b">
        <v>0</v>
      </c>
      <c r="EL87" s="14" t="b">
        <v>0</v>
      </c>
      <c r="EM87" s="14" t="b">
        <v>0</v>
      </c>
      <c r="EN87" s="14" t="b">
        <v>0</v>
      </c>
      <c r="EO87" s="14" t="b">
        <v>0</v>
      </c>
      <c r="EP87" s="14" t="b">
        <v>0</v>
      </c>
      <c r="EQ87" s="14" t="b">
        <v>0</v>
      </c>
      <c r="ER87" s="14" t="b">
        <v>0</v>
      </c>
      <c r="ES87" s="14" t="b">
        <v>0</v>
      </c>
      <c r="ET87" s="14" t="b">
        <v>0</v>
      </c>
      <c r="EU87" s="14" t="b">
        <v>0</v>
      </c>
      <c r="EV87" s="7" t="b">
        <v>0</v>
      </c>
      <c r="EW87" s="7" t="b">
        <v>0</v>
      </c>
      <c r="EX87" s="7" t="b">
        <v>0</v>
      </c>
      <c r="EY87" s="7" t="b">
        <v>0</v>
      </c>
      <c r="EZ87" s="19">
        <v>0.0</v>
      </c>
      <c r="FA87" s="7" t="b">
        <v>0</v>
      </c>
    </row>
  </sheetData>
  <conditionalFormatting sqref="DU2:EB87">
    <cfRule type="cellIs" dxfId="0" priority="1" operator="equal">
      <formula>"FALSE"</formula>
    </cfRule>
  </conditionalFormatting>
  <conditionalFormatting sqref="U2:AB87">
    <cfRule type="cellIs" dxfId="0" priority="2" operator="equal">
      <formula>0</formula>
    </cfRule>
  </conditionalFormatting>
  <conditionalFormatting sqref="DT2:DT87">
    <cfRule type="cellIs" dxfId="1" priority="3" operator="equal">
      <formula>8</formula>
    </cfRule>
  </conditionalFormatting>
  <conditionalFormatting sqref="DS2:DS87">
    <cfRule type="cellIs" dxfId="1" priority="4" operator="equal">
      <formula>15</formula>
    </cfRule>
  </conditionalFormatting>
  <conditionalFormatting sqref="N2:T87">
    <cfRule type="cellIs" dxfId="0" priority="5" operator="equal">
      <formula>-1</formula>
    </cfRule>
  </conditionalFormatting>
  <conditionalFormatting sqref="DG2:DO87">
    <cfRule type="cellIs" dxfId="0" priority="6" operator="equal">
      <formula>1</formula>
    </cfRule>
  </conditionalFormatting>
  <drawing r:id="rId2"/>
  <legacyDrawing r:id="rId3"/>
</worksheet>
</file>