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9c196bc775386b/Desktop/"/>
    </mc:Choice>
  </mc:AlternateContent>
  <xr:revisionPtr revIDLastSave="134" documentId="8_{7121B10D-0B45-4EB7-A567-B10EA39545A7}" xr6:coauthVersionLast="46" xr6:coauthVersionMax="46" xr10:uidLastSave="{6D7D8CB6-4B87-43EB-BCD9-B7C1F1E88387}"/>
  <bookViews>
    <workbookView xWindow="-110" yWindow="-110" windowWidth="19420" windowHeight="10420" activeTab="4" xr2:uid="{81F95429-2A2B-4E91-B98A-9A18E9F4F847}"/>
  </bookViews>
  <sheets>
    <sheet name="TBS R1" sheetId="2" r:id="rId1"/>
    <sheet name="TBS NP" sheetId="4" r:id="rId2"/>
    <sheet name="LR R1" sheetId="3" r:id="rId3"/>
    <sheet name="LR R3" sheetId="6" r:id="rId4"/>
    <sheet name="Graph" sheetId="7" r:id="rId5"/>
    <sheet name="Ceiling" sheetId="5" r:id="rId6"/>
  </sheets>
  <definedNames>
    <definedName name="_xlnm._FilterDatabase" localSheetId="5" hidden="1">Ceiling!$A$1:$M$5</definedName>
    <definedName name="solver_adj" localSheetId="5" hidden="1">Ceiling!$J$4,Ceiling!$K$4,Ceiling!$L$4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Ceiling!$J$4:$L$4</definedName>
    <definedName name="solver_lhs2" localSheetId="5" hidden="1">Ceiling!$M$4</definedName>
    <definedName name="solver_lhs3" localSheetId="5" hidden="1">Ceiling!$M$4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2</definedName>
    <definedName name="solver_nwt" localSheetId="5" hidden="1">1</definedName>
    <definedName name="solver_opt" localSheetId="5" hidden="1">Ceiling!$I$4</definedName>
    <definedName name="solver_pre" localSheetId="5" hidden="1">0.000001</definedName>
    <definedName name="solver_rbv" localSheetId="5" hidden="1">1</definedName>
    <definedName name="solver_rel1" localSheetId="5" hidden="1">4</definedName>
    <definedName name="solver_rel2" localSheetId="5" hidden="1">1</definedName>
    <definedName name="solver_rel3" localSheetId="5" hidden="1">1</definedName>
    <definedName name="solver_rhs1" localSheetId="5" hidden="1">"integer"</definedName>
    <definedName name="solver_rhs2" localSheetId="5" hidden="1">15</definedName>
    <definedName name="solver_rhs3" localSheetId="5" hidden="1">15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E3" i="5" s="1"/>
  <c r="M5" i="5"/>
  <c r="M4" i="5"/>
  <c r="M3" i="5"/>
  <c r="M2" i="5"/>
  <c r="D5" i="5"/>
  <c r="E5" i="5" s="1"/>
  <c r="D2" i="5"/>
  <c r="E2" i="5" s="1"/>
  <c r="D4" i="5"/>
  <c r="E4" i="5" s="1"/>
  <c r="G5" i="5"/>
  <c r="G4" i="5"/>
  <c r="F5" i="5"/>
  <c r="F4" i="5"/>
  <c r="G3" i="5"/>
  <c r="F3" i="5"/>
  <c r="G2" i="5"/>
  <c r="F2" i="5"/>
  <c r="B5" i="5"/>
  <c r="B4" i="5"/>
  <c r="B3" i="5"/>
  <c r="B2" i="5"/>
  <c r="H3" i="5"/>
  <c r="I5" i="5" l="1"/>
  <c r="I4" i="5"/>
  <c r="I2" i="5"/>
  <c r="I3" i="5"/>
</calcChain>
</file>

<file path=xl/sharedStrings.xml><?xml version="1.0" encoding="utf-8"?>
<sst xmlns="http://schemas.openxmlformats.org/spreadsheetml/2006/main" count="37" uniqueCount="22">
  <si>
    <t>Artis Farmed</t>
  </si>
  <si>
    <t>Avg Fit</t>
  </si>
  <si>
    <t>Max Fit</t>
  </si>
  <si>
    <t>Min Fit</t>
  </si>
  <si>
    <t>LR R1</t>
  </si>
  <si>
    <t>TBS R1</t>
  </si>
  <si>
    <t>TBS NP</t>
  </si>
  <si>
    <t>CR</t>
  </si>
  <si>
    <t>CD</t>
  </si>
  <si>
    <t>DMG%</t>
  </si>
  <si>
    <t>E DMG</t>
  </si>
  <si>
    <t>LR R3</t>
  </si>
  <si>
    <t>Total ATK</t>
  </si>
  <si>
    <t>bATK</t>
  </si>
  <si>
    <t>Flat ATK</t>
  </si>
  <si>
    <t>ATK%</t>
  </si>
  <si>
    <t>ATK Subs</t>
  </si>
  <si>
    <t>CR Subs</t>
  </si>
  <si>
    <t>CD Subs</t>
  </si>
  <si>
    <t>Stat Count</t>
  </si>
  <si>
    <t>LR R3 Ceiling</t>
  </si>
  <si>
    <t>TBS R1 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</si>
</sst>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0" fontId="0" fillId="3" borderId="0" xfId="0" applyNumberFormat="1" applyFill="1"/>
    <xf numFmtId="165" fontId="0" fillId="3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KQ 90/90 Weap 90/90 no set</a:t>
            </a:r>
            <a:r>
              <a:rPr lang="en-SG" baseline="0"/>
              <a:t> bonus</a:t>
            </a:r>
            <a:br>
              <a:rPr lang="en-SG" baseline="0"/>
            </a:br>
            <a:r>
              <a:rPr lang="en-SG" baseline="0"/>
              <a:t>N/CA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TBS 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Graph!$A$2:$A$17</c:f>
              <c:numCache>
                <c:formatCode>General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Graph!$B$2:$B$17</c:f>
              <c:numCache>
                <c:formatCode>General</c:formatCode>
                <c:ptCount val="16"/>
                <c:pt idx="0">
                  <c:v>4910.6462602194597</c:v>
                </c:pt>
                <c:pt idx="1">
                  <c:v>5291.89259331006</c:v>
                </c:pt>
                <c:pt idx="2">
                  <c:v>5556.2706085892896</c:v>
                </c:pt>
                <c:pt idx="3">
                  <c:v>5583.0875346662497</c:v>
                </c:pt>
                <c:pt idx="4">
                  <c:v>5798.4778646350996</c:v>
                </c:pt>
                <c:pt idx="5">
                  <c:v>5875.4787202061898</c:v>
                </c:pt>
                <c:pt idx="6" formatCode="0.000">
                  <c:v>5999.72516255349</c:v>
                </c:pt>
                <c:pt idx="7" formatCode="0.000">
                  <c:v>6126.0003863223901</c:v>
                </c:pt>
                <c:pt idx="8">
                  <c:v>6098.2732557884601</c:v>
                </c:pt>
                <c:pt idx="9" formatCode="0.000">
                  <c:v>6147.6257875597003</c:v>
                </c:pt>
                <c:pt idx="10">
                  <c:v>6185.75401093448</c:v>
                </c:pt>
                <c:pt idx="11">
                  <c:v>6252.7507547532996</c:v>
                </c:pt>
                <c:pt idx="12">
                  <c:v>6219.0876448182698</c:v>
                </c:pt>
                <c:pt idx="13">
                  <c:v>6237.9212722921002</c:v>
                </c:pt>
                <c:pt idx="14">
                  <c:v>6212.9017215535196</c:v>
                </c:pt>
                <c:pt idx="15" formatCode="0.000">
                  <c:v>6265.4750784677399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1-4A0C-B9B9-17C6375F7CC7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LR R3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Graph!$A$2:$A$17</c:f>
              <c:numCache>
                <c:formatCode>General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Graph!$C$2:$C$17</c:f>
              <c:numCache>
                <c:formatCode>General</c:formatCode>
                <c:ptCount val="16"/>
                <c:pt idx="0">
                  <c:v>4837.92679911696</c:v>
                </c:pt>
                <c:pt idx="1">
                  <c:v>5158.5888290917501</c:v>
                </c:pt>
                <c:pt idx="2">
                  <c:v>5626.8964113695101</c:v>
                </c:pt>
                <c:pt idx="3">
                  <c:v>5735.5328056117696</c:v>
                </c:pt>
                <c:pt idx="4">
                  <c:v>5745.6964814251496</c:v>
                </c:pt>
                <c:pt idx="5">
                  <c:v>5896.8171174052104</c:v>
                </c:pt>
                <c:pt idx="6" formatCode="0.000">
                  <c:v>6029.9104409946804</c:v>
                </c:pt>
                <c:pt idx="7" formatCode="0.000">
                  <c:v>5884.1792373922599</c:v>
                </c:pt>
                <c:pt idx="8">
                  <c:v>6132.4994503525704</c:v>
                </c:pt>
                <c:pt idx="9" formatCode="0.000">
                  <c:v>6198.7222453750701</c:v>
                </c:pt>
                <c:pt idx="10">
                  <c:v>6320.8628613349401</c:v>
                </c:pt>
                <c:pt idx="11">
                  <c:v>6153.9148762623699</c:v>
                </c:pt>
                <c:pt idx="12">
                  <c:v>6190.6290214682404</c:v>
                </c:pt>
                <c:pt idx="13">
                  <c:v>6258.7911114219096</c:v>
                </c:pt>
                <c:pt idx="14">
                  <c:v>6275.6371253933903</c:v>
                </c:pt>
                <c:pt idx="15" formatCode="0.000">
                  <c:v>6336.1610947314502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1-4A0C-B9B9-17C6375F7CC7}"/>
            </c:ext>
          </c:extLst>
        </c:ser>
        <c:ser>
          <c:idx val="2"/>
          <c:order val="2"/>
          <c:tx>
            <c:v>TBS R1 Ceiling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Graph!$A$2:$A$17</c:f>
              <c:numCache>
                <c:formatCode>General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Graph!$D$2:$D$17</c:f>
              <c:numCache>
                <c:formatCode>General</c:formatCode>
                <c:ptCount val="16"/>
                <c:pt idx="0">
                  <c:v>7819.2598939002237</c:v>
                </c:pt>
                <c:pt idx="1">
                  <c:v>7819.2598939002237</c:v>
                </c:pt>
                <c:pt idx="2">
                  <c:v>7819.2598939002237</c:v>
                </c:pt>
                <c:pt idx="3">
                  <c:v>7819.2598939002237</c:v>
                </c:pt>
                <c:pt idx="4">
                  <c:v>7819.2598939002237</c:v>
                </c:pt>
                <c:pt idx="5">
                  <c:v>7819.2598939002237</c:v>
                </c:pt>
                <c:pt idx="6">
                  <c:v>7819.2598939002237</c:v>
                </c:pt>
                <c:pt idx="7">
                  <c:v>7819.2598939002237</c:v>
                </c:pt>
                <c:pt idx="8">
                  <c:v>7819.2598939002237</c:v>
                </c:pt>
                <c:pt idx="9">
                  <c:v>7819.2598939002237</c:v>
                </c:pt>
                <c:pt idx="10">
                  <c:v>7819.2598939002237</c:v>
                </c:pt>
                <c:pt idx="11">
                  <c:v>7819.2598939002237</c:v>
                </c:pt>
                <c:pt idx="12">
                  <c:v>7819.2598939002237</c:v>
                </c:pt>
                <c:pt idx="13">
                  <c:v>7819.2598939002237</c:v>
                </c:pt>
                <c:pt idx="14">
                  <c:v>7819.2598939002237</c:v>
                </c:pt>
                <c:pt idx="15">
                  <c:v>7819.2598939002237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51-4A0C-B9B9-17C6375F7CC7}"/>
            </c:ext>
          </c:extLst>
        </c:ser>
        <c:ser>
          <c:idx val="3"/>
          <c:order val="3"/>
          <c:tx>
            <c:strRef>
              <c:f>Graph!$E$1</c:f>
              <c:strCache>
                <c:ptCount val="1"/>
                <c:pt idx="0">
                  <c:v>LR R3 Ceiling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Graph!$A$2:$A$17</c:f>
              <c:numCache>
                <c:formatCode>General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Graph!$E$2:$E$17</c:f>
              <c:numCache>
                <c:formatCode>General</c:formatCode>
                <c:ptCount val="16"/>
                <c:pt idx="0">
                  <c:v>8114.5498295113193</c:v>
                </c:pt>
                <c:pt idx="1">
                  <c:v>8114.5498295113193</c:v>
                </c:pt>
                <c:pt idx="2">
                  <c:v>8114.5498295113193</c:v>
                </c:pt>
                <c:pt idx="3">
                  <c:v>8114.5498295113193</c:v>
                </c:pt>
                <c:pt idx="4">
                  <c:v>8114.5498295113193</c:v>
                </c:pt>
                <c:pt idx="5">
                  <c:v>8114.5498295113193</c:v>
                </c:pt>
                <c:pt idx="6">
                  <c:v>8114.5498295113193</c:v>
                </c:pt>
                <c:pt idx="7">
                  <c:v>8114.5498295113193</c:v>
                </c:pt>
                <c:pt idx="8">
                  <c:v>8114.5498295113193</c:v>
                </c:pt>
                <c:pt idx="9">
                  <c:v>8114.5498295113193</c:v>
                </c:pt>
                <c:pt idx="10">
                  <c:v>8114.5498295113193</c:v>
                </c:pt>
                <c:pt idx="11">
                  <c:v>8114.5498295113193</c:v>
                </c:pt>
                <c:pt idx="12">
                  <c:v>8114.5498295113193</c:v>
                </c:pt>
                <c:pt idx="13">
                  <c:v>8114.5498295113193</c:v>
                </c:pt>
                <c:pt idx="14">
                  <c:v>8114.5498295113193</c:v>
                </c:pt>
                <c:pt idx="15">
                  <c:v>8114.5498295113193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51-4A0C-B9B9-17C6375F7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297663"/>
        <c:axId val="1426301407"/>
      </c:scatterChart>
      <c:valAx>
        <c:axId val="142629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</a:t>
                </a:r>
                <a:r>
                  <a:rPr lang="en-SG" baseline="0"/>
                  <a:t> of artifacts farmed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301407"/>
        <c:crosses val="autoZero"/>
        <c:crossBetween val="midCat"/>
      </c:valAx>
      <c:valAx>
        <c:axId val="1426301407"/>
        <c:scaling>
          <c:orientation val="minMax"/>
          <c:max val="83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Effective DMG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9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130175</xdr:colOff>
      <xdr:row>3</xdr:row>
      <xdr:rowOff>60325</xdr:rowOff>
    </xdr:from>
    <xdr:to>
      <xdr:col>12</xdr:col>
      <xdr:colOff>434975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26F2B-E517-4BB1-B2A5-64C0E945D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03BC5-3BD7-4B93-81EF-6B4109379A90}">
  <sheetPr codeName="Sheet2"/>
  <dimension ref="A1:D17"/>
  <sheetViews>
    <sheetView workbookViewId="0">
      <selection sqref="A1:B17"/>
    </sheetView>
  </sheetViews>
  <sheetFormatPr defaultRowHeight="14.5" x14ac:dyDescent="0.35"/>
  <cols>
    <col min="1" max="1" width="11.453125" bestFit="1" customWidth="1"/>
    <col min="2" max="4" width="11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30</v>
      </c>
      <c r="B2">
        <v>4910.6462602194597</v>
      </c>
      <c r="C2">
        <v>6154.0347370656</v>
      </c>
      <c r="D2">
        <v>4041.8709997440001</v>
      </c>
    </row>
    <row r="3" spans="1:4" x14ac:dyDescent="0.35">
      <c r="A3">
        <v>40</v>
      </c>
      <c r="B3">
        <v>5291.89259331006</v>
      </c>
      <c r="C3">
        <v>6866.96574788</v>
      </c>
      <c r="D3">
        <v>4114.5721963776004</v>
      </c>
    </row>
    <row r="4" spans="1:4" x14ac:dyDescent="0.35">
      <c r="A4">
        <v>50</v>
      </c>
      <c r="B4">
        <v>5556.2706085892896</v>
      </c>
      <c r="C4">
        <v>7291.9934174472</v>
      </c>
      <c r="D4">
        <v>4168.7065954416003</v>
      </c>
    </row>
    <row r="5" spans="1:4" x14ac:dyDescent="0.35">
      <c r="A5">
        <v>60</v>
      </c>
      <c r="B5">
        <v>5583.0875346662497</v>
      </c>
      <c r="C5">
        <v>7334.5418048817601</v>
      </c>
      <c r="D5">
        <v>4638.4983003744001</v>
      </c>
    </row>
    <row r="6" spans="1:4" x14ac:dyDescent="0.35">
      <c r="A6">
        <v>70</v>
      </c>
      <c r="B6">
        <v>5798.4778646350996</v>
      </c>
      <c r="C6">
        <v>6937.2153579781898</v>
      </c>
      <c r="D6">
        <v>4677.1454426399996</v>
      </c>
    </row>
    <row r="7" spans="1:4" x14ac:dyDescent="0.35">
      <c r="A7">
        <v>80</v>
      </c>
      <c r="B7">
        <v>5875.4787202061898</v>
      </c>
      <c r="C7">
        <v>6968.9915271043201</v>
      </c>
      <c r="D7">
        <v>4817.4561908160003</v>
      </c>
    </row>
    <row r="8" spans="1:4" x14ac:dyDescent="0.35">
      <c r="A8">
        <v>90</v>
      </c>
      <c r="B8" s="1">
        <v>5999.72516255349</v>
      </c>
      <c r="C8">
        <v>6777.6031356553003</v>
      </c>
      <c r="D8" s="1">
        <v>4995.9201599999997</v>
      </c>
    </row>
    <row r="9" spans="1:4" x14ac:dyDescent="0.35">
      <c r="A9">
        <v>100</v>
      </c>
      <c r="B9" s="1">
        <v>6126.0003863223901</v>
      </c>
      <c r="C9">
        <v>7371.4675929227196</v>
      </c>
      <c r="D9">
        <v>5137.8232951440004</v>
      </c>
    </row>
    <row r="10" spans="1:4" x14ac:dyDescent="0.35">
      <c r="A10">
        <v>110</v>
      </c>
      <c r="B10">
        <v>6098.2732557884601</v>
      </c>
      <c r="C10">
        <v>7293.0230250393597</v>
      </c>
      <c r="D10">
        <v>5111.4385340567997</v>
      </c>
    </row>
    <row r="11" spans="1:4" x14ac:dyDescent="0.35">
      <c r="A11">
        <v>120</v>
      </c>
      <c r="B11" s="1">
        <v>6147.6257875597003</v>
      </c>
      <c r="C11">
        <v>6147.6257875597003</v>
      </c>
      <c r="D11">
        <v>5020.9468379999998</v>
      </c>
    </row>
    <row r="12" spans="1:4" x14ac:dyDescent="0.35">
      <c r="A12">
        <v>130</v>
      </c>
      <c r="B12">
        <v>6185.75401093448</v>
      </c>
      <c r="C12" s="1">
        <v>7342.5722635762304</v>
      </c>
      <c r="D12">
        <v>5344.1443849247999</v>
      </c>
    </row>
    <row r="13" spans="1:4" x14ac:dyDescent="0.35">
      <c r="A13">
        <v>140</v>
      </c>
      <c r="B13">
        <v>6252.7507547532996</v>
      </c>
      <c r="C13">
        <v>7283.4785542220798</v>
      </c>
      <c r="D13">
        <v>5232.8195650045</v>
      </c>
    </row>
    <row r="14" spans="1:4" x14ac:dyDescent="0.35">
      <c r="A14">
        <v>150</v>
      </c>
      <c r="B14">
        <v>6219.0876448182698</v>
      </c>
      <c r="C14">
        <v>7218.71982974408</v>
      </c>
      <c r="D14">
        <v>5041.755051264</v>
      </c>
    </row>
    <row r="15" spans="1:4" x14ac:dyDescent="0.35">
      <c r="A15">
        <v>160</v>
      </c>
      <c r="B15">
        <v>6237.9212722921002</v>
      </c>
      <c r="C15">
        <v>7034.3822882998002</v>
      </c>
      <c r="D15">
        <v>5378.6975550360003</v>
      </c>
    </row>
    <row r="16" spans="1:4" x14ac:dyDescent="0.35">
      <c r="A16">
        <v>170</v>
      </c>
      <c r="B16">
        <v>6212.9017215535196</v>
      </c>
      <c r="C16">
        <v>7713.8081190092198</v>
      </c>
      <c r="D16">
        <v>4848.5101940184004</v>
      </c>
    </row>
    <row r="17" spans="1:4" x14ac:dyDescent="0.35">
      <c r="A17">
        <v>180</v>
      </c>
      <c r="B17" s="1">
        <v>6265.4750784677399</v>
      </c>
      <c r="C17">
        <v>7445.2966063000003</v>
      </c>
      <c r="D17" s="1">
        <v>5100.4501345152003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03C55-C2C1-430E-81F5-B77D2E7486F2}">
  <sheetPr codeName="Sheet4"/>
  <dimension ref="A1:D17"/>
  <sheetViews>
    <sheetView workbookViewId="0">
      <selection activeCell="D22" sqref="D2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30</v>
      </c>
      <c r="B2">
        <v>4220.6884547555001</v>
      </c>
      <c r="C2">
        <v>5780.2043985528999</v>
      </c>
      <c r="D2">
        <v>2644.5706749999999</v>
      </c>
    </row>
    <row r="3" spans="1:4" x14ac:dyDescent="0.35">
      <c r="A3">
        <v>40</v>
      </c>
      <c r="B3">
        <v>4406.2221289591098</v>
      </c>
      <c r="C3">
        <v>6037.2848905670398</v>
      </c>
      <c r="D3">
        <v>3220.3211284240001</v>
      </c>
    </row>
    <row r="4" spans="1:4" x14ac:dyDescent="0.35">
      <c r="A4">
        <v>50</v>
      </c>
      <c r="B4">
        <v>4719.2039579497095</v>
      </c>
      <c r="C4">
        <v>6027.3243004485103</v>
      </c>
      <c r="D4">
        <v>3742.957216112</v>
      </c>
    </row>
    <row r="5" spans="1:4" x14ac:dyDescent="0.35">
      <c r="A5">
        <v>60</v>
      </c>
      <c r="B5">
        <v>4922.9896493658998</v>
      </c>
      <c r="C5">
        <v>6138.0175011814399</v>
      </c>
      <c r="D5">
        <v>3624.267342436</v>
      </c>
    </row>
    <row r="6" spans="1:4" x14ac:dyDescent="0.35">
      <c r="A6">
        <v>70</v>
      </c>
      <c r="B6">
        <v>4883.7030587889203</v>
      </c>
      <c r="C6">
        <v>6182.84606308808</v>
      </c>
      <c r="D6">
        <v>4009.3358099460002</v>
      </c>
    </row>
    <row r="7" spans="1:4" x14ac:dyDescent="0.35">
      <c r="A7">
        <v>80</v>
      </c>
      <c r="B7">
        <v>5057.4715036095604</v>
      </c>
      <c r="C7">
        <v>6728.9024070922596</v>
      </c>
      <c r="D7">
        <v>3836.1168542400001</v>
      </c>
    </row>
    <row r="8" spans="1:4" x14ac:dyDescent="0.35">
      <c r="A8">
        <v>90</v>
      </c>
      <c r="B8" s="1">
        <v>5131.5280686459701</v>
      </c>
      <c r="C8">
        <v>6353.7344273190502</v>
      </c>
      <c r="D8" s="1">
        <v>3800.5563200000001</v>
      </c>
    </row>
    <row r="9" spans="1:4" x14ac:dyDescent="0.35">
      <c r="A9">
        <v>100</v>
      </c>
      <c r="B9" s="1">
        <v>5075.7321972277996</v>
      </c>
      <c r="C9">
        <v>5075.7321972277996</v>
      </c>
      <c r="D9">
        <v>3558.4594316799999</v>
      </c>
    </row>
    <row r="10" spans="1:4" x14ac:dyDescent="0.35">
      <c r="A10">
        <v>110</v>
      </c>
      <c r="B10">
        <v>5126.9614866370803</v>
      </c>
      <c r="C10">
        <v>6365.2512625034997</v>
      </c>
      <c r="D10">
        <v>4267.0417790000001</v>
      </c>
    </row>
    <row r="11" spans="1:4" x14ac:dyDescent="0.35">
      <c r="A11">
        <v>120</v>
      </c>
      <c r="B11" s="1">
        <v>5164.0106906912097</v>
      </c>
      <c r="C11">
        <v>6399.4380475635498</v>
      </c>
      <c r="D11">
        <v>4191.4245146399999</v>
      </c>
    </row>
    <row r="12" spans="1:4" x14ac:dyDescent="0.35">
      <c r="A12">
        <v>130</v>
      </c>
      <c r="B12">
        <v>5305.0206043830403</v>
      </c>
      <c r="C12" s="1">
        <v>6319.1942699957999</v>
      </c>
      <c r="D12">
        <v>4200.6704854720001</v>
      </c>
    </row>
    <row r="13" spans="1:4" x14ac:dyDescent="0.35">
      <c r="A13">
        <v>140</v>
      </c>
      <c r="B13">
        <v>5445.2800649001701</v>
      </c>
      <c r="C13">
        <v>6733.00273309775</v>
      </c>
      <c r="D13">
        <v>4158.5002912440004</v>
      </c>
    </row>
    <row r="14" spans="1:4" x14ac:dyDescent="0.35">
      <c r="A14">
        <v>150</v>
      </c>
      <c r="B14">
        <v>5340.7774045882097</v>
      </c>
      <c r="C14">
        <v>6186.8858144163096</v>
      </c>
      <c r="D14">
        <v>3790.347356152</v>
      </c>
    </row>
    <row r="15" spans="1:4" x14ac:dyDescent="0.35">
      <c r="A15">
        <v>160</v>
      </c>
      <c r="B15">
        <v>5535.3703662839798</v>
      </c>
      <c r="C15">
        <v>6705.9768156616801</v>
      </c>
      <c r="D15">
        <v>4183.112304448</v>
      </c>
    </row>
    <row r="16" spans="1:4" x14ac:dyDescent="0.35">
      <c r="A16">
        <v>170</v>
      </c>
      <c r="B16">
        <v>5509.9073192755995</v>
      </c>
      <c r="C16">
        <v>6303.7502139363196</v>
      </c>
      <c r="D16">
        <v>4348.486115744</v>
      </c>
    </row>
    <row r="17" spans="1:4" x14ac:dyDescent="0.35">
      <c r="A17">
        <v>180</v>
      </c>
      <c r="B17" s="1">
        <v>5542.3788147963296</v>
      </c>
      <c r="C17">
        <v>6727.5790715918001</v>
      </c>
      <c r="D17" s="1">
        <v>4044.8496354499998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0F24-4483-40E5-90D2-1AFDB76B8DA5}">
  <sheetPr codeName="Sheet3"/>
  <dimension ref="A1:D17"/>
  <sheetViews>
    <sheetView workbookViewId="0">
      <selection activeCell="D19" sqref="D19"/>
    </sheetView>
  </sheetViews>
  <sheetFormatPr defaultRowHeight="14.5" x14ac:dyDescent="0.35"/>
  <cols>
    <col min="1" max="1" width="11.453125" bestFit="1" customWidth="1"/>
    <col min="2" max="4" width="11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30</v>
      </c>
      <c r="B2">
        <v>4727.4395618008602</v>
      </c>
      <c r="C2">
        <v>7120.2180445580798</v>
      </c>
      <c r="D2">
        <v>3441.5272814208001</v>
      </c>
    </row>
    <row r="3" spans="1:4" x14ac:dyDescent="0.35">
      <c r="A3">
        <v>40</v>
      </c>
      <c r="B3">
        <v>5064.5032707767004</v>
      </c>
      <c r="C3">
        <v>6510.8760173160499</v>
      </c>
      <c r="D3">
        <v>3526.5186182184002</v>
      </c>
    </row>
    <row r="4" spans="1:4" x14ac:dyDescent="0.35">
      <c r="A4">
        <v>50</v>
      </c>
      <c r="B4">
        <v>5171.2687090048903</v>
      </c>
      <c r="C4">
        <v>7156.9492169098003</v>
      </c>
      <c r="D4">
        <v>3615.9379389000001</v>
      </c>
    </row>
    <row r="5" spans="1:4" x14ac:dyDescent="0.35">
      <c r="A5">
        <v>60</v>
      </c>
      <c r="B5">
        <v>5347.8634289340798</v>
      </c>
      <c r="C5">
        <v>7375.4945929181404</v>
      </c>
      <c r="D5">
        <v>4095.7475011199999</v>
      </c>
    </row>
    <row r="6" spans="1:4" x14ac:dyDescent="0.35">
      <c r="A6">
        <v>70</v>
      </c>
      <c r="B6">
        <v>5586.0715547324498</v>
      </c>
      <c r="C6">
        <v>6590.4110593552005</v>
      </c>
      <c r="D6">
        <v>4284.6944616456003</v>
      </c>
    </row>
    <row r="7" spans="1:4" x14ac:dyDescent="0.35">
      <c r="A7">
        <v>80</v>
      </c>
      <c r="B7">
        <v>5502.8155049557699</v>
      </c>
      <c r="C7">
        <v>6631.8106486162396</v>
      </c>
      <c r="D7">
        <v>4216.1973343775999</v>
      </c>
    </row>
    <row r="8" spans="1:4" x14ac:dyDescent="0.35">
      <c r="A8">
        <v>90</v>
      </c>
      <c r="B8" s="1">
        <v>5624.3906927006401</v>
      </c>
      <c r="C8">
        <v>7019.5011193159999</v>
      </c>
      <c r="D8" s="1">
        <v>4363.1553206640001</v>
      </c>
    </row>
    <row r="9" spans="1:4" x14ac:dyDescent="0.35">
      <c r="A9">
        <v>100</v>
      </c>
      <c r="B9" s="1">
        <v>5620.3949579374603</v>
      </c>
      <c r="C9">
        <v>6782.9153815999498</v>
      </c>
      <c r="D9">
        <v>4452.5516256000001</v>
      </c>
    </row>
    <row r="10" spans="1:4" x14ac:dyDescent="0.35">
      <c r="A10">
        <v>110</v>
      </c>
      <c r="B10">
        <v>5826.9045679155597</v>
      </c>
      <c r="C10">
        <v>6897.4027934565602</v>
      </c>
      <c r="D10">
        <v>4626.0211525056002</v>
      </c>
    </row>
    <row r="11" spans="1:4" x14ac:dyDescent="0.35">
      <c r="A11">
        <v>120</v>
      </c>
      <c r="B11" s="1">
        <v>5726.0437929048703</v>
      </c>
      <c r="C11">
        <v>6983.9741066076804</v>
      </c>
      <c r="D11">
        <v>4789.2615194704003</v>
      </c>
    </row>
    <row r="12" spans="1:4" x14ac:dyDescent="0.35">
      <c r="A12">
        <v>130</v>
      </c>
      <c r="B12">
        <v>5899.7720082088699</v>
      </c>
      <c r="C12" s="1">
        <v>7260.2194561842398</v>
      </c>
      <c r="D12">
        <v>4590.4370550144004</v>
      </c>
    </row>
    <row r="13" spans="1:4" x14ac:dyDescent="0.35">
      <c r="A13">
        <v>140</v>
      </c>
      <c r="B13">
        <v>5911.0250462102504</v>
      </c>
      <c r="C13">
        <v>6927.4138946823696</v>
      </c>
      <c r="D13">
        <v>4769.691922944</v>
      </c>
    </row>
    <row r="14" spans="1:4" x14ac:dyDescent="0.35">
      <c r="A14">
        <v>150</v>
      </c>
      <c r="B14">
        <v>6009.2919697371799</v>
      </c>
      <c r="C14">
        <v>7060.8236168827298</v>
      </c>
      <c r="D14">
        <v>4788.3753642816</v>
      </c>
    </row>
    <row r="15" spans="1:4" x14ac:dyDescent="0.35">
      <c r="A15">
        <v>160</v>
      </c>
      <c r="B15">
        <v>5981.2138800715902</v>
      </c>
      <c r="C15">
        <v>7442.4423715807498</v>
      </c>
      <c r="D15">
        <v>4786.9077935280002</v>
      </c>
    </row>
    <row r="16" spans="1:4" x14ac:dyDescent="0.35">
      <c r="A16">
        <v>170</v>
      </c>
      <c r="B16">
        <v>5972.0701579684501</v>
      </c>
      <c r="C16">
        <v>7001.3060165994702</v>
      </c>
      <c r="D16">
        <v>4823.0372999423998</v>
      </c>
    </row>
    <row r="17" spans="1:4" x14ac:dyDescent="0.35">
      <c r="A17">
        <v>180</v>
      </c>
      <c r="B17" s="1">
        <v>5871.49515539404</v>
      </c>
      <c r="C17">
        <v>6947.3885036315796</v>
      </c>
      <c r="D17" s="1">
        <v>4907.6390353535999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7162-7F89-458D-82BA-4B48AC6BAB58}">
  <sheetPr codeName="Sheet5"/>
  <dimension ref="A1:D17"/>
  <sheetViews>
    <sheetView workbookViewId="0">
      <selection activeCell="B2" sqref="B2:B1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30</v>
      </c>
      <c r="B2">
        <v>4837.92679911696</v>
      </c>
      <c r="C2">
        <v>6233.3875440927404</v>
      </c>
      <c r="D2">
        <v>3594.8523345919998</v>
      </c>
    </row>
    <row r="3" spans="1:4" x14ac:dyDescent="0.35">
      <c r="A3">
        <v>40</v>
      </c>
      <c r="B3">
        <v>5158.5888290917501</v>
      </c>
      <c r="C3">
        <v>6941.0257440716196</v>
      </c>
      <c r="D3">
        <v>4047.4006245171199</v>
      </c>
    </row>
    <row r="4" spans="1:4" x14ac:dyDescent="0.35">
      <c r="A4">
        <v>50</v>
      </c>
      <c r="B4">
        <v>5626.8964113695101</v>
      </c>
      <c r="C4">
        <v>6956.4163524379201</v>
      </c>
      <c r="D4">
        <v>4371.0743642828802</v>
      </c>
    </row>
    <row r="5" spans="1:4" x14ac:dyDescent="0.35">
      <c r="A5">
        <v>60</v>
      </c>
      <c r="B5">
        <v>5735.5328056117696</v>
      </c>
      <c r="C5">
        <v>6954.3602146762596</v>
      </c>
      <c r="D5">
        <v>4546.4321468467197</v>
      </c>
    </row>
    <row r="6" spans="1:4" x14ac:dyDescent="0.35">
      <c r="A6">
        <v>70</v>
      </c>
      <c r="B6">
        <v>5745.6964814251496</v>
      </c>
      <c r="C6">
        <v>6860.6306247869998</v>
      </c>
      <c r="D6">
        <v>4536.2482922803201</v>
      </c>
    </row>
    <row r="7" spans="1:4" x14ac:dyDescent="0.35">
      <c r="A7">
        <v>80</v>
      </c>
      <c r="B7">
        <v>5896.8171174052104</v>
      </c>
      <c r="C7">
        <v>7632.2896597612798</v>
      </c>
      <c r="D7">
        <v>4624.7916009383998</v>
      </c>
    </row>
    <row r="8" spans="1:4" x14ac:dyDescent="0.35">
      <c r="A8">
        <v>90</v>
      </c>
      <c r="B8" s="1">
        <v>6029.9104409946804</v>
      </c>
      <c r="C8">
        <v>7134.5578006525002</v>
      </c>
      <c r="D8" s="1">
        <v>4226.3288599091202</v>
      </c>
    </row>
    <row r="9" spans="1:4" x14ac:dyDescent="0.35">
      <c r="A9">
        <v>100</v>
      </c>
      <c r="B9" s="1">
        <v>5884.1792373922599</v>
      </c>
      <c r="C9">
        <v>7570.39933735049</v>
      </c>
      <c r="D9">
        <v>4659.7783418751997</v>
      </c>
    </row>
    <row r="10" spans="1:4" x14ac:dyDescent="0.35">
      <c r="A10">
        <v>110</v>
      </c>
      <c r="B10">
        <v>6132.4994503525704</v>
      </c>
      <c r="C10">
        <v>7160.4969714099398</v>
      </c>
      <c r="D10">
        <v>5050.5790420991998</v>
      </c>
    </row>
    <row r="11" spans="1:4" x14ac:dyDescent="0.35">
      <c r="A11">
        <v>120</v>
      </c>
      <c r="B11" s="1">
        <v>6198.7222453750701</v>
      </c>
      <c r="C11">
        <v>7829.5560605555102</v>
      </c>
      <c r="D11">
        <v>4811.9502262681599</v>
      </c>
    </row>
    <row r="12" spans="1:4" x14ac:dyDescent="0.35">
      <c r="A12">
        <v>130</v>
      </c>
      <c r="B12">
        <v>6320.8628613349401</v>
      </c>
      <c r="C12" s="1">
        <v>7812.13230998784</v>
      </c>
      <c r="D12">
        <v>5223.9871655296001</v>
      </c>
    </row>
    <row r="13" spans="1:4" x14ac:dyDescent="0.35">
      <c r="A13">
        <v>140</v>
      </c>
      <c r="B13">
        <v>6153.9148762623699</v>
      </c>
      <c r="C13">
        <v>7186.7965400196499</v>
      </c>
      <c r="D13">
        <v>5138.9684735999999</v>
      </c>
    </row>
    <row r="14" spans="1:4" x14ac:dyDescent="0.35">
      <c r="A14">
        <v>150</v>
      </c>
      <c r="B14">
        <v>6190.6290214682404</v>
      </c>
      <c r="C14">
        <v>7551.8296356574101</v>
      </c>
      <c r="D14">
        <v>4886.15698980864</v>
      </c>
    </row>
    <row r="15" spans="1:4" x14ac:dyDescent="0.35">
      <c r="A15">
        <v>160</v>
      </c>
      <c r="B15">
        <v>6258.7911114219096</v>
      </c>
      <c r="C15">
        <v>7771.6318372804399</v>
      </c>
      <c r="D15">
        <v>4970.5660761600002</v>
      </c>
    </row>
    <row r="16" spans="1:4" x14ac:dyDescent="0.35">
      <c r="A16">
        <v>170</v>
      </c>
      <c r="B16">
        <v>6275.6371253933903</v>
      </c>
      <c r="C16">
        <v>7461.67044002278</v>
      </c>
      <c r="D16">
        <v>5174.8568162304</v>
      </c>
    </row>
    <row r="17" spans="1:4" x14ac:dyDescent="0.35">
      <c r="A17">
        <v>180</v>
      </c>
      <c r="B17" s="1">
        <v>6336.1610947314502</v>
      </c>
      <c r="C17">
        <v>7277.8096435283996</v>
      </c>
      <c r="D17" s="1">
        <v>5082.9046605414396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F6C4-9A26-4E67-9D22-E981A242CC5E}">
  <sheetPr codeName="Sheet6"/>
  <dimension ref="A1:E17"/>
  <sheetViews>
    <sheetView tabSelected="1" workbookViewId="0">
      <selection activeCell="O6" sqref="O6"/>
    </sheetView>
  </sheetViews>
  <sheetFormatPr defaultRowHeight="14.5" x14ac:dyDescent="0.35"/>
  <cols>
    <col min="1" max="1" width="11.453125" bestFit="1" customWidth="1"/>
    <col min="2" max="2" width="11.81640625" bestFit="1" customWidth="1"/>
    <col min="4" max="4" width="12.6328125" bestFit="1" customWidth="1"/>
    <col min="5" max="5" width="11.1796875" bestFit="1" customWidth="1"/>
  </cols>
  <sheetData>
    <row r="1" spans="1:5" x14ac:dyDescent="0.35">
      <c r="A1" t="s">
        <v>0</v>
      </c>
      <c r="B1" t="s">
        <v>5</v>
      </c>
      <c r="C1" t="s">
        <v>11</v>
      </c>
      <c r="D1" t="s">
        <v>21</v>
      </c>
      <c r="E1" t="s">
        <v>20</v>
      </c>
    </row>
    <row r="2" spans="1:5" x14ac:dyDescent="0.35">
      <c r="A2">
        <v>30</v>
      </c>
      <c r="B2">
        <v>4910.6462602194597</v>
      </c>
      <c r="C2">
        <v>4837.92679911696</v>
      </c>
      <c r="D2">
        <v>7819.2598939002237</v>
      </c>
      <c r="E2">
        <v>8114.5498295113193</v>
      </c>
    </row>
    <row r="3" spans="1:5" x14ac:dyDescent="0.35">
      <c r="A3">
        <v>40</v>
      </c>
      <c r="B3">
        <v>5291.89259331006</v>
      </c>
      <c r="C3">
        <v>5158.5888290917501</v>
      </c>
      <c r="D3">
        <v>7819.2598939002237</v>
      </c>
      <c r="E3">
        <v>8114.5498295113193</v>
      </c>
    </row>
    <row r="4" spans="1:5" x14ac:dyDescent="0.35">
      <c r="A4">
        <v>50</v>
      </c>
      <c r="B4">
        <v>5556.2706085892896</v>
      </c>
      <c r="C4">
        <v>5626.8964113695101</v>
      </c>
      <c r="D4">
        <v>7819.2598939002237</v>
      </c>
      <c r="E4">
        <v>8114.5498295113193</v>
      </c>
    </row>
    <row r="5" spans="1:5" x14ac:dyDescent="0.35">
      <c r="A5">
        <v>60</v>
      </c>
      <c r="B5">
        <v>5583.0875346662497</v>
      </c>
      <c r="C5">
        <v>5735.5328056117696</v>
      </c>
      <c r="D5">
        <v>7819.2598939002237</v>
      </c>
      <c r="E5">
        <v>8114.5498295113193</v>
      </c>
    </row>
    <row r="6" spans="1:5" x14ac:dyDescent="0.35">
      <c r="A6">
        <v>70</v>
      </c>
      <c r="B6">
        <v>5798.4778646350996</v>
      </c>
      <c r="C6">
        <v>5745.6964814251496</v>
      </c>
      <c r="D6">
        <v>7819.2598939002237</v>
      </c>
      <c r="E6">
        <v>8114.5498295113193</v>
      </c>
    </row>
    <row r="7" spans="1:5" x14ac:dyDescent="0.35">
      <c r="A7">
        <v>80</v>
      </c>
      <c r="B7">
        <v>5875.4787202061898</v>
      </c>
      <c r="C7">
        <v>5896.8171174052104</v>
      </c>
      <c r="D7">
        <v>7819.2598939002237</v>
      </c>
      <c r="E7">
        <v>8114.5498295113193</v>
      </c>
    </row>
    <row r="8" spans="1:5" x14ac:dyDescent="0.35">
      <c r="A8">
        <v>90</v>
      </c>
      <c r="B8" s="1">
        <v>5999.72516255349</v>
      </c>
      <c r="C8" s="1">
        <v>6029.9104409946804</v>
      </c>
      <c r="D8">
        <v>7819.2598939002237</v>
      </c>
      <c r="E8">
        <v>8114.5498295113193</v>
      </c>
    </row>
    <row r="9" spans="1:5" x14ac:dyDescent="0.35">
      <c r="A9">
        <v>100</v>
      </c>
      <c r="B9" s="1">
        <v>6126.0003863223901</v>
      </c>
      <c r="C9" s="1">
        <v>5884.1792373922599</v>
      </c>
      <c r="D9">
        <v>7819.2598939002237</v>
      </c>
      <c r="E9">
        <v>8114.5498295113193</v>
      </c>
    </row>
    <row r="10" spans="1:5" x14ac:dyDescent="0.35">
      <c r="A10">
        <v>110</v>
      </c>
      <c r="B10">
        <v>6098.2732557884601</v>
      </c>
      <c r="C10">
        <v>6132.4994503525704</v>
      </c>
      <c r="D10">
        <v>7819.2598939002237</v>
      </c>
      <c r="E10">
        <v>8114.5498295113193</v>
      </c>
    </row>
    <row r="11" spans="1:5" x14ac:dyDescent="0.35">
      <c r="A11">
        <v>120</v>
      </c>
      <c r="B11" s="1">
        <v>6147.6257875597003</v>
      </c>
      <c r="C11" s="1">
        <v>6198.7222453750701</v>
      </c>
      <c r="D11">
        <v>7819.2598939002237</v>
      </c>
      <c r="E11">
        <v>8114.5498295113193</v>
      </c>
    </row>
    <row r="12" spans="1:5" x14ac:dyDescent="0.35">
      <c r="A12">
        <v>130</v>
      </c>
      <c r="B12">
        <v>6185.75401093448</v>
      </c>
      <c r="C12">
        <v>6320.8628613349401</v>
      </c>
      <c r="D12">
        <v>7819.2598939002237</v>
      </c>
      <c r="E12">
        <v>8114.5498295113193</v>
      </c>
    </row>
    <row r="13" spans="1:5" x14ac:dyDescent="0.35">
      <c r="A13">
        <v>140</v>
      </c>
      <c r="B13">
        <v>6252.7507547532996</v>
      </c>
      <c r="C13">
        <v>6153.9148762623699</v>
      </c>
      <c r="D13">
        <v>7819.2598939002237</v>
      </c>
      <c r="E13">
        <v>8114.5498295113193</v>
      </c>
    </row>
    <row r="14" spans="1:5" x14ac:dyDescent="0.35">
      <c r="A14">
        <v>150</v>
      </c>
      <c r="B14">
        <v>6219.0876448182698</v>
      </c>
      <c r="C14">
        <v>6190.6290214682404</v>
      </c>
      <c r="D14">
        <v>7819.2598939002237</v>
      </c>
      <c r="E14">
        <v>8114.5498295113193</v>
      </c>
    </row>
    <row r="15" spans="1:5" x14ac:dyDescent="0.35">
      <c r="A15">
        <v>160</v>
      </c>
      <c r="B15">
        <v>6237.9212722921002</v>
      </c>
      <c r="C15">
        <v>6258.7911114219096</v>
      </c>
      <c r="D15">
        <v>7819.2598939002237</v>
      </c>
      <c r="E15">
        <v>8114.5498295113193</v>
      </c>
    </row>
    <row r="16" spans="1:5" x14ac:dyDescent="0.35">
      <c r="A16">
        <v>170</v>
      </c>
      <c r="B16">
        <v>6212.9017215535196</v>
      </c>
      <c r="C16">
        <v>6275.6371253933903</v>
      </c>
      <c r="D16">
        <v>7819.2598939002237</v>
      </c>
      <c r="E16">
        <v>8114.5498295113193</v>
      </c>
    </row>
    <row r="17" spans="1:5" x14ac:dyDescent="0.35">
      <c r="A17">
        <v>180</v>
      </c>
      <c r="B17" s="1">
        <v>6265.4750784677399</v>
      </c>
      <c r="C17" s="1">
        <v>6336.1610947314502</v>
      </c>
      <c r="D17">
        <v>7819.2598939002237</v>
      </c>
      <c r="E17">
        <v>8114.5498295113193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82CC8-2296-458E-8ED9-7AE521021971}">
  <sheetPr codeName="Sheet1"/>
  <dimension ref="A1:M5"/>
  <sheetViews>
    <sheetView workbookViewId="0">
      <selection activeCell="D4" sqref="D4"/>
    </sheetView>
  </sheetViews>
  <sheetFormatPr defaultRowHeight="14.5" x14ac:dyDescent="0.35"/>
  <cols>
    <col min="13" max="13" width="9.453125" bestFit="1" customWidth="1"/>
  </cols>
  <sheetData>
    <row r="1" spans="1:13" x14ac:dyDescent="0.35">
      <c r="B1" t="s">
        <v>13</v>
      </c>
      <c r="C1" t="s">
        <v>14</v>
      </c>
      <c r="D1" t="s">
        <v>15</v>
      </c>
      <c r="E1" t="s">
        <v>12</v>
      </c>
      <c r="F1" t="s">
        <v>7</v>
      </c>
      <c r="G1" t="s">
        <v>8</v>
      </c>
      <c r="H1" t="s">
        <v>9</v>
      </c>
      <c r="I1" s="4" t="s">
        <v>10</v>
      </c>
      <c r="J1" t="s">
        <v>16</v>
      </c>
      <c r="K1" t="s">
        <v>17</v>
      </c>
      <c r="L1" t="s">
        <v>18</v>
      </c>
      <c r="M1" t="s">
        <v>19</v>
      </c>
    </row>
    <row r="2" spans="1:13" x14ac:dyDescent="0.35">
      <c r="A2" t="s">
        <v>4</v>
      </c>
      <c r="B2">
        <f>323+510</f>
        <v>833</v>
      </c>
      <c r="C2">
        <v>311</v>
      </c>
      <c r="D2" s="8">
        <f>46.6%+20%+J2*5%+41.3%</f>
        <v>1.079</v>
      </c>
      <c r="E2">
        <f>B2*(1+D2)+C2</f>
        <v>2042.8069999999998</v>
      </c>
      <c r="F2" s="2">
        <f>5%+31.1%+13.2%+K2*3.3%</f>
        <v>0.75700000000000001</v>
      </c>
      <c r="G2" s="3">
        <f>50%+38.8%+33%+L2*6.6%</f>
        <v>1.68</v>
      </c>
      <c r="H2" s="3">
        <v>0.66600000000000004</v>
      </c>
      <c r="I2" s="4">
        <f>E2*(1+F2*G2)*(1+H2)</f>
        <v>7731.5182057131196</v>
      </c>
      <c r="J2">
        <v>0</v>
      </c>
      <c r="K2">
        <v>8</v>
      </c>
      <c r="L2">
        <v>7</v>
      </c>
      <c r="M2">
        <f>SUM(J2:L2)</f>
        <v>15</v>
      </c>
    </row>
    <row r="3" spans="1:13" x14ac:dyDescent="0.35">
      <c r="A3" s="5" t="s">
        <v>11</v>
      </c>
      <c r="B3" s="5">
        <f>323+510</f>
        <v>833</v>
      </c>
      <c r="C3" s="5">
        <v>311</v>
      </c>
      <c r="D3" s="6">
        <f>46.6%+20%+J3*5%+41.3%</f>
        <v>1.079</v>
      </c>
      <c r="E3" s="5">
        <f>B3*(1+D3)+C3</f>
        <v>2042.8069999999998</v>
      </c>
      <c r="F3" s="6">
        <f>5%+31.1%+13.2%+K3*3.3%</f>
        <v>0.625</v>
      </c>
      <c r="G3" s="7">
        <f>50%+38.8%+33%+L3*6.6%</f>
        <v>1.284</v>
      </c>
      <c r="H3" s="7">
        <f>66.6%+8%</f>
        <v>0.74599999999999989</v>
      </c>
      <c r="I3" s="4">
        <f>E3*(1+F3*G3)*(1+H3)</f>
        <v>6429.0506921549995</v>
      </c>
      <c r="J3" s="5">
        <v>0</v>
      </c>
      <c r="K3" s="5">
        <v>4</v>
      </c>
      <c r="L3" s="5">
        <v>1</v>
      </c>
      <c r="M3" s="5">
        <f>SUM(J3:L3)</f>
        <v>5</v>
      </c>
    </row>
    <row r="4" spans="1:13" x14ac:dyDescent="0.35">
      <c r="A4" s="5" t="s">
        <v>5</v>
      </c>
      <c r="B4" s="5">
        <f>323+510</f>
        <v>833</v>
      </c>
      <c r="C4" s="5">
        <v>311</v>
      </c>
      <c r="D4" s="6">
        <f>46.6%+20%+J4*5%</f>
        <v>0.81600000000000006</v>
      </c>
      <c r="E4" s="5">
        <f>B4*(1+D4)+C4</f>
        <v>1823.7280000000001</v>
      </c>
      <c r="F4" s="6">
        <f>5%+27.6%+16.5%+K4*3.3%</f>
        <v>0.88700000000000001</v>
      </c>
      <c r="G4" s="7">
        <f>50%+38.8%+26.4%+L4*6.6%+62.2%</f>
        <v>1.774</v>
      </c>
      <c r="H4" s="7">
        <v>0.66600000000000004</v>
      </c>
      <c r="I4" s="4">
        <f>E4*(1+F4*G4)*(1+H4)</f>
        <v>7819.2598939002237</v>
      </c>
      <c r="J4" s="5">
        <v>3</v>
      </c>
      <c r="K4" s="5">
        <v>12</v>
      </c>
      <c r="L4" s="5">
        <v>0</v>
      </c>
      <c r="M4" s="5">
        <f>SUM(J4:L4)</f>
        <v>15</v>
      </c>
    </row>
    <row r="5" spans="1:13" x14ac:dyDescent="0.35">
      <c r="A5" t="s">
        <v>6</v>
      </c>
      <c r="B5">
        <f>323+510</f>
        <v>833</v>
      </c>
      <c r="C5">
        <v>311</v>
      </c>
      <c r="D5" s="8">
        <f>46.6%+20%+J5*5%</f>
        <v>0.66600000000000004</v>
      </c>
      <c r="E5">
        <f>B5*(1+D5)+C5</f>
        <v>1698.778</v>
      </c>
      <c r="F5" s="2">
        <f>5%+27.6%+16.5%+K5*3.3%</f>
        <v>0.85399999999999998</v>
      </c>
      <c r="G5" s="3">
        <f>50%+38.8%+26.4%+L5*6.6%+62.2%</f>
        <v>2.0379999999999998</v>
      </c>
      <c r="H5" s="3">
        <v>0.46600000000000003</v>
      </c>
      <c r="I5" s="4">
        <f>E5*(1+F5*G5)*(1+H5)</f>
        <v>6824.8450861836964</v>
      </c>
      <c r="J5">
        <v>0</v>
      </c>
      <c r="K5">
        <v>11</v>
      </c>
      <c r="L5">
        <v>4</v>
      </c>
      <c r="M5">
        <f>SUM(J5:L5)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TBS R1</vt:lpstr>
      <vt:lpstr>TBS NP</vt:lpstr>
      <vt:lpstr>LR R1</vt:lpstr>
      <vt:lpstr>LR R3</vt:lpstr>
      <vt:lpstr>Graph</vt:lpstr>
      <vt:lpstr>Ceiling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ng</dc:creator>
  <cp:lastModifiedBy>gavin ng</cp:lastModifiedBy>
  <dcterms:created xsi:type="dcterms:W3CDTF">2021-04-16T16:42:46Z</dcterms:created>
  <dcterms:modified xsi:type="dcterms:W3CDTF">2021-04-17T10:06:46Z</dcterms:modified>
</cp:coreProperties>
</file>