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d.docs.live.net/fca16039ea603866/Desktop/Comp Portfolio/"/>
    </mc:Choice>
  </mc:AlternateContent>
  <xr:revisionPtr revIDLastSave="784" documentId="8_{CEF0B96E-7BB0-4C78-919D-26007852C0D4}" xr6:coauthVersionLast="47" xr6:coauthVersionMax="47" xr10:uidLastSave="{06BE1D37-392E-4890-896C-7F3C05801623}"/>
  <bookViews>
    <workbookView xWindow="3090" yWindow="7160" windowWidth="25990" windowHeight="19360" xr2:uid="{00000000-000D-0000-FFFF-FFFF00000000}"/>
  </bookViews>
  <sheets>
    <sheet name="Net Sales Bonus Pool" sheetId="4" r:id="rId1"/>
    <sheet name="KPI and Incentive Achievement" sheetId="1" r:id="rId2"/>
    <sheet name="KPI Performance Design" sheetId="5" r:id="rId3"/>
    <sheet name="Data Validation" sheetId="3" state="hidden" r:id="rId4"/>
  </sheets>
  <externalReferences>
    <externalReference r:id="rId5"/>
  </externalReferences>
  <definedNames>
    <definedName name="_Hlk55297406" localSheetId="2">'KPI Performance Design'!$B$34</definedName>
    <definedName name="_Hlk94117443" localSheetId="2">'KPI Performance Design'!$B$2</definedName>
    <definedName name="_Hlk94687315" localSheetId="2">'KPI Performance Design'!#REF!</definedName>
    <definedName name="A" localSheetId="1">#REF!</definedName>
    <definedName name="A">#REF!</definedName>
    <definedName name="ACB_X" localSheetId="1">#REF!</definedName>
    <definedName name="ACB_X">#REF!</definedName>
    <definedName name="Actives" localSheetId="1">#REF!</definedName>
    <definedName name="Actives">#REF!</definedName>
    <definedName name="Andrea" localSheetId="1">#REF!</definedName>
    <definedName name="Andrea">#REF!</definedName>
    <definedName name="Band" localSheetId="1">#REF!</definedName>
    <definedName name="Band">#REF!</definedName>
    <definedName name="Bands" localSheetId="1">#REF!</definedName>
    <definedName name="Bands">#REF!</definedName>
    <definedName name="Changes" localSheetId="1">#REF!</definedName>
    <definedName name="Changes">#REF!</definedName>
    <definedName name="CodeTitle" localSheetId="1">#REF!</definedName>
    <definedName name="CodeTitle">#REF!</definedName>
    <definedName name="country_codes" localSheetId="1">#REF!</definedName>
    <definedName name="country_codes">#REF!</definedName>
    <definedName name="country_codes_2" localSheetId="1">#REF!</definedName>
    <definedName name="country_codes_2">#REF!</definedName>
    <definedName name="DescriptionsMaster" localSheetId="1">#REF!</definedName>
    <definedName name="DescriptionsMaster">#REF!</definedName>
    <definedName name="ds" localSheetId="1">#REF!</definedName>
    <definedName name="ds">#REF!</definedName>
    <definedName name="EBITDA" localSheetId="1">#REF!</definedName>
    <definedName name="EBITDA">#REF!</definedName>
    <definedName name="error" localSheetId="1">#REF!</definedName>
    <definedName name="error">#REF!</definedName>
    <definedName name="error_2" localSheetId="1">#REF!</definedName>
    <definedName name="error_2">#REF!</definedName>
    <definedName name="Functions" localSheetId="1">#REF!</definedName>
    <definedName name="Functions">#REF!</definedName>
    <definedName name="Ind.Leadership" localSheetId="1">#REF!</definedName>
    <definedName name="Ind.Leadership">#REF!</definedName>
    <definedName name="Juhl" localSheetId="1">#REF!</definedName>
    <definedName name="Juhl">#REF!</definedName>
    <definedName name="Leverage_L" localSheetId="1">#REF!</definedName>
    <definedName name="Leverage_L">#REF!</definedName>
    <definedName name="Leverage_M" localSheetId="1">#REF!</definedName>
    <definedName name="Leverage_M">#REF!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atrix" localSheetId="1">#REF!</definedName>
    <definedName name="Matrix">#REF!</definedName>
    <definedName name="PD_SOURCE" localSheetId="1">#REF!</definedName>
    <definedName name="PD_SOURCE">#REF!</definedName>
    <definedName name="PDs" localSheetId="1">#REF!</definedName>
    <definedName name="PDs">#REF!</definedName>
    <definedName name="PGContent_EN" localSheetId="1">#REF!</definedName>
    <definedName name="PGContent_EN">#REF!</definedName>
    <definedName name="_xlnm.Print_Area" localSheetId="1">'KPI and Incentive Achievement'!$B$3:$N$44</definedName>
    <definedName name="Reference" localSheetId="1">#REF!</definedName>
    <definedName name="Reference">#REF!</definedName>
    <definedName name="SortedValues">'Data Validation'!$A$1:$A$101</definedName>
    <definedName name="TestDataSource" localSheetId="1">#REF!</definedName>
    <definedName name="TestDataSource">#REF!</definedName>
    <definedName name="TestSource" localSheetId="1">#REF!</definedName>
    <definedName name="TestSource">#REF!</definedName>
    <definedName name="Z_C6FDA605_6424_4D37_B4C3_6A6126B6C2AB_.wvu.PrintArea" localSheetId="1">'KPI and Incentive Achievement'!$C$3:$N$42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9" i="1" l="1"/>
  <c r="D24" i="5"/>
  <c r="C23" i="5"/>
  <c r="E39" i="4"/>
  <c r="N32" i="1"/>
  <c r="N26" i="1"/>
  <c r="N22" i="1"/>
  <c r="N23" i="1"/>
  <c r="N24" i="1"/>
  <c r="N37" i="1"/>
  <c r="K41" i="1"/>
  <c r="L41" i="1"/>
  <c r="K40" i="1"/>
  <c r="L40" i="1"/>
  <c r="D28" i="4"/>
  <c r="D31" i="4"/>
  <c r="D32" i="4"/>
  <c r="E36" i="4"/>
  <c r="E37" i="4"/>
  <c r="E38" i="4"/>
  <c r="E40" i="4"/>
  <c r="E41" i="4"/>
  <c r="E42" i="4"/>
  <c r="E43" i="4"/>
  <c r="E44" i="4"/>
  <c r="E45" i="4"/>
  <c r="D30" i="4"/>
  <c r="D29" i="4"/>
  <c r="H10" i="4"/>
  <c r="H11" i="4"/>
  <c r="H22" i="4"/>
  <c r="H18" i="4"/>
  <c r="H19" i="4"/>
  <c r="H23" i="4"/>
  <c r="H20" i="4"/>
  <c r="H24" i="4"/>
  <c r="H21" i="4"/>
  <c r="D14" i="4"/>
  <c r="H13" i="4"/>
  <c r="D13" i="4"/>
  <c r="E13" i="4"/>
  <c r="D12" i="4"/>
  <c r="E12" i="4"/>
  <c r="D11" i="4"/>
  <c r="E11" i="4"/>
  <c r="D10" i="4"/>
  <c r="E10" i="4"/>
  <c r="E8" i="4"/>
  <c r="D17" i="1"/>
  <c r="F37" i="1"/>
  <c r="C17" i="1"/>
</calcChain>
</file>

<file path=xl/sharedStrings.xml><?xml version="1.0" encoding="utf-8"?>
<sst xmlns="http://schemas.openxmlformats.org/spreadsheetml/2006/main" count="179" uniqueCount="150">
  <si>
    <t xml:space="preserve">Name </t>
  </si>
  <si>
    <t>USD</t>
  </si>
  <si>
    <t>Base Salary</t>
  </si>
  <si>
    <t>PSA/ESA Target</t>
  </si>
  <si>
    <t>PSA/ESA Max</t>
  </si>
  <si>
    <t>Total Direct Comp</t>
  </si>
  <si>
    <t xml:space="preserve">Type of Goal </t>
  </si>
  <si>
    <t xml:space="preserve">Threshold </t>
  </si>
  <si>
    <t xml:space="preserve">Target </t>
  </si>
  <si>
    <t>Max</t>
  </si>
  <si>
    <t>Financial 
Weighting</t>
  </si>
  <si>
    <t>Subjective 
Weighting</t>
  </si>
  <si>
    <t>Input Selection from Dropdown</t>
  </si>
  <si>
    <t>Comments</t>
  </si>
  <si>
    <t>Fail</t>
  </si>
  <si>
    <t>Below Target</t>
  </si>
  <si>
    <t>Target</t>
  </si>
  <si>
    <t>Between Target and Max</t>
  </si>
  <si>
    <t>Bonus Target %</t>
  </si>
  <si>
    <t>Bonus Max %</t>
  </si>
  <si>
    <t>=IF(K31="Input Selection from Dropdown","",IF(K31="Fail",0,IF(K31="Below Target","Please Enter Percentage",IF(K31="Target",M31,IF(K31="Between Target and Max","Please Enter Percentage",IF(K31="Max",N31))))))</t>
  </si>
  <si>
    <t>Notes- KareyW</t>
  </si>
  <si>
    <t xml:space="preserve">Test Test </t>
  </si>
  <si>
    <t>COMPANY NAME</t>
  </si>
  <si>
    <t>TOTAL</t>
  </si>
  <si>
    <t>RSU Cash</t>
  </si>
  <si>
    <t>TOTAL DIRECT CASH</t>
  </si>
  <si>
    <t>AWARD SUMMARY (USD)</t>
  </si>
  <si>
    <t>Stock Options</t>
  </si>
  <si>
    <t>Enter Employee ID</t>
  </si>
  <si>
    <t>Enter Financial Objective #1</t>
  </si>
  <si>
    <t>Enter Financial Objective #2</t>
  </si>
  <si>
    <t>Enter Financial Objective #3</t>
  </si>
  <si>
    <t>Enter Leadership Objective #1</t>
  </si>
  <si>
    <t>Enter Leadership Objective #2</t>
  </si>
  <si>
    <t>Enter Leadership Objective #3</t>
  </si>
  <si>
    <t>Enter Important Achievements Last Year</t>
  </si>
  <si>
    <t>Test Test</t>
  </si>
  <si>
    <t>Currency</t>
  </si>
  <si>
    <t>Local</t>
  </si>
  <si>
    <t>100M</t>
  </si>
  <si>
    <t>**Depending on how 'clean" the raw data is extracted from Workday, ADP, or any other HR systems, certain cells may be automated by using the "Employee ID as the unique Identifier"</t>
  </si>
  <si>
    <t>Update all cells highlighted in yellow</t>
  </si>
  <si>
    <t>=IF(K25="Input Selection from Dropdown","",IF(K25="Fail",0,IF(K25="Below Target","Please Enter Percentage",IF(K25="Target",M25,IF(K25="Between Target and Max","Please Enter Percentage",IF(K25="Max",N25))))))</t>
  </si>
  <si>
    <t>=IF(K28="Input Selection from Dropdown","",IF(K28="Fail",0,IF(K28="Below Target","Please Enter Percentage",IF(K28="Target",M28,IF(K28="Between Target and Max","Please Enter Percentage",IF(K28="Max",N28))))))</t>
  </si>
  <si>
    <t xml:space="preserve">KPI Weighting </t>
  </si>
  <si>
    <t>KPI</t>
  </si>
  <si>
    <t>Q3RF Net Sales</t>
  </si>
  <si>
    <t>Actual Achievement</t>
  </si>
  <si>
    <t>Actual Award</t>
  </si>
  <si>
    <t>KPI Performance</t>
  </si>
  <si>
    <t>New PSA or RSU</t>
  </si>
  <si>
    <t>New Bonus</t>
  </si>
  <si>
    <t>Paid Bonus</t>
  </si>
  <si>
    <t>Granted PSA or RSU</t>
  </si>
  <si>
    <t>Fiscal End Date (+1 day)</t>
  </si>
  <si>
    <t xml:space="preserve"> Company Bonus Pool Funding Scale </t>
  </si>
  <si>
    <t xml:space="preserve">Individual Bonus Calculator </t>
  </si>
  <si>
    <t>% Net Profit Achievement</t>
  </si>
  <si>
    <t>% Distributed to House</t>
  </si>
  <si>
    <t>% Distributed to Bonus Pool</t>
  </si>
  <si>
    <t xml:space="preserve">Full Fiscal Year Bonus Payout </t>
  </si>
  <si>
    <t xml:space="preserve">No Payout </t>
  </si>
  <si>
    <t>=&lt;5%</t>
  </si>
  <si>
    <t>Name</t>
  </si>
  <si>
    <t>&lt;----Update Here</t>
  </si>
  <si>
    <t>Title</t>
  </si>
  <si>
    <t>&lt;----Select from drop down box</t>
  </si>
  <si>
    <t>Bonus %</t>
  </si>
  <si>
    <t>Bonus $ (% of Bonus Pool)</t>
  </si>
  <si>
    <t>Budget</t>
  </si>
  <si>
    <t>FY Total Cash Comp</t>
  </si>
  <si>
    <t xml:space="preserve">Prorated Bonus Payout </t>
  </si>
  <si>
    <t>Hire Date</t>
  </si>
  <si>
    <t>Proration Days</t>
  </si>
  <si>
    <t>Proration %</t>
  </si>
  <si>
    <t xml:space="preserve">Base Salary </t>
  </si>
  <si>
    <t xml:space="preserve">Prorated Bonus $ </t>
  </si>
  <si>
    <t>=&gt;20%</t>
  </si>
  <si>
    <t>Target Net Profit $ for FY</t>
  </si>
  <si>
    <t>Actual Net Profit $ for FY</t>
  </si>
  <si>
    <t>Achievement %</t>
  </si>
  <si>
    <t>Achievement $</t>
  </si>
  <si>
    <t>% Distributed to EE Bonus Pool</t>
  </si>
  <si>
    <t>Bonus Pool $</t>
  </si>
  <si>
    <t>Management Bonus % By  Title:</t>
  </si>
  <si>
    <t xml:space="preserve">Title </t>
  </si>
  <si>
    <t>Bonus $$</t>
  </si>
  <si>
    <t>President</t>
  </si>
  <si>
    <t>Controller</t>
  </si>
  <si>
    <t>Total</t>
  </si>
  <si>
    <t xml:space="preserve">Fiscal Start Date </t>
  </si>
  <si>
    <t>&lt;----Enter Data</t>
  </si>
  <si>
    <t>MDs</t>
  </si>
  <si>
    <t xml:space="preserve">Executive Director </t>
  </si>
  <si>
    <t>Vice President</t>
  </si>
  <si>
    <t xml:space="preserve">Sr. Director </t>
  </si>
  <si>
    <t>Director</t>
  </si>
  <si>
    <t>Sr.Manager</t>
  </si>
  <si>
    <t xml:space="preserve">Manager </t>
  </si>
  <si>
    <t>Karey work with Client to determine Company Bonus Pool Criteria (EBITDA vs EBITA vs Net Sales vs Net Profit, Performance Modifier, etc.)</t>
  </si>
  <si>
    <t>Bonus Target $ (% of Bonus Pool)</t>
  </si>
  <si>
    <t>% of Incentive</t>
  </si>
  <si>
    <t>Bonus Target $</t>
  </si>
  <si>
    <t>Bonus Max $</t>
  </si>
  <si>
    <t>Karey work with Client to determine KPI success metrics and incentive payout criteria</t>
  </si>
  <si>
    <t>Bonus % of Bonus Pool</t>
  </si>
  <si>
    <t>KPI Achievement and Incentive</t>
  </si>
  <si>
    <t>Award</t>
  </si>
  <si>
    <t xml:space="preserve">Employee Title: </t>
  </si>
  <si>
    <r>
      <t>Manager:</t>
    </r>
    <r>
      <rPr>
        <sz val="12"/>
        <color theme="1"/>
        <rFont val="Calibri"/>
        <family val="2"/>
        <scheme val="minor"/>
      </rPr>
      <t xml:space="preserve"> </t>
    </r>
  </si>
  <si>
    <r>
      <t>Manager Title:</t>
    </r>
    <r>
      <rPr>
        <sz val="12"/>
        <color theme="1"/>
        <rFont val="Calibri"/>
        <family val="2"/>
        <scheme val="minor"/>
      </rPr>
      <t xml:space="preserve"> </t>
    </r>
  </si>
  <si>
    <r>
      <t>Review Period:</t>
    </r>
    <r>
      <rPr>
        <sz val="12"/>
        <color theme="1"/>
        <rFont val="Calibri"/>
        <family val="2"/>
        <scheme val="minor"/>
      </rPr>
      <t xml:space="preserve"> </t>
    </r>
  </si>
  <si>
    <t>Corporate (EBITDA):</t>
  </si>
  <si>
    <r>
      <rPr>
        <sz val="7"/>
        <color theme="1"/>
        <rFont val="Calibri"/>
        <family val="2"/>
        <scheme val="minor"/>
      </rPr>
      <t xml:space="preserve">                   </t>
    </r>
    <r>
      <rPr>
        <b/>
        <sz val="12"/>
        <color theme="1"/>
        <rFont val="Calibri"/>
        <family val="2"/>
        <scheme val="minor"/>
      </rPr>
      <t xml:space="preserve">Goal: Q1  </t>
    </r>
  </si>
  <si>
    <r>
      <t xml:space="preserve"> </t>
    </r>
    <r>
      <rPr>
        <sz val="7"/>
        <color theme="1"/>
        <rFont val="Calibri"/>
        <family val="2"/>
        <scheme val="minor"/>
      </rPr>
      <t xml:space="preserve">                 </t>
    </r>
    <r>
      <rPr>
        <b/>
        <sz val="12"/>
        <color theme="1"/>
        <rFont val="Calibri"/>
        <family val="2"/>
        <scheme val="minor"/>
      </rPr>
      <t xml:space="preserve">Goal: Q2 </t>
    </r>
  </si>
  <si>
    <r>
      <t xml:space="preserve"> </t>
    </r>
    <r>
      <rPr>
        <sz val="7"/>
        <color theme="1"/>
        <rFont val="Calibri"/>
        <family val="2"/>
        <scheme val="minor"/>
      </rPr>
      <t xml:space="preserve">                 </t>
    </r>
    <r>
      <rPr>
        <b/>
        <sz val="12"/>
        <color theme="1"/>
        <rFont val="Calibri"/>
        <family val="2"/>
        <scheme val="minor"/>
      </rPr>
      <t>Goal: Q3</t>
    </r>
  </si>
  <si>
    <r>
      <rPr>
        <sz val="7"/>
        <color theme="1"/>
        <rFont val="Calibri"/>
        <family val="2"/>
        <scheme val="minor"/>
      </rPr>
      <t xml:space="preserve">                  </t>
    </r>
    <r>
      <rPr>
        <b/>
        <sz val="12"/>
        <color theme="1"/>
        <rFont val="Calibri"/>
        <family val="2"/>
        <scheme val="minor"/>
      </rPr>
      <t>Goal: Q4</t>
    </r>
  </si>
  <si>
    <t>%</t>
  </si>
  <si>
    <r>
      <rPr>
        <sz val="7"/>
        <color theme="1"/>
        <rFont val="Calibri"/>
        <family val="2"/>
        <scheme val="minor"/>
      </rPr>
      <t xml:space="preserve">                  </t>
    </r>
    <r>
      <rPr>
        <b/>
        <sz val="12"/>
        <color theme="1"/>
        <rFont val="Calibri"/>
        <family val="2"/>
        <scheme val="minor"/>
      </rPr>
      <t>Your Performance Modifier</t>
    </r>
    <r>
      <rPr>
        <sz val="8"/>
        <color theme="1"/>
        <rFont val="Calibri"/>
        <family val="2"/>
        <scheme val="minor"/>
      </rPr>
      <t> </t>
    </r>
    <r>
      <rPr>
        <b/>
        <sz val="12"/>
        <color theme="1"/>
        <rFont val="Calibri"/>
        <family val="2"/>
        <scheme val="minor"/>
      </rPr>
      <t>:</t>
    </r>
  </si>
  <si>
    <r>
      <rPr>
        <sz val="7"/>
        <color theme="1"/>
        <rFont val="Calibri"/>
        <family val="2"/>
        <scheme val="minor"/>
      </rPr>
      <t xml:space="preserve">                  </t>
    </r>
    <r>
      <rPr>
        <b/>
        <sz val="12"/>
        <color theme="1"/>
        <rFont val="Calibri"/>
        <family val="2"/>
        <scheme val="minor"/>
      </rPr>
      <t>Goal: Q1:</t>
    </r>
  </si>
  <si>
    <r>
      <rPr>
        <sz val="7"/>
        <color theme="1"/>
        <rFont val="Calibri"/>
        <family val="2"/>
        <scheme val="minor"/>
      </rPr>
      <t xml:space="preserve">                 </t>
    </r>
    <r>
      <rPr>
        <b/>
        <sz val="12"/>
        <color theme="1"/>
        <rFont val="Calibri"/>
        <family val="2"/>
        <scheme val="minor"/>
      </rPr>
      <t>Goal: Q2:</t>
    </r>
  </si>
  <si>
    <r>
      <rPr>
        <sz val="7"/>
        <color theme="1"/>
        <rFont val="Calibri"/>
        <family val="2"/>
        <scheme val="minor"/>
      </rPr>
      <t xml:space="preserve">                 </t>
    </r>
    <r>
      <rPr>
        <b/>
        <sz val="12"/>
        <color theme="1"/>
        <rFont val="Calibri"/>
        <family val="2"/>
        <scheme val="minor"/>
      </rPr>
      <t>Goal: Q3:</t>
    </r>
  </si>
  <si>
    <r>
      <rPr>
        <sz val="7"/>
        <color theme="1"/>
        <rFont val="Calibri"/>
        <family val="2"/>
        <scheme val="minor"/>
      </rPr>
      <t xml:space="preserve">                 </t>
    </r>
    <r>
      <rPr>
        <b/>
        <sz val="12"/>
        <color theme="1"/>
        <rFont val="Calibri"/>
        <family val="2"/>
        <scheme val="minor"/>
      </rPr>
      <t>Goal: Q4:</t>
    </r>
  </si>
  <si>
    <r>
      <t xml:space="preserve">         Your Performance Modifier</t>
    </r>
    <r>
      <rPr>
        <sz val="8"/>
        <color theme="0"/>
        <rFont val="Calibri"/>
        <family val="2"/>
        <scheme val="minor"/>
      </rPr>
      <t> </t>
    </r>
    <r>
      <rPr>
        <b/>
        <sz val="12"/>
        <color theme="0"/>
        <rFont val="Calibri"/>
        <family val="2"/>
        <scheme val="minor"/>
      </rPr>
      <t>:</t>
    </r>
  </si>
  <si>
    <r>
      <t xml:space="preserve">               </t>
    </r>
    <r>
      <rPr>
        <i/>
        <sz val="12"/>
        <color rgb="FFFFFFFF"/>
        <rFont val="Calibri"/>
        <family val="2"/>
        <scheme val="minor"/>
      </rPr>
      <t>(Drafted by the Employee; reviewed, edited, and approved by the Manager.)</t>
    </r>
  </si>
  <si>
    <r>
      <t xml:space="preserve">Goal 2: </t>
    </r>
    <r>
      <rPr>
        <sz val="12"/>
        <rFont val="Calibri"/>
        <family val="2"/>
        <scheme val="minor"/>
      </rPr>
      <t>(Your Manager’s Goals):</t>
    </r>
  </si>
  <si>
    <r>
      <t>Goal 3:</t>
    </r>
    <r>
      <rPr>
        <sz val="12"/>
        <rFont val="Calibri"/>
        <family val="2"/>
        <scheme val="minor"/>
      </rPr>
      <t xml:space="preserve"> (Your Manager’s Goals):</t>
    </r>
  </si>
  <si>
    <t>Timing 
(Specific Date)</t>
  </si>
  <si>
    <t xml:space="preserve">Signature </t>
  </si>
  <si>
    <t>Date</t>
  </si>
  <si>
    <t>Employee</t>
  </si>
  <si>
    <t>Manager</t>
  </si>
  <si>
    <t xml:space="preserve">Company KPI Target and Actual Performance </t>
  </si>
  <si>
    <t>Department</t>
  </si>
  <si>
    <r>
      <rPr>
        <sz val="7"/>
        <color theme="1"/>
        <rFont val="Calibri"/>
        <family val="2"/>
        <scheme val="minor"/>
      </rPr>
      <t xml:space="preserve">                  </t>
    </r>
    <r>
      <rPr>
        <b/>
        <sz val="12"/>
        <color theme="1"/>
        <rFont val="Calibri"/>
        <family val="2"/>
        <scheme val="minor"/>
      </rPr>
      <t>Annual Goal 2025</t>
    </r>
  </si>
  <si>
    <r>
      <rPr>
        <sz val="7"/>
        <color theme="1"/>
        <rFont val="Calibri"/>
        <family val="2"/>
        <scheme val="minor"/>
      </rPr>
      <t xml:space="preserve">                  </t>
    </r>
    <r>
      <rPr>
        <b/>
        <sz val="12"/>
        <color theme="1"/>
        <rFont val="Calibri"/>
        <family val="2"/>
        <scheme val="minor"/>
      </rPr>
      <t>Corporate Attainment 2025</t>
    </r>
  </si>
  <si>
    <t xml:space="preserve">Karey work with Client to determine KPI success metrics before automating tool </t>
  </si>
  <si>
    <t>                 Annual Goal 2025</t>
  </si>
  <si>
    <t xml:space="preserve">         2025  Achievement $</t>
  </si>
  <si>
    <t>                Business Unit Attainment 2025 </t>
  </si>
  <si>
    <t xml:space="preserve">Corporate Goals
These goals have been established for the 2025 Fiscal Year and represent the collective Business Units’ roll-up. Corporate goals will be measured in two parts, EBITDA or Earnings before Interest, Taxes, Depreciation, and Amortization (50%), and Total Dollars (50%).  Based on your job level you have been assigned a Performance Modifier that will be automatically populated in the above Chart, along with the 2025 Annual Dollar and EBITDA goals that have been set.  At the year-end review the attainment for both EBITDA and Dollars will be added by your manager, and automatically calculated against the Individual Performance Modifier to calculate your total payout.  
Business Unit Goals
These goals represent those established for your Business Unit for the 2025 Fiscal Year. Business Unit goals will be measure in two parts, EBITDA or Earnings before Interest, Taxes, Depreciation, and Amortization (50%), and Total Dollars (50%).  Based on your job level you have been assigned a Performance Modifier that will be automatically populated in the above chart, along with the 2025 Annual Dollar and EBITDA goals for your Business Unit that have been set.  At the year-end review the attainment for both EBITDA and Dollars will be added by your manager, and automatically calculated against the Individual Performance Modifier to calculate your total payout
</t>
  </si>
  <si>
    <r>
      <t xml:space="preserve">Employee: </t>
    </r>
    <r>
      <rPr>
        <sz val="12"/>
        <color theme="1"/>
        <rFont val="Calibri"/>
        <family val="2"/>
        <scheme val="minor"/>
      </rPr>
      <t>Test Test</t>
    </r>
  </si>
  <si>
    <t xml:space="preserve">Part 1:   Individual KPIs (i.e., Performance Goals) for the next review period </t>
  </si>
  <si>
    <t>Goal 1 :KPI’s (Your Manager’s Goals):</t>
  </si>
  <si>
    <t xml:space="preserve">Describe 3-5 Individual KPI’s (performance goals) to be achieved during this review period. These goals should align/cascade with your manager’s KPI’s (Departmental goals).  They should be written in terms of measurable items wherever possible. (i.e., SMART *see below for guidance) These goals will form the basis for this year’s review, although they are subject to change in response to business needs. </t>
  </si>
  <si>
    <t>Individual KPI’s (Performance Goals) for New Review Period</t>
  </si>
  <si>
    <t>Associated KPI 
(see above)</t>
  </si>
  <si>
    <t>Individual KPI’s Discussed and Agreed Upon:</t>
  </si>
  <si>
    <t xml:space="preserve">KPI’s (Your Manager’s Goals Related To Your Department):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</si>
</sst>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69" x14ac:knownFonts="1">
    <font>
      <sz val="11"/>
      <color theme="1"/>
      <name val="Arial"/>
    </font>
    <font>
      <sz val="11"/>
      <color theme="1"/>
      <name val="Calibri"/>
      <family val="2"/>
      <scheme val="minor"/>
    </font>
    <font>
      <sz val="11"/>
      <color theme="1"/>
      <name val="Calibri"/>
      <family val="2"/>
      <scheme val="minor"/>
    </font>
    <font>
      <sz val="11"/>
      <name val="Arial"/>
      <family val="2"/>
    </font>
    <font>
      <sz val="11"/>
      <color theme="1"/>
      <name val="Arial"/>
      <family val="2"/>
    </font>
    <font>
      <sz val="11"/>
      <color theme="1"/>
      <name val="Arial"/>
      <family val="2"/>
    </font>
    <font>
      <sz val="11"/>
      <color theme="0"/>
      <name val="Segoe UI Light"/>
      <family val="2"/>
    </font>
    <font>
      <sz val="11"/>
      <color rgb="FF000000"/>
      <name val="Segoe UI Light"/>
      <family val="2"/>
    </font>
    <font>
      <b/>
      <sz val="11"/>
      <color rgb="FF000000"/>
      <name val="Segoe UI Light"/>
      <family val="2"/>
    </font>
    <font>
      <sz val="11"/>
      <color theme="1"/>
      <name val="Segoe UI Light"/>
      <family val="2"/>
    </font>
    <font>
      <b/>
      <sz val="11"/>
      <color theme="1"/>
      <name val="Segoe UI Light"/>
      <family val="2"/>
    </font>
    <font>
      <sz val="11"/>
      <color rgb="FF002060"/>
      <name val="Segoe UI Light"/>
      <family val="2"/>
    </font>
    <font>
      <b/>
      <sz val="11"/>
      <color rgb="FF002060"/>
      <name val="Segoe UI Light"/>
      <family val="2"/>
    </font>
    <font>
      <sz val="11"/>
      <name val="Segoe UI Light"/>
      <family val="2"/>
    </font>
    <font>
      <b/>
      <i/>
      <sz val="11"/>
      <color rgb="FFFF0000"/>
      <name val="Segoe UI Light"/>
      <family val="2"/>
    </font>
    <font>
      <b/>
      <sz val="11"/>
      <color rgb="FF595959"/>
      <name val="Segoe UI Light"/>
      <family val="2"/>
    </font>
    <font>
      <sz val="11"/>
      <color rgb="FF595959"/>
      <name val="Segoe UI Light"/>
      <family val="2"/>
    </font>
    <font>
      <b/>
      <sz val="11"/>
      <color theme="0"/>
      <name val="Segoe UI Light"/>
      <family val="2"/>
    </font>
    <font>
      <b/>
      <sz val="11"/>
      <color rgb="FFFF0000"/>
      <name val="Segoe UI Light"/>
      <family val="2"/>
    </font>
    <font>
      <sz val="11"/>
      <color rgb="FFFF0000"/>
      <name val="Segoe UI Light"/>
      <family val="2"/>
    </font>
    <font>
      <b/>
      <sz val="11"/>
      <name val="Segoe UI Light"/>
      <family val="2"/>
    </font>
    <font>
      <sz val="14"/>
      <color theme="0"/>
      <name val="Segoe UI Light"/>
      <family val="2"/>
    </font>
    <font>
      <b/>
      <sz val="14"/>
      <color theme="0"/>
      <name val="Segoe UI Light"/>
      <family val="2"/>
    </font>
    <font>
      <b/>
      <sz val="11"/>
      <color rgb="FF3F3F3F"/>
      <name val="Segoe UI Light"/>
      <family val="2"/>
    </font>
    <font>
      <b/>
      <sz val="11"/>
      <color rgb="FFFFFFFF"/>
      <name val="Segoe UI Light"/>
      <family val="2"/>
    </font>
    <font>
      <sz val="11"/>
      <name val="Calibri"/>
      <family val="2"/>
    </font>
    <font>
      <sz val="11"/>
      <color theme="1"/>
      <name val="Arial"/>
      <family val="2"/>
    </font>
    <font>
      <b/>
      <sz val="11"/>
      <color theme="3" tint="0.499984740745262"/>
      <name val="Segoe UI Light"/>
      <family val="2"/>
    </font>
    <font>
      <sz val="11"/>
      <color theme="3" tint="0.499984740745262"/>
      <name val="Segoe UI Light"/>
      <family val="2"/>
    </font>
    <font>
      <b/>
      <i/>
      <sz val="11"/>
      <color theme="1"/>
      <name val="Segoe UI Historic"/>
      <family val="2"/>
    </font>
    <font>
      <b/>
      <i/>
      <sz val="11"/>
      <color rgb="FFFF0000"/>
      <name val="Segoe UI Historic"/>
      <family val="2"/>
    </font>
    <font>
      <b/>
      <i/>
      <sz val="11"/>
      <color rgb="FF323232"/>
      <name val="Segoe UI Historic"/>
      <family val="2"/>
    </font>
    <font>
      <b/>
      <i/>
      <sz val="11"/>
      <name val="Segoe UI Historic"/>
      <family val="2"/>
    </font>
    <font>
      <sz val="11"/>
      <color theme="1"/>
      <name val="Segoe UI Historic"/>
      <family val="2"/>
    </font>
    <font>
      <sz val="10"/>
      <color rgb="FFFF0000"/>
      <name val="Segoe UI Historic"/>
      <family val="2"/>
    </font>
    <font>
      <i/>
      <sz val="10"/>
      <color rgb="FFFF0000"/>
      <name val="Segoe UI Historic"/>
      <family val="2"/>
    </font>
    <font>
      <sz val="10"/>
      <color theme="1"/>
      <name val="Segoe UI Historic"/>
      <family val="2"/>
    </font>
    <font>
      <b/>
      <sz val="10"/>
      <name val="Segoe UI Historic"/>
      <family val="2"/>
    </font>
    <font>
      <b/>
      <sz val="10"/>
      <color theme="1"/>
      <name val="Segoe UI Historic"/>
      <family val="2"/>
    </font>
    <font>
      <i/>
      <sz val="10"/>
      <name val="Segoe UI Historic"/>
      <family val="2"/>
    </font>
    <font>
      <sz val="11"/>
      <name val="Segoe UI Historic"/>
      <family val="2"/>
    </font>
    <font>
      <sz val="10"/>
      <name val="Segoe UI Historic"/>
      <family val="2"/>
    </font>
    <font>
      <i/>
      <sz val="10"/>
      <color theme="1"/>
      <name val="Segoe UI Historic"/>
      <family val="2"/>
    </font>
    <font>
      <b/>
      <sz val="14"/>
      <color theme="0"/>
      <name val="Segoe UI Historic"/>
      <family val="2"/>
    </font>
    <font>
      <sz val="16"/>
      <color theme="1"/>
      <name val="Segoe UI Historic"/>
      <family val="2"/>
    </font>
    <font>
      <i/>
      <sz val="16"/>
      <color theme="1"/>
      <name val="Segoe UI Historic"/>
      <family val="2"/>
    </font>
    <font>
      <b/>
      <i/>
      <sz val="10"/>
      <color theme="0"/>
      <name val="Segoe UI Historic"/>
      <family val="2"/>
    </font>
    <font>
      <b/>
      <sz val="10"/>
      <color theme="0"/>
      <name val="Segoe UI Historic"/>
      <family val="2"/>
    </font>
    <font>
      <sz val="10"/>
      <color rgb="FF323232"/>
      <name val="Segoe UI Historic"/>
      <family val="2"/>
    </font>
    <font>
      <b/>
      <sz val="10"/>
      <color rgb="FF323232"/>
      <name val="Segoe UI Historic"/>
      <family val="2"/>
    </font>
    <font>
      <b/>
      <sz val="11"/>
      <color theme="0"/>
      <name val="Segoe UI Historic"/>
      <family val="2"/>
    </font>
    <font>
      <b/>
      <sz val="11"/>
      <color theme="1"/>
      <name val="Calibri"/>
      <family val="2"/>
      <scheme val="minor"/>
    </font>
    <font>
      <i/>
      <sz val="11"/>
      <color theme="1"/>
      <name val="Calibri"/>
      <family val="2"/>
      <scheme val="minor"/>
    </font>
    <font>
      <i/>
      <sz val="10"/>
      <color rgb="FFFF0000"/>
      <name val="Calibri"/>
      <family val="2"/>
      <scheme val="minor"/>
    </font>
    <font>
      <b/>
      <sz val="12"/>
      <color theme="1"/>
      <name val="Calibri"/>
      <family val="2"/>
      <scheme val="minor"/>
    </font>
    <font>
      <sz val="12"/>
      <color theme="1"/>
      <name val="Calibri"/>
      <family val="2"/>
      <scheme val="minor"/>
    </font>
    <font>
      <b/>
      <sz val="12"/>
      <color rgb="FFFFFFFF"/>
      <name val="Calibri"/>
      <family val="2"/>
      <scheme val="minor"/>
    </font>
    <font>
      <sz val="7"/>
      <color theme="1"/>
      <name val="Calibri"/>
      <family val="2"/>
      <scheme val="minor"/>
    </font>
    <font>
      <sz val="8"/>
      <color theme="1"/>
      <name val="Calibri"/>
      <family val="2"/>
      <scheme val="minor"/>
    </font>
    <font>
      <b/>
      <sz val="12"/>
      <color theme="0"/>
      <name val="Calibri"/>
      <family val="2"/>
      <scheme val="minor"/>
    </font>
    <font>
      <sz val="8"/>
      <color theme="0"/>
      <name val="Calibri"/>
      <family val="2"/>
      <scheme val="minor"/>
    </font>
    <font>
      <b/>
      <sz val="12"/>
      <name val="Calibri"/>
      <family val="2"/>
      <scheme val="minor"/>
    </font>
    <font>
      <i/>
      <sz val="10"/>
      <name val="Calibri"/>
      <family val="2"/>
      <scheme val="minor"/>
    </font>
    <font>
      <b/>
      <i/>
      <sz val="12"/>
      <color rgb="FFFF0000"/>
      <name val="Calibri"/>
      <family val="2"/>
      <scheme val="minor"/>
    </font>
    <font>
      <i/>
      <sz val="12"/>
      <color rgb="FFFFFFFF"/>
      <name val="Calibri"/>
      <family val="2"/>
      <scheme val="minor"/>
    </font>
    <font>
      <sz val="12"/>
      <name val="Calibri"/>
      <family val="2"/>
      <scheme val="minor"/>
    </font>
    <font>
      <i/>
      <sz val="10"/>
      <color theme="1"/>
      <name val="Calibri"/>
      <family val="2"/>
      <scheme val="minor"/>
    </font>
    <font>
      <b/>
      <sz val="11"/>
      <color rgb="FF000000"/>
      <name val="Calibri"/>
      <family val="2"/>
      <scheme val="minor"/>
    </font>
    <font>
      <b/>
      <sz val="18"/>
      <color theme="0"/>
      <name val="Calibri"/>
      <family val="2"/>
      <scheme val="minor"/>
    </font>
  </fonts>
  <fills count="31">
    <fill>
      <patternFill patternType="none"/>
    </fill>
    <fill>
      <patternFill patternType="gray125"/>
    </fill>
    <fill>
      <patternFill patternType="solid">
        <fgColor rgb="FF002060"/>
        <bgColor rgb="FF002060"/>
      </patternFill>
    </fill>
    <fill>
      <patternFill patternType="solid">
        <fgColor theme="0"/>
        <bgColor theme="0"/>
      </patternFill>
    </fill>
    <fill>
      <patternFill patternType="solid">
        <fgColor rgb="FF1E4E79"/>
        <bgColor rgb="FF1E4E79"/>
      </patternFill>
    </fill>
    <fill>
      <patternFill patternType="solid">
        <fgColor rgb="FF7F6000"/>
        <bgColor rgb="FF7F6000"/>
      </patternFill>
    </fill>
    <fill>
      <patternFill patternType="solid">
        <fgColor rgb="FF595959"/>
        <bgColor rgb="FF595959"/>
      </patternFill>
    </fill>
    <fill>
      <patternFill patternType="solid">
        <fgColor rgb="FF7F7F7F"/>
        <bgColor rgb="FF7F7F7F"/>
      </patternFill>
    </fill>
    <fill>
      <patternFill patternType="solid">
        <fgColor rgb="FFF2F2F2"/>
        <bgColor rgb="FFF2F2F2"/>
      </patternFill>
    </fill>
    <fill>
      <patternFill patternType="solid">
        <fgColor rgb="FF002060"/>
        <bgColor indexed="64"/>
      </patternFill>
    </fill>
    <fill>
      <patternFill patternType="solid">
        <fgColor rgb="FFFFFFCC"/>
        <bgColor theme="0"/>
      </patternFill>
    </fill>
    <fill>
      <patternFill patternType="solid">
        <fgColor theme="0"/>
        <bgColor rgb="FFFFF8E5"/>
      </patternFill>
    </fill>
    <fill>
      <patternFill patternType="solid">
        <fgColor rgb="FF002060"/>
        <bgColor rgb="FFFFFF00"/>
      </patternFill>
    </fill>
    <fill>
      <patternFill patternType="solid">
        <fgColor rgb="FFFFFFCC"/>
        <bgColor indexed="64"/>
      </patternFill>
    </fill>
    <fill>
      <patternFill patternType="solid">
        <fgColor rgb="FFFFFFCC"/>
        <bgColor rgb="FFF2F2F2"/>
      </patternFill>
    </fill>
    <fill>
      <patternFill patternType="solid">
        <fgColor rgb="FFFFFFCC"/>
        <bgColor rgb="FFFFF8E5"/>
      </patternFill>
    </fill>
    <fill>
      <patternFill patternType="solid">
        <fgColor theme="4" tint="0.79998168889431442"/>
        <bgColor rgb="FFDEEAF6"/>
      </patternFill>
    </fill>
    <fill>
      <patternFill patternType="solid">
        <fgColor theme="7" tint="0.79998168889431442"/>
        <bgColor rgb="FFFFF8E5"/>
      </patternFill>
    </fill>
    <fill>
      <patternFill patternType="solid">
        <fgColor theme="2" tint="-4.9989318521683403E-2"/>
        <bgColor indexed="64"/>
      </patternFill>
    </fill>
    <fill>
      <patternFill patternType="solid">
        <fgColor theme="2" tint="-4.9989318521683403E-2"/>
        <bgColor theme="0"/>
      </patternFill>
    </fill>
    <fill>
      <patternFill patternType="solid">
        <fgColor rgb="FFF8FECE"/>
        <bgColor indexed="64"/>
      </patternFill>
    </fill>
    <fill>
      <patternFill patternType="solid">
        <fgColor theme="0"/>
        <bgColor indexed="64"/>
      </patternFill>
    </fill>
    <fill>
      <patternFill patternType="solid">
        <fgColor theme="2" tint="-9.9978637043366805E-2"/>
        <bgColor indexed="64"/>
      </patternFill>
    </fill>
    <fill>
      <patternFill patternType="solid">
        <fgColor rgb="FFC000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theme="2" tint="-0.14999847407452621"/>
        <bgColor indexed="64"/>
      </patternFill>
    </fill>
    <fill>
      <patternFill patternType="solid">
        <fgColor rgb="FF538135"/>
        <bgColor indexed="64"/>
      </patternFill>
    </fill>
    <fill>
      <patternFill patternType="solid">
        <fgColor rgb="FFF9FCDC"/>
        <bgColor indexed="64"/>
      </patternFill>
    </fill>
    <fill>
      <patternFill patternType="solid">
        <fgColor rgb="FFBFBFBF"/>
        <bgColor indexed="64"/>
      </patternFill>
    </fill>
  </fills>
  <borders count="77">
    <border>
      <left/>
      <right/>
      <top/>
      <bottom/>
      <diagonal/>
    </border>
    <border>
      <left/>
      <right/>
      <top/>
      <bottom/>
      <diagonal/>
    </border>
    <border>
      <left style="medium">
        <color rgb="FF000000"/>
      </left>
      <right/>
      <top/>
      <bottom/>
      <diagonal/>
    </border>
    <border>
      <left/>
      <right/>
      <top/>
      <bottom/>
      <diagonal/>
    </border>
    <border>
      <left/>
      <right/>
      <top/>
      <bottom/>
      <diagonal/>
    </border>
    <border>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medium">
        <color indexed="64"/>
      </left>
      <right style="medium">
        <color rgb="FF000000"/>
      </right>
      <top style="medium">
        <color rgb="FF000000"/>
      </top>
      <bottom/>
      <diagonal/>
    </border>
    <border>
      <left/>
      <right style="medium">
        <color indexed="64"/>
      </right>
      <top/>
      <bottom/>
      <diagonal/>
    </border>
    <border>
      <left style="medium">
        <color indexed="64"/>
      </left>
      <right style="medium">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tted">
        <color indexed="64"/>
      </left>
      <right style="dotted">
        <color indexed="64"/>
      </right>
      <top style="dotted">
        <color indexed="64"/>
      </top>
      <bottom style="dotted">
        <color indexed="64"/>
      </bottom>
      <diagonal/>
    </border>
    <border>
      <left style="medium">
        <color indexed="64"/>
      </left>
      <right/>
      <top/>
      <bottom style="medium">
        <color rgb="FF000000"/>
      </bottom>
      <diagonal/>
    </border>
    <border>
      <left style="medium">
        <color rgb="FF000000"/>
      </left>
      <right/>
      <top style="medium">
        <color indexed="64"/>
      </top>
      <bottom style="medium">
        <color indexed="64"/>
      </bottom>
      <diagonal/>
    </border>
    <border>
      <left style="thin">
        <color rgb="FF000000"/>
      </left>
      <right/>
      <top style="medium">
        <color indexed="64"/>
      </top>
      <bottom style="medium">
        <color indexed="64"/>
      </bottom>
      <diagonal/>
    </border>
    <border>
      <left/>
      <right style="thin">
        <color rgb="FF000000"/>
      </right>
      <top style="medium">
        <color indexed="64"/>
      </top>
      <bottom style="medium">
        <color indexed="64"/>
      </bottom>
      <diagonal/>
    </border>
    <border>
      <left/>
      <right style="dotted">
        <color indexed="64"/>
      </right>
      <top/>
      <bottom/>
      <diagonal/>
    </border>
    <border>
      <left style="dotted">
        <color indexed="64"/>
      </left>
      <right/>
      <top/>
      <bottom/>
      <diagonal/>
    </border>
    <border>
      <left style="medium">
        <color rgb="FF000000"/>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style="medium">
        <color indexed="64"/>
      </right>
      <top/>
      <bottom style="dotted">
        <color indexed="64"/>
      </bottom>
      <diagonal/>
    </border>
    <border>
      <left style="dotted">
        <color indexed="64"/>
      </left>
      <right style="dotted">
        <color indexed="64"/>
      </right>
      <top style="dotted">
        <color indexed="64"/>
      </top>
      <bottom/>
      <diagonal/>
    </border>
    <border>
      <left style="dotted">
        <color indexed="64"/>
      </left>
      <right/>
      <top/>
      <bottom style="dotted">
        <color indexed="64"/>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medium">
        <color indexed="64"/>
      </top>
      <bottom style="medium">
        <color indexed="64"/>
      </bottom>
      <diagonal/>
    </border>
    <border>
      <left/>
      <right style="medium">
        <color rgb="FF000000"/>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bottom style="hair">
        <color indexed="64"/>
      </bottom>
      <diagonal/>
    </border>
  </borders>
  <cellStyleXfs count="8">
    <xf numFmtId="0" fontId="0" fillId="0" borderId="0"/>
    <xf numFmtId="43" fontId="5" fillId="0" borderId="0" applyFont="0" applyFill="0" applyBorder="0" applyAlignment="0" applyProtection="0"/>
    <xf numFmtId="9" fontId="26" fillId="0" borderId="0" applyFont="0" applyFill="0" applyBorder="0" applyAlignment="0" applyProtection="0"/>
    <xf numFmtId="0" fontId="2" fillId="0" borderId="5"/>
    <xf numFmtId="9" fontId="2" fillId="0" borderId="5" applyFont="0" applyFill="0" applyBorder="0" applyAlignment="0" applyProtection="0"/>
    <xf numFmtId="44" fontId="2" fillId="0" borderId="5" applyFont="0" applyFill="0" applyBorder="0" applyAlignment="0" applyProtection="0"/>
    <xf numFmtId="0" fontId="1" fillId="0" borderId="5"/>
    <xf numFmtId="9" fontId="1" fillId="0" borderId="5" applyFont="0" applyFill="0" applyBorder="0" applyAlignment="0" applyProtection="0"/>
  </cellStyleXfs>
  <cellXfs count="351">
    <xf numFmtId="0" fontId="0" fillId="0" borderId="0" xfId="0"/>
    <xf numFmtId="0" fontId="7" fillId="0" borderId="0" xfId="0" applyFont="1" applyAlignment="1" applyProtection="1">
      <alignment vertical="top"/>
      <protection locked="0"/>
    </xf>
    <xf numFmtId="0" fontId="7" fillId="0" borderId="0" xfId="0" applyFont="1" applyAlignment="1">
      <alignment vertical="top"/>
    </xf>
    <xf numFmtId="0" fontId="8" fillId="0" borderId="0" xfId="0" applyFont="1" applyAlignment="1">
      <alignment vertical="top"/>
    </xf>
    <xf numFmtId="0" fontId="8" fillId="0" borderId="0" xfId="0" applyFont="1" applyAlignment="1">
      <alignment horizontal="center" vertical="top"/>
    </xf>
    <xf numFmtId="0" fontId="4" fillId="0" borderId="0" xfId="0" applyFont="1" applyAlignment="1">
      <alignment vertical="top"/>
    </xf>
    <xf numFmtId="0" fontId="9" fillId="0" borderId="0" xfId="0" applyFont="1" applyAlignment="1">
      <alignment vertical="top"/>
    </xf>
    <xf numFmtId="0" fontId="7" fillId="0" borderId="0" xfId="0" applyFont="1" applyAlignment="1">
      <alignment vertical="center"/>
    </xf>
    <xf numFmtId="0" fontId="4" fillId="0" borderId="0" xfId="0" applyFont="1" applyAlignment="1">
      <alignment vertical="center"/>
    </xf>
    <xf numFmtId="0" fontId="12" fillId="0" borderId="0" xfId="0" applyFont="1" applyAlignment="1">
      <alignment vertical="center"/>
    </xf>
    <xf numFmtId="0" fontId="9" fillId="0" borderId="0" xfId="0" applyFont="1" applyAlignment="1">
      <alignment vertical="center"/>
    </xf>
    <xf numFmtId="0" fontId="16" fillId="0" borderId="0" xfId="0" applyFont="1" applyAlignment="1">
      <alignment vertical="top"/>
    </xf>
    <xf numFmtId="0" fontId="11" fillId="0" borderId="0" xfId="0" applyFont="1" applyAlignment="1">
      <alignment vertical="top"/>
    </xf>
    <xf numFmtId="0" fontId="23" fillId="0" borderId="0" xfId="0" applyFont="1" applyAlignment="1">
      <alignment vertical="top"/>
    </xf>
    <xf numFmtId="0" fontId="12" fillId="0" borderId="0" xfId="0" applyFont="1" applyAlignment="1">
      <alignment vertical="top"/>
    </xf>
    <xf numFmtId="0" fontId="23" fillId="0" borderId="0" xfId="0" applyFont="1" applyAlignment="1">
      <alignment horizontal="center" vertical="top"/>
    </xf>
    <xf numFmtId="0" fontId="11" fillId="0" borderId="0" xfId="0" applyFont="1" applyAlignment="1">
      <alignment horizontal="center" vertical="top"/>
    </xf>
    <xf numFmtId="0" fontId="9" fillId="0" borderId="0" xfId="0" applyFont="1" applyAlignment="1">
      <alignment horizontal="center" vertical="top"/>
    </xf>
    <xf numFmtId="164" fontId="12" fillId="0" borderId="0" xfId="0" applyNumberFormat="1" applyFont="1" applyAlignment="1">
      <alignment horizontal="center" vertical="top"/>
    </xf>
    <xf numFmtId="0" fontId="12" fillId="0" borderId="0" xfId="0" applyFont="1" applyAlignment="1">
      <alignment horizontal="center" vertical="top"/>
    </xf>
    <xf numFmtId="0" fontId="6" fillId="0" borderId="0" xfId="0" applyFont="1" applyAlignment="1">
      <alignment vertical="top"/>
    </xf>
    <xf numFmtId="164" fontId="9" fillId="0" borderId="0" xfId="0" applyNumberFormat="1" applyFont="1" applyAlignment="1">
      <alignment horizontal="left" vertical="top"/>
    </xf>
    <xf numFmtId="164" fontId="19" fillId="0" borderId="0" xfId="0" applyNumberFormat="1" applyFont="1" applyAlignment="1">
      <alignment horizontal="left" vertical="top"/>
    </xf>
    <xf numFmtId="0" fontId="7" fillId="0" borderId="0" xfId="0" applyFont="1" applyAlignment="1">
      <alignment horizontal="center" vertical="top"/>
    </xf>
    <xf numFmtId="0" fontId="18" fillId="0" borderId="0" xfId="0" applyFont="1" applyAlignment="1">
      <alignment horizontal="center" vertical="top"/>
    </xf>
    <xf numFmtId="0" fontId="19" fillId="0" borderId="0" xfId="0" applyFont="1" applyAlignment="1">
      <alignment horizontal="left" vertical="top"/>
    </xf>
    <xf numFmtId="0" fontId="19" fillId="0" borderId="0" xfId="0" applyFont="1" applyAlignment="1">
      <alignment vertical="top"/>
    </xf>
    <xf numFmtId="0" fontId="19" fillId="0" borderId="0" xfId="0" quotePrefix="1" applyFont="1" applyAlignment="1">
      <alignment vertical="top"/>
    </xf>
    <xf numFmtId="0" fontId="7" fillId="3" borderId="4" xfId="0" applyFont="1" applyFill="1" applyBorder="1" applyAlignment="1">
      <alignment vertical="top"/>
    </xf>
    <xf numFmtId="9" fontId="17" fillId="3" borderId="4" xfId="0" applyNumberFormat="1" applyFont="1" applyFill="1" applyBorder="1" applyAlignment="1">
      <alignment horizontal="center" vertical="top"/>
    </xf>
    <xf numFmtId="0" fontId="7" fillId="0" borderId="0" xfId="0" applyFont="1" applyAlignment="1">
      <alignment vertical="top" wrapText="1"/>
    </xf>
    <xf numFmtId="0" fontId="25" fillId="0" borderId="0" xfId="0" applyFont="1"/>
    <xf numFmtId="0" fontId="3" fillId="0" borderId="0" xfId="0" applyFont="1"/>
    <xf numFmtId="166" fontId="13" fillId="15" borderId="15" xfId="0" applyNumberFormat="1" applyFont="1" applyFill="1" applyBorder="1" applyAlignment="1" applyProtection="1">
      <alignment horizontal="center" vertical="top" wrapText="1"/>
      <protection locked="0"/>
    </xf>
    <xf numFmtId="166" fontId="13" fillId="17" borderId="5" xfId="0" applyNumberFormat="1" applyFont="1" applyFill="1" applyBorder="1" applyAlignment="1">
      <alignment horizontal="center" vertical="top"/>
    </xf>
    <xf numFmtId="0" fontId="17" fillId="2" borderId="21" xfId="0" applyFont="1" applyFill="1" applyBorder="1" applyAlignment="1">
      <alignment horizontal="center" vertical="top"/>
    </xf>
    <xf numFmtId="0" fontId="17" fillId="2" borderId="22" xfId="0" applyFont="1" applyFill="1" applyBorder="1" applyAlignment="1">
      <alignment horizontal="center" vertical="top"/>
    </xf>
    <xf numFmtId="0" fontId="17" fillId="4" borderId="27" xfId="0" applyFont="1" applyFill="1" applyBorder="1" applyAlignment="1">
      <alignment horizontal="center" vertical="top"/>
    </xf>
    <xf numFmtId="0" fontId="17" fillId="4" borderId="22" xfId="0" applyFont="1" applyFill="1" applyBorder="1" applyAlignment="1">
      <alignment horizontal="center" vertical="top" wrapText="1"/>
    </xf>
    <xf numFmtId="0" fontId="17" fillId="4" borderId="28" xfId="0" applyFont="1" applyFill="1" applyBorder="1" applyAlignment="1">
      <alignment horizontal="center" vertical="top" wrapText="1"/>
    </xf>
    <xf numFmtId="0" fontId="17" fillId="5" borderId="27" xfId="0" applyFont="1" applyFill="1" applyBorder="1" applyAlignment="1">
      <alignment horizontal="center" vertical="top"/>
    </xf>
    <xf numFmtId="0" fontId="17" fillId="5" borderId="22" xfId="0" applyFont="1" applyFill="1" applyBorder="1" applyAlignment="1">
      <alignment horizontal="center" vertical="top" wrapText="1"/>
    </xf>
    <xf numFmtId="0" fontId="17" fillId="5" borderId="23" xfId="0" applyFont="1" applyFill="1" applyBorder="1" applyAlignment="1">
      <alignment horizontal="center" vertical="top" wrapText="1"/>
    </xf>
    <xf numFmtId="166" fontId="13" fillId="17" borderId="30" xfId="0" applyNumberFormat="1" applyFont="1" applyFill="1" applyBorder="1" applyAlignment="1">
      <alignment horizontal="center" vertical="top" wrapText="1"/>
    </xf>
    <xf numFmtId="166" fontId="13" fillId="17" borderId="29" xfId="0" applyNumberFormat="1" applyFont="1" applyFill="1" applyBorder="1" applyAlignment="1">
      <alignment horizontal="center" vertical="top"/>
    </xf>
    <xf numFmtId="166" fontId="13" fillId="14" borderId="33" xfId="0" applyNumberFormat="1" applyFont="1" applyFill="1" applyBorder="1" applyAlignment="1" applyProtection="1">
      <alignment horizontal="center" vertical="top" wrapText="1"/>
      <protection locked="0"/>
    </xf>
    <xf numFmtId="166" fontId="13" fillId="14" borderId="35" xfId="0" applyNumberFormat="1" applyFont="1" applyFill="1" applyBorder="1" applyAlignment="1" applyProtection="1">
      <alignment horizontal="center" vertical="top"/>
      <protection locked="0"/>
    </xf>
    <xf numFmtId="166" fontId="13" fillId="14" borderId="32" xfId="0" applyNumberFormat="1" applyFont="1" applyFill="1" applyBorder="1" applyAlignment="1" applyProtection="1">
      <alignment horizontal="center" vertical="top" wrapText="1"/>
      <protection locked="0"/>
    </xf>
    <xf numFmtId="0" fontId="17" fillId="9" borderId="21" xfId="0" applyFont="1" applyFill="1" applyBorder="1" applyAlignment="1">
      <alignment horizontal="left" vertical="top"/>
    </xf>
    <xf numFmtId="164" fontId="17" fillId="12" borderId="22" xfId="0" applyNumberFormat="1" applyFont="1" applyFill="1" applyBorder="1" applyAlignment="1">
      <alignment horizontal="right" vertical="top"/>
    </xf>
    <xf numFmtId="164" fontId="17" fillId="12" borderId="23" xfId="1" applyNumberFormat="1" applyFont="1" applyFill="1" applyBorder="1" applyAlignment="1" applyProtection="1">
      <alignment horizontal="right" vertical="top"/>
    </xf>
    <xf numFmtId="164" fontId="13" fillId="0" borderId="0" xfId="1" applyNumberFormat="1" applyFont="1" applyFill="1" applyAlignment="1">
      <alignment vertical="top"/>
    </xf>
    <xf numFmtId="164" fontId="3" fillId="0" borderId="0" xfId="1" applyNumberFormat="1" applyFont="1" applyFill="1" applyAlignment="1">
      <alignment vertical="top"/>
    </xf>
    <xf numFmtId="164" fontId="20" fillId="0" borderId="5" xfId="1" applyNumberFormat="1" applyFont="1" applyFill="1" applyBorder="1" applyAlignment="1">
      <alignment horizontal="right" vertical="top"/>
    </xf>
    <xf numFmtId="0" fontId="27" fillId="0" borderId="34" xfId="0" applyFont="1" applyBorder="1" applyAlignment="1">
      <alignment horizontal="left" vertical="top"/>
    </xf>
    <xf numFmtId="0" fontId="27" fillId="0" borderId="24" xfId="0" applyFont="1" applyBorder="1" applyAlignment="1">
      <alignment horizontal="left" vertical="top"/>
    </xf>
    <xf numFmtId="164" fontId="27" fillId="3" borderId="24" xfId="1" applyNumberFormat="1" applyFont="1" applyFill="1" applyBorder="1" applyAlignment="1" applyProtection="1">
      <alignment horizontal="right" vertical="top"/>
    </xf>
    <xf numFmtId="0" fontId="27" fillId="18" borderId="24" xfId="0" applyFont="1" applyFill="1" applyBorder="1" applyAlignment="1">
      <alignment horizontal="left" vertical="top"/>
    </xf>
    <xf numFmtId="164" fontId="27" fillId="19" borderId="24" xfId="1" applyNumberFormat="1" applyFont="1" applyFill="1" applyBorder="1" applyAlignment="1" applyProtection="1">
      <alignment horizontal="right" vertical="top"/>
    </xf>
    <xf numFmtId="164" fontId="27" fillId="18" borderId="24" xfId="1" applyNumberFormat="1" applyFont="1" applyFill="1" applyBorder="1" applyAlignment="1" applyProtection="1">
      <alignment horizontal="right" vertical="top"/>
    </xf>
    <xf numFmtId="164" fontId="27" fillId="11" borderId="24" xfId="1" applyNumberFormat="1" applyFont="1" applyFill="1" applyBorder="1" applyAlignment="1" applyProtection="1">
      <alignment horizontal="right" vertical="top"/>
    </xf>
    <xf numFmtId="164" fontId="27" fillId="11" borderId="24" xfId="0" applyNumberFormat="1" applyFont="1" applyFill="1" applyBorder="1" applyAlignment="1">
      <alignment horizontal="right" vertical="top"/>
    </xf>
    <xf numFmtId="0" fontId="27" fillId="0" borderId="36" xfId="0" applyFont="1" applyBorder="1" applyAlignment="1">
      <alignment horizontal="left" vertical="top"/>
    </xf>
    <xf numFmtId="164" fontId="27" fillId="11" borderId="36" xfId="0" applyNumberFormat="1" applyFont="1" applyFill="1" applyBorder="1" applyAlignment="1">
      <alignment horizontal="right" vertical="top"/>
    </xf>
    <xf numFmtId="43" fontId="27" fillId="3" borderId="36" xfId="1" applyFont="1" applyFill="1" applyBorder="1" applyAlignment="1">
      <alignment horizontal="right" vertical="top"/>
    </xf>
    <xf numFmtId="164" fontId="28" fillId="3" borderId="29" xfId="0" applyNumberFormat="1" applyFont="1" applyFill="1" applyBorder="1" applyAlignment="1">
      <alignment horizontal="right" vertical="top"/>
    </xf>
    <xf numFmtId="165" fontId="28" fillId="3" borderId="29" xfId="0" applyNumberFormat="1" applyFont="1" applyFill="1" applyBorder="1" applyAlignment="1">
      <alignment horizontal="right" vertical="top"/>
    </xf>
    <xf numFmtId="165" fontId="28" fillId="3" borderId="33" xfId="0" applyNumberFormat="1" applyFont="1" applyFill="1" applyBorder="1" applyAlignment="1">
      <alignment horizontal="right" vertical="top"/>
    </xf>
    <xf numFmtId="164" fontId="27" fillId="0" borderId="5" xfId="1" applyNumberFormat="1" applyFont="1" applyFill="1" applyBorder="1" applyAlignment="1">
      <alignment horizontal="right" vertical="top"/>
    </xf>
    <xf numFmtId="164" fontId="27" fillId="0" borderId="5" xfId="1" applyNumberFormat="1" applyFont="1" applyFill="1" applyBorder="1" applyAlignment="1">
      <alignment horizontal="center" vertical="top"/>
    </xf>
    <xf numFmtId="166" fontId="13" fillId="10" borderId="5" xfId="0" applyNumberFormat="1" applyFont="1" applyFill="1" applyBorder="1" applyAlignment="1" applyProtection="1">
      <alignment horizontal="center" vertical="top"/>
      <protection locked="0"/>
    </xf>
    <xf numFmtId="166" fontId="13" fillId="16" borderId="5" xfId="0" applyNumberFormat="1" applyFont="1" applyFill="1" applyBorder="1" applyAlignment="1">
      <alignment horizontal="center" vertical="top"/>
    </xf>
    <xf numFmtId="166" fontId="13" fillId="14" borderId="34" xfId="0" applyNumberFormat="1" applyFont="1" applyFill="1" applyBorder="1" applyAlignment="1" applyProtection="1">
      <alignment horizontal="center" vertical="top"/>
      <protection locked="0"/>
    </xf>
    <xf numFmtId="166" fontId="13" fillId="8" borderId="32" xfId="0" applyNumberFormat="1" applyFont="1" applyFill="1" applyBorder="1" applyAlignment="1">
      <alignment horizontal="center" vertical="top"/>
    </xf>
    <xf numFmtId="166" fontId="13" fillId="8" borderId="33" xfId="0" applyNumberFormat="1" applyFont="1" applyFill="1" applyBorder="1" applyAlignment="1">
      <alignment horizontal="center" vertical="top"/>
    </xf>
    <xf numFmtId="166" fontId="13" fillId="8" borderId="32" xfId="0" applyNumberFormat="1" applyFont="1" applyFill="1" applyBorder="1" applyAlignment="1">
      <alignment horizontal="center" vertical="top" wrapText="1"/>
    </xf>
    <xf numFmtId="166" fontId="20" fillId="8" borderId="32" xfId="0" applyNumberFormat="1" applyFont="1" applyFill="1" applyBorder="1" applyAlignment="1">
      <alignment horizontal="center" vertical="top"/>
    </xf>
    <xf numFmtId="166" fontId="20" fillId="8" borderId="32" xfId="0" applyNumberFormat="1" applyFont="1" applyFill="1" applyBorder="1" applyAlignment="1">
      <alignment horizontal="center" vertical="top" wrapText="1"/>
    </xf>
    <xf numFmtId="166" fontId="20" fillId="8" borderId="35" xfId="0" applyNumberFormat="1" applyFont="1" applyFill="1" applyBorder="1" applyAlignment="1">
      <alignment horizontal="center" vertical="top"/>
    </xf>
    <xf numFmtId="0" fontId="20" fillId="0" borderId="25" xfId="0" applyFont="1" applyBorder="1" applyAlignment="1">
      <alignment vertical="top" wrapText="1"/>
    </xf>
    <xf numFmtId="166" fontId="27" fillId="3" borderId="24" xfId="0" applyNumberFormat="1" applyFont="1" applyFill="1" applyBorder="1" applyAlignment="1">
      <alignment horizontal="right" vertical="top"/>
    </xf>
    <xf numFmtId="166" fontId="27" fillId="11" borderId="24" xfId="0" applyNumberFormat="1" applyFont="1" applyFill="1" applyBorder="1" applyAlignment="1">
      <alignment horizontal="right" vertical="top"/>
    </xf>
    <xf numFmtId="0" fontId="29" fillId="20" borderId="5" xfId="3" applyFont="1" applyFill="1" applyAlignment="1">
      <alignment vertical="top"/>
    </xf>
    <xf numFmtId="0" fontId="30" fillId="20" borderId="5" xfId="3" applyFont="1" applyFill="1" applyAlignment="1">
      <alignment vertical="top"/>
    </xf>
    <xf numFmtId="0" fontId="31" fillId="20" borderId="5" xfId="3" applyFont="1" applyFill="1" applyAlignment="1">
      <alignment vertical="top"/>
    </xf>
    <xf numFmtId="0" fontId="32" fillId="20" borderId="5" xfId="3" applyFont="1" applyFill="1" applyAlignment="1">
      <alignment vertical="top"/>
    </xf>
    <xf numFmtId="0" fontId="2" fillId="0" borderId="5" xfId="3"/>
    <xf numFmtId="0" fontId="33" fillId="21" borderId="5" xfId="3" applyFont="1" applyFill="1"/>
    <xf numFmtId="0" fontId="34" fillId="21" borderId="5" xfId="3" applyFont="1" applyFill="1" applyAlignment="1">
      <alignment vertical="top"/>
    </xf>
    <xf numFmtId="0" fontId="35" fillId="21" borderId="5" xfId="3" applyFont="1" applyFill="1" applyAlignment="1">
      <alignment horizontal="left" vertical="top"/>
    </xf>
    <xf numFmtId="0" fontId="36" fillId="21" borderId="5" xfId="3" applyFont="1" applyFill="1" applyAlignment="1">
      <alignment horizontal="left" vertical="top"/>
    </xf>
    <xf numFmtId="0" fontId="33" fillId="21" borderId="5" xfId="3" applyFont="1" applyFill="1" applyAlignment="1">
      <alignment horizontal="left" vertical="top"/>
    </xf>
    <xf numFmtId="0" fontId="37" fillId="21" borderId="38" xfId="3" applyFont="1" applyFill="1" applyBorder="1" applyAlignment="1">
      <alignment horizontal="left" vertical="top"/>
    </xf>
    <xf numFmtId="14" fontId="37" fillId="20" borderId="38" xfId="3" applyNumberFormat="1" applyFont="1" applyFill="1" applyBorder="1" applyAlignment="1" applyProtection="1">
      <alignment horizontal="left" vertical="top"/>
      <protection locked="0"/>
    </xf>
    <xf numFmtId="0" fontId="33" fillId="0" borderId="5" xfId="3" applyFont="1"/>
    <xf numFmtId="0" fontId="36" fillId="0" borderId="5" xfId="3" applyFont="1" applyAlignment="1">
      <alignment vertical="top"/>
    </xf>
    <xf numFmtId="0" fontId="38" fillId="0" borderId="5" xfId="3" applyFont="1" applyAlignment="1">
      <alignment horizontal="left" vertical="top"/>
    </xf>
    <xf numFmtId="0" fontId="36" fillId="0" borderId="5" xfId="3" applyFont="1" applyAlignment="1">
      <alignment horizontal="left" vertical="top"/>
    </xf>
    <xf numFmtId="0" fontId="33" fillId="0" borderId="5" xfId="3" applyFont="1" applyAlignment="1">
      <alignment horizontal="left" vertical="top"/>
    </xf>
    <xf numFmtId="0" fontId="39" fillId="0" borderId="5" xfId="3" applyFont="1" applyAlignment="1">
      <alignment horizontal="left" vertical="top"/>
    </xf>
    <xf numFmtId="0" fontId="40" fillId="0" borderId="5" xfId="3" applyFont="1" applyAlignment="1">
      <alignment horizontal="left" vertical="top"/>
    </xf>
    <xf numFmtId="0" fontId="35" fillId="0" borderId="5" xfId="3" applyFont="1" applyAlignment="1">
      <alignment horizontal="left" vertical="top"/>
    </xf>
    <xf numFmtId="0" fontId="42" fillId="0" borderId="5" xfId="3" applyFont="1" applyAlignment="1">
      <alignment horizontal="left" vertical="top"/>
    </xf>
    <xf numFmtId="0" fontId="44" fillId="0" borderId="5" xfId="3" applyFont="1" applyAlignment="1">
      <alignment horizontal="left" vertical="top"/>
    </xf>
    <xf numFmtId="0" fontId="45" fillId="0" borderId="5" xfId="3" applyFont="1" applyAlignment="1">
      <alignment horizontal="left" vertical="top"/>
    </xf>
    <xf numFmtId="0" fontId="38" fillId="22" borderId="39" xfId="3" applyFont="1" applyFill="1" applyBorder="1" applyAlignment="1">
      <alignment horizontal="left" vertical="top"/>
    </xf>
    <xf numFmtId="0" fontId="38" fillId="22" borderId="40" xfId="3" applyFont="1" applyFill="1" applyBorder="1" applyAlignment="1">
      <alignment horizontal="center" vertical="top"/>
    </xf>
    <xf numFmtId="0" fontId="38" fillId="22" borderId="41" xfId="3" applyFont="1" applyFill="1" applyBorder="1" applyAlignment="1">
      <alignment horizontal="center" vertical="top"/>
    </xf>
    <xf numFmtId="0" fontId="46" fillId="23" borderId="5" xfId="3" applyFont="1" applyFill="1" applyAlignment="1">
      <alignment vertical="top"/>
    </xf>
    <xf numFmtId="9" fontId="47" fillId="23" borderId="43" xfId="3" quotePrefix="1" applyNumberFormat="1" applyFont="1" applyFill="1" applyBorder="1" applyAlignment="1">
      <alignment horizontal="left" vertical="top"/>
    </xf>
    <xf numFmtId="9" fontId="47" fillId="23" borderId="43" xfId="3" applyNumberFormat="1" applyFont="1" applyFill="1" applyBorder="1" applyAlignment="1">
      <alignment horizontal="left" vertical="top"/>
    </xf>
    <xf numFmtId="0" fontId="36" fillId="0" borderId="43" xfId="3" applyFont="1" applyBorder="1" applyAlignment="1">
      <alignment horizontal="left" vertical="top"/>
    </xf>
    <xf numFmtId="0" fontId="36" fillId="20" borderId="43" xfId="3" applyFont="1" applyFill="1" applyBorder="1" applyAlignment="1" applyProtection="1">
      <alignment horizontal="left" vertical="top"/>
      <protection locked="0"/>
    </xf>
    <xf numFmtId="167" fontId="34" fillId="21" borderId="5" xfId="3" applyNumberFormat="1" applyFont="1" applyFill="1" applyAlignment="1">
      <alignment horizontal="left" vertical="top"/>
    </xf>
    <xf numFmtId="9" fontId="36" fillId="21" borderId="42" xfId="4" applyFont="1" applyFill="1" applyBorder="1" applyAlignment="1" applyProtection="1">
      <alignment horizontal="left" vertical="top"/>
    </xf>
    <xf numFmtId="9" fontId="36" fillId="21" borderId="42" xfId="3" applyNumberFormat="1" applyFont="1" applyFill="1" applyBorder="1" applyAlignment="1">
      <alignment horizontal="left" vertical="top"/>
    </xf>
    <xf numFmtId="0" fontId="36" fillId="0" borderId="42" xfId="3" applyFont="1" applyBorder="1" applyAlignment="1">
      <alignment horizontal="left" vertical="top"/>
    </xf>
    <xf numFmtId="0" fontId="36" fillId="20" borderId="42" xfId="3" applyFont="1" applyFill="1" applyBorder="1" applyAlignment="1" applyProtection="1">
      <alignment horizontal="left" vertical="top"/>
      <protection locked="0"/>
    </xf>
    <xf numFmtId="0" fontId="46" fillId="24" borderId="5" xfId="3" applyFont="1" applyFill="1" applyAlignment="1">
      <alignment vertical="top"/>
    </xf>
    <xf numFmtId="9" fontId="47" fillId="24" borderId="42" xfId="4" applyFont="1" applyFill="1" applyBorder="1" applyAlignment="1" applyProtection="1">
      <alignment horizontal="left" vertical="top"/>
    </xf>
    <xf numFmtId="9" fontId="47" fillId="24" borderId="42" xfId="3" applyNumberFormat="1" applyFont="1" applyFill="1" applyBorder="1" applyAlignment="1">
      <alignment horizontal="left" vertical="top"/>
    </xf>
    <xf numFmtId="0" fontId="35" fillId="0" borderId="5" xfId="3" applyFont="1" applyAlignment="1">
      <alignment vertical="top"/>
    </xf>
    <xf numFmtId="167" fontId="48" fillId="21" borderId="42" xfId="3" applyNumberFormat="1" applyFont="1" applyFill="1" applyBorder="1" applyAlignment="1">
      <alignment horizontal="left" vertical="top"/>
    </xf>
    <xf numFmtId="0" fontId="46" fillId="25" borderId="5" xfId="3" applyFont="1" applyFill="1" applyAlignment="1">
      <alignment vertical="top"/>
    </xf>
    <xf numFmtId="9" fontId="47" fillId="25" borderId="42" xfId="3" applyNumberFormat="1" applyFont="1" applyFill="1" applyBorder="1" applyAlignment="1">
      <alignment horizontal="left" vertical="top"/>
    </xf>
    <xf numFmtId="0" fontId="36" fillId="0" borderId="44" xfId="3" applyFont="1" applyBorder="1" applyAlignment="1">
      <alignment horizontal="left" vertical="top"/>
    </xf>
    <xf numFmtId="167" fontId="48" fillId="20" borderId="44" xfId="3" applyNumberFormat="1" applyFont="1" applyFill="1" applyBorder="1" applyAlignment="1" applyProtection="1">
      <alignment horizontal="left" vertical="top"/>
      <protection locked="0"/>
    </xf>
    <xf numFmtId="0" fontId="38" fillId="22" borderId="21" xfId="3" applyFont="1" applyFill="1" applyBorder="1" applyAlignment="1">
      <alignment horizontal="left" vertical="top"/>
    </xf>
    <xf numFmtId="167" fontId="49" fillId="22" borderId="23" xfId="3" applyNumberFormat="1" applyFont="1" applyFill="1" applyBorder="1" applyAlignment="1">
      <alignment horizontal="left" vertical="top"/>
    </xf>
    <xf numFmtId="0" fontId="46" fillId="26" borderId="5" xfId="3" applyFont="1" applyFill="1" applyAlignment="1">
      <alignment vertical="top"/>
    </xf>
    <xf numFmtId="9" fontId="47" fillId="26" borderId="42" xfId="3" applyNumberFormat="1" applyFont="1" applyFill="1" applyBorder="1" applyAlignment="1">
      <alignment horizontal="left" vertical="top"/>
    </xf>
    <xf numFmtId="167" fontId="49" fillId="0" borderId="5" xfId="3" applyNumberFormat="1" applyFont="1" applyAlignment="1">
      <alignment horizontal="left" vertical="top"/>
    </xf>
    <xf numFmtId="9" fontId="38" fillId="21" borderId="42" xfId="3" applyNumberFormat="1" applyFont="1" applyFill="1" applyBorder="1" applyAlignment="1">
      <alignment horizontal="left" vertical="top"/>
    </xf>
    <xf numFmtId="14" fontId="36" fillId="20" borderId="42" xfId="3" applyNumberFormat="1" applyFont="1" applyFill="1" applyBorder="1" applyAlignment="1" applyProtection="1">
      <alignment horizontal="left" vertical="top"/>
      <protection locked="0"/>
    </xf>
    <xf numFmtId="14" fontId="36" fillId="21" borderId="42" xfId="3" applyNumberFormat="1" applyFont="1" applyFill="1" applyBorder="1" applyAlignment="1">
      <alignment horizontal="left" vertical="top"/>
    </xf>
    <xf numFmtId="1" fontId="36" fillId="0" borderId="42" xfId="5" applyNumberFormat="1" applyFont="1" applyBorder="1" applyAlignment="1" applyProtection="1">
      <alignment horizontal="left" vertical="top"/>
    </xf>
    <xf numFmtId="9" fontId="36" fillId="0" borderId="42" xfId="4" applyFont="1" applyBorder="1" applyAlignment="1" applyProtection="1">
      <alignment horizontal="left" vertical="top"/>
    </xf>
    <xf numFmtId="167" fontId="48" fillId="21" borderId="44" xfId="3" applyNumberFormat="1" applyFont="1" applyFill="1" applyBorder="1" applyAlignment="1">
      <alignment horizontal="left" vertical="top"/>
    </xf>
    <xf numFmtId="9" fontId="36" fillId="21" borderId="44" xfId="3" quotePrefix="1" applyNumberFormat="1" applyFont="1" applyFill="1" applyBorder="1" applyAlignment="1">
      <alignment horizontal="left" vertical="top"/>
    </xf>
    <xf numFmtId="9" fontId="36" fillId="21" borderId="44" xfId="3" applyNumberFormat="1" applyFont="1" applyFill="1" applyBorder="1" applyAlignment="1">
      <alignment horizontal="left" vertical="top"/>
    </xf>
    <xf numFmtId="0" fontId="36" fillId="21" borderId="43" xfId="3" applyFont="1" applyFill="1" applyBorder="1" applyAlignment="1">
      <alignment horizontal="left" vertical="top"/>
    </xf>
    <xf numFmtId="9" fontId="33" fillId="0" borderId="5" xfId="4" applyFont="1" applyAlignment="1">
      <alignment horizontal="left" vertical="top"/>
    </xf>
    <xf numFmtId="0" fontId="33" fillId="0" borderId="5" xfId="3" applyFont="1" applyAlignment="1">
      <alignment horizontal="left"/>
    </xf>
    <xf numFmtId="0" fontId="38" fillId="22" borderId="40" xfId="3" applyFont="1" applyFill="1" applyBorder="1" applyAlignment="1">
      <alignment horizontal="left" vertical="top"/>
    </xf>
    <xf numFmtId="0" fontId="38" fillId="22" borderId="41" xfId="3" applyFont="1" applyFill="1" applyBorder="1" applyAlignment="1">
      <alignment horizontal="left" vertical="top"/>
    </xf>
    <xf numFmtId="9" fontId="36" fillId="0" borderId="43" xfId="4" applyFont="1" applyBorder="1" applyAlignment="1" applyProtection="1">
      <alignment horizontal="left" vertical="top"/>
    </xf>
    <xf numFmtId="167" fontId="48" fillId="21" borderId="43" xfId="3" applyNumberFormat="1" applyFont="1" applyFill="1" applyBorder="1" applyAlignment="1">
      <alignment horizontal="left" vertical="top"/>
    </xf>
    <xf numFmtId="9" fontId="36" fillId="0" borderId="44" xfId="4" applyFont="1" applyBorder="1" applyAlignment="1" applyProtection="1">
      <alignment horizontal="left" vertical="top"/>
    </xf>
    <xf numFmtId="9" fontId="38" fillId="22" borderId="40" xfId="4" applyFont="1" applyFill="1" applyBorder="1" applyAlignment="1" applyProtection="1">
      <alignment horizontal="left" vertical="top"/>
    </xf>
    <xf numFmtId="167" fontId="49" fillId="22" borderId="41" xfId="3" applyNumberFormat="1" applyFont="1" applyFill="1" applyBorder="1" applyAlignment="1">
      <alignment horizontal="left" vertical="top"/>
    </xf>
    <xf numFmtId="14" fontId="37" fillId="21" borderId="38" xfId="3" applyNumberFormat="1" applyFont="1" applyFill="1" applyBorder="1" applyAlignment="1" applyProtection="1">
      <alignment horizontal="left" vertical="top"/>
      <protection locked="0"/>
    </xf>
    <xf numFmtId="0" fontId="29" fillId="21" borderId="5" xfId="3" applyFont="1" applyFill="1" applyAlignment="1">
      <alignment vertical="top"/>
    </xf>
    <xf numFmtId="0" fontId="30" fillId="21" borderId="5" xfId="3" applyFont="1" applyFill="1" applyAlignment="1">
      <alignment vertical="top"/>
    </xf>
    <xf numFmtId="0" fontId="31" fillId="21" borderId="5" xfId="3" applyFont="1" applyFill="1" applyAlignment="1">
      <alignment vertical="top"/>
    </xf>
    <xf numFmtId="0" fontId="32" fillId="21" borderId="5" xfId="3" applyFont="1" applyFill="1" applyAlignment="1">
      <alignment vertical="top"/>
    </xf>
    <xf numFmtId="9" fontId="17" fillId="2" borderId="18" xfId="0" applyNumberFormat="1" applyFont="1" applyFill="1" applyBorder="1" applyAlignment="1">
      <alignment horizontal="center" vertical="top"/>
    </xf>
    <xf numFmtId="0" fontId="7" fillId="0" borderId="5" xfId="0" applyFont="1" applyBorder="1" applyAlignment="1">
      <alignment vertical="top"/>
    </xf>
    <xf numFmtId="9" fontId="17" fillId="2" borderId="17" xfId="0" applyNumberFormat="1" applyFont="1" applyFill="1" applyBorder="1" applyAlignment="1">
      <alignment horizontal="center" vertical="top"/>
    </xf>
    <xf numFmtId="166" fontId="17" fillId="2" borderId="50" xfId="0" applyNumberFormat="1" applyFont="1" applyFill="1" applyBorder="1" applyAlignment="1">
      <alignment horizontal="center" vertical="top"/>
    </xf>
    <xf numFmtId="166" fontId="17" fillId="2" borderId="19" xfId="0" applyNumberFormat="1" applyFont="1" applyFill="1" applyBorder="1" applyAlignment="1">
      <alignment horizontal="center" vertical="top"/>
    </xf>
    <xf numFmtId="0" fontId="4" fillId="0" borderId="5" xfId="0" applyFont="1" applyBorder="1" applyAlignment="1">
      <alignment vertical="top"/>
    </xf>
    <xf numFmtId="0" fontId="19" fillId="0" borderId="5" xfId="0" applyFont="1" applyBorder="1" applyAlignment="1">
      <alignment vertical="top"/>
    </xf>
    <xf numFmtId="0" fontId="9" fillId="0" borderId="5" xfId="0" applyFont="1" applyBorder="1" applyAlignment="1">
      <alignment vertical="top"/>
    </xf>
    <xf numFmtId="164" fontId="13" fillId="0" borderId="5" xfId="1" applyNumberFormat="1" applyFont="1" applyFill="1" applyBorder="1" applyAlignment="1">
      <alignment vertical="top"/>
    </xf>
    <xf numFmtId="164" fontId="3" fillId="0" borderId="5" xfId="1" applyNumberFormat="1" applyFont="1" applyFill="1" applyBorder="1" applyAlignment="1">
      <alignment vertical="top"/>
    </xf>
    <xf numFmtId="164" fontId="27" fillId="0" borderId="24" xfId="1" applyNumberFormat="1" applyFont="1" applyFill="1" applyBorder="1" applyAlignment="1">
      <alignment horizontal="left" vertical="top"/>
    </xf>
    <xf numFmtId="9" fontId="27" fillId="0" borderId="24" xfId="2" applyFont="1" applyFill="1" applyBorder="1" applyAlignment="1">
      <alignment horizontal="center" vertical="top"/>
    </xf>
    <xf numFmtId="164" fontId="13" fillId="0" borderId="24" xfId="1" applyNumberFormat="1" applyFont="1" applyFill="1" applyBorder="1" applyAlignment="1">
      <alignment vertical="top"/>
    </xf>
    <xf numFmtId="164" fontId="27" fillId="0" borderId="34" xfId="1" applyNumberFormat="1" applyFont="1" applyFill="1" applyBorder="1" applyAlignment="1">
      <alignment horizontal="left" vertical="top"/>
    </xf>
    <xf numFmtId="9" fontId="27" fillId="0" borderId="34" xfId="2" applyFont="1" applyFill="1" applyBorder="1" applyAlignment="1">
      <alignment horizontal="center" vertical="top"/>
    </xf>
    <xf numFmtId="164" fontId="13" fillId="0" borderId="34" xfId="1" applyNumberFormat="1" applyFont="1" applyFill="1" applyBorder="1" applyAlignment="1">
      <alignment vertical="top"/>
    </xf>
    <xf numFmtId="0" fontId="1" fillId="0" borderId="5" xfId="6" applyAlignment="1">
      <alignment horizontal="left" vertical="top"/>
    </xf>
    <xf numFmtId="0" fontId="52" fillId="0" borderId="5" xfId="6" applyFont="1" applyAlignment="1">
      <alignment horizontal="left" vertical="top"/>
    </xf>
    <xf numFmtId="0" fontId="53" fillId="0" borderId="5" xfId="6" applyFont="1" applyAlignment="1">
      <alignment horizontal="left" vertical="top"/>
    </xf>
    <xf numFmtId="0" fontId="54" fillId="0" borderId="17" xfId="6" applyFont="1" applyBorder="1" applyAlignment="1">
      <alignment horizontal="left" vertical="top" wrapText="1"/>
    </xf>
    <xf numFmtId="0" fontId="54" fillId="0" borderId="18" xfId="6" applyFont="1" applyBorder="1" applyAlignment="1">
      <alignment horizontal="left" vertical="top" wrapText="1"/>
    </xf>
    <xf numFmtId="0" fontId="54" fillId="0" borderId="20" xfId="6" applyFont="1" applyBorder="1" applyAlignment="1">
      <alignment horizontal="left" vertical="top" wrapText="1"/>
    </xf>
    <xf numFmtId="0" fontId="54" fillId="0" borderId="5" xfId="6" applyFont="1" applyAlignment="1">
      <alignment horizontal="left" vertical="top" wrapText="1"/>
    </xf>
    <xf numFmtId="0" fontId="51" fillId="0" borderId="51" xfId="6" applyFont="1" applyBorder="1" applyAlignment="1">
      <alignment horizontal="left" vertical="top"/>
    </xf>
    <xf numFmtId="0" fontId="1" fillId="0" borderId="52" xfId="6" applyBorder="1" applyAlignment="1">
      <alignment horizontal="left" vertical="top"/>
    </xf>
    <xf numFmtId="0" fontId="1" fillId="0" borderId="53" xfId="6" applyBorder="1" applyAlignment="1">
      <alignment horizontal="left" vertical="top"/>
    </xf>
    <xf numFmtId="0" fontId="55" fillId="0" borderId="54" xfId="6" applyFont="1" applyBorder="1" applyAlignment="1">
      <alignment horizontal="left" vertical="top" wrapText="1"/>
    </xf>
    <xf numFmtId="0" fontId="55" fillId="0" borderId="56" xfId="6" applyFont="1" applyBorder="1" applyAlignment="1">
      <alignment horizontal="left" vertical="top" wrapText="1"/>
    </xf>
    <xf numFmtId="0" fontId="55" fillId="0" borderId="58" xfId="6" applyFont="1" applyBorder="1" applyAlignment="1">
      <alignment horizontal="left" vertical="top" wrapText="1"/>
    </xf>
    <xf numFmtId="0" fontId="56" fillId="28" borderId="39" xfId="6" applyFont="1" applyFill="1" applyBorder="1" applyAlignment="1">
      <alignment horizontal="left" vertical="center" wrapText="1"/>
    </xf>
    <xf numFmtId="0" fontId="54" fillId="0" borderId="56" xfId="6" applyFont="1" applyBorder="1" applyAlignment="1">
      <alignment horizontal="left" vertical="top" wrapText="1"/>
    </xf>
    <xf numFmtId="0" fontId="55" fillId="0" borderId="61" xfId="6" applyFont="1" applyBorder="1" applyAlignment="1">
      <alignment horizontal="left" vertical="top" wrapText="1"/>
    </xf>
    <xf numFmtId="0" fontId="59" fillId="9" borderId="63" xfId="6" applyFont="1" applyFill="1" applyBorder="1" applyAlignment="1">
      <alignment horizontal="left" vertical="center" wrapText="1"/>
    </xf>
    <xf numFmtId="0" fontId="61" fillId="29" borderId="22" xfId="6" applyFont="1" applyFill="1" applyBorder="1" applyAlignment="1">
      <alignment horizontal="left" vertical="center" wrapText="1"/>
    </xf>
    <xf numFmtId="0" fontId="63" fillId="0" borderId="5" xfId="6" applyFont="1" applyAlignment="1">
      <alignment horizontal="left" vertical="top"/>
    </xf>
    <xf numFmtId="0" fontId="56" fillId="0" borderId="5" xfId="6" applyFont="1" applyAlignment="1">
      <alignment horizontal="left" vertical="top"/>
    </xf>
    <xf numFmtId="0" fontId="67" fillId="30" borderId="63" xfId="6" applyFont="1" applyFill="1" applyBorder="1" applyAlignment="1">
      <alignment horizontal="left" vertical="top" wrapText="1"/>
    </xf>
    <xf numFmtId="0" fontId="58" fillId="0" borderId="43" xfId="6" applyFont="1" applyBorder="1" applyAlignment="1">
      <alignment horizontal="left" vertical="top" wrapText="1"/>
    </xf>
    <xf numFmtId="14" fontId="1" fillId="0" borderId="55" xfId="6" applyNumberFormat="1" applyBorder="1" applyAlignment="1">
      <alignment horizontal="left" vertical="top" wrapText="1"/>
    </xf>
    <xf numFmtId="0" fontId="1" fillId="0" borderId="42" xfId="6" applyBorder="1" applyAlignment="1">
      <alignment vertical="top" wrapText="1"/>
    </xf>
    <xf numFmtId="14" fontId="1" fillId="0" borderId="57" xfId="6" applyNumberFormat="1" applyBorder="1" applyAlignment="1">
      <alignment vertical="top" wrapText="1"/>
    </xf>
    <xf numFmtId="0" fontId="1" fillId="0" borderId="59" xfId="6" applyBorder="1" applyAlignment="1">
      <alignment vertical="top" wrapText="1"/>
    </xf>
    <xf numFmtId="14" fontId="1" fillId="0" borderId="60" xfId="6" applyNumberFormat="1" applyBorder="1" applyAlignment="1">
      <alignment vertical="top" wrapText="1"/>
    </xf>
    <xf numFmtId="0" fontId="51" fillId="0" borderId="5" xfId="6" applyFont="1" applyAlignment="1">
      <alignment horizontal="left" vertical="top"/>
    </xf>
    <xf numFmtId="0" fontId="55" fillId="0" borderId="76" xfId="6" applyFont="1" applyBorder="1" applyAlignment="1">
      <alignment horizontal="left" wrapText="1"/>
    </xf>
    <xf numFmtId="9" fontId="36" fillId="21" borderId="44" xfId="4" applyFont="1" applyFill="1" applyBorder="1" applyAlignment="1" applyProtection="1">
      <alignment horizontal="left" vertical="top"/>
    </xf>
    <xf numFmtId="167" fontId="49" fillId="22" borderId="49" xfId="3" applyNumberFormat="1" applyFont="1" applyFill="1" applyBorder="1" applyAlignment="1">
      <alignment horizontal="left" vertical="top"/>
    </xf>
    <xf numFmtId="167" fontId="49" fillId="22" borderId="23" xfId="3" applyNumberFormat="1" applyFont="1" applyFill="1" applyBorder="1" applyAlignment="1">
      <alignment horizontal="left" vertical="top"/>
    </xf>
    <xf numFmtId="0" fontId="50" fillId="9" borderId="39" xfId="3" applyFont="1" applyFill="1" applyBorder="1" applyAlignment="1">
      <alignment horizontal="center" vertical="top" wrapText="1"/>
    </xf>
    <xf numFmtId="0" fontId="50" fillId="9" borderId="40" xfId="3" applyFont="1" applyFill="1" applyBorder="1" applyAlignment="1">
      <alignment horizontal="center" vertical="top" wrapText="1"/>
    </xf>
    <xf numFmtId="0" fontId="50" fillId="9" borderId="41" xfId="3" applyFont="1" applyFill="1" applyBorder="1" applyAlignment="1">
      <alignment horizontal="center" vertical="top" wrapText="1"/>
    </xf>
    <xf numFmtId="0" fontId="33" fillId="9" borderId="21" xfId="3" applyFont="1" applyFill="1" applyBorder="1" applyAlignment="1">
      <alignment horizontal="center"/>
    </xf>
    <xf numFmtId="0" fontId="33" fillId="9" borderId="22" xfId="3" applyFont="1" applyFill="1" applyBorder="1" applyAlignment="1">
      <alignment horizontal="center"/>
    </xf>
    <xf numFmtId="0" fontId="33" fillId="9" borderId="23" xfId="3" applyFont="1" applyFill="1" applyBorder="1" applyAlignment="1">
      <alignment horizontal="center"/>
    </xf>
    <xf numFmtId="167" fontId="48" fillId="20" borderId="45" xfId="3" applyNumberFormat="1" applyFont="1" applyFill="1" applyBorder="1" applyAlignment="1" applyProtection="1">
      <alignment horizontal="left" vertical="top"/>
      <protection locked="0"/>
    </xf>
    <xf numFmtId="167" fontId="48" fillId="20" borderId="46" xfId="3" applyNumberFormat="1" applyFont="1" applyFill="1" applyBorder="1" applyAlignment="1" applyProtection="1">
      <alignment horizontal="left" vertical="top"/>
      <protection locked="0"/>
    </xf>
    <xf numFmtId="167" fontId="48" fillId="20" borderId="47" xfId="3" applyNumberFormat="1" applyFont="1" applyFill="1" applyBorder="1" applyAlignment="1" applyProtection="1">
      <alignment horizontal="left" vertical="top"/>
      <protection locked="0"/>
    </xf>
    <xf numFmtId="167" fontId="48" fillId="20" borderId="48" xfId="3" applyNumberFormat="1" applyFont="1" applyFill="1" applyBorder="1" applyAlignment="1" applyProtection="1">
      <alignment horizontal="left" vertical="top"/>
      <protection locked="0"/>
    </xf>
    <xf numFmtId="9" fontId="48" fillId="21" borderId="47" xfId="4" applyFont="1" applyFill="1" applyBorder="1" applyAlignment="1" applyProtection="1">
      <alignment horizontal="left" vertical="top"/>
    </xf>
    <xf numFmtId="9" fontId="48" fillId="21" borderId="48" xfId="4" applyFont="1" applyFill="1" applyBorder="1" applyAlignment="1" applyProtection="1">
      <alignment horizontal="left" vertical="top"/>
    </xf>
    <xf numFmtId="167" fontId="48" fillId="21" borderId="47" xfId="3" applyNumberFormat="1" applyFont="1" applyFill="1" applyBorder="1" applyAlignment="1" applyProtection="1">
      <alignment horizontal="left" vertical="top"/>
      <protection locked="0"/>
    </xf>
    <xf numFmtId="167" fontId="48" fillId="21" borderId="48" xfId="3" applyNumberFormat="1" applyFont="1" applyFill="1" applyBorder="1" applyAlignment="1" applyProtection="1">
      <alignment horizontal="left" vertical="top"/>
      <protection locked="0"/>
    </xf>
    <xf numFmtId="0" fontId="38" fillId="22" borderId="21" xfId="3" applyFont="1" applyFill="1" applyBorder="1" applyAlignment="1">
      <alignment horizontal="center" vertical="top"/>
    </xf>
    <xf numFmtId="0" fontId="38" fillId="22" borderId="23" xfId="3" applyFont="1" applyFill="1" applyBorder="1" applyAlignment="1">
      <alignment horizontal="center" vertical="top"/>
    </xf>
    <xf numFmtId="0" fontId="43" fillId="9" borderId="39" xfId="3" applyFont="1" applyFill="1" applyBorder="1" applyAlignment="1">
      <alignment horizontal="center" vertical="top" wrapText="1"/>
    </xf>
    <xf numFmtId="0" fontId="43" fillId="9" borderId="40" xfId="3" applyFont="1" applyFill="1" applyBorder="1" applyAlignment="1">
      <alignment horizontal="center" vertical="top" wrapText="1"/>
    </xf>
    <xf numFmtId="0" fontId="43" fillId="9" borderId="41" xfId="3" applyFont="1" applyFill="1" applyBorder="1" applyAlignment="1">
      <alignment horizontal="center" vertical="top" wrapText="1"/>
    </xf>
    <xf numFmtId="0" fontId="43" fillId="9" borderId="21" xfId="3" applyFont="1" applyFill="1" applyBorder="1" applyAlignment="1">
      <alignment horizontal="center" vertical="top" wrapText="1"/>
    </xf>
    <xf numFmtId="0" fontId="43" fillId="9" borderId="23" xfId="3" applyFont="1" applyFill="1" applyBorder="1" applyAlignment="1">
      <alignment horizontal="center" vertical="top" wrapText="1"/>
    </xf>
    <xf numFmtId="9" fontId="41" fillId="21" borderId="42" xfId="4" applyFont="1" applyFill="1" applyBorder="1" applyAlignment="1" applyProtection="1">
      <alignment horizontal="left" vertical="top"/>
    </xf>
    <xf numFmtId="164" fontId="20" fillId="27" borderId="21" xfId="1" applyNumberFormat="1" applyFont="1" applyFill="1" applyBorder="1" applyAlignment="1">
      <alignment horizontal="center" vertical="top"/>
    </xf>
    <xf numFmtId="164" fontId="20" fillId="27" borderId="22" xfId="1" applyNumberFormat="1" applyFont="1" applyFill="1" applyBorder="1" applyAlignment="1">
      <alignment horizontal="center" vertical="top"/>
    </xf>
    <xf numFmtId="164" fontId="20" fillId="27" borderId="23" xfId="1" applyNumberFormat="1" applyFont="1" applyFill="1" applyBorder="1" applyAlignment="1">
      <alignment horizontal="center" vertical="top"/>
    </xf>
    <xf numFmtId="0" fontId="22" fillId="9" borderId="21" xfId="0" applyFont="1" applyFill="1" applyBorder="1" applyAlignment="1">
      <alignment horizontal="center" vertical="center"/>
    </xf>
    <xf numFmtId="0" fontId="21" fillId="9" borderId="22" xfId="0" applyFont="1" applyFill="1" applyBorder="1" applyAlignment="1">
      <alignment vertical="center"/>
    </xf>
    <xf numFmtId="0" fontId="21" fillId="9" borderId="23" xfId="0" applyFont="1" applyFill="1" applyBorder="1" applyAlignment="1">
      <alignment vertical="center"/>
    </xf>
    <xf numFmtId="0" fontId="15" fillId="0" borderId="0" xfId="0" applyFont="1" applyAlignment="1">
      <alignment horizontal="center" vertical="top"/>
    </xf>
    <xf numFmtId="0" fontId="10" fillId="0" borderId="0" xfId="0" applyFont="1" applyAlignment="1">
      <alignment vertical="top"/>
    </xf>
    <xf numFmtId="0" fontId="24" fillId="2" borderId="21" xfId="0" applyFont="1" applyFill="1" applyBorder="1" applyAlignment="1">
      <alignment horizontal="center" vertical="top"/>
    </xf>
    <xf numFmtId="0" fontId="13" fillId="0" borderId="22" xfId="0" applyFont="1" applyBorder="1" applyAlignment="1">
      <alignment horizontal="center" vertical="top"/>
    </xf>
    <xf numFmtId="0" fontId="13" fillId="0" borderId="23" xfId="0" applyFont="1" applyBorder="1" applyAlignment="1">
      <alignment horizontal="center" vertical="top"/>
    </xf>
    <xf numFmtId="0" fontId="17" fillId="2" borderId="21" xfId="0" applyFont="1" applyFill="1" applyBorder="1" applyAlignment="1">
      <alignment horizontal="center" vertical="top"/>
    </xf>
    <xf numFmtId="0" fontId="27" fillId="3" borderId="34" xfId="0" applyFont="1" applyFill="1" applyBorder="1" applyAlignment="1">
      <alignment horizontal="right" vertical="top"/>
    </xf>
    <xf numFmtId="0" fontId="27" fillId="0" borderId="34" xfId="0" applyFont="1" applyBorder="1" applyAlignment="1">
      <alignment horizontal="right" vertical="top"/>
    </xf>
    <xf numFmtId="0" fontId="9" fillId="0" borderId="0" xfId="0" applyFont="1" applyAlignment="1">
      <alignment horizontal="left" vertical="top"/>
    </xf>
    <xf numFmtId="0" fontId="9" fillId="0" borderId="0" xfId="0" applyFont="1" applyAlignment="1">
      <alignment vertical="top"/>
    </xf>
    <xf numFmtId="0" fontId="27" fillId="3" borderId="30" xfId="0" applyFont="1" applyFill="1" applyBorder="1" applyAlignment="1">
      <alignment horizontal="left" vertical="top"/>
    </xf>
    <xf numFmtId="0" fontId="28" fillId="0" borderId="5" xfId="0" applyFont="1" applyBorder="1" applyAlignment="1">
      <alignment vertical="top"/>
    </xf>
    <xf numFmtId="0" fontId="18" fillId="13" borderId="18" xfId="0" applyFont="1" applyFill="1" applyBorder="1" applyAlignment="1" applyProtection="1">
      <alignment horizontal="center" vertical="top"/>
      <protection locked="0"/>
    </xf>
    <xf numFmtId="164" fontId="27" fillId="3" borderId="24" xfId="1" applyNumberFormat="1" applyFont="1" applyFill="1" applyBorder="1" applyAlignment="1" applyProtection="1">
      <alignment horizontal="right" vertical="top"/>
    </xf>
    <xf numFmtId="164" fontId="27" fillId="0" borderId="24" xfId="1" applyNumberFormat="1" applyFont="1" applyBorder="1" applyAlignment="1" applyProtection="1">
      <alignment horizontal="right" vertical="top"/>
    </xf>
    <xf numFmtId="165" fontId="9" fillId="0" borderId="0" xfId="0" applyNumberFormat="1" applyFont="1" applyAlignment="1">
      <alignment horizontal="left" vertical="top"/>
    </xf>
    <xf numFmtId="0" fontId="27" fillId="3" borderId="30" xfId="0" applyFont="1" applyFill="1" applyBorder="1" applyAlignment="1">
      <alignment horizontal="right" vertical="top"/>
    </xf>
    <xf numFmtId="0" fontId="28" fillId="0" borderId="29" xfId="0" applyFont="1" applyBorder="1" applyAlignment="1">
      <alignment vertical="top"/>
    </xf>
    <xf numFmtId="0" fontId="28" fillId="0" borderId="30" xfId="0" applyFont="1" applyBorder="1" applyAlignment="1">
      <alignment horizontal="right" vertical="top"/>
    </xf>
    <xf numFmtId="0" fontId="28" fillId="0" borderId="2" xfId="0" applyFont="1" applyBorder="1" applyAlignment="1" applyProtection="1">
      <alignment vertical="top" wrapText="1"/>
      <protection locked="0"/>
    </xf>
    <xf numFmtId="0" fontId="28" fillId="0" borderId="5" xfId="0" applyFont="1" applyBorder="1" applyAlignment="1" applyProtection="1">
      <alignment vertical="top"/>
      <protection locked="0"/>
    </xf>
    <xf numFmtId="0" fontId="28" fillId="0" borderId="15" xfId="0" applyFont="1" applyBorder="1" applyAlignment="1" applyProtection="1">
      <alignment vertical="top"/>
      <protection locked="0"/>
    </xf>
    <xf numFmtId="0" fontId="20" fillId="3" borderId="2" xfId="0" applyFont="1" applyFill="1" applyBorder="1" applyAlignment="1" applyProtection="1">
      <alignment horizontal="left" vertical="top"/>
      <protection locked="0"/>
    </xf>
    <xf numFmtId="0" fontId="13" fillId="0" borderId="5" xfId="0" applyFont="1" applyBorder="1" applyAlignment="1" applyProtection="1">
      <alignment vertical="top"/>
      <protection locked="0"/>
    </xf>
    <xf numFmtId="0" fontId="13" fillId="0" borderId="29" xfId="0" applyFont="1" applyBorder="1" applyAlignment="1" applyProtection="1">
      <alignment vertical="top"/>
      <protection locked="0"/>
    </xf>
    <xf numFmtId="0" fontId="20" fillId="0" borderId="14" xfId="0" applyFont="1" applyBorder="1" applyAlignment="1">
      <alignment horizontal="center" vertical="center" wrapText="1"/>
    </xf>
    <xf numFmtId="0" fontId="13" fillId="0" borderId="16" xfId="0" applyFont="1" applyBorder="1" applyAlignment="1">
      <alignment vertical="center"/>
    </xf>
    <xf numFmtId="0" fontId="13" fillId="0" borderId="20" xfId="0" applyFont="1" applyBorder="1" applyAlignment="1">
      <alignment vertical="center"/>
    </xf>
    <xf numFmtId="0" fontId="20" fillId="8" borderId="31" xfId="0" applyFont="1" applyFill="1" applyBorder="1" applyAlignment="1" applyProtection="1">
      <alignment horizontal="left" vertical="top"/>
      <protection locked="0"/>
    </xf>
    <xf numFmtId="0" fontId="20" fillId="0" borderId="32" xfId="0" applyFont="1" applyBorder="1" applyAlignment="1" applyProtection="1">
      <alignment vertical="top"/>
      <protection locked="0"/>
    </xf>
    <xf numFmtId="0" fontId="20" fillId="0" borderId="33" xfId="0" applyFont="1" applyBorder="1" applyAlignment="1" applyProtection="1">
      <alignment vertical="top"/>
      <protection locked="0"/>
    </xf>
    <xf numFmtId="0" fontId="13" fillId="0" borderId="32" xfId="0" applyFont="1" applyBorder="1" applyAlignment="1" applyProtection="1">
      <alignment vertical="top"/>
      <protection locked="0"/>
    </xf>
    <xf numFmtId="0" fontId="13" fillId="0" borderId="33" xfId="0" applyFont="1" applyBorder="1" applyAlignment="1" applyProtection="1">
      <alignment vertical="top"/>
      <protection locked="0"/>
    </xf>
    <xf numFmtId="0" fontId="20" fillId="7" borderId="21" xfId="0" applyFont="1" applyFill="1" applyBorder="1" applyAlignment="1">
      <alignment horizontal="center" vertical="top"/>
    </xf>
    <xf numFmtId="0" fontId="13" fillId="0" borderId="22" xfId="0" applyFont="1" applyBorder="1" applyAlignment="1">
      <alignment vertical="top"/>
    </xf>
    <xf numFmtId="0" fontId="13" fillId="0" borderId="23" xfId="0" applyFont="1" applyBorder="1" applyAlignment="1">
      <alignment vertical="top"/>
    </xf>
    <xf numFmtId="0" fontId="14" fillId="0" borderId="10" xfId="0" applyFont="1" applyBorder="1" applyAlignment="1">
      <alignment horizontal="center" vertical="top"/>
    </xf>
    <xf numFmtId="0" fontId="20" fillId="0" borderId="8" xfId="0" applyFont="1" applyBorder="1" applyAlignment="1">
      <alignment horizontal="center" vertical="top"/>
    </xf>
    <xf numFmtId="0" fontId="13" fillId="0" borderId="12" xfId="0" applyFont="1" applyBorder="1" applyAlignment="1">
      <alignment vertical="top"/>
    </xf>
    <xf numFmtId="0" fontId="28" fillId="0" borderId="30" xfId="0" applyFont="1" applyBorder="1" applyAlignment="1">
      <alignment horizontal="center" vertical="top"/>
    </xf>
    <xf numFmtId="0" fontId="27" fillId="3" borderId="37" xfId="0" applyFont="1" applyFill="1" applyBorder="1" applyAlignment="1">
      <alignment horizontal="left" vertical="top"/>
    </xf>
    <xf numFmtId="0" fontId="28" fillId="0" borderId="32" xfId="0" applyFont="1" applyBorder="1" applyAlignment="1">
      <alignment vertical="top"/>
    </xf>
    <xf numFmtId="0" fontId="12" fillId="3" borderId="1" xfId="0" applyFont="1" applyFill="1" applyBorder="1" applyAlignment="1">
      <alignment horizontal="center" vertical="top" wrapText="1"/>
    </xf>
    <xf numFmtId="0" fontId="11" fillId="0" borderId="3" xfId="0" applyFont="1" applyBorder="1" applyAlignment="1">
      <alignment vertical="top"/>
    </xf>
    <xf numFmtId="0" fontId="11" fillId="0" borderId="5" xfId="0" applyFont="1" applyBorder="1" applyAlignment="1">
      <alignment vertical="top"/>
    </xf>
    <xf numFmtId="0" fontId="17" fillId="2" borderId="26" xfId="0" applyFont="1" applyFill="1" applyBorder="1" applyAlignment="1">
      <alignment horizontal="center" vertical="top" wrapText="1"/>
    </xf>
    <xf numFmtId="0" fontId="17" fillId="6" borderId="21" xfId="0" applyFont="1" applyFill="1" applyBorder="1" applyAlignment="1">
      <alignment horizontal="right" vertical="top"/>
    </xf>
    <xf numFmtId="0" fontId="13" fillId="0" borderId="22" xfId="0" applyFont="1" applyBorder="1" applyAlignment="1">
      <alignment horizontal="right" vertical="top"/>
    </xf>
    <xf numFmtId="0" fontId="13" fillId="0" borderId="23" xfId="0" applyFont="1" applyBorder="1" applyAlignment="1">
      <alignment horizontal="right" vertical="top"/>
    </xf>
    <xf numFmtId="0" fontId="20" fillId="0" borderId="16" xfId="0" applyFont="1" applyBorder="1" applyAlignment="1">
      <alignment horizontal="center" vertical="center" wrapText="1"/>
    </xf>
    <xf numFmtId="0" fontId="28" fillId="0" borderId="9" xfId="0" applyFont="1" applyBorder="1" applyAlignment="1" applyProtection="1">
      <alignment horizontal="left" vertical="top" wrapText="1"/>
      <protection locked="0"/>
    </xf>
    <xf numFmtId="0" fontId="28" fillId="0" borderId="10" xfId="0" applyFont="1" applyBorder="1" applyAlignment="1" applyProtection="1">
      <alignment vertical="top"/>
      <protection locked="0"/>
    </xf>
    <xf numFmtId="0" fontId="28" fillId="0" borderId="11" xfId="0" applyFont="1" applyBorder="1" applyAlignment="1" applyProtection="1">
      <alignment vertical="top"/>
      <protection locked="0"/>
    </xf>
    <xf numFmtId="0" fontId="28" fillId="0" borderId="13" xfId="0" applyFont="1" applyBorder="1" applyAlignment="1" applyProtection="1">
      <alignment vertical="top"/>
      <protection locked="0"/>
    </xf>
    <xf numFmtId="0" fontId="28" fillId="0" borderId="6" xfId="0" applyFont="1" applyBorder="1" applyAlignment="1" applyProtection="1">
      <alignment vertical="top"/>
      <protection locked="0"/>
    </xf>
    <xf numFmtId="0" fontId="28" fillId="0" borderId="7" xfId="0" applyFont="1" applyBorder="1" applyAlignment="1" applyProtection="1">
      <alignment vertical="top"/>
      <protection locked="0"/>
    </xf>
    <xf numFmtId="0" fontId="10" fillId="7" borderId="21" xfId="0" applyFont="1" applyFill="1" applyBorder="1" applyAlignment="1">
      <alignment horizontal="center" vertical="top"/>
    </xf>
    <xf numFmtId="0" fontId="28" fillId="0" borderId="2" xfId="0" applyFont="1" applyBorder="1" applyAlignment="1" applyProtection="1">
      <alignment horizontal="left" vertical="top" wrapText="1"/>
      <protection locked="0"/>
    </xf>
    <xf numFmtId="0" fontId="28" fillId="0" borderId="5" xfId="0" applyFont="1" applyBorder="1" applyAlignment="1" applyProtection="1">
      <alignment horizontal="left" vertical="top"/>
      <protection locked="0"/>
    </xf>
    <xf numFmtId="0" fontId="28" fillId="0" borderId="15" xfId="0" applyFont="1" applyBorder="1" applyAlignment="1" applyProtection="1">
      <alignment horizontal="left" vertical="top"/>
      <protection locked="0"/>
    </xf>
    <xf numFmtId="0" fontId="68" fillId="9" borderId="52" xfId="6" applyFont="1" applyFill="1" applyBorder="1" applyAlignment="1">
      <alignment horizontal="center" vertical="center"/>
    </xf>
    <xf numFmtId="0" fontId="1" fillId="0" borderId="56" xfId="6" applyBorder="1" applyAlignment="1">
      <alignment horizontal="left" vertical="top" wrapText="1"/>
    </xf>
    <xf numFmtId="0" fontId="1" fillId="0" borderId="42" xfId="6" applyBorder="1" applyAlignment="1">
      <alignment horizontal="left" vertical="top" wrapText="1"/>
    </xf>
    <xf numFmtId="0" fontId="1" fillId="0" borderId="58" xfId="6" applyBorder="1" applyAlignment="1">
      <alignment horizontal="left" vertical="top" wrapText="1"/>
    </xf>
    <xf numFmtId="0" fontId="1" fillId="0" borderId="59" xfId="6" applyBorder="1" applyAlignment="1">
      <alignment horizontal="left" vertical="top" wrapText="1"/>
    </xf>
    <xf numFmtId="0" fontId="59" fillId="9" borderId="5" xfId="6" applyFont="1" applyFill="1" applyAlignment="1">
      <alignment horizontal="left" vertical="center" wrapText="1"/>
    </xf>
    <xf numFmtId="0" fontId="54" fillId="0" borderId="76" xfId="6" applyFont="1" applyBorder="1" applyAlignment="1">
      <alignment horizontal="left" vertical="top" wrapText="1"/>
    </xf>
    <xf numFmtId="0" fontId="61" fillId="0" borderId="70" xfId="6" applyFont="1" applyBorder="1" applyAlignment="1">
      <alignment horizontal="left" vertical="top" wrapText="1"/>
    </xf>
    <xf numFmtId="0" fontId="61" fillId="0" borderId="71" xfId="6" applyFont="1" applyBorder="1" applyAlignment="1">
      <alignment horizontal="left" vertical="top" wrapText="1"/>
    </xf>
    <xf numFmtId="0" fontId="61" fillId="0" borderId="72" xfId="6" applyFont="1" applyBorder="1" applyAlignment="1">
      <alignment horizontal="left" vertical="top" wrapText="1"/>
    </xf>
    <xf numFmtId="0" fontId="61" fillId="0" borderId="73" xfId="6" applyFont="1" applyBorder="1" applyAlignment="1">
      <alignment horizontal="left" vertical="top" wrapText="1"/>
    </xf>
    <xf numFmtId="0" fontId="61" fillId="0" borderId="74" xfId="6" applyFont="1" applyBorder="1" applyAlignment="1">
      <alignment horizontal="left" vertical="top" wrapText="1"/>
    </xf>
    <xf numFmtId="0" fontId="61" fillId="0" borderId="75" xfId="6" applyFont="1" applyBorder="1" applyAlignment="1">
      <alignment horizontal="left" vertical="top" wrapText="1"/>
    </xf>
    <xf numFmtId="0" fontId="66" fillId="0" borderId="5" xfId="6" applyFont="1" applyAlignment="1">
      <alignment horizontal="left" vertical="top" wrapText="1"/>
    </xf>
    <xf numFmtId="0" fontId="51" fillId="30" borderId="21" xfId="6" applyFont="1" applyFill="1" applyBorder="1" applyAlignment="1">
      <alignment horizontal="left" vertical="top" wrapText="1"/>
    </xf>
    <xf numFmtId="0" fontId="51" fillId="30" borderId="23" xfId="6" applyFont="1" applyFill="1" applyBorder="1" applyAlignment="1">
      <alignment horizontal="left" vertical="top" wrapText="1"/>
    </xf>
    <xf numFmtId="0" fontId="1" fillId="0" borderId="54" xfId="6" applyBorder="1" applyAlignment="1">
      <alignment horizontal="left" vertical="top" wrapText="1"/>
    </xf>
    <xf numFmtId="0" fontId="1" fillId="0" borderId="43" xfId="6" applyBorder="1" applyAlignment="1">
      <alignment horizontal="left" vertical="top" wrapText="1"/>
    </xf>
    <xf numFmtId="9" fontId="54" fillId="0" borderId="44" xfId="7" applyFont="1" applyBorder="1" applyAlignment="1">
      <alignment horizontal="left" vertical="top" wrapText="1"/>
    </xf>
    <xf numFmtId="9" fontId="54" fillId="0" borderId="62" xfId="7" applyFont="1" applyBorder="1" applyAlignment="1">
      <alignment horizontal="left" vertical="top" wrapText="1"/>
    </xf>
    <xf numFmtId="0" fontId="56" fillId="9" borderId="39" xfId="6" applyFont="1" applyFill="1" applyBorder="1" applyAlignment="1">
      <alignment horizontal="left" vertical="top" wrapText="1"/>
    </xf>
    <xf numFmtId="0" fontId="56" fillId="9" borderId="41" xfId="6" applyFont="1" applyFill="1" applyBorder="1" applyAlignment="1">
      <alignment horizontal="left" vertical="top" wrapText="1"/>
    </xf>
    <xf numFmtId="0" fontId="62" fillId="0" borderId="64" xfId="6" applyFont="1" applyBorder="1" applyAlignment="1">
      <alignment horizontal="left" vertical="top" wrapText="1"/>
    </xf>
    <xf numFmtId="0" fontId="62" fillId="0" borderId="65" xfId="6" applyFont="1" applyBorder="1" applyAlignment="1">
      <alignment horizontal="left" vertical="top"/>
    </xf>
    <xf numFmtId="0" fontId="62" fillId="0" borderId="66" xfId="6" applyFont="1" applyBorder="1" applyAlignment="1">
      <alignment horizontal="left" vertical="top"/>
    </xf>
    <xf numFmtId="0" fontId="62" fillId="0" borderId="56" xfId="6" applyFont="1" applyBorder="1" applyAlignment="1">
      <alignment horizontal="left" vertical="top"/>
    </xf>
    <xf numFmtId="0" fontId="62" fillId="0" borderId="42" xfId="6" applyFont="1" applyBorder="1" applyAlignment="1">
      <alignment horizontal="left" vertical="top"/>
    </xf>
    <xf numFmtId="0" fontId="62" fillId="0" borderId="57" xfId="6" applyFont="1" applyBorder="1" applyAlignment="1">
      <alignment horizontal="left" vertical="top"/>
    </xf>
    <xf numFmtId="0" fontId="62" fillId="0" borderId="58" xfId="6" applyFont="1" applyBorder="1" applyAlignment="1">
      <alignment horizontal="left" vertical="top"/>
    </xf>
    <xf numFmtId="0" fontId="62" fillId="0" borderId="59" xfId="6" applyFont="1" applyBorder="1" applyAlignment="1">
      <alignment horizontal="left" vertical="top"/>
    </xf>
    <xf numFmtId="0" fontId="62" fillId="0" borderId="60" xfId="6" applyFont="1" applyBorder="1" applyAlignment="1">
      <alignment horizontal="left" vertical="top"/>
    </xf>
    <xf numFmtId="0" fontId="59" fillId="9" borderId="21" xfId="6" applyFont="1" applyFill="1" applyBorder="1" applyAlignment="1">
      <alignment horizontal="left" vertical="center" wrapText="1"/>
    </xf>
    <xf numFmtId="0" fontId="59" fillId="9" borderId="22" xfId="6" applyFont="1" applyFill="1" applyBorder="1" applyAlignment="1">
      <alignment horizontal="left" vertical="center" wrapText="1"/>
    </xf>
    <xf numFmtId="0" fontId="59" fillId="9" borderId="23" xfId="6" applyFont="1" applyFill="1" applyBorder="1" applyAlignment="1">
      <alignment horizontal="left" vertical="center" wrapText="1"/>
    </xf>
    <xf numFmtId="0" fontId="56" fillId="28" borderId="21" xfId="6" applyFont="1" applyFill="1" applyBorder="1" applyAlignment="1">
      <alignment horizontal="left" vertical="top" wrapText="1"/>
    </xf>
    <xf numFmtId="0" fontId="56" fillId="28" borderId="22" xfId="6" applyFont="1" applyFill="1" applyBorder="1" applyAlignment="1">
      <alignment horizontal="left" vertical="top" wrapText="1"/>
    </xf>
    <xf numFmtId="0" fontId="56" fillId="28" borderId="23" xfId="6" applyFont="1" applyFill="1" applyBorder="1" applyAlignment="1">
      <alignment horizontal="left" vertical="top" wrapText="1"/>
    </xf>
    <xf numFmtId="0" fontId="61" fillId="0" borderId="67" xfId="6" applyFont="1" applyBorder="1" applyAlignment="1">
      <alignment horizontal="left" vertical="top" wrapText="1"/>
    </xf>
    <xf numFmtId="0" fontId="61" fillId="0" borderId="68" xfId="6" applyFont="1" applyBorder="1" applyAlignment="1">
      <alignment horizontal="left" vertical="top" wrapText="1"/>
    </xf>
    <xf numFmtId="0" fontId="61" fillId="0" borderId="69" xfId="6" applyFont="1" applyBorder="1" applyAlignment="1">
      <alignment horizontal="left" vertical="top" wrapText="1"/>
    </xf>
    <xf numFmtId="6" fontId="54" fillId="0" borderId="43" xfId="6" applyNumberFormat="1" applyFont="1" applyBorder="1" applyAlignment="1">
      <alignment horizontal="left" vertical="top" wrapText="1"/>
    </xf>
    <xf numFmtId="6" fontId="54" fillId="0" borderId="55" xfId="6" applyNumberFormat="1" applyFont="1" applyBorder="1" applyAlignment="1">
      <alignment horizontal="left" vertical="top" wrapText="1"/>
    </xf>
    <xf numFmtId="6" fontId="54" fillId="0" borderId="42" xfId="6" applyNumberFormat="1" applyFont="1" applyBorder="1" applyAlignment="1">
      <alignment horizontal="left" vertical="top" wrapText="1"/>
    </xf>
    <xf numFmtId="6" fontId="54" fillId="0" borderId="57" xfId="6" applyNumberFormat="1" applyFont="1" applyBorder="1" applyAlignment="1">
      <alignment horizontal="left" vertical="top" wrapText="1"/>
    </xf>
    <xf numFmtId="6" fontId="54" fillId="29" borderId="42" xfId="6" applyNumberFormat="1" applyFont="1" applyFill="1" applyBorder="1" applyAlignment="1">
      <alignment horizontal="left" vertical="top" wrapText="1"/>
    </xf>
    <xf numFmtId="6" fontId="54" fillId="29" borderId="57" xfId="6" applyNumberFormat="1" applyFont="1" applyFill="1" applyBorder="1" applyAlignment="1">
      <alignment horizontal="left" vertical="top" wrapText="1"/>
    </xf>
    <xf numFmtId="0" fontId="54" fillId="0" borderId="59" xfId="6" applyFont="1" applyBorder="1" applyAlignment="1">
      <alignment horizontal="left" vertical="top" wrapText="1"/>
    </xf>
    <xf numFmtId="0" fontId="54" fillId="0" borderId="60" xfId="6" applyFont="1" applyBorder="1" applyAlignment="1">
      <alignment horizontal="left" vertical="top" wrapText="1"/>
    </xf>
    <xf numFmtId="0" fontId="54" fillId="29" borderId="40" xfId="6" applyFont="1" applyFill="1" applyBorder="1" applyAlignment="1">
      <alignment horizontal="left" vertical="center" wrapText="1"/>
    </xf>
    <xf numFmtId="0" fontId="54" fillId="29" borderId="41" xfId="6" applyFont="1" applyFill="1" applyBorder="1" applyAlignment="1">
      <alignment horizontal="left" vertical="center" wrapText="1"/>
    </xf>
    <xf numFmtId="0" fontId="1" fillId="0" borderId="18" xfId="6" applyBorder="1" applyAlignment="1">
      <alignment horizontal="left" vertical="top"/>
    </xf>
    <xf numFmtId="0" fontId="1" fillId="0" borderId="19" xfId="6" applyBorder="1" applyAlignment="1">
      <alignment horizontal="left" vertical="top"/>
    </xf>
    <xf numFmtId="0" fontId="1" fillId="0" borderId="5" xfId="6" applyAlignment="1">
      <alignment horizontal="left" vertical="top"/>
    </xf>
    <xf numFmtId="0" fontId="1" fillId="0" borderId="15" xfId="6" applyBorder="1" applyAlignment="1">
      <alignment horizontal="left" vertical="top"/>
    </xf>
    <xf numFmtId="0" fontId="54" fillId="0" borderId="20" xfId="6" applyFont="1" applyBorder="1" applyAlignment="1">
      <alignment horizontal="left" vertical="top" wrapText="1"/>
    </xf>
    <xf numFmtId="0" fontId="54" fillId="0" borderId="5" xfId="6" applyFont="1" applyAlignment="1">
      <alignment horizontal="left" vertical="top" wrapText="1"/>
    </xf>
    <xf numFmtId="0" fontId="54" fillId="0" borderId="15" xfId="6" applyFont="1" applyBorder="1" applyAlignment="1">
      <alignment horizontal="left" vertical="top" wrapText="1"/>
    </xf>
    <xf numFmtId="0" fontId="56" fillId="28" borderId="21" xfId="6" applyFont="1" applyFill="1" applyBorder="1" applyAlignment="1">
      <alignment horizontal="left" vertical="center" wrapText="1"/>
    </xf>
    <xf numFmtId="0" fontId="56" fillId="28" borderId="22" xfId="6" applyFont="1" applyFill="1" applyBorder="1" applyAlignment="1">
      <alignment horizontal="left" vertical="center" wrapText="1"/>
    </xf>
    <xf numFmtId="0" fontId="56" fillId="28" borderId="23" xfId="6" applyFont="1" applyFill="1" applyBorder="1" applyAlignment="1">
      <alignment horizontal="left" vertical="center" wrapText="1"/>
    </xf>
  </cellXfs>
  <cellStyles count="8">
    <cellStyle name="Comma" xfId="1" builtinId="3"/>
    <cellStyle name="Currency 2" xfId="5" xr:uid="{91639016-0332-4A5B-9E49-29A53036E2C3}"/>
    <cellStyle name="Normal" xfId="0" builtinId="0"/>
    <cellStyle name="Normal 2" xfId="3" xr:uid="{5D55D8B5-A737-4759-8684-44B709C0131A}"/>
    <cellStyle name="Normal 3" xfId="6" xr:uid="{F5575667-3C6C-4895-9AF5-5D33EF003DA6}"/>
    <cellStyle name="Percent" xfId="2" builtinId="5"/>
    <cellStyle name="Percent 2" xfId="4" xr:uid="{D39DD9CF-F0CA-4775-9434-7A7A583FD405}"/>
    <cellStyle name="Percent 3" xfId="7" xr:uid="{9C8F7264-4079-4805-8C2A-E4B7FF4A5759}"/>
  </cellStyles>
  <dxfs count="6">
    <dxf>
      <font>
        <b/>
        <color rgb="FFFF0000"/>
      </font>
      <fill>
        <patternFill patternType="none"/>
      </fill>
    </dxf>
    <dxf>
      <font>
        <color rgb="FFFF0000"/>
      </font>
      <fill>
        <patternFill patternType="solid">
          <fgColor rgb="FFFEF2CB"/>
          <bgColor rgb="FFFEF2CB"/>
        </patternFill>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fca16039ea603866/Desktop/4)%20Crothers/Coeus/Coeus%20Combined%20Performance%20Plan%20and%20Appraisal%20Form%20v4.xlsx" TargetMode="External"/><Relationship Id="rId1" Type="http://schemas.openxmlformats.org/officeDocument/2006/relationships/externalLinkPath" Target="/fca16039ea603866/Desktop/4)%20Crothers/Coeus/Coeus%20Combined%20Performance%20Plan%20and%20Appraisal%20Form%20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ge 1"/>
      <sheetName val="Page 2"/>
      <sheetName val="Don't Touch"/>
    </sheetNames>
    <sheetDataSet>
      <sheetData sheetId="0"/>
      <sheetData sheetId="1" refreshError="1"/>
      <sheetData sheetId="2">
        <row r="5">
          <cell r="H5">
            <v>1</v>
          </cell>
          <cell r="I5" t="str">
            <v>Does Not Meet/Unsatisfactory</v>
          </cell>
        </row>
        <row r="6">
          <cell r="H6">
            <v>2</v>
          </cell>
          <cell r="I6" t="str">
            <v xml:space="preserve">Low Meets/Needs Development </v>
          </cell>
        </row>
        <row r="7">
          <cell r="H7">
            <v>3</v>
          </cell>
          <cell r="I7" t="str">
            <v>Meets Expectations</v>
          </cell>
        </row>
        <row r="8">
          <cell r="H8">
            <v>4</v>
          </cell>
          <cell r="I8" t="str">
            <v>Exceeds Expectations</v>
          </cell>
        </row>
        <row r="9">
          <cell r="H9">
            <v>5</v>
          </cell>
          <cell r="I9" t="str">
            <v>Outstanding:</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84EA1-101A-44C9-8941-2421DEFDD1A4}">
  <sheetPr>
    <tabColor rgb="FFFFFF00"/>
  </sheetPr>
  <dimension ref="A1:J49"/>
  <sheetViews>
    <sheetView showGridLines="0" tabSelected="1" zoomScale="70" zoomScaleNormal="70" workbookViewId="0">
      <pane ySplit="6" topLeftCell="A7" activePane="bottomLeft" state="frozen"/>
      <selection pane="bottomLeft" activeCell="J2" sqref="J2"/>
    </sheetView>
  </sheetViews>
  <sheetFormatPr defaultRowHeight="16.5" x14ac:dyDescent="0.45"/>
  <cols>
    <col min="1" max="1" width="8.6640625" style="94"/>
    <col min="2" max="2" width="12" style="95" customWidth="1"/>
    <col min="3" max="3" width="24.6640625" style="97" customWidth="1"/>
    <col min="4" max="4" width="24.9140625" style="97" customWidth="1"/>
    <col min="5" max="5" width="29.33203125" style="97" customWidth="1"/>
    <col min="6" max="6" width="31.9140625" style="98" customWidth="1"/>
    <col min="7" max="7" width="28.5" style="97" customWidth="1"/>
    <col min="8" max="8" width="21.9140625" style="97" customWidth="1"/>
    <col min="9" max="9" width="22" style="102" bestFit="1" customWidth="1"/>
    <col min="10" max="10" width="11.5" style="98" customWidth="1"/>
    <col min="11" max="16384" width="8.6640625" style="97"/>
  </cols>
  <sheetData>
    <row r="1" spans="1:10" s="82" customFormat="1" x14ac:dyDescent="0.3">
      <c r="B1" s="83" t="s">
        <v>100</v>
      </c>
      <c r="C1" s="84"/>
      <c r="D1" s="84"/>
      <c r="E1" s="84"/>
      <c r="F1" s="84"/>
      <c r="G1" s="84"/>
      <c r="H1" s="84"/>
      <c r="I1" s="85"/>
      <c r="J1" s="85"/>
    </row>
    <row r="2" spans="1:10" s="86" customFormat="1" ht="16" x14ac:dyDescent="0.35">
      <c r="I2" s="92" t="s">
        <v>91</v>
      </c>
      <c r="J2" s="150">
        <v>44805</v>
      </c>
    </row>
    <row r="3" spans="1:10" s="90" customFormat="1" x14ac:dyDescent="0.45">
      <c r="A3" s="87"/>
      <c r="B3" s="88"/>
      <c r="C3" s="89"/>
      <c r="F3" s="91"/>
      <c r="I3" s="92" t="s">
        <v>55</v>
      </c>
      <c r="J3" s="93">
        <v>45200</v>
      </c>
    </row>
    <row r="4" spans="1:10" x14ac:dyDescent="0.45">
      <c r="C4" s="96"/>
      <c r="I4" s="99"/>
      <c r="J4" s="100"/>
    </row>
    <row r="5" spans="1:10" ht="17" thickBot="1" x14ac:dyDescent="0.5">
      <c r="C5" s="101"/>
      <c r="D5" s="101"/>
      <c r="E5" s="101"/>
      <c r="G5" s="101"/>
    </row>
    <row r="6" spans="1:10" ht="28" customHeight="1" thickBot="1" x14ac:dyDescent="0.5">
      <c r="C6" s="219" t="s">
        <v>56</v>
      </c>
      <c r="D6" s="220"/>
      <c r="E6" s="221"/>
      <c r="F6" s="103"/>
      <c r="G6" s="222" t="s">
        <v>57</v>
      </c>
      <c r="H6" s="223"/>
      <c r="I6" s="104"/>
      <c r="J6" s="103"/>
    </row>
    <row r="7" spans="1:10" ht="18" customHeight="1" thickBot="1" x14ac:dyDescent="0.5">
      <c r="C7" s="105" t="s">
        <v>58</v>
      </c>
      <c r="D7" s="106" t="s">
        <v>59</v>
      </c>
      <c r="E7" s="107" t="s">
        <v>60</v>
      </c>
      <c r="G7" s="217" t="s">
        <v>61</v>
      </c>
      <c r="H7" s="218"/>
    </row>
    <row r="8" spans="1:10" x14ac:dyDescent="0.45">
      <c r="B8" s="108" t="s">
        <v>62</v>
      </c>
      <c r="C8" s="109" t="s">
        <v>63</v>
      </c>
      <c r="D8" s="110">
        <v>1</v>
      </c>
      <c r="E8" s="110">
        <f t="shared" ref="E8:E13" si="0">$D$45-$D8</f>
        <v>0</v>
      </c>
      <c r="G8" s="111" t="s">
        <v>64</v>
      </c>
      <c r="H8" s="112" t="s">
        <v>37</v>
      </c>
      <c r="I8" s="113" t="s">
        <v>65</v>
      </c>
    </row>
    <row r="9" spans="1:10" x14ac:dyDescent="0.45">
      <c r="C9" s="114"/>
      <c r="D9" s="115"/>
      <c r="E9" s="115"/>
      <c r="G9" s="116" t="s">
        <v>66</v>
      </c>
      <c r="H9" s="117" t="s">
        <v>93</v>
      </c>
      <c r="I9" s="113" t="s">
        <v>67</v>
      </c>
    </row>
    <row r="10" spans="1:10" x14ac:dyDescent="0.45">
      <c r="B10" s="118" t="s">
        <v>7</v>
      </c>
      <c r="C10" s="119">
        <v>0.06</v>
      </c>
      <c r="D10" s="120">
        <f t="shared" ref="D10:D14" si="1">+$D$8-C10</f>
        <v>0.94</v>
      </c>
      <c r="E10" s="120">
        <f t="shared" si="0"/>
        <v>6.0000000000000053E-2</v>
      </c>
      <c r="G10" s="116" t="s">
        <v>18</v>
      </c>
      <c r="H10" s="115">
        <f>IFERROR(INDEX($D$36:$D$44,MATCH($H9,$C$36:$C$44,0)),"")</f>
        <v>0.5</v>
      </c>
      <c r="I10" s="101"/>
    </row>
    <row r="11" spans="1:10" x14ac:dyDescent="0.45">
      <c r="B11" s="121"/>
      <c r="C11" s="114">
        <v>7.0000000000000007E-2</v>
      </c>
      <c r="D11" s="115">
        <f t="shared" si="1"/>
        <v>0.92999999999999994</v>
      </c>
      <c r="E11" s="115">
        <f t="shared" si="0"/>
        <v>7.0000000000000062E-2</v>
      </c>
      <c r="G11" s="116" t="s">
        <v>101</v>
      </c>
      <c r="H11" s="122">
        <f>IFERROR($H$10*$D$32,"")</f>
        <v>27999999.999999993</v>
      </c>
      <c r="I11" s="101"/>
    </row>
    <row r="12" spans="1:10" ht="17" thickBot="1" x14ac:dyDescent="0.5">
      <c r="B12" s="123" t="s">
        <v>70</v>
      </c>
      <c r="C12" s="124">
        <v>0.08</v>
      </c>
      <c r="D12" s="124">
        <f t="shared" si="1"/>
        <v>0.92</v>
      </c>
      <c r="E12" s="124">
        <f t="shared" si="0"/>
        <v>7.999999999999996E-2</v>
      </c>
      <c r="G12" s="125" t="s">
        <v>2</v>
      </c>
      <c r="H12" s="126">
        <v>100000</v>
      </c>
      <c r="I12" s="113" t="s">
        <v>65</v>
      </c>
    </row>
    <row r="13" spans="1:10" ht="17" thickBot="1" x14ac:dyDescent="0.5">
      <c r="C13" s="114">
        <v>0.09</v>
      </c>
      <c r="D13" s="115">
        <f t="shared" si="1"/>
        <v>0.91</v>
      </c>
      <c r="E13" s="115">
        <f t="shared" si="0"/>
        <v>8.9999999999999969E-2</v>
      </c>
      <c r="G13" s="127" t="s">
        <v>71</v>
      </c>
      <c r="H13" s="128">
        <f>IFERROR($H$12+$H$11,"")</f>
        <v>28099999.999999993</v>
      </c>
      <c r="I13" s="101"/>
    </row>
    <row r="14" spans="1:10" ht="17" thickBot="1" x14ac:dyDescent="0.5">
      <c r="B14" s="129" t="s">
        <v>9</v>
      </c>
      <c r="C14" s="130">
        <v>0.1</v>
      </c>
      <c r="D14" s="130">
        <f t="shared" si="1"/>
        <v>0.9</v>
      </c>
      <c r="E14" s="130">
        <v>9.9999999999999978E-2</v>
      </c>
      <c r="G14" s="96"/>
      <c r="H14" s="131"/>
      <c r="I14" s="101"/>
    </row>
    <row r="15" spans="1:10" ht="17" thickBot="1" x14ac:dyDescent="0.5">
      <c r="B15" s="121"/>
      <c r="C15" s="114">
        <v>0.11</v>
      </c>
      <c r="D15" s="115">
        <v>0.9</v>
      </c>
      <c r="E15" s="115">
        <v>9.9999999999999978E-2</v>
      </c>
      <c r="G15" s="217" t="s">
        <v>72</v>
      </c>
      <c r="H15" s="218"/>
      <c r="I15" s="101"/>
    </row>
    <row r="16" spans="1:10" x14ac:dyDescent="0.45">
      <c r="B16" s="121"/>
      <c r="C16" s="132">
        <v>0.12</v>
      </c>
      <c r="D16" s="115">
        <v>0.9</v>
      </c>
      <c r="E16" s="115">
        <v>9.9999999999999978E-2</v>
      </c>
      <c r="G16" s="116" t="s">
        <v>73</v>
      </c>
      <c r="H16" s="133">
        <v>44682</v>
      </c>
      <c r="I16" s="113" t="s">
        <v>65</v>
      </c>
    </row>
    <row r="17" spans="2:10" ht="16.5" customHeight="1" x14ac:dyDescent="0.45">
      <c r="B17" s="121"/>
      <c r="C17" s="115">
        <v>0.13</v>
      </c>
      <c r="D17" s="115">
        <v>0.9</v>
      </c>
      <c r="E17" s="115">
        <v>9.9999999999999978E-2</v>
      </c>
      <c r="G17" s="116" t="s">
        <v>55</v>
      </c>
      <c r="H17" s="134">
        <v>44834</v>
      </c>
      <c r="I17" s="101"/>
    </row>
    <row r="18" spans="2:10" x14ac:dyDescent="0.45">
      <c r="B18" s="121"/>
      <c r="C18" s="115">
        <v>0.14000000000000001</v>
      </c>
      <c r="D18" s="115">
        <v>0.9</v>
      </c>
      <c r="E18" s="115">
        <v>9.9999999999999978E-2</v>
      </c>
      <c r="G18" s="116" t="s">
        <v>74</v>
      </c>
      <c r="H18" s="135">
        <f>IFERROR(($H$17-$H$16)+1,"")</f>
        <v>153</v>
      </c>
      <c r="I18" s="101"/>
    </row>
    <row r="19" spans="2:10" ht="18" customHeight="1" x14ac:dyDescent="0.45">
      <c r="B19" s="121"/>
      <c r="C19" s="114">
        <v>0.15</v>
      </c>
      <c r="D19" s="115">
        <v>0.9</v>
      </c>
      <c r="E19" s="115">
        <v>9.9999999999999978E-2</v>
      </c>
      <c r="G19" s="116" t="s">
        <v>75</v>
      </c>
      <c r="H19" s="136">
        <f>H18/365</f>
        <v>0.41917808219178082</v>
      </c>
      <c r="I19" s="101"/>
    </row>
    <row r="20" spans="2:10" x14ac:dyDescent="0.45">
      <c r="B20" s="121"/>
      <c r="C20" s="132">
        <v>0.16</v>
      </c>
      <c r="D20" s="115">
        <v>0.9</v>
      </c>
      <c r="E20" s="115">
        <v>9.9999999999999978E-2</v>
      </c>
      <c r="G20" s="116" t="s">
        <v>76</v>
      </c>
      <c r="H20" s="122">
        <f>IFERROR(H12,"")</f>
        <v>100000</v>
      </c>
      <c r="I20" s="101"/>
    </row>
    <row r="21" spans="2:10" x14ac:dyDescent="0.45">
      <c r="B21" s="121"/>
      <c r="C21" s="115">
        <v>0.17</v>
      </c>
      <c r="D21" s="115">
        <v>0.9</v>
      </c>
      <c r="E21" s="115">
        <v>9.9999999999999978E-2</v>
      </c>
      <c r="G21" s="116" t="s">
        <v>68</v>
      </c>
      <c r="H21" s="115">
        <f>IFERROR($H$10,"")</f>
        <v>0.5</v>
      </c>
      <c r="I21" s="101"/>
    </row>
    <row r="22" spans="2:10" x14ac:dyDescent="0.45">
      <c r="B22" s="121"/>
      <c r="C22" s="115">
        <v>0.18</v>
      </c>
      <c r="D22" s="115">
        <v>0.9</v>
      </c>
      <c r="E22" s="115">
        <v>9.9999999999999978E-2</v>
      </c>
      <c r="G22" s="116" t="s">
        <v>69</v>
      </c>
      <c r="H22" s="122">
        <f>IFERROR($H$11,"")</f>
        <v>27999999.999999993</v>
      </c>
      <c r="I22" s="101"/>
    </row>
    <row r="23" spans="2:10" ht="17" thickBot="1" x14ac:dyDescent="0.5">
      <c r="B23" s="121"/>
      <c r="C23" s="114">
        <v>0.19</v>
      </c>
      <c r="D23" s="115">
        <v>0.9</v>
      </c>
      <c r="E23" s="115">
        <v>9.9999999999999978E-2</v>
      </c>
      <c r="G23" s="125" t="s">
        <v>77</v>
      </c>
      <c r="H23" s="137">
        <f>H22*H19</f>
        <v>11736986.301369861</v>
      </c>
      <c r="I23" s="101"/>
    </row>
    <row r="24" spans="2:10" ht="17" thickBot="1" x14ac:dyDescent="0.5">
      <c r="B24" s="121"/>
      <c r="C24" s="138" t="s">
        <v>78</v>
      </c>
      <c r="D24" s="139">
        <v>0.9</v>
      </c>
      <c r="E24" s="139">
        <v>9.9999999999999978E-2</v>
      </c>
      <c r="G24" s="127" t="s">
        <v>71</v>
      </c>
      <c r="H24" s="128">
        <f>IFERROR(H23+H20,"")</f>
        <v>11836986.301369861</v>
      </c>
      <c r="I24" s="101"/>
    </row>
    <row r="25" spans="2:10" s="94" customFormat="1" ht="6" customHeight="1" thickBot="1" x14ac:dyDescent="0.5">
      <c r="C25" s="206"/>
      <c r="D25" s="207"/>
      <c r="E25" s="208"/>
      <c r="G25" s="97"/>
      <c r="H25" s="97"/>
    </row>
    <row r="26" spans="2:10" ht="17" customHeight="1" x14ac:dyDescent="0.45">
      <c r="B26" s="121"/>
      <c r="C26" s="140" t="s">
        <v>79</v>
      </c>
      <c r="D26" s="209">
        <v>500000000</v>
      </c>
      <c r="E26" s="210"/>
      <c r="F26" s="113" t="s">
        <v>92</v>
      </c>
      <c r="I26" s="101"/>
      <c r="J26" s="113"/>
    </row>
    <row r="27" spans="2:10" x14ac:dyDescent="0.45">
      <c r="B27" s="121"/>
      <c r="C27" s="116" t="s">
        <v>80</v>
      </c>
      <c r="D27" s="211">
        <v>560000000</v>
      </c>
      <c r="E27" s="212"/>
      <c r="F27" s="113" t="s">
        <v>92</v>
      </c>
      <c r="J27" s="113"/>
    </row>
    <row r="28" spans="2:10" x14ac:dyDescent="0.45">
      <c r="B28" s="121"/>
      <c r="C28" s="116" t="s">
        <v>81</v>
      </c>
      <c r="D28" s="213">
        <f>(D27-D26)/D26</f>
        <v>0.12</v>
      </c>
      <c r="E28" s="214"/>
      <c r="F28" s="113"/>
    </row>
    <row r="29" spans="2:10" x14ac:dyDescent="0.45">
      <c r="B29" s="121"/>
      <c r="C29" s="116" t="s">
        <v>82</v>
      </c>
      <c r="D29" s="215">
        <f>+IFERROR(D28*D27,"")</f>
        <v>67200000</v>
      </c>
      <c r="E29" s="216"/>
    </row>
    <row r="30" spans="2:10" x14ac:dyDescent="0.45">
      <c r="B30" s="121"/>
      <c r="C30" s="116" t="s">
        <v>59</v>
      </c>
      <c r="D30" s="224">
        <f>IF(D28&lt;=5%,"100%",VLOOKUP(D28,C8:E24,2))</f>
        <v>0.9</v>
      </c>
      <c r="E30" s="224"/>
      <c r="F30" s="141"/>
    </row>
    <row r="31" spans="2:10" ht="17" thickBot="1" x14ac:dyDescent="0.5">
      <c r="B31" s="121"/>
      <c r="C31" s="125" t="s">
        <v>83</v>
      </c>
      <c r="D31" s="200">
        <f>IF(D28&lt;=5%,"0%",VLOOKUP(D28,C8:E24,3))</f>
        <v>9.9999999999999978E-2</v>
      </c>
      <c r="E31" s="200"/>
    </row>
    <row r="32" spans="2:10" ht="17" thickBot="1" x14ac:dyDescent="0.5">
      <c r="B32" s="121"/>
      <c r="C32" s="105" t="s">
        <v>84</v>
      </c>
      <c r="D32" s="201">
        <f>D31*D27</f>
        <v>55999999.999999985</v>
      </c>
      <c r="E32" s="202"/>
    </row>
    <row r="33" spans="2:9" s="94" customFormat="1" ht="17" thickBot="1" x14ac:dyDescent="0.5">
      <c r="C33" s="142"/>
      <c r="G33" s="97"/>
      <c r="H33" s="97"/>
    </row>
    <row r="34" spans="2:9" ht="17" thickBot="1" x14ac:dyDescent="0.5">
      <c r="C34" s="203" t="s">
        <v>85</v>
      </c>
      <c r="D34" s="204"/>
      <c r="E34" s="205"/>
    </row>
    <row r="35" spans="2:9" ht="18.25" customHeight="1" thickBot="1" x14ac:dyDescent="0.5">
      <c r="C35" s="105" t="s">
        <v>86</v>
      </c>
      <c r="D35" s="143" t="s">
        <v>106</v>
      </c>
      <c r="E35" s="144" t="s">
        <v>87</v>
      </c>
      <c r="G35" s="94"/>
      <c r="H35" s="94"/>
    </row>
    <row r="36" spans="2:9" x14ac:dyDescent="0.45">
      <c r="B36" s="121"/>
      <c r="C36" s="111" t="s">
        <v>88</v>
      </c>
      <c r="D36" s="145">
        <v>1</v>
      </c>
      <c r="E36" s="146">
        <f>IFERROR($D36*$D$32,"")</f>
        <v>55999999.999999985</v>
      </c>
      <c r="I36" s="101"/>
    </row>
    <row r="37" spans="2:9" x14ac:dyDescent="0.45">
      <c r="B37" s="121"/>
      <c r="C37" s="116" t="s">
        <v>89</v>
      </c>
      <c r="D37" s="136">
        <v>0.75</v>
      </c>
      <c r="E37" s="122">
        <f t="shared" ref="E37:E44" si="2">IFERROR($D37*$D$32,"")</f>
        <v>41999999.999999985</v>
      </c>
      <c r="I37" s="101"/>
    </row>
    <row r="38" spans="2:9" x14ac:dyDescent="0.45">
      <c r="B38" s="121"/>
      <c r="C38" s="116" t="s">
        <v>93</v>
      </c>
      <c r="D38" s="136">
        <v>0.5</v>
      </c>
      <c r="E38" s="122">
        <f t="shared" si="2"/>
        <v>27999999.999999993</v>
      </c>
      <c r="I38" s="101"/>
    </row>
    <row r="39" spans="2:9" x14ac:dyDescent="0.45">
      <c r="B39" s="121"/>
      <c r="C39" s="116" t="s">
        <v>94</v>
      </c>
      <c r="D39" s="136">
        <v>0.4</v>
      </c>
      <c r="E39" s="122">
        <f>IFERROR($D39*$D$32,"")</f>
        <v>22399999.999999996</v>
      </c>
      <c r="I39" s="101"/>
    </row>
    <row r="40" spans="2:9" x14ac:dyDescent="0.45">
      <c r="B40" s="121"/>
      <c r="C40" s="116" t="s">
        <v>95</v>
      </c>
      <c r="D40" s="136">
        <v>0.35</v>
      </c>
      <c r="E40" s="122">
        <f t="shared" si="2"/>
        <v>19599999.999999993</v>
      </c>
      <c r="G40" s="94"/>
      <c r="H40" s="94"/>
      <c r="I40" s="101"/>
    </row>
    <row r="41" spans="2:9" x14ac:dyDescent="0.45">
      <c r="B41" s="121"/>
      <c r="C41" s="116" t="s">
        <v>96</v>
      </c>
      <c r="D41" s="136">
        <v>0.3</v>
      </c>
      <c r="E41" s="122">
        <f t="shared" si="2"/>
        <v>16799999.999999996</v>
      </c>
      <c r="G41" s="94"/>
      <c r="H41" s="94"/>
      <c r="I41" s="101"/>
    </row>
    <row r="42" spans="2:9" x14ac:dyDescent="0.45">
      <c r="B42" s="121"/>
      <c r="C42" s="116" t="s">
        <v>97</v>
      </c>
      <c r="D42" s="136">
        <v>0.25</v>
      </c>
      <c r="E42" s="122">
        <f t="shared" si="2"/>
        <v>13999999.999999996</v>
      </c>
      <c r="G42" s="94"/>
      <c r="H42" s="94"/>
      <c r="I42" s="101"/>
    </row>
    <row r="43" spans="2:9" x14ac:dyDescent="0.45">
      <c r="B43" s="121"/>
      <c r="C43" s="116" t="s">
        <v>98</v>
      </c>
      <c r="D43" s="136">
        <v>0.2</v>
      </c>
      <c r="E43" s="122">
        <f t="shared" si="2"/>
        <v>11199999.999999998</v>
      </c>
      <c r="G43" s="94"/>
      <c r="H43" s="94"/>
      <c r="I43" s="101"/>
    </row>
    <row r="44" spans="2:9" ht="16.75" customHeight="1" thickBot="1" x14ac:dyDescent="0.5">
      <c r="B44" s="121"/>
      <c r="C44" s="125" t="s">
        <v>99</v>
      </c>
      <c r="D44" s="147">
        <v>0.15</v>
      </c>
      <c r="E44" s="137">
        <f t="shared" si="2"/>
        <v>8399999.9999999981</v>
      </c>
      <c r="G44" s="94"/>
      <c r="H44" s="94"/>
      <c r="I44" s="101"/>
    </row>
    <row r="45" spans="2:9" ht="18.25" customHeight="1" thickBot="1" x14ac:dyDescent="0.5">
      <c r="C45" s="105" t="s">
        <v>90</v>
      </c>
      <c r="D45" s="148">
        <v>1</v>
      </c>
      <c r="E45" s="149">
        <f>SUM(E36:E44)</f>
        <v>218399999.99999997</v>
      </c>
      <c r="G45" s="94"/>
      <c r="H45" s="94"/>
    </row>
    <row r="46" spans="2:9" ht="20" customHeight="1" x14ac:dyDescent="0.45"/>
    <row r="47" spans="2:9" ht="20" customHeight="1" x14ac:dyDescent="0.45"/>
    <row r="49" ht="24.75" customHeight="1" x14ac:dyDescent="0.45"/>
  </sheetData>
  <sheetProtection algorithmName="SHA-512" hashValue="j9xMtsfIi9CtKeMmLVU5jHVMUIGfhSZAN9UCG8b4obWWR1CP0VMwe0F2i7iT2z1JQWXwYcmaHxev3DIQQz1avw==" saltValue="Q4uITq/u9UpqXmsAn4oYvg==" spinCount="100000" sheet="1" formatCells="0" formatColumns="0" formatRows="0" insertColumns="0" insertRows="0" insertHyperlinks="0" selectLockedCells="1" sort="0"/>
  <mergeCells count="13">
    <mergeCell ref="G15:H15"/>
    <mergeCell ref="C6:E6"/>
    <mergeCell ref="G6:H6"/>
    <mergeCell ref="G7:H7"/>
    <mergeCell ref="D30:E30"/>
    <mergeCell ref="D31:E31"/>
    <mergeCell ref="D32:E32"/>
    <mergeCell ref="C34:E34"/>
    <mergeCell ref="C25:E25"/>
    <mergeCell ref="D26:E26"/>
    <mergeCell ref="D27:E27"/>
    <mergeCell ref="D28:E28"/>
    <mergeCell ref="D29:E29"/>
  </mergeCells>
  <dataValidations count="2">
    <dataValidation type="list" allowBlank="1" showInputMessage="1" sqref="D28" xr:uid="{879BC835-C21F-488D-8381-7035D3A6FC00}">
      <formula1>$C$8:$C$24</formula1>
    </dataValidation>
    <dataValidation type="list" allowBlank="1" showInputMessage="1" showErrorMessage="1" sqref="H9" xr:uid="{8D3FC60D-CB38-4CCB-B154-88D4C73C6741}">
      <formula1>$C$36:$C$44</formula1>
    </dataValidation>
  </dataValidations>
  <pageMargins left="0.7" right="0.7" top="0.75" bottom="0.75" header="0.3" footer="0.3"/>
  <pageSetup scale="65" orientation="portrait" r:id="rId1"/>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Z1005"/>
  <sheetViews>
    <sheetView showGridLines="0" zoomScale="70" zoomScaleNormal="70" workbookViewId="0">
      <pane ySplit="6" topLeftCell="A7" activePane="bottomLeft" state="frozen"/>
      <selection pane="bottomLeft" activeCell="G39" sqref="G39"/>
    </sheetView>
  </sheetViews>
  <sheetFormatPr defaultColWidth="12.6640625" defaultRowHeight="15" customHeight="1" outlineLevelRow="1" x14ac:dyDescent="0.3"/>
  <cols>
    <col min="1" max="1" width="13.6640625" style="6" customWidth="1"/>
    <col min="2" max="2" width="20.08203125" style="6" customWidth="1"/>
    <col min="3" max="3" width="11.75" style="6" customWidth="1"/>
    <col min="4" max="4" width="15.33203125" style="6" customWidth="1"/>
    <col min="5" max="5" width="16.9140625" style="6" customWidth="1"/>
    <col min="6" max="6" width="14" style="6" customWidth="1"/>
    <col min="7" max="7" width="9.75" style="6" customWidth="1"/>
    <col min="8" max="8" width="9.33203125" style="6" customWidth="1"/>
    <col min="9" max="9" width="11.4140625" style="6" customWidth="1"/>
    <col min="10" max="10" width="20.1640625" style="6" customWidth="1"/>
    <col min="11" max="11" width="10" style="6" customWidth="1"/>
    <col min="12" max="12" width="9.6640625" style="6" customWidth="1"/>
    <col min="13" max="13" width="9.83203125" style="6" customWidth="1"/>
    <col min="14" max="14" width="13.5" style="6" customWidth="1"/>
    <col min="15" max="15" width="5.25" style="5" customWidth="1"/>
    <col min="16" max="16" width="12.9140625" style="6" customWidth="1"/>
    <col min="17" max="26" width="8" style="6" customWidth="1"/>
    <col min="27" max="16384" width="12.6640625" style="6"/>
  </cols>
  <sheetData>
    <row r="1" spans="1:26" s="82" customFormat="1" ht="16.5" x14ac:dyDescent="0.3">
      <c r="B1" s="83" t="s">
        <v>105</v>
      </c>
      <c r="C1" s="84"/>
      <c r="D1" s="84"/>
      <c r="E1" s="84"/>
      <c r="F1" s="84"/>
      <c r="G1" s="84"/>
      <c r="H1" s="84"/>
      <c r="I1" s="85"/>
      <c r="J1" s="85"/>
    </row>
    <row r="2" spans="1:26" s="151" customFormat="1" ht="17" thickBot="1" x14ac:dyDescent="0.35">
      <c r="B2" s="152"/>
      <c r="C2" s="153"/>
      <c r="D2" s="153"/>
      <c r="E2" s="153"/>
      <c r="F2" s="153"/>
      <c r="G2" s="153"/>
      <c r="H2" s="153"/>
      <c r="I2" s="154"/>
      <c r="J2" s="154"/>
    </row>
    <row r="3" spans="1:26" s="10" customFormat="1" ht="26.5" customHeight="1" thickBot="1" x14ac:dyDescent="0.35">
      <c r="A3" s="7"/>
      <c r="B3" s="228" t="s">
        <v>23</v>
      </c>
      <c r="C3" s="229"/>
      <c r="D3" s="229"/>
      <c r="E3" s="229"/>
      <c r="F3" s="229"/>
      <c r="G3" s="229"/>
      <c r="H3" s="229"/>
      <c r="I3" s="229"/>
      <c r="J3" s="229"/>
      <c r="K3" s="229"/>
      <c r="L3" s="229"/>
      <c r="M3" s="229"/>
      <c r="N3" s="230"/>
      <c r="O3" s="8"/>
      <c r="P3" s="9"/>
      <c r="Q3" s="7"/>
      <c r="S3" s="7"/>
      <c r="T3" s="7"/>
      <c r="U3" s="7"/>
      <c r="V3" s="7"/>
      <c r="W3" s="7"/>
      <c r="X3" s="7"/>
      <c r="Y3" s="7"/>
      <c r="Z3" s="7"/>
    </row>
    <row r="4" spans="1:26" ht="16.5" outlineLevel="1" x14ac:dyDescent="0.3">
      <c r="A4" s="12"/>
      <c r="B4" s="13"/>
      <c r="C4" s="14"/>
      <c r="D4" s="14"/>
      <c r="E4" s="14"/>
      <c r="F4" s="243" t="s">
        <v>29</v>
      </c>
      <c r="G4" s="243"/>
      <c r="H4" s="243"/>
      <c r="I4" s="243"/>
      <c r="J4" s="243"/>
      <c r="K4" s="14"/>
      <c r="L4" s="14"/>
      <c r="M4" s="15"/>
      <c r="N4" s="15"/>
      <c r="P4" s="12"/>
      <c r="Q4" s="12"/>
      <c r="R4" s="12"/>
      <c r="S4" s="12"/>
      <c r="T4" s="12"/>
      <c r="U4" s="12"/>
      <c r="V4" s="12"/>
      <c r="W4" s="12"/>
      <c r="X4" s="12"/>
      <c r="Y4" s="12"/>
      <c r="Z4" s="12"/>
    </row>
    <row r="5" spans="1:26" ht="17" thickBot="1" x14ac:dyDescent="0.35">
      <c r="A5" s="2"/>
      <c r="B5" s="231" t="s">
        <v>107</v>
      </c>
      <c r="C5" s="232"/>
      <c r="D5" s="232"/>
      <c r="E5" s="232"/>
      <c r="F5" s="232"/>
      <c r="G5" s="232"/>
      <c r="H5" s="232"/>
      <c r="I5" s="232"/>
      <c r="J5" s="232"/>
      <c r="K5" s="232"/>
      <c r="L5" s="232"/>
      <c r="M5" s="232"/>
      <c r="N5" s="232"/>
      <c r="P5" s="11"/>
      <c r="Q5" s="2"/>
      <c r="S5" s="2"/>
      <c r="T5" s="2"/>
      <c r="U5" s="2"/>
      <c r="V5" s="2"/>
      <c r="W5" s="2"/>
      <c r="X5" s="2"/>
      <c r="Y5" s="2"/>
      <c r="Z5" s="2"/>
    </row>
    <row r="6" spans="1:26" s="17" customFormat="1" ht="16.5" customHeight="1" thickBot="1" x14ac:dyDescent="0.35">
      <c r="A6" s="16"/>
      <c r="B6" s="233" t="s">
        <v>26</v>
      </c>
      <c r="C6" s="234"/>
      <c r="D6" s="235"/>
      <c r="F6" s="18"/>
      <c r="G6" s="19"/>
      <c r="H6" s="19"/>
      <c r="I6" s="16"/>
      <c r="J6" s="19"/>
      <c r="K6" s="16"/>
      <c r="L6" s="236" t="s">
        <v>27</v>
      </c>
      <c r="M6" s="234"/>
      <c r="N6" s="235"/>
      <c r="O6" s="5"/>
      <c r="P6" s="16"/>
      <c r="Q6" s="16"/>
      <c r="R6" s="16"/>
      <c r="S6" s="16"/>
      <c r="T6" s="16"/>
      <c r="U6" s="16"/>
      <c r="V6" s="16"/>
      <c r="W6" s="16"/>
      <c r="X6" s="16"/>
      <c r="Y6" s="16"/>
      <c r="Z6" s="16"/>
    </row>
    <row r="7" spans="1:26" ht="16.5" customHeight="1" x14ac:dyDescent="0.3">
      <c r="A7" s="12"/>
      <c r="B7" s="54" t="s">
        <v>0</v>
      </c>
      <c r="C7" s="237" t="s">
        <v>22</v>
      </c>
      <c r="D7" s="238"/>
      <c r="E7" s="239"/>
      <c r="F7" s="240"/>
      <c r="G7" s="14"/>
      <c r="H7" s="14"/>
      <c r="I7" s="12"/>
      <c r="J7" s="12"/>
      <c r="K7" s="12"/>
      <c r="L7" s="241" t="s">
        <v>52</v>
      </c>
      <c r="M7" s="242"/>
      <c r="N7" s="65"/>
      <c r="P7" s="12"/>
      <c r="Q7" s="12"/>
      <c r="R7" s="12"/>
      <c r="S7" s="12"/>
      <c r="T7" s="12"/>
      <c r="U7" s="12"/>
      <c r="V7" s="12"/>
      <c r="W7" s="12"/>
      <c r="X7" s="12"/>
      <c r="Y7" s="12"/>
      <c r="Z7" s="12"/>
    </row>
    <row r="8" spans="1:26" ht="16.5" customHeight="1" x14ac:dyDescent="0.3">
      <c r="A8" s="12"/>
      <c r="B8" s="55" t="s">
        <v>47</v>
      </c>
      <c r="C8" s="244" t="s">
        <v>40</v>
      </c>
      <c r="D8" s="245"/>
      <c r="E8" s="246"/>
      <c r="F8" s="240"/>
      <c r="G8" s="14"/>
      <c r="H8" s="14"/>
      <c r="I8" s="12"/>
      <c r="J8" s="12"/>
      <c r="K8" s="12"/>
      <c r="L8" s="247"/>
      <c r="M8" s="242"/>
      <c r="N8" s="248"/>
      <c r="P8" s="12"/>
      <c r="Q8" s="12"/>
      <c r="R8" s="12"/>
      <c r="S8" s="12"/>
      <c r="T8" s="12"/>
      <c r="U8" s="12"/>
      <c r="V8" s="12"/>
      <c r="W8" s="12"/>
      <c r="X8" s="12"/>
      <c r="Y8" s="12"/>
      <c r="Z8" s="12"/>
    </row>
    <row r="9" spans="1:26" ht="17" customHeight="1" x14ac:dyDescent="0.3">
      <c r="A9" s="12"/>
      <c r="B9" s="57" t="s">
        <v>38</v>
      </c>
      <c r="C9" s="58" t="s">
        <v>39</v>
      </c>
      <c r="D9" s="59" t="s">
        <v>1</v>
      </c>
      <c r="E9" s="12"/>
      <c r="F9" s="12"/>
      <c r="G9" s="14"/>
      <c r="H9" s="12"/>
      <c r="I9" s="12"/>
      <c r="J9" s="12"/>
      <c r="K9" s="12"/>
      <c r="L9" s="241" t="s">
        <v>51</v>
      </c>
      <c r="M9" s="242"/>
      <c r="N9" s="66"/>
      <c r="P9" s="12"/>
      <c r="Q9" s="20"/>
      <c r="R9" s="12"/>
      <c r="S9" s="12"/>
      <c r="T9" s="12"/>
      <c r="U9" s="12"/>
      <c r="V9" s="12"/>
      <c r="W9" s="12"/>
      <c r="X9" s="12"/>
      <c r="Y9" s="12"/>
      <c r="Z9" s="12"/>
    </row>
    <row r="10" spans="1:26" ht="16.5" customHeight="1" x14ac:dyDescent="0.3">
      <c r="A10" s="12"/>
      <c r="B10" s="55" t="s">
        <v>2</v>
      </c>
      <c r="C10" s="56">
        <v>500</v>
      </c>
      <c r="D10" s="60">
        <v>500</v>
      </c>
      <c r="E10" s="21"/>
      <c r="F10" s="22"/>
      <c r="G10" s="14"/>
      <c r="H10" s="14"/>
      <c r="I10" s="12"/>
      <c r="J10" s="12"/>
      <c r="K10" s="12"/>
      <c r="L10" s="249"/>
      <c r="M10" s="242"/>
      <c r="N10" s="248"/>
      <c r="P10" s="12"/>
      <c r="Q10" s="12"/>
      <c r="R10" s="12"/>
      <c r="S10" s="12"/>
      <c r="T10" s="12"/>
      <c r="U10" s="12"/>
      <c r="V10" s="12"/>
      <c r="W10" s="12"/>
      <c r="X10" s="12"/>
      <c r="Y10" s="12"/>
      <c r="Z10" s="12"/>
    </row>
    <row r="11" spans="1:26" ht="16.5" customHeight="1" x14ac:dyDescent="0.3">
      <c r="A11" s="12"/>
      <c r="B11" s="55" t="s">
        <v>18</v>
      </c>
      <c r="C11" s="80">
        <v>0.5</v>
      </c>
      <c r="D11" s="81">
        <v>0.5</v>
      </c>
      <c r="E11" s="14"/>
      <c r="F11" s="14"/>
      <c r="G11" s="14"/>
      <c r="H11" s="14"/>
      <c r="I11" s="12"/>
      <c r="J11" s="12"/>
      <c r="K11" s="12"/>
      <c r="L11" s="241" t="s">
        <v>53</v>
      </c>
      <c r="M11" s="242"/>
      <c r="N11" s="65"/>
      <c r="P11" s="22"/>
      <c r="R11" s="12"/>
      <c r="S11" s="12"/>
      <c r="T11" s="12"/>
      <c r="U11" s="12"/>
      <c r="V11" s="12"/>
      <c r="W11" s="12"/>
      <c r="X11" s="12"/>
      <c r="Y11" s="12"/>
      <c r="Z11" s="12"/>
    </row>
    <row r="12" spans="1:26" ht="16.5" customHeight="1" x14ac:dyDescent="0.3">
      <c r="A12" s="12"/>
      <c r="B12" s="55" t="s">
        <v>19</v>
      </c>
      <c r="C12" s="80">
        <v>0.75</v>
      </c>
      <c r="D12" s="81">
        <v>0.75</v>
      </c>
      <c r="E12" s="14"/>
      <c r="F12" s="14"/>
      <c r="G12" s="14"/>
      <c r="H12" s="14"/>
      <c r="I12" s="12"/>
      <c r="J12" s="12"/>
      <c r="K12" s="12"/>
      <c r="L12" s="270"/>
      <c r="M12" s="242"/>
      <c r="N12" s="248"/>
      <c r="P12" s="12"/>
      <c r="Q12" s="12"/>
      <c r="R12" s="12"/>
      <c r="S12" s="12"/>
      <c r="T12" s="12"/>
      <c r="U12" s="12"/>
      <c r="V12" s="12"/>
      <c r="W12" s="12"/>
      <c r="X12" s="12"/>
      <c r="Y12" s="12"/>
      <c r="Z12" s="12"/>
    </row>
    <row r="13" spans="1:26" ht="16.5" customHeight="1" x14ac:dyDescent="0.3">
      <c r="A13" s="12"/>
      <c r="B13" s="55" t="s">
        <v>3</v>
      </c>
      <c r="C13" s="61">
        <v>200</v>
      </c>
      <c r="D13" s="56">
        <v>200</v>
      </c>
      <c r="E13" s="14"/>
      <c r="F13" s="14"/>
      <c r="G13" s="14"/>
      <c r="H13" s="14"/>
      <c r="I13" s="12"/>
      <c r="J13" s="12"/>
      <c r="K13" s="12"/>
      <c r="L13" s="271" t="s">
        <v>54</v>
      </c>
      <c r="M13" s="272"/>
      <c r="N13" s="67"/>
      <c r="P13" s="12"/>
      <c r="Q13" s="12"/>
      <c r="R13" s="12"/>
      <c r="S13" s="12"/>
      <c r="T13" s="12"/>
      <c r="U13" s="12"/>
      <c r="V13" s="12"/>
      <c r="W13" s="12"/>
      <c r="X13" s="12"/>
      <c r="Y13" s="12"/>
      <c r="Z13" s="12"/>
    </row>
    <row r="14" spans="1:26" ht="16.5" customHeight="1" x14ac:dyDescent="0.3">
      <c r="A14" s="12"/>
      <c r="B14" s="55" t="s">
        <v>4</v>
      </c>
      <c r="C14" s="61">
        <v>350</v>
      </c>
      <c r="D14" s="56">
        <v>350</v>
      </c>
      <c r="E14" s="14"/>
      <c r="F14" s="14"/>
      <c r="G14" s="14"/>
      <c r="H14" s="14"/>
      <c r="I14" s="12"/>
      <c r="J14" s="12"/>
      <c r="K14" s="12"/>
      <c r="L14" s="12"/>
      <c r="M14" s="12"/>
      <c r="N14" s="12"/>
      <c r="P14" s="22"/>
      <c r="Q14" s="12"/>
      <c r="R14" s="12"/>
      <c r="S14" s="12"/>
      <c r="T14" s="12"/>
      <c r="U14" s="12"/>
      <c r="V14" s="12"/>
      <c r="W14" s="12"/>
      <c r="X14" s="12"/>
      <c r="Y14" s="12"/>
      <c r="Z14" s="12"/>
    </row>
    <row r="15" spans="1:26" ht="16.5" customHeight="1" x14ac:dyDescent="0.3">
      <c r="A15" s="12"/>
      <c r="B15" s="55" t="s">
        <v>25</v>
      </c>
      <c r="C15" s="61">
        <v>0</v>
      </c>
      <c r="D15" s="56">
        <v>0</v>
      </c>
      <c r="E15" s="14"/>
      <c r="F15" s="14"/>
      <c r="G15" s="14"/>
      <c r="H15" s="14"/>
      <c r="I15" s="12"/>
      <c r="J15" s="12"/>
      <c r="K15" s="12"/>
      <c r="L15" s="12"/>
      <c r="M15" s="12"/>
      <c r="N15" s="19"/>
      <c r="P15" s="12"/>
      <c r="Q15" s="12"/>
      <c r="R15" s="12"/>
      <c r="S15" s="12"/>
      <c r="T15" s="12"/>
      <c r="U15" s="12"/>
      <c r="V15" s="12"/>
      <c r="W15" s="12"/>
      <c r="X15" s="12"/>
      <c r="Y15" s="12"/>
      <c r="Z15" s="12"/>
    </row>
    <row r="16" spans="1:26" ht="16.5" customHeight="1" thickBot="1" x14ac:dyDescent="0.35">
      <c r="A16" s="14"/>
      <c r="B16" s="62" t="s">
        <v>28</v>
      </c>
      <c r="C16" s="63">
        <v>0</v>
      </c>
      <c r="D16" s="64">
        <v>0</v>
      </c>
      <c r="E16" s="14"/>
      <c r="F16" s="14"/>
      <c r="G16" s="14"/>
      <c r="H16" s="14"/>
      <c r="I16" s="12"/>
      <c r="J16" s="12"/>
      <c r="K16" s="12"/>
      <c r="L16" s="12"/>
      <c r="M16" s="12"/>
      <c r="N16" s="19"/>
      <c r="P16" s="12"/>
      <c r="Q16" s="12"/>
      <c r="R16" s="12"/>
      <c r="S16" s="12"/>
      <c r="T16" s="12"/>
      <c r="U16" s="12"/>
      <c r="V16" s="12"/>
      <c r="W16" s="12"/>
      <c r="X16" s="12"/>
      <c r="Y16" s="12"/>
      <c r="Z16" s="12"/>
    </row>
    <row r="17" spans="1:26" ht="16.5" customHeight="1" thickBot="1" x14ac:dyDescent="0.35">
      <c r="A17" s="12"/>
      <c r="B17" s="48" t="s">
        <v>5</v>
      </c>
      <c r="C17" s="49">
        <f>IFERROR(SUM(C16+C15+C13+C10+(C10*C11)),"")</f>
        <v>950</v>
      </c>
      <c r="D17" s="50">
        <f>IFERROR(SUM(D16+D15+D13+D10+(D10*D11)),"")</f>
        <v>950</v>
      </c>
      <c r="E17" s="14"/>
      <c r="F17" s="14"/>
      <c r="G17" s="14"/>
      <c r="H17" s="14"/>
      <c r="I17" s="12"/>
      <c r="J17" s="14"/>
      <c r="K17" s="12"/>
      <c r="L17" s="12"/>
      <c r="M17" s="12"/>
      <c r="N17" s="19"/>
      <c r="P17" s="12"/>
      <c r="Q17" s="12"/>
      <c r="R17" s="12"/>
      <c r="S17" s="12"/>
      <c r="T17" s="12"/>
      <c r="U17" s="12"/>
      <c r="V17" s="12"/>
      <c r="W17" s="12"/>
      <c r="X17" s="12"/>
      <c r="Y17" s="12"/>
      <c r="Z17" s="12"/>
    </row>
    <row r="18" spans="1:26" ht="6.75" customHeight="1" x14ac:dyDescent="0.3">
      <c r="A18" s="12"/>
      <c r="B18" s="13"/>
      <c r="C18" s="14"/>
      <c r="D18" s="14"/>
      <c r="E18" s="14"/>
      <c r="F18" s="14"/>
      <c r="G18" s="14"/>
      <c r="H18" s="14"/>
      <c r="I18" s="12"/>
      <c r="J18" s="14"/>
      <c r="K18" s="12"/>
      <c r="L18" s="12"/>
      <c r="M18" s="12"/>
      <c r="N18" s="19"/>
      <c r="P18" s="12"/>
      <c r="Q18" s="12"/>
      <c r="R18" s="12"/>
      <c r="S18" s="12"/>
      <c r="T18" s="12"/>
      <c r="U18" s="12"/>
      <c r="V18" s="12"/>
      <c r="W18" s="12"/>
      <c r="X18" s="12"/>
      <c r="Y18" s="12"/>
      <c r="Z18" s="12"/>
    </row>
    <row r="19" spans="1:26" ht="16.5" customHeight="1" thickBot="1" x14ac:dyDescent="0.35">
      <c r="A19" s="2"/>
      <c r="B19" s="2"/>
      <c r="C19" s="2"/>
      <c r="D19" s="2"/>
      <c r="E19" s="2"/>
      <c r="F19" s="2"/>
      <c r="G19" s="273" t="s">
        <v>50</v>
      </c>
      <c r="H19" s="274"/>
      <c r="I19" s="274"/>
      <c r="J19" s="275"/>
      <c r="K19" s="273" t="s">
        <v>102</v>
      </c>
      <c r="L19" s="274"/>
      <c r="M19" s="274"/>
      <c r="N19" s="275"/>
      <c r="P19" s="2"/>
      <c r="Q19" s="2"/>
      <c r="R19" s="2"/>
      <c r="S19" s="2"/>
      <c r="T19" s="2"/>
      <c r="U19" s="2"/>
      <c r="V19" s="2"/>
      <c r="W19" s="2"/>
      <c r="X19" s="2"/>
      <c r="Y19" s="2"/>
      <c r="Z19" s="2"/>
    </row>
    <row r="20" spans="1:26" ht="19" customHeight="1" thickBot="1" x14ac:dyDescent="0.35">
      <c r="A20" s="23"/>
      <c r="B20" s="35" t="s">
        <v>6</v>
      </c>
      <c r="C20" s="276" t="s">
        <v>46</v>
      </c>
      <c r="D20" s="234"/>
      <c r="E20" s="234"/>
      <c r="F20" s="36" t="s">
        <v>45</v>
      </c>
      <c r="G20" s="37" t="s">
        <v>7</v>
      </c>
      <c r="H20" s="38" t="s">
        <v>8</v>
      </c>
      <c r="I20" s="38" t="s">
        <v>9</v>
      </c>
      <c r="J20" s="39" t="s">
        <v>48</v>
      </c>
      <c r="K20" s="40" t="s">
        <v>7</v>
      </c>
      <c r="L20" s="41" t="s">
        <v>8</v>
      </c>
      <c r="M20" s="41" t="s">
        <v>9</v>
      </c>
      <c r="N20" s="42" t="s">
        <v>49</v>
      </c>
      <c r="P20" s="24" t="s">
        <v>21</v>
      </c>
      <c r="Q20" s="23"/>
      <c r="R20" s="23"/>
      <c r="S20" s="23"/>
      <c r="T20" s="23"/>
      <c r="U20" s="23"/>
      <c r="V20" s="23"/>
      <c r="W20" s="23"/>
      <c r="X20" s="23"/>
      <c r="Y20" s="23"/>
      <c r="Z20" s="23"/>
    </row>
    <row r="21" spans="1:26" ht="9.5" customHeight="1" thickBot="1" x14ac:dyDescent="0.35">
      <c r="A21" s="23"/>
      <c r="B21" s="277"/>
      <c r="C21" s="278"/>
      <c r="D21" s="278"/>
      <c r="E21" s="278"/>
      <c r="F21" s="278"/>
      <c r="G21" s="278"/>
      <c r="H21" s="278"/>
      <c r="I21" s="278"/>
      <c r="J21" s="278"/>
      <c r="K21" s="278"/>
      <c r="L21" s="278"/>
      <c r="M21" s="278"/>
      <c r="N21" s="279"/>
      <c r="Q21" s="23"/>
      <c r="R21" s="23"/>
      <c r="S21" s="23"/>
      <c r="T21" s="23"/>
      <c r="U21" s="23"/>
      <c r="V21" s="23"/>
      <c r="W21" s="23"/>
      <c r="X21" s="23"/>
      <c r="Y21" s="23"/>
      <c r="Z21" s="23"/>
    </row>
    <row r="22" spans="1:26" ht="27.75" customHeight="1" x14ac:dyDescent="0.3">
      <c r="A22" s="3"/>
      <c r="B22" s="280" t="s">
        <v>10</v>
      </c>
      <c r="C22" s="253" t="s">
        <v>30</v>
      </c>
      <c r="D22" s="254"/>
      <c r="E22" s="255"/>
      <c r="F22" s="70">
        <v>0.25</v>
      </c>
      <c r="G22" s="71">
        <v>0</v>
      </c>
      <c r="H22" s="71">
        <v>0.05</v>
      </c>
      <c r="I22" s="71">
        <v>0.1</v>
      </c>
      <c r="J22" s="45" t="s">
        <v>9</v>
      </c>
      <c r="K22" s="43">
        <v>0</v>
      </c>
      <c r="L22" s="34">
        <v>0.125</v>
      </c>
      <c r="M22" s="44">
        <v>0.25</v>
      </c>
      <c r="N22" s="33">
        <f t="shared" ref="N22:N24" si="0">IF(J22="Input Selection from Dropdown","",IF(J22="Fail",0,IF(J22="Below Target","Please Enter Percentage",IF(J22="Target",L22,IF(J22="Between Target and Max","Please Enter Percentage",IF(J22="Max",M22))))))</f>
        <v>0.25</v>
      </c>
      <c r="P22" s="25" t="s">
        <v>42</v>
      </c>
      <c r="Q22" s="2"/>
      <c r="R22" s="2"/>
      <c r="S22" s="2"/>
      <c r="T22" s="2"/>
      <c r="U22" s="2"/>
      <c r="V22" s="2"/>
      <c r="W22" s="2"/>
      <c r="X22" s="2"/>
      <c r="Y22" s="2"/>
      <c r="Z22" s="2"/>
    </row>
    <row r="23" spans="1:26" ht="27.75" customHeight="1" x14ac:dyDescent="0.3">
      <c r="A23" s="3"/>
      <c r="B23" s="257"/>
      <c r="C23" s="253" t="s">
        <v>31</v>
      </c>
      <c r="D23" s="254"/>
      <c r="E23" s="255"/>
      <c r="F23" s="70">
        <v>0.2</v>
      </c>
      <c r="G23" s="71">
        <v>0.01</v>
      </c>
      <c r="H23" s="71">
        <v>0.02</v>
      </c>
      <c r="I23" s="71">
        <v>0.03</v>
      </c>
      <c r="J23" s="45" t="s">
        <v>9</v>
      </c>
      <c r="K23" s="43">
        <v>0</v>
      </c>
      <c r="L23" s="34">
        <v>0.1</v>
      </c>
      <c r="M23" s="44">
        <v>0.2</v>
      </c>
      <c r="N23" s="33">
        <f t="shared" si="0"/>
        <v>0.2</v>
      </c>
      <c r="P23" s="26"/>
      <c r="Q23" s="2"/>
      <c r="R23" s="2"/>
      <c r="S23" s="2"/>
      <c r="T23" s="2"/>
      <c r="U23" s="2"/>
      <c r="V23" s="2"/>
      <c r="W23" s="2"/>
      <c r="X23" s="2"/>
      <c r="Y23" s="2"/>
      <c r="Z23" s="2"/>
    </row>
    <row r="24" spans="1:26" ht="27.75" customHeight="1" thickBot="1" x14ac:dyDescent="0.35">
      <c r="A24" s="3"/>
      <c r="B24" s="257"/>
      <c r="C24" s="253" t="s">
        <v>32</v>
      </c>
      <c r="D24" s="254"/>
      <c r="E24" s="255"/>
      <c r="F24" s="70">
        <v>0.25</v>
      </c>
      <c r="G24" s="71">
        <v>0.02</v>
      </c>
      <c r="H24" s="71">
        <v>0.03</v>
      </c>
      <c r="I24" s="71">
        <v>0.04</v>
      </c>
      <c r="J24" s="45" t="s">
        <v>9</v>
      </c>
      <c r="K24" s="43">
        <v>0</v>
      </c>
      <c r="L24" s="34">
        <v>0.125</v>
      </c>
      <c r="M24" s="44">
        <v>0.25</v>
      </c>
      <c r="N24" s="33">
        <f t="shared" si="0"/>
        <v>0.25</v>
      </c>
      <c r="P24" s="2"/>
      <c r="Q24" s="2"/>
      <c r="R24" s="2"/>
      <c r="S24" s="2"/>
      <c r="T24" s="2"/>
      <c r="U24" s="2"/>
      <c r="V24" s="2"/>
      <c r="W24" s="2"/>
      <c r="X24" s="2"/>
      <c r="Y24" s="2"/>
      <c r="Z24" s="2"/>
    </row>
    <row r="25" spans="1:26" ht="8.25" customHeight="1" thickBot="1" x14ac:dyDescent="0.35">
      <c r="A25" s="3"/>
      <c r="B25" s="79"/>
      <c r="C25" s="287"/>
      <c r="D25" s="265"/>
      <c r="E25" s="265"/>
      <c r="F25" s="265"/>
      <c r="G25" s="265"/>
      <c r="H25" s="265"/>
      <c r="I25" s="265"/>
      <c r="J25" s="265"/>
      <c r="K25" s="265"/>
      <c r="L25" s="265"/>
      <c r="M25" s="265"/>
      <c r="N25" s="266"/>
      <c r="P25" s="2"/>
      <c r="Q25" s="2"/>
      <c r="R25" s="2"/>
      <c r="S25" s="2"/>
      <c r="T25" s="2"/>
      <c r="U25" s="2"/>
      <c r="V25" s="2"/>
      <c r="W25" s="2"/>
      <c r="X25" s="2"/>
      <c r="Y25" s="2"/>
      <c r="Z25" s="2"/>
    </row>
    <row r="26" spans="1:26" ht="27.75" customHeight="1" x14ac:dyDescent="0.3">
      <c r="A26" s="3"/>
      <c r="B26" s="256" t="s">
        <v>11</v>
      </c>
      <c r="C26" s="259" t="s">
        <v>33</v>
      </c>
      <c r="D26" s="260"/>
      <c r="E26" s="261"/>
      <c r="F26" s="72">
        <v>0.1</v>
      </c>
      <c r="G26" s="73"/>
      <c r="H26" s="73"/>
      <c r="I26" s="74"/>
      <c r="J26" s="45" t="s">
        <v>9</v>
      </c>
      <c r="K26" s="75"/>
      <c r="L26" s="73">
        <v>0.05</v>
      </c>
      <c r="M26" s="74">
        <v>0.1</v>
      </c>
      <c r="N26" s="46">
        <f>IF(J26="Input Selection from Dropdown","",IF(J26="Fail",0,IF(J26="Below Target","Please Enter Percentage",IF(J26="Target",L26,IF(J26="Between Target and Max","Please Enter Percentage",IF(J26="Max",M26))))))</f>
        <v>0.1</v>
      </c>
      <c r="P26" s="27" t="s">
        <v>43</v>
      </c>
      <c r="Q26" s="2"/>
      <c r="R26" s="2"/>
      <c r="S26" s="2"/>
      <c r="T26" s="2"/>
      <c r="U26" s="2"/>
      <c r="V26" s="2"/>
      <c r="W26" s="2"/>
      <c r="X26" s="2"/>
      <c r="Y26" s="2"/>
      <c r="Z26" s="2"/>
    </row>
    <row r="27" spans="1:26" ht="60" customHeight="1" thickBot="1" x14ac:dyDescent="0.35">
      <c r="A27" s="3"/>
      <c r="B27" s="257"/>
      <c r="C27" s="288" t="s">
        <v>37</v>
      </c>
      <c r="D27" s="289"/>
      <c r="E27" s="289"/>
      <c r="F27" s="289"/>
      <c r="G27" s="289"/>
      <c r="H27" s="289"/>
      <c r="I27" s="289"/>
      <c r="J27" s="289"/>
      <c r="K27" s="289"/>
      <c r="L27" s="289"/>
      <c r="M27" s="289"/>
      <c r="N27" s="290"/>
      <c r="P27" s="2"/>
      <c r="Q27" s="2"/>
      <c r="R27" s="2"/>
      <c r="S27" s="2"/>
      <c r="T27" s="2"/>
      <c r="U27" s="2"/>
      <c r="V27" s="2"/>
      <c r="W27" s="2"/>
      <c r="X27" s="2"/>
      <c r="Y27" s="2"/>
      <c r="Z27" s="2"/>
    </row>
    <row r="28" spans="1:26" ht="8.25" customHeight="1" thickBot="1" x14ac:dyDescent="0.35">
      <c r="A28" s="3"/>
      <c r="B28" s="258"/>
      <c r="C28" s="264"/>
      <c r="D28" s="265"/>
      <c r="E28" s="265"/>
      <c r="F28" s="265"/>
      <c r="G28" s="265"/>
      <c r="H28" s="265"/>
      <c r="I28" s="265"/>
      <c r="J28" s="265"/>
      <c r="K28" s="265"/>
      <c r="L28" s="265"/>
      <c r="M28" s="265"/>
      <c r="N28" s="266"/>
      <c r="P28" s="2"/>
      <c r="Q28" s="2"/>
      <c r="R28" s="2"/>
      <c r="S28" s="2"/>
      <c r="T28" s="2"/>
      <c r="U28" s="2"/>
      <c r="V28" s="2"/>
      <c r="W28" s="2"/>
      <c r="X28" s="2"/>
      <c r="Y28" s="2"/>
      <c r="Z28" s="2"/>
    </row>
    <row r="29" spans="1:26" ht="27.75" customHeight="1" x14ac:dyDescent="0.3">
      <c r="A29" s="3"/>
      <c r="B29" s="257"/>
      <c r="C29" s="259" t="s">
        <v>34</v>
      </c>
      <c r="D29" s="262"/>
      <c r="E29" s="263"/>
      <c r="F29" s="72">
        <v>0.1</v>
      </c>
      <c r="G29" s="73"/>
      <c r="H29" s="73"/>
      <c r="I29" s="74"/>
      <c r="J29" s="47" t="s">
        <v>16</v>
      </c>
      <c r="K29" s="75"/>
      <c r="L29" s="73">
        <v>0.05</v>
      </c>
      <c r="M29" s="74">
        <v>0.1</v>
      </c>
      <c r="N29" s="46">
        <f>IF(J29="Input Selection from Dropdown","",IF(J29="Fail",0,IF(J29="Below Target","Please Enter Percentage",IF(J29="Target",L29,IF(J29="Between Target and Max","Please Enter Percentage",IF(J29="Max",M29))))))</f>
        <v>0.05</v>
      </c>
      <c r="P29" s="27" t="s">
        <v>44</v>
      </c>
      <c r="Q29" s="2"/>
      <c r="R29" s="2"/>
      <c r="S29" s="2"/>
      <c r="T29" s="2"/>
      <c r="U29" s="2"/>
      <c r="V29" s="2"/>
      <c r="W29" s="2"/>
      <c r="X29" s="2"/>
      <c r="Y29" s="2"/>
      <c r="Z29" s="2"/>
    </row>
    <row r="30" spans="1:26" ht="60" customHeight="1" thickBot="1" x14ac:dyDescent="0.35">
      <c r="A30" s="3"/>
      <c r="B30" s="257"/>
      <c r="C30" s="250" t="s">
        <v>37</v>
      </c>
      <c r="D30" s="251"/>
      <c r="E30" s="251"/>
      <c r="F30" s="251"/>
      <c r="G30" s="251"/>
      <c r="H30" s="251"/>
      <c r="I30" s="251"/>
      <c r="J30" s="251"/>
      <c r="K30" s="251"/>
      <c r="L30" s="251"/>
      <c r="M30" s="251"/>
      <c r="N30" s="252"/>
      <c r="Q30" s="2"/>
      <c r="R30" s="2"/>
      <c r="S30" s="2"/>
      <c r="T30" s="2"/>
      <c r="U30" s="2"/>
      <c r="V30" s="2"/>
      <c r="W30" s="2"/>
      <c r="X30" s="2"/>
      <c r="Y30" s="2"/>
      <c r="Z30" s="2"/>
    </row>
    <row r="31" spans="1:26" ht="8.25" customHeight="1" thickBot="1" x14ac:dyDescent="0.35">
      <c r="A31" s="3"/>
      <c r="B31" s="258"/>
      <c r="C31" s="264"/>
      <c r="D31" s="265"/>
      <c r="E31" s="265"/>
      <c r="F31" s="265"/>
      <c r="G31" s="265"/>
      <c r="H31" s="265"/>
      <c r="I31" s="265"/>
      <c r="J31" s="265"/>
      <c r="K31" s="265"/>
      <c r="L31" s="265"/>
      <c r="M31" s="265"/>
      <c r="N31" s="266"/>
      <c r="Q31" s="2"/>
      <c r="R31" s="2"/>
      <c r="S31" s="2"/>
      <c r="T31" s="2"/>
      <c r="U31" s="2"/>
      <c r="V31" s="2"/>
      <c r="W31" s="2"/>
      <c r="X31" s="2"/>
      <c r="Y31" s="2"/>
      <c r="Z31" s="2"/>
    </row>
    <row r="32" spans="1:26" ht="27.75" customHeight="1" x14ac:dyDescent="0.3">
      <c r="A32" s="3"/>
      <c r="B32" s="257"/>
      <c r="C32" s="259" t="s">
        <v>35</v>
      </c>
      <c r="D32" s="262"/>
      <c r="E32" s="263"/>
      <c r="F32" s="72">
        <v>0.1</v>
      </c>
      <c r="G32" s="73"/>
      <c r="H32" s="73"/>
      <c r="I32" s="74"/>
      <c r="J32" s="47" t="s">
        <v>16</v>
      </c>
      <c r="K32" s="75"/>
      <c r="L32" s="73">
        <v>0.05</v>
      </c>
      <c r="M32" s="74">
        <v>0.1</v>
      </c>
      <c r="N32" s="46">
        <f>IF(J32="Input Selection from Dropdown","",IF(J32="Fail",0,IF(J32="Below Target","Please Enter Percentage",IF(J32="Target",L32,IF(J32="Between Target and Max","Please Enter Percentage",IF(J32="Max",M32))))))</f>
        <v>0.05</v>
      </c>
      <c r="P32" s="27" t="s">
        <v>20</v>
      </c>
      <c r="Q32" s="2"/>
      <c r="R32" s="2"/>
      <c r="S32" s="2"/>
      <c r="T32" s="2"/>
      <c r="U32" s="2"/>
      <c r="V32" s="2"/>
      <c r="W32" s="2"/>
      <c r="X32" s="2"/>
      <c r="Y32" s="2"/>
      <c r="Z32" s="2"/>
    </row>
    <row r="33" spans="1:26" ht="60" customHeight="1" thickBot="1" x14ac:dyDescent="0.35">
      <c r="A33" s="3"/>
      <c r="B33" s="257"/>
      <c r="C33" s="250" t="s">
        <v>37</v>
      </c>
      <c r="D33" s="251"/>
      <c r="E33" s="251"/>
      <c r="F33" s="251"/>
      <c r="G33" s="251"/>
      <c r="H33" s="251"/>
      <c r="I33" s="251"/>
      <c r="J33" s="251"/>
      <c r="K33" s="251"/>
      <c r="L33" s="251"/>
      <c r="M33" s="251"/>
      <c r="N33" s="252"/>
      <c r="Q33" s="2"/>
      <c r="R33" s="2"/>
      <c r="S33" s="2"/>
      <c r="T33" s="1"/>
      <c r="U33" s="2"/>
      <c r="V33" s="2"/>
      <c r="W33" s="2"/>
      <c r="X33" s="2"/>
      <c r="Y33" s="2"/>
      <c r="Z33" s="2"/>
    </row>
    <row r="34" spans="1:26" ht="8.25" customHeight="1" thickBot="1" x14ac:dyDescent="0.35">
      <c r="A34" s="3"/>
      <c r="B34" s="258"/>
      <c r="C34" s="264"/>
      <c r="D34" s="265"/>
      <c r="E34" s="265"/>
      <c r="F34" s="265"/>
      <c r="G34" s="265"/>
      <c r="H34" s="265"/>
      <c r="I34" s="265"/>
      <c r="J34" s="265"/>
      <c r="K34" s="265"/>
      <c r="L34" s="265"/>
      <c r="M34" s="265"/>
      <c r="N34" s="266"/>
      <c r="Q34" s="2"/>
      <c r="R34" s="2"/>
      <c r="S34" s="2"/>
      <c r="T34" s="2"/>
      <c r="U34" s="2"/>
      <c r="V34" s="2"/>
      <c r="W34" s="2"/>
      <c r="X34" s="2"/>
      <c r="Y34" s="2"/>
      <c r="Z34" s="2"/>
    </row>
    <row r="35" spans="1:26" ht="27.75" customHeight="1" x14ac:dyDescent="0.3">
      <c r="A35" s="3"/>
      <c r="B35" s="257"/>
      <c r="C35" s="259" t="s">
        <v>36</v>
      </c>
      <c r="D35" s="262"/>
      <c r="E35" s="262"/>
      <c r="F35" s="76"/>
      <c r="G35" s="73"/>
      <c r="H35" s="73"/>
      <c r="I35" s="73"/>
      <c r="J35" s="77"/>
      <c r="K35" s="75"/>
      <c r="L35" s="73"/>
      <c r="M35" s="73"/>
      <c r="N35" s="78"/>
      <c r="P35" s="2"/>
      <c r="Q35" s="2"/>
      <c r="R35" s="2"/>
      <c r="S35" s="2"/>
      <c r="T35" s="2"/>
      <c r="U35" s="2"/>
      <c r="V35" s="2"/>
      <c r="W35" s="2"/>
      <c r="X35" s="2"/>
      <c r="Y35" s="2"/>
      <c r="Z35" s="2"/>
    </row>
    <row r="36" spans="1:26" ht="60" customHeight="1" thickBot="1" x14ac:dyDescent="0.35">
      <c r="A36" s="3"/>
      <c r="B36" s="257"/>
      <c r="C36" s="250" t="s">
        <v>37</v>
      </c>
      <c r="D36" s="251"/>
      <c r="E36" s="251"/>
      <c r="F36" s="251"/>
      <c r="G36" s="251"/>
      <c r="H36" s="251"/>
      <c r="I36" s="251"/>
      <c r="J36" s="251"/>
      <c r="K36" s="251"/>
      <c r="L36" s="251"/>
      <c r="M36" s="251"/>
      <c r="N36" s="252"/>
      <c r="P36" s="2"/>
      <c r="Q36" s="2"/>
      <c r="R36" s="2"/>
      <c r="S36" s="2"/>
      <c r="T36" s="2"/>
      <c r="U36" s="2"/>
      <c r="V36" s="2"/>
      <c r="W36" s="2"/>
      <c r="X36" s="2"/>
      <c r="Y36" s="2"/>
      <c r="Z36" s="2"/>
    </row>
    <row r="37" spans="1:26" s="162" customFormat="1" ht="17" customHeight="1" x14ac:dyDescent="0.3">
      <c r="A37" s="156"/>
      <c r="B37" s="157" t="s">
        <v>24</v>
      </c>
      <c r="C37" s="155"/>
      <c r="D37" s="155"/>
      <c r="E37" s="155"/>
      <c r="F37" s="158">
        <f>IFERROR(SUM(F32,F29,F26,F22:F24),"")</f>
        <v>1</v>
      </c>
      <c r="G37" s="155"/>
      <c r="H37" s="155"/>
      <c r="I37" s="155"/>
      <c r="J37" s="155"/>
      <c r="K37" s="155"/>
      <c r="L37" s="158"/>
      <c r="M37" s="158"/>
      <c r="N37" s="159">
        <f t="shared" ref="N37" si="1">IFERROR(SUM(N32,N29,N26,N22:N24),"")</f>
        <v>0.9</v>
      </c>
      <c r="O37" s="160"/>
      <c r="P37" s="161"/>
      <c r="Q37" s="156"/>
      <c r="R37" s="156"/>
      <c r="S37" s="156"/>
      <c r="T37" s="156"/>
      <c r="U37" s="156"/>
      <c r="V37" s="156"/>
      <c r="W37" s="156"/>
      <c r="X37" s="156"/>
      <c r="Y37" s="156"/>
      <c r="Z37" s="156"/>
    </row>
    <row r="38" spans="1:26" customFormat="1" ht="17" customHeight="1" thickBot="1" x14ac:dyDescent="0.35"/>
    <row r="39" spans="1:26" s="163" customFormat="1" ht="17" customHeight="1" thickBot="1" x14ac:dyDescent="0.35">
      <c r="B39" s="53"/>
      <c r="C39" s="53"/>
      <c r="D39" s="53"/>
      <c r="E39" s="53"/>
      <c r="F39" s="53"/>
      <c r="G39" s="53"/>
      <c r="H39" s="53"/>
      <c r="I39" s="53"/>
      <c r="J39" s="225" t="s">
        <v>108</v>
      </c>
      <c r="K39" s="226"/>
      <c r="L39" s="227"/>
      <c r="M39" s="68"/>
      <c r="N39" s="69"/>
      <c r="O39" s="164"/>
    </row>
    <row r="40" spans="1:26" s="51" customFormat="1" ht="17" customHeight="1" x14ac:dyDescent="0.3">
      <c r="B40" s="53"/>
      <c r="C40" s="53"/>
      <c r="D40" s="53"/>
      <c r="E40" s="53"/>
      <c r="F40" s="53"/>
      <c r="G40" s="53"/>
      <c r="H40" s="53"/>
      <c r="I40" s="53"/>
      <c r="J40" s="168" t="s">
        <v>103</v>
      </c>
      <c r="K40" s="169">
        <f>N37*C11</f>
        <v>0.45</v>
      </c>
      <c r="L40" s="170">
        <f>K40*D10</f>
        <v>225</v>
      </c>
      <c r="O40" s="52"/>
    </row>
    <row r="41" spans="1:26" s="51" customFormat="1" ht="17" customHeight="1" x14ac:dyDescent="0.3">
      <c r="B41" s="53"/>
      <c r="C41" s="53"/>
      <c r="D41" s="53"/>
      <c r="E41" s="53"/>
      <c r="F41" s="53"/>
      <c r="G41" s="53"/>
      <c r="H41" s="53"/>
      <c r="I41" s="53"/>
      <c r="J41" s="165" t="s">
        <v>104</v>
      </c>
      <c r="K41" s="166">
        <f>N37*D12</f>
        <v>0.67500000000000004</v>
      </c>
      <c r="L41" s="167">
        <f>K41*D10</f>
        <v>337.5</v>
      </c>
      <c r="O41" s="52"/>
    </row>
    <row r="42" spans="1:26" ht="12" customHeight="1" thickBot="1" x14ac:dyDescent="0.35">
      <c r="A42" s="28"/>
      <c r="B42" s="29"/>
      <c r="C42" s="29"/>
      <c r="D42" s="29"/>
      <c r="E42" s="29"/>
      <c r="F42" s="29"/>
      <c r="G42" s="29"/>
      <c r="H42" s="29"/>
      <c r="I42" s="29"/>
      <c r="J42" s="29"/>
      <c r="K42" s="29"/>
      <c r="L42" s="29"/>
      <c r="M42" s="29" t="s">
        <v>19</v>
      </c>
      <c r="N42" s="29"/>
      <c r="P42" s="28"/>
      <c r="Q42" s="28"/>
      <c r="R42" s="28"/>
      <c r="S42" s="28"/>
      <c r="T42" s="28"/>
      <c r="U42" s="28"/>
      <c r="V42" s="28"/>
      <c r="W42" s="28"/>
      <c r="X42" s="28"/>
      <c r="Y42" s="28"/>
      <c r="Z42" s="28"/>
    </row>
    <row r="43" spans="1:26" ht="25.5" customHeight="1" x14ac:dyDescent="0.3">
      <c r="A43" s="2"/>
      <c r="B43" s="268" t="s">
        <v>13</v>
      </c>
      <c r="C43" s="281" t="s">
        <v>37</v>
      </c>
      <c r="D43" s="282"/>
      <c r="E43" s="282"/>
      <c r="F43" s="282"/>
      <c r="G43" s="282"/>
      <c r="H43" s="282"/>
      <c r="I43" s="282"/>
      <c r="J43" s="282"/>
      <c r="K43" s="282"/>
      <c r="L43" s="282"/>
      <c r="M43" s="282"/>
      <c r="N43" s="283"/>
      <c r="P43" s="2"/>
      <c r="Q43" s="2"/>
      <c r="R43" s="2"/>
      <c r="S43" s="2"/>
      <c r="T43" s="2"/>
      <c r="U43" s="2"/>
      <c r="V43" s="2"/>
      <c r="W43" s="2"/>
      <c r="X43" s="2"/>
      <c r="Y43" s="2"/>
      <c r="Z43" s="2"/>
    </row>
    <row r="44" spans="1:26" ht="41.25" customHeight="1" thickBot="1" x14ac:dyDescent="0.35">
      <c r="A44" s="2"/>
      <c r="B44" s="269"/>
      <c r="C44" s="284"/>
      <c r="D44" s="285"/>
      <c r="E44" s="285"/>
      <c r="F44" s="285"/>
      <c r="G44" s="285"/>
      <c r="H44" s="285"/>
      <c r="I44" s="285"/>
      <c r="J44" s="285"/>
      <c r="K44" s="285"/>
      <c r="L44" s="285"/>
      <c r="M44" s="285"/>
      <c r="N44" s="286"/>
      <c r="P44" s="2"/>
      <c r="Q44" s="3"/>
      <c r="R44" s="2"/>
      <c r="S44" s="2"/>
      <c r="T44" s="2"/>
      <c r="U44" s="2"/>
      <c r="V44" s="2"/>
      <c r="W44" s="2"/>
      <c r="X44" s="2"/>
      <c r="Y44" s="2"/>
      <c r="Z44" s="2"/>
    </row>
    <row r="45" spans="1:26" ht="17.5" customHeight="1" x14ac:dyDescent="0.3">
      <c r="A45" s="2"/>
      <c r="B45" s="267" t="s">
        <v>41</v>
      </c>
      <c r="C45" s="267"/>
      <c r="D45" s="267"/>
      <c r="E45" s="267"/>
      <c r="F45" s="267"/>
      <c r="G45" s="267"/>
      <c r="H45" s="267"/>
      <c r="I45" s="267"/>
      <c r="J45" s="267"/>
      <c r="K45" s="267"/>
      <c r="L45" s="267"/>
      <c r="M45" s="267"/>
      <c r="N45" s="267"/>
      <c r="P45" s="2"/>
      <c r="Q45" s="2"/>
      <c r="R45" s="2"/>
      <c r="S45" s="2"/>
      <c r="T45" s="2"/>
      <c r="U45" s="2"/>
      <c r="V45" s="2"/>
      <c r="W45" s="2"/>
      <c r="X45" s="2"/>
      <c r="Y45" s="2"/>
      <c r="Z45" s="2"/>
    </row>
    <row r="46" spans="1:26" ht="13.5" customHeight="1" x14ac:dyDescent="0.3">
      <c r="A46" s="2"/>
      <c r="B46" s="2"/>
      <c r="C46" s="2"/>
      <c r="D46" s="2"/>
      <c r="E46" s="2"/>
      <c r="F46" s="2"/>
      <c r="G46" s="2"/>
      <c r="H46" s="2"/>
      <c r="I46" s="2"/>
      <c r="J46" s="3"/>
      <c r="K46" s="2"/>
      <c r="L46" s="2"/>
      <c r="M46" s="2"/>
      <c r="N46" s="4"/>
      <c r="P46" s="2"/>
      <c r="Q46" s="2"/>
      <c r="R46" s="2"/>
      <c r="S46" s="2"/>
      <c r="T46" s="2"/>
      <c r="U46" s="2"/>
      <c r="V46" s="2"/>
      <c r="W46" s="2"/>
      <c r="X46" s="2"/>
      <c r="Y46" s="2"/>
      <c r="Z46" s="2"/>
    </row>
    <row r="47" spans="1:26" ht="13.5" customHeight="1" x14ac:dyDescent="0.3">
      <c r="A47" s="2"/>
      <c r="B47" s="2"/>
      <c r="C47" s="2"/>
      <c r="D47" s="2"/>
      <c r="E47" s="2"/>
      <c r="F47" s="2"/>
      <c r="G47" s="2"/>
      <c r="H47" s="2"/>
      <c r="I47" s="2"/>
      <c r="J47" s="3"/>
      <c r="K47" s="2"/>
      <c r="L47" s="2"/>
      <c r="M47" s="2"/>
      <c r="N47" s="4"/>
      <c r="P47" s="2"/>
      <c r="Q47" s="2"/>
      <c r="R47" s="2"/>
      <c r="S47" s="2"/>
      <c r="T47" s="2"/>
      <c r="U47" s="2"/>
      <c r="V47" s="2"/>
      <c r="W47" s="2"/>
      <c r="X47" s="2"/>
      <c r="Y47" s="2"/>
      <c r="Z47" s="2"/>
    </row>
    <row r="48" spans="1:26" ht="13.5" customHeight="1" x14ac:dyDescent="0.3">
      <c r="A48" s="2"/>
      <c r="B48" s="30"/>
      <c r="C48" s="2"/>
      <c r="D48" s="2"/>
      <c r="E48" s="2"/>
      <c r="F48" s="2"/>
      <c r="G48" s="2"/>
      <c r="H48" s="2"/>
      <c r="I48" s="2"/>
      <c r="J48" s="3"/>
      <c r="K48" s="2"/>
      <c r="L48" s="2"/>
      <c r="M48" s="2"/>
      <c r="N48" s="4"/>
      <c r="P48" s="2"/>
      <c r="Q48" s="2"/>
      <c r="R48" s="2"/>
      <c r="S48" s="2"/>
      <c r="T48" s="2"/>
      <c r="U48" s="2"/>
      <c r="V48" s="2"/>
      <c r="W48" s="2"/>
      <c r="X48" s="2"/>
      <c r="Y48" s="2"/>
      <c r="Z48" s="2"/>
    </row>
    <row r="49" spans="1:26" ht="13.5" customHeight="1" x14ac:dyDescent="0.3">
      <c r="A49" s="2"/>
      <c r="B49" s="2"/>
      <c r="C49" s="2"/>
      <c r="D49" s="2"/>
      <c r="E49" s="2"/>
      <c r="F49" s="2"/>
      <c r="G49" s="2"/>
      <c r="H49" s="2"/>
      <c r="I49" s="2"/>
      <c r="J49" s="3"/>
      <c r="K49" s="2"/>
      <c r="L49" s="2"/>
      <c r="M49" s="2"/>
      <c r="N49" s="4"/>
      <c r="P49" s="2"/>
      <c r="Q49" s="2"/>
      <c r="R49" s="2"/>
      <c r="S49" s="2"/>
      <c r="T49" s="2"/>
      <c r="U49" s="2"/>
      <c r="V49" s="2"/>
      <c r="W49" s="2"/>
      <c r="X49" s="2"/>
      <c r="Y49" s="2"/>
      <c r="Z49" s="2"/>
    </row>
    <row r="50" spans="1:26" ht="13.5" customHeight="1" x14ac:dyDescent="0.3">
      <c r="A50" s="2"/>
      <c r="B50" s="2"/>
      <c r="C50" s="2"/>
      <c r="D50" s="2"/>
      <c r="E50" s="2"/>
      <c r="F50" s="2"/>
      <c r="G50" s="2"/>
      <c r="H50" s="2"/>
      <c r="I50" s="2"/>
      <c r="J50" s="3"/>
      <c r="K50" s="2"/>
      <c r="L50" s="2"/>
      <c r="M50" s="2"/>
      <c r="N50" s="4"/>
      <c r="P50" s="2"/>
      <c r="Q50" s="2"/>
      <c r="R50" s="2"/>
      <c r="S50" s="2"/>
      <c r="T50" s="2"/>
      <c r="U50" s="2"/>
      <c r="V50" s="2"/>
      <c r="W50" s="2"/>
      <c r="X50" s="2"/>
      <c r="Y50" s="2"/>
      <c r="Z50" s="2"/>
    </row>
    <row r="51" spans="1:26" ht="13.5" customHeight="1" x14ac:dyDescent="0.3">
      <c r="A51" s="2"/>
      <c r="B51" s="2"/>
      <c r="C51" s="2"/>
      <c r="D51" s="2"/>
      <c r="E51" s="2"/>
      <c r="F51" s="2"/>
      <c r="G51" s="2"/>
      <c r="H51" s="2"/>
      <c r="I51" s="2"/>
      <c r="J51" s="3"/>
      <c r="K51" s="2"/>
      <c r="L51" s="2"/>
      <c r="M51" s="2"/>
      <c r="N51" s="4"/>
      <c r="P51" s="2"/>
      <c r="Q51" s="2"/>
      <c r="R51" s="2"/>
      <c r="S51" s="2"/>
      <c r="T51" s="2"/>
      <c r="U51" s="2"/>
      <c r="V51" s="2"/>
      <c r="W51" s="2"/>
      <c r="X51" s="2"/>
      <c r="Y51" s="2"/>
      <c r="Z51" s="2"/>
    </row>
    <row r="52" spans="1:26" ht="13.5" customHeight="1" x14ac:dyDescent="0.3">
      <c r="A52" s="2"/>
      <c r="B52" s="2"/>
      <c r="C52" s="2"/>
      <c r="D52" s="2"/>
      <c r="E52" s="2"/>
      <c r="F52" s="2"/>
      <c r="G52" s="2"/>
      <c r="H52" s="2"/>
      <c r="I52" s="2"/>
      <c r="J52" s="3"/>
      <c r="K52" s="2"/>
      <c r="L52" s="2"/>
      <c r="M52" s="2"/>
      <c r="N52" s="4"/>
      <c r="P52" s="2"/>
      <c r="Q52" s="2"/>
      <c r="R52" s="2"/>
      <c r="S52" s="2"/>
      <c r="T52" s="2"/>
      <c r="U52" s="2"/>
      <c r="V52" s="2"/>
      <c r="W52" s="2"/>
      <c r="X52" s="2"/>
      <c r="Y52" s="2"/>
      <c r="Z52" s="2"/>
    </row>
    <row r="53" spans="1:26" ht="13.5" customHeight="1" x14ac:dyDescent="0.3">
      <c r="A53" s="2"/>
      <c r="B53" s="2"/>
      <c r="C53" s="2"/>
      <c r="D53" s="2"/>
      <c r="E53" s="2"/>
      <c r="F53" s="2"/>
      <c r="G53" s="2"/>
      <c r="H53" s="2"/>
      <c r="I53" s="2"/>
      <c r="J53" s="3"/>
      <c r="K53" s="2"/>
      <c r="L53" s="2"/>
      <c r="M53" s="2"/>
      <c r="N53" s="4"/>
      <c r="P53" s="2"/>
      <c r="Q53" s="2"/>
      <c r="R53" s="2"/>
      <c r="S53" s="2"/>
      <c r="T53" s="2"/>
      <c r="U53" s="2"/>
      <c r="V53" s="2"/>
      <c r="W53" s="2"/>
      <c r="X53" s="2"/>
      <c r="Y53" s="2"/>
      <c r="Z53" s="2"/>
    </row>
    <row r="54" spans="1:26" ht="13.5" customHeight="1" x14ac:dyDescent="0.3">
      <c r="A54" s="2"/>
      <c r="B54" s="2"/>
      <c r="C54" s="2"/>
      <c r="D54" s="2"/>
      <c r="E54" s="2"/>
      <c r="F54" s="2"/>
      <c r="G54" s="2"/>
      <c r="H54" s="2"/>
      <c r="I54" s="2"/>
      <c r="J54" s="3"/>
      <c r="K54" s="2"/>
      <c r="L54" s="2"/>
      <c r="M54" s="2"/>
      <c r="N54" s="4"/>
      <c r="P54" s="2"/>
      <c r="Q54" s="2"/>
      <c r="R54" s="2"/>
      <c r="S54" s="2"/>
      <c r="T54" s="2"/>
      <c r="U54" s="2"/>
      <c r="V54" s="2"/>
      <c r="W54" s="2"/>
      <c r="X54" s="2"/>
      <c r="Y54" s="2"/>
      <c r="Z54" s="2"/>
    </row>
    <row r="55" spans="1:26" ht="13.5" customHeight="1" x14ac:dyDescent="0.3">
      <c r="A55" s="2"/>
      <c r="B55" s="2"/>
      <c r="C55" s="2"/>
      <c r="D55" s="2"/>
      <c r="E55" s="2"/>
      <c r="F55" s="2"/>
      <c r="G55" s="2"/>
      <c r="H55" s="2"/>
      <c r="I55" s="2"/>
      <c r="J55" s="3"/>
      <c r="K55" s="2"/>
      <c r="L55" s="2"/>
      <c r="M55" s="2"/>
      <c r="N55" s="4"/>
      <c r="P55" s="2"/>
      <c r="Q55" s="2"/>
      <c r="R55" s="2"/>
      <c r="S55" s="2"/>
      <c r="T55" s="2"/>
      <c r="U55" s="2"/>
      <c r="V55" s="2"/>
      <c r="W55" s="2"/>
      <c r="X55" s="2"/>
      <c r="Y55" s="2"/>
      <c r="Z55" s="2"/>
    </row>
    <row r="56" spans="1:26" ht="13.5" customHeight="1" x14ac:dyDescent="0.3">
      <c r="A56" s="2"/>
      <c r="B56" s="2"/>
      <c r="C56" s="2"/>
      <c r="D56" s="2"/>
      <c r="E56" s="2"/>
      <c r="F56" s="2"/>
      <c r="G56" s="2"/>
      <c r="H56" s="2"/>
      <c r="I56" s="2"/>
      <c r="J56" s="3"/>
      <c r="K56" s="2"/>
      <c r="L56" s="2"/>
      <c r="M56" s="2"/>
      <c r="N56" s="4"/>
      <c r="P56" s="2"/>
      <c r="Q56" s="2"/>
      <c r="R56" s="2"/>
      <c r="S56" s="2"/>
      <c r="T56" s="2"/>
      <c r="U56" s="2"/>
      <c r="V56" s="2"/>
      <c r="W56" s="2"/>
      <c r="X56" s="2"/>
      <c r="Y56" s="2"/>
      <c r="Z56" s="2"/>
    </row>
    <row r="57" spans="1:26" ht="13.5" customHeight="1" x14ac:dyDescent="0.3">
      <c r="A57" s="2"/>
      <c r="B57" s="2"/>
      <c r="C57" s="2"/>
      <c r="D57" s="2"/>
      <c r="E57" s="2"/>
      <c r="F57" s="2"/>
      <c r="G57" s="2"/>
      <c r="H57" s="2"/>
      <c r="I57" s="2"/>
      <c r="J57" s="3"/>
      <c r="K57" s="2"/>
      <c r="L57" s="2"/>
      <c r="M57" s="2"/>
      <c r="N57" s="4"/>
      <c r="P57" s="2"/>
      <c r="Q57" s="2"/>
      <c r="R57" s="2"/>
      <c r="S57" s="2"/>
      <c r="T57" s="2"/>
      <c r="U57" s="2"/>
      <c r="V57" s="2"/>
      <c r="W57" s="2"/>
      <c r="X57" s="2"/>
      <c r="Y57" s="2"/>
      <c r="Z57" s="2"/>
    </row>
    <row r="58" spans="1:26" ht="13.5" customHeight="1" x14ac:dyDescent="0.3">
      <c r="A58" s="2"/>
      <c r="B58" s="2"/>
      <c r="C58" s="2"/>
      <c r="D58" s="2"/>
      <c r="E58" s="2"/>
      <c r="F58" s="2"/>
      <c r="G58" s="2"/>
      <c r="H58" s="2"/>
      <c r="I58" s="2"/>
      <c r="J58" s="3"/>
      <c r="K58" s="2"/>
      <c r="L58" s="2"/>
      <c r="M58" s="2"/>
      <c r="N58" s="4"/>
      <c r="P58" s="2"/>
      <c r="Q58" s="2"/>
      <c r="R58" s="2"/>
      <c r="S58" s="2"/>
      <c r="T58" s="2"/>
      <c r="U58" s="2"/>
      <c r="V58" s="2"/>
      <c r="W58" s="2"/>
      <c r="X58" s="2"/>
      <c r="Y58" s="2"/>
      <c r="Z58" s="2"/>
    </row>
    <row r="59" spans="1:26" ht="13.5" customHeight="1" x14ac:dyDescent="0.3">
      <c r="A59" s="2"/>
      <c r="B59" s="2"/>
      <c r="C59" s="2"/>
      <c r="D59" s="2"/>
      <c r="E59" s="2"/>
      <c r="F59" s="2"/>
      <c r="G59" s="2"/>
      <c r="H59" s="2"/>
      <c r="I59" s="2"/>
      <c r="J59" s="3"/>
      <c r="K59" s="2"/>
      <c r="L59" s="2"/>
      <c r="M59" s="2"/>
      <c r="N59" s="4"/>
      <c r="P59" s="2"/>
      <c r="Q59" s="2"/>
      <c r="R59" s="2"/>
      <c r="S59" s="2"/>
      <c r="T59" s="2"/>
      <c r="U59" s="2"/>
      <c r="V59" s="2"/>
      <c r="W59" s="2"/>
      <c r="X59" s="2"/>
      <c r="Y59" s="2"/>
      <c r="Z59" s="2"/>
    </row>
    <row r="60" spans="1:26" ht="13.5" customHeight="1" x14ac:dyDescent="0.3">
      <c r="A60" s="2"/>
      <c r="B60" s="2"/>
      <c r="C60" s="2"/>
      <c r="D60" s="2"/>
      <c r="E60" s="2"/>
      <c r="F60" s="2"/>
      <c r="G60" s="2"/>
      <c r="H60" s="2"/>
      <c r="I60" s="2"/>
      <c r="J60" s="3"/>
      <c r="K60" s="2"/>
      <c r="L60" s="2"/>
      <c r="M60" s="2"/>
      <c r="N60" s="4"/>
      <c r="P60" s="2"/>
      <c r="Q60" s="2"/>
      <c r="R60" s="2"/>
      <c r="S60" s="2"/>
      <c r="T60" s="2"/>
      <c r="U60" s="2"/>
      <c r="V60" s="2"/>
      <c r="W60" s="2"/>
      <c r="X60" s="2"/>
      <c r="Y60" s="2"/>
      <c r="Z60" s="2"/>
    </row>
    <row r="61" spans="1:26" ht="13.5" customHeight="1" x14ac:dyDescent="0.3">
      <c r="A61" s="2"/>
      <c r="B61" s="2"/>
      <c r="C61" s="2"/>
      <c r="D61" s="2"/>
      <c r="E61" s="2"/>
      <c r="F61" s="2"/>
      <c r="G61" s="2"/>
      <c r="H61" s="2"/>
      <c r="I61" s="2"/>
      <c r="J61" s="3"/>
      <c r="K61" s="2"/>
      <c r="L61" s="2"/>
      <c r="M61" s="2"/>
      <c r="N61" s="4"/>
      <c r="P61" s="2"/>
      <c r="Q61" s="2"/>
      <c r="R61" s="2"/>
      <c r="S61" s="2"/>
      <c r="T61" s="2"/>
      <c r="U61" s="2"/>
      <c r="V61" s="2"/>
      <c r="W61" s="2"/>
      <c r="X61" s="2"/>
      <c r="Y61" s="2"/>
      <c r="Z61" s="2"/>
    </row>
    <row r="62" spans="1:26" ht="13.5" customHeight="1" x14ac:dyDescent="0.3">
      <c r="A62" s="2"/>
      <c r="B62" s="2"/>
      <c r="C62" s="2"/>
      <c r="D62" s="2"/>
      <c r="E62" s="2"/>
      <c r="F62" s="2"/>
      <c r="G62" s="2"/>
      <c r="H62" s="2"/>
      <c r="I62" s="2"/>
      <c r="J62" s="3"/>
      <c r="K62" s="2"/>
      <c r="L62" s="2"/>
      <c r="M62" s="2"/>
      <c r="N62" s="4"/>
      <c r="P62" s="2"/>
      <c r="Q62" s="2"/>
      <c r="R62" s="2"/>
      <c r="S62" s="2"/>
      <c r="T62" s="2"/>
      <c r="U62" s="2"/>
      <c r="V62" s="2"/>
      <c r="W62" s="2"/>
      <c r="X62" s="2"/>
      <c r="Y62" s="2"/>
      <c r="Z62" s="2"/>
    </row>
    <row r="63" spans="1:26" ht="13.5" customHeight="1" x14ac:dyDescent="0.3">
      <c r="A63" s="2"/>
      <c r="B63" s="2"/>
      <c r="C63" s="2"/>
      <c r="D63" s="2"/>
      <c r="E63" s="2"/>
      <c r="F63" s="2"/>
      <c r="G63" s="2"/>
      <c r="H63" s="2"/>
      <c r="I63" s="2"/>
      <c r="J63" s="3"/>
      <c r="K63" s="2"/>
      <c r="L63" s="2"/>
      <c r="M63" s="2"/>
      <c r="N63" s="4"/>
      <c r="P63" s="2"/>
      <c r="Q63" s="2"/>
      <c r="R63" s="2"/>
      <c r="S63" s="2"/>
      <c r="T63" s="2"/>
      <c r="U63" s="2"/>
      <c r="V63" s="2"/>
      <c r="W63" s="2"/>
      <c r="X63" s="2"/>
      <c r="Y63" s="2"/>
      <c r="Z63" s="2"/>
    </row>
    <row r="64" spans="1:26" ht="13.5" customHeight="1" x14ac:dyDescent="0.3">
      <c r="A64" s="2"/>
      <c r="B64" s="2"/>
      <c r="C64" s="2"/>
      <c r="D64" s="2"/>
      <c r="E64" s="2"/>
      <c r="F64" s="2"/>
      <c r="G64" s="2"/>
      <c r="H64" s="2"/>
      <c r="I64" s="2"/>
      <c r="J64" s="3"/>
      <c r="K64" s="2"/>
      <c r="L64" s="2"/>
      <c r="M64" s="2"/>
      <c r="N64" s="4"/>
      <c r="P64" s="2"/>
      <c r="Q64" s="2"/>
      <c r="R64" s="2"/>
      <c r="S64" s="2"/>
      <c r="T64" s="2"/>
      <c r="U64" s="2"/>
      <c r="V64" s="2"/>
      <c r="W64" s="2"/>
      <c r="X64" s="2"/>
      <c r="Y64" s="2"/>
      <c r="Z64" s="2"/>
    </row>
    <row r="65" spans="1:26" ht="13.5" customHeight="1" x14ac:dyDescent="0.3">
      <c r="A65" s="2"/>
      <c r="B65" s="2"/>
      <c r="C65" s="2"/>
      <c r="D65" s="2"/>
      <c r="E65" s="2"/>
      <c r="F65" s="2"/>
      <c r="G65" s="2"/>
      <c r="H65" s="2"/>
      <c r="I65" s="2"/>
      <c r="J65" s="3"/>
      <c r="K65" s="2"/>
      <c r="L65" s="2"/>
      <c r="M65" s="2"/>
      <c r="N65" s="4"/>
      <c r="P65" s="2"/>
      <c r="Q65" s="2"/>
      <c r="R65" s="2"/>
      <c r="S65" s="2"/>
      <c r="T65" s="2"/>
      <c r="U65" s="2"/>
      <c r="V65" s="2"/>
      <c r="W65" s="2"/>
      <c r="X65" s="2"/>
      <c r="Y65" s="2"/>
      <c r="Z65" s="2"/>
    </row>
    <row r="66" spans="1:26" ht="13.5" customHeight="1" x14ac:dyDescent="0.3">
      <c r="A66" s="2"/>
      <c r="B66" s="2"/>
      <c r="C66" s="2"/>
      <c r="D66" s="2"/>
      <c r="E66" s="2"/>
      <c r="F66" s="2"/>
      <c r="G66" s="2"/>
      <c r="H66" s="2"/>
      <c r="I66" s="2"/>
      <c r="J66" s="3"/>
      <c r="K66" s="2"/>
      <c r="L66" s="2"/>
      <c r="M66" s="2"/>
      <c r="N66" s="4"/>
      <c r="P66" s="2"/>
      <c r="Q66" s="2"/>
      <c r="R66" s="2"/>
      <c r="S66" s="2"/>
      <c r="T66" s="2"/>
      <c r="U66" s="2"/>
      <c r="V66" s="2"/>
      <c r="W66" s="2"/>
      <c r="X66" s="2"/>
      <c r="Y66" s="2"/>
      <c r="Z66" s="2"/>
    </row>
    <row r="67" spans="1:26" ht="13.5" customHeight="1" x14ac:dyDescent="0.3">
      <c r="A67" s="2"/>
      <c r="B67" s="2"/>
      <c r="C67" s="2"/>
      <c r="D67" s="2"/>
      <c r="E67" s="2"/>
      <c r="F67" s="2"/>
      <c r="G67" s="2"/>
      <c r="H67" s="2"/>
      <c r="I67" s="2"/>
      <c r="J67" s="3"/>
      <c r="K67" s="2"/>
      <c r="L67" s="2"/>
      <c r="M67" s="2"/>
      <c r="N67" s="4"/>
      <c r="P67" s="2"/>
      <c r="Q67" s="2"/>
      <c r="R67" s="2"/>
      <c r="S67" s="2"/>
      <c r="T67" s="2"/>
      <c r="U67" s="2"/>
      <c r="V67" s="2"/>
      <c r="W67" s="2"/>
      <c r="X67" s="2"/>
      <c r="Y67" s="2"/>
      <c r="Z67" s="2"/>
    </row>
    <row r="68" spans="1:26" ht="13.5" customHeight="1" x14ac:dyDescent="0.3">
      <c r="A68" s="2"/>
      <c r="B68" s="2"/>
      <c r="C68" s="2"/>
      <c r="D68" s="2"/>
      <c r="E68" s="2"/>
      <c r="F68" s="2"/>
      <c r="G68" s="2"/>
      <c r="H68" s="2"/>
      <c r="I68" s="2"/>
      <c r="J68" s="3"/>
      <c r="K68" s="2"/>
      <c r="L68" s="2"/>
      <c r="M68" s="2"/>
      <c r="N68" s="4"/>
      <c r="P68" s="2"/>
      <c r="Q68" s="2"/>
      <c r="R68" s="2"/>
      <c r="S68" s="2"/>
      <c r="T68" s="2"/>
      <c r="U68" s="2"/>
      <c r="V68" s="2"/>
      <c r="W68" s="2"/>
      <c r="X68" s="2"/>
      <c r="Y68" s="2"/>
      <c r="Z68" s="2"/>
    </row>
    <row r="69" spans="1:26" ht="13.5" customHeight="1" x14ac:dyDescent="0.3">
      <c r="A69" s="2"/>
      <c r="B69" s="2"/>
      <c r="C69" s="2"/>
      <c r="D69" s="2"/>
      <c r="E69" s="2"/>
      <c r="F69" s="2"/>
      <c r="G69" s="2"/>
      <c r="H69" s="2"/>
      <c r="I69" s="2"/>
      <c r="J69" s="3"/>
      <c r="K69" s="2"/>
      <c r="L69" s="2"/>
      <c r="M69" s="2"/>
      <c r="N69" s="4"/>
      <c r="P69" s="2"/>
      <c r="Q69" s="2"/>
      <c r="R69" s="2"/>
      <c r="S69" s="2"/>
      <c r="T69" s="2"/>
      <c r="U69" s="2"/>
      <c r="V69" s="2"/>
      <c r="W69" s="2"/>
      <c r="X69" s="2"/>
      <c r="Y69" s="2"/>
      <c r="Z69" s="2"/>
    </row>
    <row r="70" spans="1:26" ht="13.5" customHeight="1" x14ac:dyDescent="0.3">
      <c r="A70" s="2"/>
      <c r="B70" s="2"/>
      <c r="C70" s="2"/>
      <c r="D70" s="2"/>
      <c r="E70" s="2"/>
      <c r="F70" s="2"/>
      <c r="G70" s="2"/>
      <c r="H70" s="2"/>
      <c r="I70" s="2"/>
      <c r="J70" s="3"/>
      <c r="K70" s="2"/>
      <c r="L70" s="2"/>
      <c r="M70" s="2"/>
      <c r="N70" s="4"/>
      <c r="P70" s="2"/>
      <c r="Q70" s="2"/>
      <c r="R70" s="2"/>
      <c r="S70" s="2"/>
      <c r="T70" s="2"/>
      <c r="U70" s="2"/>
      <c r="V70" s="2"/>
      <c r="W70" s="2"/>
      <c r="X70" s="2"/>
      <c r="Y70" s="2"/>
      <c r="Z70" s="2"/>
    </row>
    <row r="71" spans="1:26" ht="13.5" customHeight="1" x14ac:dyDescent="0.3">
      <c r="A71" s="2"/>
      <c r="B71" s="2"/>
      <c r="C71" s="2"/>
      <c r="D71" s="2"/>
      <c r="E71" s="2"/>
      <c r="F71" s="2"/>
      <c r="G71" s="2"/>
      <c r="H71" s="2"/>
      <c r="I71" s="2"/>
      <c r="J71" s="3"/>
      <c r="K71" s="2"/>
      <c r="L71" s="2"/>
      <c r="M71" s="2"/>
      <c r="N71" s="4"/>
      <c r="P71" s="2"/>
      <c r="Q71" s="2"/>
      <c r="R71" s="2"/>
      <c r="S71" s="2"/>
      <c r="T71" s="2"/>
      <c r="U71" s="2"/>
      <c r="V71" s="2"/>
      <c r="W71" s="2"/>
      <c r="X71" s="2"/>
      <c r="Y71" s="2"/>
      <c r="Z71" s="2"/>
    </row>
    <row r="72" spans="1:26" ht="13.5" customHeight="1" x14ac:dyDescent="0.3">
      <c r="A72" s="2"/>
      <c r="B72" s="2"/>
      <c r="C72" s="2"/>
      <c r="D72" s="2"/>
      <c r="E72" s="2"/>
      <c r="F72" s="2"/>
      <c r="G72" s="2"/>
      <c r="H72" s="2"/>
      <c r="I72" s="2"/>
      <c r="J72" s="3"/>
      <c r="K72" s="2"/>
      <c r="L72" s="2"/>
      <c r="M72" s="2"/>
      <c r="N72" s="4"/>
      <c r="P72" s="2"/>
      <c r="Q72" s="2"/>
      <c r="R72" s="2"/>
      <c r="S72" s="2"/>
      <c r="T72" s="2"/>
      <c r="U72" s="2"/>
      <c r="V72" s="2"/>
      <c r="W72" s="2"/>
      <c r="X72" s="2"/>
      <c r="Y72" s="2"/>
      <c r="Z72" s="2"/>
    </row>
    <row r="73" spans="1:26" ht="13.5" customHeight="1" x14ac:dyDescent="0.3">
      <c r="A73" s="2"/>
      <c r="B73" s="2"/>
      <c r="C73" s="2"/>
      <c r="D73" s="2"/>
      <c r="E73" s="2"/>
      <c r="F73" s="2"/>
      <c r="G73" s="2"/>
      <c r="H73" s="2"/>
      <c r="I73" s="2"/>
      <c r="J73" s="3"/>
      <c r="K73" s="2"/>
      <c r="L73" s="2"/>
      <c r="M73" s="2"/>
      <c r="N73" s="4"/>
      <c r="P73" s="2"/>
      <c r="Q73" s="2"/>
      <c r="R73" s="2"/>
      <c r="S73" s="2"/>
      <c r="T73" s="2"/>
      <c r="U73" s="2"/>
      <c r="V73" s="2"/>
      <c r="W73" s="2"/>
      <c r="X73" s="2"/>
      <c r="Y73" s="2"/>
      <c r="Z73" s="2"/>
    </row>
    <row r="74" spans="1:26" ht="13.5" customHeight="1" x14ac:dyDescent="0.3">
      <c r="A74" s="2"/>
      <c r="B74" s="2"/>
      <c r="C74" s="2"/>
      <c r="D74" s="2"/>
      <c r="E74" s="2"/>
      <c r="F74" s="2"/>
      <c r="G74" s="2"/>
      <c r="H74" s="2"/>
      <c r="I74" s="2"/>
      <c r="J74" s="3"/>
      <c r="K74" s="2"/>
      <c r="L74" s="2"/>
      <c r="M74" s="2"/>
      <c r="N74" s="4"/>
      <c r="P74" s="2"/>
      <c r="Q74" s="2"/>
      <c r="R74" s="2"/>
      <c r="S74" s="2"/>
      <c r="T74" s="2"/>
      <c r="U74" s="2"/>
      <c r="V74" s="2"/>
      <c r="W74" s="2"/>
      <c r="X74" s="2"/>
      <c r="Y74" s="2"/>
      <c r="Z74" s="2"/>
    </row>
    <row r="75" spans="1:26" ht="13.5" customHeight="1" x14ac:dyDescent="0.3">
      <c r="A75" s="2"/>
      <c r="B75" s="2"/>
      <c r="C75" s="2"/>
      <c r="D75" s="2"/>
      <c r="E75" s="2"/>
      <c r="F75" s="2"/>
      <c r="G75" s="2"/>
      <c r="H75" s="2"/>
      <c r="I75" s="2"/>
      <c r="J75" s="3"/>
      <c r="K75" s="2"/>
      <c r="L75" s="2"/>
      <c r="M75" s="2"/>
      <c r="N75" s="4"/>
      <c r="P75" s="2"/>
      <c r="Q75" s="2"/>
      <c r="R75" s="2"/>
      <c r="S75" s="2"/>
      <c r="T75" s="2"/>
      <c r="U75" s="2"/>
      <c r="V75" s="2"/>
      <c r="W75" s="2"/>
      <c r="X75" s="2"/>
      <c r="Y75" s="2"/>
      <c r="Z75" s="2"/>
    </row>
    <row r="76" spans="1:26" ht="13.5" customHeight="1" x14ac:dyDescent="0.3">
      <c r="A76" s="2"/>
      <c r="B76" s="2"/>
      <c r="C76" s="2"/>
      <c r="D76" s="2"/>
      <c r="E76" s="2"/>
      <c r="F76" s="2"/>
      <c r="G76" s="2"/>
      <c r="H76" s="2"/>
      <c r="I76" s="2"/>
      <c r="J76" s="3"/>
      <c r="K76" s="2"/>
      <c r="L76" s="2"/>
      <c r="M76" s="2"/>
      <c r="N76" s="4"/>
      <c r="P76" s="2"/>
      <c r="Q76" s="2"/>
      <c r="R76" s="2"/>
      <c r="S76" s="2"/>
      <c r="T76" s="2"/>
      <c r="U76" s="2"/>
      <c r="V76" s="2"/>
      <c r="W76" s="2"/>
      <c r="X76" s="2"/>
      <c r="Y76" s="2"/>
      <c r="Z76" s="2"/>
    </row>
    <row r="77" spans="1:26" ht="13.5" customHeight="1" x14ac:dyDescent="0.3">
      <c r="A77" s="2"/>
      <c r="B77" s="2"/>
      <c r="C77" s="2"/>
      <c r="D77" s="2"/>
      <c r="E77" s="2"/>
      <c r="F77" s="2"/>
      <c r="G77" s="2"/>
      <c r="H77" s="2"/>
      <c r="I77" s="2"/>
      <c r="J77" s="3"/>
      <c r="K77" s="2"/>
      <c r="L77" s="2"/>
      <c r="M77" s="2"/>
      <c r="N77" s="4"/>
      <c r="P77" s="2"/>
      <c r="Q77" s="2"/>
      <c r="R77" s="2"/>
      <c r="S77" s="2"/>
      <c r="T77" s="2"/>
      <c r="U77" s="2"/>
      <c r="V77" s="2"/>
      <c r="W77" s="2"/>
      <c r="X77" s="2"/>
      <c r="Y77" s="2"/>
      <c r="Z77" s="2"/>
    </row>
    <row r="78" spans="1:26" ht="13.5" customHeight="1" x14ac:dyDescent="0.3">
      <c r="A78" s="2"/>
      <c r="B78" s="2"/>
      <c r="C78" s="2"/>
      <c r="D78" s="2"/>
      <c r="E78" s="2"/>
      <c r="F78" s="2"/>
      <c r="G78" s="2"/>
      <c r="H78" s="2"/>
      <c r="I78" s="2"/>
      <c r="J78" s="3"/>
      <c r="K78" s="2"/>
      <c r="L78" s="2"/>
      <c r="M78" s="2"/>
      <c r="N78" s="4"/>
      <c r="P78" s="2"/>
      <c r="Q78" s="2"/>
      <c r="R78" s="2"/>
      <c r="S78" s="2"/>
      <c r="T78" s="2"/>
      <c r="U78" s="2"/>
      <c r="V78" s="2"/>
      <c r="W78" s="2"/>
      <c r="X78" s="2"/>
      <c r="Y78" s="2"/>
      <c r="Z78" s="2"/>
    </row>
    <row r="79" spans="1:26" ht="13.5" customHeight="1" x14ac:dyDescent="0.3">
      <c r="A79" s="2"/>
      <c r="B79" s="2"/>
      <c r="C79" s="2"/>
      <c r="D79" s="2"/>
      <c r="E79" s="2"/>
      <c r="F79" s="2"/>
      <c r="G79" s="2"/>
      <c r="H79" s="2"/>
      <c r="I79" s="2"/>
      <c r="J79" s="3"/>
      <c r="K79" s="2"/>
      <c r="L79" s="2"/>
      <c r="M79" s="2"/>
      <c r="N79" s="4"/>
      <c r="P79" s="2"/>
      <c r="Q79" s="2"/>
      <c r="R79" s="2"/>
      <c r="S79" s="2"/>
      <c r="T79" s="2"/>
      <c r="U79" s="2"/>
      <c r="V79" s="2"/>
      <c r="W79" s="2"/>
      <c r="X79" s="2"/>
      <c r="Y79" s="2"/>
      <c r="Z79" s="2"/>
    </row>
    <row r="80" spans="1:26" ht="13.5" customHeight="1" x14ac:dyDescent="0.3">
      <c r="A80" s="2"/>
      <c r="B80" s="2"/>
      <c r="C80" s="2"/>
      <c r="D80" s="2"/>
      <c r="E80" s="2"/>
      <c r="F80" s="2"/>
      <c r="G80" s="2"/>
      <c r="H80" s="2"/>
      <c r="I80" s="2"/>
      <c r="J80" s="3"/>
      <c r="K80" s="2"/>
      <c r="L80" s="2"/>
      <c r="M80" s="2"/>
      <c r="N80" s="4"/>
      <c r="P80" s="2"/>
      <c r="Q80" s="2"/>
      <c r="R80" s="2"/>
      <c r="S80" s="2"/>
      <c r="T80" s="2"/>
      <c r="U80" s="2"/>
      <c r="V80" s="2"/>
      <c r="W80" s="2"/>
      <c r="X80" s="2"/>
      <c r="Y80" s="2"/>
      <c r="Z80" s="2"/>
    </row>
    <row r="81" spans="1:26" ht="13.5" customHeight="1" x14ac:dyDescent="0.3">
      <c r="A81" s="2"/>
      <c r="B81" s="2"/>
      <c r="C81" s="2"/>
      <c r="D81" s="2"/>
      <c r="E81" s="2"/>
      <c r="F81" s="2"/>
      <c r="G81" s="2"/>
      <c r="H81" s="2"/>
      <c r="I81" s="2"/>
      <c r="J81" s="3"/>
      <c r="K81" s="2"/>
      <c r="L81" s="2"/>
      <c r="M81" s="2"/>
      <c r="N81" s="4"/>
      <c r="P81" s="2"/>
      <c r="Q81" s="2"/>
      <c r="R81" s="2"/>
      <c r="S81" s="2"/>
      <c r="T81" s="2"/>
      <c r="U81" s="2"/>
      <c r="V81" s="2"/>
      <c r="W81" s="2"/>
      <c r="X81" s="2"/>
      <c r="Y81" s="2"/>
      <c r="Z81" s="2"/>
    </row>
    <row r="82" spans="1:26" ht="13.5" customHeight="1" x14ac:dyDescent="0.3">
      <c r="A82" s="2"/>
      <c r="B82" s="2"/>
      <c r="C82" s="2"/>
      <c r="D82" s="2"/>
      <c r="E82" s="2"/>
      <c r="F82" s="2"/>
      <c r="G82" s="2"/>
      <c r="H82" s="2"/>
      <c r="I82" s="2"/>
      <c r="J82" s="3"/>
      <c r="K82" s="2"/>
      <c r="L82" s="2"/>
      <c r="M82" s="2"/>
      <c r="N82" s="4"/>
      <c r="P82" s="2"/>
      <c r="Q82" s="2"/>
      <c r="R82" s="2"/>
      <c r="S82" s="2"/>
      <c r="T82" s="2"/>
      <c r="U82" s="2"/>
      <c r="V82" s="2"/>
      <c r="W82" s="2"/>
      <c r="X82" s="2"/>
      <c r="Y82" s="2"/>
      <c r="Z82" s="2"/>
    </row>
    <row r="83" spans="1:26" ht="13.5" customHeight="1" x14ac:dyDescent="0.3">
      <c r="A83" s="2"/>
      <c r="B83" s="2"/>
      <c r="C83" s="2"/>
      <c r="D83" s="2"/>
      <c r="E83" s="2"/>
      <c r="F83" s="2"/>
      <c r="G83" s="2"/>
      <c r="H83" s="2"/>
      <c r="I83" s="2"/>
      <c r="J83" s="3"/>
      <c r="K83" s="2"/>
      <c r="L83" s="2"/>
      <c r="M83" s="2"/>
      <c r="N83" s="4"/>
      <c r="P83" s="2"/>
      <c r="Q83" s="2"/>
      <c r="R83" s="2"/>
      <c r="S83" s="2"/>
      <c r="T83" s="2"/>
      <c r="U83" s="2"/>
      <c r="V83" s="2"/>
      <c r="W83" s="2"/>
      <c r="X83" s="2"/>
      <c r="Y83" s="2"/>
      <c r="Z83" s="2"/>
    </row>
    <row r="84" spans="1:26" ht="13.5" customHeight="1" x14ac:dyDescent="0.3">
      <c r="A84" s="2"/>
      <c r="B84" s="2"/>
      <c r="C84" s="2"/>
      <c r="D84" s="2"/>
      <c r="E84" s="2"/>
      <c r="F84" s="2"/>
      <c r="G84" s="2"/>
      <c r="H84" s="2"/>
      <c r="I84" s="2"/>
      <c r="J84" s="3"/>
      <c r="K84" s="2"/>
      <c r="L84" s="2"/>
      <c r="M84" s="2"/>
      <c r="N84" s="4"/>
      <c r="P84" s="2"/>
      <c r="Q84" s="2"/>
      <c r="R84" s="2"/>
      <c r="S84" s="2"/>
      <c r="T84" s="2"/>
      <c r="U84" s="2"/>
      <c r="V84" s="2"/>
      <c r="W84" s="2"/>
      <c r="X84" s="2"/>
      <c r="Y84" s="2"/>
      <c r="Z84" s="2"/>
    </row>
    <row r="85" spans="1:26" ht="13.5" customHeight="1" x14ac:dyDescent="0.3">
      <c r="A85" s="2"/>
      <c r="B85" s="2"/>
      <c r="C85" s="2"/>
      <c r="D85" s="2"/>
      <c r="E85" s="2"/>
      <c r="F85" s="2"/>
      <c r="G85" s="2"/>
      <c r="H85" s="2"/>
      <c r="I85" s="2"/>
      <c r="J85" s="3"/>
      <c r="K85" s="2"/>
      <c r="L85" s="2"/>
      <c r="M85" s="2"/>
      <c r="N85" s="4"/>
      <c r="P85" s="2"/>
      <c r="Q85" s="2"/>
      <c r="R85" s="2"/>
      <c r="S85" s="2"/>
      <c r="T85" s="2"/>
      <c r="U85" s="2"/>
      <c r="V85" s="2"/>
      <c r="W85" s="2"/>
      <c r="X85" s="2"/>
      <c r="Y85" s="2"/>
      <c r="Z85" s="2"/>
    </row>
    <row r="86" spans="1:26" ht="13.5" customHeight="1" x14ac:dyDescent="0.3">
      <c r="A86" s="2"/>
      <c r="B86" s="2"/>
      <c r="C86" s="2"/>
      <c r="D86" s="2"/>
      <c r="E86" s="2"/>
      <c r="F86" s="2"/>
      <c r="G86" s="2"/>
      <c r="H86" s="2"/>
      <c r="I86" s="2"/>
      <c r="J86" s="3"/>
      <c r="K86" s="2"/>
      <c r="L86" s="2"/>
      <c r="M86" s="2"/>
      <c r="N86" s="4"/>
      <c r="P86" s="2"/>
      <c r="Q86" s="2"/>
      <c r="R86" s="2"/>
      <c r="S86" s="2"/>
      <c r="T86" s="2"/>
      <c r="U86" s="2"/>
      <c r="V86" s="2"/>
      <c r="W86" s="2"/>
      <c r="X86" s="2"/>
      <c r="Y86" s="2"/>
      <c r="Z86" s="2"/>
    </row>
    <row r="87" spans="1:26" ht="13.5" customHeight="1" x14ac:dyDescent="0.3">
      <c r="A87" s="2"/>
      <c r="B87" s="2"/>
      <c r="C87" s="2"/>
      <c r="D87" s="2"/>
      <c r="E87" s="2"/>
      <c r="F87" s="2"/>
      <c r="G87" s="2"/>
      <c r="H87" s="2"/>
      <c r="I87" s="2"/>
      <c r="J87" s="3"/>
      <c r="K87" s="2"/>
      <c r="L87" s="2"/>
      <c r="M87" s="2"/>
      <c r="N87" s="4"/>
      <c r="P87" s="2"/>
      <c r="Q87" s="2"/>
      <c r="R87" s="2"/>
      <c r="S87" s="2"/>
      <c r="T87" s="2"/>
      <c r="U87" s="2"/>
      <c r="V87" s="2"/>
      <c r="W87" s="2"/>
      <c r="X87" s="2"/>
      <c r="Y87" s="2"/>
      <c r="Z87" s="2"/>
    </row>
    <row r="88" spans="1:26" ht="13.5" customHeight="1" x14ac:dyDescent="0.3">
      <c r="A88" s="2"/>
      <c r="B88" s="2"/>
      <c r="C88" s="2"/>
      <c r="D88" s="2"/>
      <c r="E88" s="2"/>
      <c r="F88" s="2"/>
      <c r="G88" s="2"/>
      <c r="H88" s="2"/>
      <c r="I88" s="2"/>
      <c r="J88" s="3"/>
      <c r="K88" s="2"/>
      <c r="L88" s="2"/>
      <c r="M88" s="2"/>
      <c r="N88" s="4"/>
      <c r="P88" s="2"/>
      <c r="Q88" s="2"/>
      <c r="R88" s="2"/>
      <c r="S88" s="2"/>
      <c r="T88" s="2"/>
      <c r="U88" s="2"/>
      <c r="V88" s="2"/>
      <c r="W88" s="2"/>
      <c r="X88" s="2"/>
      <c r="Y88" s="2"/>
      <c r="Z88" s="2"/>
    </row>
    <row r="89" spans="1:26" ht="13.5" customHeight="1" x14ac:dyDescent="0.3">
      <c r="A89" s="2"/>
      <c r="B89" s="2"/>
      <c r="C89" s="2"/>
      <c r="D89" s="2"/>
      <c r="E89" s="2"/>
      <c r="F89" s="2"/>
      <c r="G89" s="2"/>
      <c r="H89" s="2"/>
      <c r="I89" s="2"/>
      <c r="J89" s="3"/>
      <c r="K89" s="2"/>
      <c r="L89" s="2"/>
      <c r="M89" s="2"/>
      <c r="N89" s="4"/>
      <c r="P89" s="2"/>
      <c r="Q89" s="2"/>
      <c r="R89" s="2"/>
      <c r="S89" s="2"/>
      <c r="T89" s="2"/>
      <c r="U89" s="2"/>
      <c r="V89" s="2"/>
      <c r="W89" s="2"/>
      <c r="X89" s="2"/>
      <c r="Y89" s="2"/>
      <c r="Z89" s="2"/>
    </row>
    <row r="90" spans="1:26" ht="13.5" customHeight="1" x14ac:dyDescent="0.3">
      <c r="A90" s="2"/>
      <c r="B90" s="2"/>
      <c r="C90" s="2"/>
      <c r="D90" s="2"/>
      <c r="E90" s="2"/>
      <c r="F90" s="2"/>
      <c r="G90" s="2"/>
      <c r="H90" s="2"/>
      <c r="I90" s="2"/>
      <c r="J90" s="3"/>
      <c r="K90" s="2"/>
      <c r="L90" s="2"/>
      <c r="M90" s="2"/>
      <c r="N90" s="4"/>
      <c r="P90" s="2"/>
      <c r="Q90" s="2"/>
      <c r="R90" s="2"/>
      <c r="S90" s="2"/>
      <c r="T90" s="2"/>
      <c r="U90" s="2"/>
      <c r="V90" s="2"/>
      <c r="W90" s="2"/>
      <c r="X90" s="2"/>
      <c r="Y90" s="2"/>
      <c r="Z90" s="2"/>
    </row>
    <row r="91" spans="1:26" ht="13.5" customHeight="1" x14ac:dyDescent="0.3">
      <c r="A91" s="2"/>
      <c r="B91" s="2"/>
      <c r="C91" s="2"/>
      <c r="D91" s="2"/>
      <c r="E91" s="2"/>
      <c r="F91" s="2"/>
      <c r="G91" s="2"/>
      <c r="H91" s="2"/>
      <c r="I91" s="2"/>
      <c r="J91" s="3"/>
      <c r="K91" s="2"/>
      <c r="L91" s="2"/>
      <c r="M91" s="2"/>
      <c r="N91" s="4"/>
      <c r="P91" s="2"/>
      <c r="Q91" s="2"/>
      <c r="R91" s="2"/>
      <c r="S91" s="2"/>
      <c r="T91" s="2"/>
      <c r="U91" s="2"/>
      <c r="V91" s="2"/>
      <c r="W91" s="2"/>
      <c r="X91" s="2"/>
      <c r="Y91" s="2"/>
      <c r="Z91" s="2"/>
    </row>
    <row r="92" spans="1:26" ht="13.5" customHeight="1" x14ac:dyDescent="0.3">
      <c r="A92" s="2"/>
      <c r="B92" s="2"/>
      <c r="C92" s="2"/>
      <c r="D92" s="2"/>
      <c r="E92" s="2"/>
      <c r="F92" s="2"/>
      <c r="G92" s="2"/>
      <c r="H92" s="2"/>
      <c r="I92" s="2"/>
      <c r="J92" s="3"/>
      <c r="K92" s="2"/>
      <c r="L92" s="2"/>
      <c r="M92" s="2"/>
      <c r="N92" s="4"/>
      <c r="P92" s="2"/>
      <c r="Q92" s="2"/>
      <c r="R92" s="2"/>
      <c r="S92" s="2"/>
      <c r="T92" s="2"/>
      <c r="U92" s="2"/>
      <c r="V92" s="2"/>
      <c r="W92" s="2"/>
      <c r="X92" s="2"/>
      <c r="Y92" s="2"/>
      <c r="Z92" s="2"/>
    </row>
    <row r="93" spans="1:26" ht="13.5" customHeight="1" x14ac:dyDescent="0.3">
      <c r="A93" s="2"/>
      <c r="B93" s="2"/>
      <c r="C93" s="2"/>
      <c r="D93" s="2"/>
      <c r="E93" s="2"/>
      <c r="F93" s="2"/>
      <c r="G93" s="2"/>
      <c r="H93" s="2"/>
      <c r="I93" s="2"/>
      <c r="J93" s="3"/>
      <c r="K93" s="2"/>
      <c r="L93" s="2"/>
      <c r="M93" s="2"/>
      <c r="N93" s="4"/>
      <c r="P93" s="2"/>
      <c r="Q93" s="2"/>
      <c r="R93" s="2"/>
      <c r="S93" s="2"/>
      <c r="T93" s="2"/>
      <c r="U93" s="2"/>
      <c r="V93" s="2"/>
      <c r="W93" s="2"/>
      <c r="X93" s="2"/>
      <c r="Y93" s="2"/>
      <c r="Z93" s="2"/>
    </row>
    <row r="94" spans="1:26" ht="13.5" customHeight="1" x14ac:dyDescent="0.3">
      <c r="A94" s="2"/>
      <c r="B94" s="2"/>
      <c r="C94" s="2"/>
      <c r="D94" s="2"/>
      <c r="E94" s="2"/>
      <c r="F94" s="2"/>
      <c r="G94" s="2"/>
      <c r="H94" s="2"/>
      <c r="I94" s="2"/>
      <c r="J94" s="3"/>
      <c r="K94" s="2"/>
      <c r="L94" s="2"/>
      <c r="M94" s="2"/>
      <c r="N94" s="4"/>
      <c r="P94" s="2"/>
      <c r="Q94" s="2"/>
      <c r="R94" s="2"/>
      <c r="S94" s="2"/>
      <c r="T94" s="2"/>
      <c r="U94" s="2"/>
      <c r="V94" s="2"/>
      <c r="W94" s="2"/>
      <c r="X94" s="2"/>
      <c r="Y94" s="2"/>
      <c r="Z94" s="2"/>
    </row>
    <row r="95" spans="1:26" ht="13.5" customHeight="1" x14ac:dyDescent="0.3">
      <c r="A95" s="2"/>
      <c r="B95" s="2"/>
      <c r="C95" s="2"/>
      <c r="D95" s="2"/>
      <c r="E95" s="2"/>
      <c r="F95" s="2"/>
      <c r="G95" s="2"/>
      <c r="H95" s="2"/>
      <c r="I95" s="2"/>
      <c r="J95" s="3"/>
      <c r="K95" s="2"/>
      <c r="L95" s="2"/>
      <c r="M95" s="2"/>
      <c r="N95" s="4"/>
      <c r="P95" s="2"/>
      <c r="Q95" s="2"/>
      <c r="R95" s="2"/>
      <c r="S95" s="2"/>
      <c r="T95" s="2"/>
      <c r="U95" s="2"/>
      <c r="V95" s="2"/>
      <c r="W95" s="2"/>
      <c r="X95" s="2"/>
      <c r="Y95" s="2"/>
      <c r="Z95" s="2"/>
    </row>
    <row r="96" spans="1:26" ht="13.5" customHeight="1" x14ac:dyDescent="0.3">
      <c r="A96" s="2"/>
      <c r="B96" s="2"/>
      <c r="C96" s="2"/>
      <c r="D96" s="2"/>
      <c r="E96" s="2"/>
      <c r="F96" s="2"/>
      <c r="G96" s="2"/>
      <c r="H96" s="2"/>
      <c r="I96" s="2"/>
      <c r="J96" s="3"/>
      <c r="K96" s="2"/>
      <c r="L96" s="2"/>
      <c r="M96" s="2"/>
      <c r="N96" s="4"/>
      <c r="P96" s="2"/>
      <c r="Q96" s="2"/>
      <c r="R96" s="2"/>
      <c r="S96" s="2"/>
      <c r="T96" s="2"/>
      <c r="U96" s="2"/>
      <c r="V96" s="2"/>
      <c r="W96" s="2"/>
      <c r="X96" s="2"/>
      <c r="Y96" s="2"/>
      <c r="Z96" s="2"/>
    </row>
    <row r="97" spans="1:26" ht="13.5" customHeight="1" x14ac:dyDescent="0.3">
      <c r="A97" s="2"/>
      <c r="B97" s="2"/>
      <c r="C97" s="2"/>
      <c r="D97" s="2"/>
      <c r="E97" s="2"/>
      <c r="F97" s="2"/>
      <c r="G97" s="2"/>
      <c r="H97" s="2"/>
      <c r="I97" s="2"/>
      <c r="J97" s="3"/>
      <c r="K97" s="2"/>
      <c r="L97" s="2"/>
      <c r="M97" s="2"/>
      <c r="N97" s="4"/>
      <c r="P97" s="2"/>
      <c r="Q97" s="2"/>
      <c r="R97" s="2"/>
      <c r="S97" s="2"/>
      <c r="T97" s="2"/>
      <c r="U97" s="2"/>
      <c r="V97" s="2"/>
      <c r="W97" s="2"/>
      <c r="X97" s="2"/>
      <c r="Y97" s="2"/>
      <c r="Z97" s="2"/>
    </row>
    <row r="98" spans="1:26" ht="13.5" customHeight="1" x14ac:dyDescent="0.3">
      <c r="A98" s="2"/>
      <c r="B98" s="2"/>
      <c r="C98" s="2"/>
      <c r="D98" s="2"/>
      <c r="E98" s="2"/>
      <c r="F98" s="2"/>
      <c r="G98" s="2"/>
      <c r="H98" s="2"/>
      <c r="I98" s="2"/>
      <c r="J98" s="3"/>
      <c r="K98" s="2"/>
      <c r="L98" s="2"/>
      <c r="M98" s="2"/>
      <c r="N98" s="4"/>
      <c r="P98" s="2"/>
      <c r="Q98" s="2"/>
      <c r="R98" s="2"/>
      <c r="S98" s="2"/>
      <c r="T98" s="2"/>
      <c r="U98" s="2"/>
      <c r="V98" s="2"/>
      <c r="W98" s="2"/>
      <c r="X98" s="2"/>
      <c r="Y98" s="2"/>
      <c r="Z98" s="2"/>
    </row>
    <row r="99" spans="1:26" ht="13.5" customHeight="1" x14ac:dyDescent="0.3">
      <c r="A99" s="2"/>
      <c r="B99" s="2"/>
      <c r="C99" s="2"/>
      <c r="D99" s="2"/>
      <c r="E99" s="2"/>
      <c r="F99" s="2"/>
      <c r="G99" s="2"/>
      <c r="H99" s="2"/>
      <c r="I99" s="2"/>
      <c r="J99" s="3"/>
      <c r="K99" s="2"/>
      <c r="L99" s="2"/>
      <c r="M99" s="2"/>
      <c r="N99" s="4"/>
      <c r="P99" s="2"/>
      <c r="Q99" s="2"/>
      <c r="R99" s="2"/>
      <c r="S99" s="2"/>
      <c r="T99" s="2"/>
      <c r="U99" s="2"/>
      <c r="V99" s="2"/>
      <c r="W99" s="2"/>
      <c r="X99" s="2"/>
      <c r="Y99" s="2"/>
      <c r="Z99" s="2"/>
    </row>
    <row r="100" spans="1:26" ht="13.5" customHeight="1" x14ac:dyDescent="0.3">
      <c r="A100" s="2"/>
      <c r="B100" s="2"/>
      <c r="C100" s="2"/>
      <c r="D100" s="2"/>
      <c r="E100" s="2"/>
      <c r="F100" s="2"/>
      <c r="G100" s="2"/>
      <c r="H100" s="2"/>
      <c r="I100" s="2"/>
      <c r="J100" s="3"/>
      <c r="K100" s="2"/>
      <c r="L100" s="2"/>
      <c r="M100" s="2"/>
      <c r="N100" s="4"/>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3"/>
      <c r="K101" s="2"/>
      <c r="L101" s="2"/>
      <c r="M101" s="2"/>
      <c r="N101" s="4"/>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3"/>
      <c r="K102" s="2"/>
      <c r="L102" s="2"/>
      <c r="M102" s="2"/>
      <c r="N102" s="4"/>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3"/>
      <c r="K103" s="2"/>
      <c r="L103" s="2"/>
      <c r="M103" s="2"/>
      <c r="N103" s="4"/>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3"/>
      <c r="K104" s="2"/>
      <c r="L104" s="2"/>
      <c r="M104" s="2"/>
      <c r="N104" s="4"/>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3"/>
      <c r="K105" s="2"/>
      <c r="L105" s="2"/>
      <c r="M105" s="2"/>
      <c r="N105" s="4"/>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3"/>
      <c r="K106" s="2"/>
      <c r="L106" s="2"/>
      <c r="M106" s="2"/>
      <c r="N106" s="4"/>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3"/>
      <c r="K107" s="2"/>
      <c r="L107" s="2"/>
      <c r="M107" s="2"/>
      <c r="N107" s="4"/>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3"/>
      <c r="K108" s="2"/>
      <c r="L108" s="2"/>
      <c r="M108" s="2"/>
      <c r="N108" s="4"/>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3"/>
      <c r="K109" s="2"/>
      <c r="L109" s="2"/>
      <c r="M109" s="2"/>
      <c r="N109" s="4"/>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3"/>
      <c r="K110" s="2"/>
      <c r="L110" s="2"/>
      <c r="M110" s="2"/>
      <c r="N110" s="4"/>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3"/>
      <c r="K111" s="2"/>
      <c r="L111" s="2"/>
      <c r="M111" s="2"/>
      <c r="N111" s="4"/>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3"/>
      <c r="K112" s="2"/>
      <c r="L112" s="2"/>
      <c r="M112" s="2"/>
      <c r="N112" s="4"/>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3"/>
      <c r="K113" s="2"/>
      <c r="L113" s="2"/>
      <c r="M113" s="2"/>
      <c r="N113" s="4"/>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3"/>
      <c r="K114" s="2"/>
      <c r="L114" s="2"/>
      <c r="M114" s="2"/>
      <c r="N114" s="4"/>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3"/>
      <c r="K115" s="2"/>
      <c r="L115" s="2"/>
      <c r="M115" s="2"/>
      <c r="N115" s="4"/>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3"/>
      <c r="K116" s="2"/>
      <c r="L116" s="2"/>
      <c r="M116" s="2"/>
      <c r="N116" s="4"/>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3"/>
      <c r="K117" s="2"/>
      <c r="L117" s="2"/>
      <c r="M117" s="2"/>
      <c r="N117" s="4"/>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3"/>
      <c r="K118" s="2"/>
      <c r="L118" s="2"/>
      <c r="M118" s="2"/>
      <c r="N118" s="4"/>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3"/>
      <c r="K119" s="2"/>
      <c r="L119" s="2"/>
      <c r="M119" s="2"/>
      <c r="N119" s="4"/>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3"/>
      <c r="K120" s="2"/>
      <c r="L120" s="2"/>
      <c r="M120" s="2"/>
      <c r="N120" s="4"/>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3"/>
      <c r="K121" s="2"/>
      <c r="L121" s="2"/>
      <c r="M121" s="2"/>
      <c r="N121" s="4"/>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3"/>
      <c r="K122" s="2"/>
      <c r="L122" s="2"/>
      <c r="M122" s="2"/>
      <c r="N122" s="4"/>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3"/>
      <c r="K123" s="2"/>
      <c r="L123" s="2"/>
      <c r="M123" s="2"/>
      <c r="N123" s="4"/>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3"/>
      <c r="K124" s="2"/>
      <c r="L124" s="2"/>
      <c r="M124" s="2"/>
      <c r="N124" s="4"/>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3"/>
      <c r="K125" s="2"/>
      <c r="L125" s="2"/>
      <c r="M125" s="2"/>
      <c r="N125" s="4"/>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3"/>
      <c r="K126" s="2"/>
      <c r="L126" s="2"/>
      <c r="M126" s="2"/>
      <c r="N126" s="4"/>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3"/>
      <c r="K127" s="2"/>
      <c r="L127" s="2"/>
      <c r="M127" s="2"/>
      <c r="N127" s="4"/>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3"/>
      <c r="K128" s="2"/>
      <c r="L128" s="2"/>
      <c r="M128" s="2"/>
      <c r="N128" s="4"/>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3"/>
      <c r="K129" s="2"/>
      <c r="L129" s="2"/>
      <c r="M129" s="2"/>
      <c r="N129" s="4"/>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3"/>
      <c r="K130" s="2"/>
      <c r="L130" s="2"/>
      <c r="M130" s="2"/>
      <c r="N130" s="4"/>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3"/>
      <c r="K131" s="2"/>
      <c r="L131" s="2"/>
      <c r="M131" s="2"/>
      <c r="N131" s="4"/>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3"/>
      <c r="K132" s="2"/>
      <c r="L132" s="2"/>
      <c r="M132" s="2"/>
      <c r="N132" s="4"/>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3"/>
      <c r="K133" s="2"/>
      <c r="L133" s="2"/>
      <c r="M133" s="2"/>
      <c r="N133" s="4"/>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3"/>
      <c r="K134" s="2"/>
      <c r="L134" s="2"/>
      <c r="M134" s="2"/>
      <c r="N134" s="4"/>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3"/>
      <c r="K135" s="2"/>
      <c r="L135" s="2"/>
      <c r="M135" s="2"/>
      <c r="N135" s="4"/>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3"/>
      <c r="K136" s="2"/>
      <c r="L136" s="2"/>
      <c r="M136" s="2"/>
      <c r="N136" s="4"/>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3"/>
      <c r="K137" s="2"/>
      <c r="L137" s="2"/>
      <c r="M137" s="2"/>
      <c r="N137" s="4"/>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3"/>
      <c r="K138" s="2"/>
      <c r="L138" s="2"/>
      <c r="M138" s="2"/>
      <c r="N138" s="4"/>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3"/>
      <c r="K139" s="2"/>
      <c r="L139" s="2"/>
      <c r="M139" s="2"/>
      <c r="N139" s="4"/>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3"/>
      <c r="K140" s="2"/>
      <c r="L140" s="2"/>
      <c r="M140" s="2"/>
      <c r="N140" s="4"/>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3"/>
      <c r="K141" s="2"/>
      <c r="L141" s="2"/>
      <c r="M141" s="2"/>
      <c r="N141" s="4"/>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3"/>
      <c r="K142" s="2"/>
      <c r="L142" s="2"/>
      <c r="M142" s="2"/>
      <c r="N142" s="4"/>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3"/>
      <c r="K143" s="2"/>
      <c r="L143" s="2"/>
      <c r="M143" s="2"/>
      <c r="N143" s="4"/>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3"/>
      <c r="K144" s="2"/>
      <c r="L144" s="2"/>
      <c r="M144" s="2"/>
      <c r="N144" s="4"/>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3"/>
      <c r="K145" s="2"/>
      <c r="L145" s="2"/>
      <c r="M145" s="2"/>
      <c r="N145" s="4"/>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3"/>
      <c r="K146" s="2"/>
      <c r="L146" s="2"/>
      <c r="M146" s="2"/>
      <c r="N146" s="4"/>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3"/>
      <c r="K147" s="2"/>
      <c r="L147" s="2"/>
      <c r="M147" s="2"/>
      <c r="N147" s="4"/>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3"/>
      <c r="K148" s="2"/>
      <c r="L148" s="2"/>
      <c r="M148" s="2"/>
      <c r="N148" s="4"/>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3"/>
      <c r="K149" s="2"/>
      <c r="L149" s="2"/>
      <c r="M149" s="2"/>
      <c r="N149" s="4"/>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3"/>
      <c r="K150" s="2"/>
      <c r="L150" s="2"/>
      <c r="M150" s="2"/>
      <c r="N150" s="4"/>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3"/>
      <c r="K151" s="2"/>
      <c r="L151" s="2"/>
      <c r="M151" s="2"/>
      <c r="N151" s="4"/>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3"/>
      <c r="K152" s="2"/>
      <c r="L152" s="2"/>
      <c r="M152" s="2"/>
      <c r="N152" s="4"/>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3"/>
      <c r="K153" s="2"/>
      <c r="L153" s="2"/>
      <c r="M153" s="2"/>
      <c r="N153" s="4"/>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3"/>
      <c r="K154" s="2"/>
      <c r="L154" s="2"/>
      <c r="M154" s="2"/>
      <c r="N154" s="4"/>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3"/>
      <c r="K155" s="2"/>
      <c r="L155" s="2"/>
      <c r="M155" s="2"/>
      <c r="N155" s="4"/>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3"/>
      <c r="K156" s="2"/>
      <c r="L156" s="2"/>
      <c r="M156" s="2"/>
      <c r="N156" s="4"/>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3"/>
      <c r="K157" s="2"/>
      <c r="L157" s="2"/>
      <c r="M157" s="2"/>
      <c r="N157" s="4"/>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3"/>
      <c r="K158" s="2"/>
      <c r="L158" s="2"/>
      <c r="M158" s="2"/>
      <c r="N158" s="4"/>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3"/>
      <c r="K159" s="2"/>
      <c r="L159" s="2"/>
      <c r="M159" s="2"/>
      <c r="N159" s="4"/>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3"/>
      <c r="K160" s="2"/>
      <c r="L160" s="2"/>
      <c r="M160" s="2"/>
      <c r="N160" s="4"/>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3"/>
      <c r="K161" s="2"/>
      <c r="L161" s="2"/>
      <c r="M161" s="2"/>
      <c r="N161" s="4"/>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3"/>
      <c r="K162" s="2"/>
      <c r="L162" s="2"/>
      <c r="M162" s="2"/>
      <c r="N162" s="4"/>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3"/>
      <c r="K163" s="2"/>
      <c r="L163" s="2"/>
      <c r="M163" s="2"/>
      <c r="N163" s="4"/>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3"/>
      <c r="K164" s="2"/>
      <c r="L164" s="2"/>
      <c r="M164" s="2"/>
      <c r="N164" s="4"/>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3"/>
      <c r="K165" s="2"/>
      <c r="L165" s="2"/>
      <c r="M165" s="2"/>
      <c r="N165" s="4"/>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3"/>
      <c r="K166" s="2"/>
      <c r="L166" s="2"/>
      <c r="M166" s="2"/>
      <c r="N166" s="4"/>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3"/>
      <c r="K167" s="2"/>
      <c r="L167" s="2"/>
      <c r="M167" s="2"/>
      <c r="N167" s="4"/>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3"/>
      <c r="K168" s="2"/>
      <c r="L168" s="2"/>
      <c r="M168" s="2"/>
      <c r="N168" s="4"/>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3"/>
      <c r="K169" s="2"/>
      <c r="L169" s="2"/>
      <c r="M169" s="2"/>
      <c r="N169" s="4"/>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3"/>
      <c r="K170" s="2"/>
      <c r="L170" s="2"/>
      <c r="M170" s="2"/>
      <c r="N170" s="4"/>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3"/>
      <c r="K171" s="2"/>
      <c r="L171" s="2"/>
      <c r="M171" s="2"/>
      <c r="N171" s="4"/>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3"/>
      <c r="K172" s="2"/>
      <c r="L172" s="2"/>
      <c r="M172" s="2"/>
      <c r="N172" s="4"/>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3"/>
      <c r="K173" s="2"/>
      <c r="L173" s="2"/>
      <c r="M173" s="2"/>
      <c r="N173" s="4"/>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3"/>
      <c r="K174" s="2"/>
      <c r="L174" s="2"/>
      <c r="M174" s="2"/>
      <c r="N174" s="4"/>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3"/>
      <c r="K175" s="2"/>
      <c r="L175" s="2"/>
      <c r="M175" s="2"/>
      <c r="N175" s="4"/>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3"/>
      <c r="K176" s="2"/>
      <c r="L176" s="2"/>
      <c r="M176" s="2"/>
      <c r="N176" s="4"/>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3"/>
      <c r="K177" s="2"/>
      <c r="L177" s="2"/>
      <c r="M177" s="2"/>
      <c r="N177" s="4"/>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3"/>
      <c r="K178" s="2"/>
      <c r="L178" s="2"/>
      <c r="M178" s="2"/>
      <c r="N178" s="4"/>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3"/>
      <c r="K179" s="2"/>
      <c r="L179" s="2"/>
      <c r="M179" s="2"/>
      <c r="N179" s="4"/>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3"/>
      <c r="K180" s="2"/>
      <c r="L180" s="2"/>
      <c r="M180" s="2"/>
      <c r="N180" s="4"/>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3"/>
      <c r="K181" s="2"/>
      <c r="L181" s="2"/>
      <c r="M181" s="2"/>
      <c r="N181" s="4"/>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3"/>
      <c r="K182" s="2"/>
      <c r="L182" s="2"/>
      <c r="M182" s="2"/>
      <c r="N182" s="4"/>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3"/>
      <c r="K183" s="2"/>
      <c r="L183" s="2"/>
      <c r="M183" s="2"/>
      <c r="N183" s="4"/>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3"/>
      <c r="K184" s="2"/>
      <c r="L184" s="2"/>
      <c r="M184" s="2"/>
      <c r="N184" s="4"/>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3"/>
      <c r="K185" s="2"/>
      <c r="L185" s="2"/>
      <c r="M185" s="2"/>
      <c r="N185" s="4"/>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3"/>
      <c r="K186" s="2"/>
      <c r="L186" s="2"/>
      <c r="M186" s="2"/>
      <c r="N186" s="4"/>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3"/>
      <c r="K187" s="2"/>
      <c r="L187" s="2"/>
      <c r="M187" s="2"/>
      <c r="N187" s="4"/>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3"/>
      <c r="K188" s="2"/>
      <c r="L188" s="2"/>
      <c r="M188" s="2"/>
      <c r="N188" s="4"/>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3"/>
      <c r="K189" s="2"/>
      <c r="L189" s="2"/>
      <c r="M189" s="2"/>
      <c r="N189" s="4"/>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3"/>
      <c r="K190" s="2"/>
      <c r="L190" s="2"/>
      <c r="M190" s="2"/>
      <c r="N190" s="4"/>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3"/>
      <c r="K191" s="2"/>
      <c r="L191" s="2"/>
      <c r="M191" s="2"/>
      <c r="N191" s="4"/>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3"/>
      <c r="K192" s="2"/>
      <c r="L192" s="2"/>
      <c r="M192" s="2"/>
      <c r="N192" s="4"/>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3"/>
      <c r="K193" s="2"/>
      <c r="L193" s="2"/>
      <c r="M193" s="2"/>
      <c r="N193" s="4"/>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3"/>
      <c r="K194" s="2"/>
      <c r="L194" s="2"/>
      <c r="M194" s="2"/>
      <c r="N194" s="4"/>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3"/>
      <c r="K195" s="2"/>
      <c r="L195" s="2"/>
      <c r="M195" s="2"/>
      <c r="N195" s="4"/>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3"/>
      <c r="K196" s="2"/>
      <c r="L196" s="2"/>
      <c r="M196" s="2"/>
      <c r="N196" s="4"/>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3"/>
      <c r="K197" s="2"/>
      <c r="L197" s="2"/>
      <c r="M197" s="2"/>
      <c r="N197" s="4"/>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3"/>
      <c r="K198" s="2"/>
      <c r="L198" s="2"/>
      <c r="M198" s="2"/>
      <c r="N198" s="4"/>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3"/>
      <c r="K199" s="2"/>
      <c r="L199" s="2"/>
      <c r="M199" s="2"/>
      <c r="N199" s="4"/>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3"/>
      <c r="K200" s="2"/>
      <c r="L200" s="2"/>
      <c r="M200" s="2"/>
      <c r="N200" s="4"/>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3"/>
      <c r="K201" s="2"/>
      <c r="L201" s="2"/>
      <c r="M201" s="2"/>
      <c r="N201" s="4"/>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3"/>
      <c r="K202" s="2"/>
      <c r="L202" s="2"/>
      <c r="M202" s="2"/>
      <c r="N202" s="4"/>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3"/>
      <c r="K203" s="2"/>
      <c r="L203" s="2"/>
      <c r="M203" s="2"/>
      <c r="N203" s="4"/>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3"/>
      <c r="K204" s="2"/>
      <c r="L204" s="2"/>
      <c r="M204" s="2"/>
      <c r="N204" s="4"/>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3"/>
      <c r="K205" s="2"/>
      <c r="L205" s="2"/>
      <c r="M205" s="2"/>
      <c r="N205" s="4"/>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3"/>
      <c r="K206" s="2"/>
      <c r="L206" s="2"/>
      <c r="M206" s="2"/>
      <c r="N206" s="4"/>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3"/>
      <c r="K207" s="2"/>
      <c r="L207" s="2"/>
      <c r="M207" s="2"/>
      <c r="N207" s="4"/>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3"/>
      <c r="K208" s="2"/>
      <c r="L208" s="2"/>
      <c r="M208" s="2"/>
      <c r="N208" s="4"/>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3"/>
      <c r="K209" s="2"/>
      <c r="L209" s="2"/>
      <c r="M209" s="2"/>
      <c r="N209" s="4"/>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3"/>
      <c r="K210" s="2"/>
      <c r="L210" s="2"/>
      <c r="M210" s="2"/>
      <c r="N210" s="4"/>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3"/>
      <c r="K211" s="2"/>
      <c r="L211" s="2"/>
      <c r="M211" s="2"/>
      <c r="N211" s="4"/>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3"/>
      <c r="K212" s="2"/>
      <c r="L212" s="2"/>
      <c r="M212" s="2"/>
      <c r="N212" s="4"/>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3"/>
      <c r="K213" s="2"/>
      <c r="L213" s="2"/>
      <c r="M213" s="2"/>
      <c r="N213" s="4"/>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3"/>
      <c r="K214" s="2"/>
      <c r="L214" s="2"/>
      <c r="M214" s="2"/>
      <c r="N214" s="4"/>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3"/>
      <c r="K215" s="2"/>
      <c r="L215" s="2"/>
      <c r="M215" s="2"/>
      <c r="N215" s="4"/>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3"/>
      <c r="K216" s="2"/>
      <c r="L216" s="2"/>
      <c r="M216" s="2"/>
      <c r="N216" s="4"/>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3"/>
      <c r="K217" s="2"/>
      <c r="L217" s="2"/>
      <c r="M217" s="2"/>
      <c r="N217" s="4"/>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3"/>
      <c r="K218" s="2"/>
      <c r="L218" s="2"/>
      <c r="M218" s="2"/>
      <c r="N218" s="4"/>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3"/>
      <c r="K219" s="2"/>
      <c r="L219" s="2"/>
      <c r="M219" s="2"/>
      <c r="N219" s="4"/>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3"/>
      <c r="K220" s="2"/>
      <c r="L220" s="2"/>
      <c r="M220" s="2"/>
      <c r="N220" s="4"/>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3"/>
      <c r="K221" s="2"/>
      <c r="L221" s="2"/>
      <c r="M221" s="2"/>
      <c r="N221" s="4"/>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3"/>
      <c r="K222" s="2"/>
      <c r="L222" s="2"/>
      <c r="M222" s="2"/>
      <c r="N222" s="4"/>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3"/>
      <c r="K223" s="2"/>
      <c r="L223" s="2"/>
      <c r="M223" s="2"/>
      <c r="N223" s="4"/>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3"/>
      <c r="K224" s="2"/>
      <c r="L224" s="2"/>
      <c r="M224" s="2"/>
      <c r="N224" s="4"/>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3"/>
      <c r="K225" s="2"/>
      <c r="L225" s="2"/>
      <c r="M225" s="2"/>
      <c r="N225" s="4"/>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3"/>
      <c r="K226" s="2"/>
      <c r="L226" s="2"/>
      <c r="M226" s="2"/>
      <c r="N226" s="4"/>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3"/>
      <c r="K227" s="2"/>
      <c r="L227" s="2"/>
      <c r="M227" s="2"/>
      <c r="N227" s="4"/>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3"/>
      <c r="K228" s="2"/>
      <c r="L228" s="2"/>
      <c r="M228" s="2"/>
      <c r="N228" s="4"/>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3"/>
      <c r="K229" s="2"/>
      <c r="L229" s="2"/>
      <c r="M229" s="2"/>
      <c r="N229" s="4"/>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3"/>
      <c r="K230" s="2"/>
      <c r="L230" s="2"/>
      <c r="M230" s="2"/>
      <c r="N230" s="4"/>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3"/>
      <c r="K231" s="2"/>
      <c r="L231" s="2"/>
      <c r="M231" s="2"/>
      <c r="N231" s="4"/>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3"/>
      <c r="K232" s="2"/>
      <c r="L232" s="2"/>
      <c r="M232" s="2"/>
      <c r="N232" s="4"/>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3"/>
      <c r="K233" s="2"/>
      <c r="L233" s="2"/>
      <c r="M233" s="2"/>
      <c r="N233" s="4"/>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3"/>
      <c r="K234" s="2"/>
      <c r="L234" s="2"/>
      <c r="M234" s="2"/>
      <c r="N234" s="4"/>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3"/>
      <c r="K235" s="2"/>
      <c r="L235" s="2"/>
      <c r="M235" s="2"/>
      <c r="N235" s="4"/>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3"/>
      <c r="K236" s="2"/>
      <c r="L236" s="2"/>
      <c r="M236" s="2"/>
      <c r="N236" s="4"/>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3"/>
      <c r="K237" s="2"/>
      <c r="L237" s="2"/>
      <c r="M237" s="2"/>
      <c r="N237" s="4"/>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3"/>
      <c r="K238" s="2"/>
      <c r="L238" s="2"/>
      <c r="M238" s="2"/>
      <c r="N238" s="4"/>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3"/>
      <c r="K239" s="2"/>
      <c r="L239" s="2"/>
      <c r="M239" s="2"/>
      <c r="N239" s="4"/>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3"/>
      <c r="K240" s="2"/>
      <c r="L240" s="2"/>
      <c r="M240" s="2"/>
      <c r="N240" s="4"/>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3"/>
      <c r="K241" s="2"/>
      <c r="L241" s="2"/>
      <c r="M241" s="2"/>
      <c r="N241" s="4"/>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3"/>
      <c r="K242" s="2"/>
      <c r="L242" s="2"/>
      <c r="M242" s="2"/>
      <c r="N242" s="4"/>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3"/>
      <c r="K243" s="2"/>
      <c r="L243" s="2"/>
      <c r="M243" s="2"/>
      <c r="N243" s="4"/>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3"/>
      <c r="K244" s="2"/>
      <c r="L244" s="2"/>
      <c r="M244" s="2"/>
      <c r="N244" s="4"/>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3"/>
      <c r="K245" s="2"/>
      <c r="L245" s="2"/>
      <c r="M245" s="2"/>
      <c r="N245" s="4"/>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3"/>
      <c r="K246" s="2"/>
      <c r="L246" s="2"/>
      <c r="M246" s="2"/>
      <c r="N246" s="4"/>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3"/>
      <c r="K247" s="2"/>
      <c r="L247" s="2"/>
      <c r="M247" s="2"/>
      <c r="N247" s="4"/>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3"/>
      <c r="K248" s="2"/>
      <c r="L248" s="2"/>
      <c r="M248" s="2"/>
      <c r="N248" s="4"/>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3"/>
      <c r="K249" s="2"/>
      <c r="L249" s="2"/>
      <c r="M249" s="2"/>
      <c r="N249" s="4"/>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3"/>
      <c r="K250" s="2"/>
      <c r="L250" s="2"/>
      <c r="M250" s="2"/>
      <c r="N250" s="4"/>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3"/>
      <c r="K251" s="2"/>
      <c r="L251" s="2"/>
      <c r="M251" s="2"/>
      <c r="N251" s="4"/>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3"/>
      <c r="K252" s="2"/>
      <c r="L252" s="2"/>
      <c r="M252" s="2"/>
      <c r="N252" s="4"/>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3"/>
      <c r="K253" s="2"/>
      <c r="L253" s="2"/>
      <c r="M253" s="2"/>
      <c r="N253" s="4"/>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3"/>
      <c r="K254" s="2"/>
      <c r="L254" s="2"/>
      <c r="M254" s="2"/>
      <c r="N254" s="4"/>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3"/>
      <c r="K255" s="2"/>
      <c r="L255" s="2"/>
      <c r="M255" s="2"/>
      <c r="N255" s="4"/>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3"/>
      <c r="K256" s="2"/>
      <c r="L256" s="2"/>
      <c r="M256" s="2"/>
      <c r="N256" s="4"/>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3"/>
      <c r="K257" s="2"/>
      <c r="L257" s="2"/>
      <c r="M257" s="2"/>
      <c r="N257" s="4"/>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3"/>
      <c r="K258" s="2"/>
      <c r="L258" s="2"/>
      <c r="M258" s="2"/>
      <c r="N258" s="4"/>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3"/>
      <c r="K259" s="2"/>
      <c r="L259" s="2"/>
      <c r="M259" s="2"/>
      <c r="N259" s="4"/>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3"/>
      <c r="K260" s="2"/>
      <c r="L260" s="2"/>
      <c r="M260" s="2"/>
      <c r="N260" s="4"/>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3"/>
      <c r="K261" s="2"/>
      <c r="L261" s="2"/>
      <c r="M261" s="2"/>
      <c r="N261" s="4"/>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3"/>
      <c r="K262" s="2"/>
      <c r="L262" s="2"/>
      <c r="M262" s="2"/>
      <c r="N262" s="4"/>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3"/>
      <c r="K263" s="2"/>
      <c r="L263" s="2"/>
      <c r="M263" s="2"/>
      <c r="N263" s="4"/>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3"/>
      <c r="K264" s="2"/>
      <c r="L264" s="2"/>
      <c r="M264" s="2"/>
      <c r="N264" s="4"/>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3"/>
      <c r="K265" s="2"/>
      <c r="L265" s="2"/>
      <c r="M265" s="2"/>
      <c r="N265" s="4"/>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3"/>
      <c r="K266" s="2"/>
      <c r="L266" s="2"/>
      <c r="M266" s="2"/>
      <c r="N266" s="4"/>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3"/>
      <c r="K267" s="2"/>
      <c r="L267" s="2"/>
      <c r="M267" s="2"/>
      <c r="N267" s="4"/>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3"/>
      <c r="K268" s="2"/>
      <c r="L268" s="2"/>
      <c r="M268" s="2"/>
      <c r="N268" s="4"/>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3"/>
      <c r="K269" s="2"/>
      <c r="L269" s="2"/>
      <c r="M269" s="2"/>
      <c r="N269" s="4"/>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3"/>
      <c r="K270" s="2"/>
      <c r="L270" s="2"/>
      <c r="M270" s="2"/>
      <c r="N270" s="4"/>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3"/>
      <c r="K271" s="2"/>
      <c r="L271" s="2"/>
      <c r="M271" s="2"/>
      <c r="N271" s="4"/>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3"/>
      <c r="K272" s="2"/>
      <c r="L272" s="2"/>
      <c r="M272" s="2"/>
      <c r="N272" s="4"/>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3"/>
      <c r="K273" s="2"/>
      <c r="L273" s="2"/>
      <c r="M273" s="2"/>
      <c r="N273" s="4"/>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3"/>
      <c r="K274" s="2"/>
      <c r="L274" s="2"/>
      <c r="M274" s="2"/>
      <c r="N274" s="4"/>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3"/>
      <c r="K275" s="2"/>
      <c r="L275" s="2"/>
      <c r="M275" s="2"/>
      <c r="N275" s="4"/>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3"/>
      <c r="K276" s="2"/>
      <c r="L276" s="2"/>
      <c r="M276" s="2"/>
      <c r="N276" s="4"/>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3"/>
      <c r="K277" s="2"/>
      <c r="L277" s="2"/>
      <c r="M277" s="2"/>
      <c r="N277" s="4"/>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3"/>
      <c r="K278" s="2"/>
      <c r="L278" s="2"/>
      <c r="M278" s="2"/>
      <c r="N278" s="4"/>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3"/>
      <c r="K279" s="2"/>
      <c r="L279" s="2"/>
      <c r="M279" s="2"/>
      <c r="N279" s="4"/>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3"/>
      <c r="K280" s="2"/>
      <c r="L280" s="2"/>
      <c r="M280" s="2"/>
      <c r="N280" s="4"/>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3"/>
      <c r="K281" s="2"/>
      <c r="L281" s="2"/>
      <c r="M281" s="2"/>
      <c r="N281" s="4"/>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3"/>
      <c r="K282" s="2"/>
      <c r="L282" s="2"/>
      <c r="M282" s="2"/>
      <c r="N282" s="4"/>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3"/>
      <c r="K283" s="2"/>
      <c r="L283" s="2"/>
      <c r="M283" s="2"/>
      <c r="N283" s="4"/>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3"/>
      <c r="K284" s="2"/>
      <c r="L284" s="2"/>
      <c r="M284" s="2"/>
      <c r="N284" s="4"/>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3"/>
      <c r="K285" s="2"/>
      <c r="L285" s="2"/>
      <c r="M285" s="2"/>
      <c r="N285" s="4"/>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3"/>
      <c r="K286" s="2"/>
      <c r="L286" s="2"/>
      <c r="M286" s="2"/>
      <c r="N286" s="4"/>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3"/>
      <c r="K287" s="2"/>
      <c r="L287" s="2"/>
      <c r="M287" s="2"/>
      <c r="N287" s="4"/>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3"/>
      <c r="K288" s="2"/>
      <c r="L288" s="2"/>
      <c r="M288" s="2"/>
      <c r="N288" s="4"/>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3"/>
      <c r="K289" s="2"/>
      <c r="L289" s="2"/>
      <c r="M289" s="2"/>
      <c r="N289" s="4"/>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3"/>
      <c r="K290" s="2"/>
      <c r="L290" s="2"/>
      <c r="M290" s="2"/>
      <c r="N290" s="4"/>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3"/>
      <c r="K291" s="2"/>
      <c r="L291" s="2"/>
      <c r="M291" s="2"/>
      <c r="N291" s="4"/>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3"/>
      <c r="K292" s="2"/>
      <c r="L292" s="2"/>
      <c r="M292" s="2"/>
      <c r="N292" s="4"/>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3"/>
      <c r="K293" s="2"/>
      <c r="L293" s="2"/>
      <c r="M293" s="2"/>
      <c r="N293" s="4"/>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3"/>
      <c r="K294" s="2"/>
      <c r="L294" s="2"/>
      <c r="M294" s="2"/>
      <c r="N294" s="4"/>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3"/>
      <c r="K295" s="2"/>
      <c r="L295" s="2"/>
      <c r="M295" s="2"/>
      <c r="N295" s="4"/>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3"/>
      <c r="K296" s="2"/>
      <c r="L296" s="2"/>
      <c r="M296" s="2"/>
      <c r="N296" s="4"/>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3"/>
      <c r="K297" s="2"/>
      <c r="L297" s="2"/>
      <c r="M297" s="2"/>
      <c r="N297" s="4"/>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3"/>
      <c r="K298" s="2"/>
      <c r="L298" s="2"/>
      <c r="M298" s="2"/>
      <c r="N298" s="4"/>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3"/>
      <c r="K299" s="2"/>
      <c r="L299" s="2"/>
      <c r="M299" s="2"/>
      <c r="N299" s="4"/>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3"/>
      <c r="K300" s="2"/>
      <c r="L300" s="2"/>
      <c r="M300" s="2"/>
      <c r="N300" s="4"/>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3"/>
      <c r="K301" s="2"/>
      <c r="L301" s="2"/>
      <c r="M301" s="2"/>
      <c r="N301" s="4"/>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3"/>
      <c r="K302" s="2"/>
      <c r="L302" s="2"/>
      <c r="M302" s="2"/>
      <c r="N302" s="4"/>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3"/>
      <c r="K303" s="2"/>
      <c r="L303" s="2"/>
      <c r="M303" s="2"/>
      <c r="N303" s="4"/>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3"/>
      <c r="K304" s="2"/>
      <c r="L304" s="2"/>
      <c r="M304" s="2"/>
      <c r="N304" s="4"/>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3"/>
      <c r="K305" s="2"/>
      <c r="L305" s="2"/>
      <c r="M305" s="2"/>
      <c r="N305" s="4"/>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3"/>
      <c r="K306" s="2"/>
      <c r="L306" s="2"/>
      <c r="M306" s="2"/>
      <c r="N306" s="4"/>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3"/>
      <c r="K307" s="2"/>
      <c r="L307" s="2"/>
      <c r="M307" s="2"/>
      <c r="N307" s="4"/>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3"/>
      <c r="K308" s="2"/>
      <c r="L308" s="2"/>
      <c r="M308" s="2"/>
      <c r="N308" s="4"/>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3"/>
      <c r="K309" s="2"/>
      <c r="L309" s="2"/>
      <c r="M309" s="2"/>
      <c r="N309" s="4"/>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3"/>
      <c r="K310" s="2"/>
      <c r="L310" s="2"/>
      <c r="M310" s="2"/>
      <c r="N310" s="4"/>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3"/>
      <c r="K311" s="2"/>
      <c r="L311" s="2"/>
      <c r="M311" s="2"/>
      <c r="N311" s="4"/>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3"/>
      <c r="K312" s="2"/>
      <c r="L312" s="2"/>
      <c r="M312" s="2"/>
      <c r="N312" s="4"/>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3"/>
      <c r="K313" s="2"/>
      <c r="L313" s="2"/>
      <c r="M313" s="2"/>
      <c r="N313" s="4"/>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3"/>
      <c r="K314" s="2"/>
      <c r="L314" s="2"/>
      <c r="M314" s="2"/>
      <c r="N314" s="4"/>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3"/>
      <c r="K315" s="2"/>
      <c r="L315" s="2"/>
      <c r="M315" s="2"/>
      <c r="N315" s="4"/>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3"/>
      <c r="K316" s="2"/>
      <c r="L316" s="2"/>
      <c r="M316" s="2"/>
      <c r="N316" s="4"/>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3"/>
      <c r="K317" s="2"/>
      <c r="L317" s="2"/>
      <c r="M317" s="2"/>
      <c r="N317" s="4"/>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3"/>
      <c r="K318" s="2"/>
      <c r="L318" s="2"/>
      <c r="M318" s="2"/>
      <c r="N318" s="4"/>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3"/>
      <c r="K319" s="2"/>
      <c r="L319" s="2"/>
      <c r="M319" s="2"/>
      <c r="N319" s="4"/>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3"/>
      <c r="K320" s="2"/>
      <c r="L320" s="2"/>
      <c r="M320" s="2"/>
      <c r="N320" s="4"/>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3"/>
      <c r="K321" s="2"/>
      <c r="L321" s="2"/>
      <c r="M321" s="2"/>
      <c r="N321" s="4"/>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3"/>
      <c r="K322" s="2"/>
      <c r="L322" s="2"/>
      <c r="M322" s="2"/>
      <c r="N322" s="4"/>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3"/>
      <c r="K323" s="2"/>
      <c r="L323" s="2"/>
      <c r="M323" s="2"/>
      <c r="N323" s="4"/>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3"/>
      <c r="K324" s="2"/>
      <c r="L324" s="2"/>
      <c r="M324" s="2"/>
      <c r="N324" s="4"/>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3"/>
      <c r="K325" s="2"/>
      <c r="L325" s="2"/>
      <c r="M325" s="2"/>
      <c r="N325" s="4"/>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3"/>
      <c r="K326" s="2"/>
      <c r="L326" s="2"/>
      <c r="M326" s="2"/>
      <c r="N326" s="4"/>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3"/>
      <c r="K327" s="2"/>
      <c r="L327" s="2"/>
      <c r="M327" s="2"/>
      <c r="N327" s="4"/>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3"/>
      <c r="K328" s="2"/>
      <c r="L328" s="2"/>
      <c r="M328" s="2"/>
      <c r="N328" s="4"/>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3"/>
      <c r="K329" s="2"/>
      <c r="L329" s="2"/>
      <c r="M329" s="2"/>
      <c r="N329" s="4"/>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3"/>
      <c r="K330" s="2"/>
      <c r="L330" s="2"/>
      <c r="M330" s="2"/>
      <c r="N330" s="4"/>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3"/>
      <c r="K331" s="2"/>
      <c r="L331" s="2"/>
      <c r="M331" s="2"/>
      <c r="N331" s="4"/>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3"/>
      <c r="K332" s="2"/>
      <c r="L332" s="2"/>
      <c r="M332" s="2"/>
      <c r="N332" s="4"/>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3"/>
      <c r="K333" s="2"/>
      <c r="L333" s="2"/>
      <c r="M333" s="2"/>
      <c r="N333" s="4"/>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3"/>
      <c r="K334" s="2"/>
      <c r="L334" s="2"/>
      <c r="M334" s="2"/>
      <c r="N334" s="4"/>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3"/>
      <c r="K335" s="2"/>
      <c r="L335" s="2"/>
      <c r="M335" s="2"/>
      <c r="N335" s="4"/>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3"/>
      <c r="K336" s="2"/>
      <c r="L336" s="2"/>
      <c r="M336" s="2"/>
      <c r="N336" s="4"/>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3"/>
      <c r="K337" s="2"/>
      <c r="L337" s="2"/>
      <c r="M337" s="2"/>
      <c r="N337" s="4"/>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3"/>
      <c r="K338" s="2"/>
      <c r="L338" s="2"/>
      <c r="M338" s="2"/>
      <c r="N338" s="4"/>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3"/>
      <c r="K339" s="2"/>
      <c r="L339" s="2"/>
      <c r="M339" s="2"/>
      <c r="N339" s="4"/>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3"/>
      <c r="K340" s="2"/>
      <c r="L340" s="2"/>
      <c r="M340" s="2"/>
      <c r="N340" s="4"/>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3"/>
      <c r="K341" s="2"/>
      <c r="L341" s="2"/>
      <c r="M341" s="2"/>
      <c r="N341" s="4"/>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3"/>
      <c r="K342" s="2"/>
      <c r="L342" s="2"/>
      <c r="M342" s="2"/>
      <c r="N342" s="4"/>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3"/>
      <c r="K343" s="2"/>
      <c r="L343" s="2"/>
      <c r="M343" s="2"/>
      <c r="N343" s="4"/>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3"/>
      <c r="K344" s="2"/>
      <c r="L344" s="2"/>
      <c r="M344" s="2"/>
      <c r="N344" s="4"/>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3"/>
      <c r="K345" s="2"/>
      <c r="L345" s="2"/>
      <c r="M345" s="2"/>
      <c r="N345" s="4"/>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3"/>
      <c r="K346" s="2"/>
      <c r="L346" s="2"/>
      <c r="M346" s="2"/>
      <c r="N346" s="4"/>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3"/>
      <c r="K347" s="2"/>
      <c r="L347" s="2"/>
      <c r="M347" s="2"/>
      <c r="N347" s="4"/>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3"/>
      <c r="K348" s="2"/>
      <c r="L348" s="2"/>
      <c r="M348" s="2"/>
      <c r="N348" s="4"/>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3"/>
      <c r="K349" s="2"/>
      <c r="L349" s="2"/>
      <c r="M349" s="2"/>
      <c r="N349" s="4"/>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3"/>
      <c r="K350" s="2"/>
      <c r="L350" s="2"/>
      <c r="M350" s="2"/>
      <c r="N350" s="4"/>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3"/>
      <c r="K351" s="2"/>
      <c r="L351" s="2"/>
      <c r="M351" s="2"/>
      <c r="N351" s="4"/>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3"/>
      <c r="K352" s="2"/>
      <c r="L352" s="2"/>
      <c r="M352" s="2"/>
      <c r="N352" s="4"/>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3"/>
      <c r="K353" s="2"/>
      <c r="L353" s="2"/>
      <c r="M353" s="2"/>
      <c r="N353" s="4"/>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3"/>
      <c r="K354" s="2"/>
      <c r="L354" s="2"/>
      <c r="M354" s="2"/>
      <c r="N354" s="4"/>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3"/>
      <c r="K355" s="2"/>
      <c r="L355" s="2"/>
      <c r="M355" s="2"/>
      <c r="N355" s="4"/>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3"/>
      <c r="K356" s="2"/>
      <c r="L356" s="2"/>
      <c r="M356" s="2"/>
      <c r="N356" s="4"/>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3"/>
      <c r="K357" s="2"/>
      <c r="L357" s="2"/>
      <c r="M357" s="2"/>
      <c r="N357" s="4"/>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3"/>
      <c r="K358" s="2"/>
      <c r="L358" s="2"/>
      <c r="M358" s="2"/>
      <c r="N358" s="4"/>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3"/>
      <c r="K359" s="2"/>
      <c r="L359" s="2"/>
      <c r="M359" s="2"/>
      <c r="N359" s="4"/>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3"/>
      <c r="K360" s="2"/>
      <c r="L360" s="2"/>
      <c r="M360" s="2"/>
      <c r="N360" s="4"/>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3"/>
      <c r="K361" s="2"/>
      <c r="L361" s="2"/>
      <c r="M361" s="2"/>
      <c r="N361" s="4"/>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3"/>
      <c r="K362" s="2"/>
      <c r="L362" s="2"/>
      <c r="M362" s="2"/>
      <c r="N362" s="4"/>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3"/>
      <c r="K363" s="2"/>
      <c r="L363" s="2"/>
      <c r="M363" s="2"/>
      <c r="N363" s="4"/>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3"/>
      <c r="K364" s="2"/>
      <c r="L364" s="2"/>
      <c r="M364" s="2"/>
      <c r="N364" s="4"/>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3"/>
      <c r="K365" s="2"/>
      <c r="L365" s="2"/>
      <c r="M365" s="2"/>
      <c r="N365" s="4"/>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3"/>
      <c r="K366" s="2"/>
      <c r="L366" s="2"/>
      <c r="M366" s="2"/>
      <c r="N366" s="4"/>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3"/>
      <c r="K367" s="2"/>
      <c r="L367" s="2"/>
      <c r="M367" s="2"/>
      <c r="N367" s="4"/>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3"/>
      <c r="K368" s="2"/>
      <c r="L368" s="2"/>
      <c r="M368" s="2"/>
      <c r="N368" s="4"/>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3"/>
      <c r="K369" s="2"/>
      <c r="L369" s="2"/>
      <c r="M369" s="2"/>
      <c r="N369" s="4"/>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3"/>
      <c r="K370" s="2"/>
      <c r="L370" s="2"/>
      <c r="M370" s="2"/>
      <c r="N370" s="4"/>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3"/>
      <c r="K371" s="2"/>
      <c r="L371" s="2"/>
      <c r="M371" s="2"/>
      <c r="N371" s="4"/>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3"/>
      <c r="K372" s="2"/>
      <c r="L372" s="2"/>
      <c r="M372" s="2"/>
      <c r="N372" s="4"/>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3"/>
      <c r="K373" s="2"/>
      <c r="L373" s="2"/>
      <c r="M373" s="2"/>
      <c r="N373" s="4"/>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3"/>
      <c r="K374" s="2"/>
      <c r="L374" s="2"/>
      <c r="M374" s="2"/>
      <c r="N374" s="4"/>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3"/>
      <c r="K375" s="2"/>
      <c r="L375" s="2"/>
      <c r="M375" s="2"/>
      <c r="N375" s="4"/>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3"/>
      <c r="K376" s="2"/>
      <c r="L376" s="2"/>
      <c r="M376" s="2"/>
      <c r="N376" s="4"/>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3"/>
      <c r="K377" s="2"/>
      <c r="L377" s="2"/>
      <c r="M377" s="2"/>
      <c r="N377" s="4"/>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3"/>
      <c r="K378" s="2"/>
      <c r="L378" s="2"/>
      <c r="M378" s="2"/>
      <c r="N378" s="4"/>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3"/>
      <c r="K379" s="2"/>
      <c r="L379" s="2"/>
      <c r="M379" s="2"/>
      <c r="N379" s="4"/>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3"/>
      <c r="K380" s="2"/>
      <c r="L380" s="2"/>
      <c r="M380" s="2"/>
      <c r="N380" s="4"/>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3"/>
      <c r="K381" s="2"/>
      <c r="L381" s="2"/>
      <c r="M381" s="2"/>
      <c r="N381" s="4"/>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3"/>
      <c r="K382" s="2"/>
      <c r="L382" s="2"/>
      <c r="M382" s="2"/>
      <c r="N382" s="4"/>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3"/>
      <c r="K383" s="2"/>
      <c r="L383" s="2"/>
      <c r="M383" s="2"/>
      <c r="N383" s="4"/>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3"/>
      <c r="K384" s="2"/>
      <c r="L384" s="2"/>
      <c r="M384" s="2"/>
      <c r="N384" s="4"/>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3"/>
      <c r="K385" s="2"/>
      <c r="L385" s="2"/>
      <c r="M385" s="2"/>
      <c r="N385" s="4"/>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3"/>
      <c r="K386" s="2"/>
      <c r="L386" s="2"/>
      <c r="M386" s="2"/>
      <c r="N386" s="4"/>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3"/>
      <c r="K387" s="2"/>
      <c r="L387" s="2"/>
      <c r="M387" s="2"/>
      <c r="N387" s="4"/>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3"/>
      <c r="K388" s="2"/>
      <c r="L388" s="2"/>
      <c r="M388" s="2"/>
      <c r="N388" s="4"/>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3"/>
      <c r="K389" s="2"/>
      <c r="L389" s="2"/>
      <c r="M389" s="2"/>
      <c r="N389" s="4"/>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3"/>
      <c r="K390" s="2"/>
      <c r="L390" s="2"/>
      <c r="M390" s="2"/>
      <c r="N390" s="4"/>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3"/>
      <c r="K391" s="2"/>
      <c r="L391" s="2"/>
      <c r="M391" s="2"/>
      <c r="N391" s="4"/>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3"/>
      <c r="K392" s="2"/>
      <c r="L392" s="2"/>
      <c r="M392" s="2"/>
      <c r="N392" s="4"/>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3"/>
      <c r="K393" s="2"/>
      <c r="L393" s="2"/>
      <c r="M393" s="2"/>
      <c r="N393" s="4"/>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3"/>
      <c r="K394" s="2"/>
      <c r="L394" s="2"/>
      <c r="M394" s="2"/>
      <c r="N394" s="4"/>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3"/>
      <c r="K395" s="2"/>
      <c r="L395" s="2"/>
      <c r="M395" s="2"/>
      <c r="N395" s="4"/>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3"/>
      <c r="K396" s="2"/>
      <c r="L396" s="2"/>
      <c r="M396" s="2"/>
      <c r="N396" s="4"/>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3"/>
      <c r="K397" s="2"/>
      <c r="L397" s="2"/>
      <c r="M397" s="2"/>
      <c r="N397" s="4"/>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3"/>
      <c r="K398" s="2"/>
      <c r="L398" s="2"/>
      <c r="M398" s="2"/>
      <c r="N398" s="4"/>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3"/>
      <c r="K399" s="2"/>
      <c r="L399" s="2"/>
      <c r="M399" s="2"/>
      <c r="N399" s="4"/>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3"/>
      <c r="K400" s="2"/>
      <c r="L400" s="2"/>
      <c r="M400" s="2"/>
      <c r="N400" s="4"/>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3"/>
      <c r="K401" s="2"/>
      <c r="L401" s="2"/>
      <c r="M401" s="2"/>
      <c r="N401" s="4"/>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3"/>
      <c r="K402" s="2"/>
      <c r="L402" s="2"/>
      <c r="M402" s="2"/>
      <c r="N402" s="4"/>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3"/>
      <c r="K403" s="2"/>
      <c r="L403" s="2"/>
      <c r="M403" s="2"/>
      <c r="N403" s="4"/>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3"/>
      <c r="K404" s="2"/>
      <c r="L404" s="2"/>
      <c r="M404" s="2"/>
      <c r="N404" s="4"/>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3"/>
      <c r="K405" s="2"/>
      <c r="L405" s="2"/>
      <c r="M405" s="2"/>
      <c r="N405" s="4"/>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3"/>
      <c r="K406" s="2"/>
      <c r="L406" s="2"/>
      <c r="M406" s="2"/>
      <c r="N406" s="4"/>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3"/>
      <c r="K407" s="2"/>
      <c r="L407" s="2"/>
      <c r="M407" s="2"/>
      <c r="N407" s="4"/>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3"/>
      <c r="K408" s="2"/>
      <c r="L408" s="2"/>
      <c r="M408" s="2"/>
      <c r="N408" s="4"/>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3"/>
      <c r="K409" s="2"/>
      <c r="L409" s="2"/>
      <c r="M409" s="2"/>
      <c r="N409" s="4"/>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3"/>
      <c r="K410" s="2"/>
      <c r="L410" s="2"/>
      <c r="M410" s="2"/>
      <c r="N410" s="4"/>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3"/>
      <c r="K411" s="2"/>
      <c r="L411" s="2"/>
      <c r="M411" s="2"/>
      <c r="N411" s="4"/>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3"/>
      <c r="K412" s="2"/>
      <c r="L412" s="2"/>
      <c r="M412" s="2"/>
      <c r="N412" s="4"/>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3"/>
      <c r="K413" s="2"/>
      <c r="L413" s="2"/>
      <c r="M413" s="2"/>
      <c r="N413" s="4"/>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3"/>
      <c r="K414" s="2"/>
      <c r="L414" s="2"/>
      <c r="M414" s="2"/>
      <c r="N414" s="4"/>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3"/>
      <c r="K415" s="2"/>
      <c r="L415" s="2"/>
      <c r="M415" s="2"/>
      <c r="N415" s="4"/>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3"/>
      <c r="K416" s="2"/>
      <c r="L416" s="2"/>
      <c r="M416" s="2"/>
      <c r="N416" s="4"/>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3"/>
      <c r="K417" s="2"/>
      <c r="L417" s="2"/>
      <c r="M417" s="2"/>
      <c r="N417" s="4"/>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3"/>
      <c r="K418" s="2"/>
      <c r="L418" s="2"/>
      <c r="M418" s="2"/>
      <c r="N418" s="4"/>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3"/>
      <c r="K419" s="2"/>
      <c r="L419" s="2"/>
      <c r="M419" s="2"/>
      <c r="N419" s="4"/>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3"/>
      <c r="K420" s="2"/>
      <c r="L420" s="2"/>
      <c r="M420" s="2"/>
      <c r="N420" s="4"/>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3"/>
      <c r="K421" s="2"/>
      <c r="L421" s="2"/>
      <c r="M421" s="2"/>
      <c r="N421" s="4"/>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3"/>
      <c r="K422" s="2"/>
      <c r="L422" s="2"/>
      <c r="M422" s="2"/>
      <c r="N422" s="4"/>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3"/>
      <c r="K423" s="2"/>
      <c r="L423" s="2"/>
      <c r="M423" s="2"/>
      <c r="N423" s="4"/>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3"/>
      <c r="K424" s="2"/>
      <c r="L424" s="2"/>
      <c r="M424" s="2"/>
      <c r="N424" s="4"/>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3"/>
      <c r="K425" s="2"/>
      <c r="L425" s="2"/>
      <c r="M425" s="2"/>
      <c r="N425" s="4"/>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3"/>
      <c r="K426" s="2"/>
      <c r="L426" s="2"/>
      <c r="M426" s="2"/>
      <c r="N426" s="4"/>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3"/>
      <c r="K427" s="2"/>
      <c r="L427" s="2"/>
      <c r="M427" s="2"/>
      <c r="N427" s="4"/>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3"/>
      <c r="K428" s="2"/>
      <c r="L428" s="2"/>
      <c r="M428" s="2"/>
      <c r="N428" s="4"/>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3"/>
      <c r="K429" s="2"/>
      <c r="L429" s="2"/>
      <c r="M429" s="2"/>
      <c r="N429" s="4"/>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3"/>
      <c r="K430" s="2"/>
      <c r="L430" s="2"/>
      <c r="M430" s="2"/>
      <c r="N430" s="4"/>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3"/>
      <c r="K431" s="2"/>
      <c r="L431" s="2"/>
      <c r="M431" s="2"/>
      <c r="N431" s="4"/>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3"/>
      <c r="K432" s="2"/>
      <c r="L432" s="2"/>
      <c r="M432" s="2"/>
      <c r="N432" s="4"/>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3"/>
      <c r="K433" s="2"/>
      <c r="L433" s="2"/>
      <c r="M433" s="2"/>
      <c r="N433" s="4"/>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3"/>
      <c r="K434" s="2"/>
      <c r="L434" s="2"/>
      <c r="M434" s="2"/>
      <c r="N434" s="4"/>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3"/>
      <c r="K435" s="2"/>
      <c r="L435" s="2"/>
      <c r="M435" s="2"/>
      <c r="N435" s="4"/>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3"/>
      <c r="K436" s="2"/>
      <c r="L436" s="2"/>
      <c r="M436" s="2"/>
      <c r="N436" s="4"/>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3"/>
      <c r="K437" s="2"/>
      <c r="L437" s="2"/>
      <c r="M437" s="2"/>
      <c r="N437" s="4"/>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3"/>
      <c r="K438" s="2"/>
      <c r="L438" s="2"/>
      <c r="M438" s="2"/>
      <c r="N438" s="4"/>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3"/>
      <c r="K439" s="2"/>
      <c r="L439" s="2"/>
      <c r="M439" s="2"/>
      <c r="N439" s="4"/>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3"/>
      <c r="K440" s="2"/>
      <c r="L440" s="2"/>
      <c r="M440" s="2"/>
      <c r="N440" s="4"/>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3"/>
      <c r="K441" s="2"/>
      <c r="L441" s="2"/>
      <c r="M441" s="2"/>
      <c r="N441" s="4"/>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3"/>
      <c r="K442" s="2"/>
      <c r="L442" s="2"/>
      <c r="M442" s="2"/>
      <c r="N442" s="4"/>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3"/>
      <c r="K443" s="2"/>
      <c r="L443" s="2"/>
      <c r="M443" s="2"/>
      <c r="N443" s="4"/>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3"/>
      <c r="K444" s="2"/>
      <c r="L444" s="2"/>
      <c r="M444" s="2"/>
      <c r="N444" s="4"/>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3"/>
      <c r="K445" s="2"/>
      <c r="L445" s="2"/>
      <c r="M445" s="2"/>
      <c r="N445" s="4"/>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3"/>
      <c r="K446" s="2"/>
      <c r="L446" s="2"/>
      <c r="M446" s="2"/>
      <c r="N446" s="4"/>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3"/>
      <c r="K447" s="2"/>
      <c r="L447" s="2"/>
      <c r="M447" s="2"/>
      <c r="N447" s="4"/>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3"/>
      <c r="K448" s="2"/>
      <c r="L448" s="2"/>
      <c r="M448" s="2"/>
      <c r="N448" s="4"/>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3"/>
      <c r="K449" s="2"/>
      <c r="L449" s="2"/>
      <c r="M449" s="2"/>
      <c r="N449" s="4"/>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3"/>
      <c r="K450" s="2"/>
      <c r="L450" s="2"/>
      <c r="M450" s="2"/>
      <c r="N450" s="4"/>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3"/>
      <c r="K451" s="2"/>
      <c r="L451" s="2"/>
      <c r="M451" s="2"/>
      <c r="N451" s="4"/>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3"/>
      <c r="K452" s="2"/>
      <c r="L452" s="2"/>
      <c r="M452" s="2"/>
      <c r="N452" s="4"/>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3"/>
      <c r="K453" s="2"/>
      <c r="L453" s="2"/>
      <c r="M453" s="2"/>
      <c r="N453" s="4"/>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3"/>
      <c r="K454" s="2"/>
      <c r="L454" s="2"/>
      <c r="M454" s="2"/>
      <c r="N454" s="4"/>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3"/>
      <c r="K455" s="2"/>
      <c r="L455" s="2"/>
      <c r="M455" s="2"/>
      <c r="N455" s="4"/>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3"/>
      <c r="K456" s="2"/>
      <c r="L456" s="2"/>
      <c r="M456" s="2"/>
      <c r="N456" s="4"/>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3"/>
      <c r="K457" s="2"/>
      <c r="L457" s="2"/>
      <c r="M457" s="2"/>
      <c r="N457" s="4"/>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3"/>
      <c r="K458" s="2"/>
      <c r="L458" s="2"/>
      <c r="M458" s="2"/>
      <c r="N458" s="4"/>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3"/>
      <c r="K459" s="2"/>
      <c r="L459" s="2"/>
      <c r="M459" s="2"/>
      <c r="N459" s="4"/>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3"/>
      <c r="K460" s="2"/>
      <c r="L460" s="2"/>
      <c r="M460" s="2"/>
      <c r="N460" s="4"/>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3"/>
      <c r="K461" s="2"/>
      <c r="L461" s="2"/>
      <c r="M461" s="2"/>
      <c r="N461" s="4"/>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3"/>
      <c r="K462" s="2"/>
      <c r="L462" s="2"/>
      <c r="M462" s="2"/>
      <c r="N462" s="4"/>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3"/>
      <c r="K463" s="2"/>
      <c r="L463" s="2"/>
      <c r="M463" s="2"/>
      <c r="N463" s="4"/>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3"/>
      <c r="K464" s="2"/>
      <c r="L464" s="2"/>
      <c r="M464" s="2"/>
      <c r="N464" s="4"/>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3"/>
      <c r="K465" s="2"/>
      <c r="L465" s="2"/>
      <c r="M465" s="2"/>
      <c r="N465" s="4"/>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3"/>
      <c r="K466" s="2"/>
      <c r="L466" s="2"/>
      <c r="M466" s="2"/>
      <c r="N466" s="4"/>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3"/>
      <c r="K467" s="2"/>
      <c r="L467" s="2"/>
      <c r="M467" s="2"/>
      <c r="N467" s="4"/>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3"/>
      <c r="K468" s="2"/>
      <c r="L468" s="2"/>
      <c r="M468" s="2"/>
      <c r="N468" s="4"/>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3"/>
      <c r="K469" s="2"/>
      <c r="L469" s="2"/>
      <c r="M469" s="2"/>
      <c r="N469" s="4"/>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3"/>
      <c r="K470" s="2"/>
      <c r="L470" s="2"/>
      <c r="M470" s="2"/>
      <c r="N470" s="4"/>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3"/>
      <c r="K471" s="2"/>
      <c r="L471" s="2"/>
      <c r="M471" s="2"/>
      <c r="N471" s="4"/>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3"/>
      <c r="K472" s="2"/>
      <c r="L472" s="2"/>
      <c r="M472" s="2"/>
      <c r="N472" s="4"/>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3"/>
      <c r="K473" s="2"/>
      <c r="L473" s="2"/>
      <c r="M473" s="2"/>
      <c r="N473" s="4"/>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3"/>
      <c r="K474" s="2"/>
      <c r="L474" s="2"/>
      <c r="M474" s="2"/>
      <c r="N474" s="4"/>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3"/>
      <c r="K475" s="2"/>
      <c r="L475" s="2"/>
      <c r="M475" s="2"/>
      <c r="N475" s="4"/>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3"/>
      <c r="K476" s="2"/>
      <c r="L476" s="2"/>
      <c r="M476" s="2"/>
      <c r="N476" s="4"/>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3"/>
      <c r="K477" s="2"/>
      <c r="L477" s="2"/>
      <c r="M477" s="2"/>
      <c r="N477" s="4"/>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3"/>
      <c r="K478" s="2"/>
      <c r="L478" s="2"/>
      <c r="M478" s="2"/>
      <c r="N478" s="4"/>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3"/>
      <c r="K479" s="2"/>
      <c r="L479" s="2"/>
      <c r="M479" s="2"/>
      <c r="N479" s="4"/>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3"/>
      <c r="K480" s="2"/>
      <c r="L480" s="2"/>
      <c r="M480" s="2"/>
      <c r="N480" s="4"/>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3"/>
      <c r="K481" s="2"/>
      <c r="L481" s="2"/>
      <c r="M481" s="2"/>
      <c r="N481" s="4"/>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3"/>
      <c r="K482" s="2"/>
      <c r="L482" s="2"/>
      <c r="M482" s="2"/>
      <c r="N482" s="4"/>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3"/>
      <c r="K483" s="2"/>
      <c r="L483" s="2"/>
      <c r="M483" s="2"/>
      <c r="N483" s="4"/>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3"/>
      <c r="K484" s="2"/>
      <c r="L484" s="2"/>
      <c r="M484" s="2"/>
      <c r="N484" s="4"/>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3"/>
      <c r="K485" s="2"/>
      <c r="L485" s="2"/>
      <c r="M485" s="2"/>
      <c r="N485" s="4"/>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3"/>
      <c r="K486" s="2"/>
      <c r="L486" s="2"/>
      <c r="M486" s="2"/>
      <c r="N486" s="4"/>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3"/>
      <c r="K487" s="2"/>
      <c r="L487" s="2"/>
      <c r="M487" s="2"/>
      <c r="N487" s="4"/>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3"/>
      <c r="K488" s="2"/>
      <c r="L488" s="2"/>
      <c r="M488" s="2"/>
      <c r="N488" s="4"/>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3"/>
      <c r="K489" s="2"/>
      <c r="L489" s="2"/>
      <c r="M489" s="2"/>
      <c r="N489" s="4"/>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3"/>
      <c r="K490" s="2"/>
      <c r="L490" s="2"/>
      <c r="M490" s="2"/>
      <c r="N490" s="4"/>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3"/>
      <c r="K491" s="2"/>
      <c r="L491" s="2"/>
      <c r="M491" s="2"/>
      <c r="N491" s="4"/>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3"/>
      <c r="K492" s="2"/>
      <c r="L492" s="2"/>
      <c r="M492" s="2"/>
      <c r="N492" s="4"/>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3"/>
      <c r="K493" s="2"/>
      <c r="L493" s="2"/>
      <c r="M493" s="2"/>
      <c r="N493" s="4"/>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3"/>
      <c r="K494" s="2"/>
      <c r="L494" s="2"/>
      <c r="M494" s="2"/>
      <c r="N494" s="4"/>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3"/>
      <c r="K495" s="2"/>
      <c r="L495" s="2"/>
      <c r="M495" s="2"/>
      <c r="N495" s="4"/>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3"/>
      <c r="K496" s="2"/>
      <c r="L496" s="2"/>
      <c r="M496" s="2"/>
      <c r="N496" s="4"/>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3"/>
      <c r="K497" s="2"/>
      <c r="L497" s="2"/>
      <c r="M497" s="2"/>
      <c r="N497" s="4"/>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3"/>
      <c r="K498" s="2"/>
      <c r="L498" s="2"/>
      <c r="M498" s="2"/>
      <c r="N498" s="4"/>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3"/>
      <c r="K499" s="2"/>
      <c r="L499" s="2"/>
      <c r="M499" s="2"/>
      <c r="N499" s="4"/>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3"/>
      <c r="K500" s="2"/>
      <c r="L500" s="2"/>
      <c r="M500" s="2"/>
      <c r="N500" s="4"/>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3"/>
      <c r="K501" s="2"/>
      <c r="L501" s="2"/>
      <c r="M501" s="2"/>
      <c r="N501" s="4"/>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3"/>
      <c r="K502" s="2"/>
      <c r="L502" s="2"/>
      <c r="M502" s="2"/>
      <c r="N502" s="4"/>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3"/>
      <c r="K503" s="2"/>
      <c r="L503" s="2"/>
      <c r="M503" s="2"/>
      <c r="N503" s="4"/>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3"/>
      <c r="K504" s="2"/>
      <c r="L504" s="2"/>
      <c r="M504" s="2"/>
      <c r="N504" s="4"/>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3"/>
      <c r="K505" s="2"/>
      <c r="L505" s="2"/>
      <c r="M505" s="2"/>
      <c r="N505" s="4"/>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3"/>
      <c r="K506" s="2"/>
      <c r="L506" s="2"/>
      <c r="M506" s="2"/>
      <c r="N506" s="4"/>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3"/>
      <c r="K507" s="2"/>
      <c r="L507" s="2"/>
      <c r="M507" s="2"/>
      <c r="N507" s="4"/>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3"/>
      <c r="K508" s="2"/>
      <c r="L508" s="2"/>
      <c r="M508" s="2"/>
      <c r="N508" s="4"/>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3"/>
      <c r="K509" s="2"/>
      <c r="L509" s="2"/>
      <c r="M509" s="2"/>
      <c r="N509" s="4"/>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3"/>
      <c r="K510" s="2"/>
      <c r="L510" s="2"/>
      <c r="M510" s="2"/>
      <c r="N510" s="4"/>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3"/>
      <c r="K511" s="2"/>
      <c r="L511" s="2"/>
      <c r="M511" s="2"/>
      <c r="N511" s="4"/>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3"/>
      <c r="K512" s="2"/>
      <c r="L512" s="2"/>
      <c r="M512" s="2"/>
      <c r="N512" s="4"/>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3"/>
      <c r="K513" s="2"/>
      <c r="L513" s="2"/>
      <c r="M513" s="2"/>
      <c r="N513" s="4"/>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3"/>
      <c r="K514" s="2"/>
      <c r="L514" s="2"/>
      <c r="M514" s="2"/>
      <c r="N514" s="4"/>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3"/>
      <c r="K515" s="2"/>
      <c r="L515" s="2"/>
      <c r="M515" s="2"/>
      <c r="N515" s="4"/>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3"/>
      <c r="K516" s="2"/>
      <c r="L516" s="2"/>
      <c r="M516" s="2"/>
      <c r="N516" s="4"/>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3"/>
      <c r="K517" s="2"/>
      <c r="L517" s="2"/>
      <c r="M517" s="2"/>
      <c r="N517" s="4"/>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3"/>
      <c r="K518" s="2"/>
      <c r="L518" s="2"/>
      <c r="M518" s="2"/>
      <c r="N518" s="4"/>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3"/>
      <c r="K519" s="2"/>
      <c r="L519" s="2"/>
      <c r="M519" s="2"/>
      <c r="N519" s="4"/>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3"/>
      <c r="K520" s="2"/>
      <c r="L520" s="2"/>
      <c r="M520" s="2"/>
      <c r="N520" s="4"/>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3"/>
      <c r="K521" s="2"/>
      <c r="L521" s="2"/>
      <c r="M521" s="2"/>
      <c r="N521" s="4"/>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3"/>
      <c r="K522" s="2"/>
      <c r="L522" s="2"/>
      <c r="M522" s="2"/>
      <c r="N522" s="4"/>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3"/>
      <c r="K523" s="2"/>
      <c r="L523" s="2"/>
      <c r="M523" s="2"/>
      <c r="N523" s="4"/>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3"/>
      <c r="K524" s="2"/>
      <c r="L524" s="2"/>
      <c r="M524" s="2"/>
      <c r="N524" s="4"/>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3"/>
      <c r="K525" s="2"/>
      <c r="L525" s="2"/>
      <c r="M525" s="2"/>
      <c r="N525" s="4"/>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3"/>
      <c r="K526" s="2"/>
      <c r="L526" s="2"/>
      <c r="M526" s="2"/>
      <c r="N526" s="4"/>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3"/>
      <c r="K527" s="2"/>
      <c r="L527" s="2"/>
      <c r="M527" s="2"/>
      <c r="N527" s="4"/>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3"/>
      <c r="K528" s="2"/>
      <c r="L528" s="2"/>
      <c r="M528" s="2"/>
      <c r="N528" s="4"/>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3"/>
      <c r="K529" s="2"/>
      <c r="L529" s="2"/>
      <c r="M529" s="2"/>
      <c r="N529" s="4"/>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3"/>
      <c r="K530" s="2"/>
      <c r="L530" s="2"/>
      <c r="M530" s="2"/>
      <c r="N530" s="4"/>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3"/>
      <c r="K531" s="2"/>
      <c r="L531" s="2"/>
      <c r="M531" s="2"/>
      <c r="N531" s="4"/>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3"/>
      <c r="K532" s="2"/>
      <c r="L532" s="2"/>
      <c r="M532" s="2"/>
      <c r="N532" s="4"/>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3"/>
      <c r="K533" s="2"/>
      <c r="L533" s="2"/>
      <c r="M533" s="2"/>
      <c r="N533" s="4"/>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3"/>
      <c r="K534" s="2"/>
      <c r="L534" s="2"/>
      <c r="M534" s="2"/>
      <c r="N534" s="4"/>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3"/>
      <c r="K535" s="2"/>
      <c r="L535" s="2"/>
      <c r="M535" s="2"/>
      <c r="N535" s="4"/>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3"/>
      <c r="K536" s="2"/>
      <c r="L536" s="2"/>
      <c r="M536" s="2"/>
      <c r="N536" s="4"/>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3"/>
      <c r="K537" s="2"/>
      <c r="L537" s="2"/>
      <c r="M537" s="2"/>
      <c r="N537" s="4"/>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3"/>
      <c r="K538" s="2"/>
      <c r="L538" s="2"/>
      <c r="M538" s="2"/>
      <c r="N538" s="4"/>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3"/>
      <c r="K539" s="2"/>
      <c r="L539" s="2"/>
      <c r="M539" s="2"/>
      <c r="N539" s="4"/>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3"/>
      <c r="K540" s="2"/>
      <c r="L540" s="2"/>
      <c r="M540" s="2"/>
      <c r="N540" s="4"/>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3"/>
      <c r="K541" s="2"/>
      <c r="L541" s="2"/>
      <c r="M541" s="2"/>
      <c r="N541" s="4"/>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3"/>
      <c r="K542" s="2"/>
      <c r="L542" s="2"/>
      <c r="M542" s="2"/>
      <c r="N542" s="4"/>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3"/>
      <c r="K543" s="2"/>
      <c r="L543" s="2"/>
      <c r="M543" s="2"/>
      <c r="N543" s="4"/>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3"/>
      <c r="K544" s="2"/>
      <c r="L544" s="2"/>
      <c r="M544" s="2"/>
      <c r="N544" s="4"/>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3"/>
      <c r="K545" s="2"/>
      <c r="L545" s="2"/>
      <c r="M545" s="2"/>
      <c r="N545" s="4"/>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3"/>
      <c r="K546" s="2"/>
      <c r="L546" s="2"/>
      <c r="M546" s="2"/>
      <c r="N546" s="4"/>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3"/>
      <c r="K547" s="2"/>
      <c r="L547" s="2"/>
      <c r="M547" s="2"/>
      <c r="N547" s="4"/>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3"/>
      <c r="K548" s="2"/>
      <c r="L548" s="2"/>
      <c r="M548" s="2"/>
      <c r="N548" s="4"/>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3"/>
      <c r="K549" s="2"/>
      <c r="L549" s="2"/>
      <c r="M549" s="2"/>
      <c r="N549" s="4"/>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3"/>
      <c r="K550" s="2"/>
      <c r="L550" s="2"/>
      <c r="M550" s="2"/>
      <c r="N550" s="4"/>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3"/>
      <c r="K551" s="2"/>
      <c r="L551" s="2"/>
      <c r="M551" s="2"/>
      <c r="N551" s="4"/>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3"/>
      <c r="K552" s="2"/>
      <c r="L552" s="2"/>
      <c r="M552" s="2"/>
      <c r="N552" s="4"/>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3"/>
      <c r="K553" s="2"/>
      <c r="L553" s="2"/>
      <c r="M553" s="2"/>
      <c r="N553" s="4"/>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3"/>
      <c r="K554" s="2"/>
      <c r="L554" s="2"/>
      <c r="M554" s="2"/>
      <c r="N554" s="4"/>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3"/>
      <c r="K555" s="2"/>
      <c r="L555" s="2"/>
      <c r="M555" s="2"/>
      <c r="N555" s="4"/>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3"/>
      <c r="K556" s="2"/>
      <c r="L556" s="2"/>
      <c r="M556" s="2"/>
      <c r="N556" s="4"/>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3"/>
      <c r="K557" s="2"/>
      <c r="L557" s="2"/>
      <c r="M557" s="2"/>
      <c r="N557" s="4"/>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3"/>
      <c r="K558" s="2"/>
      <c r="L558" s="2"/>
      <c r="M558" s="2"/>
      <c r="N558" s="4"/>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3"/>
      <c r="K559" s="2"/>
      <c r="L559" s="2"/>
      <c r="M559" s="2"/>
      <c r="N559" s="4"/>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3"/>
      <c r="K560" s="2"/>
      <c r="L560" s="2"/>
      <c r="M560" s="2"/>
      <c r="N560" s="4"/>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3"/>
      <c r="K561" s="2"/>
      <c r="L561" s="2"/>
      <c r="M561" s="2"/>
      <c r="N561" s="4"/>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3"/>
      <c r="K562" s="2"/>
      <c r="L562" s="2"/>
      <c r="M562" s="2"/>
      <c r="N562" s="4"/>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3"/>
      <c r="K563" s="2"/>
      <c r="L563" s="2"/>
      <c r="M563" s="2"/>
      <c r="N563" s="4"/>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3"/>
      <c r="K564" s="2"/>
      <c r="L564" s="2"/>
      <c r="M564" s="2"/>
      <c r="N564" s="4"/>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3"/>
      <c r="K565" s="2"/>
      <c r="L565" s="2"/>
      <c r="M565" s="2"/>
      <c r="N565" s="4"/>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3"/>
      <c r="K566" s="2"/>
      <c r="L566" s="2"/>
      <c r="M566" s="2"/>
      <c r="N566" s="4"/>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3"/>
      <c r="K567" s="2"/>
      <c r="L567" s="2"/>
      <c r="M567" s="2"/>
      <c r="N567" s="4"/>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3"/>
      <c r="K568" s="2"/>
      <c r="L568" s="2"/>
      <c r="M568" s="2"/>
      <c r="N568" s="4"/>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3"/>
      <c r="K569" s="2"/>
      <c r="L569" s="2"/>
      <c r="M569" s="2"/>
      <c r="N569" s="4"/>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3"/>
      <c r="K570" s="2"/>
      <c r="L570" s="2"/>
      <c r="M570" s="2"/>
      <c r="N570" s="4"/>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3"/>
      <c r="K571" s="2"/>
      <c r="L571" s="2"/>
      <c r="M571" s="2"/>
      <c r="N571" s="4"/>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3"/>
      <c r="K572" s="2"/>
      <c r="L572" s="2"/>
      <c r="M572" s="2"/>
      <c r="N572" s="4"/>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3"/>
      <c r="K573" s="2"/>
      <c r="L573" s="2"/>
      <c r="M573" s="2"/>
      <c r="N573" s="4"/>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3"/>
      <c r="K574" s="2"/>
      <c r="L574" s="2"/>
      <c r="M574" s="2"/>
      <c r="N574" s="4"/>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3"/>
      <c r="K575" s="2"/>
      <c r="L575" s="2"/>
      <c r="M575" s="2"/>
      <c r="N575" s="4"/>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3"/>
      <c r="K576" s="2"/>
      <c r="L576" s="2"/>
      <c r="M576" s="2"/>
      <c r="N576" s="4"/>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3"/>
      <c r="K577" s="2"/>
      <c r="L577" s="2"/>
      <c r="M577" s="2"/>
      <c r="N577" s="4"/>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3"/>
      <c r="K578" s="2"/>
      <c r="L578" s="2"/>
      <c r="M578" s="2"/>
      <c r="N578" s="4"/>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3"/>
      <c r="K579" s="2"/>
      <c r="L579" s="2"/>
      <c r="M579" s="2"/>
      <c r="N579" s="4"/>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3"/>
      <c r="K580" s="2"/>
      <c r="L580" s="2"/>
      <c r="M580" s="2"/>
      <c r="N580" s="4"/>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3"/>
      <c r="K581" s="2"/>
      <c r="L581" s="2"/>
      <c r="M581" s="2"/>
      <c r="N581" s="4"/>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3"/>
      <c r="K582" s="2"/>
      <c r="L582" s="2"/>
      <c r="M582" s="2"/>
      <c r="N582" s="4"/>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3"/>
      <c r="K583" s="2"/>
      <c r="L583" s="2"/>
      <c r="M583" s="2"/>
      <c r="N583" s="4"/>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3"/>
      <c r="K584" s="2"/>
      <c r="L584" s="2"/>
      <c r="M584" s="2"/>
      <c r="N584" s="4"/>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3"/>
      <c r="K585" s="2"/>
      <c r="L585" s="2"/>
      <c r="M585" s="2"/>
      <c r="N585" s="4"/>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3"/>
      <c r="K586" s="2"/>
      <c r="L586" s="2"/>
      <c r="M586" s="2"/>
      <c r="N586" s="4"/>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3"/>
      <c r="K587" s="2"/>
      <c r="L587" s="2"/>
      <c r="M587" s="2"/>
      <c r="N587" s="4"/>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3"/>
      <c r="K588" s="2"/>
      <c r="L588" s="2"/>
      <c r="M588" s="2"/>
      <c r="N588" s="4"/>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3"/>
      <c r="K589" s="2"/>
      <c r="L589" s="2"/>
      <c r="M589" s="2"/>
      <c r="N589" s="4"/>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3"/>
      <c r="K590" s="2"/>
      <c r="L590" s="2"/>
      <c r="M590" s="2"/>
      <c r="N590" s="4"/>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3"/>
      <c r="K591" s="2"/>
      <c r="L591" s="2"/>
      <c r="M591" s="2"/>
      <c r="N591" s="4"/>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3"/>
      <c r="K592" s="2"/>
      <c r="L592" s="2"/>
      <c r="M592" s="2"/>
      <c r="N592" s="4"/>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3"/>
      <c r="K593" s="2"/>
      <c r="L593" s="2"/>
      <c r="M593" s="2"/>
      <c r="N593" s="4"/>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3"/>
      <c r="K594" s="2"/>
      <c r="L594" s="2"/>
      <c r="M594" s="2"/>
      <c r="N594" s="4"/>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3"/>
      <c r="K595" s="2"/>
      <c r="L595" s="2"/>
      <c r="M595" s="2"/>
      <c r="N595" s="4"/>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3"/>
      <c r="K596" s="2"/>
      <c r="L596" s="2"/>
      <c r="M596" s="2"/>
      <c r="N596" s="4"/>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3"/>
      <c r="K597" s="2"/>
      <c r="L597" s="2"/>
      <c r="M597" s="2"/>
      <c r="N597" s="4"/>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3"/>
      <c r="K598" s="2"/>
      <c r="L598" s="2"/>
      <c r="M598" s="2"/>
      <c r="N598" s="4"/>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3"/>
      <c r="K599" s="2"/>
      <c r="L599" s="2"/>
      <c r="M599" s="2"/>
      <c r="N599" s="4"/>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3"/>
      <c r="K600" s="2"/>
      <c r="L600" s="2"/>
      <c r="M600" s="2"/>
      <c r="N600" s="4"/>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3"/>
      <c r="K601" s="2"/>
      <c r="L601" s="2"/>
      <c r="M601" s="2"/>
      <c r="N601" s="4"/>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3"/>
      <c r="K602" s="2"/>
      <c r="L602" s="2"/>
      <c r="M602" s="2"/>
      <c r="N602" s="4"/>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3"/>
      <c r="K603" s="2"/>
      <c r="L603" s="2"/>
      <c r="M603" s="2"/>
      <c r="N603" s="4"/>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3"/>
      <c r="K604" s="2"/>
      <c r="L604" s="2"/>
      <c r="M604" s="2"/>
      <c r="N604" s="4"/>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3"/>
      <c r="K605" s="2"/>
      <c r="L605" s="2"/>
      <c r="M605" s="2"/>
      <c r="N605" s="4"/>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3"/>
      <c r="K606" s="2"/>
      <c r="L606" s="2"/>
      <c r="M606" s="2"/>
      <c r="N606" s="4"/>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3"/>
      <c r="K607" s="2"/>
      <c r="L607" s="2"/>
      <c r="M607" s="2"/>
      <c r="N607" s="4"/>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3"/>
      <c r="K608" s="2"/>
      <c r="L608" s="2"/>
      <c r="M608" s="2"/>
      <c r="N608" s="4"/>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3"/>
      <c r="K609" s="2"/>
      <c r="L609" s="2"/>
      <c r="M609" s="2"/>
      <c r="N609" s="4"/>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3"/>
      <c r="K610" s="2"/>
      <c r="L610" s="2"/>
      <c r="M610" s="2"/>
      <c r="N610" s="4"/>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3"/>
      <c r="K611" s="2"/>
      <c r="L611" s="2"/>
      <c r="M611" s="2"/>
      <c r="N611" s="4"/>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3"/>
      <c r="K612" s="2"/>
      <c r="L612" s="2"/>
      <c r="M612" s="2"/>
      <c r="N612" s="4"/>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3"/>
      <c r="K613" s="2"/>
      <c r="L613" s="2"/>
      <c r="M613" s="2"/>
      <c r="N613" s="4"/>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3"/>
      <c r="K614" s="2"/>
      <c r="L614" s="2"/>
      <c r="M614" s="2"/>
      <c r="N614" s="4"/>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3"/>
      <c r="K615" s="2"/>
      <c r="L615" s="2"/>
      <c r="M615" s="2"/>
      <c r="N615" s="4"/>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3"/>
      <c r="K616" s="2"/>
      <c r="L616" s="2"/>
      <c r="M616" s="2"/>
      <c r="N616" s="4"/>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3"/>
      <c r="K617" s="2"/>
      <c r="L617" s="2"/>
      <c r="M617" s="2"/>
      <c r="N617" s="4"/>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3"/>
      <c r="K618" s="2"/>
      <c r="L618" s="2"/>
      <c r="M618" s="2"/>
      <c r="N618" s="4"/>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3"/>
      <c r="K619" s="2"/>
      <c r="L619" s="2"/>
      <c r="M619" s="2"/>
      <c r="N619" s="4"/>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3"/>
      <c r="K620" s="2"/>
      <c r="L620" s="2"/>
      <c r="M620" s="2"/>
      <c r="N620" s="4"/>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3"/>
      <c r="K621" s="2"/>
      <c r="L621" s="2"/>
      <c r="M621" s="2"/>
      <c r="N621" s="4"/>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3"/>
      <c r="K622" s="2"/>
      <c r="L622" s="2"/>
      <c r="M622" s="2"/>
      <c r="N622" s="4"/>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3"/>
      <c r="K623" s="2"/>
      <c r="L623" s="2"/>
      <c r="M623" s="2"/>
      <c r="N623" s="4"/>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3"/>
      <c r="K624" s="2"/>
      <c r="L624" s="2"/>
      <c r="M624" s="2"/>
      <c r="N624" s="4"/>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3"/>
      <c r="K625" s="2"/>
      <c r="L625" s="2"/>
      <c r="M625" s="2"/>
      <c r="N625" s="4"/>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3"/>
      <c r="K626" s="2"/>
      <c r="L626" s="2"/>
      <c r="M626" s="2"/>
      <c r="N626" s="4"/>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3"/>
      <c r="K627" s="2"/>
      <c r="L627" s="2"/>
      <c r="M627" s="2"/>
      <c r="N627" s="4"/>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3"/>
      <c r="K628" s="2"/>
      <c r="L628" s="2"/>
      <c r="M628" s="2"/>
      <c r="N628" s="4"/>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3"/>
      <c r="K629" s="2"/>
      <c r="L629" s="2"/>
      <c r="M629" s="2"/>
      <c r="N629" s="4"/>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3"/>
      <c r="K630" s="2"/>
      <c r="L630" s="2"/>
      <c r="M630" s="2"/>
      <c r="N630" s="4"/>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3"/>
      <c r="K631" s="2"/>
      <c r="L631" s="2"/>
      <c r="M631" s="2"/>
      <c r="N631" s="4"/>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3"/>
      <c r="K632" s="2"/>
      <c r="L632" s="2"/>
      <c r="M632" s="2"/>
      <c r="N632" s="4"/>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3"/>
      <c r="K633" s="2"/>
      <c r="L633" s="2"/>
      <c r="M633" s="2"/>
      <c r="N633" s="4"/>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3"/>
      <c r="K634" s="2"/>
      <c r="L634" s="2"/>
      <c r="M634" s="2"/>
      <c r="N634" s="4"/>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3"/>
      <c r="K635" s="2"/>
      <c r="L635" s="2"/>
      <c r="M635" s="2"/>
      <c r="N635" s="4"/>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3"/>
      <c r="K636" s="2"/>
      <c r="L636" s="2"/>
      <c r="M636" s="2"/>
      <c r="N636" s="4"/>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3"/>
      <c r="K637" s="2"/>
      <c r="L637" s="2"/>
      <c r="M637" s="2"/>
      <c r="N637" s="4"/>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3"/>
      <c r="K638" s="2"/>
      <c r="L638" s="2"/>
      <c r="M638" s="2"/>
      <c r="N638" s="4"/>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3"/>
      <c r="K639" s="2"/>
      <c r="L639" s="2"/>
      <c r="M639" s="2"/>
      <c r="N639" s="4"/>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3"/>
      <c r="K640" s="2"/>
      <c r="L640" s="2"/>
      <c r="M640" s="2"/>
      <c r="N640" s="4"/>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3"/>
      <c r="K641" s="2"/>
      <c r="L641" s="2"/>
      <c r="M641" s="2"/>
      <c r="N641" s="4"/>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3"/>
      <c r="K642" s="2"/>
      <c r="L642" s="2"/>
      <c r="M642" s="2"/>
      <c r="N642" s="4"/>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3"/>
      <c r="K643" s="2"/>
      <c r="L643" s="2"/>
      <c r="M643" s="2"/>
      <c r="N643" s="4"/>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3"/>
      <c r="K644" s="2"/>
      <c r="L644" s="2"/>
      <c r="M644" s="2"/>
      <c r="N644" s="4"/>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3"/>
      <c r="K645" s="2"/>
      <c r="L645" s="2"/>
      <c r="M645" s="2"/>
      <c r="N645" s="4"/>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3"/>
      <c r="K646" s="2"/>
      <c r="L646" s="2"/>
      <c r="M646" s="2"/>
      <c r="N646" s="4"/>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3"/>
      <c r="K647" s="2"/>
      <c r="L647" s="2"/>
      <c r="M647" s="2"/>
      <c r="N647" s="4"/>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3"/>
      <c r="K648" s="2"/>
      <c r="L648" s="2"/>
      <c r="M648" s="2"/>
      <c r="N648" s="4"/>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3"/>
      <c r="K649" s="2"/>
      <c r="L649" s="2"/>
      <c r="M649" s="2"/>
      <c r="N649" s="4"/>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3"/>
      <c r="K650" s="2"/>
      <c r="L650" s="2"/>
      <c r="M650" s="2"/>
      <c r="N650" s="4"/>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3"/>
      <c r="K651" s="2"/>
      <c r="L651" s="2"/>
      <c r="M651" s="2"/>
      <c r="N651" s="4"/>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3"/>
      <c r="K652" s="2"/>
      <c r="L652" s="2"/>
      <c r="M652" s="2"/>
      <c r="N652" s="4"/>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3"/>
      <c r="K653" s="2"/>
      <c r="L653" s="2"/>
      <c r="M653" s="2"/>
      <c r="N653" s="4"/>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3"/>
      <c r="K654" s="2"/>
      <c r="L654" s="2"/>
      <c r="M654" s="2"/>
      <c r="N654" s="4"/>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3"/>
      <c r="K655" s="2"/>
      <c r="L655" s="2"/>
      <c r="M655" s="2"/>
      <c r="N655" s="4"/>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3"/>
      <c r="K656" s="2"/>
      <c r="L656" s="2"/>
      <c r="M656" s="2"/>
      <c r="N656" s="4"/>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3"/>
      <c r="K657" s="2"/>
      <c r="L657" s="2"/>
      <c r="M657" s="2"/>
      <c r="N657" s="4"/>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3"/>
      <c r="K658" s="2"/>
      <c r="L658" s="2"/>
      <c r="M658" s="2"/>
      <c r="N658" s="4"/>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3"/>
      <c r="K659" s="2"/>
      <c r="L659" s="2"/>
      <c r="M659" s="2"/>
      <c r="N659" s="4"/>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3"/>
      <c r="K660" s="2"/>
      <c r="L660" s="2"/>
      <c r="M660" s="2"/>
      <c r="N660" s="4"/>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3"/>
      <c r="K661" s="2"/>
      <c r="L661" s="2"/>
      <c r="M661" s="2"/>
      <c r="N661" s="4"/>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3"/>
      <c r="K662" s="2"/>
      <c r="L662" s="2"/>
      <c r="M662" s="2"/>
      <c r="N662" s="4"/>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3"/>
      <c r="K663" s="2"/>
      <c r="L663" s="2"/>
      <c r="M663" s="2"/>
      <c r="N663" s="4"/>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3"/>
      <c r="K664" s="2"/>
      <c r="L664" s="2"/>
      <c r="M664" s="2"/>
      <c r="N664" s="4"/>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3"/>
      <c r="K665" s="2"/>
      <c r="L665" s="2"/>
      <c r="M665" s="2"/>
      <c r="N665" s="4"/>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3"/>
      <c r="K666" s="2"/>
      <c r="L666" s="2"/>
      <c r="M666" s="2"/>
      <c r="N666" s="4"/>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3"/>
      <c r="K667" s="2"/>
      <c r="L667" s="2"/>
      <c r="M667" s="2"/>
      <c r="N667" s="4"/>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3"/>
      <c r="K668" s="2"/>
      <c r="L668" s="2"/>
      <c r="M668" s="2"/>
      <c r="N668" s="4"/>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3"/>
      <c r="K669" s="2"/>
      <c r="L669" s="2"/>
      <c r="M669" s="2"/>
      <c r="N669" s="4"/>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3"/>
      <c r="K670" s="2"/>
      <c r="L670" s="2"/>
      <c r="M670" s="2"/>
      <c r="N670" s="4"/>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3"/>
      <c r="K671" s="2"/>
      <c r="L671" s="2"/>
      <c r="M671" s="2"/>
      <c r="N671" s="4"/>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3"/>
      <c r="K672" s="2"/>
      <c r="L672" s="2"/>
      <c r="M672" s="2"/>
      <c r="N672" s="4"/>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3"/>
      <c r="K673" s="2"/>
      <c r="L673" s="2"/>
      <c r="M673" s="2"/>
      <c r="N673" s="4"/>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3"/>
      <c r="K674" s="2"/>
      <c r="L674" s="2"/>
      <c r="M674" s="2"/>
      <c r="N674" s="4"/>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3"/>
      <c r="K675" s="2"/>
      <c r="L675" s="2"/>
      <c r="M675" s="2"/>
      <c r="N675" s="4"/>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3"/>
      <c r="K676" s="2"/>
      <c r="L676" s="2"/>
      <c r="M676" s="2"/>
      <c r="N676" s="4"/>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3"/>
      <c r="K677" s="2"/>
      <c r="L677" s="2"/>
      <c r="M677" s="2"/>
      <c r="N677" s="4"/>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3"/>
      <c r="K678" s="2"/>
      <c r="L678" s="2"/>
      <c r="M678" s="2"/>
      <c r="N678" s="4"/>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3"/>
      <c r="K679" s="2"/>
      <c r="L679" s="2"/>
      <c r="M679" s="2"/>
      <c r="N679" s="4"/>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3"/>
      <c r="K680" s="2"/>
      <c r="L680" s="2"/>
      <c r="M680" s="2"/>
      <c r="N680" s="4"/>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3"/>
      <c r="K681" s="2"/>
      <c r="L681" s="2"/>
      <c r="M681" s="2"/>
      <c r="N681" s="4"/>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3"/>
      <c r="K682" s="2"/>
      <c r="L682" s="2"/>
      <c r="M682" s="2"/>
      <c r="N682" s="4"/>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3"/>
      <c r="K683" s="2"/>
      <c r="L683" s="2"/>
      <c r="M683" s="2"/>
      <c r="N683" s="4"/>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3"/>
      <c r="K684" s="2"/>
      <c r="L684" s="2"/>
      <c r="M684" s="2"/>
      <c r="N684" s="4"/>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3"/>
      <c r="K685" s="2"/>
      <c r="L685" s="2"/>
      <c r="M685" s="2"/>
      <c r="N685" s="4"/>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3"/>
      <c r="K686" s="2"/>
      <c r="L686" s="2"/>
      <c r="M686" s="2"/>
      <c r="N686" s="4"/>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3"/>
      <c r="K687" s="2"/>
      <c r="L687" s="2"/>
      <c r="M687" s="2"/>
      <c r="N687" s="4"/>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3"/>
      <c r="K688" s="2"/>
      <c r="L688" s="2"/>
      <c r="M688" s="2"/>
      <c r="N688" s="4"/>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3"/>
      <c r="K689" s="2"/>
      <c r="L689" s="2"/>
      <c r="M689" s="2"/>
      <c r="N689" s="4"/>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3"/>
      <c r="K690" s="2"/>
      <c r="L690" s="2"/>
      <c r="M690" s="2"/>
      <c r="N690" s="4"/>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3"/>
      <c r="K691" s="2"/>
      <c r="L691" s="2"/>
      <c r="M691" s="2"/>
      <c r="N691" s="4"/>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3"/>
      <c r="K692" s="2"/>
      <c r="L692" s="2"/>
      <c r="M692" s="2"/>
      <c r="N692" s="4"/>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3"/>
      <c r="K693" s="2"/>
      <c r="L693" s="2"/>
      <c r="M693" s="2"/>
      <c r="N693" s="4"/>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3"/>
      <c r="K694" s="2"/>
      <c r="L694" s="2"/>
      <c r="M694" s="2"/>
      <c r="N694" s="4"/>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3"/>
      <c r="K695" s="2"/>
      <c r="L695" s="2"/>
      <c r="M695" s="2"/>
      <c r="N695" s="4"/>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3"/>
      <c r="K696" s="2"/>
      <c r="L696" s="2"/>
      <c r="M696" s="2"/>
      <c r="N696" s="4"/>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3"/>
      <c r="K697" s="2"/>
      <c r="L697" s="2"/>
      <c r="M697" s="2"/>
      <c r="N697" s="4"/>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3"/>
      <c r="K698" s="2"/>
      <c r="L698" s="2"/>
      <c r="M698" s="2"/>
      <c r="N698" s="4"/>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3"/>
      <c r="K699" s="2"/>
      <c r="L699" s="2"/>
      <c r="M699" s="2"/>
      <c r="N699" s="4"/>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3"/>
      <c r="K700" s="2"/>
      <c r="L700" s="2"/>
      <c r="M700" s="2"/>
      <c r="N700" s="4"/>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3"/>
      <c r="K701" s="2"/>
      <c r="L701" s="2"/>
      <c r="M701" s="2"/>
      <c r="N701" s="4"/>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3"/>
      <c r="K702" s="2"/>
      <c r="L702" s="2"/>
      <c r="M702" s="2"/>
      <c r="N702" s="4"/>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3"/>
      <c r="K703" s="2"/>
      <c r="L703" s="2"/>
      <c r="M703" s="2"/>
      <c r="N703" s="4"/>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3"/>
      <c r="K704" s="2"/>
      <c r="L704" s="2"/>
      <c r="M704" s="2"/>
      <c r="N704" s="4"/>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3"/>
      <c r="K705" s="2"/>
      <c r="L705" s="2"/>
      <c r="M705" s="2"/>
      <c r="N705" s="4"/>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3"/>
      <c r="K706" s="2"/>
      <c r="L706" s="2"/>
      <c r="M706" s="2"/>
      <c r="N706" s="4"/>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3"/>
      <c r="K707" s="2"/>
      <c r="L707" s="2"/>
      <c r="M707" s="2"/>
      <c r="N707" s="4"/>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3"/>
      <c r="K708" s="2"/>
      <c r="L708" s="2"/>
      <c r="M708" s="2"/>
      <c r="N708" s="4"/>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3"/>
      <c r="K709" s="2"/>
      <c r="L709" s="2"/>
      <c r="M709" s="2"/>
      <c r="N709" s="4"/>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3"/>
      <c r="K710" s="2"/>
      <c r="L710" s="2"/>
      <c r="M710" s="2"/>
      <c r="N710" s="4"/>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3"/>
      <c r="K711" s="2"/>
      <c r="L711" s="2"/>
      <c r="M711" s="2"/>
      <c r="N711" s="4"/>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3"/>
      <c r="K712" s="2"/>
      <c r="L712" s="2"/>
      <c r="M712" s="2"/>
      <c r="N712" s="4"/>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3"/>
      <c r="K713" s="2"/>
      <c r="L713" s="2"/>
      <c r="M713" s="2"/>
      <c r="N713" s="4"/>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3"/>
      <c r="K714" s="2"/>
      <c r="L714" s="2"/>
      <c r="M714" s="2"/>
      <c r="N714" s="4"/>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3"/>
      <c r="K715" s="2"/>
      <c r="L715" s="2"/>
      <c r="M715" s="2"/>
      <c r="N715" s="4"/>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3"/>
      <c r="K716" s="2"/>
      <c r="L716" s="2"/>
      <c r="M716" s="2"/>
      <c r="N716" s="4"/>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3"/>
      <c r="K717" s="2"/>
      <c r="L717" s="2"/>
      <c r="M717" s="2"/>
      <c r="N717" s="4"/>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3"/>
      <c r="K718" s="2"/>
      <c r="L718" s="2"/>
      <c r="M718" s="2"/>
      <c r="N718" s="4"/>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3"/>
      <c r="K719" s="2"/>
      <c r="L719" s="2"/>
      <c r="M719" s="2"/>
      <c r="N719" s="4"/>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3"/>
      <c r="K720" s="2"/>
      <c r="L720" s="2"/>
      <c r="M720" s="2"/>
      <c r="N720" s="4"/>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3"/>
      <c r="K721" s="2"/>
      <c r="L721" s="2"/>
      <c r="M721" s="2"/>
      <c r="N721" s="4"/>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3"/>
      <c r="K722" s="2"/>
      <c r="L722" s="2"/>
      <c r="M722" s="2"/>
      <c r="N722" s="4"/>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3"/>
      <c r="K723" s="2"/>
      <c r="L723" s="2"/>
      <c r="M723" s="2"/>
      <c r="N723" s="4"/>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3"/>
      <c r="K724" s="2"/>
      <c r="L724" s="2"/>
      <c r="M724" s="2"/>
      <c r="N724" s="4"/>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3"/>
      <c r="K725" s="2"/>
      <c r="L725" s="2"/>
      <c r="M725" s="2"/>
      <c r="N725" s="4"/>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3"/>
      <c r="K726" s="2"/>
      <c r="L726" s="2"/>
      <c r="M726" s="2"/>
      <c r="N726" s="4"/>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3"/>
      <c r="K727" s="2"/>
      <c r="L727" s="2"/>
      <c r="M727" s="2"/>
      <c r="N727" s="4"/>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3"/>
      <c r="K728" s="2"/>
      <c r="L728" s="2"/>
      <c r="M728" s="2"/>
      <c r="N728" s="4"/>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3"/>
      <c r="K729" s="2"/>
      <c r="L729" s="2"/>
      <c r="M729" s="2"/>
      <c r="N729" s="4"/>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3"/>
      <c r="K730" s="2"/>
      <c r="L730" s="2"/>
      <c r="M730" s="2"/>
      <c r="N730" s="4"/>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3"/>
      <c r="K731" s="2"/>
      <c r="L731" s="2"/>
      <c r="M731" s="2"/>
      <c r="N731" s="4"/>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3"/>
      <c r="K732" s="2"/>
      <c r="L732" s="2"/>
      <c r="M732" s="2"/>
      <c r="N732" s="4"/>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3"/>
      <c r="K733" s="2"/>
      <c r="L733" s="2"/>
      <c r="M733" s="2"/>
      <c r="N733" s="4"/>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3"/>
      <c r="K734" s="2"/>
      <c r="L734" s="2"/>
      <c r="M734" s="2"/>
      <c r="N734" s="4"/>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3"/>
      <c r="K735" s="2"/>
      <c r="L735" s="2"/>
      <c r="M735" s="2"/>
      <c r="N735" s="4"/>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3"/>
      <c r="K736" s="2"/>
      <c r="L736" s="2"/>
      <c r="M736" s="2"/>
      <c r="N736" s="4"/>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3"/>
      <c r="K737" s="2"/>
      <c r="L737" s="2"/>
      <c r="M737" s="2"/>
      <c r="N737" s="4"/>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3"/>
      <c r="K738" s="2"/>
      <c r="L738" s="2"/>
      <c r="M738" s="2"/>
      <c r="N738" s="4"/>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3"/>
      <c r="K739" s="2"/>
      <c r="L739" s="2"/>
      <c r="M739" s="2"/>
      <c r="N739" s="4"/>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3"/>
      <c r="K740" s="2"/>
      <c r="L740" s="2"/>
      <c r="M740" s="2"/>
      <c r="N740" s="4"/>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3"/>
      <c r="K741" s="2"/>
      <c r="L741" s="2"/>
      <c r="M741" s="2"/>
      <c r="N741" s="4"/>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3"/>
      <c r="K742" s="2"/>
      <c r="L742" s="2"/>
      <c r="M742" s="2"/>
      <c r="N742" s="4"/>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3"/>
      <c r="K743" s="2"/>
      <c r="L743" s="2"/>
      <c r="M743" s="2"/>
      <c r="N743" s="4"/>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3"/>
      <c r="K744" s="2"/>
      <c r="L744" s="2"/>
      <c r="M744" s="2"/>
      <c r="N744" s="4"/>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3"/>
      <c r="K745" s="2"/>
      <c r="L745" s="2"/>
      <c r="M745" s="2"/>
      <c r="N745" s="4"/>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3"/>
      <c r="K746" s="2"/>
      <c r="L746" s="2"/>
      <c r="M746" s="2"/>
      <c r="N746" s="4"/>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3"/>
      <c r="K747" s="2"/>
      <c r="L747" s="2"/>
      <c r="M747" s="2"/>
      <c r="N747" s="4"/>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3"/>
      <c r="K748" s="2"/>
      <c r="L748" s="2"/>
      <c r="M748" s="2"/>
      <c r="N748" s="4"/>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3"/>
      <c r="K749" s="2"/>
      <c r="L749" s="2"/>
      <c r="M749" s="2"/>
      <c r="N749" s="4"/>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3"/>
      <c r="K750" s="2"/>
      <c r="L750" s="2"/>
      <c r="M750" s="2"/>
      <c r="N750" s="4"/>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3"/>
      <c r="K751" s="2"/>
      <c r="L751" s="2"/>
      <c r="M751" s="2"/>
      <c r="N751" s="4"/>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3"/>
      <c r="K752" s="2"/>
      <c r="L752" s="2"/>
      <c r="M752" s="2"/>
      <c r="N752" s="4"/>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3"/>
      <c r="K753" s="2"/>
      <c r="L753" s="2"/>
      <c r="M753" s="2"/>
      <c r="N753" s="4"/>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3"/>
      <c r="K754" s="2"/>
      <c r="L754" s="2"/>
      <c r="M754" s="2"/>
      <c r="N754" s="4"/>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3"/>
      <c r="K755" s="2"/>
      <c r="L755" s="2"/>
      <c r="M755" s="2"/>
      <c r="N755" s="4"/>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3"/>
      <c r="K756" s="2"/>
      <c r="L756" s="2"/>
      <c r="M756" s="2"/>
      <c r="N756" s="4"/>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3"/>
      <c r="K757" s="2"/>
      <c r="L757" s="2"/>
      <c r="M757" s="2"/>
      <c r="N757" s="4"/>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3"/>
      <c r="K758" s="2"/>
      <c r="L758" s="2"/>
      <c r="M758" s="2"/>
      <c r="N758" s="4"/>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3"/>
      <c r="K759" s="2"/>
      <c r="L759" s="2"/>
      <c r="M759" s="2"/>
      <c r="N759" s="4"/>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3"/>
      <c r="K760" s="2"/>
      <c r="L760" s="2"/>
      <c r="M760" s="2"/>
      <c r="N760" s="4"/>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3"/>
      <c r="K761" s="2"/>
      <c r="L761" s="2"/>
      <c r="M761" s="2"/>
      <c r="N761" s="4"/>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3"/>
      <c r="K762" s="2"/>
      <c r="L762" s="2"/>
      <c r="M762" s="2"/>
      <c r="N762" s="4"/>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3"/>
      <c r="K763" s="2"/>
      <c r="L763" s="2"/>
      <c r="M763" s="2"/>
      <c r="N763" s="4"/>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3"/>
      <c r="K764" s="2"/>
      <c r="L764" s="2"/>
      <c r="M764" s="2"/>
      <c r="N764" s="4"/>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3"/>
      <c r="K765" s="2"/>
      <c r="L765" s="2"/>
      <c r="M765" s="2"/>
      <c r="N765" s="4"/>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3"/>
      <c r="K766" s="2"/>
      <c r="L766" s="2"/>
      <c r="M766" s="2"/>
      <c r="N766" s="4"/>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3"/>
      <c r="K767" s="2"/>
      <c r="L767" s="2"/>
      <c r="M767" s="2"/>
      <c r="N767" s="4"/>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3"/>
      <c r="K768" s="2"/>
      <c r="L768" s="2"/>
      <c r="M768" s="2"/>
      <c r="N768" s="4"/>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3"/>
      <c r="K769" s="2"/>
      <c r="L769" s="2"/>
      <c r="M769" s="2"/>
      <c r="N769" s="4"/>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3"/>
      <c r="K770" s="2"/>
      <c r="L770" s="2"/>
      <c r="M770" s="2"/>
      <c r="N770" s="4"/>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3"/>
      <c r="K771" s="2"/>
      <c r="L771" s="2"/>
      <c r="M771" s="2"/>
      <c r="N771" s="4"/>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3"/>
      <c r="K772" s="2"/>
      <c r="L772" s="2"/>
      <c r="M772" s="2"/>
      <c r="N772" s="4"/>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3"/>
      <c r="K773" s="2"/>
      <c r="L773" s="2"/>
      <c r="M773" s="2"/>
      <c r="N773" s="4"/>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3"/>
      <c r="K774" s="2"/>
      <c r="L774" s="2"/>
      <c r="M774" s="2"/>
      <c r="N774" s="4"/>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3"/>
      <c r="K775" s="2"/>
      <c r="L775" s="2"/>
      <c r="M775" s="2"/>
      <c r="N775" s="4"/>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3"/>
      <c r="K776" s="2"/>
      <c r="L776" s="2"/>
      <c r="M776" s="2"/>
      <c r="N776" s="4"/>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3"/>
      <c r="K777" s="2"/>
      <c r="L777" s="2"/>
      <c r="M777" s="2"/>
      <c r="N777" s="4"/>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3"/>
      <c r="K778" s="2"/>
      <c r="L778" s="2"/>
      <c r="M778" s="2"/>
      <c r="N778" s="4"/>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3"/>
      <c r="K779" s="2"/>
      <c r="L779" s="2"/>
      <c r="M779" s="2"/>
      <c r="N779" s="4"/>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3"/>
      <c r="K780" s="2"/>
      <c r="L780" s="2"/>
      <c r="M780" s="2"/>
      <c r="N780" s="4"/>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3"/>
      <c r="K781" s="2"/>
      <c r="L781" s="2"/>
      <c r="M781" s="2"/>
      <c r="N781" s="4"/>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3"/>
      <c r="K782" s="2"/>
      <c r="L782" s="2"/>
      <c r="M782" s="2"/>
      <c r="N782" s="4"/>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3"/>
      <c r="K783" s="2"/>
      <c r="L783" s="2"/>
      <c r="M783" s="2"/>
      <c r="N783" s="4"/>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3"/>
      <c r="K784" s="2"/>
      <c r="L784" s="2"/>
      <c r="M784" s="2"/>
      <c r="N784" s="4"/>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3"/>
      <c r="K785" s="2"/>
      <c r="L785" s="2"/>
      <c r="M785" s="2"/>
      <c r="N785" s="4"/>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3"/>
      <c r="K786" s="2"/>
      <c r="L786" s="2"/>
      <c r="M786" s="2"/>
      <c r="N786" s="4"/>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3"/>
      <c r="K787" s="2"/>
      <c r="L787" s="2"/>
      <c r="M787" s="2"/>
      <c r="N787" s="4"/>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3"/>
      <c r="K788" s="2"/>
      <c r="L788" s="2"/>
      <c r="M788" s="2"/>
      <c r="N788" s="4"/>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3"/>
      <c r="K789" s="2"/>
      <c r="L789" s="2"/>
      <c r="M789" s="2"/>
      <c r="N789" s="4"/>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3"/>
      <c r="K790" s="2"/>
      <c r="L790" s="2"/>
      <c r="M790" s="2"/>
      <c r="N790" s="4"/>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3"/>
      <c r="K791" s="2"/>
      <c r="L791" s="2"/>
      <c r="M791" s="2"/>
      <c r="N791" s="4"/>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3"/>
      <c r="K792" s="2"/>
      <c r="L792" s="2"/>
      <c r="M792" s="2"/>
      <c r="N792" s="4"/>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3"/>
      <c r="K793" s="2"/>
      <c r="L793" s="2"/>
      <c r="M793" s="2"/>
      <c r="N793" s="4"/>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3"/>
      <c r="K794" s="2"/>
      <c r="L794" s="2"/>
      <c r="M794" s="2"/>
      <c r="N794" s="4"/>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3"/>
      <c r="K795" s="2"/>
      <c r="L795" s="2"/>
      <c r="M795" s="2"/>
      <c r="N795" s="4"/>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3"/>
      <c r="K796" s="2"/>
      <c r="L796" s="2"/>
      <c r="M796" s="2"/>
      <c r="N796" s="4"/>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3"/>
      <c r="K797" s="2"/>
      <c r="L797" s="2"/>
      <c r="M797" s="2"/>
      <c r="N797" s="4"/>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3"/>
      <c r="K798" s="2"/>
      <c r="L798" s="2"/>
      <c r="M798" s="2"/>
      <c r="N798" s="4"/>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3"/>
      <c r="K799" s="2"/>
      <c r="L799" s="2"/>
      <c r="M799" s="2"/>
      <c r="N799" s="4"/>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3"/>
      <c r="K800" s="2"/>
      <c r="L800" s="2"/>
      <c r="M800" s="2"/>
      <c r="N800" s="4"/>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3"/>
      <c r="K801" s="2"/>
      <c r="L801" s="2"/>
      <c r="M801" s="2"/>
      <c r="N801" s="4"/>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3"/>
      <c r="K802" s="2"/>
      <c r="L802" s="2"/>
      <c r="M802" s="2"/>
      <c r="N802" s="4"/>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3"/>
      <c r="K803" s="2"/>
      <c r="L803" s="2"/>
      <c r="M803" s="2"/>
      <c r="N803" s="4"/>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3"/>
      <c r="K804" s="2"/>
      <c r="L804" s="2"/>
      <c r="M804" s="2"/>
      <c r="N804" s="4"/>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3"/>
      <c r="K805" s="2"/>
      <c r="L805" s="2"/>
      <c r="M805" s="2"/>
      <c r="N805" s="4"/>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3"/>
      <c r="K806" s="2"/>
      <c r="L806" s="2"/>
      <c r="M806" s="2"/>
      <c r="N806" s="4"/>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3"/>
      <c r="K807" s="2"/>
      <c r="L807" s="2"/>
      <c r="M807" s="2"/>
      <c r="N807" s="4"/>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3"/>
      <c r="K808" s="2"/>
      <c r="L808" s="2"/>
      <c r="M808" s="2"/>
      <c r="N808" s="4"/>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3"/>
      <c r="K809" s="2"/>
      <c r="L809" s="2"/>
      <c r="M809" s="2"/>
      <c r="N809" s="4"/>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3"/>
      <c r="K810" s="2"/>
      <c r="L810" s="2"/>
      <c r="M810" s="2"/>
      <c r="N810" s="4"/>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3"/>
      <c r="K811" s="2"/>
      <c r="L811" s="2"/>
      <c r="M811" s="2"/>
      <c r="N811" s="4"/>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3"/>
      <c r="K812" s="2"/>
      <c r="L812" s="2"/>
      <c r="M812" s="2"/>
      <c r="N812" s="4"/>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3"/>
      <c r="K813" s="2"/>
      <c r="L813" s="2"/>
      <c r="M813" s="2"/>
      <c r="N813" s="4"/>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3"/>
      <c r="K814" s="2"/>
      <c r="L814" s="2"/>
      <c r="M814" s="2"/>
      <c r="N814" s="4"/>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3"/>
      <c r="K815" s="2"/>
      <c r="L815" s="2"/>
      <c r="M815" s="2"/>
      <c r="N815" s="4"/>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3"/>
      <c r="K816" s="2"/>
      <c r="L816" s="2"/>
      <c r="M816" s="2"/>
      <c r="N816" s="4"/>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3"/>
      <c r="K817" s="2"/>
      <c r="L817" s="2"/>
      <c r="M817" s="2"/>
      <c r="N817" s="4"/>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3"/>
      <c r="K818" s="2"/>
      <c r="L818" s="2"/>
      <c r="M818" s="2"/>
      <c r="N818" s="4"/>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3"/>
      <c r="K819" s="2"/>
      <c r="L819" s="2"/>
      <c r="M819" s="2"/>
      <c r="N819" s="4"/>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3"/>
      <c r="K820" s="2"/>
      <c r="L820" s="2"/>
      <c r="M820" s="2"/>
      <c r="N820" s="4"/>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3"/>
      <c r="K821" s="2"/>
      <c r="L821" s="2"/>
      <c r="M821" s="2"/>
      <c r="N821" s="4"/>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3"/>
      <c r="K822" s="2"/>
      <c r="L822" s="2"/>
      <c r="M822" s="2"/>
      <c r="N822" s="4"/>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3"/>
      <c r="K823" s="2"/>
      <c r="L823" s="2"/>
      <c r="M823" s="2"/>
      <c r="N823" s="4"/>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3"/>
      <c r="K824" s="2"/>
      <c r="L824" s="2"/>
      <c r="M824" s="2"/>
      <c r="N824" s="4"/>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3"/>
      <c r="K825" s="2"/>
      <c r="L825" s="2"/>
      <c r="M825" s="2"/>
      <c r="N825" s="4"/>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3"/>
      <c r="K826" s="2"/>
      <c r="L826" s="2"/>
      <c r="M826" s="2"/>
      <c r="N826" s="4"/>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3"/>
      <c r="K827" s="2"/>
      <c r="L827" s="2"/>
      <c r="M827" s="2"/>
      <c r="N827" s="4"/>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3"/>
      <c r="K828" s="2"/>
      <c r="L828" s="2"/>
      <c r="M828" s="2"/>
      <c r="N828" s="4"/>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3"/>
      <c r="K829" s="2"/>
      <c r="L829" s="2"/>
      <c r="M829" s="2"/>
      <c r="N829" s="4"/>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3"/>
      <c r="K830" s="2"/>
      <c r="L830" s="2"/>
      <c r="M830" s="2"/>
      <c r="N830" s="4"/>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3"/>
      <c r="K831" s="2"/>
      <c r="L831" s="2"/>
      <c r="M831" s="2"/>
      <c r="N831" s="4"/>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3"/>
      <c r="K832" s="2"/>
      <c r="L832" s="2"/>
      <c r="M832" s="2"/>
      <c r="N832" s="4"/>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3"/>
      <c r="K833" s="2"/>
      <c r="L833" s="2"/>
      <c r="M833" s="2"/>
      <c r="N833" s="4"/>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3"/>
      <c r="K834" s="2"/>
      <c r="L834" s="2"/>
      <c r="M834" s="2"/>
      <c r="N834" s="4"/>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3"/>
      <c r="K835" s="2"/>
      <c r="L835" s="2"/>
      <c r="M835" s="2"/>
      <c r="N835" s="4"/>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3"/>
      <c r="K836" s="2"/>
      <c r="L836" s="2"/>
      <c r="M836" s="2"/>
      <c r="N836" s="4"/>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3"/>
      <c r="K837" s="2"/>
      <c r="L837" s="2"/>
      <c r="M837" s="2"/>
      <c r="N837" s="4"/>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3"/>
      <c r="K838" s="2"/>
      <c r="L838" s="2"/>
      <c r="M838" s="2"/>
      <c r="N838" s="4"/>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3"/>
      <c r="K839" s="2"/>
      <c r="L839" s="2"/>
      <c r="M839" s="2"/>
      <c r="N839" s="4"/>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3"/>
      <c r="K840" s="2"/>
      <c r="L840" s="2"/>
      <c r="M840" s="2"/>
      <c r="N840" s="4"/>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3"/>
      <c r="K841" s="2"/>
      <c r="L841" s="2"/>
      <c r="M841" s="2"/>
      <c r="N841" s="4"/>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3"/>
      <c r="K842" s="2"/>
      <c r="L842" s="2"/>
      <c r="M842" s="2"/>
      <c r="N842" s="4"/>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3"/>
      <c r="K843" s="2"/>
      <c r="L843" s="2"/>
      <c r="M843" s="2"/>
      <c r="N843" s="4"/>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3"/>
      <c r="K844" s="2"/>
      <c r="L844" s="2"/>
      <c r="M844" s="2"/>
      <c r="N844" s="4"/>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3"/>
      <c r="K845" s="2"/>
      <c r="L845" s="2"/>
      <c r="M845" s="2"/>
      <c r="N845" s="4"/>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3"/>
      <c r="K846" s="2"/>
      <c r="L846" s="2"/>
      <c r="M846" s="2"/>
      <c r="N846" s="4"/>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3"/>
      <c r="K847" s="2"/>
      <c r="L847" s="2"/>
      <c r="M847" s="2"/>
      <c r="N847" s="4"/>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3"/>
      <c r="K848" s="2"/>
      <c r="L848" s="2"/>
      <c r="M848" s="2"/>
      <c r="N848" s="4"/>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3"/>
      <c r="K849" s="2"/>
      <c r="L849" s="2"/>
      <c r="M849" s="2"/>
      <c r="N849" s="4"/>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3"/>
      <c r="K850" s="2"/>
      <c r="L850" s="2"/>
      <c r="M850" s="2"/>
      <c r="N850" s="4"/>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3"/>
      <c r="K851" s="2"/>
      <c r="L851" s="2"/>
      <c r="M851" s="2"/>
      <c r="N851" s="4"/>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3"/>
      <c r="K852" s="2"/>
      <c r="L852" s="2"/>
      <c r="M852" s="2"/>
      <c r="N852" s="4"/>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3"/>
      <c r="K853" s="2"/>
      <c r="L853" s="2"/>
      <c r="M853" s="2"/>
      <c r="N853" s="4"/>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3"/>
      <c r="K854" s="2"/>
      <c r="L854" s="2"/>
      <c r="M854" s="2"/>
      <c r="N854" s="4"/>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3"/>
      <c r="K855" s="2"/>
      <c r="L855" s="2"/>
      <c r="M855" s="2"/>
      <c r="N855" s="4"/>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3"/>
      <c r="K856" s="2"/>
      <c r="L856" s="2"/>
      <c r="M856" s="2"/>
      <c r="N856" s="4"/>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3"/>
      <c r="K857" s="2"/>
      <c r="L857" s="2"/>
      <c r="M857" s="2"/>
      <c r="N857" s="4"/>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3"/>
      <c r="K858" s="2"/>
      <c r="L858" s="2"/>
      <c r="M858" s="2"/>
      <c r="N858" s="4"/>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3"/>
      <c r="K859" s="2"/>
      <c r="L859" s="2"/>
      <c r="M859" s="2"/>
      <c r="N859" s="4"/>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3"/>
      <c r="K860" s="2"/>
      <c r="L860" s="2"/>
      <c r="M860" s="2"/>
      <c r="N860" s="4"/>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3"/>
      <c r="K861" s="2"/>
      <c r="L861" s="2"/>
      <c r="M861" s="2"/>
      <c r="N861" s="4"/>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3"/>
      <c r="K862" s="2"/>
      <c r="L862" s="2"/>
      <c r="M862" s="2"/>
      <c r="N862" s="4"/>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3"/>
      <c r="K863" s="2"/>
      <c r="L863" s="2"/>
      <c r="M863" s="2"/>
      <c r="N863" s="4"/>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3"/>
      <c r="K864" s="2"/>
      <c r="L864" s="2"/>
      <c r="M864" s="2"/>
      <c r="N864" s="4"/>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3"/>
      <c r="K865" s="2"/>
      <c r="L865" s="2"/>
      <c r="M865" s="2"/>
      <c r="N865" s="4"/>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3"/>
      <c r="K866" s="2"/>
      <c r="L866" s="2"/>
      <c r="M866" s="2"/>
      <c r="N866" s="4"/>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3"/>
      <c r="K867" s="2"/>
      <c r="L867" s="2"/>
      <c r="M867" s="2"/>
      <c r="N867" s="4"/>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3"/>
      <c r="K868" s="2"/>
      <c r="L868" s="2"/>
      <c r="M868" s="2"/>
      <c r="N868" s="4"/>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3"/>
      <c r="K869" s="2"/>
      <c r="L869" s="2"/>
      <c r="M869" s="2"/>
      <c r="N869" s="4"/>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3"/>
      <c r="K870" s="2"/>
      <c r="L870" s="2"/>
      <c r="M870" s="2"/>
      <c r="N870" s="4"/>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3"/>
      <c r="K871" s="2"/>
      <c r="L871" s="2"/>
      <c r="M871" s="2"/>
      <c r="N871" s="4"/>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3"/>
      <c r="K872" s="2"/>
      <c r="L872" s="2"/>
      <c r="M872" s="2"/>
      <c r="N872" s="4"/>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3"/>
      <c r="K873" s="2"/>
      <c r="L873" s="2"/>
      <c r="M873" s="2"/>
      <c r="N873" s="4"/>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3"/>
      <c r="K874" s="2"/>
      <c r="L874" s="2"/>
      <c r="M874" s="2"/>
      <c r="N874" s="4"/>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3"/>
      <c r="K875" s="2"/>
      <c r="L875" s="2"/>
      <c r="M875" s="2"/>
      <c r="N875" s="4"/>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3"/>
      <c r="K876" s="2"/>
      <c r="L876" s="2"/>
      <c r="M876" s="2"/>
      <c r="N876" s="4"/>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3"/>
      <c r="K877" s="2"/>
      <c r="L877" s="2"/>
      <c r="M877" s="2"/>
      <c r="N877" s="4"/>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3"/>
      <c r="K878" s="2"/>
      <c r="L878" s="2"/>
      <c r="M878" s="2"/>
      <c r="N878" s="4"/>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3"/>
      <c r="K879" s="2"/>
      <c r="L879" s="2"/>
      <c r="M879" s="2"/>
      <c r="N879" s="4"/>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3"/>
      <c r="K880" s="2"/>
      <c r="L880" s="2"/>
      <c r="M880" s="2"/>
      <c r="N880" s="4"/>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3"/>
      <c r="K881" s="2"/>
      <c r="L881" s="2"/>
      <c r="M881" s="2"/>
      <c r="N881" s="4"/>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3"/>
      <c r="K882" s="2"/>
      <c r="L882" s="2"/>
      <c r="M882" s="2"/>
      <c r="N882" s="4"/>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3"/>
      <c r="K883" s="2"/>
      <c r="L883" s="2"/>
      <c r="M883" s="2"/>
      <c r="N883" s="4"/>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3"/>
      <c r="K884" s="2"/>
      <c r="L884" s="2"/>
      <c r="M884" s="2"/>
      <c r="N884" s="4"/>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3"/>
      <c r="K885" s="2"/>
      <c r="L885" s="2"/>
      <c r="M885" s="2"/>
      <c r="N885" s="4"/>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3"/>
      <c r="K886" s="2"/>
      <c r="L886" s="2"/>
      <c r="M886" s="2"/>
      <c r="N886" s="4"/>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3"/>
      <c r="K887" s="2"/>
      <c r="L887" s="2"/>
      <c r="M887" s="2"/>
      <c r="N887" s="4"/>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3"/>
      <c r="K888" s="2"/>
      <c r="L888" s="2"/>
      <c r="M888" s="2"/>
      <c r="N888" s="4"/>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3"/>
      <c r="K889" s="2"/>
      <c r="L889" s="2"/>
      <c r="M889" s="2"/>
      <c r="N889" s="4"/>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3"/>
      <c r="K890" s="2"/>
      <c r="L890" s="2"/>
      <c r="M890" s="2"/>
      <c r="N890" s="4"/>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3"/>
      <c r="K891" s="2"/>
      <c r="L891" s="2"/>
      <c r="M891" s="2"/>
      <c r="N891" s="4"/>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3"/>
      <c r="K892" s="2"/>
      <c r="L892" s="2"/>
      <c r="M892" s="2"/>
      <c r="N892" s="4"/>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3"/>
      <c r="K893" s="2"/>
      <c r="L893" s="2"/>
      <c r="M893" s="2"/>
      <c r="N893" s="4"/>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3"/>
      <c r="K894" s="2"/>
      <c r="L894" s="2"/>
      <c r="M894" s="2"/>
      <c r="N894" s="4"/>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3"/>
      <c r="K895" s="2"/>
      <c r="L895" s="2"/>
      <c r="M895" s="2"/>
      <c r="N895" s="4"/>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3"/>
      <c r="K896" s="2"/>
      <c r="L896" s="2"/>
      <c r="M896" s="2"/>
      <c r="N896" s="4"/>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3"/>
      <c r="K897" s="2"/>
      <c r="L897" s="2"/>
      <c r="M897" s="2"/>
      <c r="N897" s="4"/>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3"/>
      <c r="K898" s="2"/>
      <c r="L898" s="2"/>
      <c r="M898" s="2"/>
      <c r="N898" s="4"/>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3"/>
      <c r="K899" s="2"/>
      <c r="L899" s="2"/>
      <c r="M899" s="2"/>
      <c r="N899" s="4"/>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3"/>
      <c r="K900" s="2"/>
      <c r="L900" s="2"/>
      <c r="M900" s="2"/>
      <c r="N900" s="4"/>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3"/>
      <c r="K901" s="2"/>
      <c r="L901" s="2"/>
      <c r="M901" s="2"/>
      <c r="N901" s="4"/>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3"/>
      <c r="K902" s="2"/>
      <c r="L902" s="2"/>
      <c r="M902" s="2"/>
      <c r="N902" s="4"/>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3"/>
      <c r="K903" s="2"/>
      <c r="L903" s="2"/>
      <c r="M903" s="2"/>
      <c r="N903" s="4"/>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3"/>
      <c r="K904" s="2"/>
      <c r="L904" s="2"/>
      <c r="M904" s="2"/>
      <c r="N904" s="4"/>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3"/>
      <c r="K905" s="2"/>
      <c r="L905" s="2"/>
      <c r="M905" s="2"/>
      <c r="N905" s="4"/>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3"/>
      <c r="K906" s="2"/>
      <c r="L906" s="2"/>
      <c r="M906" s="2"/>
      <c r="N906" s="4"/>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3"/>
      <c r="K907" s="2"/>
      <c r="L907" s="2"/>
      <c r="M907" s="2"/>
      <c r="N907" s="4"/>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3"/>
      <c r="K908" s="2"/>
      <c r="L908" s="2"/>
      <c r="M908" s="2"/>
      <c r="N908" s="4"/>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3"/>
      <c r="K909" s="2"/>
      <c r="L909" s="2"/>
      <c r="M909" s="2"/>
      <c r="N909" s="4"/>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3"/>
      <c r="K910" s="2"/>
      <c r="L910" s="2"/>
      <c r="M910" s="2"/>
      <c r="N910" s="4"/>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3"/>
      <c r="K911" s="2"/>
      <c r="L911" s="2"/>
      <c r="M911" s="2"/>
      <c r="N911" s="4"/>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3"/>
      <c r="K912" s="2"/>
      <c r="L912" s="2"/>
      <c r="M912" s="2"/>
      <c r="N912" s="4"/>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3"/>
      <c r="K913" s="2"/>
      <c r="L913" s="2"/>
      <c r="M913" s="2"/>
      <c r="N913" s="4"/>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3"/>
      <c r="K914" s="2"/>
      <c r="L914" s="2"/>
      <c r="M914" s="2"/>
      <c r="N914" s="4"/>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3"/>
      <c r="K915" s="2"/>
      <c r="L915" s="2"/>
      <c r="M915" s="2"/>
      <c r="N915" s="4"/>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3"/>
      <c r="K916" s="2"/>
      <c r="L916" s="2"/>
      <c r="M916" s="2"/>
      <c r="N916" s="4"/>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3"/>
      <c r="K917" s="2"/>
      <c r="L917" s="2"/>
      <c r="M917" s="2"/>
      <c r="N917" s="4"/>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3"/>
      <c r="K918" s="2"/>
      <c r="L918" s="2"/>
      <c r="M918" s="2"/>
      <c r="N918" s="4"/>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3"/>
      <c r="K919" s="2"/>
      <c r="L919" s="2"/>
      <c r="M919" s="2"/>
      <c r="N919" s="4"/>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3"/>
      <c r="K920" s="2"/>
      <c r="L920" s="2"/>
      <c r="M920" s="2"/>
      <c r="N920" s="4"/>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3"/>
      <c r="K921" s="2"/>
      <c r="L921" s="2"/>
      <c r="M921" s="2"/>
      <c r="N921" s="4"/>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3"/>
      <c r="K922" s="2"/>
      <c r="L922" s="2"/>
      <c r="M922" s="2"/>
      <c r="N922" s="4"/>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3"/>
      <c r="K923" s="2"/>
      <c r="L923" s="2"/>
      <c r="M923" s="2"/>
      <c r="N923" s="4"/>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3"/>
      <c r="K924" s="2"/>
      <c r="L924" s="2"/>
      <c r="M924" s="2"/>
      <c r="N924" s="4"/>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3"/>
      <c r="K925" s="2"/>
      <c r="L925" s="2"/>
      <c r="M925" s="2"/>
      <c r="N925" s="4"/>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3"/>
      <c r="K926" s="2"/>
      <c r="L926" s="2"/>
      <c r="M926" s="2"/>
      <c r="N926" s="4"/>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3"/>
      <c r="K927" s="2"/>
      <c r="L927" s="2"/>
      <c r="M927" s="2"/>
      <c r="N927" s="4"/>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3"/>
      <c r="K928" s="2"/>
      <c r="L928" s="2"/>
      <c r="M928" s="2"/>
      <c r="N928" s="4"/>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3"/>
      <c r="K929" s="2"/>
      <c r="L929" s="2"/>
      <c r="M929" s="2"/>
      <c r="N929" s="4"/>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3"/>
      <c r="K930" s="2"/>
      <c r="L930" s="2"/>
      <c r="M930" s="2"/>
      <c r="N930" s="4"/>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3"/>
      <c r="K931" s="2"/>
      <c r="L931" s="2"/>
      <c r="M931" s="2"/>
      <c r="N931" s="4"/>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3"/>
      <c r="K932" s="2"/>
      <c r="L932" s="2"/>
      <c r="M932" s="2"/>
      <c r="N932" s="4"/>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3"/>
      <c r="K933" s="2"/>
      <c r="L933" s="2"/>
      <c r="M933" s="2"/>
      <c r="N933" s="4"/>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3"/>
      <c r="K934" s="2"/>
      <c r="L934" s="2"/>
      <c r="M934" s="2"/>
      <c r="N934" s="4"/>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3"/>
      <c r="K935" s="2"/>
      <c r="L935" s="2"/>
      <c r="M935" s="2"/>
      <c r="N935" s="4"/>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3"/>
      <c r="K936" s="2"/>
      <c r="L936" s="2"/>
      <c r="M936" s="2"/>
      <c r="N936" s="4"/>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3"/>
      <c r="K937" s="2"/>
      <c r="L937" s="2"/>
      <c r="M937" s="2"/>
      <c r="N937" s="4"/>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3"/>
      <c r="K938" s="2"/>
      <c r="L938" s="2"/>
      <c r="M938" s="2"/>
      <c r="N938" s="4"/>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3"/>
      <c r="K939" s="2"/>
      <c r="L939" s="2"/>
      <c r="M939" s="2"/>
      <c r="N939" s="4"/>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3"/>
      <c r="K940" s="2"/>
      <c r="L940" s="2"/>
      <c r="M940" s="2"/>
      <c r="N940" s="4"/>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3"/>
      <c r="K941" s="2"/>
      <c r="L941" s="2"/>
      <c r="M941" s="2"/>
      <c r="N941" s="4"/>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3"/>
      <c r="K942" s="2"/>
      <c r="L942" s="2"/>
      <c r="M942" s="2"/>
      <c r="N942" s="4"/>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3"/>
      <c r="K943" s="2"/>
      <c r="L943" s="2"/>
      <c r="M943" s="2"/>
      <c r="N943" s="4"/>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3"/>
      <c r="K944" s="2"/>
      <c r="L944" s="2"/>
      <c r="M944" s="2"/>
      <c r="N944" s="4"/>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3"/>
      <c r="K945" s="2"/>
      <c r="L945" s="2"/>
      <c r="M945" s="2"/>
      <c r="N945" s="4"/>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3"/>
      <c r="K946" s="2"/>
      <c r="L946" s="2"/>
      <c r="M946" s="2"/>
      <c r="N946" s="4"/>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3"/>
      <c r="K947" s="2"/>
      <c r="L947" s="2"/>
      <c r="M947" s="2"/>
      <c r="N947" s="4"/>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3"/>
      <c r="K948" s="2"/>
      <c r="L948" s="2"/>
      <c r="M948" s="2"/>
      <c r="N948" s="4"/>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3"/>
      <c r="K949" s="2"/>
      <c r="L949" s="2"/>
      <c r="M949" s="2"/>
      <c r="N949" s="4"/>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3"/>
      <c r="K950" s="2"/>
      <c r="L950" s="2"/>
      <c r="M950" s="2"/>
      <c r="N950" s="4"/>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3"/>
      <c r="K951" s="2"/>
      <c r="L951" s="2"/>
      <c r="M951" s="2"/>
      <c r="N951" s="4"/>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3"/>
      <c r="K952" s="2"/>
      <c r="L952" s="2"/>
      <c r="M952" s="2"/>
      <c r="N952" s="4"/>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3"/>
      <c r="K953" s="2"/>
      <c r="L953" s="2"/>
      <c r="M953" s="2"/>
      <c r="N953" s="4"/>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3"/>
      <c r="K954" s="2"/>
      <c r="L954" s="2"/>
      <c r="M954" s="2"/>
      <c r="N954" s="4"/>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3"/>
      <c r="K955" s="2"/>
      <c r="L955" s="2"/>
      <c r="M955" s="2"/>
      <c r="N955" s="4"/>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3"/>
      <c r="K956" s="2"/>
      <c r="L956" s="2"/>
      <c r="M956" s="2"/>
      <c r="N956" s="4"/>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3"/>
      <c r="K957" s="2"/>
      <c r="L957" s="2"/>
      <c r="M957" s="2"/>
      <c r="N957" s="4"/>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3"/>
      <c r="K958" s="2"/>
      <c r="L958" s="2"/>
      <c r="M958" s="2"/>
      <c r="N958" s="4"/>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3"/>
      <c r="K959" s="2"/>
      <c r="L959" s="2"/>
      <c r="M959" s="2"/>
      <c r="N959" s="4"/>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3"/>
      <c r="K960" s="2"/>
      <c r="L960" s="2"/>
      <c r="M960" s="2"/>
      <c r="N960" s="4"/>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3"/>
      <c r="K961" s="2"/>
      <c r="L961" s="2"/>
      <c r="M961" s="2"/>
      <c r="N961" s="4"/>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3"/>
      <c r="K962" s="2"/>
      <c r="L962" s="2"/>
      <c r="M962" s="2"/>
      <c r="N962" s="4"/>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3"/>
      <c r="K963" s="2"/>
      <c r="L963" s="2"/>
      <c r="M963" s="2"/>
      <c r="N963" s="4"/>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3"/>
      <c r="K964" s="2"/>
      <c r="L964" s="2"/>
      <c r="M964" s="2"/>
      <c r="N964" s="4"/>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3"/>
      <c r="K965" s="2"/>
      <c r="L965" s="2"/>
      <c r="M965" s="2"/>
      <c r="N965" s="4"/>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3"/>
      <c r="K966" s="2"/>
      <c r="L966" s="2"/>
      <c r="M966" s="2"/>
      <c r="N966" s="4"/>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3"/>
      <c r="K967" s="2"/>
      <c r="L967" s="2"/>
      <c r="M967" s="2"/>
      <c r="N967" s="4"/>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3"/>
      <c r="K968" s="2"/>
      <c r="L968" s="2"/>
      <c r="M968" s="2"/>
      <c r="N968" s="4"/>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3"/>
      <c r="K969" s="2"/>
      <c r="L969" s="2"/>
      <c r="M969" s="2"/>
      <c r="N969" s="4"/>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3"/>
      <c r="K970" s="2"/>
      <c r="L970" s="2"/>
      <c r="M970" s="2"/>
      <c r="N970" s="4"/>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3"/>
      <c r="K971" s="2"/>
      <c r="L971" s="2"/>
      <c r="M971" s="2"/>
      <c r="N971" s="4"/>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3"/>
      <c r="K972" s="2"/>
      <c r="L972" s="2"/>
      <c r="M972" s="2"/>
      <c r="N972" s="4"/>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3"/>
      <c r="K973" s="2"/>
      <c r="L973" s="2"/>
      <c r="M973" s="2"/>
      <c r="N973" s="4"/>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3"/>
      <c r="K974" s="2"/>
      <c r="L974" s="2"/>
      <c r="M974" s="2"/>
      <c r="N974" s="4"/>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3"/>
      <c r="K975" s="2"/>
      <c r="L975" s="2"/>
      <c r="M975" s="2"/>
      <c r="N975" s="4"/>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3"/>
      <c r="K976" s="2"/>
      <c r="L976" s="2"/>
      <c r="M976" s="2"/>
      <c r="N976" s="4"/>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3"/>
      <c r="K977" s="2"/>
      <c r="L977" s="2"/>
      <c r="M977" s="2"/>
      <c r="N977" s="4"/>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3"/>
      <c r="K978" s="2"/>
      <c r="L978" s="2"/>
      <c r="M978" s="2"/>
      <c r="N978" s="4"/>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3"/>
      <c r="K979" s="2"/>
      <c r="L979" s="2"/>
      <c r="M979" s="2"/>
      <c r="N979" s="4"/>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3"/>
      <c r="K980" s="2"/>
      <c r="L980" s="2"/>
      <c r="M980" s="2"/>
      <c r="N980" s="4"/>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3"/>
      <c r="K981" s="2"/>
      <c r="L981" s="2"/>
      <c r="M981" s="2"/>
      <c r="N981" s="4"/>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3"/>
      <c r="K982" s="2"/>
      <c r="L982" s="2"/>
      <c r="M982" s="2"/>
      <c r="N982" s="4"/>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3"/>
      <c r="K983" s="2"/>
      <c r="L983" s="2"/>
      <c r="M983" s="2"/>
      <c r="N983" s="4"/>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3"/>
      <c r="K984" s="2"/>
      <c r="L984" s="2"/>
      <c r="M984" s="2"/>
      <c r="N984" s="4"/>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3"/>
      <c r="K985" s="2"/>
      <c r="L985" s="2"/>
      <c r="M985" s="2"/>
      <c r="N985" s="4"/>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3"/>
      <c r="K986" s="2"/>
      <c r="L986" s="2"/>
      <c r="M986" s="2"/>
      <c r="N986" s="4"/>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3"/>
      <c r="K987" s="2"/>
      <c r="L987" s="2"/>
      <c r="M987" s="2"/>
      <c r="N987" s="4"/>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3"/>
      <c r="K988" s="2"/>
      <c r="L988" s="2"/>
      <c r="M988" s="2"/>
      <c r="N988" s="4"/>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3"/>
      <c r="K989" s="2"/>
      <c r="L989" s="2"/>
      <c r="M989" s="2"/>
      <c r="N989" s="4"/>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3"/>
      <c r="K990" s="2"/>
      <c r="L990" s="2"/>
      <c r="M990" s="2"/>
      <c r="N990" s="4"/>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3"/>
      <c r="K991" s="2"/>
      <c r="L991" s="2"/>
      <c r="M991" s="2"/>
      <c r="N991" s="4"/>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3"/>
      <c r="K992" s="2"/>
      <c r="L992" s="2"/>
      <c r="M992" s="2"/>
      <c r="N992" s="4"/>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3"/>
      <c r="K993" s="2"/>
      <c r="L993" s="2"/>
      <c r="M993" s="2"/>
      <c r="N993" s="4"/>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3"/>
      <c r="K994" s="2"/>
      <c r="L994" s="2"/>
      <c r="M994" s="2"/>
      <c r="N994" s="4"/>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3"/>
      <c r="K995" s="2"/>
      <c r="L995" s="2"/>
      <c r="M995" s="2"/>
      <c r="N995" s="4"/>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3"/>
      <c r="K996" s="2"/>
      <c r="L996" s="2"/>
      <c r="M996" s="2"/>
      <c r="N996" s="4"/>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3"/>
      <c r="K997" s="2"/>
      <c r="L997" s="2"/>
      <c r="M997" s="2"/>
      <c r="N997" s="4"/>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3"/>
      <c r="K998" s="2"/>
      <c r="L998" s="2"/>
      <c r="M998" s="2"/>
      <c r="N998" s="4"/>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3"/>
      <c r="K999" s="2"/>
      <c r="L999" s="2"/>
      <c r="M999" s="2"/>
      <c r="N999" s="4"/>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3"/>
      <c r="K1000" s="2"/>
      <c r="L1000" s="2"/>
      <c r="M1000" s="2"/>
      <c r="N1000" s="4"/>
      <c r="P1000" s="2"/>
      <c r="Q1000" s="2"/>
      <c r="R1000" s="2"/>
      <c r="S1000" s="2"/>
      <c r="T1000" s="2"/>
      <c r="U1000" s="2"/>
      <c r="V1000" s="2"/>
      <c r="W1000" s="2"/>
      <c r="X1000" s="2"/>
      <c r="Y1000" s="2"/>
      <c r="Z1000" s="2"/>
    </row>
    <row r="1001" spans="1:26" ht="15.75" customHeight="1" x14ac:dyDescent="0.3">
      <c r="A1001" s="2"/>
      <c r="B1001" s="2"/>
      <c r="C1001" s="2"/>
      <c r="D1001" s="2"/>
      <c r="E1001" s="2"/>
      <c r="F1001" s="2"/>
      <c r="G1001" s="2"/>
      <c r="H1001" s="2"/>
      <c r="I1001" s="2"/>
      <c r="J1001" s="3"/>
      <c r="K1001" s="2"/>
      <c r="L1001" s="2"/>
      <c r="M1001" s="2"/>
      <c r="N1001" s="4"/>
      <c r="P1001" s="2"/>
      <c r="Q1001" s="2"/>
      <c r="R1001" s="2"/>
      <c r="S1001" s="2"/>
      <c r="T1001" s="2"/>
      <c r="U1001" s="2"/>
      <c r="V1001" s="2"/>
      <c r="W1001" s="2"/>
      <c r="X1001" s="2"/>
      <c r="Y1001" s="2"/>
      <c r="Z1001" s="2"/>
    </row>
    <row r="1002" spans="1:26" ht="15.75" customHeight="1" x14ac:dyDescent="0.3">
      <c r="A1002" s="2"/>
      <c r="B1002" s="2"/>
      <c r="C1002" s="2"/>
      <c r="D1002" s="2"/>
      <c r="E1002" s="2"/>
      <c r="F1002" s="2"/>
      <c r="G1002" s="2"/>
      <c r="H1002" s="2"/>
      <c r="I1002" s="2"/>
      <c r="J1002" s="3"/>
      <c r="K1002" s="2"/>
      <c r="L1002" s="2"/>
      <c r="M1002" s="2"/>
      <c r="N1002" s="4"/>
      <c r="P1002" s="2"/>
      <c r="Q1002" s="2"/>
      <c r="R1002" s="2"/>
      <c r="S1002" s="2"/>
      <c r="T1002" s="2"/>
      <c r="U1002" s="2"/>
      <c r="V1002" s="2"/>
      <c r="W1002" s="2"/>
      <c r="X1002" s="2"/>
      <c r="Y1002" s="2"/>
      <c r="Z1002" s="2"/>
    </row>
    <row r="1003" spans="1:26" ht="15.75" customHeight="1" x14ac:dyDescent="0.3">
      <c r="A1003" s="2"/>
      <c r="B1003" s="2"/>
      <c r="C1003" s="2"/>
      <c r="D1003" s="2"/>
      <c r="E1003" s="2"/>
      <c r="F1003" s="2"/>
      <c r="G1003" s="2"/>
      <c r="H1003" s="2"/>
      <c r="I1003" s="2"/>
      <c r="J1003" s="3"/>
      <c r="K1003" s="2"/>
      <c r="L1003" s="2"/>
      <c r="M1003" s="2"/>
      <c r="N1003" s="4"/>
      <c r="P1003" s="2"/>
      <c r="Q1003" s="2"/>
      <c r="R1003" s="2"/>
      <c r="S1003" s="2"/>
      <c r="T1003" s="2"/>
      <c r="U1003" s="2"/>
      <c r="V1003" s="2"/>
      <c r="W1003" s="2"/>
      <c r="X1003" s="2"/>
      <c r="Y1003" s="2"/>
      <c r="Z1003" s="2"/>
    </row>
    <row r="1004" spans="1:26" ht="15.75" customHeight="1" x14ac:dyDescent="0.3">
      <c r="A1004" s="2"/>
      <c r="B1004" s="2"/>
      <c r="C1004" s="2"/>
      <c r="D1004" s="2"/>
      <c r="E1004" s="2"/>
      <c r="F1004" s="2"/>
      <c r="G1004" s="2"/>
      <c r="H1004" s="2"/>
      <c r="I1004" s="2"/>
      <c r="J1004" s="3"/>
      <c r="K1004" s="2"/>
      <c r="L1004" s="2"/>
      <c r="M1004" s="2"/>
      <c r="N1004" s="4"/>
      <c r="P1004" s="2"/>
      <c r="Q1004" s="2"/>
      <c r="R1004" s="2"/>
      <c r="S1004" s="2"/>
      <c r="T1004" s="2"/>
      <c r="U1004" s="2"/>
      <c r="V1004" s="2"/>
      <c r="W1004" s="2"/>
      <c r="X1004" s="2"/>
      <c r="Y1004" s="2"/>
      <c r="Z1004" s="2"/>
    </row>
    <row r="1005" spans="1:26" ht="15.75" customHeight="1" x14ac:dyDescent="0.3">
      <c r="A1005" s="2"/>
      <c r="B1005" s="2"/>
      <c r="C1005" s="2"/>
      <c r="D1005" s="2"/>
      <c r="E1005" s="2"/>
      <c r="F1005" s="2"/>
      <c r="G1005" s="2"/>
      <c r="H1005" s="2"/>
      <c r="I1005" s="2"/>
      <c r="J1005" s="3"/>
      <c r="K1005" s="2"/>
      <c r="L1005" s="2"/>
      <c r="M1005" s="2"/>
      <c r="N1005" s="4"/>
      <c r="P1005" s="2"/>
      <c r="Q1005" s="2"/>
      <c r="R1005" s="2"/>
      <c r="S1005" s="2"/>
      <c r="T1005" s="2"/>
      <c r="U1005" s="2"/>
      <c r="V1005" s="2"/>
      <c r="W1005" s="2"/>
      <c r="X1005" s="2"/>
      <c r="Y1005" s="2"/>
      <c r="Z1005" s="2"/>
    </row>
  </sheetData>
  <sheetProtection algorithmName="SHA-512" hashValue="9fE6XI5dYJrjflZdoDlVunrV8wgxwYTJ8zdGoNDyUivhi+MgTC1KgzX3DTlyjo2uLk/OGgvZRkqgEu91bsrP3Q==" saltValue="inzYEiSiBkZ9HDKewwHu2Q==" spinCount="100000" sheet="1" formatCells="0" formatColumns="0" formatRows="0" insertColumns="0" insertRows="0"/>
  <mergeCells count="41">
    <mergeCell ref="B45:N45"/>
    <mergeCell ref="B43:B44"/>
    <mergeCell ref="L12:N12"/>
    <mergeCell ref="L13:M13"/>
    <mergeCell ref="G19:J19"/>
    <mergeCell ref="K19:N19"/>
    <mergeCell ref="C20:E20"/>
    <mergeCell ref="B21:N21"/>
    <mergeCell ref="B22:B24"/>
    <mergeCell ref="C34:N34"/>
    <mergeCell ref="C36:N36"/>
    <mergeCell ref="C43:N44"/>
    <mergeCell ref="C24:E24"/>
    <mergeCell ref="C25:N25"/>
    <mergeCell ref="C27:N27"/>
    <mergeCell ref="C28:N28"/>
    <mergeCell ref="C22:E22"/>
    <mergeCell ref="C23:E23"/>
    <mergeCell ref="B26:B36"/>
    <mergeCell ref="C26:E26"/>
    <mergeCell ref="C29:E29"/>
    <mergeCell ref="C32:E32"/>
    <mergeCell ref="C35:E35"/>
    <mergeCell ref="C31:N31"/>
    <mergeCell ref="C33:N33"/>
    <mergeCell ref="J39:L39"/>
    <mergeCell ref="B3:N3"/>
    <mergeCell ref="B5:N5"/>
    <mergeCell ref="B6:D6"/>
    <mergeCell ref="L6:N6"/>
    <mergeCell ref="C7:D7"/>
    <mergeCell ref="E7:F7"/>
    <mergeCell ref="L7:M7"/>
    <mergeCell ref="F4:J4"/>
    <mergeCell ref="C8:D8"/>
    <mergeCell ref="E8:F8"/>
    <mergeCell ref="L8:N8"/>
    <mergeCell ref="L9:M9"/>
    <mergeCell ref="L10:N10"/>
    <mergeCell ref="C30:N30"/>
    <mergeCell ref="L11:M11"/>
  </mergeCells>
  <conditionalFormatting sqref="J17">
    <cfRule type="containsText" dxfId="5" priority="1" operator="containsText" text="Title">
      <formula>NOT(ISERROR(SEARCH(("Title"),(M17))))</formula>
    </cfRule>
  </conditionalFormatting>
  <conditionalFormatting sqref="N18">
    <cfRule type="containsText" dxfId="4" priority="2" operator="containsText" text="Title">
      <formula>NOT(ISERROR(SEARCH(("Title"),(N18))))</formula>
    </cfRule>
  </conditionalFormatting>
  <conditionalFormatting sqref="M18">
    <cfRule type="containsText" dxfId="3" priority="3" operator="containsText" text="Title">
      <formula>NOT(ISERROR(SEARCH(("Title"),(M18))))</formula>
    </cfRule>
  </conditionalFormatting>
  <conditionalFormatting sqref="L11">
    <cfRule type="containsText" dxfId="2" priority="4" operator="containsText" text="Title">
      <formula>NOT(ISERROR(SEARCH(("Title"),(L11))))</formula>
    </cfRule>
  </conditionalFormatting>
  <conditionalFormatting sqref="P37 P39:P41">
    <cfRule type="containsText" dxfId="1" priority="5" operator="containsText" text="Total is above 100%, please review">
      <formula>NOT(ISERROR(SEARCH(("Total is above 100%, please review"),(P37))))</formula>
    </cfRule>
  </conditionalFormatting>
  <conditionalFormatting sqref="M15:M17 L9 L11 L13 M4:N4">
    <cfRule type="containsText" dxfId="0" priority="6" operator="containsText" text="Title">
      <formula>NOT(ISERROR(SEARCH(("Title"),(P4))))</formula>
    </cfRule>
  </conditionalFormatting>
  <printOptions horizontalCentered="1" verticalCentered="1"/>
  <pageMargins left="0.25" right="0.25" top="0.75" bottom="0.75" header="0.3" footer="0.3"/>
  <pageSetup scale="58" orientation="landscape"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'Data Validation'!$A$1:$A$6</xm:f>
          </x14:formula1>
          <xm:sqref>J26 J29 J32 J22:J24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F7AFB-73C2-49BD-86E3-ED297BDAA485}">
  <sheetPr>
    <tabColor rgb="FF00B050"/>
  </sheetPr>
  <dimension ref="B1:J52"/>
  <sheetViews>
    <sheetView showGridLines="0" zoomScale="70" zoomScaleNormal="70" workbookViewId="0">
      <pane ySplit="7" topLeftCell="A8" activePane="bottomLeft" state="frozen"/>
      <selection pane="bottomLeft" activeCell="B37" sqref="B37:E37"/>
    </sheetView>
  </sheetViews>
  <sheetFormatPr defaultRowHeight="14.5" x14ac:dyDescent="0.3"/>
  <cols>
    <col min="1" max="1" width="8.6640625" style="171"/>
    <col min="2" max="2" width="65.33203125" style="171" customWidth="1"/>
    <col min="3" max="3" width="18.6640625" style="171" customWidth="1"/>
    <col min="4" max="4" width="17.83203125" style="171" customWidth="1"/>
    <col min="5" max="5" width="17.25" style="171" customWidth="1"/>
    <col min="6" max="6" width="45" style="173" bestFit="1" customWidth="1"/>
    <col min="7" max="16384" width="8.6640625" style="171"/>
  </cols>
  <sheetData>
    <row r="1" spans="2:10" s="82" customFormat="1" ht="16.5" x14ac:dyDescent="0.3">
      <c r="B1" s="83" t="s">
        <v>137</v>
      </c>
      <c r="C1" s="84"/>
      <c r="D1" s="84"/>
      <c r="E1" s="84"/>
      <c r="F1" s="84"/>
      <c r="G1" s="84"/>
      <c r="H1" s="84"/>
      <c r="I1" s="85"/>
      <c r="J1" s="85"/>
    </row>
    <row r="2" spans="2:10" x14ac:dyDescent="0.3">
      <c r="B2" s="172"/>
      <c r="C2" s="172"/>
      <c r="D2" s="172"/>
      <c r="E2" s="172"/>
    </row>
    <row r="3" spans="2:10" ht="61.25" customHeight="1" thickBot="1" x14ac:dyDescent="0.35">
      <c r="B3" s="291" t="s">
        <v>133</v>
      </c>
      <c r="C3" s="291"/>
      <c r="D3" s="291"/>
      <c r="E3" s="291"/>
    </row>
    <row r="4" spans="2:10" ht="15.5" x14ac:dyDescent="0.3">
      <c r="B4" s="174" t="s">
        <v>142</v>
      </c>
      <c r="C4" s="175" t="s">
        <v>109</v>
      </c>
      <c r="D4" s="341"/>
      <c r="E4" s="342"/>
    </row>
    <row r="5" spans="2:10" ht="15.5" x14ac:dyDescent="0.3">
      <c r="B5" s="176" t="s">
        <v>110</v>
      </c>
      <c r="C5" s="177" t="s">
        <v>111</v>
      </c>
      <c r="D5" s="343"/>
      <c r="E5" s="344"/>
    </row>
    <row r="6" spans="2:10" ht="15.5" x14ac:dyDescent="0.3">
      <c r="B6" s="345" t="s">
        <v>112</v>
      </c>
      <c r="C6" s="346"/>
      <c r="D6" s="346"/>
      <c r="E6" s="347"/>
    </row>
    <row r="7" spans="2:10" ht="15" thickBot="1" x14ac:dyDescent="0.35">
      <c r="B7" s="178"/>
      <c r="C7" s="179"/>
      <c r="D7" s="179"/>
      <c r="E7" s="180"/>
    </row>
    <row r="8" spans="2:10" ht="18" customHeight="1" thickBot="1" x14ac:dyDescent="0.35">
      <c r="B8" s="348" t="s">
        <v>113</v>
      </c>
      <c r="C8" s="349"/>
      <c r="D8" s="349"/>
      <c r="E8" s="350"/>
    </row>
    <row r="9" spans="2:10" ht="15.5" x14ac:dyDescent="0.3">
      <c r="B9" s="181" t="s">
        <v>114</v>
      </c>
      <c r="C9" s="331">
        <v>2124401</v>
      </c>
      <c r="D9" s="331"/>
      <c r="E9" s="332"/>
    </row>
    <row r="10" spans="2:10" ht="15.5" x14ac:dyDescent="0.3">
      <c r="B10" s="182" t="s">
        <v>115</v>
      </c>
      <c r="C10" s="333">
        <v>2645925</v>
      </c>
      <c r="D10" s="333"/>
      <c r="E10" s="334"/>
    </row>
    <row r="11" spans="2:10" ht="15.5" x14ac:dyDescent="0.3">
      <c r="B11" s="182" t="s">
        <v>116</v>
      </c>
      <c r="C11" s="333">
        <v>4483085</v>
      </c>
      <c r="D11" s="333"/>
      <c r="E11" s="334"/>
    </row>
    <row r="12" spans="2:10" ht="15.5" x14ac:dyDescent="0.3">
      <c r="B12" s="182" t="s">
        <v>117</v>
      </c>
      <c r="C12" s="333">
        <v>7022253</v>
      </c>
      <c r="D12" s="333"/>
      <c r="E12" s="334"/>
    </row>
    <row r="13" spans="2:10" ht="15.5" x14ac:dyDescent="0.3">
      <c r="B13" s="182" t="s">
        <v>135</v>
      </c>
      <c r="C13" s="333">
        <v>16275665</v>
      </c>
      <c r="D13" s="333"/>
      <c r="E13" s="334"/>
    </row>
    <row r="14" spans="2:10" ht="15.5" x14ac:dyDescent="0.3">
      <c r="B14" s="182" t="s">
        <v>136</v>
      </c>
      <c r="C14" s="333" t="s">
        <v>118</v>
      </c>
      <c r="D14" s="333"/>
      <c r="E14" s="334"/>
    </row>
    <row r="15" spans="2:10" ht="16" thickBot="1" x14ac:dyDescent="0.35">
      <c r="B15" s="183" t="s">
        <v>119</v>
      </c>
      <c r="C15" s="337" t="s">
        <v>118</v>
      </c>
      <c r="D15" s="337"/>
      <c r="E15" s="338"/>
    </row>
    <row r="16" spans="2:10" ht="16" thickBot="1" x14ac:dyDescent="0.35">
      <c r="B16" s="184" t="s">
        <v>134</v>
      </c>
      <c r="C16" s="339" t="s">
        <v>22</v>
      </c>
      <c r="D16" s="339"/>
      <c r="E16" s="340"/>
    </row>
    <row r="17" spans="2:5" ht="15.5" x14ac:dyDescent="0.3">
      <c r="B17" s="181" t="s">
        <v>120</v>
      </c>
      <c r="C17" s="331"/>
      <c r="D17" s="331"/>
      <c r="E17" s="332"/>
    </row>
    <row r="18" spans="2:5" ht="15.5" x14ac:dyDescent="0.3">
      <c r="B18" s="182" t="s">
        <v>121</v>
      </c>
      <c r="C18" s="333"/>
      <c r="D18" s="333"/>
      <c r="E18" s="334"/>
    </row>
    <row r="19" spans="2:5" ht="15.5" x14ac:dyDescent="0.3">
      <c r="B19" s="182" t="s">
        <v>122</v>
      </c>
      <c r="C19" s="333"/>
      <c r="D19" s="333"/>
      <c r="E19" s="334"/>
    </row>
    <row r="20" spans="2:5" ht="15.5" x14ac:dyDescent="0.3">
      <c r="B20" s="182" t="s">
        <v>123</v>
      </c>
      <c r="C20" s="333"/>
      <c r="D20" s="333"/>
      <c r="E20" s="334"/>
    </row>
    <row r="21" spans="2:5" ht="15.5" x14ac:dyDescent="0.3">
      <c r="B21" s="182" t="s">
        <v>138</v>
      </c>
      <c r="C21" s="333"/>
      <c r="D21" s="333"/>
      <c r="E21" s="334"/>
    </row>
    <row r="22" spans="2:5" ht="15.5" x14ac:dyDescent="0.3">
      <c r="B22" s="185" t="s">
        <v>139</v>
      </c>
      <c r="C22" s="335">
        <v>5000</v>
      </c>
      <c r="D22" s="335"/>
      <c r="E22" s="336"/>
    </row>
    <row r="23" spans="2:5" ht="16.25" customHeight="1" thickBot="1" x14ac:dyDescent="0.35">
      <c r="B23" s="186" t="s">
        <v>140</v>
      </c>
      <c r="C23" s="309" t="str">
        <f>IFERROR(C22/C21,"")</f>
        <v/>
      </c>
      <c r="D23" s="309"/>
      <c r="E23" s="310"/>
    </row>
    <row r="24" spans="2:5" ht="20" customHeight="1" thickBot="1" x14ac:dyDescent="0.35">
      <c r="B24" s="187" t="s">
        <v>124</v>
      </c>
      <c r="C24" s="188">
        <v>4</v>
      </c>
      <c r="D24" s="311" t="str">
        <f>IFERROR(VLOOKUP($C24,'[1]Don''t Touch'!$H$5:$I$9,2,0),"")</f>
        <v>Exceeds Expectations</v>
      </c>
      <c r="E24" s="312"/>
    </row>
    <row r="25" spans="2:5" x14ac:dyDescent="0.3">
      <c r="B25" s="313" t="s">
        <v>141</v>
      </c>
      <c r="C25" s="314"/>
      <c r="D25" s="314"/>
      <c r="E25" s="315"/>
    </row>
    <row r="26" spans="2:5" x14ac:dyDescent="0.3">
      <c r="B26" s="316"/>
      <c r="C26" s="317"/>
      <c r="D26" s="317"/>
      <c r="E26" s="318"/>
    </row>
    <row r="27" spans="2:5" x14ac:dyDescent="0.3">
      <c r="B27" s="316"/>
      <c r="C27" s="317"/>
      <c r="D27" s="317"/>
      <c r="E27" s="318"/>
    </row>
    <row r="28" spans="2:5" ht="16" customHeight="1" x14ac:dyDescent="0.3">
      <c r="B28" s="316"/>
      <c r="C28" s="317"/>
      <c r="D28" s="317"/>
      <c r="E28" s="318"/>
    </row>
    <row r="29" spans="2:5" ht="16" customHeight="1" x14ac:dyDescent="0.3">
      <c r="B29" s="316"/>
      <c r="C29" s="317"/>
      <c r="D29" s="317"/>
      <c r="E29" s="318"/>
    </row>
    <row r="30" spans="2:5" ht="16" customHeight="1" x14ac:dyDescent="0.3">
      <c r="B30" s="316"/>
      <c r="C30" s="317"/>
      <c r="D30" s="317"/>
      <c r="E30" s="318"/>
    </row>
    <row r="31" spans="2:5" ht="16" customHeight="1" x14ac:dyDescent="0.3">
      <c r="B31" s="316"/>
      <c r="C31" s="317"/>
      <c r="D31" s="317"/>
      <c r="E31" s="318"/>
    </row>
    <row r="32" spans="2:5" ht="46.25" customHeight="1" thickBot="1" x14ac:dyDescent="0.35">
      <c r="B32" s="319"/>
      <c r="C32" s="320"/>
      <c r="D32" s="320"/>
      <c r="E32" s="321"/>
    </row>
    <row r="33" spans="2:5" ht="20.5" customHeight="1" thickBot="1" x14ac:dyDescent="0.35">
      <c r="B33" s="189"/>
      <c r="C33" s="189"/>
      <c r="D33" s="189"/>
      <c r="E33" s="189"/>
    </row>
    <row r="34" spans="2:5" ht="21" customHeight="1" thickBot="1" x14ac:dyDescent="0.35">
      <c r="B34" s="322" t="s">
        <v>143</v>
      </c>
      <c r="C34" s="323"/>
      <c r="D34" s="323"/>
      <c r="E34" s="324"/>
    </row>
    <row r="35" spans="2:5" ht="16" thickBot="1" x14ac:dyDescent="0.35">
      <c r="B35" s="190" t="s">
        <v>125</v>
      </c>
    </row>
    <row r="36" spans="2:5" ht="16" thickBot="1" x14ac:dyDescent="0.35">
      <c r="B36" s="325" t="s">
        <v>149</v>
      </c>
      <c r="C36" s="326"/>
      <c r="D36" s="326"/>
      <c r="E36" s="327"/>
    </row>
    <row r="37" spans="2:5" ht="41.75" customHeight="1" x14ac:dyDescent="0.3">
      <c r="B37" s="328" t="s">
        <v>144</v>
      </c>
      <c r="C37" s="329"/>
      <c r="D37" s="329"/>
      <c r="E37" s="330"/>
    </row>
    <row r="38" spans="2:5" ht="41.75" customHeight="1" x14ac:dyDescent="0.3">
      <c r="B38" s="298" t="s">
        <v>126</v>
      </c>
      <c r="C38" s="299"/>
      <c r="D38" s="299"/>
      <c r="E38" s="300"/>
    </row>
    <row r="39" spans="2:5" ht="41.75" customHeight="1" thickBot="1" x14ac:dyDescent="0.35">
      <c r="B39" s="301" t="s">
        <v>127</v>
      </c>
      <c r="C39" s="302"/>
      <c r="D39" s="302"/>
      <c r="E39" s="303"/>
    </row>
    <row r="40" spans="2:5" ht="14.75" customHeight="1" x14ac:dyDescent="0.3">
      <c r="B40" s="304" t="s">
        <v>145</v>
      </c>
      <c r="C40" s="304"/>
      <c r="D40" s="304"/>
      <c r="E40" s="304"/>
    </row>
    <row r="41" spans="2:5" ht="14.75" customHeight="1" x14ac:dyDescent="0.3">
      <c r="B41" s="304"/>
      <c r="C41" s="304"/>
      <c r="D41" s="304"/>
      <c r="E41" s="304"/>
    </row>
    <row r="42" spans="2:5" ht="37.25" customHeight="1" thickBot="1" x14ac:dyDescent="0.35">
      <c r="B42" s="304"/>
      <c r="C42" s="304"/>
      <c r="D42" s="304"/>
      <c r="E42" s="304"/>
    </row>
    <row r="43" spans="2:5" ht="36.25" customHeight="1" thickBot="1" x14ac:dyDescent="0.35">
      <c r="B43" s="305" t="s">
        <v>146</v>
      </c>
      <c r="C43" s="306"/>
      <c r="D43" s="191" t="s">
        <v>147</v>
      </c>
      <c r="E43" s="191" t="s">
        <v>128</v>
      </c>
    </row>
    <row r="44" spans="2:5" ht="43.75" customHeight="1" x14ac:dyDescent="0.3">
      <c r="B44" s="307">
        <v>1</v>
      </c>
      <c r="C44" s="308"/>
      <c r="D44" s="192"/>
      <c r="E44" s="193"/>
    </row>
    <row r="45" spans="2:5" ht="55.5" customHeight="1" x14ac:dyDescent="0.3">
      <c r="B45" s="292">
        <v>2</v>
      </c>
      <c r="C45" s="293"/>
      <c r="D45" s="194"/>
      <c r="E45" s="195"/>
    </row>
    <row r="46" spans="2:5" ht="43" customHeight="1" x14ac:dyDescent="0.3">
      <c r="B46" s="292">
        <v>3</v>
      </c>
      <c r="C46" s="293"/>
      <c r="D46" s="194"/>
      <c r="E46" s="195"/>
    </row>
    <row r="47" spans="2:5" ht="37.75" customHeight="1" x14ac:dyDescent="0.3">
      <c r="B47" s="292">
        <v>4</v>
      </c>
      <c r="C47" s="293"/>
      <c r="D47" s="194"/>
      <c r="E47" s="195"/>
    </row>
    <row r="48" spans="2:5" ht="37.75" customHeight="1" thickBot="1" x14ac:dyDescent="0.35">
      <c r="B48" s="294">
        <v>5</v>
      </c>
      <c r="C48" s="295"/>
      <c r="D48" s="196"/>
      <c r="E48" s="197"/>
    </row>
    <row r="49" spans="2:5" x14ac:dyDescent="0.3">
      <c r="B49" s="198"/>
    </row>
    <row r="50" spans="2:5" s="173" customFormat="1" ht="21" customHeight="1" x14ac:dyDescent="0.3">
      <c r="B50" s="296" t="s">
        <v>148</v>
      </c>
      <c r="C50" s="296" t="s">
        <v>129</v>
      </c>
      <c r="D50" s="296" t="s">
        <v>130</v>
      </c>
      <c r="E50" s="296"/>
    </row>
    <row r="51" spans="2:5" s="173" customFormat="1" ht="21.5" customHeight="1" x14ac:dyDescent="0.35">
      <c r="B51" s="199" t="s">
        <v>131</v>
      </c>
      <c r="C51" s="297"/>
      <c r="D51" s="297"/>
      <c r="E51" s="297"/>
    </row>
    <row r="52" spans="2:5" s="173" customFormat="1" ht="21.5" customHeight="1" x14ac:dyDescent="0.35">
      <c r="B52" s="199" t="s">
        <v>132</v>
      </c>
      <c r="C52" s="297"/>
      <c r="D52" s="297"/>
      <c r="E52" s="297"/>
    </row>
  </sheetData>
  <sheetProtection algorithmName="SHA-512" hashValue="zf2Vn7Jb8f95W0rDlJS7uwiFNhsvxNRILmRorL79eUKExoNx0moHvuObdFGd7+SW7sZy98hxt6lxq03zZBtN5Q==" saltValue="WEZgfVaGHPeXsKpqDbOPnQ==" spinCount="100000" sheet="1" objects="1" scenarios="1" formatCells="0" formatColumns="0" formatRows="0" insertColumns="0" insertRows="0"/>
  <mergeCells count="37">
    <mergeCell ref="C10:E10"/>
    <mergeCell ref="D4:E4"/>
    <mergeCell ref="D5:E5"/>
    <mergeCell ref="B6:E6"/>
    <mergeCell ref="B8:E8"/>
    <mergeCell ref="C9:E9"/>
    <mergeCell ref="C22:E22"/>
    <mergeCell ref="C11:E11"/>
    <mergeCell ref="C12:E12"/>
    <mergeCell ref="C13:E13"/>
    <mergeCell ref="C14:E14"/>
    <mergeCell ref="C15:E15"/>
    <mergeCell ref="C16:E16"/>
    <mergeCell ref="C51:E51"/>
    <mergeCell ref="C52:E52"/>
    <mergeCell ref="B38:E38"/>
    <mergeCell ref="B39:E39"/>
    <mergeCell ref="B40:E42"/>
    <mergeCell ref="B43:C43"/>
    <mergeCell ref="B44:C44"/>
    <mergeCell ref="B45:C45"/>
    <mergeCell ref="B3:E3"/>
    <mergeCell ref="B46:C46"/>
    <mergeCell ref="B47:C47"/>
    <mergeCell ref="B48:C48"/>
    <mergeCell ref="B50:E50"/>
    <mergeCell ref="C23:E23"/>
    <mergeCell ref="D24:E24"/>
    <mergeCell ref="B25:E32"/>
    <mergeCell ref="B34:E34"/>
    <mergeCell ref="B36:E36"/>
    <mergeCell ref="B37:E37"/>
    <mergeCell ref="C17:E17"/>
    <mergeCell ref="C18:E18"/>
    <mergeCell ref="C19:E19"/>
    <mergeCell ref="C20:E20"/>
    <mergeCell ref="C21:E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election activeCell="C32" sqref="C32"/>
    </sheetView>
  </sheetViews>
  <sheetFormatPr defaultColWidth="12.6640625" defaultRowHeight="15" customHeight="1" x14ac:dyDescent="0.3"/>
  <cols>
    <col min="1" max="1" width="25.1640625" style="32" bestFit="1" customWidth="1"/>
    <col min="2" max="26" width="7.6640625" style="32" customWidth="1"/>
    <col min="27" max="16384" width="12.6640625" style="32"/>
  </cols>
  <sheetData>
    <row r="1" spans="1:1" ht="14.5" x14ac:dyDescent="0.35">
      <c r="A1" s="31" t="s">
        <v>12</v>
      </c>
    </row>
    <row r="2" spans="1:1" ht="14.5" x14ac:dyDescent="0.35">
      <c r="A2" s="31" t="s">
        <v>14</v>
      </c>
    </row>
    <row r="3" spans="1:1" ht="14.5" x14ac:dyDescent="0.35">
      <c r="A3" s="31" t="s">
        <v>15</v>
      </c>
    </row>
    <row r="4" spans="1:1" ht="14.5" x14ac:dyDescent="0.35">
      <c r="A4" s="31" t="s">
        <v>16</v>
      </c>
    </row>
    <row r="5" spans="1:1" ht="14.5" x14ac:dyDescent="0.35">
      <c r="A5" s="31" t="s">
        <v>17</v>
      </c>
    </row>
    <row r="6" spans="1:1" ht="14.5" x14ac:dyDescent="0.35">
      <c r="A6" s="31" t="s">
        <v>9</v>
      </c>
    </row>
    <row r="21" s="32" customFormat="1" ht="15.75" customHeight="1" x14ac:dyDescent="0.3"/>
    <row r="22" s="32" customFormat="1" ht="15.75" customHeight="1" x14ac:dyDescent="0.3"/>
    <row r="23" s="32" customFormat="1" ht="15.75" customHeight="1" x14ac:dyDescent="0.3"/>
    <row r="24" s="32" customFormat="1" ht="15.75" customHeight="1" x14ac:dyDescent="0.3"/>
    <row r="25" s="32" customFormat="1" ht="15.75" customHeight="1" x14ac:dyDescent="0.3"/>
    <row r="26" s="32" customFormat="1" ht="15.75" customHeight="1" x14ac:dyDescent="0.3"/>
    <row r="27" s="32" customFormat="1" ht="15.75" customHeight="1" x14ac:dyDescent="0.3"/>
    <row r="28" s="32" customFormat="1" ht="15.75" customHeight="1" x14ac:dyDescent="0.3"/>
    <row r="29" s="32" customFormat="1" ht="15.75" customHeight="1" x14ac:dyDescent="0.3"/>
    <row r="30" s="32" customFormat="1" ht="15.75" customHeight="1" x14ac:dyDescent="0.3"/>
    <row r="31" s="32" customFormat="1" ht="15.75" customHeight="1" x14ac:dyDescent="0.3"/>
    <row r="32" s="32" customFormat="1" ht="15.75" customHeight="1" x14ac:dyDescent="0.3"/>
    <row r="33" s="32" customFormat="1" ht="15.75" customHeight="1" x14ac:dyDescent="0.3"/>
    <row r="34" s="32" customFormat="1" ht="15.75" customHeight="1" x14ac:dyDescent="0.3"/>
    <row r="35" s="32" customFormat="1" ht="15.75" customHeight="1" x14ac:dyDescent="0.3"/>
    <row r="36" s="32" customFormat="1" ht="15.75" customHeight="1" x14ac:dyDescent="0.3"/>
    <row r="37" s="32" customFormat="1" ht="15.75" customHeight="1" x14ac:dyDescent="0.3"/>
    <row r="38" s="32" customFormat="1" ht="15.75" customHeight="1" x14ac:dyDescent="0.3"/>
    <row r="39" s="32" customFormat="1" ht="15.75" customHeight="1" x14ac:dyDescent="0.3"/>
    <row r="40" s="32" customFormat="1" ht="15.75" customHeight="1" x14ac:dyDescent="0.3"/>
    <row r="41" s="32" customFormat="1" ht="15.75" customHeight="1" x14ac:dyDescent="0.3"/>
    <row r="42" s="32" customFormat="1" ht="15.75" customHeight="1" x14ac:dyDescent="0.3"/>
    <row r="43" s="32" customFormat="1" ht="15.75" customHeight="1" x14ac:dyDescent="0.3"/>
    <row r="44" s="32" customFormat="1" ht="15.75" customHeight="1" x14ac:dyDescent="0.3"/>
    <row r="45" s="32" customFormat="1" ht="15.75" customHeight="1" x14ac:dyDescent="0.3"/>
    <row r="46" s="32" customFormat="1" ht="15.75" customHeight="1" x14ac:dyDescent="0.3"/>
    <row r="47" s="32" customFormat="1" ht="15.75" customHeight="1" x14ac:dyDescent="0.3"/>
    <row r="48" s="32" customFormat="1" ht="15.75" customHeight="1" x14ac:dyDescent="0.3"/>
    <row r="49" s="32" customFormat="1" ht="15.75" customHeight="1" x14ac:dyDescent="0.3"/>
    <row r="50" s="32" customFormat="1" ht="15.75" customHeight="1" x14ac:dyDescent="0.3"/>
    <row r="51" s="32" customFormat="1" ht="15.75" customHeight="1" x14ac:dyDescent="0.3"/>
    <row r="52" s="32" customFormat="1" ht="15.75" customHeight="1" x14ac:dyDescent="0.3"/>
    <row r="53" s="32" customFormat="1" ht="15.75" customHeight="1" x14ac:dyDescent="0.3"/>
    <row r="54" s="32" customFormat="1" ht="15.75" customHeight="1" x14ac:dyDescent="0.3"/>
    <row r="55" s="32" customFormat="1" ht="15.75" customHeight="1" x14ac:dyDescent="0.3"/>
    <row r="56" s="32" customFormat="1" ht="15.75" customHeight="1" x14ac:dyDescent="0.3"/>
    <row r="57" s="32" customFormat="1" ht="15.75" customHeight="1" x14ac:dyDescent="0.3"/>
    <row r="58" s="32" customFormat="1" ht="15.75" customHeight="1" x14ac:dyDescent="0.3"/>
    <row r="59" s="32" customFormat="1" ht="15.75" customHeight="1" x14ac:dyDescent="0.3"/>
    <row r="60" s="32" customFormat="1" ht="15.75" customHeight="1" x14ac:dyDescent="0.3"/>
    <row r="61" s="32" customFormat="1" ht="15.75" customHeight="1" x14ac:dyDescent="0.3"/>
    <row r="62" s="32" customFormat="1" ht="15.75" customHeight="1" x14ac:dyDescent="0.3"/>
    <row r="63" s="32" customFormat="1" ht="15.75" customHeight="1" x14ac:dyDescent="0.3"/>
    <row r="64" s="32" customFormat="1" ht="15.75" customHeight="1" x14ac:dyDescent="0.3"/>
    <row r="65" s="32" customFormat="1" ht="15.75" customHeight="1" x14ac:dyDescent="0.3"/>
    <row r="66" s="32" customFormat="1" ht="15.75" customHeight="1" x14ac:dyDescent="0.3"/>
    <row r="67" s="32" customFormat="1" ht="15.75" customHeight="1" x14ac:dyDescent="0.3"/>
    <row r="68" s="32" customFormat="1" ht="15.75" customHeight="1" x14ac:dyDescent="0.3"/>
    <row r="69" s="32" customFormat="1" ht="15.75" customHeight="1" x14ac:dyDescent="0.3"/>
    <row r="70" s="32" customFormat="1" ht="15.75" customHeight="1" x14ac:dyDescent="0.3"/>
    <row r="71" s="32" customFormat="1" ht="15.75" customHeight="1" x14ac:dyDescent="0.3"/>
    <row r="72" s="32" customFormat="1" ht="15.75" customHeight="1" x14ac:dyDescent="0.3"/>
    <row r="73" s="32" customFormat="1" ht="15.75" customHeight="1" x14ac:dyDescent="0.3"/>
    <row r="74" s="32" customFormat="1" ht="15.75" customHeight="1" x14ac:dyDescent="0.3"/>
    <row r="75" s="32" customFormat="1" ht="15.75" customHeight="1" x14ac:dyDescent="0.3"/>
    <row r="76" s="32" customFormat="1" ht="15.75" customHeight="1" x14ac:dyDescent="0.3"/>
    <row r="77" s="32" customFormat="1" ht="15.75" customHeight="1" x14ac:dyDescent="0.3"/>
    <row r="78" s="32" customFormat="1" ht="15.75" customHeight="1" x14ac:dyDescent="0.3"/>
    <row r="79" s="32" customFormat="1" ht="15.75" customHeight="1" x14ac:dyDescent="0.3"/>
    <row r="80" s="32" customFormat="1" ht="15.75" customHeight="1" x14ac:dyDescent="0.3"/>
    <row r="81" s="32" customFormat="1" ht="15.75" customHeight="1" x14ac:dyDescent="0.3"/>
    <row r="82" s="32" customFormat="1" ht="15.75" customHeight="1" x14ac:dyDescent="0.3"/>
    <row r="83" s="32" customFormat="1" ht="15.75" customHeight="1" x14ac:dyDescent="0.3"/>
    <row r="84" s="32" customFormat="1" ht="15.75" customHeight="1" x14ac:dyDescent="0.3"/>
    <row r="85" s="32" customFormat="1" ht="15.75" customHeight="1" x14ac:dyDescent="0.3"/>
    <row r="86" s="32" customFormat="1" ht="15.75" customHeight="1" x14ac:dyDescent="0.3"/>
    <row r="87" s="32" customFormat="1" ht="15.75" customHeight="1" x14ac:dyDescent="0.3"/>
    <row r="88" s="32" customFormat="1" ht="15.75" customHeight="1" x14ac:dyDescent="0.3"/>
    <row r="89" s="32" customFormat="1" ht="15.75" customHeight="1" x14ac:dyDescent="0.3"/>
    <row r="90" s="32" customFormat="1" ht="15.75" customHeight="1" x14ac:dyDescent="0.3"/>
    <row r="91" s="32" customFormat="1" ht="15.75" customHeight="1" x14ac:dyDescent="0.3"/>
    <row r="92" s="32" customFormat="1" ht="15.75" customHeight="1" x14ac:dyDescent="0.3"/>
    <row r="93" s="32" customFormat="1" ht="15.75" customHeight="1" x14ac:dyDescent="0.3"/>
    <row r="94" s="32" customFormat="1" ht="15.75" customHeight="1" x14ac:dyDescent="0.3"/>
    <row r="95" s="32" customFormat="1" ht="15.75" customHeight="1" x14ac:dyDescent="0.3"/>
    <row r="96" s="32" customFormat="1" ht="15.75" customHeight="1" x14ac:dyDescent="0.3"/>
    <row r="97" s="32" customFormat="1" ht="15.75" customHeight="1" x14ac:dyDescent="0.3"/>
    <row r="98" s="32" customFormat="1" ht="15.75" customHeight="1" x14ac:dyDescent="0.3"/>
    <row r="99" s="32" customFormat="1" ht="15.75" customHeight="1" x14ac:dyDescent="0.3"/>
    <row r="100" s="32" customFormat="1" ht="15.75" customHeight="1" x14ac:dyDescent="0.3"/>
    <row r="101" s="32" customFormat="1" ht="15.75" customHeight="1" x14ac:dyDescent="0.3"/>
    <row r="102" s="32" customFormat="1" ht="15.75" customHeight="1" x14ac:dyDescent="0.3"/>
    <row r="103" s="32" customFormat="1" ht="15.75" customHeight="1" x14ac:dyDescent="0.3"/>
    <row r="104" s="32" customFormat="1" ht="15.75" customHeight="1" x14ac:dyDescent="0.3"/>
    <row r="105" s="32" customFormat="1" ht="15.75" customHeight="1" x14ac:dyDescent="0.3"/>
    <row r="106" s="32" customFormat="1" ht="15.75" customHeight="1" x14ac:dyDescent="0.3"/>
    <row r="107" s="32" customFormat="1" ht="15.75" customHeight="1" x14ac:dyDescent="0.3"/>
    <row r="108" s="32" customFormat="1" ht="15.75" customHeight="1" x14ac:dyDescent="0.3"/>
    <row r="109" s="32" customFormat="1" ht="15.75" customHeight="1" x14ac:dyDescent="0.3"/>
    <row r="110" s="32" customFormat="1" ht="15.75" customHeight="1" x14ac:dyDescent="0.3"/>
    <row r="111" s="32" customFormat="1" ht="15.75" customHeight="1" x14ac:dyDescent="0.3"/>
    <row r="112" s="32" customFormat="1" ht="15.75" customHeight="1" x14ac:dyDescent="0.3"/>
    <row r="113" s="32" customFormat="1" ht="15.75" customHeight="1" x14ac:dyDescent="0.3"/>
    <row r="114" s="32" customFormat="1" ht="15.75" customHeight="1" x14ac:dyDescent="0.3"/>
    <row r="115" s="32" customFormat="1" ht="15.75" customHeight="1" x14ac:dyDescent="0.3"/>
    <row r="116" s="32" customFormat="1" ht="15.75" customHeight="1" x14ac:dyDescent="0.3"/>
    <row r="117" s="32" customFormat="1" ht="15.75" customHeight="1" x14ac:dyDescent="0.3"/>
    <row r="118" s="32" customFormat="1" ht="15.75" customHeight="1" x14ac:dyDescent="0.3"/>
    <row r="119" s="32" customFormat="1" ht="15.75" customHeight="1" x14ac:dyDescent="0.3"/>
    <row r="120" s="32" customFormat="1" ht="15.75" customHeight="1" x14ac:dyDescent="0.3"/>
    <row r="121" s="32" customFormat="1" ht="15.75" customHeight="1" x14ac:dyDescent="0.3"/>
    <row r="122" s="32" customFormat="1" ht="15.75" customHeight="1" x14ac:dyDescent="0.3"/>
    <row r="123" s="32" customFormat="1" ht="15.75" customHeight="1" x14ac:dyDescent="0.3"/>
    <row r="124" s="32" customFormat="1" ht="15.75" customHeight="1" x14ac:dyDescent="0.3"/>
    <row r="125" s="32" customFormat="1" ht="15.75" customHeight="1" x14ac:dyDescent="0.3"/>
    <row r="126" s="32" customFormat="1" ht="15.75" customHeight="1" x14ac:dyDescent="0.3"/>
    <row r="127" s="32" customFormat="1" ht="15.75" customHeight="1" x14ac:dyDescent="0.3"/>
    <row r="128" s="32" customFormat="1" ht="15.75" customHeight="1" x14ac:dyDescent="0.3"/>
    <row r="129" s="32" customFormat="1" ht="15.75" customHeight="1" x14ac:dyDescent="0.3"/>
    <row r="130" s="32" customFormat="1" ht="15.75" customHeight="1" x14ac:dyDescent="0.3"/>
    <row r="131" s="32" customFormat="1" ht="15.75" customHeight="1" x14ac:dyDescent="0.3"/>
    <row r="132" s="32" customFormat="1" ht="15.75" customHeight="1" x14ac:dyDescent="0.3"/>
    <row r="133" s="32" customFormat="1" ht="15.75" customHeight="1" x14ac:dyDescent="0.3"/>
    <row r="134" s="32" customFormat="1" ht="15.75" customHeight="1" x14ac:dyDescent="0.3"/>
    <row r="135" s="32" customFormat="1" ht="15.75" customHeight="1" x14ac:dyDescent="0.3"/>
    <row r="136" s="32" customFormat="1" ht="15.75" customHeight="1" x14ac:dyDescent="0.3"/>
    <row r="137" s="32" customFormat="1" ht="15.75" customHeight="1" x14ac:dyDescent="0.3"/>
    <row r="138" s="32" customFormat="1" ht="15.75" customHeight="1" x14ac:dyDescent="0.3"/>
    <row r="139" s="32" customFormat="1" ht="15.75" customHeight="1" x14ac:dyDescent="0.3"/>
    <row r="140" s="32" customFormat="1" ht="15.75" customHeight="1" x14ac:dyDescent="0.3"/>
    <row r="141" s="32" customFormat="1" ht="15.75" customHeight="1" x14ac:dyDescent="0.3"/>
    <row r="142" s="32" customFormat="1" ht="15.75" customHeight="1" x14ac:dyDescent="0.3"/>
    <row r="143" s="32" customFormat="1" ht="15.75" customHeight="1" x14ac:dyDescent="0.3"/>
    <row r="144" s="32" customFormat="1" ht="15.75" customHeight="1" x14ac:dyDescent="0.3"/>
    <row r="145" s="32" customFormat="1" ht="15.75" customHeight="1" x14ac:dyDescent="0.3"/>
    <row r="146" s="32" customFormat="1" ht="15.75" customHeight="1" x14ac:dyDescent="0.3"/>
    <row r="147" s="32" customFormat="1" ht="15.75" customHeight="1" x14ac:dyDescent="0.3"/>
    <row r="148" s="32" customFormat="1" ht="15.75" customHeight="1" x14ac:dyDescent="0.3"/>
    <row r="149" s="32" customFormat="1" ht="15.75" customHeight="1" x14ac:dyDescent="0.3"/>
    <row r="150" s="32" customFormat="1" ht="15.75" customHeight="1" x14ac:dyDescent="0.3"/>
    <row r="151" s="32" customFormat="1" ht="15.75" customHeight="1" x14ac:dyDescent="0.3"/>
    <row r="152" s="32" customFormat="1" ht="15.75" customHeight="1" x14ac:dyDescent="0.3"/>
    <row r="153" s="32" customFormat="1" ht="15.75" customHeight="1" x14ac:dyDescent="0.3"/>
    <row r="154" s="32" customFormat="1" ht="15.75" customHeight="1" x14ac:dyDescent="0.3"/>
    <row r="155" s="32" customFormat="1" ht="15.75" customHeight="1" x14ac:dyDescent="0.3"/>
    <row r="156" s="32" customFormat="1" ht="15.75" customHeight="1" x14ac:dyDescent="0.3"/>
    <row r="157" s="32" customFormat="1" ht="15.75" customHeight="1" x14ac:dyDescent="0.3"/>
    <row r="158" s="32" customFormat="1" ht="15.75" customHeight="1" x14ac:dyDescent="0.3"/>
    <row r="159" s="32" customFormat="1" ht="15.75" customHeight="1" x14ac:dyDescent="0.3"/>
    <row r="160" s="32" customFormat="1" ht="15.75" customHeight="1" x14ac:dyDescent="0.3"/>
    <row r="161" s="32" customFormat="1" ht="15.75" customHeight="1" x14ac:dyDescent="0.3"/>
    <row r="162" s="32" customFormat="1" ht="15.75" customHeight="1" x14ac:dyDescent="0.3"/>
    <row r="163" s="32" customFormat="1" ht="15.75" customHeight="1" x14ac:dyDescent="0.3"/>
    <row r="164" s="32" customFormat="1" ht="15.75" customHeight="1" x14ac:dyDescent="0.3"/>
    <row r="165" s="32" customFormat="1" ht="15.75" customHeight="1" x14ac:dyDescent="0.3"/>
    <row r="166" s="32" customFormat="1" ht="15.75" customHeight="1" x14ac:dyDescent="0.3"/>
    <row r="167" s="32" customFormat="1" ht="15.75" customHeight="1" x14ac:dyDescent="0.3"/>
    <row r="168" s="32" customFormat="1" ht="15.75" customHeight="1" x14ac:dyDescent="0.3"/>
    <row r="169" s="32" customFormat="1" ht="15.75" customHeight="1" x14ac:dyDescent="0.3"/>
    <row r="170" s="32" customFormat="1" ht="15.75" customHeight="1" x14ac:dyDescent="0.3"/>
    <row r="171" s="32" customFormat="1" ht="15.75" customHeight="1" x14ac:dyDescent="0.3"/>
    <row r="172" s="32" customFormat="1" ht="15.75" customHeight="1" x14ac:dyDescent="0.3"/>
    <row r="173" s="32" customFormat="1" ht="15.75" customHeight="1" x14ac:dyDescent="0.3"/>
    <row r="174" s="32" customFormat="1" ht="15.75" customHeight="1" x14ac:dyDescent="0.3"/>
    <row r="175" s="32" customFormat="1" ht="15.75" customHeight="1" x14ac:dyDescent="0.3"/>
    <row r="176" s="32" customFormat="1" ht="15.75" customHeight="1" x14ac:dyDescent="0.3"/>
    <row r="177" s="32" customFormat="1" ht="15.75" customHeight="1" x14ac:dyDescent="0.3"/>
    <row r="178" s="32" customFormat="1" ht="15.75" customHeight="1" x14ac:dyDescent="0.3"/>
    <row r="179" s="32" customFormat="1" ht="15.75" customHeight="1" x14ac:dyDescent="0.3"/>
    <row r="180" s="32" customFormat="1" ht="15.75" customHeight="1" x14ac:dyDescent="0.3"/>
    <row r="181" s="32" customFormat="1" ht="15.75" customHeight="1" x14ac:dyDescent="0.3"/>
    <row r="182" s="32" customFormat="1" ht="15.75" customHeight="1" x14ac:dyDescent="0.3"/>
    <row r="183" s="32" customFormat="1" ht="15.75" customHeight="1" x14ac:dyDescent="0.3"/>
    <row r="184" s="32" customFormat="1" ht="15.75" customHeight="1" x14ac:dyDescent="0.3"/>
    <row r="185" s="32" customFormat="1" ht="15.75" customHeight="1" x14ac:dyDescent="0.3"/>
    <row r="186" s="32" customFormat="1" ht="15.75" customHeight="1" x14ac:dyDescent="0.3"/>
    <row r="187" s="32" customFormat="1" ht="15.75" customHeight="1" x14ac:dyDescent="0.3"/>
    <row r="188" s="32" customFormat="1" ht="15.75" customHeight="1" x14ac:dyDescent="0.3"/>
    <row r="189" s="32" customFormat="1" ht="15.75" customHeight="1" x14ac:dyDescent="0.3"/>
    <row r="190" s="32" customFormat="1" ht="15.75" customHeight="1" x14ac:dyDescent="0.3"/>
    <row r="191" s="32" customFormat="1" ht="15.75" customHeight="1" x14ac:dyDescent="0.3"/>
    <row r="192" s="32" customFormat="1" ht="15.75" customHeight="1" x14ac:dyDescent="0.3"/>
    <row r="193" s="32" customFormat="1" ht="15.75" customHeight="1" x14ac:dyDescent="0.3"/>
    <row r="194" s="32" customFormat="1" ht="15.75" customHeight="1" x14ac:dyDescent="0.3"/>
    <row r="195" s="32" customFormat="1" ht="15.75" customHeight="1" x14ac:dyDescent="0.3"/>
    <row r="196" s="32" customFormat="1" ht="15.75" customHeight="1" x14ac:dyDescent="0.3"/>
    <row r="197" s="32" customFormat="1" ht="15.75" customHeight="1" x14ac:dyDescent="0.3"/>
    <row r="198" s="32" customFormat="1" ht="15.75" customHeight="1" x14ac:dyDescent="0.3"/>
    <row r="199" s="32" customFormat="1" ht="15.75" customHeight="1" x14ac:dyDescent="0.3"/>
    <row r="200" s="32" customFormat="1" ht="15.75" customHeight="1" x14ac:dyDescent="0.3"/>
    <row r="201" s="32" customFormat="1" ht="15.75" customHeight="1" x14ac:dyDescent="0.3"/>
    <row r="202" s="32" customFormat="1" ht="15.75" customHeight="1" x14ac:dyDescent="0.3"/>
    <row r="203" s="32" customFormat="1" ht="15.75" customHeight="1" x14ac:dyDescent="0.3"/>
    <row r="204" s="32" customFormat="1" ht="15.75" customHeight="1" x14ac:dyDescent="0.3"/>
    <row r="205" s="32" customFormat="1" ht="15.75" customHeight="1" x14ac:dyDescent="0.3"/>
    <row r="206" s="32" customFormat="1" ht="15.75" customHeight="1" x14ac:dyDescent="0.3"/>
    <row r="207" s="32" customFormat="1" ht="15.75" customHeight="1" x14ac:dyDescent="0.3"/>
    <row r="208" s="32" customFormat="1" ht="15.75" customHeight="1" x14ac:dyDescent="0.3"/>
    <row r="209" s="32" customFormat="1" ht="15.75" customHeight="1" x14ac:dyDescent="0.3"/>
    <row r="210" s="32" customFormat="1" ht="15.75" customHeight="1" x14ac:dyDescent="0.3"/>
    <row r="211" s="32" customFormat="1" ht="15.75" customHeight="1" x14ac:dyDescent="0.3"/>
    <row r="212" s="32" customFormat="1" ht="15.75" customHeight="1" x14ac:dyDescent="0.3"/>
    <row r="213" s="32" customFormat="1" ht="15.75" customHeight="1" x14ac:dyDescent="0.3"/>
    <row r="214" s="32" customFormat="1" ht="15.75" customHeight="1" x14ac:dyDescent="0.3"/>
    <row r="215" s="32" customFormat="1" ht="15.75" customHeight="1" x14ac:dyDescent="0.3"/>
    <row r="216" s="32" customFormat="1" ht="15.75" customHeight="1" x14ac:dyDescent="0.3"/>
    <row r="217" s="32" customFormat="1" ht="15.75" customHeight="1" x14ac:dyDescent="0.3"/>
    <row r="218" s="32" customFormat="1" ht="15.75" customHeight="1" x14ac:dyDescent="0.3"/>
    <row r="219" s="32" customFormat="1" ht="15.75" customHeight="1" x14ac:dyDescent="0.3"/>
    <row r="220" s="32" customFormat="1" ht="15.75" customHeight="1" x14ac:dyDescent="0.3"/>
    <row r="221" s="32" customFormat="1" ht="15.75" customHeight="1" x14ac:dyDescent="0.3"/>
    <row r="222" s="32" customFormat="1" ht="15.75" customHeight="1" x14ac:dyDescent="0.3"/>
    <row r="223" s="32" customFormat="1" ht="15.75" customHeight="1" x14ac:dyDescent="0.3"/>
    <row r="224" s="32" customFormat="1" ht="15.75" customHeight="1" x14ac:dyDescent="0.3"/>
    <row r="225" s="32" customFormat="1" ht="15.75" customHeight="1" x14ac:dyDescent="0.3"/>
    <row r="226" s="32" customFormat="1" ht="15.75" customHeight="1" x14ac:dyDescent="0.3"/>
    <row r="227" s="32" customFormat="1" ht="15.75" customHeight="1" x14ac:dyDescent="0.3"/>
    <row r="228" s="32" customFormat="1" ht="15.75" customHeight="1" x14ac:dyDescent="0.3"/>
    <row r="229" s="32" customFormat="1" ht="15.75" customHeight="1" x14ac:dyDescent="0.3"/>
    <row r="230" s="32" customFormat="1" ht="15.75" customHeight="1" x14ac:dyDescent="0.3"/>
    <row r="231" s="32" customFormat="1" ht="15.75" customHeight="1" x14ac:dyDescent="0.3"/>
    <row r="232" s="32" customFormat="1" ht="15.75" customHeight="1" x14ac:dyDescent="0.3"/>
    <row r="233" s="32" customFormat="1" ht="15.75" customHeight="1" x14ac:dyDescent="0.3"/>
    <row r="234" s="32" customFormat="1" ht="15.75" customHeight="1" x14ac:dyDescent="0.3"/>
    <row r="235" s="32" customFormat="1" ht="15.75" customHeight="1" x14ac:dyDescent="0.3"/>
    <row r="236" s="32" customFormat="1" ht="15.75" customHeight="1" x14ac:dyDescent="0.3"/>
    <row r="237" s="32" customFormat="1" ht="15.75" customHeight="1" x14ac:dyDescent="0.3"/>
    <row r="238" s="32" customFormat="1" ht="15.75" customHeight="1" x14ac:dyDescent="0.3"/>
    <row r="239" s="32" customFormat="1" ht="15.75" customHeight="1" x14ac:dyDescent="0.3"/>
    <row r="240" s="32" customFormat="1" ht="15.75" customHeight="1" x14ac:dyDescent="0.3"/>
    <row r="241" s="32" customFormat="1" ht="15.75" customHeight="1" x14ac:dyDescent="0.3"/>
    <row r="242" s="32" customFormat="1" ht="15.75" customHeight="1" x14ac:dyDescent="0.3"/>
    <row r="243" s="32" customFormat="1" ht="15.75" customHeight="1" x14ac:dyDescent="0.3"/>
    <row r="244" s="32" customFormat="1" ht="15.75" customHeight="1" x14ac:dyDescent="0.3"/>
    <row r="245" s="32" customFormat="1" ht="15.75" customHeight="1" x14ac:dyDescent="0.3"/>
    <row r="246" s="32" customFormat="1" ht="15.75" customHeight="1" x14ac:dyDescent="0.3"/>
    <row r="247" s="32" customFormat="1" ht="15.75" customHeight="1" x14ac:dyDescent="0.3"/>
    <row r="248" s="32" customFormat="1" ht="15.75" customHeight="1" x14ac:dyDescent="0.3"/>
    <row r="249" s="32" customFormat="1" ht="15.75" customHeight="1" x14ac:dyDescent="0.3"/>
    <row r="250" s="32" customFormat="1" ht="15.75" customHeight="1" x14ac:dyDescent="0.3"/>
    <row r="251" s="32" customFormat="1" ht="15.75" customHeight="1" x14ac:dyDescent="0.3"/>
    <row r="252" s="32" customFormat="1" ht="15.75" customHeight="1" x14ac:dyDescent="0.3"/>
    <row r="253" s="32" customFormat="1" ht="15.75" customHeight="1" x14ac:dyDescent="0.3"/>
    <row r="254" s="32" customFormat="1" ht="15.75" customHeight="1" x14ac:dyDescent="0.3"/>
    <row r="255" s="32" customFormat="1" ht="15.75" customHeight="1" x14ac:dyDescent="0.3"/>
    <row r="256" s="32" customFormat="1" ht="15.75" customHeight="1" x14ac:dyDescent="0.3"/>
    <row r="257" s="32" customFormat="1" ht="15.75" customHeight="1" x14ac:dyDescent="0.3"/>
    <row r="258" s="32" customFormat="1" ht="15.75" customHeight="1" x14ac:dyDescent="0.3"/>
    <row r="259" s="32" customFormat="1" ht="15.75" customHeight="1" x14ac:dyDescent="0.3"/>
    <row r="260" s="32" customFormat="1" ht="15.75" customHeight="1" x14ac:dyDescent="0.3"/>
    <row r="261" s="32" customFormat="1" ht="15.75" customHeight="1" x14ac:dyDescent="0.3"/>
    <row r="262" s="32" customFormat="1" ht="15.75" customHeight="1" x14ac:dyDescent="0.3"/>
    <row r="263" s="32" customFormat="1" ht="15.75" customHeight="1" x14ac:dyDescent="0.3"/>
    <row r="264" s="32" customFormat="1" ht="15.75" customHeight="1" x14ac:dyDescent="0.3"/>
    <row r="265" s="32" customFormat="1" ht="15.75" customHeight="1" x14ac:dyDescent="0.3"/>
    <row r="266" s="32" customFormat="1" ht="15.75" customHeight="1" x14ac:dyDescent="0.3"/>
    <row r="267" s="32" customFormat="1" ht="15.75" customHeight="1" x14ac:dyDescent="0.3"/>
    <row r="268" s="32" customFormat="1" ht="15.75" customHeight="1" x14ac:dyDescent="0.3"/>
    <row r="269" s="32" customFormat="1" ht="15.75" customHeight="1" x14ac:dyDescent="0.3"/>
    <row r="270" s="32" customFormat="1" ht="15.75" customHeight="1" x14ac:dyDescent="0.3"/>
    <row r="271" s="32" customFormat="1" ht="15.75" customHeight="1" x14ac:dyDescent="0.3"/>
    <row r="272" s="32" customFormat="1" ht="15.75" customHeight="1" x14ac:dyDescent="0.3"/>
    <row r="273" s="32" customFormat="1" ht="15.75" customHeight="1" x14ac:dyDescent="0.3"/>
    <row r="274" s="32" customFormat="1" ht="15.75" customHeight="1" x14ac:dyDescent="0.3"/>
    <row r="275" s="32" customFormat="1" ht="15.75" customHeight="1" x14ac:dyDescent="0.3"/>
    <row r="276" s="32" customFormat="1" ht="15.75" customHeight="1" x14ac:dyDescent="0.3"/>
    <row r="277" s="32" customFormat="1" ht="15.75" customHeight="1" x14ac:dyDescent="0.3"/>
    <row r="278" s="32" customFormat="1" ht="15.75" customHeight="1" x14ac:dyDescent="0.3"/>
    <row r="279" s="32" customFormat="1" ht="15.75" customHeight="1" x14ac:dyDescent="0.3"/>
    <row r="280" s="32" customFormat="1" ht="15.75" customHeight="1" x14ac:dyDescent="0.3"/>
    <row r="281" s="32" customFormat="1" ht="15.75" customHeight="1" x14ac:dyDescent="0.3"/>
    <row r="282" s="32" customFormat="1" ht="15.75" customHeight="1" x14ac:dyDescent="0.3"/>
    <row r="283" s="32" customFormat="1" ht="15.75" customHeight="1" x14ac:dyDescent="0.3"/>
    <row r="284" s="32" customFormat="1" ht="15.75" customHeight="1" x14ac:dyDescent="0.3"/>
    <row r="285" s="32" customFormat="1" ht="15.75" customHeight="1" x14ac:dyDescent="0.3"/>
    <row r="286" s="32" customFormat="1" ht="15.75" customHeight="1" x14ac:dyDescent="0.3"/>
    <row r="287" s="32" customFormat="1" ht="15.75" customHeight="1" x14ac:dyDescent="0.3"/>
    <row r="288" s="32" customFormat="1" ht="15.75" customHeight="1" x14ac:dyDescent="0.3"/>
    <row r="289" s="32" customFormat="1" ht="15.75" customHeight="1" x14ac:dyDescent="0.3"/>
    <row r="290" s="32" customFormat="1" ht="15.75" customHeight="1" x14ac:dyDescent="0.3"/>
    <row r="291" s="32" customFormat="1" ht="15.75" customHeight="1" x14ac:dyDescent="0.3"/>
    <row r="292" s="32" customFormat="1" ht="15.75" customHeight="1" x14ac:dyDescent="0.3"/>
    <row r="293" s="32" customFormat="1" ht="15.75" customHeight="1" x14ac:dyDescent="0.3"/>
    <row r="294" s="32" customFormat="1" ht="15.75" customHeight="1" x14ac:dyDescent="0.3"/>
    <row r="295" s="32" customFormat="1" ht="15.75" customHeight="1" x14ac:dyDescent="0.3"/>
    <row r="296" s="32" customFormat="1" ht="15.75" customHeight="1" x14ac:dyDescent="0.3"/>
    <row r="297" s="32" customFormat="1" ht="15.75" customHeight="1" x14ac:dyDescent="0.3"/>
    <row r="298" s="32" customFormat="1" ht="15.75" customHeight="1" x14ac:dyDescent="0.3"/>
    <row r="299" s="32" customFormat="1" ht="15.75" customHeight="1" x14ac:dyDescent="0.3"/>
    <row r="300" s="32" customFormat="1" ht="15.75" customHeight="1" x14ac:dyDescent="0.3"/>
    <row r="301" s="32" customFormat="1" ht="15.75" customHeight="1" x14ac:dyDescent="0.3"/>
    <row r="302" s="32" customFormat="1" ht="15.75" customHeight="1" x14ac:dyDescent="0.3"/>
    <row r="303" s="32" customFormat="1" ht="15.75" customHeight="1" x14ac:dyDescent="0.3"/>
    <row r="304" s="32" customFormat="1" ht="15.75" customHeight="1" x14ac:dyDescent="0.3"/>
    <row r="305" s="32" customFormat="1" ht="15.75" customHeight="1" x14ac:dyDescent="0.3"/>
    <row r="306" s="32" customFormat="1" ht="15.75" customHeight="1" x14ac:dyDescent="0.3"/>
    <row r="307" s="32" customFormat="1" ht="15.75" customHeight="1" x14ac:dyDescent="0.3"/>
    <row r="308" s="32" customFormat="1" ht="15.75" customHeight="1" x14ac:dyDescent="0.3"/>
    <row r="309" s="32" customFormat="1" ht="15.75" customHeight="1" x14ac:dyDescent="0.3"/>
    <row r="310" s="32" customFormat="1" ht="15.75" customHeight="1" x14ac:dyDescent="0.3"/>
    <row r="311" s="32" customFormat="1" ht="15.75" customHeight="1" x14ac:dyDescent="0.3"/>
    <row r="312" s="32" customFormat="1" ht="15.75" customHeight="1" x14ac:dyDescent="0.3"/>
    <row r="313" s="32" customFormat="1" ht="15.75" customHeight="1" x14ac:dyDescent="0.3"/>
    <row r="314" s="32" customFormat="1" ht="15.75" customHeight="1" x14ac:dyDescent="0.3"/>
    <row r="315" s="32" customFormat="1" ht="15.75" customHeight="1" x14ac:dyDescent="0.3"/>
    <row r="316" s="32" customFormat="1" ht="15.75" customHeight="1" x14ac:dyDescent="0.3"/>
    <row r="317" s="32" customFormat="1" ht="15.75" customHeight="1" x14ac:dyDescent="0.3"/>
    <row r="318" s="32" customFormat="1" ht="15.75" customHeight="1" x14ac:dyDescent="0.3"/>
    <row r="319" s="32" customFormat="1" ht="15.75" customHeight="1" x14ac:dyDescent="0.3"/>
    <row r="320" s="32" customFormat="1" ht="15.75" customHeight="1" x14ac:dyDescent="0.3"/>
    <row r="321" s="32" customFormat="1" ht="15.75" customHeight="1" x14ac:dyDescent="0.3"/>
    <row r="322" s="32" customFormat="1" ht="15.75" customHeight="1" x14ac:dyDescent="0.3"/>
    <row r="323" s="32" customFormat="1" ht="15.75" customHeight="1" x14ac:dyDescent="0.3"/>
    <row r="324" s="32" customFormat="1" ht="15.75" customHeight="1" x14ac:dyDescent="0.3"/>
    <row r="325" s="32" customFormat="1" ht="15.75" customHeight="1" x14ac:dyDescent="0.3"/>
    <row r="326" s="32" customFormat="1" ht="15.75" customHeight="1" x14ac:dyDescent="0.3"/>
    <row r="327" s="32" customFormat="1" ht="15.75" customHeight="1" x14ac:dyDescent="0.3"/>
    <row r="328" s="32" customFormat="1" ht="15.75" customHeight="1" x14ac:dyDescent="0.3"/>
    <row r="329" s="32" customFormat="1" ht="15.75" customHeight="1" x14ac:dyDescent="0.3"/>
    <row r="330" s="32" customFormat="1" ht="15.75" customHeight="1" x14ac:dyDescent="0.3"/>
    <row r="331" s="32" customFormat="1" ht="15.75" customHeight="1" x14ac:dyDescent="0.3"/>
    <row r="332" s="32" customFormat="1" ht="15.75" customHeight="1" x14ac:dyDescent="0.3"/>
    <row r="333" s="32" customFormat="1" ht="15.75" customHeight="1" x14ac:dyDescent="0.3"/>
    <row r="334" s="32" customFormat="1" ht="15.75" customHeight="1" x14ac:dyDescent="0.3"/>
    <row r="335" s="32" customFormat="1" ht="15.75" customHeight="1" x14ac:dyDescent="0.3"/>
    <row r="336" s="32" customFormat="1" ht="15.75" customHeight="1" x14ac:dyDescent="0.3"/>
    <row r="337" s="32" customFormat="1" ht="15.75" customHeight="1" x14ac:dyDescent="0.3"/>
    <row r="338" s="32" customFormat="1" ht="15.75" customHeight="1" x14ac:dyDescent="0.3"/>
    <row r="339" s="32" customFormat="1" ht="15.75" customHeight="1" x14ac:dyDescent="0.3"/>
    <row r="340" s="32" customFormat="1" ht="15.75" customHeight="1" x14ac:dyDescent="0.3"/>
    <row r="341" s="32" customFormat="1" ht="15.75" customHeight="1" x14ac:dyDescent="0.3"/>
    <row r="342" s="32" customFormat="1" ht="15.75" customHeight="1" x14ac:dyDescent="0.3"/>
    <row r="343" s="32" customFormat="1" ht="15.75" customHeight="1" x14ac:dyDescent="0.3"/>
    <row r="344" s="32" customFormat="1" ht="15.75" customHeight="1" x14ac:dyDescent="0.3"/>
    <row r="345" s="32" customFormat="1" ht="15.75" customHeight="1" x14ac:dyDescent="0.3"/>
    <row r="346" s="32" customFormat="1" ht="15.75" customHeight="1" x14ac:dyDescent="0.3"/>
    <row r="347" s="32" customFormat="1" ht="15.75" customHeight="1" x14ac:dyDescent="0.3"/>
    <row r="348" s="32" customFormat="1" ht="15.75" customHeight="1" x14ac:dyDescent="0.3"/>
    <row r="349" s="32" customFormat="1" ht="15.75" customHeight="1" x14ac:dyDescent="0.3"/>
    <row r="350" s="32" customFormat="1" ht="15.75" customHeight="1" x14ac:dyDescent="0.3"/>
    <row r="351" s="32" customFormat="1" ht="15.75" customHeight="1" x14ac:dyDescent="0.3"/>
    <row r="352" s="32" customFormat="1" ht="15.75" customHeight="1" x14ac:dyDescent="0.3"/>
    <row r="353" s="32" customFormat="1" ht="15.75" customHeight="1" x14ac:dyDescent="0.3"/>
    <row r="354" s="32" customFormat="1" ht="15.75" customHeight="1" x14ac:dyDescent="0.3"/>
    <row r="355" s="32" customFormat="1" ht="15.75" customHeight="1" x14ac:dyDescent="0.3"/>
    <row r="356" s="32" customFormat="1" ht="15.75" customHeight="1" x14ac:dyDescent="0.3"/>
    <row r="357" s="32" customFormat="1" ht="15.75" customHeight="1" x14ac:dyDescent="0.3"/>
    <row r="358" s="32" customFormat="1" ht="15.75" customHeight="1" x14ac:dyDescent="0.3"/>
    <row r="359" s="32" customFormat="1" ht="15.75" customHeight="1" x14ac:dyDescent="0.3"/>
    <row r="360" s="32" customFormat="1" ht="15.75" customHeight="1" x14ac:dyDescent="0.3"/>
    <row r="361" s="32" customFormat="1" ht="15.75" customHeight="1" x14ac:dyDescent="0.3"/>
    <row r="362" s="32" customFormat="1" ht="15.75" customHeight="1" x14ac:dyDescent="0.3"/>
    <row r="363" s="32" customFormat="1" ht="15.75" customHeight="1" x14ac:dyDescent="0.3"/>
    <row r="364" s="32" customFormat="1" ht="15.75" customHeight="1" x14ac:dyDescent="0.3"/>
    <row r="365" s="32" customFormat="1" ht="15.75" customHeight="1" x14ac:dyDescent="0.3"/>
    <row r="366" s="32" customFormat="1" ht="15.75" customHeight="1" x14ac:dyDescent="0.3"/>
    <row r="367" s="32" customFormat="1" ht="15.75" customHeight="1" x14ac:dyDescent="0.3"/>
    <row r="368" s="32" customFormat="1" ht="15.75" customHeight="1" x14ac:dyDescent="0.3"/>
    <row r="369" s="32" customFormat="1" ht="15.75" customHeight="1" x14ac:dyDescent="0.3"/>
    <row r="370" s="32" customFormat="1" ht="15.75" customHeight="1" x14ac:dyDescent="0.3"/>
    <row r="371" s="32" customFormat="1" ht="15.75" customHeight="1" x14ac:dyDescent="0.3"/>
    <row r="372" s="32" customFormat="1" ht="15.75" customHeight="1" x14ac:dyDescent="0.3"/>
    <row r="373" s="32" customFormat="1" ht="15.75" customHeight="1" x14ac:dyDescent="0.3"/>
    <row r="374" s="32" customFormat="1" ht="15.75" customHeight="1" x14ac:dyDescent="0.3"/>
    <row r="375" s="32" customFormat="1" ht="15.75" customHeight="1" x14ac:dyDescent="0.3"/>
    <row r="376" s="32" customFormat="1" ht="15.75" customHeight="1" x14ac:dyDescent="0.3"/>
    <row r="377" s="32" customFormat="1" ht="15.75" customHeight="1" x14ac:dyDescent="0.3"/>
    <row r="378" s="32" customFormat="1" ht="15.75" customHeight="1" x14ac:dyDescent="0.3"/>
    <row r="379" s="32" customFormat="1" ht="15.75" customHeight="1" x14ac:dyDescent="0.3"/>
    <row r="380" s="32" customFormat="1" ht="15.75" customHeight="1" x14ac:dyDescent="0.3"/>
    <row r="381" s="32" customFormat="1" ht="15.75" customHeight="1" x14ac:dyDescent="0.3"/>
    <row r="382" s="32" customFormat="1" ht="15.75" customHeight="1" x14ac:dyDescent="0.3"/>
    <row r="383" s="32" customFormat="1" ht="15.75" customHeight="1" x14ac:dyDescent="0.3"/>
    <row r="384" s="32" customFormat="1" ht="15.75" customHeight="1" x14ac:dyDescent="0.3"/>
    <row r="385" s="32" customFormat="1" ht="15.75" customHeight="1" x14ac:dyDescent="0.3"/>
    <row r="386" s="32" customFormat="1" ht="15.75" customHeight="1" x14ac:dyDescent="0.3"/>
    <row r="387" s="32" customFormat="1" ht="15.75" customHeight="1" x14ac:dyDescent="0.3"/>
    <row r="388" s="32" customFormat="1" ht="15.75" customHeight="1" x14ac:dyDescent="0.3"/>
    <row r="389" s="32" customFormat="1" ht="15.75" customHeight="1" x14ac:dyDescent="0.3"/>
    <row r="390" s="32" customFormat="1" ht="15.75" customHeight="1" x14ac:dyDescent="0.3"/>
    <row r="391" s="32" customFormat="1" ht="15.75" customHeight="1" x14ac:dyDescent="0.3"/>
    <row r="392" s="32" customFormat="1" ht="15.75" customHeight="1" x14ac:dyDescent="0.3"/>
    <row r="393" s="32" customFormat="1" ht="15.75" customHeight="1" x14ac:dyDescent="0.3"/>
    <row r="394" s="32" customFormat="1" ht="15.75" customHeight="1" x14ac:dyDescent="0.3"/>
    <row r="395" s="32" customFormat="1" ht="15.75" customHeight="1" x14ac:dyDescent="0.3"/>
    <row r="396" s="32" customFormat="1" ht="15.75" customHeight="1" x14ac:dyDescent="0.3"/>
    <row r="397" s="32" customFormat="1" ht="15.75" customHeight="1" x14ac:dyDescent="0.3"/>
    <row r="398" s="32" customFormat="1" ht="15.75" customHeight="1" x14ac:dyDescent="0.3"/>
    <row r="399" s="32" customFormat="1" ht="15.75" customHeight="1" x14ac:dyDescent="0.3"/>
    <row r="400" s="32" customFormat="1" ht="15.75" customHeight="1" x14ac:dyDescent="0.3"/>
    <row r="401" s="32" customFormat="1" ht="15.75" customHeight="1" x14ac:dyDescent="0.3"/>
    <row r="402" s="32" customFormat="1" ht="15.75" customHeight="1" x14ac:dyDescent="0.3"/>
    <row r="403" s="32" customFormat="1" ht="15.75" customHeight="1" x14ac:dyDescent="0.3"/>
    <row r="404" s="32" customFormat="1" ht="15.75" customHeight="1" x14ac:dyDescent="0.3"/>
    <row r="405" s="32" customFormat="1" ht="15.75" customHeight="1" x14ac:dyDescent="0.3"/>
    <row r="406" s="32" customFormat="1" ht="15.75" customHeight="1" x14ac:dyDescent="0.3"/>
    <row r="407" s="32" customFormat="1" ht="15.75" customHeight="1" x14ac:dyDescent="0.3"/>
    <row r="408" s="32" customFormat="1" ht="15.75" customHeight="1" x14ac:dyDescent="0.3"/>
    <row r="409" s="32" customFormat="1" ht="15.75" customHeight="1" x14ac:dyDescent="0.3"/>
    <row r="410" s="32" customFormat="1" ht="15.75" customHeight="1" x14ac:dyDescent="0.3"/>
    <row r="411" s="32" customFormat="1" ht="15.75" customHeight="1" x14ac:dyDescent="0.3"/>
    <row r="412" s="32" customFormat="1" ht="15.75" customHeight="1" x14ac:dyDescent="0.3"/>
    <row r="413" s="32" customFormat="1" ht="15.75" customHeight="1" x14ac:dyDescent="0.3"/>
    <row r="414" s="32" customFormat="1" ht="15.75" customHeight="1" x14ac:dyDescent="0.3"/>
    <row r="415" s="32" customFormat="1" ht="15.75" customHeight="1" x14ac:dyDescent="0.3"/>
    <row r="416" s="32" customFormat="1" ht="15.75" customHeight="1" x14ac:dyDescent="0.3"/>
    <row r="417" s="32" customFormat="1" ht="15.75" customHeight="1" x14ac:dyDescent="0.3"/>
    <row r="418" s="32" customFormat="1" ht="15.75" customHeight="1" x14ac:dyDescent="0.3"/>
    <row r="419" s="32" customFormat="1" ht="15.75" customHeight="1" x14ac:dyDescent="0.3"/>
    <row r="420" s="32" customFormat="1" ht="15.75" customHeight="1" x14ac:dyDescent="0.3"/>
    <row r="421" s="32" customFormat="1" ht="15.75" customHeight="1" x14ac:dyDescent="0.3"/>
    <row r="422" s="32" customFormat="1" ht="15.75" customHeight="1" x14ac:dyDescent="0.3"/>
    <row r="423" s="32" customFormat="1" ht="15.75" customHeight="1" x14ac:dyDescent="0.3"/>
    <row r="424" s="32" customFormat="1" ht="15.75" customHeight="1" x14ac:dyDescent="0.3"/>
    <row r="425" s="32" customFormat="1" ht="15.75" customHeight="1" x14ac:dyDescent="0.3"/>
    <row r="426" s="32" customFormat="1" ht="15.75" customHeight="1" x14ac:dyDescent="0.3"/>
    <row r="427" s="32" customFormat="1" ht="15.75" customHeight="1" x14ac:dyDescent="0.3"/>
    <row r="428" s="32" customFormat="1" ht="15.75" customHeight="1" x14ac:dyDescent="0.3"/>
    <row r="429" s="32" customFormat="1" ht="15.75" customHeight="1" x14ac:dyDescent="0.3"/>
    <row r="430" s="32" customFormat="1" ht="15.75" customHeight="1" x14ac:dyDescent="0.3"/>
    <row r="431" s="32" customFormat="1" ht="15.75" customHeight="1" x14ac:dyDescent="0.3"/>
    <row r="432" s="32" customFormat="1" ht="15.75" customHeight="1" x14ac:dyDescent="0.3"/>
    <row r="433" s="32" customFormat="1" ht="15.75" customHeight="1" x14ac:dyDescent="0.3"/>
    <row r="434" s="32" customFormat="1" ht="15.75" customHeight="1" x14ac:dyDescent="0.3"/>
    <row r="435" s="32" customFormat="1" ht="15.75" customHeight="1" x14ac:dyDescent="0.3"/>
    <row r="436" s="32" customFormat="1" ht="15.75" customHeight="1" x14ac:dyDescent="0.3"/>
    <row r="437" s="32" customFormat="1" ht="15.75" customHeight="1" x14ac:dyDescent="0.3"/>
    <row r="438" s="32" customFormat="1" ht="15.75" customHeight="1" x14ac:dyDescent="0.3"/>
    <row r="439" s="32" customFormat="1" ht="15.75" customHeight="1" x14ac:dyDescent="0.3"/>
    <row r="440" s="32" customFormat="1" ht="15.75" customHeight="1" x14ac:dyDescent="0.3"/>
    <row r="441" s="32" customFormat="1" ht="15.75" customHeight="1" x14ac:dyDescent="0.3"/>
    <row r="442" s="32" customFormat="1" ht="15.75" customHeight="1" x14ac:dyDescent="0.3"/>
    <row r="443" s="32" customFormat="1" ht="15.75" customHeight="1" x14ac:dyDescent="0.3"/>
    <row r="444" s="32" customFormat="1" ht="15.75" customHeight="1" x14ac:dyDescent="0.3"/>
    <row r="445" s="32" customFormat="1" ht="15.75" customHeight="1" x14ac:dyDescent="0.3"/>
    <row r="446" s="32" customFormat="1" ht="15.75" customHeight="1" x14ac:dyDescent="0.3"/>
    <row r="447" s="32" customFormat="1" ht="15.75" customHeight="1" x14ac:dyDescent="0.3"/>
    <row r="448" s="32" customFormat="1" ht="15.75" customHeight="1" x14ac:dyDescent="0.3"/>
    <row r="449" s="32" customFormat="1" ht="15.75" customHeight="1" x14ac:dyDescent="0.3"/>
    <row r="450" s="32" customFormat="1" ht="15.75" customHeight="1" x14ac:dyDescent="0.3"/>
    <row r="451" s="32" customFormat="1" ht="15.75" customHeight="1" x14ac:dyDescent="0.3"/>
    <row r="452" s="32" customFormat="1" ht="15.75" customHeight="1" x14ac:dyDescent="0.3"/>
    <row r="453" s="32" customFormat="1" ht="15.75" customHeight="1" x14ac:dyDescent="0.3"/>
    <row r="454" s="32" customFormat="1" ht="15.75" customHeight="1" x14ac:dyDescent="0.3"/>
    <row r="455" s="32" customFormat="1" ht="15.75" customHeight="1" x14ac:dyDescent="0.3"/>
    <row r="456" s="32" customFormat="1" ht="15.75" customHeight="1" x14ac:dyDescent="0.3"/>
    <row r="457" s="32" customFormat="1" ht="15.75" customHeight="1" x14ac:dyDescent="0.3"/>
    <row r="458" s="32" customFormat="1" ht="15.75" customHeight="1" x14ac:dyDescent="0.3"/>
    <row r="459" s="32" customFormat="1" ht="15.75" customHeight="1" x14ac:dyDescent="0.3"/>
    <row r="460" s="32" customFormat="1" ht="15.75" customHeight="1" x14ac:dyDescent="0.3"/>
    <row r="461" s="32" customFormat="1" ht="15.75" customHeight="1" x14ac:dyDescent="0.3"/>
    <row r="462" s="32" customFormat="1" ht="15.75" customHeight="1" x14ac:dyDescent="0.3"/>
    <row r="463" s="32" customFormat="1" ht="15.75" customHeight="1" x14ac:dyDescent="0.3"/>
    <row r="464" s="32" customFormat="1" ht="15.75" customHeight="1" x14ac:dyDescent="0.3"/>
    <row r="465" s="32" customFormat="1" ht="15.75" customHeight="1" x14ac:dyDescent="0.3"/>
    <row r="466" s="32" customFormat="1" ht="15.75" customHeight="1" x14ac:dyDescent="0.3"/>
    <row r="467" s="32" customFormat="1" ht="15.75" customHeight="1" x14ac:dyDescent="0.3"/>
    <row r="468" s="32" customFormat="1" ht="15.75" customHeight="1" x14ac:dyDescent="0.3"/>
    <row r="469" s="32" customFormat="1" ht="15.75" customHeight="1" x14ac:dyDescent="0.3"/>
    <row r="470" s="32" customFormat="1" ht="15.75" customHeight="1" x14ac:dyDescent="0.3"/>
    <row r="471" s="32" customFormat="1" ht="15.75" customHeight="1" x14ac:dyDescent="0.3"/>
    <row r="472" s="32" customFormat="1" ht="15.75" customHeight="1" x14ac:dyDescent="0.3"/>
    <row r="473" s="32" customFormat="1" ht="15.75" customHeight="1" x14ac:dyDescent="0.3"/>
    <row r="474" s="32" customFormat="1" ht="15.75" customHeight="1" x14ac:dyDescent="0.3"/>
    <row r="475" s="32" customFormat="1" ht="15.75" customHeight="1" x14ac:dyDescent="0.3"/>
    <row r="476" s="32" customFormat="1" ht="15.75" customHeight="1" x14ac:dyDescent="0.3"/>
    <row r="477" s="32" customFormat="1" ht="15.75" customHeight="1" x14ac:dyDescent="0.3"/>
    <row r="478" s="32" customFormat="1" ht="15.75" customHeight="1" x14ac:dyDescent="0.3"/>
    <row r="479" s="32" customFormat="1" ht="15.75" customHeight="1" x14ac:dyDescent="0.3"/>
    <row r="480" s="32" customFormat="1" ht="15.75" customHeight="1" x14ac:dyDescent="0.3"/>
    <row r="481" s="32" customFormat="1" ht="15.75" customHeight="1" x14ac:dyDescent="0.3"/>
    <row r="482" s="32" customFormat="1" ht="15.75" customHeight="1" x14ac:dyDescent="0.3"/>
    <row r="483" s="32" customFormat="1" ht="15.75" customHeight="1" x14ac:dyDescent="0.3"/>
    <row r="484" s="32" customFormat="1" ht="15.75" customHeight="1" x14ac:dyDescent="0.3"/>
    <row r="485" s="32" customFormat="1" ht="15.75" customHeight="1" x14ac:dyDescent="0.3"/>
    <row r="486" s="32" customFormat="1" ht="15.75" customHeight="1" x14ac:dyDescent="0.3"/>
    <row r="487" s="32" customFormat="1" ht="15.75" customHeight="1" x14ac:dyDescent="0.3"/>
    <row r="488" s="32" customFormat="1" ht="15.75" customHeight="1" x14ac:dyDescent="0.3"/>
    <row r="489" s="32" customFormat="1" ht="15.75" customHeight="1" x14ac:dyDescent="0.3"/>
    <row r="490" s="32" customFormat="1" ht="15.75" customHeight="1" x14ac:dyDescent="0.3"/>
    <row r="491" s="32" customFormat="1" ht="15.75" customHeight="1" x14ac:dyDescent="0.3"/>
    <row r="492" s="32" customFormat="1" ht="15.75" customHeight="1" x14ac:dyDescent="0.3"/>
    <row r="493" s="32" customFormat="1" ht="15.75" customHeight="1" x14ac:dyDescent="0.3"/>
    <row r="494" s="32" customFormat="1" ht="15.75" customHeight="1" x14ac:dyDescent="0.3"/>
    <row r="495" s="32" customFormat="1" ht="15.75" customHeight="1" x14ac:dyDescent="0.3"/>
    <row r="496" s="32" customFormat="1" ht="15.75" customHeight="1" x14ac:dyDescent="0.3"/>
    <row r="497" s="32" customFormat="1" ht="15.75" customHeight="1" x14ac:dyDescent="0.3"/>
    <row r="498" s="32" customFormat="1" ht="15.75" customHeight="1" x14ac:dyDescent="0.3"/>
    <row r="499" s="32" customFormat="1" ht="15.75" customHeight="1" x14ac:dyDescent="0.3"/>
    <row r="500" s="32" customFormat="1" ht="15.75" customHeight="1" x14ac:dyDescent="0.3"/>
    <row r="501" s="32" customFormat="1" ht="15.75" customHeight="1" x14ac:dyDescent="0.3"/>
    <row r="502" s="32" customFormat="1" ht="15.75" customHeight="1" x14ac:dyDescent="0.3"/>
    <row r="503" s="32" customFormat="1" ht="15.75" customHeight="1" x14ac:dyDescent="0.3"/>
    <row r="504" s="32" customFormat="1" ht="15.75" customHeight="1" x14ac:dyDescent="0.3"/>
    <row r="505" s="32" customFormat="1" ht="15.75" customHeight="1" x14ac:dyDescent="0.3"/>
    <row r="506" s="32" customFormat="1" ht="15.75" customHeight="1" x14ac:dyDescent="0.3"/>
    <row r="507" s="32" customFormat="1" ht="15.75" customHeight="1" x14ac:dyDescent="0.3"/>
    <row r="508" s="32" customFormat="1" ht="15.75" customHeight="1" x14ac:dyDescent="0.3"/>
    <row r="509" s="32" customFormat="1" ht="15.75" customHeight="1" x14ac:dyDescent="0.3"/>
    <row r="510" s="32" customFormat="1" ht="15.75" customHeight="1" x14ac:dyDescent="0.3"/>
    <row r="511" s="32" customFormat="1" ht="15.75" customHeight="1" x14ac:dyDescent="0.3"/>
    <row r="512" s="32" customFormat="1" ht="15.75" customHeight="1" x14ac:dyDescent="0.3"/>
    <row r="513" s="32" customFormat="1" ht="15.75" customHeight="1" x14ac:dyDescent="0.3"/>
    <row r="514" s="32" customFormat="1" ht="15.75" customHeight="1" x14ac:dyDescent="0.3"/>
    <row r="515" s="32" customFormat="1" ht="15.75" customHeight="1" x14ac:dyDescent="0.3"/>
    <row r="516" s="32" customFormat="1" ht="15.75" customHeight="1" x14ac:dyDescent="0.3"/>
    <row r="517" s="32" customFormat="1" ht="15.75" customHeight="1" x14ac:dyDescent="0.3"/>
    <row r="518" s="32" customFormat="1" ht="15.75" customHeight="1" x14ac:dyDescent="0.3"/>
    <row r="519" s="32" customFormat="1" ht="15.75" customHeight="1" x14ac:dyDescent="0.3"/>
    <row r="520" s="32" customFormat="1" ht="15.75" customHeight="1" x14ac:dyDescent="0.3"/>
    <row r="521" s="32" customFormat="1" ht="15.75" customHeight="1" x14ac:dyDescent="0.3"/>
    <row r="522" s="32" customFormat="1" ht="15.75" customHeight="1" x14ac:dyDescent="0.3"/>
    <row r="523" s="32" customFormat="1" ht="15.75" customHeight="1" x14ac:dyDescent="0.3"/>
    <row r="524" s="32" customFormat="1" ht="15.75" customHeight="1" x14ac:dyDescent="0.3"/>
    <row r="525" s="32" customFormat="1" ht="15.75" customHeight="1" x14ac:dyDescent="0.3"/>
    <row r="526" s="32" customFormat="1" ht="15.75" customHeight="1" x14ac:dyDescent="0.3"/>
    <row r="527" s="32" customFormat="1" ht="15.75" customHeight="1" x14ac:dyDescent="0.3"/>
    <row r="528" s="32" customFormat="1" ht="15.75" customHeight="1" x14ac:dyDescent="0.3"/>
    <row r="529" s="32" customFormat="1" ht="15.75" customHeight="1" x14ac:dyDescent="0.3"/>
    <row r="530" s="32" customFormat="1" ht="15.75" customHeight="1" x14ac:dyDescent="0.3"/>
    <row r="531" s="32" customFormat="1" ht="15.75" customHeight="1" x14ac:dyDescent="0.3"/>
    <row r="532" s="32" customFormat="1" ht="15.75" customHeight="1" x14ac:dyDescent="0.3"/>
    <row r="533" s="32" customFormat="1" ht="15.75" customHeight="1" x14ac:dyDescent="0.3"/>
    <row r="534" s="32" customFormat="1" ht="15.75" customHeight="1" x14ac:dyDescent="0.3"/>
    <row r="535" s="32" customFormat="1" ht="15.75" customHeight="1" x14ac:dyDescent="0.3"/>
    <row r="536" s="32" customFormat="1" ht="15.75" customHeight="1" x14ac:dyDescent="0.3"/>
    <row r="537" s="32" customFormat="1" ht="15.75" customHeight="1" x14ac:dyDescent="0.3"/>
    <row r="538" s="32" customFormat="1" ht="15.75" customHeight="1" x14ac:dyDescent="0.3"/>
    <row r="539" s="32" customFormat="1" ht="15.75" customHeight="1" x14ac:dyDescent="0.3"/>
    <row r="540" s="32" customFormat="1" ht="15.75" customHeight="1" x14ac:dyDescent="0.3"/>
    <row r="541" s="32" customFormat="1" ht="15.75" customHeight="1" x14ac:dyDescent="0.3"/>
    <row r="542" s="32" customFormat="1" ht="15.75" customHeight="1" x14ac:dyDescent="0.3"/>
    <row r="543" s="32" customFormat="1" ht="15.75" customHeight="1" x14ac:dyDescent="0.3"/>
    <row r="544" s="32" customFormat="1" ht="15.75" customHeight="1" x14ac:dyDescent="0.3"/>
    <row r="545" s="32" customFormat="1" ht="15.75" customHeight="1" x14ac:dyDescent="0.3"/>
    <row r="546" s="32" customFormat="1" ht="15.75" customHeight="1" x14ac:dyDescent="0.3"/>
    <row r="547" s="32" customFormat="1" ht="15.75" customHeight="1" x14ac:dyDescent="0.3"/>
    <row r="548" s="32" customFormat="1" ht="15.75" customHeight="1" x14ac:dyDescent="0.3"/>
    <row r="549" s="32" customFormat="1" ht="15.75" customHeight="1" x14ac:dyDescent="0.3"/>
    <row r="550" s="32" customFormat="1" ht="15.75" customHeight="1" x14ac:dyDescent="0.3"/>
    <row r="551" s="32" customFormat="1" ht="15.75" customHeight="1" x14ac:dyDescent="0.3"/>
    <row r="552" s="32" customFormat="1" ht="15.75" customHeight="1" x14ac:dyDescent="0.3"/>
    <row r="553" s="32" customFormat="1" ht="15.75" customHeight="1" x14ac:dyDescent="0.3"/>
    <row r="554" s="32" customFormat="1" ht="15.75" customHeight="1" x14ac:dyDescent="0.3"/>
    <row r="555" s="32" customFormat="1" ht="15.75" customHeight="1" x14ac:dyDescent="0.3"/>
    <row r="556" s="32" customFormat="1" ht="15.75" customHeight="1" x14ac:dyDescent="0.3"/>
    <row r="557" s="32" customFormat="1" ht="15.75" customHeight="1" x14ac:dyDescent="0.3"/>
    <row r="558" s="32" customFormat="1" ht="15.75" customHeight="1" x14ac:dyDescent="0.3"/>
    <row r="559" s="32" customFormat="1" ht="15.75" customHeight="1" x14ac:dyDescent="0.3"/>
    <row r="560" s="32" customFormat="1" ht="15.75" customHeight="1" x14ac:dyDescent="0.3"/>
    <row r="561" s="32" customFormat="1" ht="15.75" customHeight="1" x14ac:dyDescent="0.3"/>
    <row r="562" s="32" customFormat="1" ht="15.75" customHeight="1" x14ac:dyDescent="0.3"/>
    <row r="563" s="32" customFormat="1" ht="15.75" customHeight="1" x14ac:dyDescent="0.3"/>
    <row r="564" s="32" customFormat="1" ht="15.75" customHeight="1" x14ac:dyDescent="0.3"/>
    <row r="565" s="32" customFormat="1" ht="15.75" customHeight="1" x14ac:dyDescent="0.3"/>
    <row r="566" s="32" customFormat="1" ht="15.75" customHeight="1" x14ac:dyDescent="0.3"/>
    <row r="567" s="32" customFormat="1" ht="15.75" customHeight="1" x14ac:dyDescent="0.3"/>
    <row r="568" s="32" customFormat="1" ht="15.75" customHeight="1" x14ac:dyDescent="0.3"/>
    <row r="569" s="32" customFormat="1" ht="15.75" customHeight="1" x14ac:dyDescent="0.3"/>
    <row r="570" s="32" customFormat="1" ht="15.75" customHeight="1" x14ac:dyDescent="0.3"/>
    <row r="571" s="32" customFormat="1" ht="15.75" customHeight="1" x14ac:dyDescent="0.3"/>
    <row r="572" s="32" customFormat="1" ht="15.75" customHeight="1" x14ac:dyDescent="0.3"/>
    <row r="573" s="32" customFormat="1" ht="15.75" customHeight="1" x14ac:dyDescent="0.3"/>
    <row r="574" s="32" customFormat="1" ht="15.75" customHeight="1" x14ac:dyDescent="0.3"/>
    <row r="575" s="32" customFormat="1" ht="15.75" customHeight="1" x14ac:dyDescent="0.3"/>
    <row r="576" s="32" customFormat="1" ht="15.75" customHeight="1" x14ac:dyDescent="0.3"/>
    <row r="577" s="32" customFormat="1" ht="15.75" customHeight="1" x14ac:dyDescent="0.3"/>
    <row r="578" s="32" customFormat="1" ht="15.75" customHeight="1" x14ac:dyDescent="0.3"/>
    <row r="579" s="32" customFormat="1" ht="15.75" customHeight="1" x14ac:dyDescent="0.3"/>
    <row r="580" s="32" customFormat="1" ht="15.75" customHeight="1" x14ac:dyDescent="0.3"/>
    <row r="581" s="32" customFormat="1" ht="15.75" customHeight="1" x14ac:dyDescent="0.3"/>
    <row r="582" s="32" customFormat="1" ht="15.75" customHeight="1" x14ac:dyDescent="0.3"/>
    <row r="583" s="32" customFormat="1" ht="15.75" customHeight="1" x14ac:dyDescent="0.3"/>
    <row r="584" s="32" customFormat="1" ht="15.75" customHeight="1" x14ac:dyDescent="0.3"/>
    <row r="585" s="32" customFormat="1" ht="15.75" customHeight="1" x14ac:dyDescent="0.3"/>
    <row r="586" s="32" customFormat="1" ht="15.75" customHeight="1" x14ac:dyDescent="0.3"/>
    <row r="587" s="32" customFormat="1" ht="15.75" customHeight="1" x14ac:dyDescent="0.3"/>
    <row r="588" s="32" customFormat="1" ht="15.75" customHeight="1" x14ac:dyDescent="0.3"/>
    <row r="589" s="32" customFormat="1" ht="15.75" customHeight="1" x14ac:dyDescent="0.3"/>
    <row r="590" s="32" customFormat="1" ht="15.75" customHeight="1" x14ac:dyDescent="0.3"/>
    <row r="591" s="32" customFormat="1" ht="15.75" customHeight="1" x14ac:dyDescent="0.3"/>
    <row r="592" s="32" customFormat="1" ht="15.75" customHeight="1" x14ac:dyDescent="0.3"/>
    <row r="593" s="32" customFormat="1" ht="15.75" customHeight="1" x14ac:dyDescent="0.3"/>
    <row r="594" s="32" customFormat="1" ht="15.75" customHeight="1" x14ac:dyDescent="0.3"/>
    <row r="595" s="32" customFormat="1" ht="15.75" customHeight="1" x14ac:dyDescent="0.3"/>
    <row r="596" s="32" customFormat="1" ht="15.75" customHeight="1" x14ac:dyDescent="0.3"/>
    <row r="597" s="32" customFormat="1" ht="15.75" customHeight="1" x14ac:dyDescent="0.3"/>
    <row r="598" s="32" customFormat="1" ht="15.75" customHeight="1" x14ac:dyDescent="0.3"/>
    <row r="599" s="32" customFormat="1" ht="15.75" customHeight="1" x14ac:dyDescent="0.3"/>
    <row r="600" s="32" customFormat="1" ht="15.75" customHeight="1" x14ac:dyDescent="0.3"/>
    <row r="601" s="32" customFormat="1" ht="15.75" customHeight="1" x14ac:dyDescent="0.3"/>
    <row r="602" s="32" customFormat="1" ht="15.75" customHeight="1" x14ac:dyDescent="0.3"/>
    <row r="603" s="32" customFormat="1" ht="15.75" customHeight="1" x14ac:dyDescent="0.3"/>
    <row r="604" s="32" customFormat="1" ht="15.75" customHeight="1" x14ac:dyDescent="0.3"/>
    <row r="605" s="32" customFormat="1" ht="15.75" customHeight="1" x14ac:dyDescent="0.3"/>
    <row r="606" s="32" customFormat="1" ht="15.75" customHeight="1" x14ac:dyDescent="0.3"/>
    <row r="607" s="32" customFormat="1" ht="15.75" customHeight="1" x14ac:dyDescent="0.3"/>
    <row r="608" s="32" customFormat="1" ht="15.75" customHeight="1" x14ac:dyDescent="0.3"/>
    <row r="609" s="32" customFormat="1" ht="15.75" customHeight="1" x14ac:dyDescent="0.3"/>
    <row r="610" s="32" customFormat="1" ht="15.75" customHeight="1" x14ac:dyDescent="0.3"/>
    <row r="611" s="32" customFormat="1" ht="15.75" customHeight="1" x14ac:dyDescent="0.3"/>
    <row r="612" s="32" customFormat="1" ht="15.75" customHeight="1" x14ac:dyDescent="0.3"/>
    <row r="613" s="32" customFormat="1" ht="15.75" customHeight="1" x14ac:dyDescent="0.3"/>
    <row r="614" s="32" customFormat="1" ht="15.75" customHeight="1" x14ac:dyDescent="0.3"/>
    <row r="615" s="32" customFormat="1" ht="15.75" customHeight="1" x14ac:dyDescent="0.3"/>
    <row r="616" s="32" customFormat="1" ht="15.75" customHeight="1" x14ac:dyDescent="0.3"/>
    <row r="617" s="32" customFormat="1" ht="15.75" customHeight="1" x14ac:dyDescent="0.3"/>
    <row r="618" s="32" customFormat="1" ht="15.75" customHeight="1" x14ac:dyDescent="0.3"/>
    <row r="619" s="32" customFormat="1" ht="15.75" customHeight="1" x14ac:dyDescent="0.3"/>
    <row r="620" s="32" customFormat="1" ht="15.75" customHeight="1" x14ac:dyDescent="0.3"/>
    <row r="621" s="32" customFormat="1" ht="15.75" customHeight="1" x14ac:dyDescent="0.3"/>
    <row r="622" s="32" customFormat="1" ht="15.75" customHeight="1" x14ac:dyDescent="0.3"/>
    <row r="623" s="32" customFormat="1" ht="15.75" customHeight="1" x14ac:dyDescent="0.3"/>
    <row r="624" s="32" customFormat="1" ht="15.75" customHeight="1" x14ac:dyDescent="0.3"/>
    <row r="625" s="32" customFormat="1" ht="15.75" customHeight="1" x14ac:dyDescent="0.3"/>
    <row r="626" s="32" customFormat="1" ht="15.75" customHeight="1" x14ac:dyDescent="0.3"/>
    <row r="627" s="32" customFormat="1" ht="15.75" customHeight="1" x14ac:dyDescent="0.3"/>
    <row r="628" s="32" customFormat="1" ht="15.75" customHeight="1" x14ac:dyDescent="0.3"/>
    <row r="629" s="32" customFormat="1" ht="15.75" customHeight="1" x14ac:dyDescent="0.3"/>
    <row r="630" s="32" customFormat="1" ht="15.75" customHeight="1" x14ac:dyDescent="0.3"/>
    <row r="631" s="32" customFormat="1" ht="15.75" customHeight="1" x14ac:dyDescent="0.3"/>
    <row r="632" s="32" customFormat="1" ht="15.75" customHeight="1" x14ac:dyDescent="0.3"/>
    <row r="633" s="32" customFormat="1" ht="15.75" customHeight="1" x14ac:dyDescent="0.3"/>
    <row r="634" s="32" customFormat="1" ht="15.75" customHeight="1" x14ac:dyDescent="0.3"/>
    <row r="635" s="32" customFormat="1" ht="15.75" customHeight="1" x14ac:dyDescent="0.3"/>
    <row r="636" s="32" customFormat="1" ht="15.75" customHeight="1" x14ac:dyDescent="0.3"/>
    <row r="637" s="32" customFormat="1" ht="15.75" customHeight="1" x14ac:dyDescent="0.3"/>
    <row r="638" s="32" customFormat="1" ht="15.75" customHeight="1" x14ac:dyDescent="0.3"/>
    <row r="639" s="32" customFormat="1" ht="15.75" customHeight="1" x14ac:dyDescent="0.3"/>
    <row r="640" s="32" customFormat="1" ht="15.75" customHeight="1" x14ac:dyDescent="0.3"/>
    <row r="641" s="32" customFormat="1" ht="15.75" customHeight="1" x14ac:dyDescent="0.3"/>
    <row r="642" s="32" customFormat="1" ht="15.75" customHeight="1" x14ac:dyDescent="0.3"/>
    <row r="643" s="32" customFormat="1" ht="15.75" customHeight="1" x14ac:dyDescent="0.3"/>
    <row r="644" s="32" customFormat="1" ht="15.75" customHeight="1" x14ac:dyDescent="0.3"/>
    <row r="645" s="32" customFormat="1" ht="15.75" customHeight="1" x14ac:dyDescent="0.3"/>
    <row r="646" s="32" customFormat="1" ht="15.75" customHeight="1" x14ac:dyDescent="0.3"/>
    <row r="647" s="32" customFormat="1" ht="15.75" customHeight="1" x14ac:dyDescent="0.3"/>
    <row r="648" s="32" customFormat="1" ht="15.75" customHeight="1" x14ac:dyDescent="0.3"/>
    <row r="649" s="32" customFormat="1" ht="15.75" customHeight="1" x14ac:dyDescent="0.3"/>
    <row r="650" s="32" customFormat="1" ht="15.75" customHeight="1" x14ac:dyDescent="0.3"/>
    <row r="651" s="32" customFormat="1" ht="15.75" customHeight="1" x14ac:dyDescent="0.3"/>
    <row r="652" s="32" customFormat="1" ht="15.75" customHeight="1" x14ac:dyDescent="0.3"/>
    <row r="653" s="32" customFormat="1" ht="15.75" customHeight="1" x14ac:dyDescent="0.3"/>
    <row r="654" s="32" customFormat="1" ht="15.75" customHeight="1" x14ac:dyDescent="0.3"/>
    <row r="655" s="32" customFormat="1" ht="15.75" customHeight="1" x14ac:dyDescent="0.3"/>
    <row r="656" s="32" customFormat="1" ht="15.75" customHeight="1" x14ac:dyDescent="0.3"/>
    <row r="657" s="32" customFormat="1" ht="15.75" customHeight="1" x14ac:dyDescent="0.3"/>
    <row r="658" s="32" customFormat="1" ht="15.75" customHeight="1" x14ac:dyDescent="0.3"/>
    <row r="659" s="32" customFormat="1" ht="15.75" customHeight="1" x14ac:dyDescent="0.3"/>
    <row r="660" s="32" customFormat="1" ht="15.75" customHeight="1" x14ac:dyDescent="0.3"/>
    <row r="661" s="32" customFormat="1" ht="15.75" customHeight="1" x14ac:dyDescent="0.3"/>
    <row r="662" s="32" customFormat="1" ht="15.75" customHeight="1" x14ac:dyDescent="0.3"/>
    <row r="663" s="32" customFormat="1" ht="15.75" customHeight="1" x14ac:dyDescent="0.3"/>
    <row r="664" s="32" customFormat="1" ht="15.75" customHeight="1" x14ac:dyDescent="0.3"/>
    <row r="665" s="32" customFormat="1" ht="15.75" customHeight="1" x14ac:dyDescent="0.3"/>
    <row r="666" s="32" customFormat="1" ht="15.75" customHeight="1" x14ac:dyDescent="0.3"/>
    <row r="667" s="32" customFormat="1" ht="15.75" customHeight="1" x14ac:dyDescent="0.3"/>
    <row r="668" s="32" customFormat="1" ht="15.75" customHeight="1" x14ac:dyDescent="0.3"/>
    <row r="669" s="32" customFormat="1" ht="15.75" customHeight="1" x14ac:dyDescent="0.3"/>
    <row r="670" s="32" customFormat="1" ht="15.75" customHeight="1" x14ac:dyDescent="0.3"/>
    <row r="671" s="32" customFormat="1" ht="15.75" customHeight="1" x14ac:dyDescent="0.3"/>
    <row r="672" s="32" customFormat="1" ht="15.75" customHeight="1" x14ac:dyDescent="0.3"/>
    <row r="673" s="32" customFormat="1" ht="15.75" customHeight="1" x14ac:dyDescent="0.3"/>
    <row r="674" s="32" customFormat="1" ht="15.75" customHeight="1" x14ac:dyDescent="0.3"/>
    <row r="675" s="32" customFormat="1" ht="15.75" customHeight="1" x14ac:dyDescent="0.3"/>
    <row r="676" s="32" customFormat="1" ht="15.75" customHeight="1" x14ac:dyDescent="0.3"/>
    <row r="677" s="32" customFormat="1" ht="15.75" customHeight="1" x14ac:dyDescent="0.3"/>
    <row r="678" s="32" customFormat="1" ht="15.75" customHeight="1" x14ac:dyDescent="0.3"/>
    <row r="679" s="32" customFormat="1" ht="15.75" customHeight="1" x14ac:dyDescent="0.3"/>
    <row r="680" s="32" customFormat="1" ht="15.75" customHeight="1" x14ac:dyDescent="0.3"/>
    <row r="681" s="32" customFormat="1" ht="15.75" customHeight="1" x14ac:dyDescent="0.3"/>
    <row r="682" s="32" customFormat="1" ht="15.75" customHeight="1" x14ac:dyDescent="0.3"/>
    <row r="683" s="32" customFormat="1" ht="15.75" customHeight="1" x14ac:dyDescent="0.3"/>
    <row r="684" s="32" customFormat="1" ht="15.75" customHeight="1" x14ac:dyDescent="0.3"/>
    <row r="685" s="32" customFormat="1" ht="15.75" customHeight="1" x14ac:dyDescent="0.3"/>
    <row r="686" s="32" customFormat="1" ht="15.75" customHeight="1" x14ac:dyDescent="0.3"/>
    <row r="687" s="32" customFormat="1" ht="15.75" customHeight="1" x14ac:dyDescent="0.3"/>
    <row r="688" s="32" customFormat="1" ht="15.75" customHeight="1" x14ac:dyDescent="0.3"/>
    <row r="689" s="32" customFormat="1" ht="15.75" customHeight="1" x14ac:dyDescent="0.3"/>
    <row r="690" s="32" customFormat="1" ht="15.75" customHeight="1" x14ac:dyDescent="0.3"/>
    <row r="691" s="32" customFormat="1" ht="15.75" customHeight="1" x14ac:dyDescent="0.3"/>
    <row r="692" s="32" customFormat="1" ht="15.75" customHeight="1" x14ac:dyDescent="0.3"/>
    <row r="693" s="32" customFormat="1" ht="15.75" customHeight="1" x14ac:dyDescent="0.3"/>
    <row r="694" s="32" customFormat="1" ht="15.75" customHeight="1" x14ac:dyDescent="0.3"/>
    <row r="695" s="32" customFormat="1" ht="15.75" customHeight="1" x14ac:dyDescent="0.3"/>
    <row r="696" s="32" customFormat="1" ht="15.75" customHeight="1" x14ac:dyDescent="0.3"/>
    <row r="697" s="32" customFormat="1" ht="15.75" customHeight="1" x14ac:dyDescent="0.3"/>
    <row r="698" s="32" customFormat="1" ht="15.75" customHeight="1" x14ac:dyDescent="0.3"/>
    <row r="699" s="32" customFormat="1" ht="15.75" customHeight="1" x14ac:dyDescent="0.3"/>
    <row r="700" s="32" customFormat="1" ht="15.75" customHeight="1" x14ac:dyDescent="0.3"/>
    <row r="701" s="32" customFormat="1" ht="15.75" customHeight="1" x14ac:dyDescent="0.3"/>
    <row r="702" s="32" customFormat="1" ht="15.75" customHeight="1" x14ac:dyDescent="0.3"/>
    <row r="703" s="32" customFormat="1" ht="15.75" customHeight="1" x14ac:dyDescent="0.3"/>
    <row r="704" s="32" customFormat="1" ht="15.75" customHeight="1" x14ac:dyDescent="0.3"/>
    <row r="705" s="32" customFormat="1" ht="15.75" customHeight="1" x14ac:dyDescent="0.3"/>
    <row r="706" s="32" customFormat="1" ht="15.75" customHeight="1" x14ac:dyDescent="0.3"/>
    <row r="707" s="32" customFormat="1" ht="15.75" customHeight="1" x14ac:dyDescent="0.3"/>
    <row r="708" s="32" customFormat="1" ht="15.75" customHeight="1" x14ac:dyDescent="0.3"/>
    <row r="709" s="32" customFormat="1" ht="15.75" customHeight="1" x14ac:dyDescent="0.3"/>
    <row r="710" s="32" customFormat="1" ht="15.75" customHeight="1" x14ac:dyDescent="0.3"/>
    <row r="711" s="32" customFormat="1" ht="15.75" customHeight="1" x14ac:dyDescent="0.3"/>
    <row r="712" s="32" customFormat="1" ht="15.75" customHeight="1" x14ac:dyDescent="0.3"/>
    <row r="713" s="32" customFormat="1" ht="15.75" customHeight="1" x14ac:dyDescent="0.3"/>
    <row r="714" s="32" customFormat="1" ht="15.75" customHeight="1" x14ac:dyDescent="0.3"/>
    <row r="715" s="32" customFormat="1" ht="15.75" customHeight="1" x14ac:dyDescent="0.3"/>
    <row r="716" s="32" customFormat="1" ht="15.75" customHeight="1" x14ac:dyDescent="0.3"/>
    <row r="717" s="32" customFormat="1" ht="15.75" customHeight="1" x14ac:dyDescent="0.3"/>
    <row r="718" s="32" customFormat="1" ht="15.75" customHeight="1" x14ac:dyDescent="0.3"/>
    <row r="719" s="32" customFormat="1" ht="15.75" customHeight="1" x14ac:dyDescent="0.3"/>
    <row r="720" s="32" customFormat="1" ht="15.75" customHeight="1" x14ac:dyDescent="0.3"/>
    <row r="721" s="32" customFormat="1" ht="15.75" customHeight="1" x14ac:dyDescent="0.3"/>
    <row r="722" s="32" customFormat="1" ht="15.75" customHeight="1" x14ac:dyDescent="0.3"/>
    <row r="723" s="32" customFormat="1" ht="15.75" customHeight="1" x14ac:dyDescent="0.3"/>
    <row r="724" s="32" customFormat="1" ht="15.75" customHeight="1" x14ac:dyDescent="0.3"/>
    <row r="725" s="32" customFormat="1" ht="15.75" customHeight="1" x14ac:dyDescent="0.3"/>
    <row r="726" s="32" customFormat="1" ht="15.75" customHeight="1" x14ac:dyDescent="0.3"/>
    <row r="727" s="32" customFormat="1" ht="15.75" customHeight="1" x14ac:dyDescent="0.3"/>
    <row r="728" s="32" customFormat="1" ht="15.75" customHeight="1" x14ac:dyDescent="0.3"/>
    <row r="729" s="32" customFormat="1" ht="15.75" customHeight="1" x14ac:dyDescent="0.3"/>
    <row r="730" s="32" customFormat="1" ht="15.75" customHeight="1" x14ac:dyDescent="0.3"/>
    <row r="731" s="32" customFormat="1" ht="15.75" customHeight="1" x14ac:dyDescent="0.3"/>
    <row r="732" s="32" customFormat="1" ht="15.75" customHeight="1" x14ac:dyDescent="0.3"/>
    <row r="733" s="32" customFormat="1" ht="15.75" customHeight="1" x14ac:dyDescent="0.3"/>
    <row r="734" s="32" customFormat="1" ht="15.75" customHeight="1" x14ac:dyDescent="0.3"/>
    <row r="735" s="32" customFormat="1" ht="15.75" customHeight="1" x14ac:dyDescent="0.3"/>
    <row r="736" s="32" customFormat="1" ht="15.75" customHeight="1" x14ac:dyDescent="0.3"/>
    <row r="737" s="32" customFormat="1" ht="15.75" customHeight="1" x14ac:dyDescent="0.3"/>
    <row r="738" s="32" customFormat="1" ht="15.75" customHeight="1" x14ac:dyDescent="0.3"/>
    <row r="739" s="32" customFormat="1" ht="15.75" customHeight="1" x14ac:dyDescent="0.3"/>
    <row r="740" s="32" customFormat="1" ht="15.75" customHeight="1" x14ac:dyDescent="0.3"/>
    <row r="741" s="32" customFormat="1" ht="15.75" customHeight="1" x14ac:dyDescent="0.3"/>
    <row r="742" s="32" customFormat="1" ht="15.75" customHeight="1" x14ac:dyDescent="0.3"/>
    <row r="743" s="32" customFormat="1" ht="15.75" customHeight="1" x14ac:dyDescent="0.3"/>
    <row r="744" s="32" customFormat="1" ht="15.75" customHeight="1" x14ac:dyDescent="0.3"/>
    <row r="745" s="32" customFormat="1" ht="15.75" customHeight="1" x14ac:dyDescent="0.3"/>
    <row r="746" s="32" customFormat="1" ht="15.75" customHeight="1" x14ac:dyDescent="0.3"/>
    <row r="747" s="32" customFormat="1" ht="15.75" customHeight="1" x14ac:dyDescent="0.3"/>
    <row r="748" s="32" customFormat="1" ht="15.75" customHeight="1" x14ac:dyDescent="0.3"/>
    <row r="749" s="32" customFormat="1" ht="15.75" customHeight="1" x14ac:dyDescent="0.3"/>
    <row r="750" s="32" customFormat="1" ht="15.75" customHeight="1" x14ac:dyDescent="0.3"/>
    <row r="751" s="32" customFormat="1" ht="15.75" customHeight="1" x14ac:dyDescent="0.3"/>
    <row r="752" s="32" customFormat="1" ht="15.75" customHeight="1" x14ac:dyDescent="0.3"/>
    <row r="753" s="32" customFormat="1" ht="15.75" customHeight="1" x14ac:dyDescent="0.3"/>
    <row r="754" s="32" customFormat="1" ht="15.75" customHeight="1" x14ac:dyDescent="0.3"/>
    <row r="755" s="32" customFormat="1" ht="15.75" customHeight="1" x14ac:dyDescent="0.3"/>
    <row r="756" s="32" customFormat="1" ht="15.75" customHeight="1" x14ac:dyDescent="0.3"/>
    <row r="757" s="32" customFormat="1" ht="15.75" customHeight="1" x14ac:dyDescent="0.3"/>
    <row r="758" s="32" customFormat="1" ht="15.75" customHeight="1" x14ac:dyDescent="0.3"/>
    <row r="759" s="32" customFormat="1" ht="15.75" customHeight="1" x14ac:dyDescent="0.3"/>
    <row r="760" s="32" customFormat="1" ht="15.75" customHeight="1" x14ac:dyDescent="0.3"/>
    <row r="761" s="32" customFormat="1" ht="15.75" customHeight="1" x14ac:dyDescent="0.3"/>
    <row r="762" s="32" customFormat="1" ht="15.75" customHeight="1" x14ac:dyDescent="0.3"/>
    <row r="763" s="32" customFormat="1" ht="15.75" customHeight="1" x14ac:dyDescent="0.3"/>
    <row r="764" s="32" customFormat="1" ht="15.75" customHeight="1" x14ac:dyDescent="0.3"/>
    <row r="765" s="32" customFormat="1" ht="15.75" customHeight="1" x14ac:dyDescent="0.3"/>
    <row r="766" s="32" customFormat="1" ht="15.75" customHeight="1" x14ac:dyDescent="0.3"/>
    <row r="767" s="32" customFormat="1" ht="15.75" customHeight="1" x14ac:dyDescent="0.3"/>
    <row r="768" s="32" customFormat="1" ht="15.75" customHeight="1" x14ac:dyDescent="0.3"/>
    <row r="769" s="32" customFormat="1" ht="15.75" customHeight="1" x14ac:dyDescent="0.3"/>
    <row r="770" s="32" customFormat="1" ht="15.75" customHeight="1" x14ac:dyDescent="0.3"/>
    <row r="771" s="32" customFormat="1" ht="15.75" customHeight="1" x14ac:dyDescent="0.3"/>
    <row r="772" s="32" customFormat="1" ht="15.75" customHeight="1" x14ac:dyDescent="0.3"/>
    <row r="773" s="32" customFormat="1" ht="15.75" customHeight="1" x14ac:dyDescent="0.3"/>
    <row r="774" s="32" customFormat="1" ht="15.75" customHeight="1" x14ac:dyDescent="0.3"/>
    <row r="775" s="32" customFormat="1" ht="15.75" customHeight="1" x14ac:dyDescent="0.3"/>
    <row r="776" s="32" customFormat="1" ht="15.75" customHeight="1" x14ac:dyDescent="0.3"/>
    <row r="777" s="32" customFormat="1" ht="15.75" customHeight="1" x14ac:dyDescent="0.3"/>
    <row r="778" s="32" customFormat="1" ht="15.75" customHeight="1" x14ac:dyDescent="0.3"/>
    <row r="779" s="32" customFormat="1" ht="15.75" customHeight="1" x14ac:dyDescent="0.3"/>
    <row r="780" s="32" customFormat="1" ht="15.75" customHeight="1" x14ac:dyDescent="0.3"/>
    <row r="781" s="32" customFormat="1" ht="15.75" customHeight="1" x14ac:dyDescent="0.3"/>
    <row r="782" s="32" customFormat="1" ht="15.75" customHeight="1" x14ac:dyDescent="0.3"/>
    <row r="783" s="32" customFormat="1" ht="15.75" customHeight="1" x14ac:dyDescent="0.3"/>
    <row r="784" s="32" customFormat="1" ht="15.75" customHeight="1" x14ac:dyDescent="0.3"/>
    <row r="785" s="32" customFormat="1" ht="15.75" customHeight="1" x14ac:dyDescent="0.3"/>
    <row r="786" s="32" customFormat="1" ht="15.75" customHeight="1" x14ac:dyDescent="0.3"/>
    <row r="787" s="32" customFormat="1" ht="15.75" customHeight="1" x14ac:dyDescent="0.3"/>
    <row r="788" s="32" customFormat="1" ht="15.75" customHeight="1" x14ac:dyDescent="0.3"/>
    <row r="789" s="32" customFormat="1" ht="15.75" customHeight="1" x14ac:dyDescent="0.3"/>
    <row r="790" s="32" customFormat="1" ht="15.75" customHeight="1" x14ac:dyDescent="0.3"/>
    <row r="791" s="32" customFormat="1" ht="15.75" customHeight="1" x14ac:dyDescent="0.3"/>
    <row r="792" s="32" customFormat="1" ht="15.75" customHeight="1" x14ac:dyDescent="0.3"/>
    <row r="793" s="32" customFormat="1" ht="15.75" customHeight="1" x14ac:dyDescent="0.3"/>
    <row r="794" s="32" customFormat="1" ht="15.75" customHeight="1" x14ac:dyDescent="0.3"/>
    <row r="795" s="32" customFormat="1" ht="15.75" customHeight="1" x14ac:dyDescent="0.3"/>
    <row r="796" s="32" customFormat="1" ht="15.75" customHeight="1" x14ac:dyDescent="0.3"/>
    <row r="797" s="32" customFormat="1" ht="15.75" customHeight="1" x14ac:dyDescent="0.3"/>
    <row r="798" s="32" customFormat="1" ht="15.75" customHeight="1" x14ac:dyDescent="0.3"/>
    <row r="799" s="32" customFormat="1" ht="15.75" customHeight="1" x14ac:dyDescent="0.3"/>
    <row r="800" s="32" customFormat="1" ht="15.75" customHeight="1" x14ac:dyDescent="0.3"/>
    <row r="801" s="32" customFormat="1" ht="15.75" customHeight="1" x14ac:dyDescent="0.3"/>
    <row r="802" s="32" customFormat="1" ht="15.75" customHeight="1" x14ac:dyDescent="0.3"/>
    <row r="803" s="32" customFormat="1" ht="15.75" customHeight="1" x14ac:dyDescent="0.3"/>
    <row r="804" s="32" customFormat="1" ht="15.75" customHeight="1" x14ac:dyDescent="0.3"/>
    <row r="805" s="32" customFormat="1" ht="15.75" customHeight="1" x14ac:dyDescent="0.3"/>
    <row r="806" s="32" customFormat="1" ht="15.75" customHeight="1" x14ac:dyDescent="0.3"/>
    <row r="807" s="32" customFormat="1" ht="15.75" customHeight="1" x14ac:dyDescent="0.3"/>
    <row r="808" s="32" customFormat="1" ht="15.75" customHeight="1" x14ac:dyDescent="0.3"/>
    <row r="809" s="32" customFormat="1" ht="15.75" customHeight="1" x14ac:dyDescent="0.3"/>
    <row r="810" s="32" customFormat="1" ht="15.75" customHeight="1" x14ac:dyDescent="0.3"/>
    <row r="811" s="32" customFormat="1" ht="15.75" customHeight="1" x14ac:dyDescent="0.3"/>
    <row r="812" s="32" customFormat="1" ht="15.75" customHeight="1" x14ac:dyDescent="0.3"/>
    <row r="813" s="32" customFormat="1" ht="15.75" customHeight="1" x14ac:dyDescent="0.3"/>
    <row r="814" s="32" customFormat="1" ht="15.75" customHeight="1" x14ac:dyDescent="0.3"/>
    <row r="815" s="32" customFormat="1" ht="15.75" customHeight="1" x14ac:dyDescent="0.3"/>
    <row r="816" s="32" customFormat="1" ht="15.75" customHeight="1" x14ac:dyDescent="0.3"/>
    <row r="817" s="32" customFormat="1" ht="15.75" customHeight="1" x14ac:dyDescent="0.3"/>
    <row r="818" s="32" customFormat="1" ht="15.75" customHeight="1" x14ac:dyDescent="0.3"/>
    <row r="819" s="32" customFormat="1" ht="15.75" customHeight="1" x14ac:dyDescent="0.3"/>
    <row r="820" s="32" customFormat="1" ht="15.75" customHeight="1" x14ac:dyDescent="0.3"/>
    <row r="821" s="32" customFormat="1" ht="15.75" customHeight="1" x14ac:dyDescent="0.3"/>
    <row r="822" s="32" customFormat="1" ht="15.75" customHeight="1" x14ac:dyDescent="0.3"/>
    <row r="823" s="32" customFormat="1" ht="15.75" customHeight="1" x14ac:dyDescent="0.3"/>
    <row r="824" s="32" customFormat="1" ht="15.75" customHeight="1" x14ac:dyDescent="0.3"/>
    <row r="825" s="32" customFormat="1" ht="15.75" customHeight="1" x14ac:dyDescent="0.3"/>
    <row r="826" s="32" customFormat="1" ht="15.75" customHeight="1" x14ac:dyDescent="0.3"/>
    <row r="827" s="32" customFormat="1" ht="15.75" customHeight="1" x14ac:dyDescent="0.3"/>
    <row r="828" s="32" customFormat="1" ht="15.75" customHeight="1" x14ac:dyDescent="0.3"/>
    <row r="829" s="32" customFormat="1" ht="15.75" customHeight="1" x14ac:dyDescent="0.3"/>
    <row r="830" s="32" customFormat="1" ht="15.75" customHeight="1" x14ac:dyDescent="0.3"/>
    <row r="831" s="32" customFormat="1" ht="15.75" customHeight="1" x14ac:dyDescent="0.3"/>
    <row r="832" s="32" customFormat="1" ht="15.75" customHeight="1" x14ac:dyDescent="0.3"/>
    <row r="833" s="32" customFormat="1" ht="15.75" customHeight="1" x14ac:dyDescent="0.3"/>
    <row r="834" s="32" customFormat="1" ht="15.75" customHeight="1" x14ac:dyDescent="0.3"/>
    <row r="835" s="32" customFormat="1" ht="15.75" customHeight="1" x14ac:dyDescent="0.3"/>
    <row r="836" s="32" customFormat="1" ht="15.75" customHeight="1" x14ac:dyDescent="0.3"/>
    <row r="837" s="32" customFormat="1" ht="15.75" customHeight="1" x14ac:dyDescent="0.3"/>
    <row r="838" s="32" customFormat="1" ht="15.75" customHeight="1" x14ac:dyDescent="0.3"/>
    <row r="839" s="32" customFormat="1" ht="15.75" customHeight="1" x14ac:dyDescent="0.3"/>
    <row r="840" s="32" customFormat="1" ht="15.75" customHeight="1" x14ac:dyDescent="0.3"/>
    <row r="841" s="32" customFormat="1" ht="15.75" customHeight="1" x14ac:dyDescent="0.3"/>
    <row r="842" s="32" customFormat="1" ht="15.75" customHeight="1" x14ac:dyDescent="0.3"/>
    <row r="843" s="32" customFormat="1" ht="15.75" customHeight="1" x14ac:dyDescent="0.3"/>
    <row r="844" s="32" customFormat="1" ht="15.75" customHeight="1" x14ac:dyDescent="0.3"/>
    <row r="845" s="32" customFormat="1" ht="15.75" customHeight="1" x14ac:dyDescent="0.3"/>
    <row r="846" s="32" customFormat="1" ht="15.75" customHeight="1" x14ac:dyDescent="0.3"/>
    <row r="847" s="32" customFormat="1" ht="15.75" customHeight="1" x14ac:dyDescent="0.3"/>
    <row r="848" s="32" customFormat="1" ht="15.75" customHeight="1" x14ac:dyDescent="0.3"/>
    <row r="849" s="32" customFormat="1" ht="15.75" customHeight="1" x14ac:dyDescent="0.3"/>
    <row r="850" s="32" customFormat="1" ht="15.75" customHeight="1" x14ac:dyDescent="0.3"/>
    <row r="851" s="32" customFormat="1" ht="15.75" customHeight="1" x14ac:dyDescent="0.3"/>
    <row r="852" s="32" customFormat="1" ht="15.75" customHeight="1" x14ac:dyDescent="0.3"/>
    <row r="853" s="32" customFormat="1" ht="15.75" customHeight="1" x14ac:dyDescent="0.3"/>
    <row r="854" s="32" customFormat="1" ht="15.75" customHeight="1" x14ac:dyDescent="0.3"/>
    <row r="855" s="32" customFormat="1" ht="15.75" customHeight="1" x14ac:dyDescent="0.3"/>
    <row r="856" s="32" customFormat="1" ht="15.75" customHeight="1" x14ac:dyDescent="0.3"/>
    <row r="857" s="32" customFormat="1" ht="15.75" customHeight="1" x14ac:dyDescent="0.3"/>
    <row r="858" s="32" customFormat="1" ht="15.75" customHeight="1" x14ac:dyDescent="0.3"/>
    <row r="859" s="32" customFormat="1" ht="15.75" customHeight="1" x14ac:dyDescent="0.3"/>
    <row r="860" s="32" customFormat="1" ht="15.75" customHeight="1" x14ac:dyDescent="0.3"/>
    <row r="861" s="32" customFormat="1" ht="15.75" customHeight="1" x14ac:dyDescent="0.3"/>
    <row r="862" s="32" customFormat="1" ht="15.75" customHeight="1" x14ac:dyDescent="0.3"/>
    <row r="863" s="32" customFormat="1" ht="15.75" customHeight="1" x14ac:dyDescent="0.3"/>
    <row r="864" s="32" customFormat="1" ht="15.75" customHeight="1" x14ac:dyDescent="0.3"/>
    <row r="865" s="32" customFormat="1" ht="15.75" customHeight="1" x14ac:dyDescent="0.3"/>
    <row r="866" s="32" customFormat="1" ht="15.75" customHeight="1" x14ac:dyDescent="0.3"/>
    <row r="867" s="32" customFormat="1" ht="15.75" customHeight="1" x14ac:dyDescent="0.3"/>
    <row r="868" s="32" customFormat="1" ht="15.75" customHeight="1" x14ac:dyDescent="0.3"/>
    <row r="869" s="32" customFormat="1" ht="15.75" customHeight="1" x14ac:dyDescent="0.3"/>
    <row r="870" s="32" customFormat="1" ht="15.75" customHeight="1" x14ac:dyDescent="0.3"/>
    <row r="871" s="32" customFormat="1" ht="15.75" customHeight="1" x14ac:dyDescent="0.3"/>
    <row r="872" s="32" customFormat="1" ht="15.75" customHeight="1" x14ac:dyDescent="0.3"/>
    <row r="873" s="32" customFormat="1" ht="15.75" customHeight="1" x14ac:dyDescent="0.3"/>
    <row r="874" s="32" customFormat="1" ht="15.75" customHeight="1" x14ac:dyDescent="0.3"/>
    <row r="875" s="32" customFormat="1" ht="15.75" customHeight="1" x14ac:dyDescent="0.3"/>
    <row r="876" s="32" customFormat="1" ht="15.75" customHeight="1" x14ac:dyDescent="0.3"/>
    <row r="877" s="32" customFormat="1" ht="15.75" customHeight="1" x14ac:dyDescent="0.3"/>
    <row r="878" s="32" customFormat="1" ht="15.75" customHeight="1" x14ac:dyDescent="0.3"/>
    <row r="879" s="32" customFormat="1" ht="15.75" customHeight="1" x14ac:dyDescent="0.3"/>
    <row r="880" s="32" customFormat="1" ht="15.75" customHeight="1" x14ac:dyDescent="0.3"/>
    <row r="881" s="32" customFormat="1" ht="15.75" customHeight="1" x14ac:dyDescent="0.3"/>
    <row r="882" s="32" customFormat="1" ht="15.75" customHeight="1" x14ac:dyDescent="0.3"/>
    <row r="883" s="32" customFormat="1" ht="15.75" customHeight="1" x14ac:dyDescent="0.3"/>
    <row r="884" s="32" customFormat="1" ht="15.75" customHeight="1" x14ac:dyDescent="0.3"/>
    <row r="885" s="32" customFormat="1" ht="15.75" customHeight="1" x14ac:dyDescent="0.3"/>
    <row r="886" s="32" customFormat="1" ht="15.75" customHeight="1" x14ac:dyDescent="0.3"/>
    <row r="887" s="32" customFormat="1" ht="15.75" customHeight="1" x14ac:dyDescent="0.3"/>
    <row r="888" s="32" customFormat="1" ht="15.75" customHeight="1" x14ac:dyDescent="0.3"/>
    <row r="889" s="32" customFormat="1" ht="15.75" customHeight="1" x14ac:dyDescent="0.3"/>
    <row r="890" s="32" customFormat="1" ht="15.75" customHeight="1" x14ac:dyDescent="0.3"/>
    <row r="891" s="32" customFormat="1" ht="15.75" customHeight="1" x14ac:dyDescent="0.3"/>
    <row r="892" s="32" customFormat="1" ht="15.75" customHeight="1" x14ac:dyDescent="0.3"/>
    <row r="893" s="32" customFormat="1" ht="15.75" customHeight="1" x14ac:dyDescent="0.3"/>
    <row r="894" s="32" customFormat="1" ht="15.75" customHeight="1" x14ac:dyDescent="0.3"/>
    <row r="895" s="32" customFormat="1" ht="15.75" customHeight="1" x14ac:dyDescent="0.3"/>
    <row r="896" s="32" customFormat="1" ht="15.75" customHeight="1" x14ac:dyDescent="0.3"/>
    <row r="897" s="32" customFormat="1" ht="15.75" customHeight="1" x14ac:dyDescent="0.3"/>
    <row r="898" s="32" customFormat="1" ht="15.75" customHeight="1" x14ac:dyDescent="0.3"/>
    <row r="899" s="32" customFormat="1" ht="15.75" customHeight="1" x14ac:dyDescent="0.3"/>
    <row r="900" s="32" customFormat="1" ht="15.75" customHeight="1" x14ac:dyDescent="0.3"/>
    <row r="901" s="32" customFormat="1" ht="15.75" customHeight="1" x14ac:dyDescent="0.3"/>
    <row r="902" s="32" customFormat="1" ht="15.75" customHeight="1" x14ac:dyDescent="0.3"/>
    <row r="903" s="32" customFormat="1" ht="15.75" customHeight="1" x14ac:dyDescent="0.3"/>
    <row r="904" s="32" customFormat="1" ht="15.75" customHeight="1" x14ac:dyDescent="0.3"/>
    <row r="905" s="32" customFormat="1" ht="15.75" customHeight="1" x14ac:dyDescent="0.3"/>
    <row r="906" s="32" customFormat="1" ht="15.75" customHeight="1" x14ac:dyDescent="0.3"/>
    <row r="907" s="32" customFormat="1" ht="15.75" customHeight="1" x14ac:dyDescent="0.3"/>
    <row r="908" s="32" customFormat="1" ht="15.75" customHeight="1" x14ac:dyDescent="0.3"/>
    <row r="909" s="32" customFormat="1" ht="15.75" customHeight="1" x14ac:dyDescent="0.3"/>
    <row r="910" s="32" customFormat="1" ht="15.75" customHeight="1" x14ac:dyDescent="0.3"/>
    <row r="911" s="32" customFormat="1" ht="15.75" customHeight="1" x14ac:dyDescent="0.3"/>
    <row r="912" s="32" customFormat="1" ht="15.75" customHeight="1" x14ac:dyDescent="0.3"/>
    <row r="913" s="32" customFormat="1" ht="15.75" customHeight="1" x14ac:dyDescent="0.3"/>
    <row r="914" s="32" customFormat="1" ht="15.75" customHeight="1" x14ac:dyDescent="0.3"/>
    <row r="915" s="32" customFormat="1" ht="15.75" customHeight="1" x14ac:dyDescent="0.3"/>
    <row r="916" s="32" customFormat="1" ht="15.75" customHeight="1" x14ac:dyDescent="0.3"/>
    <row r="917" s="32" customFormat="1" ht="15.75" customHeight="1" x14ac:dyDescent="0.3"/>
    <row r="918" s="32" customFormat="1" ht="15.75" customHeight="1" x14ac:dyDescent="0.3"/>
    <row r="919" s="32" customFormat="1" ht="15.75" customHeight="1" x14ac:dyDescent="0.3"/>
    <row r="920" s="32" customFormat="1" ht="15.75" customHeight="1" x14ac:dyDescent="0.3"/>
    <row r="921" s="32" customFormat="1" ht="15.75" customHeight="1" x14ac:dyDescent="0.3"/>
    <row r="922" s="32" customFormat="1" ht="15.75" customHeight="1" x14ac:dyDescent="0.3"/>
    <row r="923" s="32" customFormat="1" ht="15.75" customHeight="1" x14ac:dyDescent="0.3"/>
    <row r="924" s="32" customFormat="1" ht="15.75" customHeight="1" x14ac:dyDescent="0.3"/>
    <row r="925" s="32" customFormat="1" ht="15.75" customHeight="1" x14ac:dyDescent="0.3"/>
    <row r="926" s="32" customFormat="1" ht="15.75" customHeight="1" x14ac:dyDescent="0.3"/>
    <row r="927" s="32" customFormat="1" ht="15.75" customHeight="1" x14ac:dyDescent="0.3"/>
    <row r="928" s="32" customFormat="1" ht="15.75" customHeight="1" x14ac:dyDescent="0.3"/>
    <row r="929" s="32" customFormat="1" ht="15.75" customHeight="1" x14ac:dyDescent="0.3"/>
    <row r="930" s="32" customFormat="1" ht="15.75" customHeight="1" x14ac:dyDescent="0.3"/>
    <row r="931" s="32" customFormat="1" ht="15.75" customHeight="1" x14ac:dyDescent="0.3"/>
    <row r="932" s="32" customFormat="1" ht="15.75" customHeight="1" x14ac:dyDescent="0.3"/>
    <row r="933" s="32" customFormat="1" ht="15.75" customHeight="1" x14ac:dyDescent="0.3"/>
    <row r="934" s="32" customFormat="1" ht="15.75" customHeight="1" x14ac:dyDescent="0.3"/>
    <row r="935" s="32" customFormat="1" ht="15.75" customHeight="1" x14ac:dyDescent="0.3"/>
    <row r="936" s="32" customFormat="1" ht="15.75" customHeight="1" x14ac:dyDescent="0.3"/>
    <row r="937" s="32" customFormat="1" ht="15.75" customHeight="1" x14ac:dyDescent="0.3"/>
    <row r="938" s="32" customFormat="1" ht="15.75" customHeight="1" x14ac:dyDescent="0.3"/>
    <row r="939" s="32" customFormat="1" ht="15.75" customHeight="1" x14ac:dyDescent="0.3"/>
    <row r="940" s="32" customFormat="1" ht="15.75" customHeight="1" x14ac:dyDescent="0.3"/>
    <row r="941" s="32" customFormat="1" ht="15.75" customHeight="1" x14ac:dyDescent="0.3"/>
    <row r="942" s="32" customFormat="1" ht="15.75" customHeight="1" x14ac:dyDescent="0.3"/>
    <row r="943" s="32" customFormat="1" ht="15.75" customHeight="1" x14ac:dyDescent="0.3"/>
    <row r="944" s="32" customFormat="1" ht="15.75" customHeight="1" x14ac:dyDescent="0.3"/>
    <row r="945" s="32" customFormat="1" ht="15.75" customHeight="1" x14ac:dyDescent="0.3"/>
    <row r="946" s="32" customFormat="1" ht="15.75" customHeight="1" x14ac:dyDescent="0.3"/>
    <row r="947" s="32" customFormat="1" ht="15.75" customHeight="1" x14ac:dyDescent="0.3"/>
    <row r="948" s="32" customFormat="1" ht="15.75" customHeight="1" x14ac:dyDescent="0.3"/>
    <row r="949" s="32" customFormat="1" ht="15.75" customHeight="1" x14ac:dyDescent="0.3"/>
    <row r="950" s="32" customFormat="1" ht="15.75" customHeight="1" x14ac:dyDescent="0.3"/>
    <row r="951" s="32" customFormat="1" ht="15.75" customHeight="1" x14ac:dyDescent="0.3"/>
    <row r="952" s="32" customFormat="1" ht="15.75" customHeight="1" x14ac:dyDescent="0.3"/>
    <row r="953" s="32" customFormat="1" ht="15.75" customHeight="1" x14ac:dyDescent="0.3"/>
    <row r="954" s="32" customFormat="1" ht="15.75" customHeight="1" x14ac:dyDescent="0.3"/>
    <row r="955" s="32" customFormat="1" ht="15.75" customHeight="1" x14ac:dyDescent="0.3"/>
    <row r="956" s="32" customFormat="1" ht="15.75" customHeight="1" x14ac:dyDescent="0.3"/>
    <row r="957" s="32" customFormat="1" ht="15.75" customHeight="1" x14ac:dyDescent="0.3"/>
    <row r="958" s="32" customFormat="1" ht="15.75" customHeight="1" x14ac:dyDescent="0.3"/>
    <row r="959" s="32" customFormat="1" ht="15.75" customHeight="1" x14ac:dyDescent="0.3"/>
    <row r="960" s="32" customFormat="1" ht="15.75" customHeight="1" x14ac:dyDescent="0.3"/>
    <row r="961" s="32" customFormat="1" ht="15.75" customHeight="1" x14ac:dyDescent="0.3"/>
    <row r="962" s="32" customFormat="1" ht="15.75" customHeight="1" x14ac:dyDescent="0.3"/>
    <row r="963" s="32" customFormat="1" ht="15.75" customHeight="1" x14ac:dyDescent="0.3"/>
    <row r="964" s="32" customFormat="1" ht="15.75" customHeight="1" x14ac:dyDescent="0.3"/>
    <row r="965" s="32" customFormat="1" ht="15.75" customHeight="1" x14ac:dyDescent="0.3"/>
    <row r="966" s="32" customFormat="1" ht="15.75" customHeight="1" x14ac:dyDescent="0.3"/>
    <row r="967" s="32" customFormat="1" ht="15.75" customHeight="1" x14ac:dyDescent="0.3"/>
    <row r="968" s="32" customFormat="1" ht="15.75" customHeight="1" x14ac:dyDescent="0.3"/>
    <row r="969" s="32" customFormat="1" ht="15.75" customHeight="1" x14ac:dyDescent="0.3"/>
    <row r="970" s="32" customFormat="1" ht="15.75" customHeight="1" x14ac:dyDescent="0.3"/>
    <row r="971" s="32" customFormat="1" ht="15.75" customHeight="1" x14ac:dyDescent="0.3"/>
    <row r="972" s="32" customFormat="1" ht="15.75" customHeight="1" x14ac:dyDescent="0.3"/>
    <row r="973" s="32" customFormat="1" ht="15.75" customHeight="1" x14ac:dyDescent="0.3"/>
    <row r="974" s="32" customFormat="1" ht="15.75" customHeight="1" x14ac:dyDescent="0.3"/>
    <row r="975" s="32" customFormat="1" ht="15.75" customHeight="1" x14ac:dyDescent="0.3"/>
    <row r="976" s="32" customFormat="1" ht="15.75" customHeight="1" x14ac:dyDescent="0.3"/>
    <row r="977" s="32" customFormat="1" ht="15.75" customHeight="1" x14ac:dyDescent="0.3"/>
    <row r="978" s="32" customFormat="1" ht="15.75" customHeight="1" x14ac:dyDescent="0.3"/>
    <row r="979" s="32" customFormat="1" ht="15.75" customHeight="1" x14ac:dyDescent="0.3"/>
    <row r="980" s="32" customFormat="1" ht="15.75" customHeight="1" x14ac:dyDescent="0.3"/>
    <row r="981" s="32" customFormat="1" ht="15.75" customHeight="1" x14ac:dyDescent="0.3"/>
    <row r="982" s="32" customFormat="1" ht="15.75" customHeight="1" x14ac:dyDescent="0.3"/>
    <row r="983" s="32" customFormat="1" ht="15.75" customHeight="1" x14ac:dyDescent="0.3"/>
    <row r="984" s="32" customFormat="1" ht="15.75" customHeight="1" x14ac:dyDescent="0.3"/>
    <row r="985" s="32" customFormat="1" ht="15.75" customHeight="1" x14ac:dyDescent="0.3"/>
    <row r="986" s="32" customFormat="1" ht="15.75" customHeight="1" x14ac:dyDescent="0.3"/>
    <row r="987" s="32" customFormat="1" ht="15.75" customHeight="1" x14ac:dyDescent="0.3"/>
    <row r="988" s="32" customFormat="1" ht="15.75" customHeight="1" x14ac:dyDescent="0.3"/>
    <row r="989" s="32" customFormat="1" ht="15.75" customHeight="1" x14ac:dyDescent="0.3"/>
    <row r="990" s="32" customFormat="1" ht="15.75" customHeight="1" x14ac:dyDescent="0.3"/>
    <row r="991" s="32" customFormat="1" ht="15.75" customHeight="1" x14ac:dyDescent="0.3"/>
    <row r="992" s="32" customFormat="1" ht="15.75" customHeight="1" x14ac:dyDescent="0.3"/>
    <row r="993" s="32" customFormat="1" ht="15.75" customHeight="1" x14ac:dyDescent="0.3"/>
    <row r="994" s="32" customFormat="1" ht="15.75" customHeight="1" x14ac:dyDescent="0.3"/>
    <row r="995" s="32" customFormat="1" ht="15.75" customHeight="1" x14ac:dyDescent="0.3"/>
    <row r="996" s="32" customFormat="1" ht="15.75" customHeight="1" x14ac:dyDescent="0.3"/>
    <row r="997" s="32" customFormat="1" ht="15.75" customHeight="1" x14ac:dyDescent="0.3"/>
    <row r="998" s="32" customFormat="1" ht="15.75" customHeight="1" x14ac:dyDescent="0.3"/>
    <row r="999" s="32" customFormat="1" ht="15.75" customHeight="1" x14ac:dyDescent="0.3"/>
    <row r="1000" s="32" customFormat="1"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Net Sales Bonus Pool</vt:lpstr>
      <vt:lpstr>KPI and Incentive Achievement</vt:lpstr>
      <vt:lpstr>KPI Performance Design</vt:lpstr>
      <vt:lpstr>Data Validation</vt:lpstr>
      <vt:lpstr>'KPI Performance Design'!_Hlk55297406</vt:lpstr>
      <vt:lpstr>'KPI Performance Design'!_Hlk94117443</vt:lpstr>
      <vt:lpstr>'KPI and Incentive Achievement'!Print_Area</vt:lpstr>
      <vt:lpstr>SortedValues</vt:lpstr>
      <vt:lpstr>'KPI and Incentive Achievement'!Z_C6FDA605_6424_4D37_B4C3_6A6126B6C2AB_.wvu.PrintArea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Karey Wong</dc:creator>
  <cp:lastModifiedBy>KAREY WONG</cp:lastModifiedBy>
  <dcterms:created xsi:type="dcterms:W3CDTF">2021-09-01T14:36:20Z</dcterms:created>
  <dcterms:modified xsi:type="dcterms:W3CDTF">2023-02-08T00:28:40Z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ca29f5-de09-4324-920e-b29aa69c5a29_Enabled">
    <vt:lpwstr>true</vt:lpwstr>
  </property>
  <property fmtid="{D5CDD505-2E9C-101B-9397-08002B2CF9AE}" pid="3" name="MSIP_Label_f0ca29f5-de09-4324-920e-b29aa69c5a29_SetDate">
    <vt:lpwstr>2021-09-01T14:34:10Z</vt:lpwstr>
  </property>
  <property fmtid="{D5CDD505-2E9C-101B-9397-08002B2CF9AE}" pid="4" name="MSIP_Label_f0ca29f5-de09-4324-920e-b29aa69c5a29_Method">
    <vt:lpwstr>Standard</vt:lpwstr>
  </property>
  <property fmtid="{D5CDD505-2E9C-101B-9397-08002B2CF9AE}" pid="5" name="MSIP_Label_f0ca29f5-de09-4324-920e-b29aa69c5a29_Name">
    <vt:lpwstr>f0ca29f5-de09-4324-920e-b29aa69c5a29</vt:lpwstr>
  </property>
  <property fmtid="{D5CDD505-2E9C-101B-9397-08002B2CF9AE}" pid="6" name="MSIP_Label_f0ca29f5-de09-4324-920e-b29aa69c5a29_SiteId">
    <vt:lpwstr>91ff98f7-aa66-4cf3-9617-b5c4f409c51d</vt:lpwstr>
  </property>
  <property fmtid="{D5CDD505-2E9C-101B-9397-08002B2CF9AE}" pid="7" name="MSIP_Label_f0ca29f5-de09-4324-920e-b29aa69c5a29_ActionId">
    <vt:lpwstr>93155fe2-8783-4d70-8525-dfa270e62d89</vt:lpwstr>
  </property>
  <property fmtid="{D5CDD505-2E9C-101B-9397-08002B2CF9AE}" pid="8" name="MSIP_Label_f0ca29f5-de09-4324-920e-b29aa69c5a29_ContentBits">
    <vt:lpwstr>0</vt:lpwstr>
  </property>
</Properties>
</file>